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риложение 2" sheetId="1" state="visible" r:id="rId1"/>
  </sheets>
  <definedNames>
    <definedName name="_xlnm._FilterDatabase" localSheetId="0" hidden="1">'приложение 2'!$A$12:$BD$2758</definedName>
    <definedName name="Print_Titles" localSheetId="0" hidden="0">'приложение 2'!$11:$12</definedName>
    <definedName name="_xlnm.Print_Area" localSheetId="0" hidden="0">'приложение 2'!$A$1:$AU$2758</definedName>
    <definedName name="_xlnm._FilterDatabase" localSheetId="0" hidden="1">'приложение 2'!$A$12:$BD$2758</definedName>
  </definedNames>
  <calcPr/>
</workbook>
</file>

<file path=xl/sharedStrings.xml><?xml version="1.0" encoding="utf-8"?>
<sst xmlns="http://schemas.openxmlformats.org/spreadsheetml/2006/main" count="1181" uniqueCount="1181">
  <si>
    <t xml:space="preserve">ПРИЛОЖЕНИЕ 2</t>
  </si>
  <si>
    <t xml:space="preserve">к решению</t>
  </si>
  <si>
    <t xml:space="preserve">Пермской городской Думы</t>
  </si>
  <si>
    <t xml:space="preserve">от 16.12.2025 № 234</t>
  </si>
  <si>
    <t xml:space="preserve">Ведомственная структура расходов бюджета города Перми на 2026 год и на плановый период 2027 и 2028 годов</t>
  </si>
  <si>
    <t xml:space="preserve">тыс. руб.</t>
  </si>
  <si>
    <t>Ведомство</t>
  </si>
  <si>
    <t>Раздел</t>
  </si>
  <si>
    <t>Подраздел</t>
  </si>
  <si>
    <t xml:space="preserve">Целевая статья</t>
  </si>
  <si>
    <t xml:space="preserve">Вид расходов</t>
  </si>
  <si>
    <t xml:space="preserve">Наименование расходов</t>
  </si>
  <si>
    <t xml:space="preserve">2026 год</t>
  </si>
  <si>
    <t xml:space="preserve">2027 год</t>
  </si>
  <si>
    <t xml:space="preserve">2028 год</t>
  </si>
  <si>
    <t xml:space="preserve">Поправки ко 2 чтению</t>
  </si>
  <si>
    <t xml:space="preserve">Решение комитета 19.02.2026</t>
  </si>
  <si>
    <t>формулы</t>
  </si>
  <si>
    <t xml:space="preserve">№ по-ки</t>
  </si>
  <si>
    <t xml:space="preserve">Внутриотраслевое перераспределение</t>
  </si>
  <si>
    <t xml:space="preserve">Межотраслевое перераспределение</t>
  </si>
  <si>
    <t xml:space="preserve">Увеличение, сокращение расходов</t>
  </si>
  <si>
    <t xml:space="preserve">Перераспределение расходов между годами</t>
  </si>
  <si>
    <t xml:space="preserve">Межбюджетные трансферты</t>
  </si>
  <si>
    <t xml:space="preserve">скрыть компл</t>
  </si>
  <si>
    <t>163</t>
  </si>
  <si>
    <t xml:space="preserve">Департамент имущественных отношений администрации города Перми</t>
  </si>
  <si>
    <t>01</t>
  </si>
  <si>
    <t xml:space="preserve">Общегосударственные вопросы</t>
  </si>
  <si>
    <t>13</t>
  </si>
  <si>
    <t xml:space="preserve">Другие общегосударственные вопросы</t>
  </si>
  <si>
    <t>0400000000</t>
  </si>
  <si>
    <t xml:space="preserve">Муниципальная программа "Управление муниципальным имуществом города Перми"</t>
  </si>
  <si>
    <t>0440000000</t>
  </si>
  <si>
    <t xml:space="preserve">Комплексы процессных мероприятий</t>
  </si>
  <si>
    <t>0440100000</t>
  </si>
  <si>
    <t xml:space="preserve">Комплекс процессных мероприятий "Осуществление полномочий собственника муниципального имущества города Перми в порядке, предусмотренном действующим законодательством"</t>
  </si>
  <si>
    <t>0440121540</t>
  </si>
  <si>
    <t xml:space="preserve">Мероприятия в сфере имущественных отношений</t>
  </si>
  <si>
    <t>200</t>
  </si>
  <si>
    <t xml:space="preserve">Закупка товаров, работ и услуг для обеспечения государственных (муниципальных) нужд</t>
  </si>
  <si>
    <t>800</t>
  </si>
  <si>
    <t xml:space="preserve">Иные бюджетные ассигнования</t>
  </si>
  <si>
    <t>0440121590</t>
  </si>
  <si>
    <t xml:space="preserve">Содержание и обслуживание нежилого муниципального фонда</t>
  </si>
  <si>
    <t>0440122150</t>
  </si>
  <si>
    <t xml:space="preserve">Приведение в нормативное состояние объектов нежилого муниципального фонда</t>
  </si>
  <si>
    <t>0440200000</t>
  </si>
  <si>
    <t xml:space="preserve">Комплекс процессных мероприятий "Обеспечение деятельности департамента имущественных отношений администрации города Перми и подведомственного ему учреждения"</t>
  </si>
  <si>
    <t>0440200110</t>
  </si>
  <si>
    <t xml:space="preserve">Содержание муниципальных органов города Перми</t>
  </si>
  <si>
    <t>100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</si>
  <si>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</si>
  <si>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0440200590</t>
  </si>
  <si>
    <t xml:space="preserve">Обеспечение деятельности (оказание услуг, выполнение работ) муниципальных учреждений (организаций)</t>
  </si>
  <si>
    <t>9100000000</t>
  </si>
  <si>
    <t xml:space="preserve">Непрограммные расходы бюджета города Перми по реализации иных мероприятий</t>
  </si>
  <si>
    <t>9190000000</t>
  </si>
  <si>
    <t xml:space="preserve">Иные непрограммные мероприятия</t>
  </si>
  <si>
    <t>9190021200</t>
  </si>
  <si>
    <t xml:space="preserve">Исполнение обязанностей по уплате платежей в федеральный бюджет</t>
  </si>
  <si>
    <t>05</t>
  </si>
  <si>
    <t xml:space="preserve">Жилищно-коммунальное хозяйство</t>
  </si>
  <si>
    <t>03</t>
  </si>
  <si>
    <t>Благоустройство</t>
  </si>
  <si>
    <t>1000000000</t>
  </si>
  <si>
    <t xml:space="preserve">Муниципальная программа "Дорожная деятельность и благоустройство города Перми"</t>
  </si>
  <si>
    <t>1040000000</t>
  </si>
  <si>
    <t>1040300000</t>
  </si>
  <si>
    <t xml:space="preserve">Комплекс процессных мероприятий "Организация благоустройства территории города Перми"</t>
  </si>
  <si>
    <t>1040323670</t>
  </si>
  <si>
    <t xml:space="preserve">Реализация мероприятий по перемещению и хранению средств индивидуальной мобильности, размещенных с нарушением требований правил благоустройства</t>
  </si>
  <si>
    <t>878</t>
  </si>
  <si>
    <t xml:space="preserve">Избирательная комиссия Пермского края</t>
  </si>
  <si>
    <t>07</t>
  </si>
  <si>
    <t xml:space="preserve">Обеспечение проведения выборов и референдумов</t>
  </si>
  <si>
    <t>9190020600</t>
  </si>
  <si>
    <t xml:space="preserve">Мероприятия по проведению выборов в Пермскую городскую Думу</t>
  </si>
  <si>
    <t>902</t>
  </si>
  <si>
    <t xml:space="preserve">Департамент финансов администрации города Перми</t>
  </si>
  <si>
    <t>06</t>
  </si>
  <si>
    <t xml:space="preserve">Обеспечение деятельности финансовых, налоговых и таможенных органов и органов финансового (финансово-бюджетного) надзора</t>
  </si>
  <si>
    <t>9500000000</t>
  </si>
  <si>
    <t xml:space="preserve">Непрограммные расходы по обеспечению деятельности администрации города Перми</t>
  </si>
  <si>
    <t>9580000000</t>
  </si>
  <si>
    <t xml:space="preserve">Функциональные органы администрации города Перми</t>
  </si>
  <si>
    <t>9580000110</t>
  </si>
  <si>
    <t>11</t>
  </si>
  <si>
    <t xml:space="preserve">Резервные фонды</t>
  </si>
  <si>
    <t>9600000000</t>
  </si>
  <si>
    <t xml:space="preserve">Другие непрограммные расходы по реализации вопросов местного значения города Перми, связанных с общегородским управлением</t>
  </si>
  <si>
    <t>9620000000</t>
  </si>
  <si>
    <t xml:space="preserve">Резервный фонд</t>
  </si>
  <si>
    <t>9620093000</t>
  </si>
  <si>
    <t xml:space="preserve">Резервный фонд администрации города Перми</t>
  </si>
  <si>
    <t>9110000000</t>
  </si>
  <si>
    <t xml:space="preserve">Содержание централизованных бухгалтерий</t>
  </si>
  <si>
    <t>9110000590</t>
  </si>
  <si>
    <t>9170000000</t>
  </si>
  <si>
    <t xml:space="preserve">Иные зарезервированные средства</t>
  </si>
  <si>
    <t>9170001050</t>
  </si>
  <si>
    <t xml:space="preserve">Средства на повышение оплаты труда работников бюджетной сферы</t>
  </si>
  <si>
    <t>9190021460</t>
  </si>
  <si>
    <t xml:space="preserve">Мероприятия в сфере применения информационных технологий</t>
  </si>
  <si>
    <t>9610000000</t>
  </si>
  <si>
    <t xml:space="preserve">Расходы на исполнение судебных актов по обращению взыскания на средства местного бюджета</t>
  </si>
  <si>
    <t>9610092000</t>
  </si>
  <si>
    <t xml:space="preserve">Средства на исполнение судебных актов, вступивших в законную силу</t>
  </si>
  <si>
    <t>60а</t>
  </si>
  <si>
    <t xml:space="preserve">Обслуживание государственного (муниципального) долга</t>
  </si>
  <si>
    <t xml:space="preserve">Обслуживание государственного (муниципального) внутреннего долга</t>
  </si>
  <si>
    <t>9190023640</t>
  </si>
  <si>
    <t xml:space="preserve">Исполнение обязательств по обслуживанию муниципального долга</t>
  </si>
  <si>
    <t>700</t>
  </si>
  <si>
    <t>903</t>
  </si>
  <si>
    <t xml:space="preserve">Департамент градостроительства и архитектуры администрации города Перми</t>
  </si>
  <si>
    <t>04</t>
  </si>
  <si>
    <t xml:space="preserve">Национальная экономика</t>
  </si>
  <si>
    <t>12</t>
  </si>
  <si>
    <t xml:space="preserve">Другие вопросы в области национальной экономики</t>
  </si>
  <si>
    <t>0800000000</t>
  </si>
  <si>
    <t xml:space="preserve">Муниципальная программа "Градостроительная деятельность на территории города Перми"</t>
  </si>
  <si>
    <t>0840000000</t>
  </si>
  <si>
    <t>0840100000</t>
  </si>
  <si>
    <t xml:space="preserve">Комплекс процессных мероприятий "Формирование архитектурного облика города Перми и эстетических качеств застройки"</t>
  </si>
  <si>
    <t>0840122080</t>
  </si>
  <si>
    <t xml:space="preserve">Мероприятия в сфере градостроительства и архитектуры</t>
  </si>
  <si>
    <t>0840171730</t>
  </si>
  <si>
    <t xml:space="preserve">Предоставление грантов государственному бюджетному учреждению "Институт территориального планирования" на разработку архитектурных и градостроительных концепций</t>
  </si>
  <si>
    <t>600</t>
  </si>
  <si>
    <t xml:space="preserve">Предоставление субсидий бюджетным, автономным учреждениям и иным некоммерческим организациям</t>
  </si>
  <si>
    <t>0840200000</t>
  </si>
  <si>
    <t xml:space="preserve">Комплекс процессных мероприятий "Обеспечение деятельности департамента градостроительства и архитектуры администрации города Перми"</t>
  </si>
  <si>
    <t>0840200110</t>
  </si>
  <si>
    <t>910</t>
  </si>
  <si>
    <t xml:space="preserve">Управление записи актов гражданского состояния администрации города Перми</t>
  </si>
  <si>
    <t>9190059300</t>
  </si>
  <si>
    <t xml:space="preserve">Государственная регистрация актов гражданского состояния</t>
  </si>
  <si>
    <t>9590000000</t>
  </si>
  <si>
    <t xml:space="preserve">Аппарат органа городского самоуправления</t>
  </si>
  <si>
    <t>9590000110</t>
  </si>
  <si>
    <t>915</t>
  </si>
  <si>
    <t xml:space="preserve">Управление по экологии и природопользованию администрации города Перми</t>
  </si>
  <si>
    <t xml:space="preserve">Национальная безопасность и правоохранительная деятельность</t>
  </si>
  <si>
    <t>14</t>
  </si>
  <si>
    <t xml:space="preserve">Другие вопросы в области национальной безопасности и правоохранительной деятельности</t>
  </si>
  <si>
    <t>919002П040</t>
  </si>
  <si>
    <t xml:space="preserve">Составление протоколов об административных правонарушениях</t>
  </si>
  <si>
    <t xml:space="preserve">Сельское хозяйство и рыболовство</t>
  </si>
  <si>
    <t>1400000000</t>
  </si>
  <si>
    <t xml:space="preserve">Муниципальная программа "Охрана природы и лесное хозяйство города Перми"</t>
  </si>
  <si>
    <t>1440000000</t>
  </si>
  <si>
    <t>компл</t>
  </si>
  <si>
    <t>1440400000</t>
  </si>
  <si>
    <t xml:space="preserve">Комплекс процессных мероприятий "Обращение с животными без владельцев"</t>
  </si>
  <si>
    <t>1440400590</t>
  </si>
  <si>
    <t>144042У150</t>
  </si>
  <si>
    <t xml:space="preserve">Организация мероприятий при осуществлении деятельности по обращению с животными без владельцев</t>
  </si>
  <si>
    <t xml:space="preserve">Лесное хозяйство</t>
  </si>
  <si>
    <t>1440300000</t>
  </si>
  <si>
    <t xml:space="preserve">Комплекс процессных мероприятий "Сохранение и воспроизводство городских лесов"</t>
  </si>
  <si>
    <t>1440300590</t>
  </si>
  <si>
    <t>1440321650</t>
  </si>
  <si>
    <t xml:space="preserve">Мероприятия в сфере использования, охраны, защиты и воспроизводства городских лесов</t>
  </si>
  <si>
    <t>1420000000</t>
  </si>
  <si>
    <t xml:space="preserve">Муниципальные проекты в рамках региональных проектов</t>
  </si>
  <si>
    <t>1420100000</t>
  </si>
  <si>
    <t xml:space="preserve">Муниципальный проект "Комплексное благоустройство"</t>
  </si>
  <si>
    <t>14201SЖ410</t>
  </si>
  <si>
    <t xml:space="preserve">Развитие городского пространства</t>
  </si>
  <si>
    <t>1440100000</t>
  </si>
  <si>
    <t xml:space="preserve">Комплекс процессных мероприятий "Обустройство и содержание ООПТ, реализация природоохранных мероприятий"</t>
  </si>
  <si>
    <t>1440121660</t>
  </si>
  <si>
    <t xml:space="preserve">Обустройство и содержание ООПТ на территории города Перми</t>
  </si>
  <si>
    <t>11,13а</t>
  </si>
  <si>
    <t>1440200000</t>
  </si>
  <si>
    <t xml:space="preserve">Комплекс процессных мероприятий "Мероприятия по содержанию питомника растений"</t>
  </si>
  <si>
    <t>1440221690</t>
  </si>
  <si>
    <t xml:space="preserve">Посадка зеленых насаждений ценных видов</t>
  </si>
  <si>
    <t>1440222340</t>
  </si>
  <si>
    <t xml:space="preserve">Мероприятия по выращиванию посадочного материала, содержанию зеленых насаждений, озелененных территорий</t>
  </si>
  <si>
    <t>1440421260</t>
  </si>
  <si>
    <t xml:space="preserve">Мероприятия по обустройству и содержанию площадок для выгула и дрессировки собак</t>
  </si>
  <si>
    <t xml:space="preserve">Другие вопросы в области жилищно-коммунального хозяйства</t>
  </si>
  <si>
    <t>1440200590</t>
  </si>
  <si>
    <t xml:space="preserve">Охрана окружающей среды</t>
  </si>
  <si>
    <t xml:space="preserve">Охрана объектов растительного и животного мира и среды их обитания</t>
  </si>
  <si>
    <t>1440121630</t>
  </si>
  <si>
    <t xml:space="preserve">Реализация природоохранных мероприятий</t>
  </si>
  <si>
    <t xml:space="preserve">Другие вопросы в области охраны окружающей среды</t>
  </si>
  <si>
    <t>1420200000</t>
  </si>
  <si>
    <t xml:space="preserve">Муниципальный проект "Генеральная уборка"</t>
  </si>
  <si>
    <t>14202SЭ400</t>
  </si>
  <si>
    <t xml:space="preserve">Разработка проектов ликвидации объектов накопленного вреда окружающей среде</t>
  </si>
  <si>
    <t>1440500000</t>
  </si>
  <si>
    <t xml:space="preserve">Комплекс процессных мероприятий "Обеспечение деятельности управления по экологии и природопользованию администрации города Перми"</t>
  </si>
  <si>
    <t>1440500110</t>
  </si>
  <si>
    <t>144052У100</t>
  </si>
  <si>
    <t xml:space="preserve"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</si>
  <si>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924</t>
  </si>
  <si>
    <t xml:space="preserve">Департамент культуры и молодежной политики администрации города Перми</t>
  </si>
  <si>
    <t>Образование</t>
  </si>
  <si>
    <t xml:space="preserve">Дополнительное образование детей</t>
  </si>
  <si>
    <t>0300000000</t>
  </si>
  <si>
    <t xml:space="preserve">Муниципальная программа "Культура и молодежная политика города Перми"</t>
  </si>
  <si>
    <t>0340000000</t>
  </si>
  <si>
    <t>0340300000</t>
  </si>
  <si>
    <t xml:space="preserve">Комплекс процессных мероприятий "Обеспечение качественно нового уровня развития инфраструктуры"</t>
  </si>
  <si>
    <t>0340301070</t>
  </si>
  <si>
    <t xml:space="preserve">Обязательные платежи за пользование имуществом</t>
  </si>
  <si>
    <t>0340323560</t>
  </si>
  <si>
    <t xml:space="preserve">Приведение в нормативное состояние и улучшение материально-технического обеспечения</t>
  </si>
  <si>
    <t>0340400000</t>
  </si>
  <si>
    <t xml:space="preserve">Комплекс процессных мероприятий "Одаренные дети города Перми"</t>
  </si>
  <si>
    <t>0340400590</t>
  </si>
  <si>
    <t>0340400680</t>
  </si>
  <si>
    <t xml:space="preserve">Мероприятия в сфере дополнительного образования детей в области искусств</t>
  </si>
  <si>
    <t>0340401060</t>
  </si>
  <si>
    <t xml:space="preserve">Повышение фонда оплаты труда</t>
  </si>
  <si>
    <t>0340482020</t>
  </si>
  <si>
    <t xml:space="preserve">Предоставление мер социальной поддержки руководителям и педагогическим работникам муниципальных образовательных учреждений города Перми</t>
  </si>
  <si>
    <t xml:space="preserve">Молодежная политика</t>
  </si>
  <si>
    <t>0100000000</t>
  </si>
  <si>
    <t xml:space="preserve">Муниципальная программа "Общественное согласие"</t>
  </si>
  <si>
    <t>0140000000</t>
  </si>
  <si>
    <t>0140100000</t>
  </si>
  <si>
    <t xml:space="preserve">Комплекс процессных мероприятий "Формирование благоприятных условий для поддержки социально ориентированных некоммерческих организаций, укрепление межнационального и межконфессионального согласия в г. Перми"</t>
  </si>
  <si>
    <t>0140122220</t>
  </si>
  <si>
    <t xml:space="preserve">Мероприятия в сфере укрепления межнационального и межконфессионального согласия в городе Перми</t>
  </si>
  <si>
    <t>0200000000</t>
  </si>
  <si>
    <t xml:space="preserve">Муниципальная программа "Безопасный город"</t>
  </si>
  <si>
    <t>0240000000</t>
  </si>
  <si>
    <t>0240200000</t>
  </si>
  <si>
    <t xml:space="preserve">Комплекс процессных мероприятий "Организация и осуществление мероприятий по профилактике правонарушений на территории города Перми"</t>
  </si>
  <si>
    <t>0240221090</t>
  </si>
  <si>
    <t xml:space="preserve">Мероприятия, направленные на первичную профилактику потребления психоактивных веществ</t>
  </si>
  <si>
    <t>0340500000</t>
  </si>
  <si>
    <t xml:space="preserve">Комплекс процессных мероприятий "Создание условий для эффективной самореализации молодежи города Перми"</t>
  </si>
  <si>
    <t>0340500590</t>
  </si>
  <si>
    <t>0340500740</t>
  </si>
  <si>
    <t xml:space="preserve">Организация занятости молодежи</t>
  </si>
  <si>
    <t>0340501060</t>
  </si>
  <si>
    <t>0340523140</t>
  </si>
  <si>
    <t xml:space="preserve">Поддержка инициативной и талантливой молодежи</t>
  </si>
  <si>
    <t>300</t>
  </si>
  <si>
    <t xml:space="preserve">Социальное обеспечение и иные выплаты населению</t>
  </si>
  <si>
    <t>0340570040</t>
  </si>
  <si>
    <t xml:space="preserve">Субсидии некоммерческим организациям, не являющимся государственными (муниципальными) учреждениями, выполняющим муниципальные работы в сфере молодежной политики</t>
  </si>
  <si>
    <t>0600000000</t>
  </si>
  <si>
    <t xml:space="preserve">Муниципальная программа "Социальная поддержка и обеспечение семейного благополучия населения города Перми"</t>
  </si>
  <si>
    <t>0640000000</t>
  </si>
  <si>
    <t>0640200000</t>
  </si>
  <si>
    <t xml:space="preserve">Комплекс процессных мероприятий "Повышение социального благополучия отдельных категорий жителей города Перми"</t>
  </si>
  <si>
    <t>0640221010</t>
  </si>
  <si>
    <t xml:space="preserve">Проведение мероприятий в сфере социальной политики</t>
  </si>
  <si>
    <t>09</t>
  </si>
  <si>
    <t xml:space="preserve">Другие вопросы в области образования</t>
  </si>
  <si>
    <t>0340482030</t>
  </si>
  <si>
    <t xml:space="preserve">Выплата стипендий одаренным детям, обучающимся в образовательных учреждениях дополнительного образования детей в сфере культуры города Перми</t>
  </si>
  <si>
    <t>0640300000</t>
  </si>
  <si>
    <t xml:space="preserve">Комплекс процессных мероприятий "Организация оздоровления и отдыха детей города Перми"</t>
  </si>
  <si>
    <t>0640300590</t>
  </si>
  <si>
    <t>0640301060</t>
  </si>
  <si>
    <t>064032С140</t>
  </si>
  <si>
    <t xml:space="preserve">Обеспечение отдыха и оздоровления детей</t>
  </si>
  <si>
    <t>08</t>
  </si>
  <si>
    <t xml:space="preserve">Культура, кинематография</t>
  </si>
  <si>
    <t>Культура</t>
  </si>
  <si>
    <t>0140171300</t>
  </si>
  <si>
    <t xml:space="preserve">Субсидии некоммерческим организациям, общественным объединениям (за исключением политических партий) на реализацию мероприятий в сфере общественных отношений</t>
  </si>
  <si>
    <t>0340100000</t>
  </si>
  <si>
    <t xml:space="preserve">Комплекс процессных мероприятий "Городские культурно-зрелищные мероприятия"</t>
  </si>
  <si>
    <t>0340100590</t>
  </si>
  <si>
    <t>0340121980</t>
  </si>
  <si>
    <t xml:space="preserve">Культурно-зрелищные мероприятия на территории города Перми</t>
  </si>
  <si>
    <t>03401SК030</t>
  </si>
  <si>
    <t xml:space="preserve">Организация и проведение мероприятий в сфере культуры на территории Пермского края</t>
  </si>
  <si>
    <t>0340200000</t>
  </si>
  <si>
    <t xml:space="preserve">Комплекс процессных мероприятий "Создание условий для осуществления гражданами прав в сфере культуры"</t>
  </si>
  <si>
    <t>0340200590</t>
  </si>
  <si>
    <t>0340200870</t>
  </si>
  <si>
    <t xml:space="preserve">Создание концертных и театральных постановок, организация и обеспечение участия в творческих проектах</t>
  </si>
  <si>
    <t>0340223620</t>
  </si>
  <si>
    <t xml:space="preserve">Оказание услуг библиотечного обслуживания</t>
  </si>
  <si>
    <t>0340223830</t>
  </si>
  <si>
    <t xml:space="preserve">Оказание услуг по изучению, сохранению, использованию и популяризации объектов культурного наследия, объектов монументального искусства</t>
  </si>
  <si>
    <t>0340300750</t>
  </si>
  <si>
    <t xml:space="preserve">Сохранение историко-культурного наследия</t>
  </si>
  <si>
    <t>0640223570</t>
  </si>
  <si>
    <t xml:space="preserve">Оборудование объектов городской инфраструктуры средствами беспрепятственного доступа</t>
  </si>
  <si>
    <t xml:space="preserve">Другие вопросы в области культуры, кинематографии</t>
  </si>
  <si>
    <t>0340600000</t>
  </si>
  <si>
    <t xml:space="preserve">Комплекс процессных мероприятий "Обеспечение деятельности департамента культуры и молодежной политики администрации города Перми"</t>
  </si>
  <si>
    <t>0340600110</t>
  </si>
  <si>
    <t>0340600590</t>
  </si>
  <si>
    <t>10</t>
  </si>
  <si>
    <t xml:space="preserve">Социальная политика</t>
  </si>
  <si>
    <t xml:space="preserve">Социальное обеспечение населения</t>
  </si>
  <si>
    <t>930</t>
  </si>
  <si>
    <t xml:space="preserve">Департамент образования администрации города Перми</t>
  </si>
  <si>
    <t xml:space="preserve">Дошкольное образование</t>
  </si>
  <si>
    <t>0700000000</t>
  </si>
  <si>
    <t xml:space="preserve">Муниципальная программа "Доступное и качественное образование"</t>
  </si>
  <si>
    <t>0710000000</t>
  </si>
  <si>
    <t xml:space="preserve">Муниципальные проекты в рамках национальных проектов</t>
  </si>
  <si>
    <t>071Я100000</t>
  </si>
  <si>
    <t xml:space="preserve">Муниципальный проект "Поддержка семей"</t>
  </si>
  <si>
    <t>071Я153150</t>
  </si>
  <si>
    <t xml:space="preserve">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</si>
  <si>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0740000000</t>
  </si>
  <si>
    <t>0740100000</t>
  </si>
  <si>
    <t xml:space="preserve">Комплекс процессных мероприятий "Обеспечение доступного и качественного дошкольного, общего образования"</t>
  </si>
  <si>
    <t>0740100590</t>
  </si>
  <si>
    <t>074012Н020</t>
  </si>
  <si>
    <t xml:space="preserve">Единая субвенция на выполнение отдельных государственных полномочий в сфере образования</t>
  </si>
  <si>
    <t>07401SН040</t>
  </si>
  <si>
    <t xml:space="preserve">Организация предоставления общедоступного и бесплатного дошкольного, начального общего, основного общего, среднего общего образования обучающимся с ограниченными возможностями здоровья в отдельных муниципальных общеобразовательных учреждениях, осуществляющих образовательную деятельность по адаптированным основным общеобразовательным программам, в муниципальных общеобразовательных учреждениях со специальным наименованием "специальное учебно-воспитательное учреждение" и муниципальных санаторных общеобразовательных учреждениях</t>
  </si>
  <si>
    <t>0740400000</t>
  </si>
  <si>
    <t xml:space="preserve">Комплекс процессных мероприятий "Оказание услуг частными организациями, осуществляющими образовательную деятельность"</t>
  </si>
  <si>
    <t>074042Н020</t>
  </si>
  <si>
    <t>0740470030</t>
  </si>
  <si>
    <t xml:space="preserve">Субсидии частным образовательным организациям, осуществляющим образовательную деятельность по образовательным программам дошкольного образования</t>
  </si>
  <si>
    <t>0740500000</t>
  </si>
  <si>
    <t xml:space="preserve">Комплекс процессных мероприятий "Приведение имущественных комплексов муниципальных образовательных организаций города Перми в нормативное состояние"</t>
  </si>
  <si>
    <t>0740501070</t>
  </si>
  <si>
    <t>0740523470</t>
  </si>
  <si>
    <t xml:space="preserve">Приведение в нормативное состояние и улучшение материально-технического обеспечения имущественных комплексов образовательных организаций</t>
  </si>
  <si>
    <t>074052Н420</t>
  </si>
  <si>
    <t xml:space="preserve">Оснащение муниципальных образовательных организаций оборудованием, средствами обучения и воспитания</t>
  </si>
  <si>
    <t>02</t>
  </si>
  <si>
    <t xml:space="preserve">Общее образование</t>
  </si>
  <si>
    <t>071Ю400000</t>
  </si>
  <si>
    <t xml:space="preserve">Муниципальный проект "Все лучшее детям"</t>
  </si>
  <si>
    <t>071Ю450490</t>
  </si>
  <si>
    <t xml:space="preserve">Адресное строительство школ в отдельных населенных пунктах с объективно выявленной потребностью инфраструктуры (зданий) школ</t>
  </si>
  <si>
    <t>400</t>
  </si>
  <si>
    <t xml:space="preserve">Капитальные вложения в объекты государственной (муниципальной) собственности</t>
  </si>
  <si>
    <t>071Ю457500</t>
  </si>
  <si>
    <t xml:space="preserve">Реализация мероприятий по модернизации школьных систем образования</t>
  </si>
  <si>
    <t>071Ю600000</t>
  </si>
  <si>
    <t xml:space="preserve">Муниципальный проект "Педагоги и наставники"</t>
  </si>
  <si>
    <t>071Ю650500</t>
  </si>
  <si>
    <t xml:space="preserve"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</si>
  <si>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071Ю651790</t>
  </si>
  <si>
    <t xml:space="preserve"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</si>
  <si>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071Ю653030</t>
  </si>
  <si>
    <t xml:space="preserve"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</si>
  <si>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0720000000</t>
  </si>
  <si>
    <t>0720100000</t>
  </si>
  <si>
    <t xml:space="preserve">Муниципальный проект "Развитие инфраструктуры в сфере образования"</t>
  </si>
  <si>
    <t>07201SН820</t>
  </si>
  <si>
    <t xml:space="preserve">Мероприятия по модернизации образовательных организаций</t>
  </si>
  <si>
    <t>072КК00000</t>
  </si>
  <si>
    <t xml:space="preserve">Муниципальный проект "Комфортный край"</t>
  </si>
  <si>
    <t>072ККSP350</t>
  </si>
  <si>
    <t xml:space="preserve">Реализация мероприятий по направлению "Школьный двор"</t>
  </si>
  <si>
    <t>0740100690</t>
  </si>
  <si>
    <t xml:space="preserve">Организация подвоза учащихся, проживающих в отдаленных жилых районах</t>
  </si>
  <si>
    <t>0740171080</t>
  </si>
  <si>
    <t xml:space="preserve">Предоставление гранта федеральному государственному бюджетному образовательному учреждению высшего образования "Пермский государственный гуманитарно-педагогический университет", участвующему в пилотном проекте "Профильные школы при вузах Пермского края"</t>
  </si>
  <si>
    <t>0740171090</t>
  </si>
  <si>
    <t xml:space="preserve">Предоставление гранта федеральному государственному автономному образовательному учреждению высшего образования "Национальный исследовательский университет "Высшая школа экономики", участвующему в пилотном проекте "Профильные школы при вузах Пермского края"</t>
  </si>
  <si>
    <t>0740171100</t>
  </si>
  <si>
    <t xml:space="preserve">Предоставление гранта федеральному государственному автономному образовательному учреждению высшего образования "Пермский национальный исследовательский политехнический университет", участвующему в пилотном проекте "Профильные школы при вузах Пермского края"</t>
  </si>
  <si>
    <t>0740171150</t>
  </si>
  <si>
    <t xml:space="preserve">Предоставление гранта федеральному государственному автономному образовательному учреждению высшего образования "Пермский государственный национальный исследовательский университет", участвующему в пилотном проекте "Профильные школы при вузах Пермского края"</t>
  </si>
  <si>
    <t>07401L3040</t>
  </si>
  <si>
    <t xml:space="preserve"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</si>
  <si>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0740200000</t>
  </si>
  <si>
    <t xml:space="preserve">Комплекс процессных мероприятий "Обеспечение доступного и качественного дополнительного образования"</t>
  </si>
  <si>
    <t>0740200900</t>
  </si>
  <si>
    <t xml:space="preserve">Создание условий для реализации программ дополнительного образования направлений IT-сферы</t>
  </si>
  <si>
    <t>0740470050</t>
  </si>
  <si>
    <t xml:space="preserve">Субсидии частным общеобразовательным организациям, осуществляющим на территории города Перми образовательную деятельность по имеющим государственную аккредитацию основным общеобразовательным программам</t>
  </si>
  <si>
    <t>0740500610</t>
  </si>
  <si>
    <t xml:space="preserve">Устройство спортивных площадок в муниципальных образовательных организациях города Перми</t>
  </si>
  <si>
    <t>0740521120</t>
  </si>
  <si>
    <t xml:space="preserve">Оснащение вновь вводимых в эксплуатацию зданий для размещения образовательных организаций</t>
  </si>
  <si>
    <t>07405SН420</t>
  </si>
  <si>
    <t>0740200590</t>
  </si>
  <si>
    <t>0740201060</t>
  </si>
  <si>
    <t>0740282020</t>
  </si>
  <si>
    <t>0740471390</t>
  </si>
  <si>
    <t xml:space="preserve">Субсидия частным организациям на реализацию дополнительных общеразвивающих программ</t>
  </si>
  <si>
    <t xml:space="preserve">Профессиональная подготовка, переподготовка и повышение квалификации</t>
  </si>
  <si>
    <t>0740300000</t>
  </si>
  <si>
    <t xml:space="preserve">Комплекс процессных мероприятий "Ресурсное обеспечение качественного функционирования системы образования города Перми"</t>
  </si>
  <si>
    <t>0740300590</t>
  </si>
  <si>
    <t>0740301060</t>
  </si>
  <si>
    <t>0740382020</t>
  </si>
  <si>
    <t>0740321190</t>
  </si>
  <si>
    <t xml:space="preserve">Организация и проведение мероприятий в сфере образования города Перми</t>
  </si>
  <si>
    <t>0740381030</t>
  </si>
  <si>
    <t xml:space="preserve">Присуждение премии Главы города Перми "Золотой резерв"</t>
  </si>
  <si>
    <t>0740600000</t>
  </si>
  <si>
    <t xml:space="preserve">Комплекс процессных мероприятий "Обеспечение деятельности департамента образования администрации города Перми"</t>
  </si>
  <si>
    <t>0740600110</t>
  </si>
  <si>
    <t>0740600590</t>
  </si>
  <si>
    <t>074062Н020</t>
  </si>
  <si>
    <t>074012С170</t>
  </si>
  <si>
    <t xml:space="preserve">Предоставление мер социальной поддержки педагогическим работникам образовательных государственных и муниципальных организаций Пермского края,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</si>
  <si>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 xml:space="preserve">Охрана семьи и детства</t>
  </si>
  <si>
    <t xml:space="preserve">Другие вопросы в области социальной политики</t>
  </si>
  <si>
    <t>0740100700</t>
  </si>
  <si>
    <t xml:space="preserve">Предоставление бесплатного питания учащимся кадетской школы города Перми</t>
  </si>
  <si>
    <t>0740100710</t>
  </si>
  <si>
    <t xml:space="preserve">Предоставление бесплатного питания отдельным категориям учащихся в муниципальных общеобразовательных учреждениях города Перми</t>
  </si>
  <si>
    <t>0740101160</t>
  </si>
  <si>
    <t xml:space="preserve">Предоставление бесплатного питания обучающимся с ограниченными возможностями здоровья в муниципальных общеобразовательных учреждениях города Перми</t>
  </si>
  <si>
    <t>0740471170</t>
  </si>
  <si>
    <t xml:space="preserve">Субсидии частным общеобразовательным организациям по предоставлению бесплатного питания отдельным категориям учащихся в частных общеобразовательных организациях</t>
  </si>
  <si>
    <t xml:space="preserve">Физическая культура и спорт</t>
  </si>
  <si>
    <t xml:space="preserve">Физическая культура</t>
  </si>
  <si>
    <t>0500000000</t>
  </si>
  <si>
    <t xml:space="preserve">Муниципальная программа "Развитие физической культуры и спорта города Перми"</t>
  </si>
  <si>
    <t>0520000000</t>
  </si>
  <si>
    <t>052КК00000</t>
  </si>
  <si>
    <t>052ККSФ130</t>
  </si>
  <si>
    <t xml:space="preserve">Устройство спортивных площадок и оснащение объектов спортивным оборудованием и инвентарем для занятий физической культурой и спортом</t>
  </si>
  <si>
    <t>0540000000</t>
  </si>
  <si>
    <t>0540200000</t>
  </si>
  <si>
    <t xml:space="preserve">Комплекс процессных мероприятий "Организация и проведение физкультурных мероприятий, спортивно-массовой работы"</t>
  </si>
  <si>
    <t>05402SФ320</t>
  </si>
  <si>
    <t xml:space="preserve">Реализация мероприятия "Умею плавать"</t>
  </si>
  <si>
    <t xml:space="preserve">Спорт высших достижений</t>
  </si>
  <si>
    <t>0540300000</t>
  </si>
  <si>
    <t xml:space="preserve">Комплекс процессных мероприятий "Реализация дополнительных общеобразовательных программ"</t>
  </si>
  <si>
    <t>0540300590</t>
  </si>
  <si>
    <t>0540301060</t>
  </si>
  <si>
    <t>931</t>
  </si>
  <si>
    <t xml:space="preserve">Администрация Ленинского района города Перми</t>
  </si>
  <si>
    <t xml:space="preserve"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</si>
  <si>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0640400000</t>
  </si>
  <si>
    <t xml:space="preserve">Комплекс процессных мероприятий "Обеспечение деятельности департамента социальной политики администрации города Перми и реализация мероприятий в сфере защиты прав несовершеннолетних"</t>
  </si>
  <si>
    <t>064042С150</t>
  </si>
  <si>
    <t xml:space="preserve">Образование комиссий по делам несовершеннолетних и защите их прав и организация их деятельности</t>
  </si>
  <si>
    <t>9570000000</t>
  </si>
  <si>
    <t xml:space="preserve">Территориальные органы администрации города Перми</t>
  </si>
  <si>
    <t>9570000110</t>
  </si>
  <si>
    <t>0130000000</t>
  </si>
  <si>
    <t xml:space="preserve">Муниципальные проекты</t>
  </si>
  <si>
    <t>0130200000</t>
  </si>
  <si>
    <t xml:space="preserve">Муниципальный проект "Поддержка СО НКО в реализации социальных проектов и проектов инициативного бюджетирования"</t>
  </si>
  <si>
    <t>0130271250</t>
  </si>
  <si>
    <t xml:space="preserve">Гранты в форме субсидий некоммерческим организациям на реализацию ежегодного городского конкурса социально значимых проектов, конкурса локальных инициатив</t>
  </si>
  <si>
    <t>0140121310</t>
  </si>
  <si>
    <t xml:space="preserve">Содержание имущества и обеспечение деятельности общественных центров</t>
  </si>
  <si>
    <t>0140171130</t>
  </si>
  <si>
    <t xml:space="preserve">Субсидии на осуществление деятельности территориальных общественных самоуправлений</t>
  </si>
  <si>
    <t>0140171141</t>
  </si>
  <si>
    <t xml:space="preserve">Субсидии Общественной организации ветеранов (пенсионеров) войны, труда, Вооруженных сил и правоохранительных органов Ленинского района г. Перми</t>
  </si>
  <si>
    <t xml:space="preserve">Защита населения и территории от чрезвычайных ситуаций природного и техногенного характера, пожарная безопасность</t>
  </si>
  <si>
    <t>0240100000</t>
  </si>
  <si>
    <t xml:space="preserve">Комплекс процессных мероприятий "Организация и осуществление мероприятий по защите населения и территории городского округа от чрезвычайных ситуаций природного и техногенного характера, пожарной безопасности, обеспечению безопасности людей на водных объектах"</t>
  </si>
  <si>
    <t>0240121000</t>
  </si>
  <si>
    <t xml:space="preserve">Мероприятия, направленные на обеспечение безопасности людей на водных объектах, охраны их жизни и здоровья</t>
  </si>
  <si>
    <t>0240121110</t>
  </si>
  <si>
    <t xml:space="preserve">Мероприятия, направленные на обеспечение первичных мер пожарной безопасности в границах города Перми</t>
  </si>
  <si>
    <t>919002П060</t>
  </si>
  <si>
    <t xml:space="preserve">Осуществление полномочий по созданию и организации деятельности административных комиссий</t>
  </si>
  <si>
    <t xml:space="preserve">Дорожное хозяйство (дорожные фонды)</t>
  </si>
  <si>
    <t>1040100000</t>
  </si>
  <si>
    <t xml:space="preserve">Комплекс процессных мероприятий "Приведение в нормативное состояние автомобильных дорог"</t>
  </si>
  <si>
    <t>104019Д040</t>
  </si>
  <si>
    <t xml:space="preserve">Содержание, ремонт автомобильных дорог и искусственных дорожных сооружений</t>
  </si>
  <si>
    <t>1300000000</t>
  </si>
  <si>
    <t xml:space="preserve">Муниципальная программа "Развитие системы жилищно-коммунального хозяйства в городе Перми"</t>
  </si>
  <si>
    <t>1330000000</t>
  </si>
  <si>
    <t>1330200000</t>
  </si>
  <si>
    <t xml:space="preserve">Муниципальный проект "Благоустройство территорий многоквартирных домов города Перми"</t>
  </si>
  <si>
    <t>133029Д220</t>
  </si>
  <si>
    <t xml:space="preserve">Возмещение затрат по благоустройству придомовых территорий многоквартирных домов города</t>
  </si>
  <si>
    <t>0840122040</t>
  </si>
  <si>
    <t xml:space="preserve">Снос самовольных построек на территории города Перми, выявление и демонтаж вывесок, не соответствующих Правилам благоустройства города Перми</t>
  </si>
  <si>
    <t>1040321820</t>
  </si>
  <si>
    <t xml:space="preserve">Мероприятия по демонтажу самовольно установленных и незаконно размещенных движимых объектов</t>
  </si>
  <si>
    <t>1330271290</t>
  </si>
  <si>
    <t xml:space="preserve">Возмещение затрат по благоустройству дворовых территорий многоквартирных домов города</t>
  </si>
  <si>
    <t>1340000000</t>
  </si>
  <si>
    <t>1340400000</t>
  </si>
  <si>
    <t xml:space="preserve">Комплекс процессных мероприятий "Обеспечение санитарно-эпидемиологических требований законодательства"</t>
  </si>
  <si>
    <t>1340422030</t>
  </si>
  <si>
    <t xml:space="preserve">Обустройство и содержание мест (площадок) накопления твердых коммунальных отходов</t>
  </si>
  <si>
    <t>1340423430</t>
  </si>
  <si>
    <t xml:space="preserve">Обустройство контейнерных площадок нового образца в городе Перми</t>
  </si>
  <si>
    <t>0340570070</t>
  </si>
  <si>
    <t xml:space="preserve">Субсидии некоммерческим организациям, не являющимся государственными (муниципальными) учреждениями, выполняющим работы по организации занятости молодежи</t>
  </si>
  <si>
    <t>0640321080</t>
  </si>
  <si>
    <t xml:space="preserve">Организация отдыха несовершеннолетних, состоящих на учете в территориальных отделах полиции города Перми</t>
  </si>
  <si>
    <t>0540223350</t>
  </si>
  <si>
    <t xml:space="preserve">Организация и проведение официальных физкультурно-оздоровительных и спортивных мероприятий Пермского городского округа</t>
  </si>
  <si>
    <t>932</t>
  </si>
  <si>
    <t xml:space="preserve">Администрация Свердловского района города Перми</t>
  </si>
  <si>
    <t>0140171142</t>
  </si>
  <si>
    <t xml:space="preserve">Субсидии Общественной организации ветеранов (пенсионеров) войны, труда, Вооруженных сил и правоохранительных органов Свердловского района г. Перми</t>
  </si>
  <si>
    <t xml:space="preserve">Коммунальное хозяйство</t>
  </si>
  <si>
    <t>1340100000</t>
  </si>
  <si>
    <t xml:space="preserve">Комплекс процессных мероприятий "Содержание объектов инженерной инфраструктуры"</t>
  </si>
  <si>
    <t>1340121740</t>
  </si>
  <si>
    <t xml:space="preserve">Содержание и ремонт объектов инженерной инфраструктуры</t>
  </si>
  <si>
    <t>933</t>
  </si>
  <si>
    <t xml:space="preserve">Администрация Мотовилихинского района города Перми</t>
  </si>
  <si>
    <t>0140171143</t>
  </si>
  <si>
    <t xml:space="preserve">Субсидии Общественной организации ветеранов (пенсионеров) войны, труда, Вооруженных сил и правоохранительных органов Мотовилихинского района г. Перми</t>
  </si>
  <si>
    <t>934</t>
  </si>
  <si>
    <t xml:space="preserve">Администрация Дзержинского района города Перми</t>
  </si>
  <si>
    <t>0140171144</t>
  </si>
  <si>
    <t xml:space="preserve">Субсидии Общественной организации ветеранов (пенсионеров) войны, труда, Вооруженных сил и правоохранительных органов Дзержинского района г. Перми</t>
  </si>
  <si>
    <t>935</t>
  </si>
  <si>
    <t xml:space="preserve">Администрация Индустриального района города Перми</t>
  </si>
  <si>
    <t>0140171145</t>
  </si>
  <si>
    <t xml:space="preserve">Субсидии Общественной организации ветеранов (пенсионеров) войны, труда, Вооруженных сил и правоохранительных органов Индустриального района г. Перми</t>
  </si>
  <si>
    <t>936</t>
  </si>
  <si>
    <t xml:space="preserve">Администрация Кировского района города Перми</t>
  </si>
  <si>
    <t>0140171146</t>
  </si>
  <si>
    <t xml:space="preserve">Субсидии Общественной организации ветеранов (пенсионеров) войны, труда, вооруженных сил и правоохранительных органов Кировского района г. Перми</t>
  </si>
  <si>
    <t>937</t>
  </si>
  <si>
    <t xml:space="preserve">Администрация Орджоникидзевского района города Перми</t>
  </si>
  <si>
    <t>0140171147</t>
  </si>
  <si>
    <t xml:space="preserve">Субсидии Общественной организации ветеранов (пенсионеров) войны, труда, Вооруженных сил и правоохранительных органов Орджоникидзевского района г. Перми</t>
  </si>
  <si>
    <t>938</t>
  </si>
  <si>
    <t xml:space="preserve">Администрация поселка Новые Ляды города Перми</t>
  </si>
  <si>
    <t>0140171148</t>
  </si>
  <si>
    <t xml:space="preserve">Субсидии Общественной организации ветеранов (пенсионеров) войны, труда, вооруженных сил и правоохранительных органов п. Новые Ляды г. Перми</t>
  </si>
  <si>
    <t>940</t>
  </si>
  <si>
    <t xml:space="preserve">Департамент жилищно-коммунального хозяйства администрации города Перми</t>
  </si>
  <si>
    <t>1330300000</t>
  </si>
  <si>
    <t xml:space="preserve">Муниципальный проект "Создание мест отвала снега"</t>
  </si>
  <si>
    <t>133039Д190</t>
  </si>
  <si>
    <t xml:space="preserve">Обустройство мест отвала снега</t>
  </si>
  <si>
    <t xml:space="preserve">Жилищное хозяйство</t>
  </si>
  <si>
    <t>1320000000</t>
  </si>
  <si>
    <t>1320100000</t>
  </si>
  <si>
    <t>1320171040</t>
  </si>
  <si>
    <t xml:space="preserve">Финансовое обеспечение затрат по проведению капитального ремонта фасадов многоквартирных домов города Перми</t>
  </si>
  <si>
    <t>13201SЖ240</t>
  </si>
  <si>
    <t xml:space="preserve">Капитальный ремонт фасадов многоквартирных домов в г. Перми</t>
  </si>
  <si>
    <t>13201SЖ410</t>
  </si>
  <si>
    <t>1340200000</t>
  </si>
  <si>
    <t xml:space="preserve">Комплекс процессных мероприятий "Исполнение обязанностей собственника помещений по содержанию общего имущества собственников помещений в многоквартирных домах"</t>
  </si>
  <si>
    <t>1340221420</t>
  </si>
  <si>
    <t xml:space="preserve">Уплата взносов на капитальный ремонт общего имущества в многоквартирных домах в части муниципальной доли собственности</t>
  </si>
  <si>
    <t>1340221830</t>
  </si>
  <si>
    <t xml:space="preserve">Выполнение работ по капитальному ремонту многоквартирных домов, направленных на исполнение судебных актов</t>
  </si>
  <si>
    <t>94а</t>
  </si>
  <si>
    <t>1340300000</t>
  </si>
  <si>
    <t xml:space="preserve">Комплекс процессных мероприятий "Обеспечение эффективного управления аварийными многоквартирными домами в городе Перми"</t>
  </si>
  <si>
    <t>1340301060</t>
  </si>
  <si>
    <t>1340301070</t>
  </si>
  <si>
    <t>1340323250</t>
  </si>
  <si>
    <t xml:space="preserve">Содержание расселенных многоквартирных домов, признанных в установленном порядке аварийными и подлежащими сносу</t>
  </si>
  <si>
    <t>1340323870</t>
  </si>
  <si>
    <t xml:space="preserve">Снос аварийных многоквартирных домов</t>
  </si>
  <si>
    <t>1320300000</t>
  </si>
  <si>
    <t xml:space="preserve">Муниципальный проект "Развитие коммунально-инженерной инфраструктуры"</t>
  </si>
  <si>
    <t>1320397521</t>
  </si>
  <si>
    <t xml:space="preserve">Реконструкция котельных в городе Перми</t>
  </si>
  <si>
    <t>1320397522</t>
  </si>
  <si>
    <t xml:space="preserve">Реконструкция тепловых сетей в городе Перми</t>
  </si>
  <si>
    <t>1320397523</t>
  </si>
  <si>
    <t xml:space="preserve">Техническая модернизация объекта хозяйственного назначения. Реконструкция старого и нового машинных залов, РУ-6кВ, внутриплощадочных сетей. 1 этап реконструкция старого машинного зала</t>
  </si>
  <si>
    <t>1320397524</t>
  </si>
  <si>
    <t xml:space="preserve">Реконструкция второй нитки водовода от водовода Гайва-Закамск от НС "подкачка Гайва" до НС Северная</t>
  </si>
  <si>
    <t>1320397525</t>
  </si>
  <si>
    <t xml:space="preserve">Строительство второй нитки водовода Д-400 мм от ул.Репина до ВНС "Северная" (ул. Кабельщиков, 21) и блокировочной сети водопровода от водовода Д-400 мм по ул. Кабельщиков до сети водопровода Д-200 мм по ул. Карбышева</t>
  </si>
  <si>
    <t>1320397526</t>
  </si>
  <si>
    <t xml:space="preserve">Реконструкция сетей водоснабжения Кировского района и правобережной части Орджоникидзевского района г. Перми</t>
  </si>
  <si>
    <t>1330100000</t>
  </si>
  <si>
    <t xml:space="preserve">Муниципальный проект "Капитальные вложения в объекты муниципальной собственности системы водоснабжения, водоотведения и теплоснабжения"</t>
  </si>
  <si>
    <t>1330142160</t>
  </si>
  <si>
    <t xml:space="preserve">Приобретение имущества, расположенного по адресу: Пермский край, г.Пермь, Мотовилихинский район, ул. Журналиста Дементьева (котельная газовая модульная МГК 2,0 МВт; газопровод высокого и среднего давления, ГРПШ (59:01:0000000:89529); земельный участок (59:01:4019087:1557)</t>
  </si>
  <si>
    <t>1330142250</t>
  </si>
  <si>
    <t xml:space="preserve">Приобретение объекта в муниципальную собственность "Сети канализации, водоснабжения по адресу: г. Пермь, Индустриальный район, по ул. Карпинского, 110"</t>
  </si>
  <si>
    <t>1330142260</t>
  </si>
  <si>
    <t xml:space="preserve">Приобретение объекта в муниципальную собственность "Тепловая сеть жилищного комплекса: шоссе Космонавтов, 322, шоссе Космонавтов, 324, шоссе Космонавтов, 326, шоссе Космонавтов, 326А, шоссе Космонавтов, 330"</t>
  </si>
  <si>
    <t>1340121680</t>
  </si>
  <si>
    <t xml:space="preserve">Мероприятия в сфере коммунального хозяйства</t>
  </si>
  <si>
    <t>1340171160</t>
  </si>
  <si>
    <t xml:space="preserve">Финансовое обеспечение расходов муниципального предприятия "Пермводоканал" по погашению денежных обязательств по договору займа</t>
  </si>
  <si>
    <t>1330142040</t>
  </si>
  <si>
    <t xml:space="preserve">Строительство места отвала снега по ул. Промышленной</t>
  </si>
  <si>
    <t>1340171060</t>
  </si>
  <si>
    <t xml:space="preserve">Финансовое обеспечение затрат муниципального предприятия "Пермводоканал" на содержание санитарно-бытовых помещений</t>
  </si>
  <si>
    <t>1340401060</t>
  </si>
  <si>
    <t>1340401070</t>
  </si>
  <si>
    <t>1340423880</t>
  </si>
  <si>
    <t xml:space="preserve">Ликвидация несанкционированных свалок</t>
  </si>
  <si>
    <t>1340100590</t>
  </si>
  <si>
    <t>1340500000</t>
  </si>
  <si>
    <t xml:space="preserve">Комплекс процессных мероприятий "Обеспечение деятельности департамента жилищно-коммунального хозяйства администрации города Перми"</t>
  </si>
  <si>
    <t>1340500110</t>
  </si>
  <si>
    <t>1500000000</t>
  </si>
  <si>
    <t xml:space="preserve">Муниципальная программа "Обеспечение жильем жителей города Перми"</t>
  </si>
  <si>
    <t>1530000000</t>
  </si>
  <si>
    <t>1530200000</t>
  </si>
  <si>
    <t xml:space="preserve">Муниципальный проект "Обеспечение жилыми помещениями детей-сирот и детей, оставшихся без попечения родителей"</t>
  </si>
  <si>
    <t>153022С070</t>
  </si>
  <si>
    <t xml:space="preserve"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</si>
  <si>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942</t>
  </si>
  <si>
    <t xml:space="preserve">Управление капитального строительства администрации города Перми</t>
  </si>
  <si>
    <t>0130100000</t>
  </si>
  <si>
    <t xml:space="preserve">Муниципальный проект "Строительство зданий для размещения общественных центров"</t>
  </si>
  <si>
    <t>0130141720</t>
  </si>
  <si>
    <t xml:space="preserve">Строительство нежилого здания под размещение общественного центра по адресу: г. Пермь, Свердловский район, ул. Бродовское кольцо (микрорайон Новобродовский)</t>
  </si>
  <si>
    <t>0130141730</t>
  </si>
  <si>
    <t xml:space="preserve">Строительство нежилого здания под размещение общественного центра по адресу: г. Пермь, Ленинский район, ул. Борцов Революции, 153а</t>
  </si>
  <si>
    <t>0130141740</t>
  </si>
  <si>
    <t xml:space="preserve">Строительство нежилого здания под размещение общественного центра по адресу: г. Пермь, Свердловский район, ул. Промысловая (пос. Голый Мыс)</t>
  </si>
  <si>
    <t>0130141750</t>
  </si>
  <si>
    <t xml:space="preserve">Строительство нежилого здания под размещение общественного центра по адресу: г. Пермь, Орджоникидзевский район, ул. Кубанская (микрорайон Январский)</t>
  </si>
  <si>
    <t>9190023800</t>
  </si>
  <si>
    <t xml:space="preserve">Капитальный ремонт здания для реализации мероприятий дополнительного образования и размещения общественного центра</t>
  </si>
  <si>
    <t>9700000000</t>
  </si>
  <si>
    <t xml:space="preserve">Непрограммные расходы на реализацию единой политики в сфере инвестиционной и строительной деятельности на территории г. Перми</t>
  </si>
  <si>
    <t>9710000000</t>
  </si>
  <si>
    <t xml:space="preserve">Непрограммные расходы по обеспечению деятельности муниципального казенного учреждения "Управление технического заказчика"</t>
  </si>
  <si>
    <t>9710000590</t>
  </si>
  <si>
    <t>0230000000</t>
  </si>
  <si>
    <t>0230100000</t>
  </si>
  <si>
    <t xml:space="preserve">Муниципальный проект "Строительство пожарных водоемов и резервуаров"</t>
  </si>
  <si>
    <t>0230141650</t>
  </si>
  <si>
    <t xml:space="preserve">Строительство пожарного резервуара в микрорайоне Новобродовский Свердловского района города Перми</t>
  </si>
  <si>
    <t>0230141890</t>
  </si>
  <si>
    <t xml:space="preserve">Строительство пожарного резервуара в микрорайоне Пихтовая стрелка Мотовилихинского района города Перми</t>
  </si>
  <si>
    <t>0230141900</t>
  </si>
  <si>
    <t xml:space="preserve">Строительство пожарного резервуара в микрорайоне Акуловский по ул. Красноборская Дзержинского района города Перми</t>
  </si>
  <si>
    <t>0230141920</t>
  </si>
  <si>
    <t xml:space="preserve">Строительство пожарного резервуара в микрорайоне Верхняя Васильевка Орджоникидзевского района города Перми</t>
  </si>
  <si>
    <t>0230141930</t>
  </si>
  <si>
    <t xml:space="preserve">Строительство пожарного резервуара в микрорайоне Верхнемуллинский по ул. 2-я Открытая Индустриального района города Перми</t>
  </si>
  <si>
    <t>0230141940</t>
  </si>
  <si>
    <t xml:space="preserve">Строительство пожарного резервуара в микрорайоне Свободный Орджоникидзевского района города Перми</t>
  </si>
  <si>
    <t>0230141960</t>
  </si>
  <si>
    <t xml:space="preserve">Строительство пожарного резервуара в микрорайоне Нижняя Васильевка Орджоникидзевского района города Перми</t>
  </si>
  <si>
    <t>0230142080</t>
  </si>
  <si>
    <t xml:space="preserve">Строительство пожарного резервуара по ул. Островского поселка Новые Ляды города Перми</t>
  </si>
  <si>
    <t>0230142090</t>
  </si>
  <si>
    <t xml:space="preserve">Строительство пожарного резервуара по ул. Мореходной Кировского района города Перми</t>
  </si>
  <si>
    <t>0230142120</t>
  </si>
  <si>
    <t xml:space="preserve">Строительство пожарного резервуара в микрорайоне Средняя Курья по ул. Торфяной Ленинского района города Перми</t>
  </si>
  <si>
    <t>0230142170</t>
  </si>
  <si>
    <t xml:space="preserve">Строительство пожарного резервуара в микрорайоне Новые Водники (частный сектор) Кировского района города Перми</t>
  </si>
  <si>
    <t>0230142180</t>
  </si>
  <si>
    <t xml:space="preserve">Строительство пожарного резервуара в поселке Соболи Свердловского района города Перми</t>
  </si>
  <si>
    <t>0230142190</t>
  </si>
  <si>
    <t xml:space="preserve">Строительство пожарного резервуара в микрорайоне Заостровка (Мулянка) Дзержинского района города Перми</t>
  </si>
  <si>
    <t>0230142200</t>
  </si>
  <si>
    <t xml:space="preserve">Строительство пожарного резервуара в поселке Голый Мыс Свердловского района города Перми</t>
  </si>
  <si>
    <t>0230142210</t>
  </si>
  <si>
    <t xml:space="preserve">Строительство пожарного резервуара в микрорайоне Крым (частный сектор) Кировского района города Перми</t>
  </si>
  <si>
    <t>0230142220</t>
  </si>
  <si>
    <t xml:space="preserve">Строительство пожарного резервуара в поселке Ширяиха Орджоникидзевского района города Перми</t>
  </si>
  <si>
    <t>0230142230</t>
  </si>
  <si>
    <t xml:space="preserve">Строительство пожарного резервуара в микрорайоне Язовая Мотовилихинского района города Перми</t>
  </si>
  <si>
    <t>0230143170</t>
  </si>
  <si>
    <t xml:space="preserve">Строительство пожарного резервуара в микрорайоне Бахаревка на пересечении ул. 1-й Бахаревской и ул. Пристанционной Свердловского района города Перми</t>
  </si>
  <si>
    <t>0230143610</t>
  </si>
  <si>
    <t xml:space="preserve">Строительство пожарного резервуара в микрорайоне Липовая Гора по ул. 4-й Липогорской Свердловского района города Перми</t>
  </si>
  <si>
    <t>0230143620</t>
  </si>
  <si>
    <t xml:space="preserve">Строительство пожарного резервуара в микрорайоне Вышка-2 по ул. Омской Мотовилихинского района города Перми</t>
  </si>
  <si>
    <t>0230143630</t>
  </si>
  <si>
    <t xml:space="preserve">Строительство пожарного резервуара в микрорайоне Химики Орджоникидзевского района города Перми</t>
  </si>
  <si>
    <t>0230200000</t>
  </si>
  <si>
    <t xml:space="preserve">Муниципальный проект "Строительство (реконструкция) объектов в сфере общественной безопасности"</t>
  </si>
  <si>
    <t>0230241030</t>
  </si>
  <si>
    <t xml:space="preserve">Строительство противооползневого сооружения в районе жилых домов по ул. КИМ, 5, 7, ул. Ивановской, 19 и ул. Чехова, 2, 4, 6, 8, 10</t>
  </si>
  <si>
    <t>13203SЖ201</t>
  </si>
  <si>
    <t xml:space="preserve">Реконструкция сети ливневой канализации по ул. 1-ой Красноармейской</t>
  </si>
  <si>
    <t>90а</t>
  </si>
  <si>
    <t>13203SЖ202</t>
  </si>
  <si>
    <t xml:space="preserve">Строительство коллектора ливневой канализации по ул. Рабоче-Крестьянской</t>
  </si>
  <si>
    <t>91а</t>
  </si>
  <si>
    <t>13203SЖ203</t>
  </si>
  <si>
    <t xml:space="preserve">Строительство коллектора ливневой канализации по ул. Ленина от Комсомольского проспекта до ул. Клименко</t>
  </si>
  <si>
    <t>92а</t>
  </si>
  <si>
    <t>13203SЖ204</t>
  </si>
  <si>
    <t xml:space="preserve">Строительство коллектора ливневой канализации по ул. Николая Островского</t>
  </si>
  <si>
    <t>93а</t>
  </si>
  <si>
    <t>13203SЖ205</t>
  </si>
  <si>
    <t xml:space="preserve">Реконструкция сети ливневой канализации по ул. Ленина (участки по ул. Крисанова, ул. Плеханова)</t>
  </si>
  <si>
    <t>13203SЖ206</t>
  </si>
  <si>
    <t xml:space="preserve">Строительство коллектора ливневой канализации по ул. Монастырская от ул. Окулова до ул. Максима Горького</t>
  </si>
  <si>
    <t>1330141090</t>
  </si>
  <si>
    <t xml:space="preserve">Реконструкция системы очистки сточных вод в микрорайоне "Крым" Кировского района города Перми</t>
  </si>
  <si>
    <t>1330141220</t>
  </si>
  <si>
    <t xml:space="preserve">Строительство водопроводных сетей в микрорайоне "Вышка-1" Мотовилихинского района города Перми</t>
  </si>
  <si>
    <t>1330141770</t>
  </si>
  <si>
    <t xml:space="preserve">Строительство водопроводных сетей в микрорайоне Турбино</t>
  </si>
  <si>
    <t>1330141780</t>
  </si>
  <si>
    <t xml:space="preserve">Строительство водопроводных сетей по ул. 2-я Мулянская Дзержинского района города Перми</t>
  </si>
  <si>
    <t>1330142000</t>
  </si>
  <si>
    <t xml:space="preserve">Строительство водопроводных сетей в микрорайоне Левшино</t>
  </si>
  <si>
    <t>1330142010</t>
  </si>
  <si>
    <t xml:space="preserve">Строительство водопроводных сетей в микрорайоне Энергетик</t>
  </si>
  <si>
    <t>1330142030</t>
  </si>
  <si>
    <t xml:space="preserve">Строительство водопроводных сетей в микрорайоне Энергетик по ул. Краснослудской</t>
  </si>
  <si>
    <t>1330142060</t>
  </si>
  <si>
    <t xml:space="preserve">Строительство водопроводных сетей в микрорайоне Январский</t>
  </si>
  <si>
    <t>1330142100</t>
  </si>
  <si>
    <t xml:space="preserve">Строительство напорной канализации по отводу дождевых стоков от здания по ул. Маяковского, 57</t>
  </si>
  <si>
    <t>1330142110</t>
  </si>
  <si>
    <t xml:space="preserve">Строительство водопроводных сетей в микрорайоне Чапаевский</t>
  </si>
  <si>
    <t>1330142130</t>
  </si>
  <si>
    <t xml:space="preserve">Строительство сети водоотведения в микрорайоне Юбилейный по ул. Братская</t>
  </si>
  <si>
    <t>1330142140</t>
  </si>
  <si>
    <t xml:space="preserve">Строительство альтернативного источника в виде блочно-модульной котельной для снабжения тепловой энергией многоквартирных домов по адресам: шоссе Космонавтов, 322, 324, 326, 326а, 330</t>
  </si>
  <si>
    <t>1330142360</t>
  </si>
  <si>
    <t xml:space="preserve">Реконструкция канализационной насосной станции "Речник" Дзержинского района города Перми</t>
  </si>
  <si>
    <t>1330143480</t>
  </si>
  <si>
    <t xml:space="preserve">Строительство сетей водоснабжения в микрорайоне "Заозерье" для земельных участков многодетных семей</t>
  </si>
  <si>
    <t>1430000000</t>
  </si>
  <si>
    <t>1430100000</t>
  </si>
  <si>
    <t xml:space="preserve">Муниципальный проект "Строительство объектов в сфере экологии"</t>
  </si>
  <si>
    <t>1430143570</t>
  </si>
  <si>
    <t xml:space="preserve">Строительство городского питомника растений на земельном участке с кадастровым номером 59:01:0000000:91384</t>
  </si>
  <si>
    <t>0720141660</t>
  </si>
  <si>
    <t xml:space="preserve">Строительство здания общеобразовательного учреждения по адресу: г. Пермь, ул. Ветлужская</t>
  </si>
  <si>
    <t>0720141680</t>
  </si>
  <si>
    <t xml:space="preserve">Строительство нового корпуса МАОУ "Инженерная школа" г. Перми по ул. Академика Веденеева</t>
  </si>
  <si>
    <t>0720141970</t>
  </si>
  <si>
    <t xml:space="preserve">Строительство здания общеобразовательного учреждения в Ленинском районе города Перми</t>
  </si>
  <si>
    <t>07201SН070</t>
  </si>
  <si>
    <t xml:space="preserve">Строительство (реконструкция) объектов общественной инфраструктуры муниципального значения, приобретение объектов недвижимого имущества в муниципальную собственность для создания новых мест в общеобразовательных учреждениях и дополнительных мест для детей дошкольного возраста</t>
  </si>
  <si>
    <t>07201SН071</t>
  </si>
  <si>
    <t xml:space="preserve">Строительство (реконструкция) объектов общественной инфраструктуры муниципального значения, приобретение объектов недвижимого имущества в муниципальную собственность для создания новых мест в общеобразовательных учреждениях и дополнительных мест для детей дошкольного возраста - строительство нового корпуса МАОУ "Инженерная школа" г. Перми по ул. Академика Веденеева</t>
  </si>
  <si>
    <t>07201SН072</t>
  </si>
  <si>
    <t xml:space="preserve">Строительство (реконструкция) объектов общественной инфраструктуры муниципального значения, приобретение объектов недвижимого имущества в муниципальную собственность для создания новых мест в общеобразовательных учреждениях и дополнительных мест для детей дошкольного возраста - строительство здания общеобразовательного учреждения в Ленинском районе города Перми</t>
  </si>
  <si>
    <t>0730000000</t>
  </si>
  <si>
    <t>0730100000</t>
  </si>
  <si>
    <t xml:space="preserve">Муниципальный проект "Капитальные вложения в объекты недвижимого имущества муниципальной собственности в сфере образования"</t>
  </si>
  <si>
    <t>0730142550</t>
  </si>
  <si>
    <t xml:space="preserve">Строительство здания общеобразовательного учреждения в Индустриальном районе города Перми</t>
  </si>
  <si>
    <t>0730142640</t>
  </si>
  <si>
    <t xml:space="preserve">Строительство спортивного зала МАОУ "СОШ № 79" г. Перми</t>
  </si>
  <si>
    <t>0730143510</t>
  </si>
  <si>
    <t xml:space="preserve">Строительство спортивного зала МАОУ "СОШ № 81" г. Перми</t>
  </si>
  <si>
    <t>0530000000</t>
  </si>
  <si>
    <t>0530100000</t>
  </si>
  <si>
    <t xml:space="preserve">Муниципальный проект "Капитальные вложения в объекты недвижимого имущества муниципальной собственности в сфере физической культуры и массового спорта"</t>
  </si>
  <si>
    <t>0530141300</t>
  </si>
  <si>
    <t xml:space="preserve">Реконструкция ледовой арены МАУ ДО "ДЮЦ "Здоровье"</t>
  </si>
  <si>
    <t>05301SФ280</t>
  </si>
  <si>
    <t xml:space="preserve">Реконструкция физкультурно-оздоровительного комплекса по адресу: г. Пермь, ул. Рабочая, 9</t>
  </si>
  <si>
    <t>0540100000</t>
  </si>
  <si>
    <t xml:space="preserve">Комплекс процессных мероприятий "Совершенствование спортивной инфраструктуры и материально-технической базы для занятий физической культурой и массовым спортом"</t>
  </si>
  <si>
    <t>0540121130</t>
  </si>
  <si>
    <t xml:space="preserve">Ремонт, приведение в нормативное состояние и улучшение материально-технического обеспечения муниципальных учреждений системы физической культуры и спорта</t>
  </si>
  <si>
    <t>944</t>
  </si>
  <si>
    <t xml:space="preserve">Департамент дорог и благоустройства администрации города Перми</t>
  </si>
  <si>
    <t>0130223180</t>
  </si>
  <si>
    <t xml:space="preserve">Проведение мероприятий в рамках реализации инициативных проектов на территории города Перми</t>
  </si>
  <si>
    <t>9190023970</t>
  </si>
  <si>
    <t xml:space="preserve">Увеличение финансового обеспечения переданных государственных полномочий по созданию и организации деятельности административной комиссии</t>
  </si>
  <si>
    <t xml:space="preserve">Водное хозяйство</t>
  </si>
  <si>
    <t>1040323410</t>
  </si>
  <si>
    <t xml:space="preserve">Содержание и ремонт гидротехнических сооружений</t>
  </si>
  <si>
    <t>1010000000</t>
  </si>
  <si>
    <t>101И800000</t>
  </si>
  <si>
    <t xml:space="preserve">Муниципальный проект "Региональная и местная дорожная сеть"</t>
  </si>
  <si>
    <t>101И89Д110</t>
  </si>
  <si>
    <t xml:space="preserve">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края, направленные на достижение целевых показателей регионального проекта "Региональная и местная дорожная сеть"</t>
  </si>
  <si>
    <t>1020000000</t>
  </si>
  <si>
    <t>1020100000</t>
  </si>
  <si>
    <t xml:space="preserve">Муниципальный проект "Местные дороги"</t>
  </si>
  <si>
    <t>10201SД110</t>
  </si>
  <si>
    <t xml:space="preserve">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</si>
  <si>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1030000000</t>
  </si>
  <si>
    <t>1030100000</t>
  </si>
  <si>
    <t xml:space="preserve">Муниципальный проект "Строительство и реконструкция автомобильных дорог"</t>
  </si>
  <si>
    <t>103019Д010</t>
  </si>
  <si>
    <t xml:space="preserve">Реконструкция ул. Карпинского от ул. Архитектора Свиязева до ул. Космонавта Леонова</t>
  </si>
  <si>
    <t>103019Д011</t>
  </si>
  <si>
    <t xml:space="preserve">Строительство автомобильной дороги по ул. Агатовой</t>
  </si>
  <si>
    <t>103019Д012</t>
  </si>
  <si>
    <t xml:space="preserve">Строительство автомобильной дороги по ул. Углеуральской</t>
  </si>
  <si>
    <t>103019Д013</t>
  </si>
  <si>
    <t xml:space="preserve">Строительство ливневой канализации и очистных сооружений для отвода воды с автомобильной дороги по ул. Маршала Жукова и прилегающей территории</t>
  </si>
  <si>
    <t>103019Д014</t>
  </si>
  <si>
    <t xml:space="preserve">Строительство очистных сооружений и водоотвода ливневых стоков по ул. Куйбышева, 1 от ул. Петропавловской до выпуска</t>
  </si>
  <si>
    <t>103019Д015</t>
  </si>
  <si>
    <t xml:space="preserve">Строительство очистных сооружений и водоотвода ливневых стоков по ул. Куфонина от ул. Трамвайной до ул. Подлесной до выпуска</t>
  </si>
  <si>
    <t>103019Д016</t>
  </si>
  <si>
    <t xml:space="preserve">Строительство проезда на участке от ул. Уральской до ул. Степана Разина</t>
  </si>
  <si>
    <t>38а</t>
  </si>
  <si>
    <t>103019Д017</t>
  </si>
  <si>
    <t xml:space="preserve">Строительство автомобильной дороги по ул. Монастырской на участке от площади Трех столетий до территории Мотовилихинских заводов</t>
  </si>
  <si>
    <t>103019Д019</t>
  </si>
  <si>
    <t xml:space="preserve">Возмещение убытков при изъятии земельных участков и объектов недвижимости, имущества в целях строительства (реконструкции) дорожных объектов</t>
  </si>
  <si>
    <t>103019Д021</t>
  </si>
  <si>
    <t xml:space="preserve">Строительство проезда от автомобильной дороги по ул. Советской до объекта регионального значения "Культурно-рекреационное пространство"</t>
  </si>
  <si>
    <t>103019Д022</t>
  </si>
  <si>
    <t xml:space="preserve">Реконструкция автомобильной дороги по ул. Н. Островского на участке от ул. Революции до ул. Белинского</t>
  </si>
  <si>
    <t>103019Д024</t>
  </si>
  <si>
    <t xml:space="preserve">Строительство автомобильной дороги по Ивинскому проспекту</t>
  </si>
  <si>
    <t>103019Д025</t>
  </si>
  <si>
    <t xml:space="preserve">Реконструкция Комсомольского проспекта от ул. Ленина до ул. Екатерининской по нечетной стороне, Тр-5в</t>
  </si>
  <si>
    <t>103019Д026</t>
  </si>
  <si>
    <t xml:space="preserve">Строительство улично-дорожной сети на участке от ул. Уинской до ул. А. Гайдара</t>
  </si>
  <si>
    <t>1030200000</t>
  </si>
  <si>
    <t xml:space="preserve">Муниципальный проект "Обустройство сетей наружного освещения"</t>
  </si>
  <si>
    <t>103029Д020</t>
  </si>
  <si>
    <t xml:space="preserve">Обустройство сетей наружного освещения</t>
  </si>
  <si>
    <t>1030600000</t>
  </si>
  <si>
    <t>103069Д190</t>
  </si>
  <si>
    <t>39а</t>
  </si>
  <si>
    <t>104019Д030</t>
  </si>
  <si>
    <t xml:space="preserve">Капитальный ремонт автомобильных дорог и искусственных дорожных сооружений</t>
  </si>
  <si>
    <t>104019Д050</t>
  </si>
  <si>
    <t xml:space="preserve">Ремонт тротуаров, пешеходных дорожек и газонов вдоль тротуаров, пешеходных дорожек</t>
  </si>
  <si>
    <t>104019Д060</t>
  </si>
  <si>
    <t xml:space="preserve">Организация функционирования и контроля за использованием парковок на автомобильных дорогах общего пользования местного значения</t>
  </si>
  <si>
    <t>104019Д070</t>
  </si>
  <si>
    <t xml:space="preserve">Содержание, обслуживание и установка технических средств организации дорожного движения улично-дорожной сети в границах городского округа</t>
  </si>
  <si>
    <t>104019Д410</t>
  </si>
  <si>
    <t xml:space="preserve">Реализация мер по обеспечению транспортной безопасности искусственных дорожных сооружений</t>
  </si>
  <si>
    <t>104019Д610</t>
  </si>
  <si>
    <t>1040200000</t>
  </si>
  <si>
    <t xml:space="preserve">Комплекс процессных мероприятий "Обеспечение содержания, текущего и капитального ремонта сетей наружного освещения"</t>
  </si>
  <si>
    <t>104029Д080</t>
  </si>
  <si>
    <t xml:space="preserve">Ремонт сетей наружного освещения</t>
  </si>
  <si>
    <t>104029Д090</t>
  </si>
  <si>
    <t xml:space="preserve">Содержание сетей наружного освещения на автомобильных дорогах города Перми</t>
  </si>
  <si>
    <t>104029Д100</t>
  </si>
  <si>
    <t xml:space="preserve">Содержание и ремонт сетей наружного освещения</t>
  </si>
  <si>
    <t>104029Д620</t>
  </si>
  <si>
    <t>104029Д630</t>
  </si>
  <si>
    <t>104039Д120</t>
  </si>
  <si>
    <t xml:space="preserve">Благоустройство территорий индивидуальной жилой застройки в городе Перми</t>
  </si>
  <si>
    <t>1540000000</t>
  </si>
  <si>
    <t>1540100000</t>
  </si>
  <si>
    <t xml:space="preserve">Комплекс процессных мероприятий "Осуществление мероприятий в сфере жилищных отношений"</t>
  </si>
  <si>
    <t>1540101060</t>
  </si>
  <si>
    <t>1540101070</t>
  </si>
  <si>
    <t>1540123870</t>
  </si>
  <si>
    <t>101И400000</t>
  </si>
  <si>
    <t xml:space="preserve">Муниципальный проект "Формирование комфортной городской среды"</t>
  </si>
  <si>
    <t>101И455550</t>
  </si>
  <si>
    <t xml:space="preserve">Реализация программ формирования современной городской среды</t>
  </si>
  <si>
    <t>1020200000</t>
  </si>
  <si>
    <t>1020223150</t>
  </si>
  <si>
    <t xml:space="preserve">Архитектурная подсветка зданий</t>
  </si>
  <si>
    <t>10202SЖ090</t>
  </si>
  <si>
    <t xml:space="preserve">Поддержка муниципальных программ формирования современной городской среды (расходы, не софинансируемые из федерального бюджета)</t>
  </si>
  <si>
    <t>10202SЖ250</t>
  </si>
  <si>
    <t xml:space="preserve">Архитектурная подсветка фасадов административных, жилых объектов (зданий) в г. Перми</t>
  </si>
  <si>
    <t>10202SЖ410</t>
  </si>
  <si>
    <t>10202SЖ412</t>
  </si>
  <si>
    <t xml:space="preserve">Развитие городского пространства (по расходам, курируемым Министерством транспорта Пермского края)</t>
  </si>
  <si>
    <t>1030300000</t>
  </si>
  <si>
    <t xml:space="preserve">Муниципальный проект "Обустройство объектов озеленения общего пользования"</t>
  </si>
  <si>
    <t>1030323050</t>
  </si>
  <si>
    <t xml:space="preserve">Обустройство объектов озеленения общего пользования и элементов благоустройства</t>
  </si>
  <si>
    <t>1030400000</t>
  </si>
  <si>
    <t xml:space="preserve">Муниципальный проект "Строительство и реконструкция мест погребения"</t>
  </si>
  <si>
    <t>1030441120</t>
  </si>
  <si>
    <t xml:space="preserve">Строительство крематория на кладбище "Восточное" города Перми</t>
  </si>
  <si>
    <t>1030500000</t>
  </si>
  <si>
    <t xml:space="preserve">Муниципальный проект "Создание электронной информационной базы данных по захоронениям"</t>
  </si>
  <si>
    <t>1030523960</t>
  </si>
  <si>
    <t xml:space="preserve">Формирование электронной базы данных по захоронениям на местах погребения города Перми</t>
  </si>
  <si>
    <t>1040321450</t>
  </si>
  <si>
    <t xml:space="preserve">Содержание и ремонт объектов и элементов благоустройства</t>
  </si>
  <si>
    <t>1040321510</t>
  </si>
  <si>
    <t xml:space="preserve">Содержание земель, не принадлежащих физическим и (или) юридическим лицам, уборка водоохранных зон</t>
  </si>
  <si>
    <t>1040321750</t>
  </si>
  <si>
    <t xml:space="preserve">Содержание и ремонт пешеходных мостиков, лестниц на территориях общего пользования города Перми</t>
  </si>
  <si>
    <t>1040323290</t>
  </si>
  <si>
    <t xml:space="preserve">Обустройство организованных мест отдыха у воды на территории города Перми</t>
  </si>
  <si>
    <t>1040323360</t>
  </si>
  <si>
    <t xml:space="preserve">Капитальный ремонт объектов и элементов благоустройства</t>
  </si>
  <si>
    <t>1040400000</t>
  </si>
  <si>
    <t xml:space="preserve">Комплекс процессных мероприятий "Организация ритуальных услуг и содержание мест погребения"</t>
  </si>
  <si>
    <t>1040400590</t>
  </si>
  <si>
    <t>1040401070</t>
  </si>
  <si>
    <t>1040421930</t>
  </si>
  <si>
    <t xml:space="preserve">Эвакуация умерших из жилых помещений (при отсутствии супруга, близких родственников либо законного представителя умершего или при невозможности осуществить ими эвакуацию), а также с улиц, мест аварий и иных мест</t>
  </si>
  <si>
    <t>1040421940</t>
  </si>
  <si>
    <t xml:space="preserve">Приведение в нормативное состояние мест погребения</t>
  </si>
  <si>
    <t>1040423680</t>
  </si>
  <si>
    <t xml:space="preserve">Проектирование санитарно-защитных зон мест погребения</t>
  </si>
  <si>
    <t>1040423700</t>
  </si>
  <si>
    <t xml:space="preserve">Содержание мест погребения</t>
  </si>
  <si>
    <t>1040423710</t>
  </si>
  <si>
    <t xml:space="preserve">Организация автобусных перевозок граждан на территории кладбища "Северное" в выходные, праздничные дни и дни массового посещения кладбища</t>
  </si>
  <si>
    <t>1040500000</t>
  </si>
  <si>
    <t xml:space="preserve">Комплекс процессных мероприятий "Обеспечение деятельности департамента дорог и благоустройства администрации города Перми и подведомственных ему учреждений"</t>
  </si>
  <si>
    <t>1040500110</t>
  </si>
  <si>
    <t>1040500590</t>
  </si>
  <si>
    <t>1040301060</t>
  </si>
  <si>
    <t>1040301070</t>
  </si>
  <si>
    <t>43а</t>
  </si>
  <si>
    <t>1040323880</t>
  </si>
  <si>
    <t>034012К030</t>
  </si>
  <si>
    <t>945</t>
  </si>
  <si>
    <t xml:space="preserve">Департамент транспорта администрации города Перми</t>
  </si>
  <si>
    <t>Транспорт</t>
  </si>
  <si>
    <t>1200000000</t>
  </si>
  <si>
    <t xml:space="preserve">Муниципальная программа "Организация регулярных перевозок общественным транспортом в городе Перми"</t>
  </si>
  <si>
    <t>1220000000</t>
  </si>
  <si>
    <t>1220100000</t>
  </si>
  <si>
    <t xml:space="preserve">Муниципальный проект "Обустройство объектов инфраструктуры общественного транспорта"</t>
  </si>
  <si>
    <t>12201ST220</t>
  </si>
  <si>
    <t xml:space="preserve">Плата концедента по концессионному соглашению, объектом которого являются объекты транспортной инфраструктуры и технологически связанные с ними транспортные средства, обеспечивающие деятельность, связанную с перевозками пассажиров транспортом общего пользования</t>
  </si>
  <si>
    <t>1240000000</t>
  </si>
  <si>
    <t>1240100000</t>
  </si>
  <si>
    <t xml:space="preserve">Комплекс процессных мероприятий "Приоритетное развитие общественного транспорта в городе Перми"</t>
  </si>
  <si>
    <t>1240121800</t>
  </si>
  <si>
    <t xml:space="preserve">Мероприятия по обеспечению транспортного обслуживания</t>
  </si>
  <si>
    <t>1240123270</t>
  </si>
  <si>
    <t xml:space="preserve">Осуществление регулярных перевозок пассажиров автомобильным и городским наземным электрическим транспортом по муниципальным маршрутам регулярных перевозок города Перми по регулируемому тарифу города Перми</t>
  </si>
  <si>
    <t>1240123910</t>
  </si>
  <si>
    <t xml:space="preserve">Повышение привлекательности профессии водителя</t>
  </si>
  <si>
    <t>1240171050</t>
  </si>
  <si>
    <t xml:space="preserve">Плата концедента по концессионному соглашению в части эксплуатационного платежа</t>
  </si>
  <si>
    <t>1240171340</t>
  </si>
  <si>
    <t xml:space="preserve">Возмещение затрат, связанных с уплатой лизинговых платежей по договорам финансовой аренды (лизинга)</t>
  </si>
  <si>
    <t>1240200000</t>
  </si>
  <si>
    <t xml:space="preserve">Комплекс процессных мероприятий "Обеспечение деятельности департамента транспорта администрации города Перми и подведомственного ему учреждения "</t>
  </si>
  <si>
    <t>1240200110</t>
  </si>
  <si>
    <t>1240200590</t>
  </si>
  <si>
    <t>919002T060</t>
  </si>
  <si>
    <t xml:space="preserve"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</si>
  <si>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124019Д130</t>
  </si>
  <si>
    <t xml:space="preserve">Обустройство остановочных пунктов, используемых в регулярных перевозках пассажиров</t>
  </si>
  <si>
    <t>124019Д140</t>
  </si>
  <si>
    <t xml:space="preserve">Содержание и ремонт остановочных пунктов с элементами благоустройства</t>
  </si>
  <si>
    <t>950</t>
  </si>
  <si>
    <t xml:space="preserve">Контрольный департамент администрации города Перми</t>
  </si>
  <si>
    <t>9120000000</t>
  </si>
  <si>
    <t xml:space="preserve">Повышение уровня благоустройства территории города Перми</t>
  </si>
  <si>
    <t>9120000590</t>
  </si>
  <si>
    <t>951</t>
  </si>
  <si>
    <t xml:space="preserve">Департамент экономики и промышленной политики администрации города Перми</t>
  </si>
  <si>
    <t>9190021950</t>
  </si>
  <si>
    <t xml:space="preserve">Обеспечение деятельности Пермской городской трехсторонней комиссии по регулированию социально-трудовых отношений в городе Перми</t>
  </si>
  <si>
    <t xml:space="preserve">Гражданская оборона</t>
  </si>
  <si>
    <t>0240121280</t>
  </si>
  <si>
    <t xml:space="preserve">Создание и содержание в целях гражданской обороны запасов материально-технических, продовольственных и иных средств</t>
  </si>
  <si>
    <t>0900000000</t>
  </si>
  <si>
    <t xml:space="preserve">Муниципальная программа "Экономическое развитие города Перми"</t>
  </si>
  <si>
    <t>0940000000</t>
  </si>
  <si>
    <t>0940100000</t>
  </si>
  <si>
    <t xml:space="preserve">Комплекс процессных мероприятий "Формирование благоприятной инвестиционной среды, развитие малого и среднего предпринимательства"</t>
  </si>
  <si>
    <t>0940100590</t>
  </si>
  <si>
    <t>0940121170</t>
  </si>
  <si>
    <t xml:space="preserve">Мероприятия в сфере экономического развития города Перми</t>
  </si>
  <si>
    <t>0940171320</t>
  </si>
  <si>
    <t xml:space="preserve">Субсидия некоммерческим организациям, не являющимся государственными (муниципальными) учреждениями, на организацию и проведение конференций</t>
  </si>
  <si>
    <t>0940200000</t>
  </si>
  <si>
    <t xml:space="preserve">Комплекс процессных мероприятий "Развитие потребительского рынка и туризма"</t>
  </si>
  <si>
    <t>0940221160</t>
  </si>
  <si>
    <t xml:space="preserve">Мероприятия по созданию условий для обеспечения жителей городского округа услугами связи, общественного питания, торговли и бытового обслуживания населения</t>
  </si>
  <si>
    <t>0940222240</t>
  </si>
  <si>
    <t xml:space="preserve">Мероприятия в сфере туризма</t>
  </si>
  <si>
    <t>0940300000</t>
  </si>
  <si>
    <t xml:space="preserve">Комплекс процессных мероприятий "Обеспечение деятельности департамента экономики и промышленной политики администрации города Перми"</t>
  </si>
  <si>
    <t>0940300110</t>
  </si>
  <si>
    <t>955</t>
  </si>
  <si>
    <t xml:space="preserve">Департамент социальной политики администрации города Перми</t>
  </si>
  <si>
    <t>0640323630</t>
  </si>
  <si>
    <t xml:space="preserve">Администрирование отдыха детей в каникулярное время</t>
  </si>
  <si>
    <t>0640370020</t>
  </si>
  <si>
    <t xml:space="preserve">Субсидии организациям отдыха детей и их оздоровления независимо от организационно-правовой формы и формы собственности, индивидуальным предпринимателям</t>
  </si>
  <si>
    <t>0640371310</t>
  </si>
  <si>
    <t xml:space="preserve">Увеличение финансового обеспечения переданных государственных полномочий по организации и обеспечению отдыха детей и их оздоровления</t>
  </si>
  <si>
    <t xml:space="preserve">Пенсионное обеспечение</t>
  </si>
  <si>
    <t>9190082080</t>
  </si>
  <si>
    <t xml:space="preserve">Пенсии за выслугу лет лицам, замещавшим муниципальные должности (в т.ч. выборные муниципальные должности), муниципальные должности муниципальной службы, должности муниципальной службы города Перми</t>
  </si>
  <si>
    <t>0640100000</t>
  </si>
  <si>
    <t xml:space="preserve">Комплекс процессных мероприятий "Оказание дополнительных мер социальной помощи и поддержки, содействие в получении социальных услуг отдельным категориям граждан"</t>
  </si>
  <si>
    <t>0640181000</t>
  </si>
  <si>
    <t xml:space="preserve">Предоставление дополнительных мер социальной поддержки в виде ежемесячных денежных муниципальных выплат за проезд в медицинские организации, осуществляющие свою деятельность на территории города Перми, для проведения амбулаторного гемодиализа жителям города Перми с хронической почечной недостаточностью</t>
  </si>
  <si>
    <t>0640181010</t>
  </si>
  <si>
    <t xml:space="preserve">Предоставление дополнительных мер социальной поддержки в виде ежемесячных денежных муниципальных выплат студентам и учащимся города Перми</t>
  </si>
  <si>
    <t>0640181040</t>
  </si>
  <si>
    <t xml:space="preserve">Ежегодная премия города Перми "Преодоление"</t>
  </si>
  <si>
    <t>0640181060</t>
  </si>
  <si>
    <t xml:space="preserve">Предоставление многодетным семьям единовременной денежной выплаты взамен предоставления земельного участка в собственность</t>
  </si>
  <si>
    <t>0640181120</t>
  </si>
  <si>
    <t xml:space="preserve">Предоставление дополнительной меры социальной поддержки в случае рождения троих или более детей одновременно</t>
  </si>
  <si>
    <t>1540200000</t>
  </si>
  <si>
    <t xml:space="preserve">Комплекс процессных мероприятий "Оказание мер социальной поддержки гражданам города Перми в целях улучшения жилищных условий"</t>
  </si>
  <si>
    <t>154022С520</t>
  </si>
  <si>
    <t xml:space="preserve">Обеспечение жилыми помещениями реабилитированных лиц, имеющих инвалидность или являющихся пенсионерами, и проживающих совместно членов их семей</t>
  </si>
  <si>
    <t>1540251340</t>
  </si>
  <si>
    <t xml:space="preserve">Обеспечение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1941-1945 годов"</t>
  </si>
  <si>
    <t>1540251350</t>
  </si>
  <si>
    <t xml:space="preserve">Обеспечение жильем отдельных категорий граждан, установленных Федеральным законом от 12 января 1995 года № 5-ФЗ "О ветеранах"</t>
  </si>
  <si>
    <t>1540251760</t>
  </si>
  <si>
    <t xml:space="preserve">Обеспечение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</si>
  <si>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15402L4970</t>
  </si>
  <si>
    <t xml:space="preserve">Реализация мероприятий по обеспечению жильем молодых семей государственной программы Российской Федерации "Обеспечение доступным и комфортным жильем и коммунальными услугами граждан Российской Федерации"</t>
  </si>
  <si>
    <t>0640181020</t>
  </si>
  <si>
    <t xml:space="preserve">Дополнительные меры социальной поддержки отдельных категорий жителей города Перми</t>
  </si>
  <si>
    <t>0640400110</t>
  </si>
  <si>
    <t>964</t>
  </si>
  <si>
    <t xml:space="preserve">Департамент общественной безопасности администрации города Перми</t>
  </si>
  <si>
    <t xml:space="preserve">Судебная система</t>
  </si>
  <si>
    <t>9190051200</t>
  </si>
  <si>
    <t xml:space="preserve">Осуществление полномочий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</si>
  <si>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0240100590</t>
  </si>
  <si>
    <t>0240121100</t>
  </si>
  <si>
    <t xml:space="preserve">Мероприятия по гражданской обороне, защите населения и территории города Перми от чрезвычайных ситуаций природного и техногенного характера</t>
  </si>
  <si>
    <t>0240120000</t>
  </si>
  <si>
    <t xml:space="preserve">Приведение в нормативное состояние имущественного комплекса, расположенного по адресу: г. Пермь, ул. Профессора Дедюкина, д. 14; д. 14, стр. 1; д. 14, стр. 2</t>
  </si>
  <si>
    <t>0240172290</t>
  </si>
  <si>
    <t xml:space="preserve">Субсидии общественным объединениям пожарной охраны на материальное стимулирование деятельности добровольных пожарных, действующих на территории города Перми</t>
  </si>
  <si>
    <t>0240223550</t>
  </si>
  <si>
    <t xml:space="preserve">Профилактика правонарушений на территории города Перми</t>
  </si>
  <si>
    <t>02402SП020</t>
  </si>
  <si>
    <t xml:space="preserve">Выплата материального стимулирования народным дружинникам за участие в охране общественного порядка</t>
  </si>
  <si>
    <t>0240300000</t>
  </si>
  <si>
    <t xml:space="preserve">Комплекс процессных мероприятий "Обеспечение деятельности департамента общественной безопасности администрации города Перми"</t>
  </si>
  <si>
    <t>0240300110</t>
  </si>
  <si>
    <t>9190021880</t>
  </si>
  <si>
    <t xml:space="preserve">Мероприятия по гражданской обороне по подготовке населения и организаций к действиям в чрезвычайной ситуации в мирное и военное время</t>
  </si>
  <si>
    <t>975</t>
  </si>
  <si>
    <t xml:space="preserve">Администрация города Перми</t>
  </si>
  <si>
    <t xml:space="preserve">Функционирование высшего должностного лица субъекта Российской Федерации и муниципального образования</t>
  </si>
  <si>
    <t>9510000000</t>
  </si>
  <si>
    <t xml:space="preserve">Глава города Перми</t>
  </si>
  <si>
    <t>9510000110</t>
  </si>
  <si>
    <t>9130000000</t>
  </si>
  <si>
    <t xml:space="preserve">Повышение эффективности управления имущественным комплексом административных зданий (помещений) города Перми</t>
  </si>
  <si>
    <t>9130000590</t>
  </si>
  <si>
    <t>0130223100</t>
  </si>
  <si>
    <t xml:space="preserve">Проведение мероприятий в рамках реализации проектов инициативного бюджетирования в городе Перми</t>
  </si>
  <si>
    <t>0140171140</t>
  </si>
  <si>
    <t xml:space="preserve">Субсидии Пермской городской общественной организации ветеранов (пенсионеров) войны, труда, Вооруженных Сил и правоохранительных органов</t>
  </si>
  <si>
    <t>9130021920</t>
  </si>
  <si>
    <t xml:space="preserve">Содержание имущественного комплекса административных зданий (помещений)</t>
  </si>
  <si>
    <t>9130021960</t>
  </si>
  <si>
    <t xml:space="preserve">Приведение в нормативное состояние административных зданий (помещений)</t>
  </si>
  <si>
    <t>9140000000</t>
  </si>
  <si>
    <t xml:space="preserve">Развитие архивного дела в городе Перми</t>
  </si>
  <si>
    <t>9140000590</t>
  </si>
  <si>
    <t>9140001060</t>
  </si>
  <si>
    <t>9140023950</t>
  </si>
  <si>
    <t xml:space="preserve">Мероприятия по переводу документов территориальных и функциональных органов администрации города Перми с длительным сроком хранения в электронный вид</t>
  </si>
  <si>
    <t>9150000000</t>
  </si>
  <si>
    <t xml:space="preserve">Мероприятия по реализации единой информационной политики администрации города Перми</t>
  </si>
  <si>
    <t>9150000590</t>
  </si>
  <si>
    <t>9160000000</t>
  </si>
  <si>
    <t xml:space="preserve">Мероприятия, направленные на решение отдельных вопросов местного значения в микрорайонах города Перми</t>
  </si>
  <si>
    <t>9160025000</t>
  </si>
  <si>
    <t xml:space="preserve">Мероприятия, направленные на решение отдельных вопросов местного значения в микрорайонах города Перми (за исключением дорожного фонда)</t>
  </si>
  <si>
    <t>9190021530</t>
  </si>
  <si>
    <t xml:space="preserve">Мероприятия в целях повышения престижа муниципальной службы</t>
  </si>
  <si>
    <t>9190021870</t>
  </si>
  <si>
    <t xml:space="preserve">Информирование населения по вопросам местного значения</t>
  </si>
  <si>
    <t>9190021890</t>
  </si>
  <si>
    <t xml:space="preserve">Учреждение и издание печатного средства массовой информации для опубликования муниципальных правовых актов, обсуждения проектов муниципальных правовых актов по вопросам местного значения</t>
  </si>
  <si>
    <t>9190021900</t>
  </si>
  <si>
    <t xml:space="preserve">Мероприятия по созданию механизмов эффективного управления социально-экономическим развитием города Перми</t>
  </si>
  <si>
    <t>9190021910</t>
  </si>
  <si>
    <t xml:space="preserve">Оплата взносов в межмуниципальные ассоциации</t>
  </si>
  <si>
    <t>9190023840</t>
  </si>
  <si>
    <t xml:space="preserve">Предоставление мер поддержки гражданину (муниципальному служащему) в рамках договора о целевом обучении с обязательством последующего прохождения муниципальной службы</t>
  </si>
  <si>
    <t>9190081100</t>
  </si>
  <si>
    <t xml:space="preserve">Выплата денежного вознаграждения физическим лицам, награжденным Почетным знаком г. Перми "За заслуги перед г. Пермь"</t>
  </si>
  <si>
    <t>9190082070</t>
  </si>
  <si>
    <t xml:space="preserve">Денежное вознаграждение физическим лицам, награжденным Почетной грамотой города Перми</t>
  </si>
  <si>
    <t>9190023020</t>
  </si>
  <si>
    <t xml:space="preserve">Осуществление полномочий по составлению протоколов об административных правонарушениях и организации деятельности административных комиссий</t>
  </si>
  <si>
    <t>1540122110</t>
  </si>
  <si>
    <t xml:space="preserve">Мероприятия в сфере жилищных отношений</t>
  </si>
  <si>
    <t>9190021440</t>
  </si>
  <si>
    <t xml:space="preserve">Организация обучения муниципальных служащих и иных работников администрации города Перми</t>
  </si>
  <si>
    <t>9190081050</t>
  </si>
  <si>
    <t xml:space="preserve">Единовременные денежные вознаграждения и ежегодные денежные выплаты Почетным гражданам города Перми</t>
  </si>
  <si>
    <t>976</t>
  </si>
  <si>
    <t xml:space="preserve">Комитет по физической культуре и спорту администрации города Перми</t>
  </si>
  <si>
    <t>0540382020</t>
  </si>
  <si>
    <t>0540101070</t>
  </si>
  <si>
    <t>0540123210</t>
  </si>
  <si>
    <t xml:space="preserve">Устройство муниципальных плоскостных спортивных сооружений с оснащением их спортивным инвентарем</t>
  </si>
  <si>
    <t>0540200590</t>
  </si>
  <si>
    <t>0540201060</t>
  </si>
  <si>
    <t>0540270100</t>
  </si>
  <si>
    <t xml:space="preserve">Субсидия некоммерческим организациям, не являющимся государственными (муниципальными) учреждениями, на организацию и проведение спортивных мероприятий для лиц с ограниченными возможностями здоровья согласно календарному плану</t>
  </si>
  <si>
    <t>0540271110</t>
  </si>
  <si>
    <t xml:space="preserve">Субсидия некоммерческим организациям, не являющимся государственными (муниципальными) учреждениями на реализацию социально значимых программ в сфере физической культуры и спорта</t>
  </si>
  <si>
    <t xml:space="preserve">Массовый спорт</t>
  </si>
  <si>
    <t>0540223370</t>
  </si>
  <si>
    <t xml:space="preserve">Участие в организации и проведении межмуниципальных, региональных, межрегиональных, всероссийских и международных спортивных соревнований, физкультурных мероприятий, проводимых на территории города Перми</t>
  </si>
  <si>
    <t>0540271200</t>
  </si>
  <si>
    <t xml:space="preserve">Субсидия некоммерческой организации "Фонд развития Пермского Баскетбола "ПАРМА" в целях возмещения затрат, связанных с оказанием содействия субъекту физической культуры и спорта, осуществляющему свою деятельность на территории города Перми</t>
  </si>
  <si>
    <t>0540300620</t>
  </si>
  <si>
    <t xml:space="preserve">Дополнительные меры поддержки муниципальным учреждениям города Перми на обеспечение участия в официальных спортивных соревнованиях, проводимых за пределами города Перми</t>
  </si>
  <si>
    <t>0540381110</t>
  </si>
  <si>
    <t xml:space="preserve">Присуждение стипендии Главы города Перми-главы администрации города Перми "Спортивные надежды"</t>
  </si>
  <si>
    <t xml:space="preserve">Другие вопросы в области физической культуры и спорта</t>
  </si>
  <si>
    <t>0540400000</t>
  </si>
  <si>
    <t xml:space="preserve">Комплекс процессных мероприятий "Обеспечение деятельности комитета по физической культуре и спорту администрации города Перми"</t>
  </si>
  <si>
    <t>0540400110</t>
  </si>
  <si>
    <t>0540400590</t>
  </si>
  <si>
    <t>977</t>
  </si>
  <si>
    <t xml:space="preserve">Контрольно-счетная палата города Перми</t>
  </si>
  <si>
    <t>9300000000</t>
  </si>
  <si>
    <t xml:space="preserve">Непрограммные расходы по обеспечению деятельности Контрольно-счетной палаты города Перми</t>
  </si>
  <si>
    <t>9310000000</t>
  </si>
  <si>
    <t xml:space="preserve">Руководитель, заместитель руководителя и аудиторы Контрольно-счетной палаты города Перми</t>
  </si>
  <si>
    <t>9310000110</t>
  </si>
  <si>
    <t>9390000000</t>
  </si>
  <si>
    <t>9390000110</t>
  </si>
  <si>
    <t>985</t>
  </si>
  <si>
    <t xml:space="preserve">Пермская городская Дума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</si>
  <si>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</si>
  <si>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9200000000</t>
  </si>
  <si>
    <t xml:space="preserve">Непрограммные расходы по обеспечению деятельности Пермской городской Думы</t>
  </si>
  <si>
    <t>9220000000</t>
  </si>
  <si>
    <t xml:space="preserve">Депутаты Пермской городской Думы и их помощники</t>
  </si>
  <si>
    <t>9220000110</t>
  </si>
  <si>
    <t>9290000000</t>
  </si>
  <si>
    <t>9290000110</t>
  </si>
  <si>
    <t>9190023720</t>
  </si>
  <si>
    <t xml:space="preserve">Мероприятия, связанные с награждением знаком отличия Пермской городской Думы "За вклад в развитие нормотворчества"</t>
  </si>
  <si>
    <t>9190081070</t>
  </si>
  <si>
    <t xml:space="preserve">Выплата денежного вознаграждения физическим лицам, награжденным знаком отличия Пермской городской Думы "За вклад в развитие нормотворчества"</t>
  </si>
  <si>
    <t>991</t>
  </si>
  <si>
    <t xml:space="preserve">Управление жилищных отношений администрации города Перми</t>
  </si>
  <si>
    <t>919002С250</t>
  </si>
  <si>
    <t xml:space="preserve">Осуществление государственных полномочий по постановке на учет граждан, имеющих право на получение жилищных субсидий в связи с переселением из районов Крайнего Севера и приравненных к ним местностей</t>
  </si>
  <si>
    <t>1510000000</t>
  </si>
  <si>
    <t>151И200000</t>
  </si>
  <si>
    <t xml:space="preserve">Муниципальный проект "Жилье"</t>
  </si>
  <si>
    <t>151И267483</t>
  </si>
  <si>
    <t xml:space="preserve">Обеспечение устойчивого сокращения непригодного для проживания жилищного фонда</t>
  </si>
  <si>
    <t>151И267484</t>
  </si>
  <si>
    <t xml:space="preserve">Реализация мероприятий по обеспечению устойчивого сокращения непригодного для проживания жилого фонда</t>
  </si>
  <si>
    <t>151И26748S</t>
  </si>
  <si>
    <t>151И26748Z</t>
  </si>
  <si>
    <t xml:space="preserve">Реализация региональной адресной программы по переселению граждан из аварийного жилищного фонда на территории Пермского края (расходы без финансовой поддержки публично-правовой компании "Фонд развития территорий"), источником финансового обеспечения которой являются средства, высвобождаемые в результате списания задолженности Пермского края по бюджетным кредитам, предоставленным из федерального бюджета</t>
  </si>
  <si>
    <t>1520000000</t>
  </si>
  <si>
    <t>1520100000</t>
  </si>
  <si>
    <t xml:space="preserve">Муниципальный проект "Расселение аварийного жилищного фонда на территории Пермского края"</t>
  </si>
  <si>
    <t>15201SЖ310</t>
  </si>
  <si>
    <t xml:space="preserve">Расселение многоквартирных домов, признанных в установленном порядке аварийными и подлежащими сносу, расположенных в границах подлежащей комплексному развитию территории жилой застройки</t>
  </si>
  <si>
    <t>1530100000</t>
  </si>
  <si>
    <t xml:space="preserve">Муниципальный проект "Переселение граждан города Перми из непригодного для проживания и аварийного жилищного фонда"</t>
  </si>
  <si>
    <t>1530121480</t>
  </si>
  <si>
    <t xml:space="preserve">Организация переселения граждан из аварийного жилищного фонда</t>
  </si>
  <si>
    <t>15301214С0</t>
  </si>
  <si>
    <t xml:space="preserve">Организация переселения граждан из аварийного жилищного фонда (расходы, источником финансового обеспечения которых являются средства, высвобождаемые в результате списания задолженности Пермского городского округа по бюджетному кредиту, предоставленному из бюджета Пермского края за счет средств федерального бюджета)</t>
  </si>
  <si>
    <t>1540121500</t>
  </si>
  <si>
    <t xml:space="preserve">Обеспечение нормативного содержания муниципального жилищного фонда</t>
  </si>
  <si>
    <t>9190021140</t>
  </si>
  <si>
    <t xml:space="preserve">Возврат средств в бюджет Пермского края на расселение многоквартирных домов, признанных в установленном порядке аварийными и подлежащими сносу, расположенных в границах подлежащей комплексному развитию территории жилой застройки</t>
  </si>
  <si>
    <t>9190023980</t>
  </si>
  <si>
    <t xml:space="preserve">Возврат средств в бюджет Пермского края на обеспечение устойчивого сокращения непригодного для проживания жилищного фонда</t>
  </si>
  <si>
    <t>1540300000</t>
  </si>
  <si>
    <t xml:space="preserve">Комплекс процессных мероприятий "Обеспечение деятельности управления жилищных отношений администрации города Перми и подведомственного ему учреждения"</t>
  </si>
  <si>
    <t>1540300110</t>
  </si>
  <si>
    <t>1540300590</t>
  </si>
  <si>
    <t>153022С080</t>
  </si>
  <si>
    <t xml:space="preserve">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числа детей-сирот и детей, оставшихся без попечения родителей, по договорам найма специализированных жилых помещений</t>
  </si>
  <si>
    <t>15302R0820</t>
  </si>
  <si>
    <t xml:space="preserve"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</si>
  <si>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1340382110</t>
  </si>
  <si>
    <t xml:space="preserve">Меры социальной поддержки гражданам, проживающим в непригодном для проживания и аварийном жилищном фонде</t>
  </si>
  <si>
    <t>153022С090</t>
  </si>
  <si>
    <t xml:space="preserve">Организация осуществления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</si>
  <si>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992</t>
  </si>
  <si>
    <t xml:space="preserve">Департамент земельных отношений администрации города Перми</t>
  </si>
  <si>
    <t>1100000000</t>
  </si>
  <si>
    <t xml:space="preserve">Муниципальная программа "Управление земельными ресурсами города Перми"</t>
  </si>
  <si>
    <t>1140000000</t>
  </si>
  <si>
    <t>1140100000</t>
  </si>
  <si>
    <t xml:space="preserve">Комплекс процессных мероприятий "Распоряжение земельными участками, находящимися в муниципальной собственности и собственность на которые не разграничена"</t>
  </si>
  <si>
    <t>1140121520</t>
  </si>
  <si>
    <t xml:space="preserve">Мероприятия в сфере земельных отношений</t>
  </si>
  <si>
    <t>1140123650</t>
  </si>
  <si>
    <t xml:space="preserve">Выполнение кадастровых работ</t>
  </si>
  <si>
    <t>1140200000</t>
  </si>
  <si>
    <t xml:space="preserve">Комплекс процессных мероприятий "Обеспечение деятельности департамента земельных отношений администрации города Перми"</t>
  </si>
  <si>
    <t>1140200110</t>
  </si>
  <si>
    <t>000</t>
  </si>
  <si>
    <t>00</t>
  </si>
  <si>
    <t>0000000000</t>
  </si>
  <si>
    <t xml:space="preserve">Условно утвержденные расходы</t>
  </si>
  <si>
    <t xml:space="preserve">Общий итог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</si>
</sst>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#,##0.000"/>
  </numFmts>
  <fonts count="7">
    <font>
      <sz val="11.000000"/>
      <color theme="1"/>
      <name val="Calibri"/>
      <scheme val="minor"/>
    </font>
    <font>
      <sz val="12.000000"/>
      <name val="Times New Roman"/>
    </font>
    <font>
      <sz val="11.000000"/>
      <name val="Times New Roman"/>
    </font>
    <font>
      <b/>
      <sz val="12.000000"/>
      <name val="Times New Roman"/>
    </font>
    <font>
      <sz val="10.000000"/>
      <name val="Times New Roman"/>
    </font>
    <font>
      <i/>
      <sz val="12.000000"/>
      <name val="Times New Roman"/>
    </font>
    <font>
      <b/>
      <i/>
      <sz val="12.000000"/>
      <name val="Times New Roman"/>
    </font>
  </fonts>
  <fills count="2">
    <fill>
      <patternFill patternType="none"/>
    </fill>
    <fill>
      <patternFill patternType="gray125"/>
    </fill>
  </fills>
  <borders count="3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56">
    <xf fontId="0" fillId="0" borderId="0" numFmtId="0" xfId="0"/>
    <xf fontId="1" fillId="0" borderId="0" numFmtId="0" xfId="0" applyFont="1"/>
    <xf fontId="1" fillId="0" borderId="0" numFmtId="49" xfId="0" applyNumberFormat="1" applyFont="1"/>
    <xf fontId="1" fillId="0" borderId="0" numFmtId="3" xfId="0" applyNumberFormat="1" applyFont="1"/>
    <xf fontId="1" fillId="0" borderId="0" numFmtId="0" xfId="0" applyFont="1" applyAlignment="1">
      <alignment horizontal="right" vertical="center"/>
    </xf>
    <xf fontId="1" fillId="0" borderId="0" numFmtId="160" xfId="0" applyNumberFormat="1" applyFont="1" applyAlignment="1">
      <alignment horizontal="right" vertical="center"/>
    </xf>
    <xf fontId="2" fillId="0" borderId="0" numFmtId="4" xfId="0" applyNumberFormat="1" applyFont="1" applyAlignment="1">
      <alignment horizontal="right"/>
    </xf>
    <xf fontId="1" fillId="0" borderId="0" numFmtId="0" xfId="0" applyFont="1" applyAlignment="1">
      <alignment wrapText="1"/>
    </xf>
    <xf fontId="1" fillId="0" borderId="0" numFmtId="160" xfId="0" applyNumberFormat="1" applyFont="1"/>
    <xf fontId="3" fillId="0" borderId="0" numFmtId="49" xfId="0" applyNumberFormat="1" applyFont="1" applyAlignment="1">
      <alignment horizontal="center"/>
    </xf>
    <xf fontId="3" fillId="0" borderId="0" numFmtId="49" xfId="0" applyNumberFormat="1" applyFont="1" applyAlignment="1">
      <alignment horizontal="center"/>
    </xf>
    <xf fontId="3" fillId="0" borderId="0" numFmtId="49" xfId="0" applyNumberFormat="1" applyFont="1"/>
    <xf fontId="3" fillId="0" borderId="0" numFmtId="160" xfId="0" applyNumberFormat="1" applyFont="1" applyAlignment="1">
      <alignment horizontal="center"/>
    </xf>
    <xf fontId="1" fillId="0" borderId="0" numFmtId="3" xfId="0" applyNumberFormat="1" applyFont="1" applyAlignment="1">
      <alignment horizontal="right"/>
    </xf>
    <xf fontId="1" fillId="0" borderId="0" numFmtId="160" xfId="0" applyNumberFormat="1" applyFont="1" applyAlignment="1">
      <alignment horizontal="right"/>
    </xf>
    <xf fontId="1" fillId="0" borderId="1" numFmtId="49" xfId="0" applyNumberFormat="1" applyFont="1" applyBorder="1" applyAlignment="1">
      <alignment horizontal="center" vertical="center" wrapText="1"/>
    </xf>
    <xf fontId="1" fillId="0" borderId="1" numFmtId="0" xfId="0" applyFont="1" applyBorder="1" applyAlignment="1">
      <alignment horizontal="center" vertical="center" wrapText="1"/>
    </xf>
    <xf fontId="4" fillId="0" borderId="1" numFmtId="0" xfId="0" applyFont="1" applyBorder="1" applyAlignment="1">
      <alignment horizontal="center" vertical="center" wrapText="1"/>
    </xf>
    <xf fontId="1" fillId="0" borderId="0" numFmtId="3" xfId="0" applyNumberFormat="1" applyFont="1" applyAlignment="1">
      <alignment horizontal="center" vertical="center" wrapText="1"/>
    </xf>
    <xf fontId="3" fillId="0" borderId="0" numFmtId="0" xfId="0" applyFont="1"/>
    <xf fontId="3" fillId="0" borderId="1" numFmtId="49" xfId="0" applyNumberFormat="1" applyFont="1" applyBorder="1" applyAlignment="1">
      <alignment horizontal="center" vertical="center"/>
    </xf>
    <xf fontId="3" fillId="0" borderId="1" numFmtId="0" xfId="0" applyFont="1" applyBorder="1" applyAlignment="1">
      <alignment horizontal="left" vertical="top" wrapText="1"/>
    </xf>
    <xf fontId="3" fillId="0" borderId="1" numFmtId="160" xfId="0" applyNumberFormat="1" applyFont="1" applyBorder="1" applyAlignment="1">
      <alignment horizontal="center" vertical="center"/>
    </xf>
    <xf fontId="3" fillId="0" borderId="0" numFmtId="3" xfId="0" applyNumberFormat="1" applyFont="1" applyAlignment="1">
      <alignment horizontal="center" vertical="center"/>
    </xf>
    <xf fontId="5" fillId="0" borderId="0" numFmtId="0" xfId="0" applyFont="1"/>
    <xf fontId="5" fillId="0" borderId="1" numFmtId="49" xfId="0" applyNumberFormat="1" applyFont="1" applyBorder="1" applyAlignment="1">
      <alignment horizontal="center" vertical="center"/>
    </xf>
    <xf fontId="5" fillId="0" borderId="1" numFmtId="0" xfId="0" applyFont="1" applyBorder="1" applyAlignment="1">
      <alignment horizontal="left" vertical="top" wrapText="1"/>
    </xf>
    <xf fontId="5" fillId="0" borderId="1" numFmtId="160" xfId="0" applyNumberFormat="1" applyFont="1" applyBorder="1" applyAlignment="1">
      <alignment horizontal="center" vertical="center"/>
    </xf>
    <xf fontId="5" fillId="0" borderId="0" numFmtId="3" xfId="0" applyNumberFormat="1" applyFont="1" applyAlignment="1">
      <alignment horizontal="center" vertical="center"/>
    </xf>
    <xf fontId="1" fillId="0" borderId="1" numFmtId="49" xfId="0" applyNumberFormat="1" applyFont="1" applyBorder="1" applyAlignment="1">
      <alignment horizontal="center" vertical="center"/>
    </xf>
    <xf fontId="1" fillId="0" borderId="1" numFmtId="0" xfId="0" applyFont="1" applyBorder="1" applyAlignment="1">
      <alignment horizontal="left" vertical="top" wrapText="1"/>
    </xf>
    <xf fontId="1" fillId="0" borderId="1" numFmtId="160" xfId="0" applyNumberFormat="1" applyFont="1" applyBorder="1" applyAlignment="1">
      <alignment horizontal="center" vertical="center"/>
    </xf>
    <xf fontId="1" fillId="0" borderId="0" numFmtId="3" xfId="0" applyNumberFormat="1" applyFont="1" applyAlignment="1">
      <alignment horizontal="center" vertical="center"/>
    </xf>
    <xf fontId="1" fillId="0" borderId="1" numFmtId="160" xfId="0" applyNumberFormat="1" applyFont="1" applyBorder="1" applyAlignment="1">
      <alignment horizontal="center" vertical="center" wrapText="1"/>
    </xf>
    <xf fontId="3" fillId="0" borderId="1" numFmtId="0" xfId="0" applyFont="1" applyBorder="1" applyAlignment="1">
      <alignment horizontal="center" vertical="center"/>
    </xf>
    <xf fontId="5" fillId="0" borderId="1" numFmtId="0" xfId="0" applyFont="1" applyBorder="1" applyAlignment="1">
      <alignment horizontal="center" vertical="center"/>
    </xf>
    <xf fontId="1" fillId="0" borderId="1" numFmtId="0" xfId="0" applyFont="1" applyBorder="1" applyAlignment="1">
      <alignment horizontal="center" vertical="center"/>
    </xf>
    <xf fontId="5" fillId="0" borderId="1" numFmtId="49" xfId="0" applyNumberFormat="1" applyFont="1" applyBorder="1" applyAlignment="1">
      <alignment horizontal="left" vertical="top" wrapText="1"/>
    </xf>
    <xf fontId="1" fillId="0" borderId="1" numFmtId="3" xfId="0" applyNumberFormat="1" applyFont="1" applyBorder="1" applyAlignment="1">
      <alignment horizontal="center" vertical="center"/>
    </xf>
    <xf fontId="1" fillId="0" borderId="1" numFmtId="4" xfId="0" applyNumberFormat="1" applyFont="1" applyBorder="1" applyAlignment="1">
      <alignment horizontal="center" vertical="center"/>
    </xf>
    <xf fontId="6" fillId="0" borderId="0" numFmtId="0" xfId="0" applyFont="1"/>
    <xf fontId="1" fillId="0" borderId="0" numFmtId="0" xfId="0" applyFont="1" applyAlignment="1">
      <alignment horizontal="center"/>
    </xf>
    <xf fontId="1" fillId="0" borderId="1" numFmtId="0" xfId="0" applyFont="1" applyBorder="1" applyAlignment="1">
      <alignment horizontal="left" vertical="center" wrapText="1"/>
    </xf>
    <xf fontId="3" fillId="0" borderId="1" numFmtId="0" xfId="0" applyFont="1" applyBorder="1" applyAlignment="1">
      <alignment horizontal="center" vertical="center" wrapText="1"/>
    </xf>
    <xf fontId="5" fillId="0" borderId="1" numFmtId="0" xfId="0" applyFont="1" applyBorder="1" applyAlignment="1">
      <alignment horizontal="center" vertical="center" wrapText="1"/>
    </xf>
    <xf fontId="6" fillId="0" borderId="1" numFmtId="160" xfId="0" applyNumberFormat="1" applyFont="1" applyBorder="1" applyAlignment="1">
      <alignment horizontal="center" vertical="center"/>
    </xf>
    <xf fontId="6" fillId="0" borderId="0" numFmtId="3" xfId="0" applyNumberFormat="1" applyFont="1" applyAlignment="1">
      <alignment horizontal="center" vertical="center"/>
    </xf>
    <xf fontId="2" fillId="0" borderId="0" numFmtId="3" xfId="0" applyNumberFormat="1" applyFont="1" applyAlignment="1">
      <alignment horizontal="center" vertical="center"/>
    </xf>
    <xf fontId="1" fillId="0" borderId="1" numFmtId="0" xfId="0" applyFont="1" applyBorder="1"/>
    <xf fontId="1" fillId="0" borderId="2" numFmtId="3" xfId="0" applyNumberFormat="1" applyFont="1" applyBorder="1" applyAlignment="1">
      <alignment horizontal="center" vertical="center"/>
    </xf>
    <xf fontId="3" fillId="0" borderId="1" numFmtId="49" xfId="0" applyNumberFormat="1" applyFont="1" applyBorder="1" applyAlignment="1">
      <alignment horizontal="center" vertical="center" wrapText="1"/>
    </xf>
    <xf fontId="5" fillId="0" borderId="1" numFmtId="49" xfId="0" applyNumberFormat="1" applyFont="1" applyBorder="1" applyAlignment="1">
      <alignment horizontal="center" vertical="center" wrapText="1"/>
    </xf>
    <xf fontId="6" fillId="0" borderId="1" numFmtId="49" xfId="0" applyNumberFormat="1" applyFont="1" applyBorder="1" applyAlignment="1">
      <alignment horizontal="center" vertical="center"/>
    </xf>
    <xf fontId="6" fillId="0" borderId="1" numFmtId="0" xfId="0" applyFont="1" applyBorder="1" applyAlignment="1">
      <alignment horizontal="left" vertical="top" wrapText="1"/>
    </xf>
    <xf fontId="3" fillId="0" borderId="1" numFmtId="49" xfId="0" applyNumberFormat="1" applyFont="1" applyBorder="1" applyAlignment="1">
      <alignment horizontal="left" vertical="top" wrapText="1"/>
    </xf>
    <xf fontId="3" fillId="0" borderId="1" numFmtId="49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zoomScale="80" workbookViewId="0">
      <selection activeCell="D7" activeCellId="0" sqref="D7"/>
    </sheetView>
  </sheetViews>
  <sheetFormatPr defaultRowHeight="14.25"/>
  <cols>
    <col customWidth="1" min="1" max="1" style="2" width="7"/>
    <col customWidth="1" min="2" max="2" style="2" width="5.5703125"/>
    <col customWidth="1" min="3" max="3" style="2" width="7.5703125"/>
    <col customWidth="1" min="4" max="4" style="2" width="13.7109375"/>
    <col customWidth="1" min="5" max="5" style="2" width="9.7109375"/>
    <col customWidth="1" min="6" max="6" style="1" width="56"/>
    <col customWidth="1" hidden="1" min="7" max="15" style="1" width="18"/>
    <col customWidth="1" hidden="1" min="16" max="16" style="1" width="16.11328125"/>
    <col customWidth="1" hidden="1" min="17" max="17" style="1" width="16.2734375"/>
    <col customWidth="1" hidden="1" min="18" max="19" style="1" width="16.58203125"/>
    <col customWidth="1" hidden="1" min="20" max="20" style="1" width="15.47265625"/>
    <col customWidth="1" hidden="1" min="21" max="21" style="1" width="16.11328125"/>
    <col customWidth="1" hidden="1" min="22" max="23" style="1" width="16.58203125"/>
    <col customWidth="1" hidden="1" min="24" max="24" style="1" width="15.47265625"/>
    <col customWidth="1" hidden="1" min="25" max="25" style="1" width="16.11328125"/>
    <col customWidth="1" hidden="1" min="26" max="27" style="1" width="16.58203125"/>
    <col customWidth="1" hidden="1" min="28" max="28" style="1" width="15.47265625"/>
    <col customWidth="1" hidden="1" min="29" max="44" style="1" width="18"/>
    <col customWidth="1" min="45" max="47" style="1" width="18"/>
    <col customWidth="1" hidden="1" min="48" max="48" style="1" width="18"/>
    <col customWidth="1" hidden="1" min="49" max="50" style="3" width="8.5703125"/>
    <col customWidth="1" hidden="1" min="51" max="51" style="1" width="17.28515625"/>
    <col customWidth="1" hidden="1" min="52" max="52" style="1" width="14.42578125"/>
    <col customWidth="1" hidden="1" min="53" max="60" style="1" width="0"/>
    <col min="61" max="16384" style="1" width="9.140625"/>
  </cols>
  <sheetData>
    <row r="1" ht="15">
      <c r="AD1" s="4"/>
      <c r="AE1" s="4"/>
      <c r="AF1" s="4"/>
      <c r="AG1" s="4"/>
      <c r="AH1" s="4"/>
      <c r="AI1" s="4"/>
      <c r="AJ1" s="5"/>
      <c r="AK1" s="5"/>
      <c r="AL1" s="5"/>
      <c r="AM1" s="5"/>
      <c r="AN1" s="5"/>
      <c r="AO1" s="5"/>
      <c r="AP1" s="5"/>
      <c r="AQ1" s="5"/>
      <c r="AR1" s="5"/>
      <c r="AS1" s="4"/>
      <c r="AT1" s="4" t="s">
        <v>0</v>
      </c>
      <c r="AU1" s="4"/>
      <c r="AW1" s="3"/>
      <c r="AX1" s="3"/>
      <c r="AY1" s="1"/>
      <c r="AZ1" s="1"/>
      <c r="BA1" s="1"/>
    </row>
    <row r="2" ht="15"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 t="s">
        <v>1</v>
      </c>
      <c r="AU2" s="4"/>
      <c r="AW2" s="3"/>
      <c r="AY2" s="1"/>
      <c r="AZ2" s="1"/>
      <c r="BA2" s="1"/>
    </row>
    <row r="3" ht="15">
      <c r="F3" s="1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 t="s">
        <v>2</v>
      </c>
      <c r="AU3" s="4"/>
      <c r="AW3" s="3"/>
    </row>
    <row r="4" ht="14.25"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W4" s="3"/>
      <c r="AY4" s="1"/>
      <c r="AZ4" s="1"/>
      <c r="BA4" s="1"/>
    </row>
    <row r="5" ht="15">
      <c r="B5" s="4"/>
      <c r="C5" s="4"/>
      <c r="D5" s="4"/>
      <c r="E5" s="4"/>
      <c r="G5" s="6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 t="s">
        <v>0</v>
      </c>
      <c r="AU5" s="4"/>
      <c r="AV5" s="4"/>
      <c r="AW5" s="3"/>
    </row>
    <row r="6" ht="15">
      <c r="B6" s="4"/>
      <c r="C6" s="4"/>
      <c r="D6" s="4"/>
      <c r="E6" s="4"/>
      <c r="F6" s="7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5"/>
      <c r="AM6" s="4"/>
      <c r="AN6" s="4"/>
      <c r="AO6" s="4"/>
      <c r="AP6" s="4"/>
      <c r="AQ6" s="4"/>
      <c r="AR6" s="4"/>
      <c r="AS6" s="4"/>
      <c r="AT6" s="4" t="s">
        <v>1</v>
      </c>
      <c r="AU6" s="4"/>
      <c r="AV6" s="4"/>
      <c r="AW6" s="3"/>
      <c r="AX6" s="3"/>
      <c r="AY6" s="8"/>
      <c r="AZ6" s="8"/>
      <c r="BA6" s="1"/>
      <c r="BD6" s="1"/>
      <c r="BE6" s="1"/>
    </row>
    <row r="7" ht="15">
      <c r="B7" s="4"/>
      <c r="C7" s="4"/>
      <c r="D7" s="4"/>
      <c r="E7" s="4"/>
      <c r="F7" s="7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 t="s">
        <v>2</v>
      </c>
      <c r="AU7" s="4"/>
      <c r="AV7" s="4"/>
      <c r="AW7" s="3"/>
      <c r="AY7" s="8"/>
      <c r="AZ7" s="8"/>
      <c r="BA7" s="1"/>
      <c r="BD7" s="1"/>
    </row>
    <row r="8" ht="15">
      <c r="F8" s="7"/>
      <c r="Z8" s="1"/>
      <c r="AA8" s="1"/>
      <c r="AC8" s="1"/>
      <c r="AD8" s="4"/>
      <c r="AE8" s="4"/>
      <c r="AF8" s="4"/>
      <c r="AG8" s="1"/>
      <c r="AH8" s="4"/>
      <c r="AI8" s="4"/>
      <c r="AJ8" s="4"/>
      <c r="AK8" s="4"/>
      <c r="AL8" s="5"/>
      <c r="AM8" s="5"/>
      <c r="AN8" s="5"/>
      <c r="AO8" s="5"/>
      <c r="AP8" s="5"/>
      <c r="AQ8" s="5"/>
      <c r="AR8" s="5"/>
      <c r="AS8" s="4"/>
      <c r="AT8" s="4" t="s">
        <v>3</v>
      </c>
      <c r="AU8" s="4"/>
      <c r="AV8" s="1"/>
      <c r="AW8" s="3"/>
      <c r="AX8" s="3"/>
      <c r="AY8" s="8"/>
      <c r="AZ8" s="8"/>
      <c r="BA8" s="1"/>
      <c r="BB8" s="1"/>
      <c r="BC8" s="1"/>
      <c r="BD8" s="1"/>
      <c r="BE8" s="1"/>
    </row>
    <row r="9" ht="15">
      <c r="A9" s="9" t="s">
        <v>4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10"/>
      <c r="AW9" s="3"/>
      <c r="AX9" s="3"/>
      <c r="AY9" s="1"/>
      <c r="AZ9" s="1"/>
      <c r="BA9" s="1"/>
      <c r="BD9" s="1"/>
    </row>
    <row r="10" ht="15">
      <c r="A10" s="11"/>
      <c r="B10" s="11"/>
      <c r="C10" s="11"/>
      <c r="D10" s="11"/>
      <c r="E10" s="11"/>
      <c r="F10" s="1"/>
      <c r="G10" s="12"/>
      <c r="H10" s="12"/>
      <c r="I10" s="13"/>
      <c r="J10" s="13"/>
      <c r="K10" s="13"/>
      <c r="L10" s="13"/>
      <c r="M10" s="13"/>
      <c r="N10" s="13"/>
      <c r="O10" s="13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3" t="s">
        <v>5</v>
      </c>
      <c r="AV10" s="13" t="s">
        <v>5</v>
      </c>
      <c r="AW10" s="3"/>
      <c r="AY10" s="1"/>
      <c r="BD10" s="1"/>
    </row>
    <row r="11" ht="23.25" customHeight="1">
      <c r="A11" s="15" t="s">
        <v>6</v>
      </c>
      <c r="B11" s="15" t="s">
        <v>7</v>
      </c>
      <c r="C11" s="15" t="s">
        <v>8</v>
      </c>
      <c r="D11" s="15" t="s">
        <v>9</v>
      </c>
      <c r="E11" s="15" t="s">
        <v>10</v>
      </c>
      <c r="F11" s="16" t="s">
        <v>11</v>
      </c>
      <c r="G11" s="16" t="s">
        <v>12</v>
      </c>
      <c r="H11" s="16" t="s">
        <v>13</v>
      </c>
      <c r="I11" s="16" t="s">
        <v>14</v>
      </c>
      <c r="J11" s="16" t="s">
        <v>15</v>
      </c>
      <c r="K11" s="16"/>
      <c r="L11" s="16"/>
      <c r="M11" s="16" t="s">
        <v>12</v>
      </c>
      <c r="N11" s="16" t="s">
        <v>13</v>
      </c>
      <c r="O11" s="16" t="s">
        <v>14</v>
      </c>
      <c r="P11" s="16" t="s">
        <v>12</v>
      </c>
      <c r="Q11" s="16" t="s">
        <v>12</v>
      </c>
      <c r="R11" s="16" t="s">
        <v>12</v>
      </c>
      <c r="S11" s="16" t="s">
        <v>12</v>
      </c>
      <c r="T11" s="16" t="s">
        <v>12</v>
      </c>
      <c r="U11" s="16" t="s">
        <v>13</v>
      </c>
      <c r="V11" s="16" t="s">
        <v>13</v>
      </c>
      <c r="W11" s="16" t="s">
        <v>13</v>
      </c>
      <c r="X11" s="16" t="s">
        <v>13</v>
      </c>
      <c r="Y11" s="16" t="s">
        <v>14</v>
      </c>
      <c r="Z11" s="16" t="s">
        <v>14</v>
      </c>
      <c r="AA11" s="16" t="s">
        <v>14</v>
      </c>
      <c r="AB11" s="16" t="s">
        <v>14</v>
      </c>
      <c r="AC11" s="16" t="s">
        <v>12</v>
      </c>
      <c r="AD11" s="16" t="s">
        <v>13</v>
      </c>
      <c r="AE11" s="16" t="s">
        <v>14</v>
      </c>
      <c r="AF11" s="17" t="s">
        <v>16</v>
      </c>
      <c r="AG11" s="16" t="s">
        <v>12</v>
      </c>
      <c r="AH11" s="16" t="s">
        <v>13</v>
      </c>
      <c r="AI11" s="16" t="s">
        <v>14</v>
      </c>
      <c r="AJ11" s="16" t="s">
        <v>12</v>
      </c>
      <c r="AK11" s="16" t="s">
        <v>12</v>
      </c>
      <c r="AL11" s="16" t="s">
        <v>12</v>
      </c>
      <c r="AM11" s="16" t="s">
        <v>12</v>
      </c>
      <c r="AN11" s="16" t="s">
        <v>13</v>
      </c>
      <c r="AO11" s="16" t="s">
        <v>13</v>
      </c>
      <c r="AP11" s="16" t="s">
        <v>13</v>
      </c>
      <c r="AQ11" s="16" t="s">
        <v>14</v>
      </c>
      <c r="AR11" s="16" t="s">
        <v>14</v>
      </c>
      <c r="AS11" s="16" t="s">
        <v>12</v>
      </c>
      <c r="AT11" s="16" t="s">
        <v>13</v>
      </c>
      <c r="AU11" s="16" t="s">
        <v>14</v>
      </c>
      <c r="AV11" s="16" t="s">
        <v>17</v>
      </c>
      <c r="AW11" s="18"/>
      <c r="AX11" s="18" t="s">
        <v>18</v>
      </c>
      <c r="AZ11" s="1"/>
      <c r="BA11" s="1"/>
      <c r="BD11" s="1"/>
    </row>
    <row r="12" ht="24.75" customHeight="1">
      <c r="A12" s="15"/>
      <c r="B12" s="15"/>
      <c r="C12" s="15"/>
      <c r="D12" s="15"/>
      <c r="E12" s="15"/>
      <c r="F12" s="16"/>
      <c r="G12" s="16"/>
      <c r="H12" s="16"/>
      <c r="I12" s="16"/>
      <c r="J12" s="16" t="s">
        <v>12</v>
      </c>
      <c r="K12" s="16" t="s">
        <v>13</v>
      </c>
      <c r="L12" s="16" t="s">
        <v>14</v>
      </c>
      <c r="M12" s="16"/>
      <c r="N12" s="16"/>
      <c r="O12" s="16"/>
      <c r="P12" s="16" t="s">
        <v>19</v>
      </c>
      <c r="Q12" s="16" t="s">
        <v>20</v>
      </c>
      <c r="R12" s="16" t="s">
        <v>21</v>
      </c>
      <c r="S12" s="16" t="s">
        <v>22</v>
      </c>
      <c r="T12" s="16" t="s">
        <v>23</v>
      </c>
      <c r="U12" s="16" t="s">
        <v>19</v>
      </c>
      <c r="V12" s="16" t="s">
        <v>21</v>
      </c>
      <c r="W12" s="16" t="s">
        <v>22</v>
      </c>
      <c r="X12" s="16" t="s">
        <v>23</v>
      </c>
      <c r="Y12" s="16" t="s">
        <v>19</v>
      </c>
      <c r="Z12" s="16" t="s">
        <v>21</v>
      </c>
      <c r="AA12" s="16" t="s">
        <v>22</v>
      </c>
      <c r="AB12" s="16" t="s">
        <v>23</v>
      </c>
      <c r="AC12" s="16"/>
      <c r="AD12" s="16"/>
      <c r="AE12" s="16"/>
      <c r="AF12" s="16" t="s">
        <v>12</v>
      </c>
      <c r="AG12" s="16"/>
      <c r="AH12" s="16"/>
      <c r="AI12" s="16"/>
      <c r="AJ12" s="16" t="s">
        <v>19</v>
      </c>
      <c r="AK12" s="16" t="s">
        <v>20</v>
      </c>
      <c r="AL12" s="16" t="s">
        <v>21</v>
      </c>
      <c r="AM12" s="16" t="s">
        <v>22</v>
      </c>
      <c r="AN12" s="16" t="s">
        <v>19</v>
      </c>
      <c r="AO12" s="16" t="s">
        <v>21</v>
      </c>
      <c r="AP12" s="16" t="s">
        <v>22</v>
      </c>
      <c r="AQ12" s="16" t="s">
        <v>19</v>
      </c>
      <c r="AR12" s="16" t="s">
        <v>21</v>
      </c>
      <c r="AS12" s="16"/>
      <c r="AT12" s="16"/>
      <c r="AU12" s="16"/>
      <c r="AV12" s="16"/>
      <c r="AW12" s="18">
        <v>0</v>
      </c>
      <c r="AX12" s="18"/>
      <c r="AY12" s="1" t="s">
        <v>24</v>
      </c>
      <c r="AZ12" s="1"/>
      <c r="BA12" s="1"/>
      <c r="BB12" s="1"/>
      <c r="BC12" s="1"/>
      <c r="BD12" s="1"/>
      <c r="BE12" s="1"/>
    </row>
    <row r="13" s="19" customFormat="1" ht="30">
      <c r="A13" s="20" t="s">
        <v>25</v>
      </c>
      <c r="B13" s="20"/>
      <c r="C13" s="20"/>
      <c r="D13" s="20"/>
      <c r="E13" s="20"/>
      <c r="F13" s="21" t="s">
        <v>26</v>
      </c>
      <c r="G13" s="22">
        <f t="shared" ref="G13:G14" si="0">G14</f>
        <v>452292.5</v>
      </c>
      <c r="H13" s="22">
        <f t="shared" ref="H13:H14" si="1">H14</f>
        <v>309905.19999999995</v>
      </c>
      <c r="I13" s="22">
        <f t="shared" ref="I13:I14" si="2">I14</f>
        <v>305536.39999999997</v>
      </c>
      <c r="J13" s="22">
        <f t="shared" ref="J13:J14" si="3">J14</f>
        <v>-122.3</v>
      </c>
      <c r="K13" s="22">
        <f t="shared" ref="K13:K14" si="4">K14</f>
        <v>-3040.5</v>
      </c>
      <c r="L13" s="22">
        <f t="shared" ref="L13:L14" si="5">L14</f>
        <v>-3049.5999999999999</v>
      </c>
      <c r="M13" s="22">
        <f t="shared" ref="M13:M76" si="6">G13+J13</f>
        <v>452170.20000000001</v>
      </c>
      <c r="N13" s="22">
        <f t="shared" ref="N13:N76" si="7">H13+K13</f>
        <v>306864.69999999995</v>
      </c>
      <c r="O13" s="22">
        <f t="shared" ref="O13:O76" si="8">I13+L13</f>
        <v>302486.79999999999</v>
      </c>
      <c r="P13" s="22">
        <f>P14+P38</f>
        <v>0</v>
      </c>
      <c r="Q13" s="22">
        <f>Q14+Q38</f>
        <v>0</v>
      </c>
      <c r="R13" s="22">
        <f>R14+R38</f>
        <v>-25978.140000000003</v>
      </c>
      <c r="S13" s="22">
        <f>S14+S38</f>
        <v>0</v>
      </c>
      <c r="T13" s="22">
        <f>T14+T38</f>
        <v>0</v>
      </c>
      <c r="U13" s="22">
        <f>U14+U38</f>
        <v>0</v>
      </c>
      <c r="V13" s="22">
        <f>V14+V38</f>
        <v>0</v>
      </c>
      <c r="W13" s="22">
        <f>W14+W38</f>
        <v>0</v>
      </c>
      <c r="X13" s="22">
        <f>X14+X38</f>
        <v>0</v>
      </c>
      <c r="Y13" s="22">
        <f>Y14+Y38</f>
        <v>0</v>
      </c>
      <c r="Z13" s="22">
        <f>Z14+Z38</f>
        <v>0</v>
      </c>
      <c r="AA13" s="22">
        <f>AA14+AA38</f>
        <v>0</v>
      </c>
      <c r="AB13" s="22">
        <f>AB14+AB38</f>
        <v>0</v>
      </c>
      <c r="AC13" s="22">
        <f t="shared" ref="AC13:AC76" si="9">M13+R13+P13+Q13+T13+S13</f>
        <v>426192.06</v>
      </c>
      <c r="AD13" s="22">
        <f t="shared" ref="AD13:AD76" si="10">N13+V13+X13+U13+W13</f>
        <v>306864.69999999995</v>
      </c>
      <c r="AE13" s="22">
        <f t="shared" ref="AE13:AE76" si="11">O13+Z13+AB13+Y13+AA13</f>
        <v>302486.79999999999</v>
      </c>
      <c r="AF13" s="22">
        <f>AF14+AF38</f>
        <v>0</v>
      </c>
      <c r="AG13" s="22">
        <f t="shared" ref="AG13:AG76" si="12">AC13+AF13</f>
        <v>426192.06</v>
      </c>
      <c r="AH13" s="22">
        <f t="shared" ref="AH13:AH76" si="13">AD13</f>
        <v>306864.69999999995</v>
      </c>
      <c r="AI13" s="22">
        <f t="shared" ref="AI13:AI76" si="14">AE13</f>
        <v>302486.79999999999</v>
      </c>
      <c r="AJ13" s="22">
        <f>AJ14+AJ38</f>
        <v>0</v>
      </c>
      <c r="AK13" s="22">
        <f>AK14+AK38</f>
        <v>0</v>
      </c>
      <c r="AL13" s="22">
        <f>AL14+AL38</f>
        <v>-2506.9000000000001</v>
      </c>
      <c r="AM13" s="22">
        <f>AM14+AM38</f>
        <v>0</v>
      </c>
      <c r="AN13" s="22">
        <f>AN14+AN38</f>
        <v>0</v>
      </c>
      <c r="AO13" s="22">
        <f>AO14+AO38</f>
        <v>0</v>
      </c>
      <c r="AP13" s="22">
        <f>AP14+AP38</f>
        <v>0</v>
      </c>
      <c r="AQ13" s="22">
        <f>AQ14+AQ38</f>
        <v>0</v>
      </c>
      <c r="AR13" s="22">
        <f>AR14+AR38</f>
        <v>0</v>
      </c>
      <c r="AS13" s="22">
        <f t="shared" ref="AS13:AS76" si="15">AG13+AJ13+AK13+AL13+AM13</f>
        <v>423685.15999999997</v>
      </c>
      <c r="AT13" s="22">
        <f t="shared" ref="AT13:AT76" si="16">AH13+AN13+AO13+AP13</f>
        <v>306864.69999999995</v>
      </c>
      <c r="AU13" s="22">
        <f t="shared" ref="AU13:AU76" si="17">AI13+AR13+AQ13</f>
        <v>302486.79999999999</v>
      </c>
      <c r="AV13" s="22">
        <f>AV14+AV38</f>
        <v>0</v>
      </c>
      <c r="AW13" s="23"/>
      <c r="AX13" s="23"/>
      <c r="AY13" s="19"/>
      <c r="AZ13" s="19"/>
      <c r="BA13" s="19"/>
      <c r="BB13" s="19"/>
      <c r="BC13" s="19"/>
      <c r="BD13" s="19"/>
      <c r="BE13" s="19"/>
    </row>
    <row r="14" s="19" customFormat="1" ht="15">
      <c r="A14" s="20" t="s">
        <v>25</v>
      </c>
      <c r="B14" s="20" t="s">
        <v>27</v>
      </c>
      <c r="C14" s="20"/>
      <c r="D14" s="20"/>
      <c r="E14" s="20"/>
      <c r="F14" s="21" t="s">
        <v>28</v>
      </c>
      <c r="G14" s="22">
        <f t="shared" si="0"/>
        <v>452292.5</v>
      </c>
      <c r="H14" s="22">
        <f t="shared" si="1"/>
        <v>309905.19999999995</v>
      </c>
      <c r="I14" s="22">
        <f t="shared" si="2"/>
        <v>305536.39999999997</v>
      </c>
      <c r="J14" s="22">
        <f t="shared" si="3"/>
        <v>-122.3</v>
      </c>
      <c r="K14" s="22">
        <f t="shared" si="4"/>
        <v>-3040.5</v>
      </c>
      <c r="L14" s="22">
        <f t="shared" si="5"/>
        <v>-3049.5999999999999</v>
      </c>
      <c r="M14" s="22">
        <f t="shared" si="6"/>
        <v>452170.20000000001</v>
      </c>
      <c r="N14" s="22">
        <f t="shared" si="7"/>
        <v>306864.69999999995</v>
      </c>
      <c r="O14" s="22">
        <f t="shared" si="8"/>
        <v>302486.79999999999</v>
      </c>
      <c r="P14" s="22">
        <f>P15</f>
        <v>0</v>
      </c>
      <c r="Q14" s="22">
        <f>Q15</f>
        <v>0</v>
      </c>
      <c r="R14" s="22">
        <f>R15</f>
        <v>-26674.810000000001</v>
      </c>
      <c r="S14" s="22">
        <f>S15</f>
        <v>0</v>
      </c>
      <c r="T14" s="22">
        <f>T15</f>
        <v>0</v>
      </c>
      <c r="U14" s="22">
        <f>U15</f>
        <v>0</v>
      </c>
      <c r="V14" s="22">
        <f>V15</f>
        <v>0</v>
      </c>
      <c r="W14" s="22">
        <f>W15</f>
        <v>0</v>
      </c>
      <c r="X14" s="22">
        <f>X15</f>
        <v>0</v>
      </c>
      <c r="Y14" s="22">
        <f>Y15</f>
        <v>0</v>
      </c>
      <c r="Z14" s="22">
        <f>Z15</f>
        <v>0</v>
      </c>
      <c r="AA14" s="22">
        <f>AA15</f>
        <v>0</v>
      </c>
      <c r="AB14" s="22">
        <f>AB15</f>
        <v>0</v>
      </c>
      <c r="AC14" s="22">
        <f t="shared" si="9"/>
        <v>425495.39000000001</v>
      </c>
      <c r="AD14" s="22">
        <f t="shared" si="10"/>
        <v>306864.69999999995</v>
      </c>
      <c r="AE14" s="22">
        <f t="shared" si="11"/>
        <v>302486.79999999999</v>
      </c>
      <c r="AF14" s="22">
        <f>AF15</f>
        <v>0</v>
      </c>
      <c r="AG14" s="22">
        <f t="shared" si="12"/>
        <v>425495.39000000001</v>
      </c>
      <c r="AH14" s="22">
        <f t="shared" si="13"/>
        <v>306864.69999999995</v>
      </c>
      <c r="AI14" s="22">
        <f t="shared" si="14"/>
        <v>302486.79999999999</v>
      </c>
      <c r="AJ14" s="22">
        <f>AJ15</f>
        <v>0</v>
      </c>
      <c r="AK14" s="22">
        <f>AK15</f>
        <v>0</v>
      </c>
      <c r="AL14" s="22">
        <f>AL15</f>
        <v>-2506.9000000000001</v>
      </c>
      <c r="AM14" s="22">
        <f>AM15</f>
        <v>0</v>
      </c>
      <c r="AN14" s="22">
        <f>AN15</f>
        <v>0</v>
      </c>
      <c r="AO14" s="22">
        <f>AO15</f>
        <v>0</v>
      </c>
      <c r="AP14" s="22">
        <f>AP15</f>
        <v>0</v>
      </c>
      <c r="AQ14" s="22">
        <f>AQ15</f>
        <v>0</v>
      </c>
      <c r="AR14" s="22">
        <f>AR15</f>
        <v>0</v>
      </c>
      <c r="AS14" s="22">
        <f t="shared" si="15"/>
        <v>422988.48999999999</v>
      </c>
      <c r="AT14" s="22">
        <f t="shared" si="16"/>
        <v>306864.69999999995</v>
      </c>
      <c r="AU14" s="22">
        <f t="shared" si="17"/>
        <v>302486.79999999999</v>
      </c>
      <c r="AV14" s="22">
        <f>AV15</f>
        <v>0</v>
      </c>
      <c r="AW14" s="23"/>
      <c r="AX14" s="23"/>
      <c r="AY14" s="19"/>
      <c r="AZ14" s="19"/>
      <c r="BA14" s="19"/>
      <c r="BB14" s="19"/>
      <c r="BC14" s="19"/>
      <c r="BD14" s="19"/>
      <c r="BE14" s="19"/>
    </row>
    <row r="15" s="24" customFormat="1" ht="15">
      <c r="A15" s="25" t="s">
        <v>25</v>
      </c>
      <c r="B15" s="25" t="s">
        <v>27</v>
      </c>
      <c r="C15" s="25" t="s">
        <v>29</v>
      </c>
      <c r="D15" s="25"/>
      <c r="E15" s="25"/>
      <c r="F15" s="26" t="s">
        <v>30</v>
      </c>
      <c r="G15" s="27">
        <f>G16+G34</f>
        <v>452292.5</v>
      </c>
      <c r="H15" s="27">
        <f>H16+H34</f>
        <v>309905.19999999995</v>
      </c>
      <c r="I15" s="27">
        <f>I16+I34</f>
        <v>305536.39999999997</v>
      </c>
      <c r="J15" s="27">
        <f>J16+J34</f>
        <v>-122.3</v>
      </c>
      <c r="K15" s="27">
        <f>K16+K34</f>
        <v>-3040.5</v>
      </c>
      <c r="L15" s="27">
        <f>L16+L34</f>
        <v>-3049.5999999999999</v>
      </c>
      <c r="M15" s="27">
        <f t="shared" si="6"/>
        <v>452170.20000000001</v>
      </c>
      <c r="N15" s="27">
        <f t="shared" si="7"/>
        <v>306864.69999999995</v>
      </c>
      <c r="O15" s="27">
        <f t="shared" si="8"/>
        <v>302486.79999999999</v>
      </c>
      <c r="P15" s="27">
        <f>P16+P34</f>
        <v>0</v>
      </c>
      <c r="Q15" s="27">
        <f>Q16+Q34</f>
        <v>0</v>
      </c>
      <c r="R15" s="27">
        <f>R16+R34</f>
        <v>-26674.810000000001</v>
      </c>
      <c r="S15" s="27">
        <f>S16+S34</f>
        <v>0</v>
      </c>
      <c r="T15" s="27">
        <f>T16+T34</f>
        <v>0</v>
      </c>
      <c r="U15" s="27">
        <f>U16+U34</f>
        <v>0</v>
      </c>
      <c r="V15" s="27">
        <f>V16+V34</f>
        <v>0</v>
      </c>
      <c r="W15" s="27">
        <f>W16+W34</f>
        <v>0</v>
      </c>
      <c r="X15" s="27">
        <f>X16+X34</f>
        <v>0</v>
      </c>
      <c r="Y15" s="27">
        <f>Y16+Y34</f>
        <v>0</v>
      </c>
      <c r="Z15" s="27">
        <f>Z16+Z34</f>
        <v>0</v>
      </c>
      <c r="AA15" s="27">
        <f>AA16+AA34</f>
        <v>0</v>
      </c>
      <c r="AB15" s="27">
        <f>AB16+AB34</f>
        <v>0</v>
      </c>
      <c r="AC15" s="27">
        <f t="shared" si="9"/>
        <v>425495.39000000001</v>
      </c>
      <c r="AD15" s="27">
        <f t="shared" si="10"/>
        <v>306864.69999999995</v>
      </c>
      <c r="AE15" s="27">
        <f t="shared" si="11"/>
        <v>302486.79999999999</v>
      </c>
      <c r="AF15" s="27">
        <f>AF16+AF34</f>
        <v>0</v>
      </c>
      <c r="AG15" s="27">
        <f t="shared" si="12"/>
        <v>425495.39000000001</v>
      </c>
      <c r="AH15" s="27">
        <f t="shared" si="13"/>
        <v>306864.69999999995</v>
      </c>
      <c r="AI15" s="27">
        <f t="shared" si="14"/>
        <v>302486.79999999999</v>
      </c>
      <c r="AJ15" s="27">
        <f>AJ16+AJ34</f>
        <v>0</v>
      </c>
      <c r="AK15" s="27">
        <f>AK16+AK34</f>
        <v>0</v>
      </c>
      <c r="AL15" s="27">
        <f>AL16+AL34</f>
        <v>-2506.9000000000001</v>
      </c>
      <c r="AM15" s="27">
        <f>AM16+AM34</f>
        <v>0</v>
      </c>
      <c r="AN15" s="27">
        <f>AN16+AN34</f>
        <v>0</v>
      </c>
      <c r="AO15" s="27">
        <f>AO16+AO34</f>
        <v>0</v>
      </c>
      <c r="AP15" s="27">
        <f>AP16+AP34</f>
        <v>0</v>
      </c>
      <c r="AQ15" s="27">
        <f>AQ16+AQ34</f>
        <v>0</v>
      </c>
      <c r="AR15" s="27">
        <f>AR16+AR34</f>
        <v>0</v>
      </c>
      <c r="AS15" s="27">
        <f t="shared" si="15"/>
        <v>422988.48999999999</v>
      </c>
      <c r="AT15" s="27">
        <f t="shared" si="16"/>
        <v>306864.69999999995</v>
      </c>
      <c r="AU15" s="27">
        <f t="shared" si="17"/>
        <v>302486.79999999999</v>
      </c>
      <c r="AV15" s="27">
        <f>AV16+AV34</f>
        <v>0</v>
      </c>
      <c r="AW15" s="28"/>
      <c r="AX15" s="28"/>
      <c r="AY15" s="24"/>
      <c r="AZ15" s="24"/>
      <c r="BA15" s="24"/>
      <c r="BB15" s="24"/>
      <c r="BC15" s="24"/>
      <c r="BD15" s="24"/>
      <c r="BE15" s="24"/>
    </row>
    <row r="16" ht="30">
      <c r="A16" s="29" t="s">
        <v>25</v>
      </c>
      <c r="B16" s="29" t="s">
        <v>27</v>
      </c>
      <c r="C16" s="29" t="s">
        <v>29</v>
      </c>
      <c r="D16" s="29" t="s">
        <v>31</v>
      </c>
      <c r="E16" s="29"/>
      <c r="F16" s="30" t="s">
        <v>32</v>
      </c>
      <c r="G16" s="31">
        <f>G17</f>
        <v>452132</v>
      </c>
      <c r="H16" s="31">
        <f>H17</f>
        <v>309857.59999999998</v>
      </c>
      <c r="I16" s="31">
        <f>I17</f>
        <v>305515.19999999995</v>
      </c>
      <c r="J16" s="31">
        <f>J17</f>
        <v>-122.3</v>
      </c>
      <c r="K16" s="31">
        <f>K17</f>
        <v>-3040.5</v>
      </c>
      <c r="L16" s="31">
        <f>L17</f>
        <v>-3049.5999999999999</v>
      </c>
      <c r="M16" s="31">
        <f t="shared" si="6"/>
        <v>452009.70000000001</v>
      </c>
      <c r="N16" s="31">
        <f t="shared" si="7"/>
        <v>306817.09999999998</v>
      </c>
      <c r="O16" s="31">
        <f t="shared" si="8"/>
        <v>302465.59999999998</v>
      </c>
      <c r="P16" s="31">
        <f>P17</f>
        <v>0</v>
      </c>
      <c r="Q16" s="31">
        <f>Q17</f>
        <v>0</v>
      </c>
      <c r="R16" s="31">
        <f>R17</f>
        <v>-26674.810000000001</v>
      </c>
      <c r="S16" s="31">
        <f>S17</f>
        <v>0</v>
      </c>
      <c r="T16" s="31">
        <f>T17</f>
        <v>0</v>
      </c>
      <c r="U16" s="31">
        <f>U17</f>
        <v>0</v>
      </c>
      <c r="V16" s="31">
        <f>V17</f>
        <v>0</v>
      </c>
      <c r="W16" s="31">
        <f>W17</f>
        <v>0</v>
      </c>
      <c r="X16" s="31">
        <f>X17</f>
        <v>0</v>
      </c>
      <c r="Y16" s="31">
        <f>Y17</f>
        <v>0</v>
      </c>
      <c r="Z16" s="31">
        <f>Z17</f>
        <v>0</v>
      </c>
      <c r="AA16" s="31">
        <f>AA17</f>
        <v>0</v>
      </c>
      <c r="AB16" s="31">
        <f>AB17</f>
        <v>0</v>
      </c>
      <c r="AC16" s="31">
        <f t="shared" si="9"/>
        <v>425334.89000000001</v>
      </c>
      <c r="AD16" s="31">
        <f t="shared" si="10"/>
        <v>306817.09999999998</v>
      </c>
      <c r="AE16" s="31">
        <f t="shared" si="11"/>
        <v>302465.59999999998</v>
      </c>
      <c r="AF16" s="31">
        <f>AF17</f>
        <v>0</v>
      </c>
      <c r="AG16" s="31">
        <f t="shared" si="12"/>
        <v>425334.89000000001</v>
      </c>
      <c r="AH16" s="31">
        <f t="shared" si="13"/>
        <v>306817.09999999998</v>
      </c>
      <c r="AI16" s="31">
        <f t="shared" si="14"/>
        <v>302465.59999999998</v>
      </c>
      <c r="AJ16" s="31">
        <f>AJ17</f>
        <v>0</v>
      </c>
      <c r="AK16" s="31">
        <f>AK17</f>
        <v>0</v>
      </c>
      <c r="AL16" s="31">
        <f>AL17</f>
        <v>-2506.9000000000001</v>
      </c>
      <c r="AM16" s="31">
        <f>AM17</f>
        <v>0</v>
      </c>
      <c r="AN16" s="31">
        <f>AN17</f>
        <v>0</v>
      </c>
      <c r="AO16" s="31">
        <f>AO17</f>
        <v>0</v>
      </c>
      <c r="AP16" s="31">
        <f>AP17</f>
        <v>0</v>
      </c>
      <c r="AQ16" s="31">
        <f>AQ17</f>
        <v>0</v>
      </c>
      <c r="AR16" s="31">
        <f>AR17</f>
        <v>0</v>
      </c>
      <c r="AS16" s="31">
        <f t="shared" si="15"/>
        <v>422827.98999999999</v>
      </c>
      <c r="AT16" s="31">
        <f t="shared" si="16"/>
        <v>306817.09999999998</v>
      </c>
      <c r="AU16" s="31">
        <f t="shared" si="17"/>
        <v>302465.59999999998</v>
      </c>
      <c r="AV16" s="31">
        <f>AV17</f>
        <v>0</v>
      </c>
      <c r="AW16" s="32"/>
      <c r="AX16" s="32"/>
      <c r="AY16" s="1"/>
      <c r="AZ16" s="1"/>
      <c r="BA16" s="1"/>
      <c r="BB16" s="1"/>
      <c r="BC16" s="1"/>
      <c r="BD16" s="1"/>
      <c r="BE16" s="1"/>
    </row>
    <row r="17" ht="15">
      <c r="A17" s="29" t="s">
        <v>25</v>
      </c>
      <c r="B17" s="29" t="s">
        <v>27</v>
      </c>
      <c r="C17" s="29" t="s">
        <v>29</v>
      </c>
      <c r="D17" s="29" t="s">
        <v>33</v>
      </c>
      <c r="E17" s="29"/>
      <c r="F17" s="30" t="s">
        <v>34</v>
      </c>
      <c r="G17" s="31">
        <f>G18+G26</f>
        <v>452132</v>
      </c>
      <c r="H17" s="31">
        <f>H18+H26</f>
        <v>309857.59999999998</v>
      </c>
      <c r="I17" s="31">
        <f>I18+I26</f>
        <v>305515.19999999995</v>
      </c>
      <c r="J17" s="31">
        <f>J18+J26</f>
        <v>-122.3</v>
      </c>
      <c r="K17" s="31">
        <f>K18+K26</f>
        <v>-3040.5</v>
      </c>
      <c r="L17" s="31">
        <f>L18+L26</f>
        <v>-3049.5999999999999</v>
      </c>
      <c r="M17" s="31">
        <f t="shared" si="6"/>
        <v>452009.70000000001</v>
      </c>
      <c r="N17" s="31">
        <f t="shared" si="7"/>
        <v>306817.09999999998</v>
      </c>
      <c r="O17" s="31">
        <f t="shared" si="8"/>
        <v>302465.59999999998</v>
      </c>
      <c r="P17" s="31">
        <f>P18+P26</f>
        <v>0</v>
      </c>
      <c r="Q17" s="31">
        <f>Q18+Q26</f>
        <v>0</v>
      </c>
      <c r="R17" s="31">
        <f>R18+R26</f>
        <v>-26674.810000000001</v>
      </c>
      <c r="S17" s="31">
        <f>S18+S26</f>
        <v>0</v>
      </c>
      <c r="T17" s="31">
        <f>T18+T26</f>
        <v>0</v>
      </c>
      <c r="U17" s="31">
        <f>U18+U26</f>
        <v>0</v>
      </c>
      <c r="V17" s="31">
        <f>V18+V26</f>
        <v>0</v>
      </c>
      <c r="W17" s="31">
        <f>W18+W26</f>
        <v>0</v>
      </c>
      <c r="X17" s="31">
        <f>X18+X26</f>
        <v>0</v>
      </c>
      <c r="Y17" s="31">
        <f>Y18+Y26</f>
        <v>0</v>
      </c>
      <c r="Z17" s="31">
        <f>Z18+Z26</f>
        <v>0</v>
      </c>
      <c r="AA17" s="31">
        <f>AA18+AA26</f>
        <v>0</v>
      </c>
      <c r="AB17" s="31">
        <f>AB18+AB26</f>
        <v>0</v>
      </c>
      <c r="AC17" s="31">
        <f t="shared" si="9"/>
        <v>425334.89000000001</v>
      </c>
      <c r="AD17" s="31">
        <f t="shared" si="10"/>
        <v>306817.09999999998</v>
      </c>
      <c r="AE17" s="31">
        <f t="shared" si="11"/>
        <v>302465.59999999998</v>
      </c>
      <c r="AF17" s="31">
        <f>AF18+AF26</f>
        <v>0</v>
      </c>
      <c r="AG17" s="31">
        <f t="shared" si="12"/>
        <v>425334.89000000001</v>
      </c>
      <c r="AH17" s="31">
        <f t="shared" si="13"/>
        <v>306817.09999999998</v>
      </c>
      <c r="AI17" s="31">
        <f t="shared" si="14"/>
        <v>302465.59999999998</v>
      </c>
      <c r="AJ17" s="31">
        <f>AJ18+AJ26</f>
        <v>0</v>
      </c>
      <c r="AK17" s="31">
        <f>AK18+AK26</f>
        <v>0</v>
      </c>
      <c r="AL17" s="31">
        <f>AL18+AL26</f>
        <v>-2506.9000000000001</v>
      </c>
      <c r="AM17" s="31">
        <f>AM18+AM26</f>
        <v>0</v>
      </c>
      <c r="AN17" s="31">
        <f>AN18+AN26</f>
        <v>0</v>
      </c>
      <c r="AO17" s="31">
        <f>AO18+AO26</f>
        <v>0</v>
      </c>
      <c r="AP17" s="31">
        <f>AP18+AP26</f>
        <v>0</v>
      </c>
      <c r="AQ17" s="31">
        <f>AQ18+AQ26</f>
        <v>0</v>
      </c>
      <c r="AR17" s="31">
        <f>AR18+AR26</f>
        <v>0</v>
      </c>
      <c r="AS17" s="31">
        <f t="shared" si="15"/>
        <v>422827.98999999999</v>
      </c>
      <c r="AT17" s="31">
        <f t="shared" si="16"/>
        <v>306817.09999999998</v>
      </c>
      <c r="AU17" s="31">
        <f t="shared" si="17"/>
        <v>302465.59999999998</v>
      </c>
      <c r="AV17" s="31">
        <f>AV18+AV26</f>
        <v>0</v>
      </c>
      <c r="AW17" s="32"/>
      <c r="AX17" s="32"/>
      <c r="AY17" s="1"/>
      <c r="AZ17" s="1"/>
      <c r="BA17" s="1"/>
      <c r="BB17" s="1"/>
      <c r="BC17" s="1"/>
      <c r="BD17" s="1"/>
      <c r="BE17" s="1"/>
    </row>
    <row r="18" ht="60">
      <c r="A18" s="29" t="s">
        <v>25</v>
      </c>
      <c r="B18" s="29" t="s">
        <v>27</v>
      </c>
      <c r="C18" s="29" t="s">
        <v>29</v>
      </c>
      <c r="D18" s="29" t="s">
        <v>35</v>
      </c>
      <c r="E18" s="29"/>
      <c r="F18" s="30" t="s">
        <v>36</v>
      </c>
      <c r="G18" s="31">
        <f>G19+G22+G24</f>
        <v>249332</v>
      </c>
      <c r="H18" s="31">
        <f>H19+H22+H24</f>
        <v>107769.59999999999</v>
      </c>
      <c r="I18" s="31">
        <f>I19+I22+I24</f>
        <v>107769.59999999999</v>
      </c>
      <c r="J18" s="31">
        <f>J19+J22+J24</f>
        <v>-122.3</v>
      </c>
      <c r="K18" s="31">
        <f>K19+K22+K24</f>
        <v>-3040.5</v>
      </c>
      <c r="L18" s="31">
        <f>L19+L22+L24</f>
        <v>-3049.5999999999999</v>
      </c>
      <c r="M18" s="31">
        <f t="shared" si="6"/>
        <v>249209.70000000001</v>
      </c>
      <c r="N18" s="31">
        <f t="shared" si="7"/>
        <v>104729.09999999999</v>
      </c>
      <c r="O18" s="31">
        <f t="shared" si="8"/>
        <v>104719.99999999999</v>
      </c>
      <c r="P18" s="31">
        <f>P19+P22+P24</f>
        <v>0</v>
      </c>
      <c r="Q18" s="31">
        <f>Q19+Q22+Q24</f>
        <v>0</v>
      </c>
      <c r="R18" s="31">
        <f>R19+R22+R24</f>
        <v>-28727.75</v>
      </c>
      <c r="S18" s="31">
        <f>S19+S22+S24</f>
        <v>0</v>
      </c>
      <c r="T18" s="31">
        <f>T19+T22+T24</f>
        <v>0</v>
      </c>
      <c r="U18" s="31">
        <f>U19+U22+U24</f>
        <v>0</v>
      </c>
      <c r="V18" s="31">
        <f>V19+V22+V24</f>
        <v>0</v>
      </c>
      <c r="W18" s="31">
        <f>W19+W22+W24</f>
        <v>0</v>
      </c>
      <c r="X18" s="31">
        <f>X19+X22+X24</f>
        <v>0</v>
      </c>
      <c r="Y18" s="31">
        <f>Y19+Y22+Y24</f>
        <v>0</v>
      </c>
      <c r="Z18" s="31">
        <f>Z19+Z22+Z24</f>
        <v>0</v>
      </c>
      <c r="AA18" s="31">
        <f>AA19+AA22+AA24</f>
        <v>0</v>
      </c>
      <c r="AB18" s="31">
        <f>AB19+AB22+AB24</f>
        <v>0</v>
      </c>
      <c r="AC18" s="31">
        <f t="shared" si="9"/>
        <v>220481.95000000001</v>
      </c>
      <c r="AD18" s="31">
        <f t="shared" si="10"/>
        <v>104729.09999999999</v>
      </c>
      <c r="AE18" s="31">
        <f t="shared" si="11"/>
        <v>104719.99999999999</v>
      </c>
      <c r="AF18" s="31">
        <f>AF19+AF22+AF24</f>
        <v>0</v>
      </c>
      <c r="AG18" s="31">
        <f t="shared" si="12"/>
        <v>220481.95000000001</v>
      </c>
      <c r="AH18" s="31">
        <f t="shared" si="13"/>
        <v>104729.09999999999</v>
      </c>
      <c r="AI18" s="31">
        <f t="shared" si="14"/>
        <v>104719.99999999999</v>
      </c>
      <c r="AJ18" s="31">
        <f>AJ19+AJ22+AJ24</f>
        <v>0</v>
      </c>
      <c r="AK18" s="31">
        <f>AK19+AK22+AK24</f>
        <v>0</v>
      </c>
      <c r="AL18" s="31">
        <f>AL19+AL22+AL24</f>
        <v>0</v>
      </c>
      <c r="AM18" s="31">
        <f>AM19+AM22+AM24</f>
        <v>0</v>
      </c>
      <c r="AN18" s="31">
        <f>AN19+AN22+AN24</f>
        <v>0</v>
      </c>
      <c r="AO18" s="31">
        <f>AO19+AO22+AO24</f>
        <v>0</v>
      </c>
      <c r="AP18" s="31">
        <f>AP19+AP22+AP24</f>
        <v>0</v>
      </c>
      <c r="AQ18" s="31">
        <f>AQ19+AQ22+AQ24</f>
        <v>0</v>
      </c>
      <c r="AR18" s="31">
        <f>AR19+AR22+AR24</f>
        <v>0</v>
      </c>
      <c r="AS18" s="31">
        <f t="shared" si="15"/>
        <v>220481.95000000001</v>
      </c>
      <c r="AT18" s="31">
        <f t="shared" si="16"/>
        <v>104729.09999999999</v>
      </c>
      <c r="AU18" s="31">
        <f t="shared" si="17"/>
        <v>104719.99999999999</v>
      </c>
      <c r="AV18" s="31">
        <f>AV19+AV22+AV24</f>
        <v>0</v>
      </c>
      <c r="AW18" s="32"/>
      <c r="AX18" s="32"/>
      <c r="AY18" s="1"/>
      <c r="AZ18" s="1"/>
      <c r="BA18" s="1"/>
      <c r="BB18" s="1"/>
      <c r="BC18" s="1"/>
      <c r="BD18" s="1"/>
      <c r="BE18" s="1"/>
    </row>
    <row r="19" ht="15">
      <c r="A19" s="29" t="s">
        <v>25</v>
      </c>
      <c r="B19" s="29" t="s">
        <v>27</v>
      </c>
      <c r="C19" s="29" t="s">
        <v>29</v>
      </c>
      <c r="D19" s="29" t="s">
        <v>37</v>
      </c>
      <c r="E19" s="29"/>
      <c r="F19" s="30" t="s">
        <v>38</v>
      </c>
      <c r="G19" s="31">
        <f>G20+G21</f>
        <v>2114.4000000000001</v>
      </c>
      <c r="H19" s="31">
        <f>H20+H21</f>
        <v>2114.4000000000001</v>
      </c>
      <c r="I19" s="31">
        <f>I20+I21</f>
        <v>2114.4000000000001</v>
      </c>
      <c r="J19" s="31">
        <f>J20+J21</f>
        <v>0</v>
      </c>
      <c r="K19" s="31">
        <f>K20+K21</f>
        <v>0</v>
      </c>
      <c r="L19" s="31">
        <f>L20+L21</f>
        <v>0</v>
      </c>
      <c r="M19" s="31">
        <f t="shared" si="6"/>
        <v>2114.4000000000001</v>
      </c>
      <c r="N19" s="31">
        <f t="shared" si="7"/>
        <v>2114.4000000000001</v>
      </c>
      <c r="O19" s="31">
        <f t="shared" si="8"/>
        <v>2114.4000000000001</v>
      </c>
      <c r="P19" s="31">
        <f>P20+P21</f>
        <v>0</v>
      </c>
      <c r="Q19" s="31">
        <f>Q20+Q21</f>
        <v>0</v>
      </c>
      <c r="R19" s="31">
        <f>R20+R21</f>
        <v>0</v>
      </c>
      <c r="S19" s="31">
        <f>S20+S21</f>
        <v>0</v>
      </c>
      <c r="T19" s="31">
        <f>T20+T21</f>
        <v>0</v>
      </c>
      <c r="U19" s="31">
        <f>U20+U21</f>
        <v>0</v>
      </c>
      <c r="V19" s="31">
        <f>V20+V21</f>
        <v>0</v>
      </c>
      <c r="W19" s="31">
        <f>W20+W21</f>
        <v>0</v>
      </c>
      <c r="X19" s="31">
        <f>X20+X21</f>
        <v>0</v>
      </c>
      <c r="Y19" s="31">
        <f>Y20+Y21</f>
        <v>0</v>
      </c>
      <c r="Z19" s="31">
        <f>Z20+Z21</f>
        <v>0</v>
      </c>
      <c r="AA19" s="31">
        <f>AA20+AA21</f>
        <v>0</v>
      </c>
      <c r="AB19" s="31">
        <f>AB20+AB21</f>
        <v>0</v>
      </c>
      <c r="AC19" s="31">
        <f t="shared" si="9"/>
        <v>2114.4000000000001</v>
      </c>
      <c r="AD19" s="31">
        <f t="shared" si="10"/>
        <v>2114.4000000000001</v>
      </c>
      <c r="AE19" s="31">
        <f t="shared" si="11"/>
        <v>2114.4000000000001</v>
      </c>
      <c r="AF19" s="31">
        <f>AF20+AF21</f>
        <v>0</v>
      </c>
      <c r="AG19" s="31">
        <f t="shared" si="12"/>
        <v>2114.4000000000001</v>
      </c>
      <c r="AH19" s="31">
        <f t="shared" si="13"/>
        <v>2114.4000000000001</v>
      </c>
      <c r="AI19" s="31">
        <f t="shared" si="14"/>
        <v>2114.4000000000001</v>
      </c>
      <c r="AJ19" s="31">
        <f>AJ20+AJ21</f>
        <v>0</v>
      </c>
      <c r="AK19" s="31">
        <f>AK20+AK21</f>
        <v>0</v>
      </c>
      <c r="AL19" s="31">
        <f>AL20+AL21</f>
        <v>0</v>
      </c>
      <c r="AM19" s="31">
        <f>AM20+AM21</f>
        <v>0</v>
      </c>
      <c r="AN19" s="31">
        <f>AN20+AN21</f>
        <v>0</v>
      </c>
      <c r="AO19" s="31">
        <f>AO20+AO21</f>
        <v>0</v>
      </c>
      <c r="AP19" s="31">
        <f>AP20+AP21</f>
        <v>0</v>
      </c>
      <c r="AQ19" s="31">
        <f>AQ20+AQ21</f>
        <v>0</v>
      </c>
      <c r="AR19" s="31">
        <f>AR20+AR21</f>
        <v>0</v>
      </c>
      <c r="AS19" s="31">
        <f t="shared" si="15"/>
        <v>2114.4000000000001</v>
      </c>
      <c r="AT19" s="31">
        <f t="shared" si="16"/>
        <v>2114.4000000000001</v>
      </c>
      <c r="AU19" s="31">
        <f t="shared" si="17"/>
        <v>2114.4000000000001</v>
      </c>
      <c r="AV19" s="31">
        <f>AV20+AV21</f>
        <v>0</v>
      </c>
      <c r="AW19" s="32"/>
      <c r="AX19" s="32"/>
      <c r="AY19" s="1"/>
      <c r="AZ19" s="1"/>
      <c r="BA19" s="1"/>
      <c r="BB19" s="1"/>
      <c r="BC19" s="1"/>
      <c r="BD19" s="1"/>
      <c r="BE19" s="1"/>
    </row>
    <row r="20" ht="30">
      <c r="A20" s="29" t="s">
        <v>25</v>
      </c>
      <c r="B20" s="29" t="s">
        <v>27</v>
      </c>
      <c r="C20" s="29" t="s">
        <v>29</v>
      </c>
      <c r="D20" s="29" t="s">
        <v>37</v>
      </c>
      <c r="E20" s="29" t="s">
        <v>39</v>
      </c>
      <c r="F20" s="30" t="s">
        <v>40</v>
      </c>
      <c r="G20" s="31">
        <v>1924.4000000000001</v>
      </c>
      <c r="H20" s="31">
        <v>1609.4000000000001</v>
      </c>
      <c r="I20" s="31">
        <v>1308.4000000000001</v>
      </c>
      <c r="J20" s="31"/>
      <c r="K20" s="31"/>
      <c r="L20" s="31"/>
      <c r="M20" s="31">
        <f t="shared" si="6"/>
        <v>1924.4000000000001</v>
      </c>
      <c r="N20" s="31">
        <f t="shared" si="7"/>
        <v>1609.4000000000001</v>
      </c>
      <c r="O20" s="31">
        <f t="shared" si="8"/>
        <v>1308.4000000000001</v>
      </c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>
        <f t="shared" si="9"/>
        <v>1924.4000000000001</v>
      </c>
      <c r="AD20" s="31">
        <f t="shared" si="10"/>
        <v>1609.4000000000001</v>
      </c>
      <c r="AE20" s="31">
        <f t="shared" si="11"/>
        <v>1308.4000000000001</v>
      </c>
      <c r="AF20" s="31"/>
      <c r="AG20" s="31">
        <f t="shared" si="12"/>
        <v>1924.4000000000001</v>
      </c>
      <c r="AH20" s="31">
        <f t="shared" si="13"/>
        <v>1609.4000000000001</v>
      </c>
      <c r="AI20" s="31">
        <f t="shared" si="14"/>
        <v>1308.4000000000001</v>
      </c>
      <c r="AJ20" s="31"/>
      <c r="AK20" s="31"/>
      <c r="AL20" s="31"/>
      <c r="AM20" s="31"/>
      <c r="AN20" s="31"/>
      <c r="AO20" s="31"/>
      <c r="AP20" s="31"/>
      <c r="AQ20" s="31"/>
      <c r="AR20" s="31"/>
      <c r="AS20" s="31">
        <f t="shared" si="15"/>
        <v>1924.4000000000001</v>
      </c>
      <c r="AT20" s="31">
        <f t="shared" si="16"/>
        <v>1609.4000000000001</v>
      </c>
      <c r="AU20" s="31">
        <f t="shared" si="17"/>
        <v>1308.4000000000001</v>
      </c>
      <c r="AV20" s="31"/>
      <c r="AW20" s="32"/>
      <c r="AX20" s="32"/>
      <c r="AY20" s="1"/>
      <c r="AZ20" s="1"/>
      <c r="BA20" s="1"/>
      <c r="BB20" s="1"/>
      <c r="BC20" s="1"/>
      <c r="BD20" s="1"/>
      <c r="BE20" s="1"/>
    </row>
    <row r="21" ht="15">
      <c r="A21" s="29" t="s">
        <v>25</v>
      </c>
      <c r="B21" s="29" t="s">
        <v>27</v>
      </c>
      <c r="C21" s="29" t="s">
        <v>29</v>
      </c>
      <c r="D21" s="29" t="s">
        <v>37</v>
      </c>
      <c r="E21" s="29" t="s">
        <v>41</v>
      </c>
      <c r="F21" s="30" t="s">
        <v>42</v>
      </c>
      <c r="G21" s="31">
        <v>190</v>
      </c>
      <c r="H21" s="31">
        <v>505</v>
      </c>
      <c r="I21" s="31">
        <v>806</v>
      </c>
      <c r="J21" s="31"/>
      <c r="K21" s="31"/>
      <c r="L21" s="31"/>
      <c r="M21" s="31">
        <f t="shared" si="6"/>
        <v>190</v>
      </c>
      <c r="N21" s="31">
        <f t="shared" si="7"/>
        <v>505</v>
      </c>
      <c r="O21" s="31">
        <f t="shared" si="8"/>
        <v>806</v>
      </c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>
        <f t="shared" si="9"/>
        <v>190</v>
      </c>
      <c r="AD21" s="31">
        <f t="shared" si="10"/>
        <v>505</v>
      </c>
      <c r="AE21" s="31">
        <f t="shared" si="11"/>
        <v>806</v>
      </c>
      <c r="AF21" s="31"/>
      <c r="AG21" s="31">
        <f t="shared" si="12"/>
        <v>190</v>
      </c>
      <c r="AH21" s="31">
        <f t="shared" si="13"/>
        <v>505</v>
      </c>
      <c r="AI21" s="31">
        <f t="shared" si="14"/>
        <v>806</v>
      </c>
      <c r="AJ21" s="31"/>
      <c r="AK21" s="31"/>
      <c r="AL21" s="31"/>
      <c r="AM21" s="31"/>
      <c r="AN21" s="31"/>
      <c r="AO21" s="31"/>
      <c r="AP21" s="31"/>
      <c r="AQ21" s="31"/>
      <c r="AR21" s="31"/>
      <c r="AS21" s="31">
        <f t="shared" si="15"/>
        <v>190</v>
      </c>
      <c r="AT21" s="31">
        <f t="shared" si="16"/>
        <v>505</v>
      </c>
      <c r="AU21" s="31">
        <f t="shared" si="17"/>
        <v>806</v>
      </c>
      <c r="AV21" s="31"/>
      <c r="AW21" s="32"/>
      <c r="AX21" s="32"/>
      <c r="AY21" s="1"/>
      <c r="AZ21" s="1"/>
      <c r="BA21" s="1"/>
      <c r="BB21" s="1"/>
      <c r="BC21" s="1"/>
      <c r="BD21" s="1"/>
      <c r="BE21" s="1"/>
    </row>
    <row r="22" ht="30">
      <c r="A22" s="29" t="s">
        <v>25</v>
      </c>
      <c r="B22" s="29" t="s">
        <v>27</v>
      </c>
      <c r="C22" s="29" t="s">
        <v>29</v>
      </c>
      <c r="D22" s="29" t="s">
        <v>43</v>
      </c>
      <c r="E22" s="29"/>
      <c r="F22" s="30" t="s">
        <v>44</v>
      </c>
      <c r="G22" s="31">
        <f>G23</f>
        <v>81749.699999999997</v>
      </c>
      <c r="H22" s="31">
        <f>H23</f>
        <v>64505.199999999997</v>
      </c>
      <c r="I22" s="31">
        <f>I23</f>
        <v>64505.199999999997</v>
      </c>
      <c r="J22" s="31">
        <f>J23</f>
        <v>0</v>
      </c>
      <c r="K22" s="31">
        <f>K23</f>
        <v>-2995.9000000000001</v>
      </c>
      <c r="L22" s="31">
        <f>L23</f>
        <v>-2995.9000000000001</v>
      </c>
      <c r="M22" s="31">
        <f t="shared" si="6"/>
        <v>81749.699999999997</v>
      </c>
      <c r="N22" s="31">
        <f t="shared" si="7"/>
        <v>61509.299999999996</v>
      </c>
      <c r="O22" s="31">
        <f t="shared" si="8"/>
        <v>61509.299999999996</v>
      </c>
      <c r="P22" s="31">
        <f>P23</f>
        <v>0</v>
      </c>
      <c r="Q22" s="31">
        <f>Q23</f>
        <v>0</v>
      </c>
      <c r="R22" s="31">
        <f>R23</f>
        <v>0</v>
      </c>
      <c r="S22" s="31">
        <f>S23</f>
        <v>0</v>
      </c>
      <c r="T22" s="31">
        <f>T23</f>
        <v>0</v>
      </c>
      <c r="U22" s="31">
        <f>U23</f>
        <v>0</v>
      </c>
      <c r="V22" s="31">
        <f>V23</f>
        <v>0</v>
      </c>
      <c r="W22" s="31">
        <f>W23</f>
        <v>0</v>
      </c>
      <c r="X22" s="31">
        <f>X23</f>
        <v>0</v>
      </c>
      <c r="Y22" s="31">
        <f>Y23</f>
        <v>0</v>
      </c>
      <c r="Z22" s="31">
        <f>Z23</f>
        <v>0</v>
      </c>
      <c r="AA22" s="31">
        <f>AA23</f>
        <v>0</v>
      </c>
      <c r="AB22" s="31">
        <f>AB23</f>
        <v>0</v>
      </c>
      <c r="AC22" s="31">
        <f t="shared" si="9"/>
        <v>81749.699999999997</v>
      </c>
      <c r="AD22" s="31">
        <f t="shared" si="10"/>
        <v>61509.299999999996</v>
      </c>
      <c r="AE22" s="31">
        <f t="shared" si="11"/>
        <v>61509.299999999996</v>
      </c>
      <c r="AF22" s="31">
        <f>AF23</f>
        <v>0</v>
      </c>
      <c r="AG22" s="31">
        <f t="shared" si="12"/>
        <v>81749.699999999997</v>
      </c>
      <c r="AH22" s="31">
        <f t="shared" si="13"/>
        <v>61509.299999999996</v>
      </c>
      <c r="AI22" s="31">
        <f t="shared" si="14"/>
        <v>61509.299999999996</v>
      </c>
      <c r="AJ22" s="31">
        <f>AJ23</f>
        <v>0</v>
      </c>
      <c r="AK22" s="31">
        <f>AK23</f>
        <v>0</v>
      </c>
      <c r="AL22" s="31">
        <f>AL23</f>
        <v>0</v>
      </c>
      <c r="AM22" s="31">
        <f>AM23</f>
        <v>0</v>
      </c>
      <c r="AN22" s="31">
        <f>AN23</f>
        <v>0</v>
      </c>
      <c r="AO22" s="31">
        <f>AO23</f>
        <v>0</v>
      </c>
      <c r="AP22" s="31">
        <f>AP23</f>
        <v>0</v>
      </c>
      <c r="AQ22" s="31">
        <f>AQ23</f>
        <v>0</v>
      </c>
      <c r="AR22" s="31">
        <f>AR23</f>
        <v>0</v>
      </c>
      <c r="AS22" s="31">
        <f t="shared" si="15"/>
        <v>81749.699999999997</v>
      </c>
      <c r="AT22" s="31">
        <f t="shared" si="16"/>
        <v>61509.299999999996</v>
      </c>
      <c r="AU22" s="31">
        <f t="shared" si="17"/>
        <v>61509.299999999996</v>
      </c>
      <c r="AV22" s="31">
        <f>AV23</f>
        <v>0</v>
      </c>
      <c r="AW22" s="32"/>
      <c r="AX22" s="32"/>
      <c r="AY22" s="1"/>
      <c r="AZ22" s="1"/>
      <c r="BA22" s="1"/>
      <c r="BB22" s="1"/>
      <c r="BC22" s="1"/>
      <c r="BD22" s="1"/>
      <c r="BE22" s="1"/>
    </row>
    <row r="23" ht="30">
      <c r="A23" s="29" t="s">
        <v>25</v>
      </c>
      <c r="B23" s="29" t="s">
        <v>27</v>
      </c>
      <c r="C23" s="29" t="s">
        <v>29</v>
      </c>
      <c r="D23" s="29" t="s">
        <v>43</v>
      </c>
      <c r="E23" s="29" t="s">
        <v>39</v>
      </c>
      <c r="F23" s="30" t="s">
        <v>40</v>
      </c>
      <c r="G23" s="31">
        <v>81749.699999999997</v>
      </c>
      <c r="H23" s="31">
        <v>64505.199999999997</v>
      </c>
      <c r="I23" s="31">
        <v>64505.199999999997</v>
      </c>
      <c r="J23" s="31"/>
      <c r="K23" s="33">
        <v>-2995.9000000000001</v>
      </c>
      <c r="L23" s="33">
        <v>-2995.9000000000001</v>
      </c>
      <c r="M23" s="31">
        <f t="shared" si="6"/>
        <v>81749.699999999997</v>
      </c>
      <c r="N23" s="31">
        <f t="shared" si="7"/>
        <v>61509.299999999996</v>
      </c>
      <c r="O23" s="31">
        <f t="shared" si="8"/>
        <v>61509.299999999996</v>
      </c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>
        <f t="shared" si="9"/>
        <v>81749.699999999997</v>
      </c>
      <c r="AD23" s="31">
        <f t="shared" si="10"/>
        <v>61509.299999999996</v>
      </c>
      <c r="AE23" s="31">
        <f t="shared" si="11"/>
        <v>61509.299999999996</v>
      </c>
      <c r="AF23" s="31"/>
      <c r="AG23" s="31">
        <f t="shared" si="12"/>
        <v>81749.699999999997</v>
      </c>
      <c r="AH23" s="31">
        <f t="shared" si="13"/>
        <v>61509.299999999996</v>
      </c>
      <c r="AI23" s="31">
        <f t="shared" si="14"/>
        <v>61509.299999999996</v>
      </c>
      <c r="AJ23" s="31"/>
      <c r="AK23" s="31"/>
      <c r="AL23" s="31"/>
      <c r="AM23" s="31"/>
      <c r="AN23" s="31"/>
      <c r="AO23" s="31"/>
      <c r="AP23" s="31"/>
      <c r="AQ23" s="31"/>
      <c r="AR23" s="31"/>
      <c r="AS23" s="31">
        <f t="shared" si="15"/>
        <v>81749.699999999997</v>
      </c>
      <c r="AT23" s="31">
        <f t="shared" si="16"/>
        <v>61509.299999999996</v>
      </c>
      <c r="AU23" s="31">
        <f t="shared" si="17"/>
        <v>61509.299999999996</v>
      </c>
      <c r="AV23" s="31"/>
      <c r="AW23" s="32"/>
      <c r="AX23" s="32">
        <v>9</v>
      </c>
      <c r="AY23" s="1"/>
      <c r="AZ23" s="1"/>
      <c r="BA23" s="1"/>
      <c r="BB23" s="1"/>
      <c r="BC23" s="1"/>
      <c r="BD23" s="1"/>
      <c r="BE23" s="1"/>
    </row>
    <row r="24" ht="30">
      <c r="A24" s="29" t="s">
        <v>25</v>
      </c>
      <c r="B24" s="29" t="s">
        <v>27</v>
      </c>
      <c r="C24" s="29" t="s">
        <v>29</v>
      </c>
      <c r="D24" s="29" t="s">
        <v>45</v>
      </c>
      <c r="E24" s="29"/>
      <c r="F24" s="30" t="s">
        <v>46</v>
      </c>
      <c r="G24" s="31">
        <f>G25</f>
        <v>165467.89999999999</v>
      </c>
      <c r="H24" s="31">
        <f>H25</f>
        <v>41150</v>
      </c>
      <c r="I24" s="31">
        <f>I25</f>
        <v>41150</v>
      </c>
      <c r="J24" s="31">
        <f>J25</f>
        <v>-122.3</v>
      </c>
      <c r="K24" s="31">
        <f>K25</f>
        <v>-44.600000000000001</v>
      </c>
      <c r="L24" s="31">
        <f>L25</f>
        <v>-53.700000000000003</v>
      </c>
      <c r="M24" s="31">
        <f t="shared" si="6"/>
        <v>165345.60000000001</v>
      </c>
      <c r="N24" s="31">
        <f t="shared" si="7"/>
        <v>41105.400000000001</v>
      </c>
      <c r="O24" s="31">
        <f t="shared" si="8"/>
        <v>41096.300000000003</v>
      </c>
      <c r="P24" s="31">
        <f>P25</f>
        <v>0</v>
      </c>
      <c r="Q24" s="31">
        <f>Q25</f>
        <v>0</v>
      </c>
      <c r="R24" s="31">
        <f>R25</f>
        <v>-28727.75</v>
      </c>
      <c r="S24" s="31">
        <f>S25</f>
        <v>0</v>
      </c>
      <c r="T24" s="31">
        <f>T25</f>
        <v>0</v>
      </c>
      <c r="U24" s="31">
        <f>U25</f>
        <v>0</v>
      </c>
      <c r="V24" s="31">
        <f>V25</f>
        <v>0</v>
      </c>
      <c r="W24" s="31">
        <f>W25</f>
        <v>0</v>
      </c>
      <c r="X24" s="31">
        <f>X25</f>
        <v>0</v>
      </c>
      <c r="Y24" s="31">
        <f>Y25</f>
        <v>0</v>
      </c>
      <c r="Z24" s="31">
        <f>Z25</f>
        <v>0</v>
      </c>
      <c r="AA24" s="31">
        <f>AA25</f>
        <v>0</v>
      </c>
      <c r="AB24" s="31">
        <f>AB25</f>
        <v>0</v>
      </c>
      <c r="AC24" s="31">
        <f t="shared" si="9"/>
        <v>136617.85000000001</v>
      </c>
      <c r="AD24" s="31">
        <f t="shared" si="10"/>
        <v>41105.400000000001</v>
      </c>
      <c r="AE24" s="31">
        <f t="shared" si="11"/>
        <v>41096.300000000003</v>
      </c>
      <c r="AF24" s="31">
        <f>AF25</f>
        <v>0</v>
      </c>
      <c r="AG24" s="31">
        <f t="shared" si="12"/>
        <v>136617.85000000001</v>
      </c>
      <c r="AH24" s="31">
        <f t="shared" si="13"/>
        <v>41105.400000000001</v>
      </c>
      <c r="AI24" s="31">
        <f t="shared" si="14"/>
        <v>41096.300000000003</v>
      </c>
      <c r="AJ24" s="31">
        <f>AJ25</f>
        <v>0</v>
      </c>
      <c r="AK24" s="31">
        <f>AK25</f>
        <v>0</v>
      </c>
      <c r="AL24" s="31">
        <f>AL25</f>
        <v>0</v>
      </c>
      <c r="AM24" s="31">
        <f>AM25</f>
        <v>0</v>
      </c>
      <c r="AN24" s="31">
        <f>AN25</f>
        <v>0</v>
      </c>
      <c r="AO24" s="31">
        <f>AO25</f>
        <v>0</v>
      </c>
      <c r="AP24" s="31">
        <f>AP25</f>
        <v>0</v>
      </c>
      <c r="AQ24" s="31">
        <f>AQ25</f>
        <v>0</v>
      </c>
      <c r="AR24" s="31">
        <f>AR25</f>
        <v>0</v>
      </c>
      <c r="AS24" s="31">
        <f t="shared" si="15"/>
        <v>136617.85000000001</v>
      </c>
      <c r="AT24" s="31">
        <f t="shared" si="16"/>
        <v>41105.400000000001</v>
      </c>
      <c r="AU24" s="31">
        <f t="shared" si="17"/>
        <v>41096.300000000003</v>
      </c>
      <c r="AV24" s="31">
        <f>AV25</f>
        <v>0</v>
      </c>
      <c r="AW24" s="32"/>
      <c r="AX24" s="32"/>
      <c r="AY24" s="1"/>
      <c r="AZ24" s="1"/>
      <c r="BA24" s="1"/>
      <c r="BB24" s="1"/>
      <c r="BC24" s="1"/>
      <c r="BD24" s="1"/>
      <c r="BE24" s="1"/>
    </row>
    <row r="25" ht="30">
      <c r="A25" s="29" t="s">
        <v>25</v>
      </c>
      <c r="B25" s="29" t="s">
        <v>27</v>
      </c>
      <c r="C25" s="29" t="s">
        <v>29</v>
      </c>
      <c r="D25" s="29" t="s">
        <v>45</v>
      </c>
      <c r="E25" s="29" t="s">
        <v>39</v>
      </c>
      <c r="F25" s="30" t="s">
        <v>40</v>
      </c>
      <c r="G25" s="31">
        <v>165467.89999999999</v>
      </c>
      <c r="H25" s="31">
        <v>41150</v>
      </c>
      <c r="I25" s="31">
        <v>41150</v>
      </c>
      <c r="J25" s="33">
        <v>-122.3</v>
      </c>
      <c r="K25" s="33">
        <v>-44.600000000000001</v>
      </c>
      <c r="L25" s="33">
        <v>-53.700000000000003</v>
      </c>
      <c r="M25" s="31">
        <f t="shared" si="6"/>
        <v>165345.60000000001</v>
      </c>
      <c r="N25" s="31">
        <f t="shared" si="7"/>
        <v>41105.400000000001</v>
      </c>
      <c r="O25" s="31">
        <f t="shared" si="8"/>
        <v>41096.300000000003</v>
      </c>
      <c r="P25" s="31"/>
      <c r="Q25" s="31"/>
      <c r="R25" s="31">
        <f>-8300.435-20427.315</f>
        <v>-28727.75</v>
      </c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>
        <f t="shared" si="9"/>
        <v>136617.85000000001</v>
      </c>
      <c r="AD25" s="31">
        <f t="shared" si="10"/>
        <v>41105.400000000001</v>
      </c>
      <c r="AE25" s="31">
        <f t="shared" si="11"/>
        <v>41096.300000000003</v>
      </c>
      <c r="AF25" s="31"/>
      <c r="AG25" s="31">
        <f t="shared" si="12"/>
        <v>136617.85000000001</v>
      </c>
      <c r="AH25" s="31">
        <f t="shared" si="13"/>
        <v>41105.400000000001</v>
      </c>
      <c r="AI25" s="31">
        <f t="shared" si="14"/>
        <v>41096.300000000003</v>
      </c>
      <c r="AJ25" s="31"/>
      <c r="AK25" s="31"/>
      <c r="AL25" s="31"/>
      <c r="AM25" s="31"/>
      <c r="AN25" s="31"/>
      <c r="AO25" s="31"/>
      <c r="AP25" s="31"/>
      <c r="AQ25" s="31"/>
      <c r="AR25" s="31"/>
      <c r="AS25" s="31">
        <f t="shared" si="15"/>
        <v>136617.85000000001</v>
      </c>
      <c r="AT25" s="31">
        <f t="shared" si="16"/>
        <v>41105.400000000001</v>
      </c>
      <c r="AU25" s="31">
        <f t="shared" si="17"/>
        <v>41096.300000000003</v>
      </c>
      <c r="AV25" s="31"/>
      <c r="AW25" s="32"/>
      <c r="AX25" s="32">
        <v>10</v>
      </c>
      <c r="AY25" s="1"/>
      <c r="AZ25" s="1"/>
      <c r="BA25" s="1"/>
      <c r="BB25" s="1"/>
      <c r="BC25" s="1"/>
      <c r="BD25" s="1"/>
      <c r="BE25" s="1"/>
    </row>
    <row r="26" ht="60">
      <c r="A26" s="29" t="s">
        <v>25</v>
      </c>
      <c r="B26" s="29" t="s">
        <v>27</v>
      </c>
      <c r="C26" s="29" t="s">
        <v>29</v>
      </c>
      <c r="D26" s="29" t="s">
        <v>47</v>
      </c>
      <c r="E26" s="29"/>
      <c r="F26" s="30" t="s">
        <v>48</v>
      </c>
      <c r="G26" s="31">
        <f>G30+G27</f>
        <v>202800</v>
      </c>
      <c r="H26" s="31">
        <f>H30+H27</f>
        <v>202088</v>
      </c>
      <c r="I26" s="31">
        <f>I30+I27</f>
        <v>197745.59999999998</v>
      </c>
      <c r="J26" s="31">
        <f>J30+J27</f>
        <v>0</v>
      </c>
      <c r="K26" s="31">
        <f>K30+K27</f>
        <v>0</v>
      </c>
      <c r="L26" s="31">
        <f>L30+L27</f>
        <v>0</v>
      </c>
      <c r="M26" s="31">
        <f t="shared" si="6"/>
        <v>202800</v>
      </c>
      <c r="N26" s="31">
        <f t="shared" si="7"/>
        <v>202088</v>
      </c>
      <c r="O26" s="31">
        <f t="shared" si="8"/>
        <v>197745.59999999998</v>
      </c>
      <c r="P26" s="31">
        <f>P30+P27</f>
        <v>0</v>
      </c>
      <c r="Q26" s="31">
        <f>Q30+Q27</f>
        <v>0</v>
      </c>
      <c r="R26" s="31">
        <f>R30+R27</f>
        <v>2052.9400000000001</v>
      </c>
      <c r="S26" s="31">
        <f>S30+S27</f>
        <v>0</v>
      </c>
      <c r="T26" s="31">
        <f>T30+T27</f>
        <v>0</v>
      </c>
      <c r="U26" s="31">
        <f>U30+U27</f>
        <v>0</v>
      </c>
      <c r="V26" s="31">
        <f>V30+V27</f>
        <v>0</v>
      </c>
      <c r="W26" s="31">
        <f>W30+W27</f>
        <v>0</v>
      </c>
      <c r="X26" s="31">
        <f>X30+X27</f>
        <v>0</v>
      </c>
      <c r="Y26" s="31">
        <f>Y30+Y27</f>
        <v>0</v>
      </c>
      <c r="Z26" s="31">
        <f>Z30+Z27</f>
        <v>0</v>
      </c>
      <c r="AA26" s="31">
        <f>AA30+AA27</f>
        <v>0</v>
      </c>
      <c r="AB26" s="31">
        <f>AB30+AB27</f>
        <v>0</v>
      </c>
      <c r="AC26" s="31">
        <f t="shared" si="9"/>
        <v>204852.94</v>
      </c>
      <c r="AD26" s="31">
        <f t="shared" si="10"/>
        <v>202088</v>
      </c>
      <c r="AE26" s="31">
        <f t="shared" si="11"/>
        <v>197745.59999999998</v>
      </c>
      <c r="AF26" s="31">
        <f>AF30+AF27</f>
        <v>0</v>
      </c>
      <c r="AG26" s="31">
        <f t="shared" si="12"/>
        <v>204852.94</v>
      </c>
      <c r="AH26" s="31">
        <f t="shared" si="13"/>
        <v>202088</v>
      </c>
      <c r="AI26" s="31">
        <f t="shared" si="14"/>
        <v>197745.59999999998</v>
      </c>
      <c r="AJ26" s="31">
        <f>AJ30+AJ27</f>
        <v>0</v>
      </c>
      <c r="AK26" s="31">
        <f>AK30+AK27</f>
        <v>0</v>
      </c>
      <c r="AL26" s="31">
        <f>AL30+AL27</f>
        <v>-2506.9000000000001</v>
      </c>
      <c r="AM26" s="31">
        <f>AM30+AM27</f>
        <v>0</v>
      </c>
      <c r="AN26" s="31">
        <f>AN30+AN27</f>
        <v>0</v>
      </c>
      <c r="AO26" s="31">
        <f>AO30+AO27</f>
        <v>0</v>
      </c>
      <c r="AP26" s="31">
        <f>AP30+AP27</f>
        <v>0</v>
      </c>
      <c r="AQ26" s="31">
        <f>AQ30+AQ27</f>
        <v>0</v>
      </c>
      <c r="AR26" s="31">
        <f>AR30+AR27</f>
        <v>0</v>
      </c>
      <c r="AS26" s="31">
        <f t="shared" si="15"/>
        <v>202346.04000000001</v>
      </c>
      <c r="AT26" s="31">
        <f t="shared" si="16"/>
        <v>202088</v>
      </c>
      <c r="AU26" s="31">
        <f t="shared" si="17"/>
        <v>197745.59999999998</v>
      </c>
      <c r="AV26" s="31">
        <f>AV30+AV27</f>
        <v>0</v>
      </c>
      <c r="AW26" s="32"/>
      <c r="AX26" s="32"/>
      <c r="AY26" s="1"/>
      <c r="AZ26" s="1"/>
      <c r="BA26" s="1"/>
      <c r="BB26" s="1"/>
      <c r="BC26" s="1"/>
      <c r="BD26" s="1"/>
      <c r="BE26" s="1"/>
    </row>
    <row r="27" ht="15">
      <c r="A27" s="29" t="s">
        <v>25</v>
      </c>
      <c r="B27" s="29" t="s">
        <v>27</v>
      </c>
      <c r="C27" s="29" t="s">
        <v>29</v>
      </c>
      <c r="D27" s="29" t="s">
        <v>49</v>
      </c>
      <c r="E27" s="29"/>
      <c r="F27" s="30" t="s">
        <v>50</v>
      </c>
      <c r="G27" s="31">
        <f>G28+G29</f>
        <v>125199.60000000001</v>
      </c>
      <c r="H27" s="31">
        <f>H28+H29</f>
        <v>128586</v>
      </c>
      <c r="I27" s="31">
        <f>I28+I29</f>
        <v>128586</v>
      </c>
      <c r="J27" s="31">
        <f>J28+J29</f>
        <v>0</v>
      </c>
      <c r="K27" s="31">
        <f>K28+K29</f>
        <v>0</v>
      </c>
      <c r="L27" s="31">
        <f>L28+L29</f>
        <v>0</v>
      </c>
      <c r="M27" s="31">
        <f t="shared" si="6"/>
        <v>125199.60000000001</v>
      </c>
      <c r="N27" s="31">
        <f t="shared" si="7"/>
        <v>128586</v>
      </c>
      <c r="O27" s="31">
        <f t="shared" si="8"/>
        <v>128586</v>
      </c>
      <c r="P27" s="31">
        <f>P28+P29</f>
        <v>0</v>
      </c>
      <c r="Q27" s="31">
        <f>Q28+Q29</f>
        <v>0</v>
      </c>
      <c r="R27" s="31">
        <f>R28+R29</f>
        <v>0</v>
      </c>
      <c r="S27" s="31">
        <f>S28+S29</f>
        <v>0</v>
      </c>
      <c r="T27" s="31">
        <f>T28+T29</f>
        <v>0</v>
      </c>
      <c r="U27" s="31">
        <f>U28+U29</f>
        <v>0</v>
      </c>
      <c r="V27" s="31">
        <f>V28+V29</f>
        <v>0</v>
      </c>
      <c r="W27" s="31">
        <f>W28+W29</f>
        <v>0</v>
      </c>
      <c r="X27" s="31">
        <f>X28+X29</f>
        <v>0</v>
      </c>
      <c r="Y27" s="31">
        <f>Y28+Y29</f>
        <v>0</v>
      </c>
      <c r="Z27" s="31">
        <f>Z28+Z29</f>
        <v>0</v>
      </c>
      <c r="AA27" s="31">
        <f>AA28+AA29</f>
        <v>0</v>
      </c>
      <c r="AB27" s="31">
        <f>AB28+AB29</f>
        <v>0</v>
      </c>
      <c r="AC27" s="31">
        <f t="shared" si="9"/>
        <v>125199.60000000001</v>
      </c>
      <c r="AD27" s="31">
        <f t="shared" si="10"/>
        <v>128586</v>
      </c>
      <c r="AE27" s="31">
        <f t="shared" si="11"/>
        <v>128586</v>
      </c>
      <c r="AF27" s="31">
        <f>AF28+AF29</f>
        <v>0</v>
      </c>
      <c r="AG27" s="31">
        <f t="shared" si="12"/>
        <v>125199.60000000001</v>
      </c>
      <c r="AH27" s="31">
        <f t="shared" si="13"/>
        <v>128586</v>
      </c>
      <c r="AI27" s="31">
        <f t="shared" si="14"/>
        <v>128586</v>
      </c>
      <c r="AJ27" s="31">
        <f>AJ28+AJ29</f>
        <v>0</v>
      </c>
      <c r="AK27" s="31">
        <f>AK28+AK29</f>
        <v>0</v>
      </c>
      <c r="AL27" s="31">
        <f>AL28+AL29</f>
        <v>-1684.7</v>
      </c>
      <c r="AM27" s="31">
        <f>AM28+AM29</f>
        <v>0</v>
      </c>
      <c r="AN27" s="31">
        <f>AN28+AN29</f>
        <v>0</v>
      </c>
      <c r="AO27" s="31">
        <f>AO28+AO29</f>
        <v>0</v>
      </c>
      <c r="AP27" s="31">
        <f>AP28+AP29</f>
        <v>0</v>
      </c>
      <c r="AQ27" s="31">
        <f>AQ28+AQ29</f>
        <v>0</v>
      </c>
      <c r="AR27" s="31">
        <f>AR28+AR29</f>
        <v>0</v>
      </c>
      <c r="AS27" s="31">
        <f t="shared" si="15"/>
        <v>123514.90000000001</v>
      </c>
      <c r="AT27" s="31">
        <f t="shared" si="16"/>
        <v>128586</v>
      </c>
      <c r="AU27" s="31">
        <f t="shared" si="17"/>
        <v>128586</v>
      </c>
      <c r="AV27" s="31">
        <f>AV28+AV29</f>
        <v>0</v>
      </c>
      <c r="AW27" s="32"/>
      <c r="AX27" s="32"/>
      <c r="AY27" s="1"/>
      <c r="AZ27" s="1"/>
      <c r="BA27" s="1"/>
      <c r="BB27" s="1"/>
      <c r="BC27" s="1"/>
      <c r="BD27" s="1"/>
      <c r="BE27" s="1"/>
    </row>
    <row r="28" ht="75">
      <c r="A28" s="29" t="s">
        <v>25</v>
      </c>
      <c r="B28" s="29" t="s">
        <v>27</v>
      </c>
      <c r="C28" s="29" t="s">
        <v>29</v>
      </c>
      <c r="D28" s="29" t="s">
        <v>49</v>
      </c>
      <c r="E28" s="29" t="s">
        <v>51</v>
      </c>
      <c r="F28" s="30" t="s">
        <v>52</v>
      </c>
      <c r="G28" s="31">
        <v>120207.3</v>
      </c>
      <c r="H28" s="31">
        <v>123593.7</v>
      </c>
      <c r="I28" s="31">
        <v>123593.7</v>
      </c>
      <c r="J28" s="31"/>
      <c r="K28" s="31"/>
      <c r="L28" s="31"/>
      <c r="M28" s="31">
        <f t="shared" si="6"/>
        <v>120207.3</v>
      </c>
      <c r="N28" s="31">
        <f t="shared" si="7"/>
        <v>123593.7</v>
      </c>
      <c r="O28" s="31">
        <f t="shared" si="8"/>
        <v>123593.7</v>
      </c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>
        <f t="shared" si="9"/>
        <v>120207.3</v>
      </c>
      <c r="AD28" s="31">
        <f t="shared" si="10"/>
        <v>123593.7</v>
      </c>
      <c r="AE28" s="31">
        <f t="shared" si="11"/>
        <v>123593.7</v>
      </c>
      <c r="AF28" s="31"/>
      <c r="AG28" s="31">
        <f t="shared" si="12"/>
        <v>120207.3</v>
      </c>
      <c r="AH28" s="31">
        <f t="shared" si="13"/>
        <v>123593.7</v>
      </c>
      <c r="AI28" s="31">
        <f t="shared" si="14"/>
        <v>123593.7</v>
      </c>
      <c r="AJ28" s="31"/>
      <c r="AK28" s="31"/>
      <c r="AL28" s="31">
        <v>-1684.7</v>
      </c>
      <c r="AM28" s="31"/>
      <c r="AN28" s="31"/>
      <c r="AO28" s="31"/>
      <c r="AP28" s="31"/>
      <c r="AQ28" s="31"/>
      <c r="AR28" s="31"/>
      <c r="AS28" s="31">
        <f t="shared" si="15"/>
        <v>118522.60000000001</v>
      </c>
      <c r="AT28" s="31">
        <f t="shared" si="16"/>
        <v>123593.7</v>
      </c>
      <c r="AU28" s="31">
        <f t="shared" si="17"/>
        <v>123593.7</v>
      </c>
      <c r="AV28" s="31"/>
      <c r="AW28" s="32"/>
      <c r="AX28" s="32"/>
      <c r="AY28" s="1"/>
      <c r="AZ28" s="1"/>
      <c r="BA28" s="1"/>
      <c r="BB28" s="1"/>
      <c r="BC28" s="1"/>
      <c r="BD28" s="1"/>
      <c r="BE28" s="1"/>
    </row>
    <row r="29" ht="30">
      <c r="A29" s="29" t="s">
        <v>25</v>
      </c>
      <c r="B29" s="29" t="s">
        <v>27</v>
      </c>
      <c r="C29" s="29" t="s">
        <v>29</v>
      </c>
      <c r="D29" s="29" t="s">
        <v>49</v>
      </c>
      <c r="E29" s="29" t="s">
        <v>39</v>
      </c>
      <c r="F29" s="30" t="s">
        <v>40</v>
      </c>
      <c r="G29" s="31">
        <v>4992.3000000000002</v>
      </c>
      <c r="H29" s="31">
        <v>4992.3000000000002</v>
      </c>
      <c r="I29" s="31">
        <v>4992.3000000000002</v>
      </c>
      <c r="J29" s="31"/>
      <c r="K29" s="31"/>
      <c r="L29" s="31"/>
      <c r="M29" s="31">
        <f t="shared" si="6"/>
        <v>4992.3000000000002</v>
      </c>
      <c r="N29" s="31">
        <f t="shared" si="7"/>
        <v>4992.3000000000002</v>
      </c>
      <c r="O29" s="31">
        <f t="shared" si="8"/>
        <v>4992.3000000000002</v>
      </c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>
        <f t="shared" si="9"/>
        <v>4992.3000000000002</v>
      </c>
      <c r="AD29" s="31">
        <f t="shared" si="10"/>
        <v>4992.3000000000002</v>
      </c>
      <c r="AE29" s="31">
        <f t="shared" si="11"/>
        <v>4992.3000000000002</v>
      </c>
      <c r="AF29" s="31"/>
      <c r="AG29" s="31">
        <f t="shared" si="12"/>
        <v>4992.3000000000002</v>
      </c>
      <c r="AH29" s="31">
        <f t="shared" si="13"/>
        <v>4992.3000000000002</v>
      </c>
      <c r="AI29" s="31">
        <f t="shared" si="14"/>
        <v>4992.3000000000002</v>
      </c>
      <c r="AJ29" s="31"/>
      <c r="AK29" s="31"/>
      <c r="AL29" s="31"/>
      <c r="AM29" s="31"/>
      <c r="AN29" s="31"/>
      <c r="AO29" s="31"/>
      <c r="AP29" s="31"/>
      <c r="AQ29" s="31"/>
      <c r="AR29" s="31"/>
      <c r="AS29" s="31">
        <f t="shared" si="15"/>
        <v>4992.3000000000002</v>
      </c>
      <c r="AT29" s="31">
        <f t="shared" si="16"/>
        <v>4992.3000000000002</v>
      </c>
      <c r="AU29" s="31">
        <f t="shared" si="17"/>
        <v>4992.3000000000002</v>
      </c>
      <c r="AV29" s="31"/>
      <c r="AW29" s="32"/>
      <c r="AX29" s="32"/>
      <c r="AY29" s="1"/>
      <c r="AZ29" s="1"/>
      <c r="BA29" s="1"/>
      <c r="BB29" s="1"/>
      <c r="BC29" s="1"/>
      <c r="BD29" s="1"/>
      <c r="BE29" s="1"/>
    </row>
    <row r="30" ht="45">
      <c r="A30" s="29" t="s">
        <v>25</v>
      </c>
      <c r="B30" s="29" t="s">
        <v>27</v>
      </c>
      <c r="C30" s="29" t="s">
        <v>29</v>
      </c>
      <c r="D30" s="29" t="s">
        <v>53</v>
      </c>
      <c r="E30" s="29"/>
      <c r="F30" s="30" t="s">
        <v>54</v>
      </c>
      <c r="G30" s="31">
        <f>G31+G32+G33</f>
        <v>77600.399999999994</v>
      </c>
      <c r="H30" s="31">
        <f>H31+H32+H33</f>
        <v>73502</v>
      </c>
      <c r="I30" s="31">
        <f>I31+I32+I33</f>
        <v>69159.599999999991</v>
      </c>
      <c r="J30" s="31">
        <f>J31+J32+J33</f>
        <v>0</v>
      </c>
      <c r="K30" s="31">
        <f>K31+K32+K33</f>
        <v>0</v>
      </c>
      <c r="L30" s="31">
        <f>L31+L32+L33</f>
        <v>0</v>
      </c>
      <c r="M30" s="31">
        <f t="shared" si="6"/>
        <v>77600.399999999994</v>
      </c>
      <c r="N30" s="31">
        <f t="shared" si="7"/>
        <v>73502</v>
      </c>
      <c r="O30" s="31">
        <f t="shared" si="8"/>
        <v>69159.599999999991</v>
      </c>
      <c r="P30" s="31">
        <f>P31+P32+P33</f>
        <v>0</v>
      </c>
      <c r="Q30" s="31">
        <f>Q31+Q32+Q33</f>
        <v>0</v>
      </c>
      <c r="R30" s="31">
        <f>R31+R32+R33</f>
        <v>2052.9400000000001</v>
      </c>
      <c r="S30" s="31">
        <f>S31+S32+S33</f>
        <v>0</v>
      </c>
      <c r="T30" s="31">
        <f>T31+T32+T33</f>
        <v>0</v>
      </c>
      <c r="U30" s="31">
        <f>U31+U32+U33</f>
        <v>0</v>
      </c>
      <c r="V30" s="31">
        <f>V31+V32+V33</f>
        <v>0</v>
      </c>
      <c r="W30" s="31">
        <f>W31+W32+W33</f>
        <v>0</v>
      </c>
      <c r="X30" s="31">
        <f>X31+X32+X33</f>
        <v>0</v>
      </c>
      <c r="Y30" s="31">
        <f>Y31+Y32+Y33</f>
        <v>0</v>
      </c>
      <c r="Z30" s="31">
        <f>Z31+Z32+Z33</f>
        <v>0</v>
      </c>
      <c r="AA30" s="31">
        <f>AA31+AA32+AA33</f>
        <v>0</v>
      </c>
      <c r="AB30" s="31">
        <f>AB31+AB32+AB33</f>
        <v>0</v>
      </c>
      <c r="AC30" s="31">
        <f t="shared" si="9"/>
        <v>79653.339999999997</v>
      </c>
      <c r="AD30" s="31">
        <f t="shared" si="10"/>
        <v>73502</v>
      </c>
      <c r="AE30" s="31">
        <f t="shared" si="11"/>
        <v>69159.599999999991</v>
      </c>
      <c r="AF30" s="31">
        <f>AF31+AF32+AF33</f>
        <v>0</v>
      </c>
      <c r="AG30" s="31">
        <f t="shared" si="12"/>
        <v>79653.339999999997</v>
      </c>
      <c r="AH30" s="31">
        <f t="shared" si="13"/>
        <v>73502</v>
      </c>
      <c r="AI30" s="31">
        <f t="shared" si="14"/>
        <v>69159.599999999991</v>
      </c>
      <c r="AJ30" s="31">
        <f>AJ31+AJ32+AJ33</f>
        <v>0</v>
      </c>
      <c r="AK30" s="31">
        <f>AK31+AK32+AK33</f>
        <v>0</v>
      </c>
      <c r="AL30" s="31">
        <f>AL31+AL32+AL33</f>
        <v>-822.20000000000005</v>
      </c>
      <c r="AM30" s="31">
        <f>AM31+AM32+AM33</f>
        <v>0</v>
      </c>
      <c r="AN30" s="31">
        <f>AN31+AN32+AN33</f>
        <v>0</v>
      </c>
      <c r="AO30" s="31">
        <f>AO31+AO32+AO33</f>
        <v>0</v>
      </c>
      <c r="AP30" s="31">
        <f>AP31+AP32+AP33</f>
        <v>0</v>
      </c>
      <c r="AQ30" s="31">
        <f>AQ31+AQ32+AQ33</f>
        <v>0</v>
      </c>
      <c r="AR30" s="31">
        <f>AR31+AR32+AR33</f>
        <v>0</v>
      </c>
      <c r="AS30" s="31">
        <f t="shared" si="15"/>
        <v>78831.139999999999</v>
      </c>
      <c r="AT30" s="31">
        <f t="shared" si="16"/>
        <v>73502</v>
      </c>
      <c r="AU30" s="31">
        <f t="shared" si="17"/>
        <v>69159.599999999991</v>
      </c>
      <c r="AV30" s="31">
        <f>AV31+AV32+AV33</f>
        <v>0</v>
      </c>
      <c r="AW30" s="32"/>
      <c r="AX30" s="32"/>
      <c r="AY30" s="1"/>
      <c r="AZ30" s="1"/>
      <c r="BA30" s="1"/>
      <c r="BB30" s="1"/>
      <c r="BC30" s="1"/>
      <c r="BD30" s="1"/>
      <c r="BE30" s="1"/>
    </row>
    <row r="31" ht="75">
      <c r="A31" s="29" t="s">
        <v>25</v>
      </c>
      <c r="B31" s="29" t="s">
        <v>27</v>
      </c>
      <c r="C31" s="29" t="s">
        <v>29</v>
      </c>
      <c r="D31" s="29" t="s">
        <v>53</v>
      </c>
      <c r="E31" s="29" t="s">
        <v>51</v>
      </c>
      <c r="F31" s="30" t="s">
        <v>52</v>
      </c>
      <c r="G31" s="31">
        <v>58343.700000000004</v>
      </c>
      <c r="H31" s="31">
        <v>59988</v>
      </c>
      <c r="I31" s="31">
        <v>59988</v>
      </c>
      <c r="J31" s="31"/>
      <c r="K31" s="31"/>
      <c r="L31" s="31"/>
      <c r="M31" s="31">
        <f t="shared" si="6"/>
        <v>58343.700000000004</v>
      </c>
      <c r="N31" s="31">
        <f t="shared" si="7"/>
        <v>59988</v>
      </c>
      <c r="O31" s="31">
        <f t="shared" si="8"/>
        <v>59988</v>
      </c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>
        <f t="shared" si="9"/>
        <v>58343.700000000004</v>
      </c>
      <c r="AD31" s="31">
        <f t="shared" si="10"/>
        <v>59988</v>
      </c>
      <c r="AE31" s="31">
        <f t="shared" si="11"/>
        <v>59988</v>
      </c>
      <c r="AF31" s="31"/>
      <c r="AG31" s="31">
        <f t="shared" si="12"/>
        <v>58343.700000000004</v>
      </c>
      <c r="AH31" s="31">
        <f t="shared" si="13"/>
        <v>59988</v>
      </c>
      <c r="AI31" s="31">
        <f t="shared" si="14"/>
        <v>59988</v>
      </c>
      <c r="AJ31" s="31"/>
      <c r="AK31" s="31"/>
      <c r="AL31" s="31">
        <v>-822.20000000000005</v>
      </c>
      <c r="AM31" s="31"/>
      <c r="AN31" s="31"/>
      <c r="AO31" s="31"/>
      <c r="AP31" s="31"/>
      <c r="AQ31" s="31"/>
      <c r="AR31" s="31"/>
      <c r="AS31" s="31">
        <f t="shared" si="15"/>
        <v>57521.500000000007</v>
      </c>
      <c r="AT31" s="31">
        <f t="shared" si="16"/>
        <v>59988</v>
      </c>
      <c r="AU31" s="31">
        <f t="shared" si="17"/>
        <v>59988</v>
      </c>
      <c r="AV31" s="31"/>
      <c r="AW31" s="32"/>
      <c r="AX31" s="32"/>
      <c r="AY31" s="1"/>
      <c r="AZ31" s="1"/>
      <c r="BA31" s="1"/>
      <c r="BB31" s="1"/>
      <c r="BC31" s="1"/>
      <c r="BD31" s="1"/>
      <c r="BE31" s="1"/>
    </row>
    <row r="32" ht="30">
      <c r="A32" s="29" t="s">
        <v>25</v>
      </c>
      <c r="B32" s="29" t="s">
        <v>27</v>
      </c>
      <c r="C32" s="29" t="s">
        <v>29</v>
      </c>
      <c r="D32" s="29" t="s">
        <v>53</v>
      </c>
      <c r="E32" s="29" t="s">
        <v>39</v>
      </c>
      <c r="F32" s="30" t="s">
        <v>40</v>
      </c>
      <c r="G32" s="31">
        <v>19049.799999999999</v>
      </c>
      <c r="H32" s="31">
        <v>13307.099999999999</v>
      </c>
      <c r="I32" s="31">
        <v>8972.6999999999989</v>
      </c>
      <c r="J32" s="31"/>
      <c r="K32" s="31"/>
      <c r="L32" s="31"/>
      <c r="M32" s="31">
        <f t="shared" si="6"/>
        <v>19049.799999999999</v>
      </c>
      <c r="N32" s="31">
        <f t="shared" si="7"/>
        <v>13307.099999999999</v>
      </c>
      <c r="O32" s="31">
        <f t="shared" si="8"/>
        <v>8972.6999999999989</v>
      </c>
      <c r="P32" s="31"/>
      <c r="Q32" s="31"/>
      <c r="R32" s="31">
        <v>2052.9400000000001</v>
      </c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>
        <f t="shared" si="9"/>
        <v>21102.739999999998</v>
      </c>
      <c r="AD32" s="31">
        <f t="shared" si="10"/>
        <v>13307.099999999999</v>
      </c>
      <c r="AE32" s="31">
        <f t="shared" si="11"/>
        <v>8972.6999999999989</v>
      </c>
      <c r="AF32" s="31"/>
      <c r="AG32" s="31">
        <f t="shared" si="12"/>
        <v>21102.739999999998</v>
      </c>
      <c r="AH32" s="31">
        <f t="shared" si="13"/>
        <v>13307.099999999999</v>
      </c>
      <c r="AI32" s="31">
        <f t="shared" si="14"/>
        <v>8972.6999999999989</v>
      </c>
      <c r="AJ32" s="31"/>
      <c r="AK32" s="31"/>
      <c r="AL32" s="31"/>
      <c r="AM32" s="31"/>
      <c r="AN32" s="31"/>
      <c r="AO32" s="31"/>
      <c r="AP32" s="31"/>
      <c r="AQ32" s="31"/>
      <c r="AR32" s="31"/>
      <c r="AS32" s="31">
        <f t="shared" si="15"/>
        <v>21102.739999999998</v>
      </c>
      <c r="AT32" s="31">
        <f t="shared" si="16"/>
        <v>13307.099999999999</v>
      </c>
      <c r="AU32" s="31">
        <f t="shared" si="17"/>
        <v>8972.6999999999989</v>
      </c>
      <c r="AV32" s="31"/>
      <c r="AW32" s="32"/>
      <c r="AX32" s="32"/>
      <c r="AY32" s="1"/>
      <c r="AZ32" s="1"/>
      <c r="BA32" s="1"/>
      <c r="BB32" s="1"/>
      <c r="BC32" s="1"/>
      <c r="BD32" s="1"/>
      <c r="BE32" s="1"/>
    </row>
    <row r="33" ht="15">
      <c r="A33" s="29" t="s">
        <v>25</v>
      </c>
      <c r="B33" s="29" t="s">
        <v>27</v>
      </c>
      <c r="C33" s="29" t="s">
        <v>29</v>
      </c>
      <c r="D33" s="29" t="s">
        <v>53</v>
      </c>
      <c r="E33" s="29" t="s">
        <v>41</v>
      </c>
      <c r="F33" s="30" t="s">
        <v>42</v>
      </c>
      <c r="G33" s="31">
        <v>206.90000000000001</v>
      </c>
      <c r="H33" s="31">
        <v>206.90000000000001</v>
      </c>
      <c r="I33" s="31">
        <v>198.90000000000001</v>
      </c>
      <c r="J33" s="31"/>
      <c r="K33" s="31"/>
      <c r="L33" s="31"/>
      <c r="M33" s="31">
        <f t="shared" si="6"/>
        <v>206.90000000000001</v>
      </c>
      <c r="N33" s="31">
        <f t="shared" si="7"/>
        <v>206.90000000000001</v>
      </c>
      <c r="O33" s="31">
        <f t="shared" si="8"/>
        <v>198.90000000000001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>
        <f t="shared" si="9"/>
        <v>206.90000000000001</v>
      </c>
      <c r="AD33" s="31">
        <f t="shared" si="10"/>
        <v>206.90000000000001</v>
      </c>
      <c r="AE33" s="31">
        <f t="shared" si="11"/>
        <v>198.90000000000001</v>
      </c>
      <c r="AF33" s="31"/>
      <c r="AG33" s="31">
        <f t="shared" si="12"/>
        <v>206.90000000000001</v>
      </c>
      <c r="AH33" s="31">
        <f t="shared" si="13"/>
        <v>206.90000000000001</v>
      </c>
      <c r="AI33" s="31">
        <f t="shared" si="14"/>
        <v>198.90000000000001</v>
      </c>
      <c r="AJ33" s="31"/>
      <c r="AK33" s="31"/>
      <c r="AL33" s="31"/>
      <c r="AM33" s="31"/>
      <c r="AN33" s="31"/>
      <c r="AO33" s="31"/>
      <c r="AP33" s="31"/>
      <c r="AQ33" s="31"/>
      <c r="AR33" s="31"/>
      <c r="AS33" s="31">
        <f t="shared" si="15"/>
        <v>206.90000000000001</v>
      </c>
      <c r="AT33" s="31">
        <f t="shared" si="16"/>
        <v>206.90000000000001</v>
      </c>
      <c r="AU33" s="31">
        <f t="shared" si="17"/>
        <v>198.90000000000001</v>
      </c>
      <c r="AV33" s="31"/>
      <c r="AW33" s="32"/>
      <c r="AX33" s="32"/>
      <c r="AY33" s="1"/>
      <c r="AZ33" s="1"/>
      <c r="BA33" s="1"/>
      <c r="BB33" s="1"/>
      <c r="BC33" s="1"/>
      <c r="BD33" s="1"/>
      <c r="BE33" s="1"/>
    </row>
    <row r="34" ht="30">
      <c r="A34" s="29" t="s">
        <v>25</v>
      </c>
      <c r="B34" s="29" t="s">
        <v>27</v>
      </c>
      <c r="C34" s="29" t="s">
        <v>29</v>
      </c>
      <c r="D34" s="29" t="s">
        <v>55</v>
      </c>
      <c r="E34" s="29"/>
      <c r="F34" s="30" t="s">
        <v>56</v>
      </c>
      <c r="G34" s="31">
        <f t="shared" ref="G34:G36" si="18">G35</f>
        <v>160.5</v>
      </c>
      <c r="H34" s="31">
        <f t="shared" ref="H34:H36" si="19">H35</f>
        <v>47.600000000000001</v>
      </c>
      <c r="I34" s="31">
        <f t="shared" ref="I34:I36" si="20">I35</f>
        <v>21.199999999999999</v>
      </c>
      <c r="J34" s="31">
        <f t="shared" ref="J34:J36" si="21">J35</f>
        <v>0</v>
      </c>
      <c r="K34" s="31">
        <f t="shared" ref="K34:K36" si="22">K35</f>
        <v>0</v>
      </c>
      <c r="L34" s="31">
        <f t="shared" ref="L34:L36" si="23">L35</f>
        <v>0</v>
      </c>
      <c r="M34" s="31">
        <f t="shared" si="6"/>
        <v>160.5</v>
      </c>
      <c r="N34" s="31">
        <f t="shared" si="7"/>
        <v>47.600000000000001</v>
      </c>
      <c r="O34" s="31">
        <f t="shared" si="8"/>
        <v>21.199999999999999</v>
      </c>
      <c r="P34" s="31">
        <f t="shared" ref="P34:P43" si="24">P35</f>
        <v>0</v>
      </c>
      <c r="Q34" s="31">
        <f t="shared" ref="Q34:Q43" si="25">Q35</f>
        <v>0</v>
      </c>
      <c r="R34" s="31">
        <f t="shared" ref="R34:R43" si="26">R35</f>
        <v>0</v>
      </c>
      <c r="S34" s="31">
        <f t="shared" ref="S34:S43" si="27">S35</f>
        <v>0</v>
      </c>
      <c r="T34" s="31">
        <f t="shared" ref="T34:T43" si="28">T35</f>
        <v>0</v>
      </c>
      <c r="U34" s="31">
        <f t="shared" ref="U34:U43" si="29">U35</f>
        <v>0</v>
      </c>
      <c r="V34" s="31">
        <f t="shared" ref="V34:V43" si="30">V35</f>
        <v>0</v>
      </c>
      <c r="W34" s="31">
        <f t="shared" ref="W34:W43" si="31">W35</f>
        <v>0</v>
      </c>
      <c r="X34" s="31">
        <f t="shared" ref="X34:X43" si="32">X35</f>
        <v>0</v>
      </c>
      <c r="Y34" s="31">
        <f t="shared" ref="Y34:Y43" si="33">Y35</f>
        <v>0</v>
      </c>
      <c r="Z34" s="31">
        <f t="shared" ref="Z34:Z43" si="34">Z35</f>
        <v>0</v>
      </c>
      <c r="AA34" s="31">
        <f t="shared" ref="AA34:AA43" si="35">AA35</f>
        <v>0</v>
      </c>
      <c r="AB34" s="31">
        <f t="shared" ref="AB34:AB43" si="36">AB35</f>
        <v>0</v>
      </c>
      <c r="AC34" s="31">
        <f t="shared" si="9"/>
        <v>160.5</v>
      </c>
      <c r="AD34" s="31">
        <f t="shared" si="10"/>
        <v>47.600000000000001</v>
      </c>
      <c r="AE34" s="31">
        <f t="shared" si="11"/>
        <v>21.199999999999999</v>
      </c>
      <c r="AF34" s="31">
        <f t="shared" ref="AF34:AF43" si="37">AF35</f>
        <v>0</v>
      </c>
      <c r="AG34" s="31">
        <f t="shared" si="12"/>
        <v>160.5</v>
      </c>
      <c r="AH34" s="31">
        <f t="shared" si="13"/>
        <v>47.600000000000001</v>
      </c>
      <c r="AI34" s="31">
        <f t="shared" si="14"/>
        <v>21.199999999999999</v>
      </c>
      <c r="AJ34" s="31">
        <f t="shared" ref="AJ34:AJ49" si="38">AJ35</f>
        <v>0</v>
      </c>
      <c r="AK34" s="31">
        <f t="shared" ref="AK34:AK49" si="39">AK35</f>
        <v>0</v>
      </c>
      <c r="AL34" s="31">
        <f t="shared" ref="AL34:AL49" si="40">AL35</f>
        <v>0</v>
      </c>
      <c r="AM34" s="31">
        <f t="shared" ref="AM34:AM49" si="41">AM35</f>
        <v>0</v>
      </c>
      <c r="AN34" s="31">
        <f t="shared" ref="AN34:AN49" si="42">AN35</f>
        <v>0</v>
      </c>
      <c r="AO34" s="31">
        <f t="shared" ref="AO34:AO49" si="43">AO35</f>
        <v>0</v>
      </c>
      <c r="AP34" s="31">
        <f t="shared" ref="AP34:AP49" si="44">AP35</f>
        <v>0</v>
      </c>
      <c r="AQ34" s="31">
        <f t="shared" ref="AQ34:AQ50" si="45">AQ35</f>
        <v>0</v>
      </c>
      <c r="AR34" s="31">
        <f t="shared" ref="AR34:AR49" si="46">AR35</f>
        <v>0</v>
      </c>
      <c r="AS34" s="31">
        <f t="shared" si="15"/>
        <v>160.5</v>
      </c>
      <c r="AT34" s="31">
        <f t="shared" si="16"/>
        <v>47.600000000000001</v>
      </c>
      <c r="AU34" s="31">
        <f t="shared" si="17"/>
        <v>21.199999999999999</v>
      </c>
      <c r="AV34" s="31">
        <f t="shared" ref="AV34:AV50" si="47">AV35</f>
        <v>0</v>
      </c>
      <c r="AW34" s="32"/>
      <c r="AX34" s="32"/>
      <c r="AY34" s="1"/>
      <c r="AZ34" s="1"/>
      <c r="BA34" s="1"/>
      <c r="BB34" s="1"/>
      <c r="BC34" s="1"/>
      <c r="BD34" s="1"/>
      <c r="BE34" s="1"/>
    </row>
    <row r="35" ht="15">
      <c r="A35" s="29" t="s">
        <v>25</v>
      </c>
      <c r="B35" s="29" t="s">
        <v>27</v>
      </c>
      <c r="C35" s="29" t="s">
        <v>29</v>
      </c>
      <c r="D35" s="29" t="s">
        <v>57</v>
      </c>
      <c r="E35" s="29"/>
      <c r="F35" s="30" t="s">
        <v>58</v>
      </c>
      <c r="G35" s="31">
        <f t="shared" si="18"/>
        <v>160.5</v>
      </c>
      <c r="H35" s="31">
        <f t="shared" si="19"/>
        <v>47.600000000000001</v>
      </c>
      <c r="I35" s="31">
        <f t="shared" si="20"/>
        <v>21.199999999999999</v>
      </c>
      <c r="J35" s="31">
        <f t="shared" si="21"/>
        <v>0</v>
      </c>
      <c r="K35" s="31">
        <f t="shared" si="22"/>
        <v>0</v>
      </c>
      <c r="L35" s="31">
        <f t="shared" si="23"/>
        <v>0</v>
      </c>
      <c r="M35" s="31">
        <f t="shared" si="6"/>
        <v>160.5</v>
      </c>
      <c r="N35" s="31">
        <f t="shared" si="7"/>
        <v>47.600000000000001</v>
      </c>
      <c r="O35" s="31">
        <f t="shared" si="8"/>
        <v>21.199999999999999</v>
      </c>
      <c r="P35" s="31">
        <f t="shared" si="24"/>
        <v>0</v>
      </c>
      <c r="Q35" s="31">
        <f t="shared" si="25"/>
        <v>0</v>
      </c>
      <c r="R35" s="31">
        <f t="shared" si="26"/>
        <v>0</v>
      </c>
      <c r="S35" s="31">
        <f t="shared" si="27"/>
        <v>0</v>
      </c>
      <c r="T35" s="31">
        <f t="shared" si="28"/>
        <v>0</v>
      </c>
      <c r="U35" s="31">
        <f t="shared" si="29"/>
        <v>0</v>
      </c>
      <c r="V35" s="31">
        <f t="shared" si="30"/>
        <v>0</v>
      </c>
      <c r="W35" s="31">
        <f t="shared" si="31"/>
        <v>0</v>
      </c>
      <c r="X35" s="31">
        <f t="shared" si="32"/>
        <v>0</v>
      </c>
      <c r="Y35" s="31">
        <f t="shared" si="33"/>
        <v>0</v>
      </c>
      <c r="Z35" s="31">
        <f t="shared" si="34"/>
        <v>0</v>
      </c>
      <c r="AA35" s="31">
        <f t="shared" si="35"/>
        <v>0</v>
      </c>
      <c r="AB35" s="31">
        <f t="shared" si="36"/>
        <v>0</v>
      </c>
      <c r="AC35" s="31">
        <f t="shared" si="9"/>
        <v>160.5</v>
      </c>
      <c r="AD35" s="31">
        <f t="shared" si="10"/>
        <v>47.600000000000001</v>
      </c>
      <c r="AE35" s="31">
        <f t="shared" si="11"/>
        <v>21.199999999999999</v>
      </c>
      <c r="AF35" s="31">
        <f t="shared" si="37"/>
        <v>0</v>
      </c>
      <c r="AG35" s="31">
        <f t="shared" si="12"/>
        <v>160.5</v>
      </c>
      <c r="AH35" s="31">
        <f t="shared" si="13"/>
        <v>47.600000000000001</v>
      </c>
      <c r="AI35" s="31">
        <f t="shared" si="14"/>
        <v>21.199999999999999</v>
      </c>
      <c r="AJ35" s="31">
        <f t="shared" si="38"/>
        <v>0</v>
      </c>
      <c r="AK35" s="31">
        <f t="shared" si="39"/>
        <v>0</v>
      </c>
      <c r="AL35" s="31">
        <f t="shared" si="40"/>
        <v>0</v>
      </c>
      <c r="AM35" s="31">
        <f t="shared" si="41"/>
        <v>0</v>
      </c>
      <c r="AN35" s="31">
        <f t="shared" si="42"/>
        <v>0</v>
      </c>
      <c r="AO35" s="31">
        <f t="shared" si="43"/>
        <v>0</v>
      </c>
      <c r="AP35" s="31">
        <f t="shared" si="44"/>
        <v>0</v>
      </c>
      <c r="AQ35" s="31">
        <f t="shared" si="45"/>
        <v>0</v>
      </c>
      <c r="AR35" s="31">
        <f t="shared" si="46"/>
        <v>0</v>
      </c>
      <c r="AS35" s="31">
        <f t="shared" si="15"/>
        <v>160.5</v>
      </c>
      <c r="AT35" s="31">
        <f t="shared" si="16"/>
        <v>47.600000000000001</v>
      </c>
      <c r="AU35" s="31">
        <f t="shared" si="17"/>
        <v>21.199999999999999</v>
      </c>
      <c r="AV35" s="31">
        <f t="shared" si="47"/>
        <v>0</v>
      </c>
      <c r="AW35" s="32"/>
      <c r="AX35" s="32"/>
      <c r="AY35" s="1"/>
      <c r="AZ35" s="1"/>
      <c r="BA35" s="1"/>
      <c r="BB35" s="1"/>
      <c r="BC35" s="1"/>
      <c r="BD35" s="1"/>
      <c r="BE35" s="1"/>
    </row>
    <row r="36" ht="30">
      <c r="A36" s="29" t="s">
        <v>25</v>
      </c>
      <c r="B36" s="29" t="s">
        <v>27</v>
      </c>
      <c r="C36" s="29" t="s">
        <v>29</v>
      </c>
      <c r="D36" s="29" t="s">
        <v>59</v>
      </c>
      <c r="E36" s="29"/>
      <c r="F36" s="30" t="s">
        <v>60</v>
      </c>
      <c r="G36" s="31">
        <f t="shared" si="18"/>
        <v>160.5</v>
      </c>
      <c r="H36" s="31">
        <f t="shared" si="19"/>
        <v>47.600000000000001</v>
      </c>
      <c r="I36" s="31">
        <f t="shared" si="20"/>
        <v>21.199999999999999</v>
      </c>
      <c r="J36" s="31">
        <f t="shared" si="21"/>
        <v>0</v>
      </c>
      <c r="K36" s="31">
        <f t="shared" si="22"/>
        <v>0</v>
      </c>
      <c r="L36" s="31">
        <f t="shared" si="23"/>
        <v>0</v>
      </c>
      <c r="M36" s="31">
        <f t="shared" si="6"/>
        <v>160.5</v>
      </c>
      <c r="N36" s="31">
        <f t="shared" si="7"/>
        <v>47.600000000000001</v>
      </c>
      <c r="O36" s="31">
        <f t="shared" si="8"/>
        <v>21.199999999999999</v>
      </c>
      <c r="P36" s="31">
        <f t="shared" si="24"/>
        <v>0</v>
      </c>
      <c r="Q36" s="31">
        <f t="shared" si="25"/>
        <v>0</v>
      </c>
      <c r="R36" s="31">
        <f t="shared" si="26"/>
        <v>0</v>
      </c>
      <c r="S36" s="31">
        <f t="shared" si="27"/>
        <v>0</v>
      </c>
      <c r="T36" s="31">
        <f t="shared" si="28"/>
        <v>0</v>
      </c>
      <c r="U36" s="31">
        <f t="shared" si="29"/>
        <v>0</v>
      </c>
      <c r="V36" s="31">
        <f t="shared" si="30"/>
        <v>0</v>
      </c>
      <c r="W36" s="31">
        <f t="shared" si="31"/>
        <v>0</v>
      </c>
      <c r="X36" s="31">
        <f t="shared" si="32"/>
        <v>0</v>
      </c>
      <c r="Y36" s="31">
        <f t="shared" si="33"/>
        <v>0</v>
      </c>
      <c r="Z36" s="31">
        <f t="shared" si="34"/>
        <v>0</v>
      </c>
      <c r="AA36" s="31">
        <f t="shared" si="35"/>
        <v>0</v>
      </c>
      <c r="AB36" s="31">
        <f t="shared" si="36"/>
        <v>0</v>
      </c>
      <c r="AC36" s="31">
        <f t="shared" si="9"/>
        <v>160.5</v>
      </c>
      <c r="AD36" s="31">
        <f t="shared" si="10"/>
        <v>47.600000000000001</v>
      </c>
      <c r="AE36" s="31">
        <f t="shared" si="11"/>
        <v>21.199999999999999</v>
      </c>
      <c r="AF36" s="31">
        <f t="shared" si="37"/>
        <v>0</v>
      </c>
      <c r="AG36" s="31">
        <f t="shared" si="12"/>
        <v>160.5</v>
      </c>
      <c r="AH36" s="31">
        <f t="shared" si="13"/>
        <v>47.600000000000001</v>
      </c>
      <c r="AI36" s="31">
        <f t="shared" si="14"/>
        <v>21.199999999999999</v>
      </c>
      <c r="AJ36" s="31">
        <f t="shared" si="38"/>
        <v>0</v>
      </c>
      <c r="AK36" s="31">
        <f t="shared" si="39"/>
        <v>0</v>
      </c>
      <c r="AL36" s="31">
        <f t="shared" si="40"/>
        <v>0</v>
      </c>
      <c r="AM36" s="31">
        <f t="shared" si="41"/>
        <v>0</v>
      </c>
      <c r="AN36" s="31">
        <f t="shared" si="42"/>
        <v>0</v>
      </c>
      <c r="AO36" s="31">
        <f t="shared" si="43"/>
        <v>0</v>
      </c>
      <c r="AP36" s="31">
        <f t="shared" si="44"/>
        <v>0</v>
      </c>
      <c r="AQ36" s="31">
        <f t="shared" si="45"/>
        <v>0</v>
      </c>
      <c r="AR36" s="31">
        <f t="shared" si="46"/>
        <v>0</v>
      </c>
      <c r="AS36" s="31">
        <f t="shared" si="15"/>
        <v>160.5</v>
      </c>
      <c r="AT36" s="31">
        <f t="shared" si="16"/>
        <v>47.600000000000001</v>
      </c>
      <c r="AU36" s="31">
        <f t="shared" si="17"/>
        <v>21.199999999999999</v>
      </c>
      <c r="AV36" s="31">
        <f t="shared" si="47"/>
        <v>0</v>
      </c>
      <c r="AW36" s="32"/>
      <c r="AX36" s="32"/>
      <c r="AY36" s="1"/>
      <c r="AZ36" s="1"/>
      <c r="BA36" s="1"/>
      <c r="BB36" s="1"/>
      <c r="BC36" s="1"/>
      <c r="BD36" s="1"/>
      <c r="BE36" s="1"/>
    </row>
    <row r="37" ht="15">
      <c r="A37" s="29" t="s">
        <v>25</v>
      </c>
      <c r="B37" s="29" t="s">
        <v>27</v>
      </c>
      <c r="C37" s="29" t="s">
        <v>29</v>
      </c>
      <c r="D37" s="29" t="s">
        <v>59</v>
      </c>
      <c r="E37" s="29" t="s">
        <v>41</v>
      </c>
      <c r="F37" s="30" t="s">
        <v>42</v>
      </c>
      <c r="G37" s="31">
        <v>160.5</v>
      </c>
      <c r="H37" s="31">
        <v>47.600000000000001</v>
      </c>
      <c r="I37" s="31">
        <v>21.199999999999999</v>
      </c>
      <c r="J37" s="31"/>
      <c r="K37" s="31"/>
      <c r="L37" s="31"/>
      <c r="M37" s="31">
        <f t="shared" si="6"/>
        <v>160.5</v>
      </c>
      <c r="N37" s="31">
        <f t="shared" si="7"/>
        <v>47.600000000000001</v>
      </c>
      <c r="O37" s="31">
        <f t="shared" si="8"/>
        <v>21.199999999999999</v>
      </c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>
        <f t="shared" si="9"/>
        <v>160.5</v>
      </c>
      <c r="AD37" s="31">
        <f t="shared" si="10"/>
        <v>47.600000000000001</v>
      </c>
      <c r="AE37" s="31">
        <f t="shared" si="11"/>
        <v>21.199999999999999</v>
      </c>
      <c r="AF37" s="31"/>
      <c r="AG37" s="31">
        <f t="shared" si="12"/>
        <v>160.5</v>
      </c>
      <c r="AH37" s="31">
        <f t="shared" si="13"/>
        <v>47.600000000000001</v>
      </c>
      <c r="AI37" s="31">
        <f t="shared" si="14"/>
        <v>21.199999999999999</v>
      </c>
      <c r="AJ37" s="31"/>
      <c r="AK37" s="31"/>
      <c r="AL37" s="31"/>
      <c r="AM37" s="31"/>
      <c r="AN37" s="31"/>
      <c r="AO37" s="31"/>
      <c r="AP37" s="31"/>
      <c r="AQ37" s="31"/>
      <c r="AR37" s="31"/>
      <c r="AS37" s="31">
        <f t="shared" si="15"/>
        <v>160.5</v>
      </c>
      <c r="AT37" s="31">
        <f t="shared" si="16"/>
        <v>47.600000000000001</v>
      </c>
      <c r="AU37" s="31">
        <f t="shared" si="17"/>
        <v>21.199999999999999</v>
      </c>
      <c r="AV37" s="31"/>
      <c r="AW37" s="32"/>
      <c r="AX37" s="32"/>
      <c r="AY37" s="1"/>
      <c r="AZ37" s="1"/>
      <c r="BA37" s="1"/>
      <c r="BB37" s="1"/>
      <c r="BC37" s="1"/>
      <c r="BD37" s="1"/>
      <c r="BE37" s="1"/>
    </row>
    <row r="38" ht="15">
      <c r="A38" s="20" t="s">
        <v>25</v>
      </c>
      <c r="B38" s="20" t="s">
        <v>61</v>
      </c>
      <c r="C38" s="20"/>
      <c r="D38" s="20"/>
      <c r="E38" s="34"/>
      <c r="F38" s="21" t="s">
        <v>62</v>
      </c>
      <c r="G38" s="31"/>
      <c r="H38" s="31"/>
      <c r="I38" s="31"/>
      <c r="J38" s="31"/>
      <c r="K38" s="31"/>
      <c r="L38" s="31"/>
      <c r="M38" s="31"/>
      <c r="N38" s="31"/>
      <c r="O38" s="31"/>
      <c r="P38" s="31">
        <f t="shared" si="24"/>
        <v>0</v>
      </c>
      <c r="Q38" s="31">
        <f t="shared" si="25"/>
        <v>0</v>
      </c>
      <c r="R38" s="31">
        <f t="shared" si="26"/>
        <v>696.66999999999996</v>
      </c>
      <c r="S38" s="31">
        <f t="shared" si="27"/>
        <v>0</v>
      </c>
      <c r="T38" s="31">
        <f t="shared" si="28"/>
        <v>0</v>
      </c>
      <c r="U38" s="31">
        <f t="shared" si="29"/>
        <v>0</v>
      </c>
      <c r="V38" s="31">
        <f t="shared" si="30"/>
        <v>0</v>
      </c>
      <c r="W38" s="31">
        <f t="shared" si="31"/>
        <v>0</v>
      </c>
      <c r="X38" s="31">
        <f t="shared" si="32"/>
        <v>0</v>
      </c>
      <c r="Y38" s="31">
        <f t="shared" si="33"/>
        <v>0</v>
      </c>
      <c r="Z38" s="31">
        <f t="shared" si="34"/>
        <v>0</v>
      </c>
      <c r="AA38" s="31">
        <f t="shared" si="35"/>
        <v>0</v>
      </c>
      <c r="AB38" s="31">
        <f t="shared" si="36"/>
        <v>0</v>
      </c>
      <c r="AC38" s="31">
        <f t="shared" si="9"/>
        <v>696.66999999999996</v>
      </c>
      <c r="AD38" s="31">
        <f t="shared" si="10"/>
        <v>0</v>
      </c>
      <c r="AE38" s="31">
        <f t="shared" si="11"/>
        <v>0</v>
      </c>
      <c r="AF38" s="31">
        <f t="shared" si="37"/>
        <v>0</v>
      </c>
      <c r="AG38" s="31">
        <f t="shared" si="12"/>
        <v>696.66999999999996</v>
      </c>
      <c r="AH38" s="31">
        <f t="shared" si="13"/>
        <v>0</v>
      </c>
      <c r="AI38" s="31">
        <f t="shared" si="14"/>
        <v>0</v>
      </c>
      <c r="AJ38" s="31">
        <f t="shared" si="38"/>
        <v>0</v>
      </c>
      <c r="AK38" s="31">
        <f t="shared" si="39"/>
        <v>0</v>
      </c>
      <c r="AL38" s="31">
        <f t="shared" si="40"/>
        <v>0</v>
      </c>
      <c r="AM38" s="31">
        <f t="shared" si="41"/>
        <v>0</v>
      </c>
      <c r="AN38" s="31">
        <f t="shared" si="42"/>
        <v>0</v>
      </c>
      <c r="AO38" s="31">
        <f t="shared" si="43"/>
        <v>0</v>
      </c>
      <c r="AP38" s="31">
        <f t="shared" si="44"/>
        <v>0</v>
      </c>
      <c r="AQ38" s="31">
        <f t="shared" si="45"/>
        <v>0</v>
      </c>
      <c r="AR38" s="31">
        <f t="shared" si="46"/>
        <v>0</v>
      </c>
      <c r="AS38" s="31">
        <f t="shared" si="15"/>
        <v>696.66999999999996</v>
      </c>
      <c r="AT38" s="31">
        <f t="shared" si="16"/>
        <v>0</v>
      </c>
      <c r="AU38" s="31">
        <f t="shared" si="17"/>
        <v>0</v>
      </c>
      <c r="AV38" s="31">
        <f t="shared" si="47"/>
        <v>0</v>
      </c>
      <c r="AW38" s="32"/>
      <c r="AX38" s="32"/>
      <c r="AY38" s="1"/>
      <c r="AZ38" s="1"/>
      <c r="BA38" s="1"/>
      <c r="BB38" s="1"/>
      <c r="BC38" s="1"/>
      <c r="BD38" s="1"/>
      <c r="BE38" s="1"/>
    </row>
    <row r="39" ht="15">
      <c r="A39" s="25" t="s">
        <v>25</v>
      </c>
      <c r="B39" s="25" t="s">
        <v>61</v>
      </c>
      <c r="C39" s="25" t="s">
        <v>63</v>
      </c>
      <c r="D39" s="25"/>
      <c r="E39" s="35"/>
      <c r="F39" s="26" t="s">
        <v>64</v>
      </c>
      <c r="G39" s="31"/>
      <c r="H39" s="31"/>
      <c r="I39" s="31"/>
      <c r="J39" s="31"/>
      <c r="K39" s="31"/>
      <c r="L39" s="31"/>
      <c r="M39" s="31"/>
      <c r="N39" s="31"/>
      <c r="O39" s="31"/>
      <c r="P39" s="31">
        <f t="shared" si="24"/>
        <v>0</v>
      </c>
      <c r="Q39" s="31">
        <f t="shared" si="25"/>
        <v>0</v>
      </c>
      <c r="R39" s="31">
        <f t="shared" si="26"/>
        <v>696.66999999999996</v>
      </c>
      <c r="S39" s="31">
        <f t="shared" si="27"/>
        <v>0</v>
      </c>
      <c r="T39" s="31">
        <f t="shared" si="28"/>
        <v>0</v>
      </c>
      <c r="U39" s="31">
        <f t="shared" si="29"/>
        <v>0</v>
      </c>
      <c r="V39" s="31">
        <f t="shared" si="30"/>
        <v>0</v>
      </c>
      <c r="W39" s="31">
        <f t="shared" si="31"/>
        <v>0</v>
      </c>
      <c r="X39" s="31">
        <f t="shared" si="32"/>
        <v>0</v>
      </c>
      <c r="Y39" s="31">
        <f t="shared" si="33"/>
        <v>0</v>
      </c>
      <c r="Z39" s="31">
        <f t="shared" si="34"/>
        <v>0</v>
      </c>
      <c r="AA39" s="31">
        <f t="shared" si="35"/>
        <v>0</v>
      </c>
      <c r="AB39" s="31">
        <f t="shared" si="36"/>
        <v>0</v>
      </c>
      <c r="AC39" s="31">
        <f t="shared" si="9"/>
        <v>696.66999999999996</v>
      </c>
      <c r="AD39" s="31">
        <f t="shared" si="10"/>
        <v>0</v>
      </c>
      <c r="AE39" s="31">
        <f t="shared" si="11"/>
        <v>0</v>
      </c>
      <c r="AF39" s="31">
        <f t="shared" si="37"/>
        <v>0</v>
      </c>
      <c r="AG39" s="31">
        <f t="shared" si="12"/>
        <v>696.66999999999996</v>
      </c>
      <c r="AH39" s="31">
        <f t="shared" si="13"/>
        <v>0</v>
      </c>
      <c r="AI39" s="31">
        <f t="shared" si="14"/>
        <v>0</v>
      </c>
      <c r="AJ39" s="31">
        <f t="shared" si="38"/>
        <v>0</v>
      </c>
      <c r="AK39" s="31">
        <f t="shared" si="39"/>
        <v>0</v>
      </c>
      <c r="AL39" s="31">
        <f t="shared" si="40"/>
        <v>0</v>
      </c>
      <c r="AM39" s="31">
        <f t="shared" si="41"/>
        <v>0</v>
      </c>
      <c r="AN39" s="31">
        <f t="shared" si="42"/>
        <v>0</v>
      </c>
      <c r="AO39" s="31">
        <f t="shared" si="43"/>
        <v>0</v>
      </c>
      <c r="AP39" s="31">
        <f t="shared" si="44"/>
        <v>0</v>
      </c>
      <c r="AQ39" s="31">
        <f t="shared" si="45"/>
        <v>0</v>
      </c>
      <c r="AR39" s="31">
        <f t="shared" si="46"/>
        <v>0</v>
      </c>
      <c r="AS39" s="31">
        <f t="shared" si="15"/>
        <v>696.66999999999996</v>
      </c>
      <c r="AT39" s="31">
        <f t="shared" si="16"/>
        <v>0</v>
      </c>
      <c r="AU39" s="31">
        <f t="shared" si="17"/>
        <v>0</v>
      </c>
      <c r="AV39" s="31">
        <f t="shared" si="47"/>
        <v>0</v>
      </c>
      <c r="AW39" s="32"/>
      <c r="AX39" s="32"/>
      <c r="AY39" s="1"/>
      <c r="AZ39" s="1"/>
      <c r="BA39" s="1"/>
      <c r="BB39" s="1"/>
      <c r="BC39" s="1"/>
      <c r="BD39" s="1"/>
      <c r="BE39" s="1"/>
    </row>
    <row r="40" ht="30">
      <c r="A40" s="29" t="s">
        <v>25</v>
      </c>
      <c r="B40" s="25" t="s">
        <v>61</v>
      </c>
      <c r="C40" s="25" t="s">
        <v>63</v>
      </c>
      <c r="D40" s="29" t="s">
        <v>65</v>
      </c>
      <c r="E40" s="36"/>
      <c r="F40" s="30" t="s">
        <v>66</v>
      </c>
      <c r="G40" s="31"/>
      <c r="H40" s="31"/>
      <c r="I40" s="31"/>
      <c r="J40" s="31"/>
      <c r="K40" s="31"/>
      <c r="L40" s="31"/>
      <c r="M40" s="31"/>
      <c r="N40" s="31"/>
      <c r="O40" s="31"/>
      <c r="P40" s="31">
        <f t="shared" si="24"/>
        <v>0</v>
      </c>
      <c r="Q40" s="31">
        <f t="shared" si="25"/>
        <v>0</v>
      </c>
      <c r="R40" s="31">
        <f t="shared" si="26"/>
        <v>696.66999999999996</v>
      </c>
      <c r="S40" s="31">
        <f t="shared" si="27"/>
        <v>0</v>
      </c>
      <c r="T40" s="31">
        <f t="shared" si="28"/>
        <v>0</v>
      </c>
      <c r="U40" s="31">
        <f t="shared" si="29"/>
        <v>0</v>
      </c>
      <c r="V40" s="31">
        <f t="shared" si="30"/>
        <v>0</v>
      </c>
      <c r="W40" s="31">
        <f t="shared" si="31"/>
        <v>0</v>
      </c>
      <c r="X40" s="31">
        <f t="shared" si="32"/>
        <v>0</v>
      </c>
      <c r="Y40" s="31">
        <f t="shared" si="33"/>
        <v>0</v>
      </c>
      <c r="Z40" s="31">
        <f t="shared" si="34"/>
        <v>0</v>
      </c>
      <c r="AA40" s="31">
        <f t="shared" si="35"/>
        <v>0</v>
      </c>
      <c r="AB40" s="31">
        <f t="shared" si="36"/>
        <v>0</v>
      </c>
      <c r="AC40" s="31">
        <f t="shared" si="9"/>
        <v>696.66999999999996</v>
      </c>
      <c r="AD40" s="31">
        <f t="shared" si="10"/>
        <v>0</v>
      </c>
      <c r="AE40" s="31">
        <f t="shared" si="11"/>
        <v>0</v>
      </c>
      <c r="AF40" s="31">
        <f t="shared" si="37"/>
        <v>0</v>
      </c>
      <c r="AG40" s="31">
        <f t="shared" si="12"/>
        <v>696.66999999999996</v>
      </c>
      <c r="AH40" s="31">
        <f t="shared" si="13"/>
        <v>0</v>
      </c>
      <c r="AI40" s="31">
        <f t="shared" si="14"/>
        <v>0</v>
      </c>
      <c r="AJ40" s="31">
        <f t="shared" si="38"/>
        <v>0</v>
      </c>
      <c r="AK40" s="31">
        <f t="shared" si="39"/>
        <v>0</v>
      </c>
      <c r="AL40" s="31">
        <f t="shared" si="40"/>
        <v>0</v>
      </c>
      <c r="AM40" s="31">
        <f t="shared" si="41"/>
        <v>0</v>
      </c>
      <c r="AN40" s="31">
        <f t="shared" si="42"/>
        <v>0</v>
      </c>
      <c r="AO40" s="31">
        <f t="shared" si="43"/>
        <v>0</v>
      </c>
      <c r="AP40" s="31">
        <f t="shared" si="44"/>
        <v>0</v>
      </c>
      <c r="AQ40" s="31">
        <f t="shared" si="45"/>
        <v>0</v>
      </c>
      <c r="AR40" s="31">
        <f t="shared" si="46"/>
        <v>0</v>
      </c>
      <c r="AS40" s="31">
        <f t="shared" si="15"/>
        <v>696.66999999999996</v>
      </c>
      <c r="AT40" s="31">
        <f t="shared" si="16"/>
        <v>0</v>
      </c>
      <c r="AU40" s="31">
        <f t="shared" si="17"/>
        <v>0</v>
      </c>
      <c r="AV40" s="31">
        <f t="shared" si="47"/>
        <v>0</v>
      </c>
      <c r="AW40" s="32"/>
      <c r="AX40" s="32"/>
      <c r="AY40" s="1"/>
      <c r="AZ40" s="1"/>
      <c r="BA40" s="1"/>
      <c r="BB40" s="1"/>
      <c r="BC40" s="1"/>
      <c r="BD40" s="1"/>
      <c r="BE40" s="1"/>
    </row>
    <row r="41" ht="15">
      <c r="A41" s="29" t="s">
        <v>25</v>
      </c>
      <c r="B41" s="25" t="s">
        <v>61</v>
      </c>
      <c r="C41" s="25" t="s">
        <v>63</v>
      </c>
      <c r="D41" s="29" t="s">
        <v>67</v>
      </c>
      <c r="E41" s="36"/>
      <c r="F41" s="30" t="s">
        <v>34</v>
      </c>
      <c r="G41" s="31"/>
      <c r="H41" s="31"/>
      <c r="I41" s="31"/>
      <c r="J41" s="31"/>
      <c r="K41" s="31"/>
      <c r="L41" s="31"/>
      <c r="M41" s="31"/>
      <c r="N41" s="31"/>
      <c r="O41" s="31"/>
      <c r="P41" s="31">
        <f t="shared" si="24"/>
        <v>0</v>
      </c>
      <c r="Q41" s="31">
        <f t="shared" si="25"/>
        <v>0</v>
      </c>
      <c r="R41" s="31">
        <f t="shared" si="26"/>
        <v>696.66999999999996</v>
      </c>
      <c r="S41" s="31">
        <f t="shared" si="27"/>
        <v>0</v>
      </c>
      <c r="T41" s="31">
        <f t="shared" si="28"/>
        <v>0</v>
      </c>
      <c r="U41" s="31">
        <f t="shared" si="29"/>
        <v>0</v>
      </c>
      <c r="V41" s="31">
        <f t="shared" si="30"/>
        <v>0</v>
      </c>
      <c r="W41" s="31">
        <f t="shared" si="31"/>
        <v>0</v>
      </c>
      <c r="X41" s="31">
        <f t="shared" si="32"/>
        <v>0</v>
      </c>
      <c r="Y41" s="31">
        <f t="shared" si="33"/>
        <v>0</v>
      </c>
      <c r="Z41" s="31">
        <f t="shared" si="34"/>
        <v>0</v>
      </c>
      <c r="AA41" s="31">
        <f t="shared" si="35"/>
        <v>0</v>
      </c>
      <c r="AB41" s="31">
        <f t="shared" si="36"/>
        <v>0</v>
      </c>
      <c r="AC41" s="31">
        <f t="shared" si="9"/>
        <v>696.66999999999996</v>
      </c>
      <c r="AD41" s="31">
        <f t="shared" si="10"/>
        <v>0</v>
      </c>
      <c r="AE41" s="31">
        <f t="shared" si="11"/>
        <v>0</v>
      </c>
      <c r="AF41" s="31">
        <f t="shared" si="37"/>
        <v>0</v>
      </c>
      <c r="AG41" s="31">
        <f t="shared" si="12"/>
        <v>696.66999999999996</v>
      </c>
      <c r="AH41" s="31">
        <f t="shared" si="13"/>
        <v>0</v>
      </c>
      <c r="AI41" s="31">
        <f t="shared" si="14"/>
        <v>0</v>
      </c>
      <c r="AJ41" s="31">
        <f t="shared" si="38"/>
        <v>0</v>
      </c>
      <c r="AK41" s="31">
        <f t="shared" si="39"/>
        <v>0</v>
      </c>
      <c r="AL41" s="31">
        <f t="shared" si="40"/>
        <v>0</v>
      </c>
      <c r="AM41" s="31">
        <f t="shared" si="41"/>
        <v>0</v>
      </c>
      <c r="AN41" s="31">
        <f t="shared" si="42"/>
        <v>0</v>
      </c>
      <c r="AO41" s="31">
        <f t="shared" si="43"/>
        <v>0</v>
      </c>
      <c r="AP41" s="31">
        <f t="shared" si="44"/>
        <v>0</v>
      </c>
      <c r="AQ41" s="31">
        <f t="shared" si="45"/>
        <v>0</v>
      </c>
      <c r="AR41" s="31">
        <f t="shared" si="46"/>
        <v>0</v>
      </c>
      <c r="AS41" s="31">
        <f t="shared" si="15"/>
        <v>696.66999999999996</v>
      </c>
      <c r="AT41" s="31">
        <f t="shared" si="16"/>
        <v>0</v>
      </c>
      <c r="AU41" s="31">
        <f t="shared" si="17"/>
        <v>0</v>
      </c>
      <c r="AV41" s="31">
        <f t="shared" si="47"/>
        <v>0</v>
      </c>
      <c r="AW41" s="32"/>
      <c r="AX41" s="32"/>
      <c r="AY41" s="1"/>
      <c r="AZ41" s="1"/>
      <c r="BA41" s="1"/>
      <c r="BB41" s="1"/>
      <c r="BC41" s="1"/>
      <c r="BD41" s="1"/>
      <c r="BE41" s="1"/>
    </row>
    <row r="42" ht="30">
      <c r="A42" s="29" t="s">
        <v>25</v>
      </c>
      <c r="B42" s="25" t="s">
        <v>61</v>
      </c>
      <c r="C42" s="25" t="s">
        <v>63</v>
      </c>
      <c r="D42" s="29" t="s">
        <v>68</v>
      </c>
      <c r="E42" s="36"/>
      <c r="F42" s="30" t="s">
        <v>69</v>
      </c>
      <c r="G42" s="31"/>
      <c r="H42" s="31"/>
      <c r="I42" s="31"/>
      <c r="J42" s="31"/>
      <c r="K42" s="31"/>
      <c r="L42" s="31"/>
      <c r="M42" s="31"/>
      <c r="N42" s="31"/>
      <c r="O42" s="31"/>
      <c r="P42" s="31">
        <f t="shared" si="24"/>
        <v>0</v>
      </c>
      <c r="Q42" s="31">
        <f t="shared" si="25"/>
        <v>0</v>
      </c>
      <c r="R42" s="31">
        <f t="shared" si="26"/>
        <v>696.66999999999996</v>
      </c>
      <c r="S42" s="31">
        <f t="shared" si="27"/>
        <v>0</v>
      </c>
      <c r="T42" s="31">
        <f t="shared" si="28"/>
        <v>0</v>
      </c>
      <c r="U42" s="31">
        <f t="shared" si="29"/>
        <v>0</v>
      </c>
      <c r="V42" s="31">
        <f t="shared" si="30"/>
        <v>0</v>
      </c>
      <c r="W42" s="31">
        <f t="shared" si="31"/>
        <v>0</v>
      </c>
      <c r="X42" s="31">
        <f t="shared" si="32"/>
        <v>0</v>
      </c>
      <c r="Y42" s="31">
        <f t="shared" si="33"/>
        <v>0</v>
      </c>
      <c r="Z42" s="31">
        <f t="shared" si="34"/>
        <v>0</v>
      </c>
      <c r="AA42" s="31">
        <f t="shared" si="35"/>
        <v>0</v>
      </c>
      <c r="AB42" s="31">
        <f t="shared" si="36"/>
        <v>0</v>
      </c>
      <c r="AC42" s="31">
        <f t="shared" si="9"/>
        <v>696.66999999999996</v>
      </c>
      <c r="AD42" s="31">
        <f t="shared" si="10"/>
        <v>0</v>
      </c>
      <c r="AE42" s="31">
        <f t="shared" si="11"/>
        <v>0</v>
      </c>
      <c r="AF42" s="31">
        <f t="shared" si="37"/>
        <v>0</v>
      </c>
      <c r="AG42" s="31">
        <f t="shared" si="12"/>
        <v>696.66999999999996</v>
      </c>
      <c r="AH42" s="31">
        <f t="shared" si="13"/>
        <v>0</v>
      </c>
      <c r="AI42" s="31">
        <f t="shared" si="14"/>
        <v>0</v>
      </c>
      <c r="AJ42" s="31">
        <f t="shared" si="38"/>
        <v>0</v>
      </c>
      <c r="AK42" s="31">
        <f t="shared" si="39"/>
        <v>0</v>
      </c>
      <c r="AL42" s="31">
        <f t="shared" si="40"/>
        <v>0</v>
      </c>
      <c r="AM42" s="31">
        <f t="shared" si="41"/>
        <v>0</v>
      </c>
      <c r="AN42" s="31">
        <f t="shared" si="42"/>
        <v>0</v>
      </c>
      <c r="AO42" s="31">
        <f t="shared" si="43"/>
        <v>0</v>
      </c>
      <c r="AP42" s="31">
        <f t="shared" si="44"/>
        <v>0</v>
      </c>
      <c r="AQ42" s="31">
        <f t="shared" si="45"/>
        <v>0</v>
      </c>
      <c r="AR42" s="31">
        <f t="shared" si="46"/>
        <v>0</v>
      </c>
      <c r="AS42" s="31">
        <f t="shared" si="15"/>
        <v>696.66999999999996</v>
      </c>
      <c r="AT42" s="31">
        <f t="shared" si="16"/>
        <v>0</v>
      </c>
      <c r="AU42" s="31">
        <f t="shared" si="17"/>
        <v>0</v>
      </c>
      <c r="AV42" s="31">
        <f t="shared" si="47"/>
        <v>0</v>
      </c>
      <c r="AW42" s="32"/>
      <c r="AX42" s="32"/>
      <c r="AY42" s="1"/>
      <c r="AZ42" s="1"/>
      <c r="BA42" s="1"/>
      <c r="BB42" s="1"/>
      <c r="BC42" s="1"/>
      <c r="BD42" s="1"/>
      <c r="BE42" s="1"/>
    </row>
    <row r="43" ht="45">
      <c r="A43" s="29" t="s">
        <v>25</v>
      </c>
      <c r="B43" s="29" t="s">
        <v>61</v>
      </c>
      <c r="C43" s="29" t="s">
        <v>63</v>
      </c>
      <c r="D43" s="29" t="s">
        <v>70</v>
      </c>
      <c r="E43" s="36"/>
      <c r="F43" s="30" t="s">
        <v>71</v>
      </c>
      <c r="G43" s="31"/>
      <c r="H43" s="31"/>
      <c r="I43" s="31"/>
      <c r="J43" s="31"/>
      <c r="K43" s="31"/>
      <c r="L43" s="31"/>
      <c r="M43" s="31"/>
      <c r="N43" s="31"/>
      <c r="O43" s="31"/>
      <c r="P43" s="31">
        <f t="shared" si="24"/>
        <v>0</v>
      </c>
      <c r="Q43" s="31">
        <f t="shared" si="25"/>
        <v>0</v>
      </c>
      <c r="R43" s="31">
        <f t="shared" si="26"/>
        <v>696.66999999999996</v>
      </c>
      <c r="S43" s="31">
        <f t="shared" si="27"/>
        <v>0</v>
      </c>
      <c r="T43" s="31">
        <f t="shared" si="28"/>
        <v>0</v>
      </c>
      <c r="U43" s="31">
        <f t="shared" si="29"/>
        <v>0</v>
      </c>
      <c r="V43" s="31">
        <f t="shared" si="30"/>
        <v>0</v>
      </c>
      <c r="W43" s="31">
        <f t="shared" si="31"/>
        <v>0</v>
      </c>
      <c r="X43" s="31">
        <f t="shared" si="32"/>
        <v>0</v>
      </c>
      <c r="Y43" s="31">
        <f t="shared" si="33"/>
        <v>0</v>
      </c>
      <c r="Z43" s="31">
        <f t="shared" si="34"/>
        <v>0</v>
      </c>
      <c r="AA43" s="31">
        <f t="shared" si="35"/>
        <v>0</v>
      </c>
      <c r="AB43" s="31">
        <f t="shared" si="36"/>
        <v>0</v>
      </c>
      <c r="AC43" s="31">
        <f t="shared" si="9"/>
        <v>696.66999999999996</v>
      </c>
      <c r="AD43" s="31">
        <f t="shared" si="10"/>
        <v>0</v>
      </c>
      <c r="AE43" s="31">
        <f t="shared" si="11"/>
        <v>0</v>
      </c>
      <c r="AF43" s="31">
        <f t="shared" si="37"/>
        <v>0</v>
      </c>
      <c r="AG43" s="31">
        <f t="shared" si="12"/>
        <v>696.66999999999996</v>
      </c>
      <c r="AH43" s="31">
        <f t="shared" si="13"/>
        <v>0</v>
      </c>
      <c r="AI43" s="31">
        <f t="shared" si="14"/>
        <v>0</v>
      </c>
      <c r="AJ43" s="31">
        <f t="shared" si="38"/>
        <v>0</v>
      </c>
      <c r="AK43" s="31">
        <f t="shared" si="39"/>
        <v>0</v>
      </c>
      <c r="AL43" s="31">
        <f t="shared" si="40"/>
        <v>0</v>
      </c>
      <c r="AM43" s="31">
        <f t="shared" si="41"/>
        <v>0</v>
      </c>
      <c r="AN43" s="31">
        <f t="shared" si="42"/>
        <v>0</v>
      </c>
      <c r="AO43" s="31">
        <f t="shared" si="43"/>
        <v>0</v>
      </c>
      <c r="AP43" s="31">
        <f t="shared" si="44"/>
        <v>0</v>
      </c>
      <c r="AQ43" s="31">
        <f t="shared" si="45"/>
        <v>0</v>
      </c>
      <c r="AR43" s="31">
        <f t="shared" si="46"/>
        <v>0</v>
      </c>
      <c r="AS43" s="31">
        <f t="shared" si="15"/>
        <v>696.66999999999996</v>
      </c>
      <c r="AT43" s="31">
        <f t="shared" si="16"/>
        <v>0</v>
      </c>
      <c r="AU43" s="31">
        <f t="shared" si="17"/>
        <v>0</v>
      </c>
      <c r="AV43" s="31">
        <f t="shared" si="47"/>
        <v>0</v>
      </c>
      <c r="AW43" s="32"/>
      <c r="AX43" s="32"/>
      <c r="AY43" s="1"/>
      <c r="AZ43" s="1"/>
      <c r="BA43" s="1"/>
      <c r="BB43" s="1"/>
      <c r="BC43" s="1"/>
      <c r="BD43" s="1"/>
      <c r="BE43" s="1"/>
    </row>
    <row r="44" ht="30">
      <c r="A44" s="29" t="s">
        <v>25</v>
      </c>
      <c r="B44" s="29" t="s">
        <v>61</v>
      </c>
      <c r="C44" s="29" t="s">
        <v>63</v>
      </c>
      <c r="D44" s="29" t="s">
        <v>70</v>
      </c>
      <c r="E44" s="29" t="s">
        <v>39</v>
      </c>
      <c r="F44" s="30" t="s">
        <v>40</v>
      </c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>
        <v>696.66999999999996</v>
      </c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>
        <f t="shared" si="9"/>
        <v>696.66999999999996</v>
      </c>
      <c r="AD44" s="31">
        <f t="shared" si="10"/>
        <v>0</v>
      </c>
      <c r="AE44" s="31">
        <f t="shared" si="11"/>
        <v>0</v>
      </c>
      <c r="AF44" s="31"/>
      <c r="AG44" s="31">
        <f t="shared" si="12"/>
        <v>696.66999999999996</v>
      </c>
      <c r="AH44" s="31">
        <f t="shared" si="13"/>
        <v>0</v>
      </c>
      <c r="AI44" s="31">
        <f t="shared" si="14"/>
        <v>0</v>
      </c>
      <c r="AJ44" s="31"/>
      <c r="AK44" s="31"/>
      <c r="AL44" s="31"/>
      <c r="AM44" s="31"/>
      <c r="AN44" s="31"/>
      <c r="AO44" s="31"/>
      <c r="AP44" s="31"/>
      <c r="AQ44" s="31"/>
      <c r="AR44" s="31"/>
      <c r="AS44" s="31">
        <f t="shared" si="15"/>
        <v>696.66999999999996</v>
      </c>
      <c r="AT44" s="31">
        <f t="shared" si="16"/>
        <v>0</v>
      </c>
      <c r="AU44" s="31">
        <f t="shared" si="17"/>
        <v>0</v>
      </c>
      <c r="AV44" s="31"/>
      <c r="AW44" s="32"/>
      <c r="AX44" s="32"/>
      <c r="AY44" s="1"/>
      <c r="AZ44" s="1"/>
      <c r="BA44" s="1"/>
      <c r="BB44" s="1"/>
      <c r="BC44" s="1"/>
      <c r="BD44" s="1"/>
      <c r="BE44" s="1"/>
    </row>
    <row r="45" s="19" customFormat="1" ht="15">
      <c r="A45" s="20" t="s">
        <v>72</v>
      </c>
      <c r="B45" s="20"/>
      <c r="C45" s="20"/>
      <c r="D45" s="20"/>
      <c r="E45" s="20"/>
      <c r="F45" s="21" t="s">
        <v>73</v>
      </c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>
        <f t="shared" si="38"/>
        <v>100787.8</v>
      </c>
      <c r="AK45" s="22">
        <f t="shared" si="39"/>
        <v>0</v>
      </c>
      <c r="AL45" s="22">
        <f t="shared" si="40"/>
        <v>0</v>
      </c>
      <c r="AM45" s="22">
        <f t="shared" si="41"/>
        <v>0</v>
      </c>
      <c r="AN45" s="22">
        <f t="shared" si="42"/>
        <v>0</v>
      </c>
      <c r="AO45" s="22">
        <f t="shared" si="43"/>
        <v>0</v>
      </c>
      <c r="AP45" s="22">
        <f t="shared" si="44"/>
        <v>0</v>
      </c>
      <c r="AQ45" s="22">
        <f t="shared" si="45"/>
        <v>0</v>
      </c>
      <c r="AR45" s="22">
        <f t="shared" si="46"/>
        <v>0</v>
      </c>
      <c r="AS45" s="22">
        <f t="shared" si="15"/>
        <v>100787.8</v>
      </c>
      <c r="AT45" s="22">
        <f t="shared" si="16"/>
        <v>0</v>
      </c>
      <c r="AU45" s="22">
        <f t="shared" si="17"/>
        <v>0</v>
      </c>
      <c r="AV45" s="22">
        <f t="shared" si="47"/>
        <v>0</v>
      </c>
      <c r="AW45" s="23"/>
      <c r="AX45" s="23"/>
      <c r="AY45" s="19"/>
      <c r="AZ45" s="19"/>
      <c r="BA45" s="19"/>
      <c r="BB45" s="19"/>
      <c r="BC45" s="19"/>
      <c r="BD45" s="19"/>
      <c r="BE45" s="19"/>
    </row>
    <row r="46" ht="15">
      <c r="A46" s="29" t="s">
        <v>72</v>
      </c>
      <c r="B46" s="25" t="s">
        <v>27</v>
      </c>
      <c r="C46" s="25" t="s">
        <v>74</v>
      </c>
      <c r="D46" s="25"/>
      <c r="E46" s="35"/>
      <c r="F46" s="37" t="s">
        <v>75</v>
      </c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27">
        <f t="shared" si="38"/>
        <v>100787.8</v>
      </c>
      <c r="AK46" s="27">
        <f t="shared" si="39"/>
        <v>0</v>
      </c>
      <c r="AL46" s="27">
        <f t="shared" si="40"/>
        <v>0</v>
      </c>
      <c r="AM46" s="27">
        <f t="shared" si="41"/>
        <v>0</v>
      </c>
      <c r="AN46" s="27">
        <f t="shared" si="42"/>
        <v>0</v>
      </c>
      <c r="AO46" s="27">
        <f t="shared" si="43"/>
        <v>0</v>
      </c>
      <c r="AP46" s="27">
        <f t="shared" si="44"/>
        <v>0</v>
      </c>
      <c r="AQ46" s="27">
        <f t="shared" si="45"/>
        <v>0</v>
      </c>
      <c r="AR46" s="27">
        <f t="shared" si="46"/>
        <v>0</v>
      </c>
      <c r="AS46" s="27">
        <f t="shared" si="15"/>
        <v>100787.8</v>
      </c>
      <c r="AT46" s="27">
        <f t="shared" si="16"/>
        <v>0</v>
      </c>
      <c r="AU46" s="27">
        <f t="shared" si="17"/>
        <v>0</v>
      </c>
      <c r="AV46" s="27">
        <f t="shared" si="47"/>
        <v>0</v>
      </c>
      <c r="AW46" s="32"/>
      <c r="AX46" s="32"/>
      <c r="AY46" s="1"/>
      <c r="AZ46" s="1"/>
      <c r="BA46" s="1"/>
      <c r="BB46" s="1"/>
      <c r="BC46" s="1"/>
      <c r="BD46" s="1"/>
      <c r="BE46" s="1"/>
    </row>
    <row r="47" ht="30">
      <c r="A47" s="29" t="s">
        <v>72</v>
      </c>
      <c r="B47" s="29" t="s">
        <v>27</v>
      </c>
      <c r="C47" s="29" t="s">
        <v>74</v>
      </c>
      <c r="D47" s="29" t="s">
        <v>55</v>
      </c>
      <c r="E47" s="36"/>
      <c r="F47" s="30" t="s">
        <v>56</v>
      </c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>
        <f t="shared" si="38"/>
        <v>100787.8</v>
      </c>
      <c r="AK47" s="31">
        <f t="shared" si="39"/>
        <v>0</v>
      </c>
      <c r="AL47" s="31">
        <f t="shared" si="40"/>
        <v>0</v>
      </c>
      <c r="AM47" s="31">
        <f t="shared" si="41"/>
        <v>0</v>
      </c>
      <c r="AN47" s="31">
        <f t="shared" si="42"/>
        <v>0</v>
      </c>
      <c r="AO47" s="31">
        <f t="shared" si="43"/>
        <v>0</v>
      </c>
      <c r="AP47" s="31">
        <f t="shared" si="44"/>
        <v>0</v>
      </c>
      <c r="AQ47" s="31">
        <f t="shared" si="45"/>
        <v>0</v>
      </c>
      <c r="AR47" s="31">
        <f t="shared" si="46"/>
        <v>0</v>
      </c>
      <c r="AS47" s="31">
        <f t="shared" si="15"/>
        <v>100787.8</v>
      </c>
      <c r="AT47" s="31">
        <f t="shared" si="16"/>
        <v>0</v>
      </c>
      <c r="AU47" s="31">
        <f t="shared" si="17"/>
        <v>0</v>
      </c>
      <c r="AV47" s="31">
        <f t="shared" si="47"/>
        <v>0</v>
      </c>
      <c r="AW47" s="32"/>
      <c r="AX47" s="32"/>
      <c r="AY47" s="1"/>
      <c r="AZ47" s="1"/>
      <c r="BA47" s="1"/>
      <c r="BB47" s="1"/>
      <c r="BC47" s="1"/>
      <c r="BD47" s="1"/>
      <c r="BE47" s="1"/>
    </row>
    <row r="48" ht="15">
      <c r="A48" s="29" t="s">
        <v>72</v>
      </c>
      <c r="B48" s="29" t="s">
        <v>27</v>
      </c>
      <c r="C48" s="29" t="s">
        <v>74</v>
      </c>
      <c r="D48" s="29" t="s">
        <v>57</v>
      </c>
      <c r="E48" s="36"/>
      <c r="F48" s="30" t="s">
        <v>58</v>
      </c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>
        <f t="shared" si="38"/>
        <v>100787.8</v>
      </c>
      <c r="AK48" s="31">
        <f t="shared" si="39"/>
        <v>0</v>
      </c>
      <c r="AL48" s="31">
        <f t="shared" si="40"/>
        <v>0</v>
      </c>
      <c r="AM48" s="31">
        <f t="shared" si="41"/>
        <v>0</v>
      </c>
      <c r="AN48" s="31">
        <f t="shared" si="42"/>
        <v>0</v>
      </c>
      <c r="AO48" s="31">
        <f t="shared" si="43"/>
        <v>0</v>
      </c>
      <c r="AP48" s="31">
        <f t="shared" si="44"/>
        <v>0</v>
      </c>
      <c r="AQ48" s="31">
        <f t="shared" si="45"/>
        <v>0</v>
      </c>
      <c r="AR48" s="31">
        <f t="shared" si="46"/>
        <v>0</v>
      </c>
      <c r="AS48" s="31">
        <f t="shared" si="15"/>
        <v>100787.8</v>
      </c>
      <c r="AT48" s="31">
        <f t="shared" si="16"/>
        <v>0</v>
      </c>
      <c r="AU48" s="31">
        <f t="shared" si="17"/>
        <v>0</v>
      </c>
      <c r="AV48" s="31">
        <f t="shared" si="47"/>
        <v>0</v>
      </c>
      <c r="AW48" s="32"/>
      <c r="AX48" s="32"/>
      <c r="AY48" s="1"/>
      <c r="AZ48" s="1"/>
      <c r="BA48" s="1"/>
      <c r="BB48" s="1"/>
      <c r="BC48" s="1"/>
      <c r="BD48" s="1"/>
      <c r="BE48" s="1"/>
    </row>
    <row r="49" ht="30">
      <c r="A49" s="29" t="s">
        <v>72</v>
      </c>
      <c r="B49" s="29" t="s">
        <v>27</v>
      </c>
      <c r="C49" s="29" t="s">
        <v>74</v>
      </c>
      <c r="D49" s="29" t="s">
        <v>76</v>
      </c>
      <c r="E49" s="36"/>
      <c r="F49" s="30" t="s">
        <v>77</v>
      </c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>
        <f t="shared" si="38"/>
        <v>100787.8</v>
      </c>
      <c r="AK49" s="31">
        <f t="shared" si="39"/>
        <v>0</v>
      </c>
      <c r="AL49" s="31">
        <f t="shared" si="40"/>
        <v>0</v>
      </c>
      <c r="AM49" s="31">
        <f t="shared" si="41"/>
        <v>0</v>
      </c>
      <c r="AN49" s="31">
        <f t="shared" si="42"/>
        <v>0</v>
      </c>
      <c r="AO49" s="31">
        <f t="shared" si="43"/>
        <v>0</v>
      </c>
      <c r="AP49" s="31">
        <f t="shared" si="44"/>
        <v>0</v>
      </c>
      <c r="AQ49" s="31">
        <f t="shared" si="45"/>
        <v>0</v>
      </c>
      <c r="AR49" s="31">
        <f t="shared" si="46"/>
        <v>0</v>
      </c>
      <c r="AS49" s="31">
        <f t="shared" si="15"/>
        <v>100787.8</v>
      </c>
      <c r="AT49" s="31">
        <f t="shared" si="16"/>
        <v>0</v>
      </c>
      <c r="AU49" s="31">
        <f t="shared" si="17"/>
        <v>0</v>
      </c>
      <c r="AV49" s="31">
        <f t="shared" si="47"/>
        <v>0</v>
      </c>
      <c r="AW49" s="32"/>
      <c r="AX49" s="32"/>
      <c r="AY49" s="1"/>
      <c r="AZ49" s="1"/>
      <c r="BA49" s="1"/>
      <c r="BB49" s="1"/>
      <c r="BC49" s="1"/>
      <c r="BD49" s="1"/>
      <c r="BE49" s="1"/>
    </row>
    <row r="50" ht="15">
      <c r="A50" s="29" t="s">
        <v>72</v>
      </c>
      <c r="B50" s="29" t="s">
        <v>27</v>
      </c>
      <c r="C50" s="29" t="s">
        <v>74</v>
      </c>
      <c r="D50" s="29" t="s">
        <v>76</v>
      </c>
      <c r="E50" s="29" t="s">
        <v>41</v>
      </c>
      <c r="F50" s="30" t="s">
        <v>42</v>
      </c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>
        <v>100787.8</v>
      </c>
      <c r="AK50" s="31"/>
      <c r="AL50" s="31"/>
      <c r="AM50" s="31"/>
      <c r="AN50" s="31"/>
      <c r="AO50" s="31"/>
      <c r="AP50" s="31"/>
      <c r="AQ50" s="31">
        <f t="shared" si="45"/>
        <v>0</v>
      </c>
      <c r="AR50" s="31"/>
      <c r="AS50" s="31">
        <f t="shared" si="15"/>
        <v>100787.8</v>
      </c>
      <c r="AT50" s="31">
        <f t="shared" si="16"/>
        <v>0</v>
      </c>
      <c r="AU50" s="31">
        <f t="shared" si="17"/>
        <v>0</v>
      </c>
      <c r="AV50" s="31">
        <f t="shared" si="47"/>
        <v>0</v>
      </c>
      <c r="AW50" s="32"/>
      <c r="AX50" s="32"/>
      <c r="AY50" s="1"/>
      <c r="AZ50" s="1"/>
      <c r="BA50" s="1"/>
      <c r="BB50" s="1"/>
      <c r="BC50" s="1"/>
      <c r="BD50" s="1"/>
      <c r="BE50" s="1"/>
    </row>
    <row r="51" s="19" customFormat="1" ht="30">
      <c r="A51" s="20" t="s">
        <v>78</v>
      </c>
      <c r="B51" s="20"/>
      <c r="C51" s="20"/>
      <c r="D51" s="20"/>
      <c r="E51" s="20"/>
      <c r="F51" s="21" t="s">
        <v>79</v>
      </c>
      <c r="G51" s="22">
        <f>G52+G81</f>
        <v>542688.80000000005</v>
      </c>
      <c r="H51" s="22">
        <f>H52+H81</f>
        <v>590855.19999999995</v>
      </c>
      <c r="I51" s="22">
        <f>I52+I81</f>
        <v>781594.39999999991</v>
      </c>
      <c r="J51" s="22">
        <f>J52+J81</f>
        <v>-31359.630000000001</v>
      </c>
      <c r="K51" s="22">
        <f>K52+K81</f>
        <v>44254.921000000002</v>
      </c>
      <c r="L51" s="22">
        <f>L52+L81</f>
        <v>-22216.708999999999</v>
      </c>
      <c r="M51" s="22">
        <f t="shared" si="6"/>
        <v>511329.17000000004</v>
      </c>
      <c r="N51" s="22">
        <f t="shared" si="7"/>
        <v>635110.12099999993</v>
      </c>
      <c r="O51" s="22">
        <f t="shared" si="8"/>
        <v>759377.69099999988</v>
      </c>
      <c r="P51" s="22">
        <f>P52+P81</f>
        <v>0</v>
      </c>
      <c r="Q51" s="22">
        <f>Q52+Q81</f>
        <v>0</v>
      </c>
      <c r="R51" s="22">
        <f>R52+R81</f>
        <v>302285.40000000002</v>
      </c>
      <c r="S51" s="22">
        <f>S52+S81</f>
        <v>0</v>
      </c>
      <c r="T51" s="22">
        <f>T52+T81</f>
        <v>0</v>
      </c>
      <c r="U51" s="22">
        <f>U52+U81</f>
        <v>0</v>
      </c>
      <c r="V51" s="22">
        <f>V52+V81</f>
        <v>-28255.799999999999</v>
      </c>
      <c r="W51" s="22">
        <f>W52+W81</f>
        <v>0</v>
      </c>
      <c r="X51" s="22">
        <f>X52+X81</f>
        <v>0</v>
      </c>
      <c r="Y51" s="22">
        <f>Y52+Y81</f>
        <v>0</v>
      </c>
      <c r="Z51" s="22">
        <f>Z52+Z81</f>
        <v>-5522.1000000000004</v>
      </c>
      <c r="AA51" s="22">
        <f>AA52+AA81</f>
        <v>0</v>
      </c>
      <c r="AB51" s="22">
        <f>AB52+AB81</f>
        <v>0</v>
      </c>
      <c r="AC51" s="22">
        <f t="shared" si="9"/>
        <v>813614.57000000007</v>
      </c>
      <c r="AD51" s="22">
        <f t="shared" si="10"/>
        <v>606854.32099999988</v>
      </c>
      <c r="AE51" s="22">
        <f t="shared" si="11"/>
        <v>753855.5909999999</v>
      </c>
      <c r="AF51" s="22">
        <f>AF52+AF81</f>
        <v>7724.8050000000003</v>
      </c>
      <c r="AG51" s="22">
        <f t="shared" si="12"/>
        <v>821339.37500000012</v>
      </c>
      <c r="AH51" s="22">
        <f t="shared" si="13"/>
        <v>606854.32099999988</v>
      </c>
      <c r="AI51" s="22">
        <f t="shared" si="14"/>
        <v>753855.5909999999</v>
      </c>
      <c r="AJ51" s="22">
        <f>AJ52+AJ81</f>
        <v>0</v>
      </c>
      <c r="AK51" s="22">
        <f>AK52+AK81</f>
        <v>0</v>
      </c>
      <c r="AL51" s="22">
        <f>AL52+AL81</f>
        <v>129857.50000000003</v>
      </c>
      <c r="AM51" s="22">
        <f>AM52+AM81</f>
        <v>0</v>
      </c>
      <c r="AN51" s="22">
        <f>AN52+AN81</f>
        <v>0</v>
      </c>
      <c r="AO51" s="22">
        <f>AO52+AO81</f>
        <v>0</v>
      </c>
      <c r="AP51" s="22">
        <f>AP52+AP81</f>
        <v>0</v>
      </c>
      <c r="AQ51" s="22">
        <f>AQ52+AQ81</f>
        <v>0</v>
      </c>
      <c r="AR51" s="22">
        <f>AR52+AR81</f>
        <v>0</v>
      </c>
      <c r="AS51" s="22">
        <f t="shared" si="15"/>
        <v>951196.87500000012</v>
      </c>
      <c r="AT51" s="22">
        <f t="shared" si="16"/>
        <v>606854.32099999988</v>
      </c>
      <c r="AU51" s="22">
        <f t="shared" si="17"/>
        <v>753855.5909999999</v>
      </c>
      <c r="AV51" s="22">
        <f>AV52+AV81</f>
        <v>0</v>
      </c>
      <c r="AW51" s="23"/>
      <c r="AX51" s="23"/>
      <c r="AY51" s="19"/>
      <c r="AZ51" s="19"/>
      <c r="BA51" s="19"/>
      <c r="BB51" s="19"/>
      <c r="BC51" s="19"/>
      <c r="BD51" s="19"/>
      <c r="BE51" s="19"/>
    </row>
    <row r="52" s="19" customFormat="1" ht="15">
      <c r="A52" s="20" t="s">
        <v>78</v>
      </c>
      <c r="B52" s="20" t="s">
        <v>27</v>
      </c>
      <c r="C52" s="20"/>
      <c r="D52" s="20"/>
      <c r="E52" s="20"/>
      <c r="F52" s="21" t="s">
        <v>28</v>
      </c>
      <c r="G52" s="22">
        <f>G60+G65+G53</f>
        <v>537793</v>
      </c>
      <c r="H52" s="22">
        <f>H60+H65+H53</f>
        <v>542382.09999999998</v>
      </c>
      <c r="I52" s="22">
        <f>I60+I65+I53</f>
        <v>542382.09999999998</v>
      </c>
      <c r="J52" s="22">
        <f>J60+J65+J53</f>
        <v>-31359.630000000001</v>
      </c>
      <c r="K52" s="22">
        <f>K60+K65+K53</f>
        <v>44254.921000000002</v>
      </c>
      <c r="L52" s="22">
        <f>L60+L65+L53</f>
        <v>-22216.708999999999</v>
      </c>
      <c r="M52" s="22">
        <f t="shared" si="6"/>
        <v>506433.37</v>
      </c>
      <c r="N52" s="22">
        <f t="shared" si="7"/>
        <v>586637.02099999995</v>
      </c>
      <c r="O52" s="22">
        <f t="shared" si="8"/>
        <v>520165.391</v>
      </c>
      <c r="P52" s="22">
        <f>P60+P65+P53</f>
        <v>0</v>
      </c>
      <c r="Q52" s="22">
        <f>Q60+Q65+Q53</f>
        <v>0</v>
      </c>
      <c r="R52" s="22">
        <f>R60+R65+R53</f>
        <v>302421.40000000002</v>
      </c>
      <c r="S52" s="22">
        <f>S60+S65+S53</f>
        <v>0</v>
      </c>
      <c r="T52" s="22">
        <f>T60+T65+T53</f>
        <v>0</v>
      </c>
      <c r="U52" s="22">
        <f>U60+U65+U53</f>
        <v>0</v>
      </c>
      <c r="V52" s="22">
        <f>V60+V65+V53</f>
        <v>-23000</v>
      </c>
      <c r="W52" s="22">
        <f>W60+W65+W53</f>
        <v>0</v>
      </c>
      <c r="X52" s="22">
        <f>X60+X65+X53</f>
        <v>0</v>
      </c>
      <c r="Y52" s="22">
        <f>Y60+Y65+Y53</f>
        <v>0</v>
      </c>
      <c r="Z52" s="22">
        <f>Z60+Z65+Z53</f>
        <v>0</v>
      </c>
      <c r="AA52" s="22">
        <f>AA60+AA65+AA53</f>
        <v>0</v>
      </c>
      <c r="AB52" s="22">
        <f>AB60+AB65+AB53</f>
        <v>0</v>
      </c>
      <c r="AC52" s="22">
        <f t="shared" si="9"/>
        <v>808854.77000000002</v>
      </c>
      <c r="AD52" s="22">
        <f t="shared" si="10"/>
        <v>563637.02099999995</v>
      </c>
      <c r="AE52" s="22">
        <f t="shared" si="11"/>
        <v>520165.391</v>
      </c>
      <c r="AF52" s="22">
        <f>AF60+AF65+AF53</f>
        <v>7724.8050000000003</v>
      </c>
      <c r="AG52" s="22">
        <f t="shared" si="12"/>
        <v>816579.57500000007</v>
      </c>
      <c r="AH52" s="22">
        <f t="shared" si="13"/>
        <v>563637.02099999995</v>
      </c>
      <c r="AI52" s="22">
        <f t="shared" si="14"/>
        <v>520165.391</v>
      </c>
      <c r="AJ52" s="22">
        <f>AJ60+AJ65+AJ53</f>
        <v>0</v>
      </c>
      <c r="AK52" s="22">
        <f>AK60+AK65+AK53</f>
        <v>0</v>
      </c>
      <c r="AL52" s="22">
        <f>AL60+AL65+AL53</f>
        <v>129857.50000000003</v>
      </c>
      <c r="AM52" s="22">
        <f>AM60+AM65+AM53</f>
        <v>0</v>
      </c>
      <c r="AN52" s="22">
        <f>AN60+AN65+AN53</f>
        <v>0</v>
      </c>
      <c r="AO52" s="22">
        <f>AO60+AO65+AO53</f>
        <v>0</v>
      </c>
      <c r="AP52" s="22">
        <f>AP60+AP65+AP53</f>
        <v>0</v>
      </c>
      <c r="AQ52" s="22">
        <f>AQ60+AQ65+AQ53</f>
        <v>0</v>
      </c>
      <c r="AR52" s="22">
        <f>AR60+AR65+AR53</f>
        <v>0</v>
      </c>
      <c r="AS52" s="22">
        <f t="shared" si="15"/>
        <v>946437.07500000007</v>
      </c>
      <c r="AT52" s="22">
        <f t="shared" si="16"/>
        <v>563637.02099999995</v>
      </c>
      <c r="AU52" s="22">
        <f t="shared" si="17"/>
        <v>520165.391</v>
      </c>
      <c r="AV52" s="22">
        <f>AV60+AV65+AV53</f>
        <v>0</v>
      </c>
      <c r="AW52" s="23"/>
      <c r="AX52" s="23"/>
      <c r="AY52" s="19"/>
      <c r="AZ52" s="19"/>
      <c r="BA52" s="19"/>
      <c r="BB52" s="19"/>
      <c r="BC52" s="19"/>
      <c r="BD52" s="19"/>
      <c r="BE52" s="19"/>
    </row>
    <row r="53" s="24" customFormat="1" ht="45">
      <c r="A53" s="25" t="s">
        <v>78</v>
      </c>
      <c r="B53" s="25" t="s">
        <v>27</v>
      </c>
      <c r="C53" s="25" t="s">
        <v>80</v>
      </c>
      <c r="D53" s="25"/>
      <c r="E53" s="25"/>
      <c r="F53" s="26" t="s">
        <v>81</v>
      </c>
      <c r="G53" s="27">
        <f t="shared" ref="G53:G55" si="48">G54</f>
        <v>216930.90000000002</v>
      </c>
      <c r="H53" s="27">
        <f t="shared" ref="H53:H55" si="49">H54</f>
        <v>222843.30000000002</v>
      </c>
      <c r="I53" s="27">
        <f t="shared" ref="I53:I55" si="50">I54</f>
        <v>222843.30000000002</v>
      </c>
      <c r="J53" s="27">
        <f t="shared" ref="J53:J55" si="51">J54</f>
        <v>0</v>
      </c>
      <c r="K53" s="27">
        <f t="shared" ref="K53:K55" si="52">K54</f>
        <v>0</v>
      </c>
      <c r="L53" s="27">
        <f t="shared" ref="L53:L55" si="53">L54</f>
        <v>0</v>
      </c>
      <c r="M53" s="27">
        <f t="shared" si="6"/>
        <v>216930.90000000002</v>
      </c>
      <c r="N53" s="27">
        <f t="shared" si="7"/>
        <v>222843.30000000002</v>
      </c>
      <c r="O53" s="27">
        <f t="shared" si="8"/>
        <v>222843.30000000002</v>
      </c>
      <c r="P53" s="27">
        <f t="shared" ref="P53:P55" si="54">P54</f>
        <v>0</v>
      </c>
      <c r="Q53" s="27">
        <f t="shared" ref="Q53:Q55" si="55">Q54</f>
        <v>0</v>
      </c>
      <c r="R53" s="27">
        <f t="shared" ref="R53:R55" si="56">R54</f>
        <v>0</v>
      </c>
      <c r="S53" s="27">
        <f t="shared" ref="S53:S55" si="57">S54</f>
        <v>0</v>
      </c>
      <c r="T53" s="27">
        <f t="shared" ref="T53:T55" si="58">T54</f>
        <v>0</v>
      </c>
      <c r="U53" s="27">
        <f t="shared" ref="U53:U55" si="59">U54</f>
        <v>0</v>
      </c>
      <c r="V53" s="27">
        <f t="shared" ref="V53:V55" si="60">V54</f>
        <v>0</v>
      </c>
      <c r="W53" s="27">
        <f t="shared" ref="W53:W55" si="61">W54</f>
        <v>0</v>
      </c>
      <c r="X53" s="27">
        <f t="shared" ref="X53:X55" si="62">X54</f>
        <v>0</v>
      </c>
      <c r="Y53" s="27">
        <f t="shared" ref="Y53:Y55" si="63">Y54</f>
        <v>0</v>
      </c>
      <c r="Z53" s="27">
        <f t="shared" ref="Z53:Z55" si="64">Z54</f>
        <v>0</v>
      </c>
      <c r="AA53" s="27">
        <f t="shared" ref="AA53:AA55" si="65">AA54</f>
        <v>0</v>
      </c>
      <c r="AB53" s="27">
        <f t="shared" ref="AB53:AB55" si="66">AB54</f>
        <v>0</v>
      </c>
      <c r="AC53" s="27">
        <f t="shared" si="9"/>
        <v>216930.90000000002</v>
      </c>
      <c r="AD53" s="27">
        <f t="shared" si="10"/>
        <v>222843.30000000002</v>
      </c>
      <c r="AE53" s="27">
        <f t="shared" si="11"/>
        <v>222843.30000000002</v>
      </c>
      <c r="AF53" s="27">
        <f t="shared" ref="AF53:AF55" si="67">AF54</f>
        <v>0</v>
      </c>
      <c r="AG53" s="27">
        <f t="shared" si="12"/>
        <v>216930.90000000002</v>
      </c>
      <c r="AH53" s="27">
        <f t="shared" si="13"/>
        <v>222843.30000000002</v>
      </c>
      <c r="AI53" s="27">
        <f t="shared" si="14"/>
        <v>222843.30000000002</v>
      </c>
      <c r="AJ53" s="27">
        <f t="shared" ref="AJ53:AJ55" si="68">AJ54</f>
        <v>0</v>
      </c>
      <c r="AK53" s="27">
        <f t="shared" ref="AK53:AK55" si="69">AK54</f>
        <v>0</v>
      </c>
      <c r="AL53" s="27">
        <f t="shared" ref="AL53:AL55" si="70">AL54</f>
        <v>-2941.4000000000001</v>
      </c>
      <c r="AM53" s="27">
        <f t="shared" ref="AM53:AM55" si="71">AM54</f>
        <v>0</v>
      </c>
      <c r="AN53" s="27">
        <f t="shared" ref="AN53:AN55" si="72">AN54</f>
        <v>0</v>
      </c>
      <c r="AO53" s="27">
        <f t="shared" ref="AO53:AO55" si="73">AO54</f>
        <v>0</v>
      </c>
      <c r="AP53" s="27">
        <f t="shared" ref="AP53:AP55" si="74">AP54</f>
        <v>0</v>
      </c>
      <c r="AQ53" s="27">
        <f t="shared" ref="AQ53:AQ55" si="75">AQ54</f>
        <v>0</v>
      </c>
      <c r="AR53" s="27">
        <f t="shared" ref="AR53:AR55" si="76">AR54</f>
        <v>0</v>
      </c>
      <c r="AS53" s="27">
        <f t="shared" si="15"/>
        <v>213989.50000000003</v>
      </c>
      <c r="AT53" s="27">
        <f t="shared" si="16"/>
        <v>222843.30000000002</v>
      </c>
      <c r="AU53" s="27">
        <f t="shared" si="17"/>
        <v>222843.30000000002</v>
      </c>
      <c r="AV53" s="27">
        <f t="shared" ref="AV53:AV55" si="77">AV54</f>
        <v>0</v>
      </c>
      <c r="AW53" s="28"/>
      <c r="AX53" s="28"/>
      <c r="AY53" s="24"/>
      <c r="AZ53" s="24"/>
      <c r="BA53" s="24"/>
      <c r="BB53" s="24"/>
      <c r="BC53" s="24"/>
      <c r="BD53" s="24"/>
      <c r="BE53" s="24"/>
    </row>
    <row r="54" ht="30">
      <c r="A54" s="29" t="s">
        <v>78</v>
      </c>
      <c r="B54" s="29" t="s">
        <v>27</v>
      </c>
      <c r="C54" s="29" t="s">
        <v>80</v>
      </c>
      <c r="D54" s="29" t="s">
        <v>82</v>
      </c>
      <c r="E54" s="29"/>
      <c r="F54" s="30" t="s">
        <v>83</v>
      </c>
      <c r="G54" s="31">
        <f t="shared" si="48"/>
        <v>216930.90000000002</v>
      </c>
      <c r="H54" s="31">
        <f t="shared" si="49"/>
        <v>222843.30000000002</v>
      </c>
      <c r="I54" s="31">
        <f t="shared" si="50"/>
        <v>222843.30000000002</v>
      </c>
      <c r="J54" s="31">
        <f t="shared" si="51"/>
        <v>0</v>
      </c>
      <c r="K54" s="31">
        <f t="shared" si="52"/>
        <v>0</v>
      </c>
      <c r="L54" s="31">
        <f t="shared" si="53"/>
        <v>0</v>
      </c>
      <c r="M54" s="31">
        <f t="shared" si="6"/>
        <v>216930.90000000002</v>
      </c>
      <c r="N54" s="31">
        <f t="shared" si="7"/>
        <v>222843.30000000002</v>
      </c>
      <c r="O54" s="31">
        <f t="shared" si="8"/>
        <v>222843.30000000002</v>
      </c>
      <c r="P54" s="31">
        <f t="shared" si="54"/>
        <v>0</v>
      </c>
      <c r="Q54" s="31">
        <f t="shared" si="55"/>
        <v>0</v>
      </c>
      <c r="R54" s="31">
        <f t="shared" si="56"/>
        <v>0</v>
      </c>
      <c r="S54" s="31">
        <f t="shared" si="57"/>
        <v>0</v>
      </c>
      <c r="T54" s="31">
        <f t="shared" si="58"/>
        <v>0</v>
      </c>
      <c r="U54" s="31">
        <f t="shared" si="59"/>
        <v>0</v>
      </c>
      <c r="V54" s="31">
        <f t="shared" si="60"/>
        <v>0</v>
      </c>
      <c r="W54" s="31">
        <f t="shared" si="61"/>
        <v>0</v>
      </c>
      <c r="X54" s="31">
        <f t="shared" si="62"/>
        <v>0</v>
      </c>
      <c r="Y54" s="31">
        <f t="shared" si="63"/>
        <v>0</v>
      </c>
      <c r="Z54" s="31">
        <f t="shared" si="64"/>
        <v>0</v>
      </c>
      <c r="AA54" s="31">
        <f t="shared" si="65"/>
        <v>0</v>
      </c>
      <c r="AB54" s="31">
        <f t="shared" si="66"/>
        <v>0</v>
      </c>
      <c r="AC54" s="31">
        <f t="shared" si="9"/>
        <v>216930.90000000002</v>
      </c>
      <c r="AD54" s="31">
        <f t="shared" si="10"/>
        <v>222843.30000000002</v>
      </c>
      <c r="AE54" s="31">
        <f t="shared" si="11"/>
        <v>222843.30000000002</v>
      </c>
      <c r="AF54" s="31">
        <f t="shared" si="67"/>
        <v>0</v>
      </c>
      <c r="AG54" s="31">
        <f t="shared" si="12"/>
        <v>216930.90000000002</v>
      </c>
      <c r="AH54" s="31">
        <f t="shared" si="13"/>
        <v>222843.30000000002</v>
      </c>
      <c r="AI54" s="31">
        <f t="shared" si="14"/>
        <v>222843.30000000002</v>
      </c>
      <c r="AJ54" s="31">
        <f t="shared" si="68"/>
        <v>0</v>
      </c>
      <c r="AK54" s="31">
        <f t="shared" si="69"/>
        <v>0</v>
      </c>
      <c r="AL54" s="31">
        <f t="shared" si="70"/>
        <v>-2941.4000000000001</v>
      </c>
      <c r="AM54" s="31">
        <f t="shared" si="71"/>
        <v>0</v>
      </c>
      <c r="AN54" s="31">
        <f t="shared" si="72"/>
        <v>0</v>
      </c>
      <c r="AO54" s="31">
        <f t="shared" si="73"/>
        <v>0</v>
      </c>
      <c r="AP54" s="31">
        <f t="shared" si="74"/>
        <v>0</v>
      </c>
      <c r="AQ54" s="31">
        <f t="shared" si="75"/>
        <v>0</v>
      </c>
      <c r="AR54" s="31">
        <f t="shared" si="76"/>
        <v>0</v>
      </c>
      <c r="AS54" s="31">
        <f t="shared" si="15"/>
        <v>213989.50000000003</v>
      </c>
      <c r="AT54" s="31">
        <f t="shared" si="16"/>
        <v>222843.30000000002</v>
      </c>
      <c r="AU54" s="31">
        <f t="shared" si="17"/>
        <v>222843.30000000002</v>
      </c>
      <c r="AV54" s="31">
        <f t="shared" si="77"/>
        <v>0</v>
      </c>
      <c r="AW54" s="32"/>
      <c r="AX54" s="32"/>
      <c r="AY54" s="1"/>
      <c r="AZ54" s="1"/>
      <c r="BA54" s="1"/>
      <c r="BB54" s="1"/>
      <c r="BC54" s="1"/>
      <c r="BD54" s="1"/>
      <c r="BE54" s="1"/>
    </row>
    <row r="55" ht="30">
      <c r="A55" s="29" t="s">
        <v>78</v>
      </c>
      <c r="B55" s="29" t="s">
        <v>27</v>
      </c>
      <c r="C55" s="29" t="s">
        <v>80</v>
      </c>
      <c r="D55" s="29" t="s">
        <v>84</v>
      </c>
      <c r="E55" s="29"/>
      <c r="F55" s="30" t="s">
        <v>85</v>
      </c>
      <c r="G55" s="31">
        <f t="shared" si="48"/>
        <v>216930.90000000002</v>
      </c>
      <c r="H55" s="31">
        <f t="shared" si="49"/>
        <v>222843.30000000002</v>
      </c>
      <c r="I55" s="31">
        <f t="shared" si="50"/>
        <v>222843.30000000002</v>
      </c>
      <c r="J55" s="31">
        <f t="shared" si="51"/>
        <v>0</v>
      </c>
      <c r="K55" s="31">
        <f t="shared" si="52"/>
        <v>0</v>
      </c>
      <c r="L55" s="31">
        <f t="shared" si="53"/>
        <v>0</v>
      </c>
      <c r="M55" s="31">
        <f t="shared" si="6"/>
        <v>216930.90000000002</v>
      </c>
      <c r="N55" s="31">
        <f t="shared" si="7"/>
        <v>222843.30000000002</v>
      </c>
      <c r="O55" s="31">
        <f t="shared" si="8"/>
        <v>222843.30000000002</v>
      </c>
      <c r="P55" s="31">
        <f t="shared" si="54"/>
        <v>0</v>
      </c>
      <c r="Q55" s="31">
        <f t="shared" si="55"/>
        <v>0</v>
      </c>
      <c r="R55" s="31">
        <f t="shared" si="56"/>
        <v>0</v>
      </c>
      <c r="S55" s="31">
        <f t="shared" si="57"/>
        <v>0</v>
      </c>
      <c r="T55" s="31">
        <f t="shared" si="58"/>
        <v>0</v>
      </c>
      <c r="U55" s="31">
        <f t="shared" si="59"/>
        <v>0</v>
      </c>
      <c r="V55" s="31">
        <f t="shared" si="60"/>
        <v>0</v>
      </c>
      <c r="W55" s="31">
        <f t="shared" si="61"/>
        <v>0</v>
      </c>
      <c r="X55" s="31">
        <f t="shared" si="62"/>
        <v>0</v>
      </c>
      <c r="Y55" s="31">
        <f t="shared" si="63"/>
        <v>0</v>
      </c>
      <c r="Z55" s="31">
        <f t="shared" si="64"/>
        <v>0</v>
      </c>
      <c r="AA55" s="31">
        <f t="shared" si="65"/>
        <v>0</v>
      </c>
      <c r="AB55" s="31">
        <f t="shared" si="66"/>
        <v>0</v>
      </c>
      <c r="AC55" s="31">
        <f t="shared" si="9"/>
        <v>216930.90000000002</v>
      </c>
      <c r="AD55" s="31">
        <f t="shared" si="10"/>
        <v>222843.30000000002</v>
      </c>
      <c r="AE55" s="31">
        <f t="shared" si="11"/>
        <v>222843.30000000002</v>
      </c>
      <c r="AF55" s="31">
        <f t="shared" si="67"/>
        <v>0</v>
      </c>
      <c r="AG55" s="31">
        <f t="shared" si="12"/>
        <v>216930.90000000002</v>
      </c>
      <c r="AH55" s="31">
        <f t="shared" si="13"/>
        <v>222843.30000000002</v>
      </c>
      <c r="AI55" s="31">
        <f t="shared" si="14"/>
        <v>222843.30000000002</v>
      </c>
      <c r="AJ55" s="31">
        <f t="shared" si="68"/>
        <v>0</v>
      </c>
      <c r="AK55" s="31">
        <f t="shared" si="69"/>
        <v>0</v>
      </c>
      <c r="AL55" s="31">
        <f t="shared" si="70"/>
        <v>-2941.4000000000001</v>
      </c>
      <c r="AM55" s="31">
        <f t="shared" si="71"/>
        <v>0</v>
      </c>
      <c r="AN55" s="31">
        <f t="shared" si="72"/>
        <v>0</v>
      </c>
      <c r="AO55" s="31">
        <f t="shared" si="73"/>
        <v>0</v>
      </c>
      <c r="AP55" s="31">
        <f t="shared" si="74"/>
        <v>0</v>
      </c>
      <c r="AQ55" s="31">
        <f t="shared" si="75"/>
        <v>0</v>
      </c>
      <c r="AR55" s="31">
        <f t="shared" si="76"/>
        <v>0</v>
      </c>
      <c r="AS55" s="31">
        <f t="shared" si="15"/>
        <v>213989.50000000003</v>
      </c>
      <c r="AT55" s="31">
        <f t="shared" si="16"/>
        <v>222843.30000000002</v>
      </c>
      <c r="AU55" s="31">
        <f t="shared" si="17"/>
        <v>222843.30000000002</v>
      </c>
      <c r="AV55" s="31">
        <f t="shared" si="77"/>
        <v>0</v>
      </c>
      <c r="AW55" s="32"/>
      <c r="AX55" s="32"/>
      <c r="AY55" s="1"/>
      <c r="AZ55" s="1"/>
      <c r="BA55" s="1"/>
      <c r="BB55" s="1"/>
      <c r="BC55" s="1"/>
      <c r="BD55" s="1"/>
      <c r="BE55" s="1"/>
    </row>
    <row r="56" ht="15">
      <c r="A56" s="29" t="s">
        <v>78</v>
      </c>
      <c r="B56" s="29" t="s">
        <v>27</v>
      </c>
      <c r="C56" s="29" t="s">
        <v>80</v>
      </c>
      <c r="D56" s="29" t="s">
        <v>86</v>
      </c>
      <c r="E56" s="29"/>
      <c r="F56" s="30" t="s">
        <v>50</v>
      </c>
      <c r="G56" s="31">
        <f>G57+G58+G59</f>
        <v>216930.90000000002</v>
      </c>
      <c r="H56" s="31">
        <f>H57+H58+H59</f>
        <v>222843.30000000002</v>
      </c>
      <c r="I56" s="31">
        <f>I57+I58+I59</f>
        <v>222843.30000000002</v>
      </c>
      <c r="J56" s="31">
        <f>J57+J58+J59</f>
        <v>0</v>
      </c>
      <c r="K56" s="31">
        <f>K57+K58+K59</f>
        <v>0</v>
      </c>
      <c r="L56" s="31">
        <f>L57+L58+L59</f>
        <v>0</v>
      </c>
      <c r="M56" s="31">
        <f t="shared" si="6"/>
        <v>216930.90000000002</v>
      </c>
      <c r="N56" s="31">
        <f t="shared" si="7"/>
        <v>222843.30000000002</v>
      </c>
      <c r="O56" s="31">
        <f t="shared" si="8"/>
        <v>222843.30000000002</v>
      </c>
      <c r="P56" s="31">
        <f>P57+P58+P59</f>
        <v>0</v>
      </c>
      <c r="Q56" s="31">
        <f>Q57+Q58+Q59</f>
        <v>0</v>
      </c>
      <c r="R56" s="31">
        <f>R57+R58+R59</f>
        <v>0</v>
      </c>
      <c r="S56" s="31">
        <f>S57+S58+S59</f>
        <v>0</v>
      </c>
      <c r="T56" s="31">
        <f>T57+T58+T59</f>
        <v>0</v>
      </c>
      <c r="U56" s="31">
        <f>U57+U58+U59</f>
        <v>0</v>
      </c>
      <c r="V56" s="31">
        <f>V57+V58+V59</f>
        <v>0</v>
      </c>
      <c r="W56" s="31">
        <f>W57+W58+W59</f>
        <v>0</v>
      </c>
      <c r="X56" s="31">
        <f>X57+X58+X59</f>
        <v>0</v>
      </c>
      <c r="Y56" s="31">
        <f>Y57+Y58+Y59</f>
        <v>0</v>
      </c>
      <c r="Z56" s="31">
        <f>Z57+Z58+Z59</f>
        <v>0</v>
      </c>
      <c r="AA56" s="31">
        <f>AA57+AA58+AA59</f>
        <v>0</v>
      </c>
      <c r="AB56" s="31">
        <f>AB57+AB58+AB59</f>
        <v>0</v>
      </c>
      <c r="AC56" s="31">
        <f t="shared" si="9"/>
        <v>216930.90000000002</v>
      </c>
      <c r="AD56" s="31">
        <f t="shared" si="10"/>
        <v>222843.30000000002</v>
      </c>
      <c r="AE56" s="31">
        <f t="shared" si="11"/>
        <v>222843.30000000002</v>
      </c>
      <c r="AF56" s="31">
        <f>AF57+AF58+AF59</f>
        <v>0</v>
      </c>
      <c r="AG56" s="31">
        <f t="shared" si="12"/>
        <v>216930.90000000002</v>
      </c>
      <c r="AH56" s="31">
        <f t="shared" si="13"/>
        <v>222843.30000000002</v>
      </c>
      <c r="AI56" s="31">
        <f t="shared" si="14"/>
        <v>222843.30000000002</v>
      </c>
      <c r="AJ56" s="31">
        <f>AJ57+AJ58+AJ59</f>
        <v>0</v>
      </c>
      <c r="AK56" s="31">
        <f>AK57+AK58+AK59</f>
        <v>0</v>
      </c>
      <c r="AL56" s="31">
        <f>AL57+AL58+AL59</f>
        <v>-2941.4000000000001</v>
      </c>
      <c r="AM56" s="31">
        <f>AM57+AM58+AM59</f>
        <v>0</v>
      </c>
      <c r="AN56" s="31">
        <f>AN57+AN58+AN59</f>
        <v>0</v>
      </c>
      <c r="AO56" s="31">
        <f>AO57+AO58+AO59</f>
        <v>0</v>
      </c>
      <c r="AP56" s="31">
        <f>AP57+AP58+AP59</f>
        <v>0</v>
      </c>
      <c r="AQ56" s="31">
        <f>AQ57+AQ58+AQ59</f>
        <v>0</v>
      </c>
      <c r="AR56" s="31">
        <f>AR57+AR58+AR59</f>
        <v>0</v>
      </c>
      <c r="AS56" s="31">
        <f t="shared" si="15"/>
        <v>213989.50000000003</v>
      </c>
      <c r="AT56" s="31">
        <f t="shared" si="16"/>
        <v>222843.30000000002</v>
      </c>
      <c r="AU56" s="31">
        <f t="shared" si="17"/>
        <v>222843.30000000002</v>
      </c>
      <c r="AV56" s="31">
        <f>AV57+AV58+AV59</f>
        <v>0</v>
      </c>
      <c r="AW56" s="32"/>
      <c r="AX56" s="32"/>
      <c r="AY56" s="1"/>
      <c r="AZ56" s="1"/>
      <c r="BA56" s="1"/>
      <c r="BB56" s="1"/>
      <c r="BC56" s="1"/>
      <c r="BD56" s="1"/>
      <c r="BE56" s="1"/>
    </row>
    <row r="57" ht="75">
      <c r="A57" s="29" t="s">
        <v>78</v>
      </c>
      <c r="B57" s="29" t="s">
        <v>27</v>
      </c>
      <c r="C57" s="29" t="s">
        <v>80</v>
      </c>
      <c r="D57" s="29" t="s">
        <v>86</v>
      </c>
      <c r="E57" s="29" t="s">
        <v>51</v>
      </c>
      <c r="F57" s="30" t="s">
        <v>52</v>
      </c>
      <c r="G57" s="31">
        <v>210234.20000000001</v>
      </c>
      <c r="H57" s="31">
        <v>216146.60000000001</v>
      </c>
      <c r="I57" s="31">
        <v>216146.60000000001</v>
      </c>
      <c r="J57" s="31"/>
      <c r="K57" s="31"/>
      <c r="L57" s="31"/>
      <c r="M57" s="31">
        <f t="shared" si="6"/>
        <v>210234.20000000001</v>
      </c>
      <c r="N57" s="31">
        <f t="shared" si="7"/>
        <v>216146.60000000001</v>
      </c>
      <c r="O57" s="31">
        <f t="shared" si="8"/>
        <v>216146.60000000001</v>
      </c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>
        <f t="shared" si="9"/>
        <v>210234.20000000001</v>
      </c>
      <c r="AD57" s="31">
        <f t="shared" si="10"/>
        <v>216146.60000000001</v>
      </c>
      <c r="AE57" s="31">
        <f t="shared" si="11"/>
        <v>216146.60000000001</v>
      </c>
      <c r="AF57" s="31"/>
      <c r="AG57" s="31">
        <f t="shared" si="12"/>
        <v>210234.20000000001</v>
      </c>
      <c r="AH57" s="31">
        <f t="shared" si="13"/>
        <v>216146.60000000001</v>
      </c>
      <c r="AI57" s="31">
        <f t="shared" si="14"/>
        <v>216146.60000000001</v>
      </c>
      <c r="AJ57" s="31"/>
      <c r="AK57" s="31"/>
      <c r="AL57" s="31">
        <v>-2941.4000000000001</v>
      </c>
      <c r="AM57" s="31"/>
      <c r="AN57" s="31"/>
      <c r="AO57" s="31"/>
      <c r="AP57" s="31"/>
      <c r="AQ57" s="31"/>
      <c r="AR57" s="31"/>
      <c r="AS57" s="31">
        <f t="shared" si="15"/>
        <v>207292.80000000002</v>
      </c>
      <c r="AT57" s="31">
        <f t="shared" si="16"/>
        <v>216146.60000000001</v>
      </c>
      <c r="AU57" s="31">
        <f t="shared" si="17"/>
        <v>216146.60000000001</v>
      </c>
      <c r="AV57" s="31"/>
      <c r="AW57" s="32"/>
      <c r="AX57" s="32"/>
      <c r="AY57" s="1"/>
      <c r="AZ57" s="1"/>
      <c r="BA57" s="1"/>
      <c r="BB57" s="1"/>
      <c r="BC57" s="1"/>
      <c r="BD57" s="1"/>
      <c r="BE57" s="1"/>
    </row>
    <row r="58" ht="30">
      <c r="A58" s="29" t="s">
        <v>78</v>
      </c>
      <c r="B58" s="29" t="s">
        <v>27</v>
      </c>
      <c r="C58" s="29" t="s">
        <v>80</v>
      </c>
      <c r="D58" s="29" t="s">
        <v>86</v>
      </c>
      <c r="E58" s="29" t="s">
        <v>39</v>
      </c>
      <c r="F58" s="30" t="s">
        <v>40</v>
      </c>
      <c r="G58" s="31">
        <v>6621.6999999999998</v>
      </c>
      <c r="H58" s="31">
        <v>6621.6999999999998</v>
      </c>
      <c r="I58" s="31">
        <v>6621.6999999999998</v>
      </c>
      <c r="J58" s="31"/>
      <c r="K58" s="31"/>
      <c r="L58" s="31"/>
      <c r="M58" s="31">
        <f t="shared" si="6"/>
        <v>6621.6999999999998</v>
      </c>
      <c r="N58" s="31">
        <f t="shared" si="7"/>
        <v>6621.6999999999998</v>
      </c>
      <c r="O58" s="31">
        <f t="shared" si="8"/>
        <v>6621.6999999999998</v>
      </c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>
        <f t="shared" si="9"/>
        <v>6621.6999999999998</v>
      </c>
      <c r="AD58" s="31">
        <f t="shared" si="10"/>
        <v>6621.6999999999998</v>
      </c>
      <c r="AE58" s="31">
        <f t="shared" si="11"/>
        <v>6621.6999999999998</v>
      </c>
      <c r="AF58" s="31"/>
      <c r="AG58" s="31">
        <f t="shared" si="12"/>
        <v>6621.6999999999998</v>
      </c>
      <c r="AH58" s="31">
        <f t="shared" si="13"/>
        <v>6621.6999999999998</v>
      </c>
      <c r="AI58" s="31">
        <f t="shared" si="14"/>
        <v>6621.6999999999998</v>
      </c>
      <c r="AJ58" s="31"/>
      <c r="AK58" s="31"/>
      <c r="AL58" s="31"/>
      <c r="AM58" s="31"/>
      <c r="AN58" s="31"/>
      <c r="AO58" s="31"/>
      <c r="AP58" s="31"/>
      <c r="AQ58" s="31"/>
      <c r="AR58" s="31"/>
      <c r="AS58" s="31">
        <f t="shared" si="15"/>
        <v>6621.6999999999998</v>
      </c>
      <c r="AT58" s="31">
        <f t="shared" si="16"/>
        <v>6621.6999999999998</v>
      </c>
      <c r="AU58" s="31">
        <f t="shared" si="17"/>
        <v>6621.6999999999998</v>
      </c>
      <c r="AV58" s="31"/>
      <c r="AW58" s="32"/>
      <c r="AX58" s="32"/>
      <c r="AY58" s="1"/>
      <c r="AZ58" s="1"/>
      <c r="BA58" s="1"/>
      <c r="BB58" s="1"/>
      <c r="BC58" s="1"/>
      <c r="BD58" s="1"/>
      <c r="BE58" s="1"/>
    </row>
    <row r="59" ht="15">
      <c r="A59" s="29" t="s">
        <v>78</v>
      </c>
      <c r="B59" s="29" t="s">
        <v>27</v>
      </c>
      <c r="C59" s="29" t="s">
        <v>80</v>
      </c>
      <c r="D59" s="29" t="s">
        <v>86</v>
      </c>
      <c r="E59" s="29" t="s">
        <v>41</v>
      </c>
      <c r="F59" s="30" t="s">
        <v>42</v>
      </c>
      <c r="G59" s="31">
        <v>75</v>
      </c>
      <c r="H59" s="31">
        <v>75</v>
      </c>
      <c r="I59" s="31">
        <v>75</v>
      </c>
      <c r="J59" s="31"/>
      <c r="K59" s="31"/>
      <c r="L59" s="31"/>
      <c r="M59" s="31">
        <f t="shared" si="6"/>
        <v>75</v>
      </c>
      <c r="N59" s="31">
        <f t="shared" si="7"/>
        <v>75</v>
      </c>
      <c r="O59" s="31">
        <f t="shared" si="8"/>
        <v>75</v>
      </c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>
        <f t="shared" si="9"/>
        <v>75</v>
      </c>
      <c r="AD59" s="31">
        <f t="shared" si="10"/>
        <v>75</v>
      </c>
      <c r="AE59" s="31">
        <f t="shared" si="11"/>
        <v>75</v>
      </c>
      <c r="AF59" s="31"/>
      <c r="AG59" s="31">
        <f t="shared" si="12"/>
        <v>75</v>
      </c>
      <c r="AH59" s="31">
        <f t="shared" si="13"/>
        <v>75</v>
      </c>
      <c r="AI59" s="31">
        <f t="shared" si="14"/>
        <v>75</v>
      </c>
      <c r="AJ59" s="31"/>
      <c r="AK59" s="31"/>
      <c r="AL59" s="31"/>
      <c r="AM59" s="31"/>
      <c r="AN59" s="31"/>
      <c r="AO59" s="31"/>
      <c r="AP59" s="31"/>
      <c r="AQ59" s="31"/>
      <c r="AR59" s="31"/>
      <c r="AS59" s="31">
        <f t="shared" si="15"/>
        <v>75</v>
      </c>
      <c r="AT59" s="31">
        <f t="shared" si="16"/>
        <v>75</v>
      </c>
      <c r="AU59" s="31">
        <f t="shared" si="17"/>
        <v>75</v>
      </c>
      <c r="AV59" s="31"/>
      <c r="AW59" s="32"/>
      <c r="AX59" s="32"/>
      <c r="AY59" s="1"/>
      <c r="AZ59" s="1"/>
      <c r="BA59" s="1"/>
      <c r="BB59" s="1"/>
      <c r="BC59" s="1"/>
      <c r="BD59" s="1"/>
      <c r="BE59" s="1"/>
    </row>
    <row r="60" s="24" customFormat="1" ht="15">
      <c r="A60" s="25" t="s">
        <v>78</v>
      </c>
      <c r="B60" s="25" t="s">
        <v>27</v>
      </c>
      <c r="C60" s="25" t="s">
        <v>87</v>
      </c>
      <c r="D60" s="25"/>
      <c r="E60" s="25"/>
      <c r="F60" s="26" t="s">
        <v>88</v>
      </c>
      <c r="G60" s="27">
        <f t="shared" ref="G60:G63" si="78">G61</f>
        <v>100000</v>
      </c>
      <c r="H60" s="27">
        <f t="shared" ref="H60:H63" si="79">H61</f>
        <v>100000</v>
      </c>
      <c r="I60" s="27">
        <f t="shared" ref="I60:I63" si="80">I61</f>
        <v>100000</v>
      </c>
      <c r="J60" s="27">
        <f t="shared" ref="J60:J63" si="81">J61</f>
        <v>0</v>
      </c>
      <c r="K60" s="27">
        <f t="shared" ref="K60:K63" si="82">K61</f>
        <v>0</v>
      </c>
      <c r="L60" s="27">
        <f t="shared" ref="L60:L63" si="83">L61</f>
        <v>0</v>
      </c>
      <c r="M60" s="27">
        <f t="shared" si="6"/>
        <v>100000</v>
      </c>
      <c r="N60" s="27">
        <f t="shared" si="7"/>
        <v>100000</v>
      </c>
      <c r="O60" s="27">
        <f t="shared" si="8"/>
        <v>100000</v>
      </c>
      <c r="P60" s="27">
        <f t="shared" ref="P60:P63" si="84">P61</f>
        <v>0</v>
      </c>
      <c r="Q60" s="27">
        <f t="shared" ref="Q60:Q63" si="85">Q61</f>
        <v>0</v>
      </c>
      <c r="R60" s="27">
        <f t="shared" ref="R60:R63" si="86">R61</f>
        <v>103000</v>
      </c>
      <c r="S60" s="27">
        <f t="shared" ref="S60:S63" si="87">S61</f>
        <v>0</v>
      </c>
      <c r="T60" s="27">
        <f t="shared" ref="T60:T63" si="88">T61</f>
        <v>0</v>
      </c>
      <c r="U60" s="27">
        <f t="shared" ref="U60:U63" si="89">U61</f>
        <v>0</v>
      </c>
      <c r="V60" s="27">
        <f t="shared" ref="V60:V63" si="90">V61</f>
        <v>-23000</v>
      </c>
      <c r="W60" s="27">
        <f t="shared" ref="W60:W63" si="91">W61</f>
        <v>0</v>
      </c>
      <c r="X60" s="27">
        <f t="shared" ref="X60:X63" si="92">X61</f>
        <v>0</v>
      </c>
      <c r="Y60" s="27">
        <f t="shared" ref="Y60:Y63" si="93">Y61</f>
        <v>0</v>
      </c>
      <c r="Z60" s="27">
        <f t="shared" ref="Z60:Z63" si="94">Z61</f>
        <v>0</v>
      </c>
      <c r="AA60" s="27">
        <f t="shared" ref="AA60:AA63" si="95">AA61</f>
        <v>0</v>
      </c>
      <c r="AB60" s="27">
        <f t="shared" ref="AB60:AB63" si="96">AB61</f>
        <v>0</v>
      </c>
      <c r="AC60" s="27">
        <f t="shared" si="9"/>
        <v>203000</v>
      </c>
      <c r="AD60" s="27">
        <f t="shared" si="10"/>
        <v>77000</v>
      </c>
      <c r="AE60" s="27">
        <f t="shared" si="11"/>
        <v>100000</v>
      </c>
      <c r="AF60" s="27">
        <f t="shared" ref="AF60:AF63" si="97">AF61</f>
        <v>7724.8050000000003</v>
      </c>
      <c r="AG60" s="27">
        <f t="shared" si="12"/>
        <v>210724.80499999999</v>
      </c>
      <c r="AH60" s="27">
        <f t="shared" si="13"/>
        <v>77000</v>
      </c>
      <c r="AI60" s="27">
        <f t="shared" si="14"/>
        <v>100000</v>
      </c>
      <c r="AJ60" s="27">
        <f t="shared" ref="AJ60:AJ63" si="98">AJ61</f>
        <v>0</v>
      </c>
      <c r="AK60" s="27">
        <f t="shared" ref="AK60:AK63" si="99">AK61</f>
        <v>0</v>
      </c>
      <c r="AL60" s="27">
        <f t="shared" ref="AL60:AL63" si="100">AL61</f>
        <v>50000</v>
      </c>
      <c r="AM60" s="27">
        <f t="shared" ref="AM60:AM63" si="101">AM61</f>
        <v>0</v>
      </c>
      <c r="AN60" s="27">
        <f t="shared" ref="AN60:AN63" si="102">AN61</f>
        <v>0</v>
      </c>
      <c r="AO60" s="27">
        <f t="shared" ref="AO60:AO63" si="103">AO61</f>
        <v>0</v>
      </c>
      <c r="AP60" s="27">
        <f t="shared" ref="AP60:AP63" si="104">AP61</f>
        <v>0</v>
      </c>
      <c r="AQ60" s="27">
        <f t="shared" ref="AQ60:AQ63" si="105">AQ61</f>
        <v>0</v>
      </c>
      <c r="AR60" s="27">
        <f t="shared" ref="AR60:AR63" si="106">AR61</f>
        <v>0</v>
      </c>
      <c r="AS60" s="27">
        <f t="shared" si="15"/>
        <v>260724.80499999999</v>
      </c>
      <c r="AT60" s="27">
        <f t="shared" si="16"/>
        <v>77000</v>
      </c>
      <c r="AU60" s="27">
        <f t="shared" si="17"/>
        <v>100000</v>
      </c>
      <c r="AV60" s="27">
        <f t="shared" ref="AV60:AV63" si="107">AV61</f>
        <v>0</v>
      </c>
      <c r="AW60" s="23"/>
      <c r="AX60" s="23"/>
      <c r="AY60" s="24"/>
      <c r="AZ60" s="24"/>
      <c r="BA60" s="24"/>
      <c r="BB60" s="24"/>
      <c r="BC60" s="24"/>
      <c r="BD60" s="24"/>
      <c r="BE60" s="24"/>
    </row>
    <row r="61" ht="45">
      <c r="A61" s="29" t="s">
        <v>78</v>
      </c>
      <c r="B61" s="29" t="s">
        <v>27</v>
      </c>
      <c r="C61" s="29" t="s">
        <v>87</v>
      </c>
      <c r="D61" s="29" t="s">
        <v>89</v>
      </c>
      <c r="E61" s="36"/>
      <c r="F61" s="30" t="s">
        <v>90</v>
      </c>
      <c r="G61" s="31">
        <f t="shared" si="78"/>
        <v>100000</v>
      </c>
      <c r="H61" s="31">
        <f t="shared" si="79"/>
        <v>100000</v>
      </c>
      <c r="I61" s="31">
        <f t="shared" si="80"/>
        <v>100000</v>
      </c>
      <c r="J61" s="31">
        <f t="shared" si="81"/>
        <v>0</v>
      </c>
      <c r="K61" s="31">
        <f t="shared" si="82"/>
        <v>0</v>
      </c>
      <c r="L61" s="31">
        <f t="shared" si="83"/>
        <v>0</v>
      </c>
      <c r="M61" s="31">
        <f t="shared" si="6"/>
        <v>100000</v>
      </c>
      <c r="N61" s="31">
        <f t="shared" si="7"/>
        <v>100000</v>
      </c>
      <c r="O61" s="31">
        <f t="shared" si="8"/>
        <v>100000</v>
      </c>
      <c r="P61" s="31">
        <f t="shared" si="84"/>
        <v>0</v>
      </c>
      <c r="Q61" s="31">
        <f t="shared" si="85"/>
        <v>0</v>
      </c>
      <c r="R61" s="31">
        <f t="shared" si="86"/>
        <v>103000</v>
      </c>
      <c r="S61" s="31">
        <f t="shared" si="87"/>
        <v>0</v>
      </c>
      <c r="T61" s="31">
        <f t="shared" si="88"/>
        <v>0</v>
      </c>
      <c r="U61" s="31">
        <f t="shared" si="89"/>
        <v>0</v>
      </c>
      <c r="V61" s="31">
        <f t="shared" si="90"/>
        <v>-23000</v>
      </c>
      <c r="W61" s="31">
        <f t="shared" si="91"/>
        <v>0</v>
      </c>
      <c r="X61" s="31">
        <f t="shared" si="92"/>
        <v>0</v>
      </c>
      <c r="Y61" s="31">
        <f t="shared" si="93"/>
        <v>0</v>
      </c>
      <c r="Z61" s="31">
        <f t="shared" si="94"/>
        <v>0</v>
      </c>
      <c r="AA61" s="31">
        <f t="shared" si="95"/>
        <v>0</v>
      </c>
      <c r="AB61" s="31">
        <f t="shared" si="96"/>
        <v>0</v>
      </c>
      <c r="AC61" s="31">
        <f t="shared" si="9"/>
        <v>203000</v>
      </c>
      <c r="AD61" s="31">
        <f t="shared" si="10"/>
        <v>77000</v>
      </c>
      <c r="AE61" s="31">
        <f t="shared" si="11"/>
        <v>100000</v>
      </c>
      <c r="AF61" s="31">
        <f t="shared" si="97"/>
        <v>7724.8050000000003</v>
      </c>
      <c r="AG61" s="31">
        <f t="shared" si="12"/>
        <v>210724.80499999999</v>
      </c>
      <c r="AH61" s="31">
        <f t="shared" si="13"/>
        <v>77000</v>
      </c>
      <c r="AI61" s="31">
        <f t="shared" si="14"/>
        <v>100000</v>
      </c>
      <c r="AJ61" s="31">
        <f t="shared" si="98"/>
        <v>0</v>
      </c>
      <c r="AK61" s="31">
        <f t="shared" si="99"/>
        <v>0</v>
      </c>
      <c r="AL61" s="31">
        <f t="shared" si="100"/>
        <v>50000</v>
      </c>
      <c r="AM61" s="31">
        <f t="shared" si="101"/>
        <v>0</v>
      </c>
      <c r="AN61" s="31">
        <f t="shared" si="102"/>
        <v>0</v>
      </c>
      <c r="AO61" s="31">
        <f t="shared" si="103"/>
        <v>0</v>
      </c>
      <c r="AP61" s="31">
        <f t="shared" si="104"/>
        <v>0</v>
      </c>
      <c r="AQ61" s="31">
        <f t="shared" si="105"/>
        <v>0</v>
      </c>
      <c r="AR61" s="31">
        <f t="shared" si="106"/>
        <v>0</v>
      </c>
      <c r="AS61" s="31">
        <f t="shared" si="15"/>
        <v>260724.80499999999</v>
      </c>
      <c r="AT61" s="31">
        <f t="shared" si="16"/>
        <v>77000</v>
      </c>
      <c r="AU61" s="31">
        <f t="shared" si="17"/>
        <v>100000</v>
      </c>
      <c r="AV61" s="31">
        <f t="shared" si="107"/>
        <v>0</v>
      </c>
      <c r="AW61" s="23"/>
      <c r="AX61" s="23"/>
      <c r="AY61" s="1"/>
      <c r="AZ61" s="1"/>
      <c r="BA61" s="1"/>
      <c r="BB61" s="1"/>
      <c r="BC61" s="1"/>
      <c r="BD61" s="1"/>
      <c r="BE61" s="1"/>
    </row>
    <row r="62" ht="15">
      <c r="A62" s="29" t="s">
        <v>78</v>
      </c>
      <c r="B62" s="29" t="s">
        <v>27</v>
      </c>
      <c r="C62" s="29" t="s">
        <v>87</v>
      </c>
      <c r="D62" s="29" t="s">
        <v>91</v>
      </c>
      <c r="E62" s="36"/>
      <c r="F62" s="30" t="s">
        <v>92</v>
      </c>
      <c r="G62" s="31">
        <f t="shared" si="78"/>
        <v>100000</v>
      </c>
      <c r="H62" s="31">
        <f t="shared" si="79"/>
        <v>100000</v>
      </c>
      <c r="I62" s="31">
        <f t="shared" si="80"/>
        <v>100000</v>
      </c>
      <c r="J62" s="31">
        <f t="shared" si="81"/>
        <v>0</v>
      </c>
      <c r="K62" s="31">
        <f t="shared" si="82"/>
        <v>0</v>
      </c>
      <c r="L62" s="31">
        <f t="shared" si="83"/>
        <v>0</v>
      </c>
      <c r="M62" s="31">
        <f t="shared" si="6"/>
        <v>100000</v>
      </c>
      <c r="N62" s="31">
        <f t="shared" si="7"/>
        <v>100000</v>
      </c>
      <c r="O62" s="31">
        <f t="shared" si="8"/>
        <v>100000</v>
      </c>
      <c r="P62" s="31">
        <f t="shared" si="84"/>
        <v>0</v>
      </c>
      <c r="Q62" s="31">
        <f t="shared" si="85"/>
        <v>0</v>
      </c>
      <c r="R62" s="31">
        <f t="shared" si="86"/>
        <v>103000</v>
      </c>
      <c r="S62" s="31">
        <f t="shared" si="87"/>
        <v>0</v>
      </c>
      <c r="T62" s="31">
        <f t="shared" si="88"/>
        <v>0</v>
      </c>
      <c r="U62" s="31">
        <f t="shared" si="89"/>
        <v>0</v>
      </c>
      <c r="V62" s="31">
        <f t="shared" si="90"/>
        <v>-23000</v>
      </c>
      <c r="W62" s="31">
        <f t="shared" si="91"/>
        <v>0</v>
      </c>
      <c r="X62" s="31">
        <f t="shared" si="92"/>
        <v>0</v>
      </c>
      <c r="Y62" s="31">
        <f t="shared" si="93"/>
        <v>0</v>
      </c>
      <c r="Z62" s="31">
        <f t="shared" si="94"/>
        <v>0</v>
      </c>
      <c r="AA62" s="31">
        <f t="shared" si="95"/>
        <v>0</v>
      </c>
      <c r="AB62" s="31">
        <f t="shared" si="96"/>
        <v>0</v>
      </c>
      <c r="AC62" s="31">
        <f t="shared" si="9"/>
        <v>203000</v>
      </c>
      <c r="AD62" s="31">
        <f t="shared" si="10"/>
        <v>77000</v>
      </c>
      <c r="AE62" s="31">
        <f t="shared" si="11"/>
        <v>100000</v>
      </c>
      <c r="AF62" s="31">
        <f t="shared" si="97"/>
        <v>7724.8050000000003</v>
      </c>
      <c r="AG62" s="31">
        <f t="shared" si="12"/>
        <v>210724.80499999999</v>
      </c>
      <c r="AH62" s="31">
        <f t="shared" si="13"/>
        <v>77000</v>
      </c>
      <c r="AI62" s="31">
        <f t="shared" si="14"/>
        <v>100000</v>
      </c>
      <c r="AJ62" s="31">
        <f t="shared" si="98"/>
        <v>0</v>
      </c>
      <c r="AK62" s="31">
        <f t="shared" si="99"/>
        <v>0</v>
      </c>
      <c r="AL62" s="31">
        <f t="shared" si="100"/>
        <v>50000</v>
      </c>
      <c r="AM62" s="31">
        <f t="shared" si="101"/>
        <v>0</v>
      </c>
      <c r="AN62" s="31">
        <f t="shared" si="102"/>
        <v>0</v>
      </c>
      <c r="AO62" s="31">
        <f t="shared" si="103"/>
        <v>0</v>
      </c>
      <c r="AP62" s="31">
        <f t="shared" si="104"/>
        <v>0</v>
      </c>
      <c r="AQ62" s="31">
        <f t="shared" si="105"/>
        <v>0</v>
      </c>
      <c r="AR62" s="31">
        <f t="shared" si="106"/>
        <v>0</v>
      </c>
      <c r="AS62" s="31">
        <f t="shared" si="15"/>
        <v>260724.80499999999</v>
      </c>
      <c r="AT62" s="31">
        <f t="shared" si="16"/>
        <v>77000</v>
      </c>
      <c r="AU62" s="31">
        <f t="shared" si="17"/>
        <v>100000</v>
      </c>
      <c r="AV62" s="31">
        <f t="shared" si="107"/>
        <v>0</v>
      </c>
      <c r="AW62" s="23"/>
      <c r="AX62" s="23"/>
      <c r="AY62" s="1"/>
      <c r="AZ62" s="1"/>
      <c r="BA62" s="1"/>
      <c r="BB62" s="1"/>
      <c r="BC62" s="1"/>
      <c r="BD62" s="1"/>
      <c r="BE62" s="1"/>
    </row>
    <row r="63" ht="15">
      <c r="A63" s="29" t="s">
        <v>78</v>
      </c>
      <c r="B63" s="29" t="s">
        <v>27</v>
      </c>
      <c r="C63" s="29" t="s">
        <v>87</v>
      </c>
      <c r="D63" s="29" t="s">
        <v>93</v>
      </c>
      <c r="E63" s="36"/>
      <c r="F63" s="30" t="s">
        <v>94</v>
      </c>
      <c r="G63" s="31">
        <f t="shared" si="78"/>
        <v>100000</v>
      </c>
      <c r="H63" s="31">
        <f t="shared" si="79"/>
        <v>100000</v>
      </c>
      <c r="I63" s="31">
        <f t="shared" si="80"/>
        <v>100000</v>
      </c>
      <c r="J63" s="31">
        <f t="shared" si="81"/>
        <v>0</v>
      </c>
      <c r="K63" s="31">
        <f t="shared" si="82"/>
        <v>0</v>
      </c>
      <c r="L63" s="31">
        <f t="shared" si="83"/>
        <v>0</v>
      </c>
      <c r="M63" s="31">
        <f t="shared" si="6"/>
        <v>100000</v>
      </c>
      <c r="N63" s="31">
        <f t="shared" si="7"/>
        <v>100000</v>
      </c>
      <c r="O63" s="31">
        <f t="shared" si="8"/>
        <v>100000</v>
      </c>
      <c r="P63" s="31">
        <f t="shared" si="84"/>
        <v>0</v>
      </c>
      <c r="Q63" s="31">
        <f t="shared" si="85"/>
        <v>0</v>
      </c>
      <c r="R63" s="31">
        <f t="shared" si="86"/>
        <v>103000</v>
      </c>
      <c r="S63" s="31">
        <f t="shared" si="87"/>
        <v>0</v>
      </c>
      <c r="T63" s="31">
        <f t="shared" si="88"/>
        <v>0</v>
      </c>
      <c r="U63" s="31">
        <f t="shared" si="89"/>
        <v>0</v>
      </c>
      <c r="V63" s="31">
        <f t="shared" si="90"/>
        <v>-23000</v>
      </c>
      <c r="W63" s="31">
        <f t="shared" si="91"/>
        <v>0</v>
      </c>
      <c r="X63" s="31">
        <f t="shared" si="92"/>
        <v>0</v>
      </c>
      <c r="Y63" s="31">
        <f t="shared" si="93"/>
        <v>0</v>
      </c>
      <c r="Z63" s="31">
        <f t="shared" si="94"/>
        <v>0</v>
      </c>
      <c r="AA63" s="31">
        <f t="shared" si="95"/>
        <v>0</v>
      </c>
      <c r="AB63" s="31">
        <f t="shared" si="96"/>
        <v>0</v>
      </c>
      <c r="AC63" s="31">
        <f t="shared" si="9"/>
        <v>203000</v>
      </c>
      <c r="AD63" s="31">
        <f t="shared" si="10"/>
        <v>77000</v>
      </c>
      <c r="AE63" s="31">
        <f t="shared" si="11"/>
        <v>100000</v>
      </c>
      <c r="AF63" s="31">
        <f t="shared" si="97"/>
        <v>7724.8050000000003</v>
      </c>
      <c r="AG63" s="31">
        <f t="shared" si="12"/>
        <v>210724.80499999999</v>
      </c>
      <c r="AH63" s="31">
        <f t="shared" si="13"/>
        <v>77000</v>
      </c>
      <c r="AI63" s="31">
        <f t="shared" si="14"/>
        <v>100000</v>
      </c>
      <c r="AJ63" s="31">
        <f t="shared" si="98"/>
        <v>0</v>
      </c>
      <c r="AK63" s="31">
        <f t="shared" si="99"/>
        <v>0</v>
      </c>
      <c r="AL63" s="31">
        <f t="shared" si="100"/>
        <v>50000</v>
      </c>
      <c r="AM63" s="31">
        <f t="shared" si="101"/>
        <v>0</v>
      </c>
      <c r="AN63" s="31">
        <f t="shared" si="102"/>
        <v>0</v>
      </c>
      <c r="AO63" s="31">
        <f t="shared" si="103"/>
        <v>0</v>
      </c>
      <c r="AP63" s="31">
        <f t="shared" si="104"/>
        <v>0</v>
      </c>
      <c r="AQ63" s="31">
        <f t="shared" si="105"/>
        <v>0</v>
      </c>
      <c r="AR63" s="31">
        <f t="shared" si="106"/>
        <v>0</v>
      </c>
      <c r="AS63" s="31">
        <f t="shared" si="15"/>
        <v>260724.80499999999</v>
      </c>
      <c r="AT63" s="31">
        <f t="shared" si="16"/>
        <v>77000</v>
      </c>
      <c r="AU63" s="31">
        <f t="shared" si="17"/>
        <v>100000</v>
      </c>
      <c r="AV63" s="31">
        <f t="shared" si="107"/>
        <v>0</v>
      </c>
      <c r="AW63" s="23"/>
      <c r="AX63" s="23"/>
      <c r="AY63" s="1"/>
      <c r="AZ63" s="1"/>
      <c r="BA63" s="1"/>
      <c r="BB63" s="1"/>
      <c r="BC63" s="1"/>
      <c r="BD63" s="1"/>
      <c r="BE63" s="1"/>
    </row>
    <row r="64" ht="15">
      <c r="A64" s="29" t="s">
        <v>78</v>
      </c>
      <c r="B64" s="29" t="s">
        <v>27</v>
      </c>
      <c r="C64" s="29" t="s">
        <v>87</v>
      </c>
      <c r="D64" s="29" t="s">
        <v>93</v>
      </c>
      <c r="E64" s="29" t="s">
        <v>41</v>
      </c>
      <c r="F64" s="30" t="s">
        <v>42</v>
      </c>
      <c r="G64" s="38">
        <v>100000</v>
      </c>
      <c r="H64" s="38">
        <v>100000</v>
      </c>
      <c r="I64" s="38">
        <v>100000</v>
      </c>
      <c r="J64" s="38"/>
      <c r="K64" s="38"/>
      <c r="L64" s="38"/>
      <c r="M64" s="31">
        <f t="shared" si="6"/>
        <v>100000</v>
      </c>
      <c r="N64" s="31">
        <f t="shared" si="7"/>
        <v>100000</v>
      </c>
      <c r="O64" s="31">
        <f t="shared" si="8"/>
        <v>100000</v>
      </c>
      <c r="P64" s="31"/>
      <c r="Q64" s="31"/>
      <c r="R64" s="31">
        <v>103000</v>
      </c>
      <c r="S64" s="31"/>
      <c r="T64" s="31"/>
      <c r="U64" s="31"/>
      <c r="V64" s="31">
        <v>-23000</v>
      </c>
      <c r="W64" s="31"/>
      <c r="X64" s="31"/>
      <c r="Y64" s="31"/>
      <c r="Z64" s="31"/>
      <c r="AA64" s="31"/>
      <c r="AB64" s="31"/>
      <c r="AC64" s="31">
        <f t="shared" si="9"/>
        <v>203000</v>
      </c>
      <c r="AD64" s="31">
        <f t="shared" si="10"/>
        <v>77000</v>
      </c>
      <c r="AE64" s="31">
        <f t="shared" si="11"/>
        <v>100000</v>
      </c>
      <c r="AF64" s="31">
        <v>7724.8050000000003</v>
      </c>
      <c r="AG64" s="31">
        <f t="shared" si="12"/>
        <v>210724.80499999999</v>
      </c>
      <c r="AH64" s="31">
        <f t="shared" si="13"/>
        <v>77000</v>
      </c>
      <c r="AI64" s="31">
        <f t="shared" si="14"/>
        <v>100000</v>
      </c>
      <c r="AJ64" s="31"/>
      <c r="AK64" s="31"/>
      <c r="AL64" s="31">
        <v>50000</v>
      </c>
      <c r="AM64" s="31"/>
      <c r="AN64" s="31"/>
      <c r="AO64" s="31"/>
      <c r="AP64" s="31"/>
      <c r="AQ64" s="31"/>
      <c r="AR64" s="31"/>
      <c r="AS64" s="31">
        <f t="shared" si="15"/>
        <v>260724.80499999999</v>
      </c>
      <c r="AT64" s="31">
        <f t="shared" si="16"/>
        <v>77000</v>
      </c>
      <c r="AU64" s="31">
        <f t="shared" si="17"/>
        <v>100000</v>
      </c>
      <c r="AV64" s="31"/>
      <c r="AW64" s="23"/>
      <c r="AX64" s="23"/>
      <c r="AY64" s="1"/>
      <c r="AZ64" s="1"/>
      <c r="BA64" s="1"/>
      <c r="BB64" s="1"/>
      <c r="BC64" s="1"/>
      <c r="BD64" s="1"/>
      <c r="BE64" s="1"/>
    </row>
    <row r="65" s="24" customFormat="1" ht="15">
      <c r="A65" s="25" t="s">
        <v>78</v>
      </c>
      <c r="B65" s="25" t="s">
        <v>27</v>
      </c>
      <c r="C65" s="25" t="s">
        <v>29</v>
      </c>
      <c r="D65" s="25"/>
      <c r="E65" s="25"/>
      <c r="F65" s="26" t="s">
        <v>30</v>
      </c>
      <c r="G65" s="27">
        <f>G66+G77</f>
        <v>220862.09999999998</v>
      </c>
      <c r="H65" s="27">
        <f>H66+H77</f>
        <v>219538.79999999999</v>
      </c>
      <c r="I65" s="27">
        <f>I66+I77</f>
        <v>219538.79999999999</v>
      </c>
      <c r="J65" s="27">
        <f>J66+J77</f>
        <v>-31359.630000000001</v>
      </c>
      <c r="K65" s="27">
        <f>K66+K77</f>
        <v>44254.921000000002</v>
      </c>
      <c r="L65" s="27">
        <f>L66+L77</f>
        <v>-22216.708999999999</v>
      </c>
      <c r="M65" s="27">
        <f t="shared" si="6"/>
        <v>189502.46999999997</v>
      </c>
      <c r="N65" s="27">
        <f t="shared" si="7"/>
        <v>263793.72100000002</v>
      </c>
      <c r="O65" s="27">
        <f t="shared" si="8"/>
        <v>197322.09099999999</v>
      </c>
      <c r="P65" s="27">
        <f>P66+P77</f>
        <v>0</v>
      </c>
      <c r="Q65" s="27">
        <f>Q66+Q77</f>
        <v>0</v>
      </c>
      <c r="R65" s="27">
        <f>R66+R77</f>
        <v>199421.39999999999</v>
      </c>
      <c r="S65" s="27">
        <f>S66+S77</f>
        <v>0</v>
      </c>
      <c r="T65" s="27">
        <f>T66+T77</f>
        <v>0</v>
      </c>
      <c r="U65" s="27">
        <f>U66+U77</f>
        <v>0</v>
      </c>
      <c r="V65" s="27">
        <f>V66+V77</f>
        <v>0</v>
      </c>
      <c r="W65" s="27">
        <f>W66+W77</f>
        <v>0</v>
      </c>
      <c r="X65" s="27">
        <f>X66+X77</f>
        <v>0</v>
      </c>
      <c r="Y65" s="27">
        <f>Y66+Y77</f>
        <v>0</v>
      </c>
      <c r="Z65" s="27">
        <f>Z66+Z77</f>
        <v>0</v>
      </c>
      <c r="AA65" s="27">
        <f>AA66+AA77</f>
        <v>0</v>
      </c>
      <c r="AB65" s="27">
        <f>AB66+AB77</f>
        <v>0</v>
      </c>
      <c r="AC65" s="27">
        <f t="shared" si="9"/>
        <v>388923.87</v>
      </c>
      <c r="AD65" s="27">
        <f t="shared" si="10"/>
        <v>263793.72100000002</v>
      </c>
      <c r="AE65" s="27">
        <f t="shared" si="11"/>
        <v>197322.09099999999</v>
      </c>
      <c r="AF65" s="27">
        <f>AF66+AF77</f>
        <v>0</v>
      </c>
      <c r="AG65" s="27">
        <f t="shared" si="12"/>
        <v>388923.87</v>
      </c>
      <c r="AH65" s="27">
        <f t="shared" si="13"/>
        <v>263793.72100000002</v>
      </c>
      <c r="AI65" s="27">
        <f t="shared" si="14"/>
        <v>197322.09099999999</v>
      </c>
      <c r="AJ65" s="27">
        <f>AJ66+AJ77</f>
        <v>0</v>
      </c>
      <c r="AK65" s="27">
        <f>AK66+AK77</f>
        <v>0</v>
      </c>
      <c r="AL65" s="27">
        <f>AL66+AL77</f>
        <v>82798.900000000009</v>
      </c>
      <c r="AM65" s="27">
        <f>AM66+AM77</f>
        <v>0</v>
      </c>
      <c r="AN65" s="27">
        <f>AN66+AN77</f>
        <v>0</v>
      </c>
      <c r="AO65" s="27">
        <f>AO66+AO77</f>
        <v>0</v>
      </c>
      <c r="AP65" s="27">
        <f>AP66+AP77</f>
        <v>0</v>
      </c>
      <c r="AQ65" s="27">
        <f>AQ66+AQ77</f>
        <v>0</v>
      </c>
      <c r="AR65" s="27">
        <f>AR66+AR77</f>
        <v>0</v>
      </c>
      <c r="AS65" s="27">
        <f t="shared" si="15"/>
        <v>471722.77000000002</v>
      </c>
      <c r="AT65" s="27">
        <f t="shared" si="16"/>
        <v>263793.72100000002</v>
      </c>
      <c r="AU65" s="27">
        <f t="shared" si="17"/>
        <v>197322.09099999999</v>
      </c>
      <c r="AV65" s="27">
        <f>AV66+AV77</f>
        <v>0</v>
      </c>
      <c r="AW65" s="23"/>
      <c r="AX65" s="23"/>
      <c r="AY65" s="24"/>
      <c r="AZ65" s="24"/>
      <c r="BA65" s="24"/>
      <c r="BB65" s="24"/>
      <c r="BC65" s="24"/>
      <c r="BD65" s="24"/>
      <c r="BE65" s="24"/>
    </row>
    <row r="66" ht="30">
      <c r="A66" s="29" t="s">
        <v>78</v>
      </c>
      <c r="B66" s="29" t="s">
        <v>27</v>
      </c>
      <c r="C66" s="29" t="s">
        <v>29</v>
      </c>
      <c r="D66" s="29" t="s">
        <v>55</v>
      </c>
      <c r="E66" s="36"/>
      <c r="F66" s="30" t="s">
        <v>56</v>
      </c>
      <c r="G66" s="31">
        <f>G67+G74</f>
        <v>174862.09999999998</v>
      </c>
      <c r="H66" s="31">
        <f>H67+H74</f>
        <v>179538.79999999999</v>
      </c>
      <c r="I66" s="31">
        <f>I67+I74</f>
        <v>179538.79999999999</v>
      </c>
      <c r="J66" s="31">
        <f>J67+J74</f>
        <v>0</v>
      </c>
      <c r="K66" s="31">
        <f>K67+K74</f>
        <v>0</v>
      </c>
      <c r="L66" s="31">
        <f>L67+L74</f>
        <v>0</v>
      </c>
      <c r="M66" s="31">
        <f t="shared" si="6"/>
        <v>174862.09999999998</v>
      </c>
      <c r="N66" s="31">
        <f t="shared" si="7"/>
        <v>179538.79999999999</v>
      </c>
      <c r="O66" s="31">
        <f t="shared" si="8"/>
        <v>179538.79999999999</v>
      </c>
      <c r="P66" s="31">
        <f>P67+P74+P71</f>
        <v>0</v>
      </c>
      <c r="Q66" s="31">
        <f>Q67+Q74+Q71</f>
        <v>0</v>
      </c>
      <c r="R66" s="31">
        <f>R67+R74+R71</f>
        <v>199421.39999999999</v>
      </c>
      <c r="S66" s="31">
        <f>S67+S74+S71</f>
        <v>0</v>
      </c>
      <c r="T66" s="31">
        <f>T67+T74+T71</f>
        <v>0</v>
      </c>
      <c r="U66" s="31">
        <f>U67+U74+U71</f>
        <v>0</v>
      </c>
      <c r="V66" s="31">
        <f>V67+V74+V71</f>
        <v>0</v>
      </c>
      <c r="W66" s="31">
        <f>W67+W74+W71</f>
        <v>0</v>
      </c>
      <c r="X66" s="31">
        <f>X67+X74+X71</f>
        <v>0</v>
      </c>
      <c r="Y66" s="31">
        <f>Y67+Y74+Y71</f>
        <v>0</v>
      </c>
      <c r="Z66" s="31">
        <f>Z67+Z74+Z71</f>
        <v>0</v>
      </c>
      <c r="AA66" s="31">
        <f>AA67+AA74+AA71</f>
        <v>0</v>
      </c>
      <c r="AB66" s="31">
        <f>AB67+AB74+AB71</f>
        <v>0</v>
      </c>
      <c r="AC66" s="31">
        <f t="shared" si="9"/>
        <v>374283.5</v>
      </c>
      <c r="AD66" s="31">
        <f t="shared" si="10"/>
        <v>179538.79999999999</v>
      </c>
      <c r="AE66" s="31">
        <f t="shared" si="11"/>
        <v>179538.79999999999</v>
      </c>
      <c r="AF66" s="31">
        <f>AF67+AF74+AF71</f>
        <v>0</v>
      </c>
      <c r="AG66" s="31">
        <f t="shared" si="12"/>
        <v>374283.5</v>
      </c>
      <c r="AH66" s="31">
        <f t="shared" si="13"/>
        <v>179538.79999999999</v>
      </c>
      <c r="AI66" s="31">
        <f t="shared" si="14"/>
        <v>179538.79999999999</v>
      </c>
      <c r="AJ66" s="31">
        <f>AJ67+AJ74+AJ71</f>
        <v>0</v>
      </c>
      <c r="AK66" s="31">
        <f>AK67+AK74+AK71</f>
        <v>0</v>
      </c>
      <c r="AL66" s="31">
        <f>AL67+AL74+AL71</f>
        <v>82798.900000000009</v>
      </c>
      <c r="AM66" s="31">
        <f>AM67+AM74+AM71</f>
        <v>0</v>
      </c>
      <c r="AN66" s="31">
        <f>AN67+AN74+AN71</f>
        <v>0</v>
      </c>
      <c r="AO66" s="31">
        <f>AO67+AO74+AO71</f>
        <v>0</v>
      </c>
      <c r="AP66" s="31">
        <f>AP67+AP74+AP71</f>
        <v>0</v>
      </c>
      <c r="AQ66" s="31">
        <f>AQ67+AQ74+AQ71</f>
        <v>0</v>
      </c>
      <c r="AR66" s="31">
        <f>AR67+AR74+AR71</f>
        <v>0</v>
      </c>
      <c r="AS66" s="31">
        <f t="shared" si="15"/>
        <v>457082.40000000002</v>
      </c>
      <c r="AT66" s="31">
        <f t="shared" si="16"/>
        <v>179538.79999999999</v>
      </c>
      <c r="AU66" s="31">
        <f t="shared" si="17"/>
        <v>179538.79999999999</v>
      </c>
      <c r="AV66" s="31">
        <f>AV67+AV74+AV71</f>
        <v>0</v>
      </c>
      <c r="AW66" s="23"/>
      <c r="AX66" s="23"/>
      <c r="AY66" s="1"/>
      <c r="AZ66" s="1"/>
      <c r="BA66" s="1"/>
      <c r="BB66" s="1"/>
      <c r="BC66" s="1"/>
      <c r="BD66" s="1"/>
      <c r="BE66" s="1"/>
    </row>
    <row r="67" ht="15">
      <c r="A67" s="29" t="s">
        <v>78</v>
      </c>
      <c r="B67" s="29" t="s">
        <v>27</v>
      </c>
      <c r="C67" s="29" t="s">
        <v>29</v>
      </c>
      <c r="D67" s="29" t="s">
        <v>95</v>
      </c>
      <c r="E67" s="36"/>
      <c r="F67" s="30" t="s">
        <v>96</v>
      </c>
      <c r="G67" s="31">
        <f>G68</f>
        <v>171742.09999999998</v>
      </c>
      <c r="H67" s="31">
        <f>H68</f>
        <v>176106.79999999999</v>
      </c>
      <c r="I67" s="31">
        <f>I68</f>
        <v>176106.79999999999</v>
      </c>
      <c r="J67" s="31">
        <f>J68</f>
        <v>0</v>
      </c>
      <c r="K67" s="31">
        <f>K68</f>
        <v>0</v>
      </c>
      <c r="L67" s="31">
        <f>L68</f>
        <v>0</v>
      </c>
      <c r="M67" s="31">
        <f t="shared" si="6"/>
        <v>171742.09999999998</v>
      </c>
      <c r="N67" s="31">
        <f t="shared" si="7"/>
        <v>176106.79999999999</v>
      </c>
      <c r="O67" s="31">
        <f t="shared" si="8"/>
        <v>176106.79999999999</v>
      </c>
      <c r="P67" s="31">
        <f>P68</f>
        <v>0</v>
      </c>
      <c r="Q67" s="31">
        <f>Q68</f>
        <v>0</v>
      </c>
      <c r="R67" s="31">
        <f>R68</f>
        <v>0</v>
      </c>
      <c r="S67" s="31">
        <f>S68</f>
        <v>0</v>
      </c>
      <c r="T67" s="31">
        <f>T68</f>
        <v>0</v>
      </c>
      <c r="U67" s="31">
        <f>U68</f>
        <v>0</v>
      </c>
      <c r="V67" s="31">
        <f>V68</f>
        <v>0</v>
      </c>
      <c r="W67" s="31">
        <f>W68</f>
        <v>0</v>
      </c>
      <c r="X67" s="31">
        <f>X68</f>
        <v>0</v>
      </c>
      <c r="Y67" s="31">
        <f>Y68</f>
        <v>0</v>
      </c>
      <c r="Z67" s="31">
        <f>Z68</f>
        <v>0</v>
      </c>
      <c r="AA67" s="31">
        <f>AA68</f>
        <v>0</v>
      </c>
      <c r="AB67" s="31">
        <f>AB68</f>
        <v>0</v>
      </c>
      <c r="AC67" s="31">
        <f t="shared" si="9"/>
        <v>171742.09999999998</v>
      </c>
      <c r="AD67" s="31">
        <f t="shared" si="10"/>
        <v>176106.79999999999</v>
      </c>
      <c r="AE67" s="31">
        <f t="shared" si="11"/>
        <v>176106.79999999999</v>
      </c>
      <c r="AF67" s="31">
        <f>AF68</f>
        <v>0</v>
      </c>
      <c r="AG67" s="31">
        <f t="shared" si="12"/>
        <v>171742.09999999998</v>
      </c>
      <c r="AH67" s="31">
        <f t="shared" si="13"/>
        <v>176106.79999999999</v>
      </c>
      <c r="AI67" s="31">
        <f t="shared" si="14"/>
        <v>176106.79999999999</v>
      </c>
      <c r="AJ67" s="31">
        <f>AJ68</f>
        <v>0</v>
      </c>
      <c r="AK67" s="31">
        <f>AK68</f>
        <v>0</v>
      </c>
      <c r="AL67" s="31">
        <f>AL68</f>
        <v>-2182.4000000000001</v>
      </c>
      <c r="AM67" s="31">
        <f>AM68</f>
        <v>0</v>
      </c>
      <c r="AN67" s="31">
        <f>AN68</f>
        <v>0</v>
      </c>
      <c r="AO67" s="31">
        <f>AO68</f>
        <v>0</v>
      </c>
      <c r="AP67" s="31">
        <f>AP68</f>
        <v>0</v>
      </c>
      <c r="AQ67" s="31">
        <f>AQ68</f>
        <v>0</v>
      </c>
      <c r="AR67" s="31">
        <f>AR68</f>
        <v>0</v>
      </c>
      <c r="AS67" s="31">
        <f t="shared" si="15"/>
        <v>169559.69999999998</v>
      </c>
      <c r="AT67" s="31">
        <f t="shared" si="16"/>
        <v>176106.79999999999</v>
      </c>
      <c r="AU67" s="31">
        <f t="shared" si="17"/>
        <v>176106.79999999999</v>
      </c>
      <c r="AV67" s="31">
        <f>AV68</f>
        <v>0</v>
      </c>
      <c r="AW67" s="23"/>
      <c r="AX67" s="23"/>
      <c r="AY67" s="1"/>
      <c r="AZ67" s="1"/>
      <c r="BA67" s="1"/>
      <c r="BB67" s="1"/>
      <c r="BC67" s="1"/>
      <c r="BD67" s="1"/>
      <c r="BE67" s="1"/>
    </row>
    <row r="68" ht="45">
      <c r="A68" s="29" t="s">
        <v>78</v>
      </c>
      <c r="B68" s="29" t="s">
        <v>27</v>
      </c>
      <c r="C68" s="29" t="s">
        <v>29</v>
      </c>
      <c r="D68" s="29" t="s">
        <v>97</v>
      </c>
      <c r="E68" s="36"/>
      <c r="F68" s="30" t="s">
        <v>54</v>
      </c>
      <c r="G68" s="31">
        <f>G69+G70</f>
        <v>171742.09999999998</v>
      </c>
      <c r="H68" s="31">
        <f>H69+H70</f>
        <v>176106.79999999999</v>
      </c>
      <c r="I68" s="31">
        <f>I69+I70</f>
        <v>176106.79999999999</v>
      </c>
      <c r="J68" s="31">
        <f>J69+J70</f>
        <v>0</v>
      </c>
      <c r="K68" s="31">
        <f>K69+K70</f>
        <v>0</v>
      </c>
      <c r="L68" s="31">
        <f>L69+L70</f>
        <v>0</v>
      </c>
      <c r="M68" s="31">
        <f t="shared" si="6"/>
        <v>171742.09999999998</v>
      </c>
      <c r="N68" s="31">
        <f t="shared" si="7"/>
        <v>176106.79999999999</v>
      </c>
      <c r="O68" s="31">
        <f t="shared" si="8"/>
        <v>176106.79999999999</v>
      </c>
      <c r="P68" s="31">
        <f>P69+P70</f>
        <v>0</v>
      </c>
      <c r="Q68" s="31">
        <f>Q69+Q70</f>
        <v>0</v>
      </c>
      <c r="R68" s="31">
        <f>R69+R70</f>
        <v>0</v>
      </c>
      <c r="S68" s="31">
        <f>S69+S70</f>
        <v>0</v>
      </c>
      <c r="T68" s="31">
        <f>T69+T70</f>
        <v>0</v>
      </c>
      <c r="U68" s="31">
        <f>U69+U70</f>
        <v>0</v>
      </c>
      <c r="V68" s="31">
        <f>V69+V70</f>
        <v>0</v>
      </c>
      <c r="W68" s="31">
        <f>W69+W70</f>
        <v>0</v>
      </c>
      <c r="X68" s="31">
        <f>X69+X70</f>
        <v>0</v>
      </c>
      <c r="Y68" s="31">
        <f>Y69+Y70</f>
        <v>0</v>
      </c>
      <c r="Z68" s="31">
        <f>Z69+Z70</f>
        <v>0</v>
      </c>
      <c r="AA68" s="31">
        <f>AA69+AA70</f>
        <v>0</v>
      </c>
      <c r="AB68" s="31">
        <f>AB69+AB70</f>
        <v>0</v>
      </c>
      <c r="AC68" s="31">
        <f t="shared" si="9"/>
        <v>171742.09999999998</v>
      </c>
      <c r="AD68" s="31">
        <f t="shared" si="10"/>
        <v>176106.79999999999</v>
      </c>
      <c r="AE68" s="31">
        <f t="shared" si="11"/>
        <v>176106.79999999999</v>
      </c>
      <c r="AF68" s="31">
        <f>AF69+AF70</f>
        <v>0</v>
      </c>
      <c r="AG68" s="31">
        <f t="shared" si="12"/>
        <v>171742.09999999998</v>
      </c>
      <c r="AH68" s="31">
        <f t="shared" si="13"/>
        <v>176106.79999999999</v>
      </c>
      <c r="AI68" s="31">
        <f t="shared" si="14"/>
        <v>176106.79999999999</v>
      </c>
      <c r="AJ68" s="31">
        <f>AJ69+AJ70</f>
        <v>0</v>
      </c>
      <c r="AK68" s="31">
        <f>AK69+AK70</f>
        <v>0</v>
      </c>
      <c r="AL68" s="31">
        <f>AL69+AL70</f>
        <v>-2182.4000000000001</v>
      </c>
      <c r="AM68" s="31">
        <f>AM69+AM70</f>
        <v>0</v>
      </c>
      <c r="AN68" s="31">
        <f>AN69+AN70</f>
        <v>0</v>
      </c>
      <c r="AO68" s="31">
        <f>AO69+AO70</f>
        <v>0</v>
      </c>
      <c r="AP68" s="31">
        <f>AP69+AP70</f>
        <v>0</v>
      </c>
      <c r="AQ68" s="31">
        <f>AQ69+AQ70</f>
        <v>0</v>
      </c>
      <c r="AR68" s="31">
        <f>AR69+AR70</f>
        <v>0</v>
      </c>
      <c r="AS68" s="31">
        <f t="shared" si="15"/>
        <v>169559.69999999998</v>
      </c>
      <c r="AT68" s="31">
        <f t="shared" si="16"/>
        <v>176106.79999999999</v>
      </c>
      <c r="AU68" s="31">
        <f t="shared" si="17"/>
        <v>176106.79999999999</v>
      </c>
      <c r="AV68" s="31">
        <f>AV69+AV70</f>
        <v>0</v>
      </c>
      <c r="AW68" s="23"/>
      <c r="AX68" s="23"/>
      <c r="AY68" s="1"/>
      <c r="AZ68" s="1"/>
      <c r="BA68" s="1"/>
      <c r="BB68" s="1"/>
      <c r="BC68" s="1"/>
      <c r="BD68" s="1"/>
      <c r="BE68" s="1"/>
    </row>
    <row r="69" ht="75">
      <c r="A69" s="29" t="s">
        <v>78</v>
      </c>
      <c r="B69" s="29" t="s">
        <v>27</v>
      </c>
      <c r="C69" s="29" t="s">
        <v>29</v>
      </c>
      <c r="D69" s="29" t="s">
        <v>97</v>
      </c>
      <c r="E69" s="29" t="s">
        <v>51</v>
      </c>
      <c r="F69" s="30" t="s">
        <v>52</v>
      </c>
      <c r="G69" s="39">
        <v>154874.29999999999</v>
      </c>
      <c r="H69" s="38">
        <v>159239</v>
      </c>
      <c r="I69" s="38">
        <v>159239</v>
      </c>
      <c r="J69" s="38"/>
      <c r="K69" s="38"/>
      <c r="L69" s="38"/>
      <c r="M69" s="31">
        <f t="shared" si="6"/>
        <v>154874.29999999999</v>
      </c>
      <c r="N69" s="31">
        <f t="shared" si="7"/>
        <v>159239</v>
      </c>
      <c r="O69" s="31">
        <f t="shared" si="8"/>
        <v>159239</v>
      </c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>
        <f t="shared" si="9"/>
        <v>154874.29999999999</v>
      </c>
      <c r="AD69" s="31">
        <f t="shared" si="10"/>
        <v>159239</v>
      </c>
      <c r="AE69" s="31">
        <f t="shared" si="11"/>
        <v>159239</v>
      </c>
      <c r="AF69" s="31"/>
      <c r="AG69" s="31">
        <f t="shared" si="12"/>
        <v>154874.29999999999</v>
      </c>
      <c r="AH69" s="31">
        <f t="shared" si="13"/>
        <v>159239</v>
      </c>
      <c r="AI69" s="31">
        <f t="shared" si="14"/>
        <v>159239</v>
      </c>
      <c r="AJ69" s="31"/>
      <c r="AK69" s="31"/>
      <c r="AL69" s="31">
        <v>-2182.4000000000001</v>
      </c>
      <c r="AM69" s="31"/>
      <c r="AN69" s="31"/>
      <c r="AO69" s="31"/>
      <c r="AP69" s="31"/>
      <c r="AQ69" s="31"/>
      <c r="AR69" s="31"/>
      <c r="AS69" s="31">
        <f t="shared" si="15"/>
        <v>152691.89999999999</v>
      </c>
      <c r="AT69" s="31">
        <f t="shared" si="16"/>
        <v>159239</v>
      </c>
      <c r="AU69" s="31">
        <f t="shared" si="17"/>
        <v>159239</v>
      </c>
      <c r="AV69" s="31"/>
      <c r="AW69" s="23"/>
      <c r="AX69" s="23"/>
      <c r="AY69" s="1"/>
      <c r="AZ69" s="1"/>
      <c r="BA69" s="1"/>
      <c r="BB69" s="1"/>
      <c r="BC69" s="1"/>
      <c r="BD69" s="1"/>
      <c r="BE69" s="1"/>
    </row>
    <row r="70" ht="30">
      <c r="A70" s="29" t="s">
        <v>78</v>
      </c>
      <c r="B70" s="29" t="s">
        <v>27</v>
      </c>
      <c r="C70" s="29" t="s">
        <v>29</v>
      </c>
      <c r="D70" s="29" t="s">
        <v>97</v>
      </c>
      <c r="E70" s="29" t="s">
        <v>39</v>
      </c>
      <c r="F70" s="30" t="s">
        <v>40</v>
      </c>
      <c r="G70" s="39">
        <v>16867.799999999999</v>
      </c>
      <c r="H70" s="39">
        <v>16867.799999999999</v>
      </c>
      <c r="I70" s="39">
        <v>16867.799999999999</v>
      </c>
      <c r="J70" s="39"/>
      <c r="K70" s="39"/>
      <c r="L70" s="39"/>
      <c r="M70" s="31">
        <f t="shared" si="6"/>
        <v>16867.799999999999</v>
      </c>
      <c r="N70" s="31">
        <f t="shared" si="7"/>
        <v>16867.799999999999</v>
      </c>
      <c r="O70" s="31">
        <f t="shared" si="8"/>
        <v>16867.799999999999</v>
      </c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>
        <f t="shared" si="9"/>
        <v>16867.799999999999</v>
      </c>
      <c r="AD70" s="31">
        <f t="shared" si="10"/>
        <v>16867.799999999999</v>
      </c>
      <c r="AE70" s="31">
        <f t="shared" si="11"/>
        <v>16867.799999999999</v>
      </c>
      <c r="AF70" s="31"/>
      <c r="AG70" s="31">
        <f t="shared" si="12"/>
        <v>16867.799999999999</v>
      </c>
      <c r="AH70" s="31">
        <f t="shared" si="13"/>
        <v>16867.799999999999</v>
      </c>
      <c r="AI70" s="31">
        <f t="shared" si="14"/>
        <v>16867.799999999999</v>
      </c>
      <c r="AJ70" s="31"/>
      <c r="AK70" s="31"/>
      <c r="AL70" s="31"/>
      <c r="AM70" s="31"/>
      <c r="AN70" s="31"/>
      <c r="AO70" s="31"/>
      <c r="AP70" s="31"/>
      <c r="AQ70" s="31"/>
      <c r="AR70" s="31"/>
      <c r="AS70" s="31">
        <f t="shared" si="15"/>
        <v>16867.799999999999</v>
      </c>
      <c r="AT70" s="31">
        <f t="shared" si="16"/>
        <v>16867.799999999999</v>
      </c>
      <c r="AU70" s="31">
        <f t="shared" si="17"/>
        <v>16867.799999999999</v>
      </c>
      <c r="AV70" s="31"/>
      <c r="AW70" s="23"/>
      <c r="AX70" s="23"/>
      <c r="AY70" s="1"/>
      <c r="AZ70" s="1"/>
      <c r="BA70" s="1"/>
      <c r="BB70" s="1"/>
      <c r="BC70" s="1"/>
      <c r="BD70" s="1"/>
      <c r="BE70" s="1"/>
    </row>
    <row r="71" ht="30">
      <c r="A71" s="29" t="s">
        <v>78</v>
      </c>
      <c r="B71" s="29" t="s">
        <v>27</v>
      </c>
      <c r="C71" s="29" t="s">
        <v>29</v>
      </c>
      <c r="D71" s="29" t="s">
        <v>98</v>
      </c>
      <c r="E71" s="29"/>
      <c r="F71" s="30" t="s">
        <v>99</v>
      </c>
      <c r="G71" s="39"/>
      <c r="H71" s="39"/>
      <c r="I71" s="39"/>
      <c r="J71" s="39"/>
      <c r="K71" s="39"/>
      <c r="L71" s="39"/>
      <c r="M71" s="31"/>
      <c r="N71" s="31"/>
      <c r="O71" s="31"/>
      <c r="P71" s="31">
        <f t="shared" ref="P71:P90" si="108">P72</f>
        <v>0</v>
      </c>
      <c r="Q71" s="31">
        <f t="shared" ref="Q71:Q90" si="109">Q72</f>
        <v>0</v>
      </c>
      <c r="R71" s="31">
        <f t="shared" ref="R71:R90" si="110">R72</f>
        <v>199421.39999999999</v>
      </c>
      <c r="S71" s="31">
        <f t="shared" ref="S71:S90" si="111">S72</f>
        <v>0</v>
      </c>
      <c r="T71" s="31">
        <f t="shared" ref="T71:T90" si="112">T72</f>
        <v>0</v>
      </c>
      <c r="U71" s="31">
        <f t="shared" ref="U71:U90" si="113">U72</f>
        <v>0</v>
      </c>
      <c r="V71" s="31">
        <f t="shared" ref="V71:V90" si="114">V72</f>
        <v>0</v>
      </c>
      <c r="W71" s="31">
        <f t="shared" ref="W71:W90" si="115">W72</f>
        <v>0</v>
      </c>
      <c r="X71" s="31">
        <f t="shared" ref="X71:X90" si="116">X72</f>
        <v>0</v>
      </c>
      <c r="Y71" s="31">
        <f t="shared" ref="Y71:Y90" si="117">Y72</f>
        <v>0</v>
      </c>
      <c r="Z71" s="31">
        <f t="shared" ref="Z71:Z90" si="118">Z72</f>
        <v>0</v>
      </c>
      <c r="AA71" s="31">
        <f t="shared" ref="AA71:AA90" si="119">AA72</f>
        <v>0</v>
      </c>
      <c r="AB71" s="31">
        <f t="shared" ref="AB71:AB90" si="120">AB72</f>
        <v>0</v>
      </c>
      <c r="AC71" s="31">
        <f t="shared" si="9"/>
        <v>199421.39999999999</v>
      </c>
      <c r="AD71" s="31">
        <f t="shared" si="10"/>
        <v>0</v>
      </c>
      <c r="AE71" s="31">
        <f t="shared" si="11"/>
        <v>0</v>
      </c>
      <c r="AF71" s="31">
        <f t="shared" ref="AF71:AF90" si="121">AF72</f>
        <v>0</v>
      </c>
      <c r="AG71" s="31">
        <f t="shared" si="12"/>
        <v>199421.39999999999</v>
      </c>
      <c r="AH71" s="31">
        <f t="shared" si="13"/>
        <v>0</v>
      </c>
      <c r="AI71" s="31">
        <f t="shared" si="14"/>
        <v>0</v>
      </c>
      <c r="AJ71" s="31">
        <f t="shared" ref="AJ71:AJ90" si="122">AJ72</f>
        <v>0</v>
      </c>
      <c r="AK71" s="31">
        <f t="shared" ref="AK71:AK90" si="123">AK72</f>
        <v>0</v>
      </c>
      <c r="AL71" s="31">
        <f t="shared" ref="AL71:AL90" si="124">AL72</f>
        <v>84981.300000000003</v>
      </c>
      <c r="AM71" s="31">
        <f t="shared" ref="AM71:AM90" si="125">AM72</f>
        <v>0</v>
      </c>
      <c r="AN71" s="31">
        <f t="shared" ref="AN71:AN90" si="126">AN72</f>
        <v>0</v>
      </c>
      <c r="AO71" s="31">
        <f t="shared" ref="AO71:AO90" si="127">AO72</f>
        <v>0</v>
      </c>
      <c r="AP71" s="31">
        <f t="shared" ref="AP71:AP90" si="128">AP72</f>
        <v>0</v>
      </c>
      <c r="AQ71" s="31">
        <f t="shared" ref="AQ71:AQ90" si="129">AQ72</f>
        <v>0</v>
      </c>
      <c r="AR71" s="31">
        <f t="shared" ref="AR71:AR90" si="130">AR72</f>
        <v>0</v>
      </c>
      <c r="AS71" s="31">
        <f t="shared" si="15"/>
        <v>284402.70000000001</v>
      </c>
      <c r="AT71" s="31">
        <f t="shared" si="16"/>
        <v>0</v>
      </c>
      <c r="AU71" s="31">
        <f t="shared" si="17"/>
        <v>0</v>
      </c>
      <c r="AV71" s="31">
        <f t="shared" ref="AV71:AV90" si="131">AV72</f>
        <v>0</v>
      </c>
      <c r="AW71" s="23"/>
      <c r="AX71" s="23"/>
      <c r="AY71" s="1"/>
      <c r="AZ71" s="1"/>
      <c r="BA71" s="1"/>
      <c r="BB71" s="1"/>
      <c r="BC71" s="1"/>
      <c r="BD71" s="1"/>
      <c r="BE71" s="1"/>
    </row>
    <row r="72" ht="30">
      <c r="A72" s="29" t="s">
        <v>78</v>
      </c>
      <c r="B72" s="29" t="s">
        <v>27</v>
      </c>
      <c r="C72" s="29" t="s">
        <v>29</v>
      </c>
      <c r="D72" s="29" t="s">
        <v>100</v>
      </c>
      <c r="E72" s="29"/>
      <c r="F72" s="30" t="s">
        <v>101</v>
      </c>
      <c r="G72" s="39"/>
      <c r="H72" s="39"/>
      <c r="I72" s="39"/>
      <c r="J72" s="39"/>
      <c r="K72" s="39"/>
      <c r="L72" s="39"/>
      <c r="M72" s="31"/>
      <c r="N72" s="31"/>
      <c r="O72" s="31"/>
      <c r="P72" s="31">
        <f t="shared" si="108"/>
        <v>0</v>
      </c>
      <c r="Q72" s="31">
        <f t="shared" si="109"/>
        <v>0</v>
      </c>
      <c r="R72" s="31">
        <f t="shared" si="110"/>
        <v>199421.39999999999</v>
      </c>
      <c r="S72" s="31">
        <f t="shared" si="111"/>
        <v>0</v>
      </c>
      <c r="T72" s="31">
        <f t="shared" si="112"/>
        <v>0</v>
      </c>
      <c r="U72" s="31">
        <f t="shared" si="113"/>
        <v>0</v>
      </c>
      <c r="V72" s="31">
        <f t="shared" si="114"/>
        <v>0</v>
      </c>
      <c r="W72" s="31">
        <f t="shared" si="115"/>
        <v>0</v>
      </c>
      <c r="X72" s="31">
        <f t="shared" si="116"/>
        <v>0</v>
      </c>
      <c r="Y72" s="31">
        <f t="shared" si="117"/>
        <v>0</v>
      </c>
      <c r="Z72" s="31">
        <f t="shared" si="118"/>
        <v>0</v>
      </c>
      <c r="AA72" s="31">
        <f t="shared" si="119"/>
        <v>0</v>
      </c>
      <c r="AB72" s="31">
        <f t="shared" si="120"/>
        <v>0</v>
      </c>
      <c r="AC72" s="31">
        <f t="shared" si="9"/>
        <v>199421.39999999999</v>
      </c>
      <c r="AD72" s="31">
        <f t="shared" si="10"/>
        <v>0</v>
      </c>
      <c r="AE72" s="31">
        <f t="shared" si="11"/>
        <v>0</v>
      </c>
      <c r="AF72" s="31">
        <f t="shared" si="121"/>
        <v>0</v>
      </c>
      <c r="AG72" s="31">
        <f t="shared" si="12"/>
        <v>199421.39999999999</v>
      </c>
      <c r="AH72" s="31">
        <f t="shared" si="13"/>
        <v>0</v>
      </c>
      <c r="AI72" s="31">
        <f t="shared" si="14"/>
        <v>0</v>
      </c>
      <c r="AJ72" s="31">
        <f t="shared" si="122"/>
        <v>0</v>
      </c>
      <c r="AK72" s="31">
        <f t="shared" si="123"/>
        <v>0</v>
      </c>
      <c r="AL72" s="31">
        <f t="shared" si="124"/>
        <v>84981.300000000003</v>
      </c>
      <c r="AM72" s="31">
        <f t="shared" si="125"/>
        <v>0</v>
      </c>
      <c r="AN72" s="31">
        <f t="shared" si="126"/>
        <v>0</v>
      </c>
      <c r="AO72" s="31">
        <f t="shared" si="127"/>
        <v>0</v>
      </c>
      <c r="AP72" s="31">
        <f t="shared" si="128"/>
        <v>0</v>
      </c>
      <c r="AQ72" s="31">
        <f t="shared" si="129"/>
        <v>0</v>
      </c>
      <c r="AR72" s="31">
        <f t="shared" si="130"/>
        <v>0</v>
      </c>
      <c r="AS72" s="31">
        <f t="shared" si="15"/>
        <v>284402.70000000001</v>
      </c>
      <c r="AT72" s="31">
        <f t="shared" si="16"/>
        <v>0</v>
      </c>
      <c r="AU72" s="31">
        <f t="shared" si="17"/>
        <v>0</v>
      </c>
      <c r="AV72" s="31">
        <f t="shared" si="131"/>
        <v>0</v>
      </c>
      <c r="AW72" s="23"/>
      <c r="AX72" s="23"/>
      <c r="AY72" s="1"/>
      <c r="AZ72" s="1"/>
      <c r="BA72" s="1"/>
      <c r="BB72" s="1"/>
      <c r="BC72" s="1"/>
      <c r="BD72" s="1"/>
      <c r="BE72" s="1"/>
    </row>
    <row r="73" ht="30">
      <c r="A73" s="29" t="s">
        <v>78</v>
      </c>
      <c r="B73" s="29" t="s">
        <v>27</v>
      </c>
      <c r="C73" s="29" t="s">
        <v>29</v>
      </c>
      <c r="D73" s="29" t="s">
        <v>100</v>
      </c>
      <c r="E73" s="29" t="s">
        <v>41</v>
      </c>
      <c r="F73" s="30" t="s">
        <v>42</v>
      </c>
      <c r="G73" s="39"/>
      <c r="H73" s="39"/>
      <c r="I73" s="39"/>
      <c r="J73" s="39"/>
      <c r="K73" s="39"/>
      <c r="L73" s="39"/>
      <c r="M73" s="31"/>
      <c r="N73" s="31"/>
      <c r="O73" s="31"/>
      <c r="P73" s="31"/>
      <c r="Q73" s="31"/>
      <c r="R73" s="31">
        <v>199421.39999999999</v>
      </c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>
        <f t="shared" si="9"/>
        <v>199421.39999999999</v>
      </c>
      <c r="AD73" s="31">
        <f t="shared" si="10"/>
        <v>0</v>
      </c>
      <c r="AE73" s="31">
        <f t="shared" si="11"/>
        <v>0</v>
      </c>
      <c r="AF73" s="31"/>
      <c r="AG73" s="31">
        <f t="shared" si="12"/>
        <v>199421.39999999999</v>
      </c>
      <c r="AH73" s="31">
        <f t="shared" si="13"/>
        <v>0</v>
      </c>
      <c r="AI73" s="31">
        <f t="shared" si="14"/>
        <v>0</v>
      </c>
      <c r="AJ73" s="31"/>
      <c r="AK73" s="31"/>
      <c r="AL73" s="31">
        <v>84981.300000000003</v>
      </c>
      <c r="AM73" s="31"/>
      <c r="AN73" s="31"/>
      <c r="AO73" s="31"/>
      <c r="AP73" s="31"/>
      <c r="AQ73" s="31"/>
      <c r="AR73" s="31"/>
      <c r="AS73" s="31">
        <f t="shared" si="15"/>
        <v>284402.70000000001</v>
      </c>
      <c r="AT73" s="31">
        <f t="shared" si="16"/>
        <v>0</v>
      </c>
      <c r="AU73" s="31">
        <f t="shared" si="17"/>
        <v>0</v>
      </c>
      <c r="AV73" s="31"/>
      <c r="AW73" s="23"/>
      <c r="AX73" s="23"/>
      <c r="AY73" s="1"/>
      <c r="AZ73" s="1"/>
      <c r="BA73" s="1"/>
      <c r="BB73" s="1"/>
      <c r="BC73" s="1"/>
      <c r="BD73" s="1"/>
      <c r="BE73" s="1"/>
    </row>
    <row r="74" ht="15">
      <c r="A74" s="29" t="s">
        <v>78</v>
      </c>
      <c r="B74" s="29" t="s">
        <v>27</v>
      </c>
      <c r="C74" s="29" t="s">
        <v>29</v>
      </c>
      <c r="D74" s="29" t="s">
        <v>57</v>
      </c>
      <c r="E74" s="36"/>
      <c r="F74" s="30" t="s">
        <v>58</v>
      </c>
      <c r="G74" s="31">
        <f t="shared" ref="G74:G90" si="132">G75</f>
        <v>3120</v>
      </c>
      <c r="H74" s="31">
        <f t="shared" ref="H74:H90" si="133">H75</f>
        <v>3432</v>
      </c>
      <c r="I74" s="31">
        <f t="shared" ref="I74:I90" si="134">I75</f>
        <v>3432</v>
      </c>
      <c r="J74" s="31">
        <f t="shared" ref="J74:J90" si="135">J75</f>
        <v>0</v>
      </c>
      <c r="K74" s="31">
        <f t="shared" ref="K74:K90" si="136">K75</f>
        <v>0</v>
      </c>
      <c r="L74" s="31">
        <f t="shared" ref="L74:L90" si="137">L75</f>
        <v>0</v>
      </c>
      <c r="M74" s="31">
        <f t="shared" si="6"/>
        <v>3120</v>
      </c>
      <c r="N74" s="31">
        <f t="shared" si="7"/>
        <v>3432</v>
      </c>
      <c r="O74" s="31">
        <f t="shared" si="8"/>
        <v>3432</v>
      </c>
      <c r="P74" s="31">
        <f t="shared" si="108"/>
        <v>0</v>
      </c>
      <c r="Q74" s="31">
        <f t="shared" si="109"/>
        <v>0</v>
      </c>
      <c r="R74" s="31">
        <f t="shared" si="110"/>
        <v>0</v>
      </c>
      <c r="S74" s="31">
        <f t="shared" si="111"/>
        <v>0</v>
      </c>
      <c r="T74" s="31">
        <f t="shared" si="112"/>
        <v>0</v>
      </c>
      <c r="U74" s="31">
        <f t="shared" si="113"/>
        <v>0</v>
      </c>
      <c r="V74" s="31">
        <f t="shared" si="114"/>
        <v>0</v>
      </c>
      <c r="W74" s="31">
        <f t="shared" si="115"/>
        <v>0</v>
      </c>
      <c r="X74" s="31">
        <f t="shared" si="116"/>
        <v>0</v>
      </c>
      <c r="Y74" s="31">
        <f t="shared" si="117"/>
        <v>0</v>
      </c>
      <c r="Z74" s="31">
        <f t="shared" si="118"/>
        <v>0</v>
      </c>
      <c r="AA74" s="31">
        <f t="shared" si="119"/>
        <v>0</v>
      </c>
      <c r="AB74" s="31">
        <f t="shared" si="120"/>
        <v>0</v>
      </c>
      <c r="AC74" s="31">
        <f t="shared" si="9"/>
        <v>3120</v>
      </c>
      <c r="AD74" s="31">
        <f t="shared" si="10"/>
        <v>3432</v>
      </c>
      <c r="AE74" s="31">
        <f t="shared" si="11"/>
        <v>3432</v>
      </c>
      <c r="AF74" s="31">
        <f t="shared" si="121"/>
        <v>0</v>
      </c>
      <c r="AG74" s="31">
        <f t="shared" si="12"/>
        <v>3120</v>
      </c>
      <c r="AH74" s="31">
        <f t="shared" si="13"/>
        <v>3432</v>
      </c>
      <c r="AI74" s="31">
        <f t="shared" si="14"/>
        <v>3432</v>
      </c>
      <c r="AJ74" s="31">
        <f t="shared" si="122"/>
        <v>0</v>
      </c>
      <c r="AK74" s="31">
        <f t="shared" si="123"/>
        <v>0</v>
      </c>
      <c r="AL74" s="31">
        <f t="shared" si="124"/>
        <v>0</v>
      </c>
      <c r="AM74" s="31">
        <f t="shared" si="125"/>
        <v>0</v>
      </c>
      <c r="AN74" s="31">
        <f t="shared" si="126"/>
        <v>0</v>
      </c>
      <c r="AO74" s="31">
        <f t="shared" si="127"/>
        <v>0</v>
      </c>
      <c r="AP74" s="31">
        <f t="shared" si="128"/>
        <v>0</v>
      </c>
      <c r="AQ74" s="31">
        <f t="shared" si="129"/>
        <v>0</v>
      </c>
      <c r="AR74" s="31">
        <f t="shared" si="130"/>
        <v>0</v>
      </c>
      <c r="AS74" s="31">
        <f t="shared" si="15"/>
        <v>3120</v>
      </c>
      <c r="AT74" s="31">
        <f t="shared" si="16"/>
        <v>3432</v>
      </c>
      <c r="AU74" s="31">
        <f t="shared" si="17"/>
        <v>3432</v>
      </c>
      <c r="AV74" s="31">
        <f t="shared" si="131"/>
        <v>0</v>
      </c>
      <c r="AW74" s="23"/>
      <c r="AX74" s="23"/>
      <c r="AY74" s="1"/>
      <c r="AZ74" s="1"/>
      <c r="BA74" s="1"/>
      <c r="BB74" s="1"/>
      <c r="BC74" s="1"/>
      <c r="BD74" s="1"/>
      <c r="BE74" s="1"/>
    </row>
    <row r="75" ht="30">
      <c r="A75" s="29" t="s">
        <v>78</v>
      </c>
      <c r="B75" s="29" t="s">
        <v>27</v>
      </c>
      <c r="C75" s="29" t="s">
        <v>29</v>
      </c>
      <c r="D75" s="15" t="s">
        <v>102</v>
      </c>
      <c r="E75" s="36"/>
      <c r="F75" s="30" t="s">
        <v>103</v>
      </c>
      <c r="G75" s="31">
        <f t="shared" si="132"/>
        <v>3120</v>
      </c>
      <c r="H75" s="31">
        <f t="shared" si="133"/>
        <v>3432</v>
      </c>
      <c r="I75" s="31">
        <f t="shared" si="134"/>
        <v>3432</v>
      </c>
      <c r="J75" s="31">
        <f t="shared" si="135"/>
        <v>0</v>
      </c>
      <c r="K75" s="31">
        <f t="shared" si="136"/>
        <v>0</v>
      </c>
      <c r="L75" s="31">
        <f t="shared" si="137"/>
        <v>0</v>
      </c>
      <c r="M75" s="31">
        <f t="shared" si="6"/>
        <v>3120</v>
      </c>
      <c r="N75" s="31">
        <f t="shared" si="7"/>
        <v>3432</v>
      </c>
      <c r="O75" s="31">
        <f t="shared" si="8"/>
        <v>3432</v>
      </c>
      <c r="P75" s="31">
        <f t="shared" si="108"/>
        <v>0</v>
      </c>
      <c r="Q75" s="31">
        <f t="shared" si="109"/>
        <v>0</v>
      </c>
      <c r="R75" s="31">
        <f t="shared" si="110"/>
        <v>0</v>
      </c>
      <c r="S75" s="31">
        <f t="shared" si="111"/>
        <v>0</v>
      </c>
      <c r="T75" s="31">
        <f t="shared" si="112"/>
        <v>0</v>
      </c>
      <c r="U75" s="31">
        <f t="shared" si="113"/>
        <v>0</v>
      </c>
      <c r="V75" s="31">
        <f t="shared" si="114"/>
        <v>0</v>
      </c>
      <c r="W75" s="31">
        <f t="shared" si="115"/>
        <v>0</v>
      </c>
      <c r="X75" s="31">
        <f t="shared" si="116"/>
        <v>0</v>
      </c>
      <c r="Y75" s="31">
        <f t="shared" si="117"/>
        <v>0</v>
      </c>
      <c r="Z75" s="31">
        <f t="shared" si="118"/>
        <v>0</v>
      </c>
      <c r="AA75" s="31">
        <f t="shared" si="119"/>
        <v>0</v>
      </c>
      <c r="AB75" s="31">
        <f t="shared" si="120"/>
        <v>0</v>
      </c>
      <c r="AC75" s="31">
        <f t="shared" si="9"/>
        <v>3120</v>
      </c>
      <c r="AD75" s="31">
        <f t="shared" si="10"/>
        <v>3432</v>
      </c>
      <c r="AE75" s="31">
        <f t="shared" si="11"/>
        <v>3432</v>
      </c>
      <c r="AF75" s="31">
        <f t="shared" si="121"/>
        <v>0</v>
      </c>
      <c r="AG75" s="31">
        <f t="shared" si="12"/>
        <v>3120</v>
      </c>
      <c r="AH75" s="31">
        <f t="shared" si="13"/>
        <v>3432</v>
      </c>
      <c r="AI75" s="31">
        <f t="shared" si="14"/>
        <v>3432</v>
      </c>
      <c r="AJ75" s="31">
        <f t="shared" si="122"/>
        <v>0</v>
      </c>
      <c r="AK75" s="31">
        <f t="shared" si="123"/>
        <v>0</v>
      </c>
      <c r="AL75" s="31">
        <f t="shared" si="124"/>
        <v>0</v>
      </c>
      <c r="AM75" s="31">
        <f t="shared" si="125"/>
        <v>0</v>
      </c>
      <c r="AN75" s="31">
        <f t="shared" si="126"/>
        <v>0</v>
      </c>
      <c r="AO75" s="31">
        <f t="shared" si="127"/>
        <v>0</v>
      </c>
      <c r="AP75" s="31">
        <f t="shared" si="128"/>
        <v>0</v>
      </c>
      <c r="AQ75" s="31">
        <f t="shared" si="129"/>
        <v>0</v>
      </c>
      <c r="AR75" s="31">
        <f t="shared" si="130"/>
        <v>0</v>
      </c>
      <c r="AS75" s="31">
        <f t="shared" si="15"/>
        <v>3120</v>
      </c>
      <c r="AT75" s="31">
        <f t="shared" si="16"/>
        <v>3432</v>
      </c>
      <c r="AU75" s="31">
        <f t="shared" si="17"/>
        <v>3432</v>
      </c>
      <c r="AV75" s="31">
        <f t="shared" si="131"/>
        <v>0</v>
      </c>
      <c r="AW75" s="23"/>
      <c r="AX75" s="23"/>
      <c r="AY75" s="1"/>
      <c r="AZ75" s="1"/>
      <c r="BA75" s="1"/>
      <c r="BB75" s="1"/>
      <c r="BC75" s="1"/>
      <c r="BD75" s="1"/>
      <c r="BE75" s="1"/>
    </row>
    <row r="76" ht="30">
      <c r="A76" s="29" t="s">
        <v>78</v>
      </c>
      <c r="B76" s="29" t="s">
        <v>27</v>
      </c>
      <c r="C76" s="29" t="s">
        <v>29</v>
      </c>
      <c r="D76" s="15" t="s">
        <v>102</v>
      </c>
      <c r="E76" s="29" t="s">
        <v>39</v>
      </c>
      <c r="F76" s="30" t="s">
        <v>40</v>
      </c>
      <c r="G76" s="38">
        <v>3120</v>
      </c>
      <c r="H76" s="38">
        <v>3432</v>
      </c>
      <c r="I76" s="38">
        <v>3432</v>
      </c>
      <c r="J76" s="38"/>
      <c r="K76" s="38"/>
      <c r="L76" s="38"/>
      <c r="M76" s="31">
        <f t="shared" si="6"/>
        <v>3120</v>
      </c>
      <c r="N76" s="31">
        <f t="shared" si="7"/>
        <v>3432</v>
      </c>
      <c r="O76" s="31">
        <f t="shared" si="8"/>
        <v>3432</v>
      </c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>
        <f t="shared" si="9"/>
        <v>3120</v>
      </c>
      <c r="AD76" s="31">
        <f t="shared" si="10"/>
        <v>3432</v>
      </c>
      <c r="AE76" s="31">
        <f t="shared" si="11"/>
        <v>3432</v>
      </c>
      <c r="AF76" s="31"/>
      <c r="AG76" s="31">
        <f t="shared" si="12"/>
        <v>3120</v>
      </c>
      <c r="AH76" s="31">
        <f t="shared" si="13"/>
        <v>3432</v>
      </c>
      <c r="AI76" s="31">
        <f t="shared" si="14"/>
        <v>3432</v>
      </c>
      <c r="AJ76" s="31"/>
      <c r="AK76" s="31"/>
      <c r="AL76" s="31"/>
      <c r="AM76" s="31"/>
      <c r="AN76" s="31"/>
      <c r="AO76" s="31"/>
      <c r="AP76" s="31"/>
      <c r="AQ76" s="31"/>
      <c r="AR76" s="31"/>
      <c r="AS76" s="31">
        <f t="shared" si="15"/>
        <v>3120</v>
      </c>
      <c r="AT76" s="31">
        <f t="shared" si="16"/>
        <v>3432</v>
      </c>
      <c r="AU76" s="31">
        <f t="shared" si="17"/>
        <v>3432</v>
      </c>
      <c r="AV76" s="31"/>
      <c r="AW76" s="23"/>
      <c r="AX76" s="23"/>
      <c r="AY76" s="1"/>
      <c r="AZ76" s="1"/>
      <c r="BA76" s="1"/>
      <c r="BB76" s="1"/>
      <c r="BC76" s="1"/>
      <c r="BD76" s="1"/>
      <c r="BE76" s="1"/>
    </row>
    <row r="77" ht="45">
      <c r="A77" s="29" t="s">
        <v>78</v>
      </c>
      <c r="B77" s="29" t="s">
        <v>27</v>
      </c>
      <c r="C77" s="29" t="s">
        <v>29</v>
      </c>
      <c r="D77" s="29" t="s">
        <v>89</v>
      </c>
      <c r="E77" s="36"/>
      <c r="F77" s="30" t="s">
        <v>90</v>
      </c>
      <c r="G77" s="31">
        <f t="shared" si="132"/>
        <v>46000</v>
      </c>
      <c r="H77" s="31">
        <f t="shared" si="133"/>
        <v>40000</v>
      </c>
      <c r="I77" s="31">
        <f t="shared" si="134"/>
        <v>40000</v>
      </c>
      <c r="J77" s="31">
        <f t="shared" si="135"/>
        <v>-31359.630000000001</v>
      </c>
      <c r="K77" s="31">
        <f t="shared" si="136"/>
        <v>44254.921000000002</v>
      </c>
      <c r="L77" s="31">
        <f t="shared" si="137"/>
        <v>-22216.708999999999</v>
      </c>
      <c r="M77" s="31">
        <f t="shared" ref="M77:M120" si="138">G77+J77</f>
        <v>14640.369999999999</v>
      </c>
      <c r="N77" s="31">
        <f t="shared" ref="N77:N120" si="139">H77+K77</f>
        <v>84254.921000000002</v>
      </c>
      <c r="O77" s="31">
        <f t="shared" ref="O77:O120" si="140">I77+L77</f>
        <v>17783.291000000001</v>
      </c>
      <c r="P77" s="31">
        <f t="shared" si="108"/>
        <v>0</v>
      </c>
      <c r="Q77" s="31">
        <f t="shared" si="109"/>
        <v>0</v>
      </c>
      <c r="R77" s="31">
        <f t="shared" si="110"/>
        <v>0</v>
      </c>
      <c r="S77" s="31">
        <f t="shared" si="111"/>
        <v>0</v>
      </c>
      <c r="T77" s="31">
        <f t="shared" si="112"/>
        <v>0</v>
      </c>
      <c r="U77" s="31">
        <f t="shared" si="113"/>
        <v>0</v>
      </c>
      <c r="V77" s="31">
        <f t="shared" si="114"/>
        <v>0</v>
      </c>
      <c r="W77" s="31">
        <f t="shared" si="115"/>
        <v>0</v>
      </c>
      <c r="X77" s="31">
        <f t="shared" si="116"/>
        <v>0</v>
      </c>
      <c r="Y77" s="31">
        <f t="shared" si="117"/>
        <v>0</v>
      </c>
      <c r="Z77" s="31">
        <f t="shared" si="118"/>
        <v>0</v>
      </c>
      <c r="AA77" s="31">
        <f t="shared" si="119"/>
        <v>0</v>
      </c>
      <c r="AB77" s="31">
        <f t="shared" si="120"/>
        <v>0</v>
      </c>
      <c r="AC77" s="31">
        <f t="shared" ref="AC77:AC105" si="141">M77+R77+P77+Q77+T77+S77</f>
        <v>14640.369999999999</v>
      </c>
      <c r="AD77" s="31">
        <f t="shared" ref="AD77:AD105" si="142">N77+V77+X77+U77+W77</f>
        <v>84254.921000000002</v>
      </c>
      <c r="AE77" s="31">
        <f t="shared" ref="AE77:AE105" si="143">O77+Z77+AB77+Y77+AA77</f>
        <v>17783.291000000001</v>
      </c>
      <c r="AF77" s="31">
        <f t="shared" si="121"/>
        <v>0</v>
      </c>
      <c r="AG77" s="31">
        <f t="shared" ref="AG77:AG105" si="144">AC77+AF77</f>
        <v>14640.369999999999</v>
      </c>
      <c r="AH77" s="31">
        <f t="shared" ref="AH77:AH105" si="145">AD77</f>
        <v>84254.921000000002</v>
      </c>
      <c r="AI77" s="31">
        <f t="shared" ref="AI77:AI105" si="146">AE77</f>
        <v>17783.291000000001</v>
      </c>
      <c r="AJ77" s="31">
        <f t="shared" si="122"/>
        <v>0</v>
      </c>
      <c r="AK77" s="31">
        <f t="shared" si="123"/>
        <v>0</v>
      </c>
      <c r="AL77" s="31">
        <f t="shared" si="124"/>
        <v>0</v>
      </c>
      <c r="AM77" s="31">
        <f t="shared" si="125"/>
        <v>0</v>
      </c>
      <c r="AN77" s="31">
        <f t="shared" si="126"/>
        <v>0</v>
      </c>
      <c r="AO77" s="31">
        <f t="shared" si="127"/>
        <v>0</v>
      </c>
      <c r="AP77" s="31">
        <f t="shared" si="128"/>
        <v>0</v>
      </c>
      <c r="AQ77" s="31">
        <f t="shared" si="129"/>
        <v>0</v>
      </c>
      <c r="AR77" s="31">
        <f t="shared" si="130"/>
        <v>0</v>
      </c>
      <c r="AS77" s="31">
        <f t="shared" ref="AS77:AS99" si="147">AG77+AJ77+AK77+AL77+AM77</f>
        <v>14640.369999999999</v>
      </c>
      <c r="AT77" s="31">
        <f t="shared" ref="AT77:AT99" si="148">AH77+AN77+AO77+AP77</f>
        <v>84254.921000000002</v>
      </c>
      <c r="AU77" s="31">
        <f t="shared" ref="AU77:AU99" si="149">AI77+AR77+AQ77</f>
        <v>17783.291000000001</v>
      </c>
      <c r="AV77" s="31">
        <f t="shared" si="131"/>
        <v>0</v>
      </c>
      <c r="AW77" s="23"/>
      <c r="AX77" s="23"/>
      <c r="AY77" s="1"/>
      <c r="AZ77" s="1"/>
      <c r="BA77" s="1"/>
      <c r="BB77" s="1"/>
      <c r="BC77" s="1"/>
      <c r="BD77" s="1"/>
      <c r="BE77" s="1"/>
    </row>
    <row r="78" ht="30">
      <c r="A78" s="29" t="s">
        <v>78</v>
      </c>
      <c r="B78" s="29" t="s">
        <v>27</v>
      </c>
      <c r="C78" s="29" t="s">
        <v>29</v>
      </c>
      <c r="D78" s="29" t="s">
        <v>104</v>
      </c>
      <c r="E78" s="36"/>
      <c r="F78" s="30" t="s">
        <v>105</v>
      </c>
      <c r="G78" s="31">
        <f t="shared" si="132"/>
        <v>46000</v>
      </c>
      <c r="H78" s="31">
        <f t="shared" si="133"/>
        <v>40000</v>
      </c>
      <c r="I78" s="31">
        <f t="shared" si="134"/>
        <v>40000</v>
      </c>
      <c r="J78" s="31">
        <f t="shared" si="135"/>
        <v>-31359.630000000001</v>
      </c>
      <c r="K78" s="31">
        <f t="shared" si="136"/>
        <v>44254.921000000002</v>
      </c>
      <c r="L78" s="31">
        <f t="shared" si="137"/>
        <v>-22216.708999999999</v>
      </c>
      <c r="M78" s="31">
        <f t="shared" si="138"/>
        <v>14640.369999999999</v>
      </c>
      <c r="N78" s="31">
        <f t="shared" si="139"/>
        <v>84254.921000000002</v>
      </c>
      <c r="O78" s="31">
        <f t="shared" si="140"/>
        <v>17783.291000000001</v>
      </c>
      <c r="P78" s="31">
        <f t="shared" si="108"/>
        <v>0</v>
      </c>
      <c r="Q78" s="31">
        <f t="shared" si="109"/>
        <v>0</v>
      </c>
      <c r="R78" s="31">
        <f t="shared" si="110"/>
        <v>0</v>
      </c>
      <c r="S78" s="31">
        <f t="shared" si="111"/>
        <v>0</v>
      </c>
      <c r="T78" s="31">
        <f t="shared" si="112"/>
        <v>0</v>
      </c>
      <c r="U78" s="31">
        <f t="shared" si="113"/>
        <v>0</v>
      </c>
      <c r="V78" s="31">
        <f t="shared" si="114"/>
        <v>0</v>
      </c>
      <c r="W78" s="31">
        <f t="shared" si="115"/>
        <v>0</v>
      </c>
      <c r="X78" s="31">
        <f t="shared" si="116"/>
        <v>0</v>
      </c>
      <c r="Y78" s="31">
        <f t="shared" si="117"/>
        <v>0</v>
      </c>
      <c r="Z78" s="31">
        <f t="shared" si="118"/>
        <v>0</v>
      </c>
      <c r="AA78" s="31">
        <f t="shared" si="119"/>
        <v>0</v>
      </c>
      <c r="AB78" s="31">
        <f t="shared" si="120"/>
        <v>0</v>
      </c>
      <c r="AC78" s="31">
        <f t="shared" si="141"/>
        <v>14640.369999999999</v>
      </c>
      <c r="AD78" s="31">
        <f t="shared" si="142"/>
        <v>84254.921000000002</v>
      </c>
      <c r="AE78" s="31">
        <f t="shared" si="143"/>
        <v>17783.291000000001</v>
      </c>
      <c r="AF78" s="31">
        <f t="shared" si="121"/>
        <v>0</v>
      </c>
      <c r="AG78" s="31">
        <f t="shared" si="144"/>
        <v>14640.369999999999</v>
      </c>
      <c r="AH78" s="31">
        <f t="shared" si="145"/>
        <v>84254.921000000002</v>
      </c>
      <c r="AI78" s="31">
        <f t="shared" si="146"/>
        <v>17783.291000000001</v>
      </c>
      <c r="AJ78" s="31">
        <f t="shared" si="122"/>
        <v>0</v>
      </c>
      <c r="AK78" s="31">
        <f t="shared" si="123"/>
        <v>0</v>
      </c>
      <c r="AL78" s="31">
        <f t="shared" si="124"/>
        <v>0</v>
      </c>
      <c r="AM78" s="31">
        <f t="shared" si="125"/>
        <v>0</v>
      </c>
      <c r="AN78" s="31">
        <f t="shared" si="126"/>
        <v>0</v>
      </c>
      <c r="AO78" s="31">
        <f t="shared" si="127"/>
        <v>0</v>
      </c>
      <c r="AP78" s="31">
        <f t="shared" si="128"/>
        <v>0</v>
      </c>
      <c r="AQ78" s="31">
        <f t="shared" si="129"/>
        <v>0</v>
      </c>
      <c r="AR78" s="31">
        <f t="shared" si="130"/>
        <v>0</v>
      </c>
      <c r="AS78" s="31">
        <f t="shared" si="147"/>
        <v>14640.369999999999</v>
      </c>
      <c r="AT78" s="31">
        <f t="shared" si="148"/>
        <v>84254.921000000002</v>
      </c>
      <c r="AU78" s="31">
        <f t="shared" si="149"/>
        <v>17783.291000000001</v>
      </c>
      <c r="AV78" s="31">
        <f t="shared" si="131"/>
        <v>0</v>
      </c>
      <c r="AW78" s="23"/>
      <c r="AX78" s="23"/>
      <c r="AY78" s="1"/>
      <c r="AZ78" s="1"/>
      <c r="BA78" s="1"/>
      <c r="BB78" s="1"/>
      <c r="BC78" s="1"/>
      <c r="BD78" s="1"/>
      <c r="BE78" s="1"/>
    </row>
    <row r="79" ht="30">
      <c r="A79" s="29" t="s">
        <v>78</v>
      </c>
      <c r="B79" s="29" t="s">
        <v>27</v>
      </c>
      <c r="C79" s="29" t="s">
        <v>29</v>
      </c>
      <c r="D79" s="29" t="s">
        <v>106</v>
      </c>
      <c r="E79" s="36"/>
      <c r="F79" s="30" t="s">
        <v>107</v>
      </c>
      <c r="G79" s="31">
        <f t="shared" si="132"/>
        <v>46000</v>
      </c>
      <c r="H79" s="31">
        <f t="shared" si="133"/>
        <v>40000</v>
      </c>
      <c r="I79" s="31">
        <f t="shared" si="134"/>
        <v>40000</v>
      </c>
      <c r="J79" s="31">
        <f t="shared" si="135"/>
        <v>-31359.630000000001</v>
      </c>
      <c r="K79" s="31">
        <f t="shared" si="136"/>
        <v>44254.921000000002</v>
      </c>
      <c r="L79" s="31">
        <f t="shared" si="137"/>
        <v>-22216.708999999999</v>
      </c>
      <c r="M79" s="31">
        <f t="shared" si="138"/>
        <v>14640.369999999999</v>
      </c>
      <c r="N79" s="31">
        <f t="shared" si="139"/>
        <v>84254.921000000002</v>
      </c>
      <c r="O79" s="31">
        <f t="shared" si="140"/>
        <v>17783.291000000001</v>
      </c>
      <c r="P79" s="31">
        <f t="shared" si="108"/>
        <v>0</v>
      </c>
      <c r="Q79" s="31">
        <f t="shared" si="109"/>
        <v>0</v>
      </c>
      <c r="R79" s="31">
        <f t="shared" si="110"/>
        <v>0</v>
      </c>
      <c r="S79" s="31">
        <f t="shared" si="111"/>
        <v>0</v>
      </c>
      <c r="T79" s="31">
        <f t="shared" si="112"/>
        <v>0</v>
      </c>
      <c r="U79" s="31">
        <f t="shared" si="113"/>
        <v>0</v>
      </c>
      <c r="V79" s="31">
        <f t="shared" si="114"/>
        <v>0</v>
      </c>
      <c r="W79" s="31">
        <f t="shared" si="115"/>
        <v>0</v>
      </c>
      <c r="X79" s="31">
        <f t="shared" si="116"/>
        <v>0</v>
      </c>
      <c r="Y79" s="31">
        <f t="shared" si="117"/>
        <v>0</v>
      </c>
      <c r="Z79" s="31">
        <f t="shared" si="118"/>
        <v>0</v>
      </c>
      <c r="AA79" s="31">
        <f t="shared" si="119"/>
        <v>0</v>
      </c>
      <c r="AB79" s="31">
        <f t="shared" si="120"/>
        <v>0</v>
      </c>
      <c r="AC79" s="31">
        <f t="shared" si="141"/>
        <v>14640.369999999999</v>
      </c>
      <c r="AD79" s="31">
        <f t="shared" si="142"/>
        <v>84254.921000000002</v>
      </c>
      <c r="AE79" s="31">
        <f t="shared" si="143"/>
        <v>17783.291000000001</v>
      </c>
      <c r="AF79" s="31">
        <f t="shared" si="121"/>
        <v>0</v>
      </c>
      <c r="AG79" s="31">
        <f t="shared" si="144"/>
        <v>14640.369999999999</v>
      </c>
      <c r="AH79" s="31">
        <f t="shared" si="145"/>
        <v>84254.921000000002</v>
      </c>
      <c r="AI79" s="31">
        <f t="shared" si="146"/>
        <v>17783.291000000001</v>
      </c>
      <c r="AJ79" s="31">
        <f t="shared" si="122"/>
        <v>0</v>
      </c>
      <c r="AK79" s="31">
        <f t="shared" si="123"/>
        <v>0</v>
      </c>
      <c r="AL79" s="31">
        <f t="shared" si="124"/>
        <v>0</v>
      </c>
      <c r="AM79" s="31">
        <f t="shared" si="125"/>
        <v>0</v>
      </c>
      <c r="AN79" s="31">
        <f t="shared" si="126"/>
        <v>0</v>
      </c>
      <c r="AO79" s="31">
        <f t="shared" si="127"/>
        <v>0</v>
      </c>
      <c r="AP79" s="31">
        <f t="shared" si="128"/>
        <v>0</v>
      </c>
      <c r="AQ79" s="31">
        <f t="shared" si="129"/>
        <v>0</v>
      </c>
      <c r="AR79" s="31">
        <f t="shared" si="130"/>
        <v>0</v>
      </c>
      <c r="AS79" s="31">
        <f t="shared" si="147"/>
        <v>14640.369999999999</v>
      </c>
      <c r="AT79" s="31">
        <f t="shared" si="148"/>
        <v>84254.921000000002</v>
      </c>
      <c r="AU79" s="31">
        <f t="shared" si="149"/>
        <v>17783.291000000001</v>
      </c>
      <c r="AV79" s="31">
        <f t="shared" si="131"/>
        <v>0</v>
      </c>
      <c r="AW79" s="23"/>
      <c r="AX79" s="23"/>
      <c r="AY79" s="1"/>
      <c r="AZ79" s="1"/>
      <c r="BA79" s="1"/>
      <c r="BB79" s="1"/>
      <c r="BC79" s="1"/>
      <c r="BD79" s="1"/>
      <c r="BE79" s="1"/>
    </row>
    <row r="80" ht="15">
      <c r="A80" s="29" t="s">
        <v>78</v>
      </c>
      <c r="B80" s="29" t="s">
        <v>27</v>
      </c>
      <c r="C80" s="29" t="s">
        <v>29</v>
      </c>
      <c r="D80" s="29" t="s">
        <v>106</v>
      </c>
      <c r="E80" s="29" t="s">
        <v>41</v>
      </c>
      <c r="F80" s="30" t="s">
        <v>42</v>
      </c>
      <c r="G80" s="38">
        <v>46000</v>
      </c>
      <c r="H80" s="38">
        <v>40000</v>
      </c>
      <c r="I80" s="38">
        <v>40000</v>
      </c>
      <c r="J80" s="38">
        <v>-31359.630000000001</v>
      </c>
      <c r="K80" s="38">
        <v>44254.921000000002</v>
      </c>
      <c r="L80" s="38">
        <v>-22216.708999999999</v>
      </c>
      <c r="M80" s="31">
        <f t="shared" si="138"/>
        <v>14640.369999999999</v>
      </c>
      <c r="N80" s="31">
        <f t="shared" si="139"/>
        <v>84254.921000000002</v>
      </c>
      <c r="O80" s="31">
        <f t="shared" si="140"/>
        <v>17783.291000000001</v>
      </c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>
        <f t="shared" si="141"/>
        <v>14640.369999999999</v>
      </c>
      <c r="AD80" s="31">
        <f t="shared" si="142"/>
        <v>84254.921000000002</v>
      </c>
      <c r="AE80" s="31">
        <f t="shared" si="143"/>
        <v>17783.291000000001</v>
      </c>
      <c r="AF80" s="31"/>
      <c r="AG80" s="31">
        <f t="shared" si="144"/>
        <v>14640.369999999999</v>
      </c>
      <c r="AH80" s="31">
        <f t="shared" si="145"/>
        <v>84254.921000000002</v>
      </c>
      <c r="AI80" s="31">
        <f t="shared" si="146"/>
        <v>17783.291000000001</v>
      </c>
      <c r="AJ80" s="31"/>
      <c r="AK80" s="31"/>
      <c r="AL80" s="31"/>
      <c r="AM80" s="31"/>
      <c r="AN80" s="31"/>
      <c r="AO80" s="31"/>
      <c r="AP80" s="31"/>
      <c r="AQ80" s="31"/>
      <c r="AR80" s="31"/>
      <c r="AS80" s="31">
        <f t="shared" si="147"/>
        <v>14640.369999999999</v>
      </c>
      <c r="AT80" s="31">
        <f t="shared" si="148"/>
        <v>84254.921000000002</v>
      </c>
      <c r="AU80" s="31">
        <f t="shared" si="149"/>
        <v>17783.291000000001</v>
      </c>
      <c r="AV80" s="31"/>
      <c r="AW80" s="23"/>
      <c r="AX80" s="23" t="s">
        <v>108</v>
      </c>
      <c r="AY80" s="1"/>
      <c r="AZ80" s="1"/>
      <c r="BA80" s="1"/>
      <c r="BB80" s="1"/>
      <c r="BC80" s="1"/>
      <c r="BD80" s="1"/>
      <c r="BE80" s="1"/>
    </row>
    <row r="81" s="19" customFormat="1" ht="30">
      <c r="A81" s="20" t="s">
        <v>78</v>
      </c>
      <c r="B81" s="20" t="s">
        <v>29</v>
      </c>
      <c r="C81" s="20"/>
      <c r="D81" s="20"/>
      <c r="E81" s="20"/>
      <c r="F81" s="21" t="s">
        <v>109</v>
      </c>
      <c r="G81" s="22">
        <f t="shared" si="132"/>
        <v>4895.8000000000002</v>
      </c>
      <c r="H81" s="22">
        <f t="shared" si="133"/>
        <v>48473.099999999999</v>
      </c>
      <c r="I81" s="22">
        <f t="shared" si="134"/>
        <v>239212.29999999999</v>
      </c>
      <c r="J81" s="22">
        <f t="shared" si="135"/>
        <v>0</v>
      </c>
      <c r="K81" s="22">
        <f t="shared" si="136"/>
        <v>0</v>
      </c>
      <c r="L81" s="22">
        <f t="shared" si="137"/>
        <v>0</v>
      </c>
      <c r="M81" s="22">
        <f t="shared" si="138"/>
        <v>4895.8000000000002</v>
      </c>
      <c r="N81" s="22">
        <f t="shared" si="139"/>
        <v>48473.099999999999</v>
      </c>
      <c r="O81" s="22">
        <f t="shared" si="140"/>
        <v>239212.29999999999</v>
      </c>
      <c r="P81" s="22">
        <f t="shared" si="108"/>
        <v>0</v>
      </c>
      <c r="Q81" s="22">
        <f t="shared" si="109"/>
        <v>0</v>
      </c>
      <c r="R81" s="22">
        <f t="shared" si="110"/>
        <v>-136</v>
      </c>
      <c r="S81" s="22">
        <f t="shared" si="111"/>
        <v>0</v>
      </c>
      <c r="T81" s="22">
        <f t="shared" si="112"/>
        <v>0</v>
      </c>
      <c r="U81" s="22">
        <f t="shared" si="113"/>
        <v>0</v>
      </c>
      <c r="V81" s="22">
        <f t="shared" si="114"/>
        <v>-5255.8000000000002</v>
      </c>
      <c r="W81" s="22">
        <f t="shared" si="115"/>
        <v>0</v>
      </c>
      <c r="X81" s="22">
        <f t="shared" si="116"/>
        <v>0</v>
      </c>
      <c r="Y81" s="22">
        <f t="shared" si="117"/>
        <v>0</v>
      </c>
      <c r="Z81" s="22">
        <f t="shared" si="118"/>
        <v>-5522.1000000000004</v>
      </c>
      <c r="AA81" s="22">
        <f t="shared" si="119"/>
        <v>0</v>
      </c>
      <c r="AB81" s="22">
        <f t="shared" si="120"/>
        <v>0</v>
      </c>
      <c r="AC81" s="22">
        <f t="shared" si="141"/>
        <v>4759.8000000000002</v>
      </c>
      <c r="AD81" s="22">
        <f t="shared" si="142"/>
        <v>43217.299999999996</v>
      </c>
      <c r="AE81" s="22">
        <f t="shared" si="143"/>
        <v>233690.19999999998</v>
      </c>
      <c r="AF81" s="22">
        <f t="shared" si="121"/>
        <v>0</v>
      </c>
      <c r="AG81" s="22">
        <f t="shared" si="144"/>
        <v>4759.8000000000002</v>
      </c>
      <c r="AH81" s="22">
        <f t="shared" si="145"/>
        <v>43217.299999999996</v>
      </c>
      <c r="AI81" s="22">
        <f t="shared" si="146"/>
        <v>233690.19999999998</v>
      </c>
      <c r="AJ81" s="22">
        <f t="shared" si="122"/>
        <v>0</v>
      </c>
      <c r="AK81" s="22">
        <f t="shared" si="123"/>
        <v>0</v>
      </c>
      <c r="AL81" s="22">
        <f t="shared" si="124"/>
        <v>0</v>
      </c>
      <c r="AM81" s="22">
        <f t="shared" si="125"/>
        <v>0</v>
      </c>
      <c r="AN81" s="22">
        <f t="shared" si="126"/>
        <v>0</v>
      </c>
      <c r="AO81" s="22">
        <f t="shared" si="127"/>
        <v>0</v>
      </c>
      <c r="AP81" s="22">
        <f t="shared" si="128"/>
        <v>0</v>
      </c>
      <c r="AQ81" s="22">
        <f t="shared" si="129"/>
        <v>0</v>
      </c>
      <c r="AR81" s="22">
        <f t="shared" si="130"/>
        <v>0</v>
      </c>
      <c r="AS81" s="22">
        <f t="shared" si="147"/>
        <v>4759.8000000000002</v>
      </c>
      <c r="AT81" s="22">
        <f t="shared" si="148"/>
        <v>43217.299999999996</v>
      </c>
      <c r="AU81" s="22">
        <f t="shared" si="149"/>
        <v>233690.19999999998</v>
      </c>
      <c r="AV81" s="22">
        <f t="shared" si="131"/>
        <v>0</v>
      </c>
      <c r="AW81" s="23"/>
      <c r="AX81" s="23"/>
      <c r="AY81" s="19"/>
      <c r="AZ81" s="19"/>
      <c r="BA81" s="19"/>
      <c r="BB81" s="19"/>
      <c r="BC81" s="19"/>
      <c r="BD81" s="19"/>
      <c r="BE81" s="19"/>
    </row>
    <row r="82" s="24" customFormat="1" ht="30">
      <c r="A82" s="25" t="s">
        <v>78</v>
      </c>
      <c r="B82" s="25" t="s">
        <v>29</v>
      </c>
      <c r="C82" s="25" t="s">
        <v>27</v>
      </c>
      <c r="D82" s="25"/>
      <c r="E82" s="25"/>
      <c r="F82" s="26" t="s">
        <v>110</v>
      </c>
      <c r="G82" s="27">
        <f t="shared" si="132"/>
        <v>4895.8000000000002</v>
      </c>
      <c r="H82" s="27">
        <f t="shared" si="133"/>
        <v>48473.099999999999</v>
      </c>
      <c r="I82" s="27">
        <f t="shared" si="134"/>
        <v>239212.29999999999</v>
      </c>
      <c r="J82" s="27">
        <f t="shared" si="135"/>
        <v>0</v>
      </c>
      <c r="K82" s="27">
        <f t="shared" si="136"/>
        <v>0</v>
      </c>
      <c r="L82" s="27">
        <f t="shared" si="137"/>
        <v>0</v>
      </c>
      <c r="M82" s="27">
        <f t="shared" si="138"/>
        <v>4895.8000000000002</v>
      </c>
      <c r="N82" s="27">
        <f t="shared" si="139"/>
        <v>48473.099999999999</v>
      </c>
      <c r="O82" s="27">
        <f t="shared" si="140"/>
        <v>239212.29999999999</v>
      </c>
      <c r="P82" s="27">
        <f t="shared" si="108"/>
        <v>0</v>
      </c>
      <c r="Q82" s="27">
        <f t="shared" si="109"/>
        <v>0</v>
      </c>
      <c r="R82" s="27">
        <f t="shared" si="110"/>
        <v>-136</v>
      </c>
      <c r="S82" s="27">
        <f t="shared" si="111"/>
        <v>0</v>
      </c>
      <c r="T82" s="27">
        <f t="shared" si="112"/>
        <v>0</v>
      </c>
      <c r="U82" s="27">
        <f t="shared" si="113"/>
        <v>0</v>
      </c>
      <c r="V82" s="27">
        <f t="shared" si="114"/>
        <v>-5255.8000000000002</v>
      </c>
      <c r="W82" s="27">
        <f t="shared" si="115"/>
        <v>0</v>
      </c>
      <c r="X82" s="27">
        <f t="shared" si="116"/>
        <v>0</v>
      </c>
      <c r="Y82" s="27">
        <f t="shared" si="117"/>
        <v>0</v>
      </c>
      <c r="Z82" s="27">
        <f t="shared" si="118"/>
        <v>-5522.1000000000004</v>
      </c>
      <c r="AA82" s="27">
        <f t="shared" si="119"/>
        <v>0</v>
      </c>
      <c r="AB82" s="27">
        <f t="shared" si="120"/>
        <v>0</v>
      </c>
      <c r="AC82" s="27">
        <f t="shared" si="141"/>
        <v>4759.8000000000002</v>
      </c>
      <c r="AD82" s="27">
        <f t="shared" si="142"/>
        <v>43217.299999999996</v>
      </c>
      <c r="AE82" s="27">
        <f t="shared" si="143"/>
        <v>233690.19999999998</v>
      </c>
      <c r="AF82" s="27">
        <f t="shared" si="121"/>
        <v>0</v>
      </c>
      <c r="AG82" s="27">
        <f t="shared" si="144"/>
        <v>4759.8000000000002</v>
      </c>
      <c r="AH82" s="27">
        <f t="shared" si="145"/>
        <v>43217.299999999996</v>
      </c>
      <c r="AI82" s="27">
        <f t="shared" si="146"/>
        <v>233690.19999999998</v>
      </c>
      <c r="AJ82" s="27">
        <f t="shared" si="122"/>
        <v>0</v>
      </c>
      <c r="AK82" s="27">
        <f t="shared" si="123"/>
        <v>0</v>
      </c>
      <c r="AL82" s="27">
        <f t="shared" si="124"/>
        <v>0</v>
      </c>
      <c r="AM82" s="27">
        <f t="shared" si="125"/>
        <v>0</v>
      </c>
      <c r="AN82" s="27">
        <f t="shared" si="126"/>
        <v>0</v>
      </c>
      <c r="AO82" s="27">
        <f t="shared" si="127"/>
        <v>0</v>
      </c>
      <c r="AP82" s="27">
        <f t="shared" si="128"/>
        <v>0</v>
      </c>
      <c r="AQ82" s="27">
        <f t="shared" si="129"/>
        <v>0</v>
      </c>
      <c r="AR82" s="27">
        <f t="shared" si="130"/>
        <v>0</v>
      </c>
      <c r="AS82" s="27">
        <f t="shared" si="147"/>
        <v>4759.8000000000002</v>
      </c>
      <c r="AT82" s="27">
        <f t="shared" si="148"/>
        <v>43217.299999999996</v>
      </c>
      <c r="AU82" s="27">
        <f t="shared" si="149"/>
        <v>233690.19999999998</v>
      </c>
      <c r="AV82" s="27">
        <f t="shared" si="131"/>
        <v>0</v>
      </c>
      <c r="AW82" s="23"/>
      <c r="AX82" s="23"/>
      <c r="AY82" s="24"/>
      <c r="AZ82" s="24"/>
      <c r="BA82" s="24"/>
      <c r="BB82" s="24"/>
      <c r="BC82" s="24"/>
      <c r="BD82" s="24"/>
      <c r="BE82" s="24"/>
    </row>
    <row r="83" ht="30">
      <c r="A83" s="29" t="s">
        <v>78</v>
      </c>
      <c r="B83" s="29" t="s">
        <v>29</v>
      </c>
      <c r="C83" s="29" t="s">
        <v>27</v>
      </c>
      <c r="D83" s="29" t="s">
        <v>55</v>
      </c>
      <c r="E83" s="36"/>
      <c r="F83" s="30" t="s">
        <v>56</v>
      </c>
      <c r="G83" s="31">
        <f t="shared" si="132"/>
        <v>4895.8000000000002</v>
      </c>
      <c r="H83" s="31">
        <f t="shared" si="133"/>
        <v>48473.099999999999</v>
      </c>
      <c r="I83" s="31">
        <f t="shared" si="134"/>
        <v>239212.29999999999</v>
      </c>
      <c r="J83" s="31">
        <f t="shared" si="135"/>
        <v>0</v>
      </c>
      <c r="K83" s="31">
        <f t="shared" si="136"/>
        <v>0</v>
      </c>
      <c r="L83" s="31">
        <f t="shared" si="137"/>
        <v>0</v>
      </c>
      <c r="M83" s="31">
        <f t="shared" si="138"/>
        <v>4895.8000000000002</v>
      </c>
      <c r="N83" s="31">
        <f t="shared" si="139"/>
        <v>48473.099999999999</v>
      </c>
      <c r="O83" s="31">
        <f t="shared" si="140"/>
        <v>239212.29999999999</v>
      </c>
      <c r="P83" s="31">
        <f t="shared" si="108"/>
        <v>0</v>
      </c>
      <c r="Q83" s="31">
        <f t="shared" si="109"/>
        <v>0</v>
      </c>
      <c r="R83" s="31">
        <f t="shared" si="110"/>
        <v>-136</v>
      </c>
      <c r="S83" s="31">
        <f t="shared" si="111"/>
        <v>0</v>
      </c>
      <c r="T83" s="31">
        <f t="shared" si="112"/>
        <v>0</v>
      </c>
      <c r="U83" s="31">
        <f t="shared" si="113"/>
        <v>0</v>
      </c>
      <c r="V83" s="31">
        <f t="shared" si="114"/>
        <v>-5255.8000000000002</v>
      </c>
      <c r="W83" s="31">
        <f t="shared" si="115"/>
        <v>0</v>
      </c>
      <c r="X83" s="31">
        <f t="shared" si="116"/>
        <v>0</v>
      </c>
      <c r="Y83" s="31">
        <f t="shared" si="117"/>
        <v>0</v>
      </c>
      <c r="Z83" s="31">
        <f t="shared" si="118"/>
        <v>-5522.1000000000004</v>
      </c>
      <c r="AA83" s="31">
        <f t="shared" si="119"/>
        <v>0</v>
      </c>
      <c r="AB83" s="31">
        <f t="shared" si="120"/>
        <v>0</v>
      </c>
      <c r="AC83" s="31">
        <f t="shared" si="141"/>
        <v>4759.8000000000002</v>
      </c>
      <c r="AD83" s="31">
        <f t="shared" si="142"/>
        <v>43217.299999999996</v>
      </c>
      <c r="AE83" s="31">
        <f t="shared" si="143"/>
        <v>233690.19999999998</v>
      </c>
      <c r="AF83" s="31">
        <f t="shared" si="121"/>
        <v>0</v>
      </c>
      <c r="AG83" s="31">
        <f t="shared" si="144"/>
        <v>4759.8000000000002</v>
      </c>
      <c r="AH83" s="31">
        <f t="shared" si="145"/>
        <v>43217.299999999996</v>
      </c>
      <c r="AI83" s="31">
        <f t="shared" si="146"/>
        <v>233690.19999999998</v>
      </c>
      <c r="AJ83" s="31">
        <f t="shared" si="122"/>
        <v>0</v>
      </c>
      <c r="AK83" s="31">
        <f t="shared" si="123"/>
        <v>0</v>
      </c>
      <c r="AL83" s="31">
        <f t="shared" si="124"/>
        <v>0</v>
      </c>
      <c r="AM83" s="31">
        <f t="shared" si="125"/>
        <v>0</v>
      </c>
      <c r="AN83" s="31">
        <f t="shared" si="126"/>
        <v>0</v>
      </c>
      <c r="AO83" s="31">
        <f t="shared" si="127"/>
        <v>0</v>
      </c>
      <c r="AP83" s="31">
        <f t="shared" si="128"/>
        <v>0</v>
      </c>
      <c r="AQ83" s="31">
        <f t="shared" si="129"/>
        <v>0</v>
      </c>
      <c r="AR83" s="31">
        <f t="shared" si="130"/>
        <v>0</v>
      </c>
      <c r="AS83" s="31">
        <f t="shared" si="147"/>
        <v>4759.8000000000002</v>
      </c>
      <c r="AT83" s="31">
        <f t="shared" si="148"/>
        <v>43217.299999999996</v>
      </c>
      <c r="AU83" s="31">
        <f t="shared" si="149"/>
        <v>233690.19999999998</v>
      </c>
      <c r="AV83" s="31">
        <f t="shared" si="131"/>
        <v>0</v>
      </c>
      <c r="AW83" s="23"/>
      <c r="AX83" s="23"/>
      <c r="AY83" s="1"/>
      <c r="AZ83" s="1"/>
      <c r="BA83" s="1"/>
      <c r="BB83" s="1"/>
      <c r="BC83" s="1"/>
      <c r="BD83" s="1"/>
      <c r="BE83" s="1"/>
    </row>
    <row r="84" ht="15">
      <c r="A84" s="29" t="s">
        <v>78</v>
      </c>
      <c r="B84" s="29" t="s">
        <v>29</v>
      </c>
      <c r="C84" s="29" t="s">
        <v>27</v>
      </c>
      <c r="D84" s="29" t="s">
        <v>57</v>
      </c>
      <c r="E84" s="36"/>
      <c r="F84" s="30" t="s">
        <v>58</v>
      </c>
      <c r="G84" s="31">
        <f t="shared" si="132"/>
        <v>4895.8000000000002</v>
      </c>
      <c r="H84" s="31">
        <f t="shared" si="133"/>
        <v>48473.099999999999</v>
      </c>
      <c r="I84" s="31">
        <f t="shared" si="134"/>
        <v>239212.29999999999</v>
      </c>
      <c r="J84" s="31">
        <f t="shared" si="135"/>
        <v>0</v>
      </c>
      <c r="K84" s="31">
        <f t="shared" si="136"/>
        <v>0</v>
      </c>
      <c r="L84" s="31">
        <f t="shared" si="137"/>
        <v>0</v>
      </c>
      <c r="M84" s="31">
        <f t="shared" si="138"/>
        <v>4895.8000000000002</v>
      </c>
      <c r="N84" s="31">
        <f t="shared" si="139"/>
        <v>48473.099999999999</v>
      </c>
      <c r="O84" s="31">
        <f t="shared" si="140"/>
        <v>239212.29999999999</v>
      </c>
      <c r="P84" s="31">
        <f t="shared" si="108"/>
        <v>0</v>
      </c>
      <c r="Q84" s="31">
        <f t="shared" si="109"/>
        <v>0</v>
      </c>
      <c r="R84" s="31">
        <f t="shared" si="110"/>
        <v>-136</v>
      </c>
      <c r="S84" s="31">
        <f t="shared" si="111"/>
        <v>0</v>
      </c>
      <c r="T84" s="31">
        <f t="shared" si="112"/>
        <v>0</v>
      </c>
      <c r="U84" s="31">
        <f t="shared" si="113"/>
        <v>0</v>
      </c>
      <c r="V84" s="31">
        <f t="shared" si="114"/>
        <v>-5255.8000000000002</v>
      </c>
      <c r="W84" s="31">
        <f t="shared" si="115"/>
        <v>0</v>
      </c>
      <c r="X84" s="31">
        <f t="shared" si="116"/>
        <v>0</v>
      </c>
      <c r="Y84" s="31">
        <f t="shared" si="117"/>
        <v>0</v>
      </c>
      <c r="Z84" s="31">
        <f t="shared" si="118"/>
        <v>-5522.1000000000004</v>
      </c>
      <c r="AA84" s="31">
        <f t="shared" si="119"/>
        <v>0</v>
      </c>
      <c r="AB84" s="31">
        <f t="shared" si="120"/>
        <v>0</v>
      </c>
      <c r="AC84" s="31">
        <f t="shared" si="141"/>
        <v>4759.8000000000002</v>
      </c>
      <c r="AD84" s="31">
        <f t="shared" si="142"/>
        <v>43217.299999999996</v>
      </c>
      <c r="AE84" s="31">
        <f t="shared" si="143"/>
        <v>233690.19999999998</v>
      </c>
      <c r="AF84" s="31">
        <f t="shared" si="121"/>
        <v>0</v>
      </c>
      <c r="AG84" s="31">
        <f t="shared" si="144"/>
        <v>4759.8000000000002</v>
      </c>
      <c r="AH84" s="31">
        <f t="shared" si="145"/>
        <v>43217.299999999996</v>
      </c>
      <c r="AI84" s="31">
        <f t="shared" si="146"/>
        <v>233690.19999999998</v>
      </c>
      <c r="AJ84" s="31">
        <f t="shared" si="122"/>
        <v>0</v>
      </c>
      <c r="AK84" s="31">
        <f t="shared" si="123"/>
        <v>0</v>
      </c>
      <c r="AL84" s="31">
        <f t="shared" si="124"/>
        <v>0</v>
      </c>
      <c r="AM84" s="31">
        <f t="shared" si="125"/>
        <v>0</v>
      </c>
      <c r="AN84" s="31">
        <f t="shared" si="126"/>
        <v>0</v>
      </c>
      <c r="AO84" s="31">
        <f t="shared" si="127"/>
        <v>0</v>
      </c>
      <c r="AP84" s="31">
        <f t="shared" si="128"/>
        <v>0</v>
      </c>
      <c r="AQ84" s="31">
        <f t="shared" si="129"/>
        <v>0</v>
      </c>
      <c r="AR84" s="31">
        <f t="shared" si="130"/>
        <v>0</v>
      </c>
      <c r="AS84" s="31">
        <f t="shared" si="147"/>
        <v>4759.8000000000002</v>
      </c>
      <c r="AT84" s="31">
        <f t="shared" si="148"/>
        <v>43217.299999999996</v>
      </c>
      <c r="AU84" s="31">
        <f t="shared" si="149"/>
        <v>233690.19999999998</v>
      </c>
      <c r="AV84" s="31">
        <f t="shared" si="131"/>
        <v>0</v>
      </c>
      <c r="AW84" s="23"/>
      <c r="AX84" s="23"/>
      <c r="AY84" s="1"/>
      <c r="AZ84" s="1"/>
      <c r="BA84" s="1"/>
      <c r="BB84" s="1"/>
      <c r="BC84" s="1"/>
      <c r="BD84" s="1"/>
      <c r="BE84" s="1"/>
    </row>
    <row r="85" ht="31.5">
      <c r="A85" s="29" t="s">
        <v>78</v>
      </c>
      <c r="B85" s="29" t="s">
        <v>29</v>
      </c>
      <c r="C85" s="29" t="s">
        <v>27</v>
      </c>
      <c r="D85" s="29" t="s">
        <v>111</v>
      </c>
      <c r="E85" s="36"/>
      <c r="F85" s="30" t="s">
        <v>112</v>
      </c>
      <c r="G85" s="31">
        <f t="shared" si="132"/>
        <v>4895.8000000000002</v>
      </c>
      <c r="H85" s="31">
        <f t="shared" si="133"/>
        <v>48473.099999999999</v>
      </c>
      <c r="I85" s="31">
        <f t="shared" si="134"/>
        <v>239212.29999999999</v>
      </c>
      <c r="J85" s="31">
        <f t="shared" si="135"/>
        <v>0</v>
      </c>
      <c r="K85" s="31">
        <f t="shared" si="136"/>
        <v>0</v>
      </c>
      <c r="L85" s="31">
        <f t="shared" si="137"/>
        <v>0</v>
      </c>
      <c r="M85" s="31">
        <f t="shared" si="138"/>
        <v>4895.8000000000002</v>
      </c>
      <c r="N85" s="31">
        <f t="shared" si="139"/>
        <v>48473.099999999999</v>
      </c>
      <c r="O85" s="31">
        <f t="shared" si="140"/>
        <v>239212.29999999999</v>
      </c>
      <c r="P85" s="31">
        <f t="shared" si="108"/>
        <v>0</v>
      </c>
      <c r="Q85" s="31">
        <f t="shared" si="109"/>
        <v>0</v>
      </c>
      <c r="R85" s="31">
        <f t="shared" si="110"/>
        <v>-136</v>
      </c>
      <c r="S85" s="31">
        <f t="shared" si="111"/>
        <v>0</v>
      </c>
      <c r="T85" s="31">
        <f t="shared" si="112"/>
        <v>0</v>
      </c>
      <c r="U85" s="31">
        <f t="shared" si="113"/>
        <v>0</v>
      </c>
      <c r="V85" s="31">
        <f t="shared" si="114"/>
        <v>-5255.8000000000002</v>
      </c>
      <c r="W85" s="31">
        <f t="shared" si="115"/>
        <v>0</v>
      </c>
      <c r="X85" s="31">
        <f t="shared" si="116"/>
        <v>0</v>
      </c>
      <c r="Y85" s="31">
        <f t="shared" si="117"/>
        <v>0</v>
      </c>
      <c r="Z85" s="31">
        <f t="shared" si="118"/>
        <v>-5522.1000000000004</v>
      </c>
      <c r="AA85" s="31">
        <f t="shared" si="119"/>
        <v>0</v>
      </c>
      <c r="AB85" s="31">
        <f t="shared" si="120"/>
        <v>0</v>
      </c>
      <c r="AC85" s="31">
        <f t="shared" si="141"/>
        <v>4759.8000000000002</v>
      </c>
      <c r="AD85" s="31">
        <f t="shared" si="142"/>
        <v>43217.299999999996</v>
      </c>
      <c r="AE85" s="31">
        <f t="shared" si="143"/>
        <v>233690.19999999998</v>
      </c>
      <c r="AF85" s="31">
        <f t="shared" si="121"/>
        <v>0</v>
      </c>
      <c r="AG85" s="31">
        <f t="shared" si="144"/>
        <v>4759.8000000000002</v>
      </c>
      <c r="AH85" s="31">
        <f t="shared" si="145"/>
        <v>43217.299999999996</v>
      </c>
      <c r="AI85" s="31">
        <f t="shared" si="146"/>
        <v>233690.19999999998</v>
      </c>
      <c r="AJ85" s="31">
        <f t="shared" si="122"/>
        <v>0</v>
      </c>
      <c r="AK85" s="31">
        <f t="shared" si="123"/>
        <v>0</v>
      </c>
      <c r="AL85" s="31">
        <f t="shared" si="124"/>
        <v>0</v>
      </c>
      <c r="AM85" s="31">
        <f t="shared" si="125"/>
        <v>0</v>
      </c>
      <c r="AN85" s="31">
        <f t="shared" si="126"/>
        <v>0</v>
      </c>
      <c r="AO85" s="31">
        <f t="shared" si="127"/>
        <v>0</v>
      </c>
      <c r="AP85" s="31">
        <f t="shared" si="128"/>
        <v>0</v>
      </c>
      <c r="AQ85" s="31">
        <f t="shared" si="129"/>
        <v>0</v>
      </c>
      <c r="AR85" s="31">
        <f t="shared" si="130"/>
        <v>0</v>
      </c>
      <c r="AS85" s="31">
        <f t="shared" si="147"/>
        <v>4759.8000000000002</v>
      </c>
      <c r="AT85" s="31">
        <f t="shared" si="148"/>
        <v>43217.299999999996</v>
      </c>
      <c r="AU85" s="31">
        <f t="shared" si="149"/>
        <v>233690.19999999998</v>
      </c>
      <c r="AV85" s="31">
        <f t="shared" si="131"/>
        <v>0</v>
      </c>
      <c r="AW85" s="23"/>
      <c r="AX85" s="23"/>
      <c r="AY85" s="1"/>
      <c r="AZ85" s="1"/>
      <c r="BA85" s="1"/>
      <c r="BB85" s="1"/>
      <c r="BC85" s="1"/>
      <c r="BD85" s="1"/>
      <c r="BE85" s="1"/>
    </row>
    <row r="86" ht="31.5">
      <c r="A86" s="29" t="s">
        <v>78</v>
      </c>
      <c r="B86" s="29" t="s">
        <v>29</v>
      </c>
      <c r="C86" s="29" t="s">
        <v>27</v>
      </c>
      <c r="D86" s="29" t="s">
        <v>111</v>
      </c>
      <c r="E86" s="16" t="s">
        <v>113</v>
      </c>
      <c r="F86" s="30" t="s">
        <v>109</v>
      </c>
      <c r="G86" s="39">
        <v>4895.8000000000002</v>
      </c>
      <c r="H86" s="39">
        <v>48473.099999999999</v>
      </c>
      <c r="I86" s="39">
        <v>239212.29999999999</v>
      </c>
      <c r="J86" s="39"/>
      <c r="K86" s="39"/>
      <c r="L86" s="39"/>
      <c r="M86" s="31">
        <f t="shared" si="138"/>
        <v>4895.8000000000002</v>
      </c>
      <c r="N86" s="31">
        <f t="shared" si="139"/>
        <v>48473.099999999999</v>
      </c>
      <c r="O86" s="31">
        <f t="shared" si="140"/>
        <v>239212.29999999999</v>
      </c>
      <c r="P86" s="31"/>
      <c r="Q86" s="31"/>
      <c r="R86" s="31">
        <v>-136</v>
      </c>
      <c r="S86" s="31"/>
      <c r="T86" s="31"/>
      <c r="U86" s="31"/>
      <c r="V86" s="31">
        <v>-5255.8000000000002</v>
      </c>
      <c r="W86" s="31"/>
      <c r="X86" s="31"/>
      <c r="Y86" s="31"/>
      <c r="Z86" s="31">
        <v>-5522.1000000000004</v>
      </c>
      <c r="AA86" s="31"/>
      <c r="AB86" s="31"/>
      <c r="AC86" s="31">
        <f t="shared" si="141"/>
        <v>4759.8000000000002</v>
      </c>
      <c r="AD86" s="31">
        <f t="shared" si="142"/>
        <v>43217.299999999996</v>
      </c>
      <c r="AE86" s="31">
        <f t="shared" si="143"/>
        <v>233690.19999999998</v>
      </c>
      <c r="AF86" s="31"/>
      <c r="AG86" s="31">
        <f t="shared" si="144"/>
        <v>4759.8000000000002</v>
      </c>
      <c r="AH86" s="31">
        <f t="shared" si="145"/>
        <v>43217.299999999996</v>
      </c>
      <c r="AI86" s="31">
        <f t="shared" si="146"/>
        <v>233690.19999999998</v>
      </c>
      <c r="AJ86" s="31"/>
      <c r="AK86" s="31"/>
      <c r="AL86" s="31"/>
      <c r="AM86" s="31"/>
      <c r="AN86" s="31"/>
      <c r="AO86" s="31"/>
      <c r="AP86" s="31"/>
      <c r="AQ86" s="31"/>
      <c r="AR86" s="31"/>
      <c r="AS86" s="31">
        <f t="shared" si="147"/>
        <v>4759.8000000000002</v>
      </c>
      <c r="AT86" s="31">
        <f t="shared" si="148"/>
        <v>43217.299999999996</v>
      </c>
      <c r="AU86" s="31">
        <f t="shared" si="149"/>
        <v>233690.19999999998</v>
      </c>
      <c r="AV86" s="31"/>
      <c r="AW86" s="23"/>
      <c r="AX86" s="23"/>
      <c r="AY86" s="1"/>
      <c r="AZ86" s="1"/>
      <c r="BA86" s="1"/>
      <c r="BB86" s="1"/>
      <c r="BC86" s="1"/>
      <c r="BD86" s="1"/>
      <c r="BE86" s="1"/>
    </row>
    <row r="87" s="19" customFormat="1" ht="31.5">
      <c r="A87" s="20" t="s">
        <v>114</v>
      </c>
      <c r="B87" s="20"/>
      <c r="C87" s="20"/>
      <c r="D87" s="20"/>
      <c r="E87" s="20"/>
      <c r="F87" s="21" t="s">
        <v>115</v>
      </c>
      <c r="G87" s="22">
        <f t="shared" si="132"/>
        <v>163493.90000000002</v>
      </c>
      <c r="H87" s="22">
        <f t="shared" si="133"/>
        <v>157275.70000000001</v>
      </c>
      <c r="I87" s="22">
        <f t="shared" si="134"/>
        <v>157275.70000000001</v>
      </c>
      <c r="J87" s="22">
        <f t="shared" si="135"/>
        <v>-456.30000000000001</v>
      </c>
      <c r="K87" s="22">
        <f t="shared" si="136"/>
        <v>-456.30000000000001</v>
      </c>
      <c r="L87" s="22">
        <f t="shared" si="137"/>
        <v>-456.30000000000001</v>
      </c>
      <c r="M87" s="22">
        <f t="shared" si="138"/>
        <v>163037.60000000003</v>
      </c>
      <c r="N87" s="22">
        <f t="shared" si="139"/>
        <v>156819.40000000002</v>
      </c>
      <c r="O87" s="22">
        <f t="shared" si="140"/>
        <v>156819.40000000002</v>
      </c>
      <c r="P87" s="22">
        <f t="shared" si="108"/>
        <v>0</v>
      </c>
      <c r="Q87" s="22">
        <f t="shared" si="109"/>
        <v>0</v>
      </c>
      <c r="R87" s="22">
        <f t="shared" si="110"/>
        <v>8605.4410000000007</v>
      </c>
      <c r="S87" s="22">
        <f t="shared" si="111"/>
        <v>0</v>
      </c>
      <c r="T87" s="22">
        <f t="shared" si="112"/>
        <v>0</v>
      </c>
      <c r="U87" s="22">
        <f t="shared" si="113"/>
        <v>0</v>
      </c>
      <c r="V87" s="22">
        <f t="shared" si="114"/>
        <v>0</v>
      </c>
      <c r="W87" s="22">
        <f t="shared" si="115"/>
        <v>0</v>
      </c>
      <c r="X87" s="22">
        <f t="shared" si="116"/>
        <v>0</v>
      </c>
      <c r="Y87" s="22">
        <f t="shared" si="117"/>
        <v>0</v>
      </c>
      <c r="Z87" s="22">
        <f t="shared" si="118"/>
        <v>0</v>
      </c>
      <c r="AA87" s="22">
        <f t="shared" si="119"/>
        <v>0</v>
      </c>
      <c r="AB87" s="22">
        <f t="shared" si="120"/>
        <v>0</v>
      </c>
      <c r="AC87" s="22">
        <f t="shared" si="141"/>
        <v>171643.04100000003</v>
      </c>
      <c r="AD87" s="22">
        <f t="shared" si="142"/>
        <v>156819.40000000002</v>
      </c>
      <c r="AE87" s="22">
        <f t="shared" si="143"/>
        <v>156819.40000000002</v>
      </c>
      <c r="AF87" s="22">
        <f t="shared" si="121"/>
        <v>0</v>
      </c>
      <c r="AG87" s="22">
        <f t="shared" si="144"/>
        <v>171643.04100000003</v>
      </c>
      <c r="AH87" s="22">
        <f t="shared" si="145"/>
        <v>156819.40000000002</v>
      </c>
      <c r="AI87" s="22">
        <f t="shared" si="146"/>
        <v>156819.40000000002</v>
      </c>
      <c r="AJ87" s="22">
        <f t="shared" si="122"/>
        <v>545.33299999999997</v>
      </c>
      <c r="AK87" s="22">
        <f t="shared" si="123"/>
        <v>0</v>
      </c>
      <c r="AL87" s="22">
        <f t="shared" si="124"/>
        <v>-1561.2</v>
      </c>
      <c r="AM87" s="22">
        <f t="shared" si="125"/>
        <v>0</v>
      </c>
      <c r="AN87" s="22">
        <f t="shared" si="126"/>
        <v>0</v>
      </c>
      <c r="AO87" s="22">
        <f t="shared" si="127"/>
        <v>0</v>
      </c>
      <c r="AP87" s="22">
        <f t="shared" si="128"/>
        <v>0</v>
      </c>
      <c r="AQ87" s="22">
        <f t="shared" si="129"/>
        <v>0</v>
      </c>
      <c r="AR87" s="22">
        <f t="shared" si="130"/>
        <v>0</v>
      </c>
      <c r="AS87" s="22">
        <f t="shared" si="147"/>
        <v>170627.17400000003</v>
      </c>
      <c r="AT87" s="22">
        <f t="shared" si="148"/>
        <v>156819.40000000002</v>
      </c>
      <c r="AU87" s="22">
        <f t="shared" si="149"/>
        <v>156819.40000000002</v>
      </c>
      <c r="AV87" s="22">
        <f t="shared" si="131"/>
        <v>0</v>
      </c>
      <c r="AW87" s="23"/>
      <c r="AX87" s="23"/>
      <c r="AY87" s="19"/>
      <c r="AZ87" s="19"/>
      <c r="BA87" s="19"/>
      <c r="BB87" s="19"/>
      <c r="BC87" s="19"/>
      <c r="BD87" s="19"/>
      <c r="BE87" s="19"/>
    </row>
    <row r="88" s="19" customFormat="1">
      <c r="A88" s="20" t="s">
        <v>114</v>
      </c>
      <c r="B88" s="20" t="s">
        <v>116</v>
      </c>
      <c r="C88" s="20"/>
      <c r="D88" s="20"/>
      <c r="E88" s="20"/>
      <c r="F88" s="21" t="s">
        <v>117</v>
      </c>
      <c r="G88" s="22">
        <f t="shared" si="132"/>
        <v>163493.90000000002</v>
      </c>
      <c r="H88" s="22">
        <f t="shared" si="133"/>
        <v>157275.70000000001</v>
      </c>
      <c r="I88" s="22">
        <f t="shared" si="134"/>
        <v>157275.70000000001</v>
      </c>
      <c r="J88" s="22">
        <f t="shared" si="135"/>
        <v>-456.30000000000001</v>
      </c>
      <c r="K88" s="22">
        <f t="shared" si="136"/>
        <v>-456.30000000000001</v>
      </c>
      <c r="L88" s="22">
        <f t="shared" si="137"/>
        <v>-456.30000000000001</v>
      </c>
      <c r="M88" s="22">
        <f t="shared" si="138"/>
        <v>163037.60000000003</v>
      </c>
      <c r="N88" s="22">
        <f t="shared" si="139"/>
        <v>156819.40000000002</v>
      </c>
      <c r="O88" s="22">
        <f t="shared" si="140"/>
        <v>156819.40000000002</v>
      </c>
      <c r="P88" s="22">
        <f t="shared" si="108"/>
        <v>0</v>
      </c>
      <c r="Q88" s="22">
        <f t="shared" si="109"/>
        <v>0</v>
      </c>
      <c r="R88" s="22">
        <f t="shared" si="110"/>
        <v>8605.4410000000007</v>
      </c>
      <c r="S88" s="22">
        <f t="shared" si="111"/>
        <v>0</v>
      </c>
      <c r="T88" s="22">
        <f t="shared" si="112"/>
        <v>0</v>
      </c>
      <c r="U88" s="22">
        <f t="shared" si="113"/>
        <v>0</v>
      </c>
      <c r="V88" s="22">
        <f t="shared" si="114"/>
        <v>0</v>
      </c>
      <c r="W88" s="22">
        <f t="shared" si="115"/>
        <v>0</v>
      </c>
      <c r="X88" s="22">
        <f t="shared" si="116"/>
        <v>0</v>
      </c>
      <c r="Y88" s="22">
        <f t="shared" si="117"/>
        <v>0</v>
      </c>
      <c r="Z88" s="22">
        <f t="shared" si="118"/>
        <v>0</v>
      </c>
      <c r="AA88" s="22">
        <f t="shared" si="119"/>
        <v>0</v>
      </c>
      <c r="AB88" s="22">
        <f t="shared" si="120"/>
        <v>0</v>
      </c>
      <c r="AC88" s="22">
        <f t="shared" si="141"/>
        <v>171643.04100000003</v>
      </c>
      <c r="AD88" s="22">
        <f t="shared" si="142"/>
        <v>156819.40000000002</v>
      </c>
      <c r="AE88" s="22">
        <f t="shared" si="143"/>
        <v>156819.40000000002</v>
      </c>
      <c r="AF88" s="22">
        <f t="shared" si="121"/>
        <v>0</v>
      </c>
      <c r="AG88" s="22">
        <f t="shared" si="144"/>
        <v>171643.04100000003</v>
      </c>
      <c r="AH88" s="22">
        <f t="shared" si="145"/>
        <v>156819.40000000002</v>
      </c>
      <c r="AI88" s="22">
        <f t="shared" si="146"/>
        <v>156819.40000000002</v>
      </c>
      <c r="AJ88" s="22">
        <f t="shared" si="122"/>
        <v>545.33299999999997</v>
      </c>
      <c r="AK88" s="22">
        <f t="shared" si="123"/>
        <v>0</v>
      </c>
      <c r="AL88" s="22">
        <f t="shared" si="124"/>
        <v>-1561.2</v>
      </c>
      <c r="AM88" s="22">
        <f t="shared" si="125"/>
        <v>0</v>
      </c>
      <c r="AN88" s="22">
        <f t="shared" si="126"/>
        <v>0</v>
      </c>
      <c r="AO88" s="22">
        <f t="shared" si="127"/>
        <v>0</v>
      </c>
      <c r="AP88" s="22">
        <f t="shared" si="128"/>
        <v>0</v>
      </c>
      <c r="AQ88" s="22">
        <f t="shared" si="129"/>
        <v>0</v>
      </c>
      <c r="AR88" s="22">
        <f t="shared" si="130"/>
        <v>0</v>
      </c>
      <c r="AS88" s="22">
        <f t="shared" si="147"/>
        <v>170627.17400000003</v>
      </c>
      <c r="AT88" s="22">
        <f t="shared" si="148"/>
        <v>156819.40000000002</v>
      </c>
      <c r="AU88" s="22">
        <f t="shared" si="149"/>
        <v>156819.40000000002</v>
      </c>
      <c r="AV88" s="22">
        <f t="shared" si="131"/>
        <v>0</v>
      </c>
      <c r="AW88" s="23"/>
      <c r="AX88" s="23"/>
      <c r="AY88" s="19"/>
      <c r="AZ88" s="19"/>
      <c r="BA88" s="19"/>
      <c r="BB88" s="19"/>
      <c r="BC88" s="19"/>
      <c r="BD88" s="19"/>
      <c r="BE88" s="19"/>
    </row>
    <row r="89" s="24" customFormat="1">
      <c r="A89" s="25" t="s">
        <v>114</v>
      </c>
      <c r="B89" s="25" t="s">
        <v>116</v>
      </c>
      <c r="C89" s="25" t="s">
        <v>118</v>
      </c>
      <c r="D89" s="25"/>
      <c r="E89" s="25"/>
      <c r="F89" s="26" t="s">
        <v>119</v>
      </c>
      <c r="G89" s="27">
        <f t="shared" si="132"/>
        <v>163493.90000000002</v>
      </c>
      <c r="H89" s="27">
        <f t="shared" si="133"/>
        <v>157275.70000000001</v>
      </c>
      <c r="I89" s="27">
        <f t="shared" si="134"/>
        <v>157275.70000000001</v>
      </c>
      <c r="J89" s="27">
        <f t="shared" si="135"/>
        <v>-456.30000000000001</v>
      </c>
      <c r="K89" s="27">
        <f t="shared" si="136"/>
        <v>-456.30000000000001</v>
      </c>
      <c r="L89" s="27">
        <f t="shared" si="137"/>
        <v>-456.30000000000001</v>
      </c>
      <c r="M89" s="27">
        <f t="shared" si="138"/>
        <v>163037.60000000003</v>
      </c>
      <c r="N89" s="27">
        <f t="shared" si="139"/>
        <v>156819.40000000002</v>
      </c>
      <c r="O89" s="27">
        <f t="shared" si="140"/>
        <v>156819.40000000002</v>
      </c>
      <c r="P89" s="27">
        <f t="shared" si="108"/>
        <v>0</v>
      </c>
      <c r="Q89" s="27">
        <f t="shared" si="109"/>
        <v>0</v>
      </c>
      <c r="R89" s="27">
        <f t="shared" si="110"/>
        <v>8605.4410000000007</v>
      </c>
      <c r="S89" s="27">
        <f t="shared" si="111"/>
        <v>0</v>
      </c>
      <c r="T89" s="27">
        <f t="shared" si="112"/>
        <v>0</v>
      </c>
      <c r="U89" s="27">
        <f t="shared" si="113"/>
        <v>0</v>
      </c>
      <c r="V89" s="27">
        <f t="shared" si="114"/>
        <v>0</v>
      </c>
      <c r="W89" s="27">
        <f t="shared" si="115"/>
        <v>0</v>
      </c>
      <c r="X89" s="27">
        <f t="shared" si="116"/>
        <v>0</v>
      </c>
      <c r="Y89" s="27">
        <f t="shared" si="117"/>
        <v>0</v>
      </c>
      <c r="Z89" s="27">
        <f t="shared" si="118"/>
        <v>0</v>
      </c>
      <c r="AA89" s="27">
        <f t="shared" si="119"/>
        <v>0</v>
      </c>
      <c r="AB89" s="27">
        <f t="shared" si="120"/>
        <v>0</v>
      </c>
      <c r="AC89" s="27">
        <f t="shared" si="141"/>
        <v>171643.04100000003</v>
      </c>
      <c r="AD89" s="27">
        <f t="shared" si="142"/>
        <v>156819.40000000002</v>
      </c>
      <c r="AE89" s="27">
        <f t="shared" si="143"/>
        <v>156819.40000000002</v>
      </c>
      <c r="AF89" s="27">
        <f t="shared" si="121"/>
        <v>0</v>
      </c>
      <c r="AG89" s="27">
        <f t="shared" si="144"/>
        <v>171643.04100000003</v>
      </c>
      <c r="AH89" s="27">
        <f t="shared" si="145"/>
        <v>156819.40000000002</v>
      </c>
      <c r="AI89" s="27">
        <f t="shared" si="146"/>
        <v>156819.40000000002</v>
      </c>
      <c r="AJ89" s="27">
        <f t="shared" si="122"/>
        <v>545.33299999999997</v>
      </c>
      <c r="AK89" s="27">
        <f t="shared" si="123"/>
        <v>0</v>
      </c>
      <c r="AL89" s="27">
        <f t="shared" si="124"/>
        <v>-1561.2</v>
      </c>
      <c r="AM89" s="27">
        <f t="shared" si="125"/>
        <v>0</v>
      </c>
      <c r="AN89" s="27">
        <f t="shared" si="126"/>
        <v>0</v>
      </c>
      <c r="AO89" s="27">
        <f t="shared" si="127"/>
        <v>0</v>
      </c>
      <c r="AP89" s="27">
        <f t="shared" si="128"/>
        <v>0</v>
      </c>
      <c r="AQ89" s="27">
        <f t="shared" si="129"/>
        <v>0</v>
      </c>
      <c r="AR89" s="27">
        <f t="shared" si="130"/>
        <v>0</v>
      </c>
      <c r="AS89" s="27">
        <f t="shared" si="147"/>
        <v>170627.17400000003</v>
      </c>
      <c r="AT89" s="27">
        <f t="shared" si="148"/>
        <v>156819.40000000002</v>
      </c>
      <c r="AU89" s="27">
        <f t="shared" si="149"/>
        <v>156819.40000000002</v>
      </c>
      <c r="AV89" s="27">
        <f t="shared" si="131"/>
        <v>0</v>
      </c>
      <c r="AW89" s="28"/>
      <c r="AX89" s="28"/>
      <c r="AY89" s="24"/>
      <c r="AZ89" s="24"/>
      <c r="BA89" s="24"/>
      <c r="BB89" s="24"/>
      <c r="BC89" s="24"/>
      <c r="BD89" s="24"/>
      <c r="BE89" s="24"/>
    </row>
    <row r="90" ht="31.5">
      <c r="A90" s="29" t="s">
        <v>114</v>
      </c>
      <c r="B90" s="29" t="s">
        <v>116</v>
      </c>
      <c r="C90" s="29" t="s">
        <v>118</v>
      </c>
      <c r="D90" s="29" t="s">
        <v>120</v>
      </c>
      <c r="E90" s="29"/>
      <c r="F90" s="30" t="s">
        <v>121</v>
      </c>
      <c r="G90" s="31">
        <f t="shared" si="132"/>
        <v>163493.90000000002</v>
      </c>
      <c r="H90" s="31">
        <f t="shared" si="133"/>
        <v>157275.70000000001</v>
      </c>
      <c r="I90" s="31">
        <f t="shared" si="134"/>
        <v>157275.70000000001</v>
      </c>
      <c r="J90" s="31">
        <f t="shared" si="135"/>
        <v>-456.30000000000001</v>
      </c>
      <c r="K90" s="31">
        <f t="shared" si="136"/>
        <v>-456.30000000000001</v>
      </c>
      <c r="L90" s="31">
        <f t="shared" si="137"/>
        <v>-456.30000000000001</v>
      </c>
      <c r="M90" s="31">
        <f t="shared" si="138"/>
        <v>163037.60000000003</v>
      </c>
      <c r="N90" s="31">
        <f t="shared" si="139"/>
        <v>156819.40000000002</v>
      </c>
      <c r="O90" s="31">
        <f t="shared" si="140"/>
        <v>156819.40000000002</v>
      </c>
      <c r="P90" s="31">
        <f t="shared" si="108"/>
        <v>0</v>
      </c>
      <c r="Q90" s="31">
        <f t="shared" si="109"/>
        <v>0</v>
      </c>
      <c r="R90" s="31">
        <f t="shared" si="110"/>
        <v>8605.4410000000007</v>
      </c>
      <c r="S90" s="31">
        <f t="shared" si="111"/>
        <v>0</v>
      </c>
      <c r="T90" s="31">
        <f t="shared" si="112"/>
        <v>0</v>
      </c>
      <c r="U90" s="31">
        <f t="shared" si="113"/>
        <v>0</v>
      </c>
      <c r="V90" s="31">
        <f t="shared" si="114"/>
        <v>0</v>
      </c>
      <c r="W90" s="31">
        <f t="shared" si="115"/>
        <v>0</v>
      </c>
      <c r="X90" s="31">
        <f t="shared" si="116"/>
        <v>0</v>
      </c>
      <c r="Y90" s="31">
        <f t="shared" si="117"/>
        <v>0</v>
      </c>
      <c r="Z90" s="31">
        <f t="shared" si="118"/>
        <v>0</v>
      </c>
      <c r="AA90" s="31">
        <f t="shared" si="119"/>
        <v>0</v>
      </c>
      <c r="AB90" s="31">
        <f t="shared" si="120"/>
        <v>0</v>
      </c>
      <c r="AC90" s="31">
        <f t="shared" si="141"/>
        <v>171643.04100000003</v>
      </c>
      <c r="AD90" s="31">
        <f t="shared" si="142"/>
        <v>156819.40000000002</v>
      </c>
      <c r="AE90" s="31">
        <f t="shared" si="143"/>
        <v>156819.40000000002</v>
      </c>
      <c r="AF90" s="31">
        <f t="shared" si="121"/>
        <v>0</v>
      </c>
      <c r="AG90" s="31">
        <f t="shared" si="144"/>
        <v>171643.04100000003</v>
      </c>
      <c r="AH90" s="31">
        <f t="shared" si="145"/>
        <v>156819.40000000002</v>
      </c>
      <c r="AI90" s="31">
        <f t="shared" si="146"/>
        <v>156819.40000000002</v>
      </c>
      <c r="AJ90" s="31">
        <f t="shared" si="122"/>
        <v>545.33299999999997</v>
      </c>
      <c r="AK90" s="31">
        <f t="shared" si="123"/>
        <v>0</v>
      </c>
      <c r="AL90" s="31">
        <f t="shared" si="124"/>
        <v>-1561.2</v>
      </c>
      <c r="AM90" s="31">
        <f t="shared" si="125"/>
        <v>0</v>
      </c>
      <c r="AN90" s="31">
        <f t="shared" si="126"/>
        <v>0</v>
      </c>
      <c r="AO90" s="31">
        <f t="shared" si="127"/>
        <v>0</v>
      </c>
      <c r="AP90" s="31">
        <f t="shared" si="128"/>
        <v>0</v>
      </c>
      <c r="AQ90" s="31">
        <f t="shared" si="129"/>
        <v>0</v>
      </c>
      <c r="AR90" s="31">
        <f t="shared" si="130"/>
        <v>0</v>
      </c>
      <c r="AS90" s="31">
        <f t="shared" si="147"/>
        <v>170627.17400000003</v>
      </c>
      <c r="AT90" s="31">
        <f t="shared" si="148"/>
        <v>156819.40000000002</v>
      </c>
      <c r="AU90" s="31">
        <f t="shared" si="149"/>
        <v>156819.40000000002</v>
      </c>
      <c r="AV90" s="31">
        <f t="shared" si="131"/>
        <v>0</v>
      </c>
      <c r="AW90" s="32"/>
      <c r="AX90" s="32"/>
      <c r="AY90" s="1"/>
      <c r="AZ90" s="1"/>
      <c r="BA90" s="1"/>
      <c r="BB90" s="1"/>
      <c r="BC90" s="1"/>
      <c r="BD90" s="1"/>
      <c r="BE90" s="1"/>
    </row>
    <row r="91">
      <c r="A91" s="29" t="s">
        <v>114</v>
      </c>
      <c r="B91" s="29" t="s">
        <v>116</v>
      </c>
      <c r="C91" s="29" t="s">
        <v>118</v>
      </c>
      <c r="D91" s="29" t="s">
        <v>122</v>
      </c>
      <c r="E91" s="29"/>
      <c r="F91" s="30" t="s">
        <v>34</v>
      </c>
      <c r="G91" s="31">
        <f>G92+G99</f>
        <v>163493.90000000002</v>
      </c>
      <c r="H91" s="31">
        <f>H92+H99</f>
        <v>157275.70000000001</v>
      </c>
      <c r="I91" s="31">
        <f>I92+I99</f>
        <v>157275.70000000001</v>
      </c>
      <c r="J91" s="31">
        <f>J92+J99</f>
        <v>-456.30000000000001</v>
      </c>
      <c r="K91" s="31">
        <f>K92+K99</f>
        <v>-456.30000000000001</v>
      </c>
      <c r="L91" s="31">
        <f>L92+L99</f>
        <v>-456.30000000000001</v>
      </c>
      <c r="M91" s="31">
        <f t="shared" si="138"/>
        <v>163037.60000000003</v>
      </c>
      <c r="N91" s="31">
        <f t="shared" si="139"/>
        <v>156819.40000000002</v>
      </c>
      <c r="O91" s="31">
        <f t="shared" si="140"/>
        <v>156819.40000000002</v>
      </c>
      <c r="P91" s="31">
        <f>P92+P99</f>
        <v>0</v>
      </c>
      <c r="Q91" s="31">
        <f>Q92+Q99</f>
        <v>0</v>
      </c>
      <c r="R91" s="31">
        <f>R92+R99</f>
        <v>8605.4410000000007</v>
      </c>
      <c r="S91" s="31">
        <f>S92+S99</f>
        <v>0</v>
      </c>
      <c r="T91" s="31">
        <f>T92+T99</f>
        <v>0</v>
      </c>
      <c r="U91" s="31">
        <f>U92+U99</f>
        <v>0</v>
      </c>
      <c r="V91" s="31">
        <f>V92+V99</f>
        <v>0</v>
      </c>
      <c r="W91" s="31">
        <f>W92+W99</f>
        <v>0</v>
      </c>
      <c r="X91" s="31">
        <f>X92+X99</f>
        <v>0</v>
      </c>
      <c r="Y91" s="31">
        <f>Y92+Y99</f>
        <v>0</v>
      </c>
      <c r="Z91" s="31">
        <f>Z92+Z99</f>
        <v>0</v>
      </c>
      <c r="AA91" s="31">
        <f>AA92+AA99</f>
        <v>0</v>
      </c>
      <c r="AB91" s="31">
        <f>AB92+AB99</f>
        <v>0</v>
      </c>
      <c r="AC91" s="31">
        <f t="shared" si="141"/>
        <v>171643.04100000003</v>
      </c>
      <c r="AD91" s="31">
        <f t="shared" si="142"/>
        <v>156819.40000000002</v>
      </c>
      <c r="AE91" s="31">
        <f t="shared" si="143"/>
        <v>156819.40000000002</v>
      </c>
      <c r="AF91" s="31">
        <f>AF92+AF99</f>
        <v>0</v>
      </c>
      <c r="AG91" s="31">
        <f t="shared" si="144"/>
        <v>171643.04100000003</v>
      </c>
      <c r="AH91" s="31">
        <f t="shared" si="145"/>
        <v>156819.40000000002</v>
      </c>
      <c r="AI91" s="31">
        <f t="shared" si="146"/>
        <v>156819.40000000002</v>
      </c>
      <c r="AJ91" s="31">
        <f>AJ92+AJ99</f>
        <v>545.33299999999997</v>
      </c>
      <c r="AK91" s="31">
        <f>AK92+AK99</f>
        <v>0</v>
      </c>
      <c r="AL91" s="31">
        <f>AL92+AL99</f>
        <v>-1561.2</v>
      </c>
      <c r="AM91" s="31">
        <f>AM92+AM99</f>
        <v>0</v>
      </c>
      <c r="AN91" s="31">
        <f>AN92+AN99</f>
        <v>0</v>
      </c>
      <c r="AO91" s="31">
        <f>AO92+AO99</f>
        <v>0</v>
      </c>
      <c r="AP91" s="31">
        <f>AP92+AP99</f>
        <v>0</v>
      </c>
      <c r="AQ91" s="31">
        <f>AQ92+AQ99</f>
        <v>0</v>
      </c>
      <c r="AR91" s="31">
        <f>AR92+AR99</f>
        <v>0</v>
      </c>
      <c r="AS91" s="31">
        <f t="shared" si="147"/>
        <v>170627.17400000003</v>
      </c>
      <c r="AT91" s="31">
        <f t="shared" si="148"/>
        <v>156819.40000000002</v>
      </c>
      <c r="AU91" s="31">
        <f t="shared" si="149"/>
        <v>156819.40000000002</v>
      </c>
      <c r="AV91" s="31">
        <f>AV92+AV99</f>
        <v>0</v>
      </c>
      <c r="AW91" s="32"/>
      <c r="AX91" s="32"/>
      <c r="AY91" s="1"/>
      <c r="AZ91" s="1"/>
      <c r="BA91" s="1"/>
      <c r="BB91" s="1"/>
      <c r="BC91" s="1"/>
      <c r="BD91" s="1"/>
      <c r="BE91" s="1"/>
    </row>
    <row r="92" ht="47.25">
      <c r="A92" s="29" t="s">
        <v>114</v>
      </c>
      <c r="B92" s="29" t="s">
        <v>116</v>
      </c>
      <c r="C92" s="29" t="s">
        <v>118</v>
      </c>
      <c r="D92" s="29" t="s">
        <v>123</v>
      </c>
      <c r="E92" s="29"/>
      <c r="F92" s="30" t="s">
        <v>124</v>
      </c>
      <c r="G92" s="31">
        <f>G93+G96</f>
        <v>48201.100000000006</v>
      </c>
      <c r="H92" s="31">
        <f>H93+H96</f>
        <v>38844.800000000003</v>
      </c>
      <c r="I92" s="31">
        <f>I93+I96</f>
        <v>38844.800000000003</v>
      </c>
      <c r="J92" s="31">
        <f>J93+J96</f>
        <v>-456.30000000000001</v>
      </c>
      <c r="K92" s="31">
        <f>K93+K96</f>
        <v>-456.30000000000001</v>
      </c>
      <c r="L92" s="31">
        <f>L93+L96</f>
        <v>-456.30000000000001</v>
      </c>
      <c r="M92" s="31">
        <f t="shared" si="138"/>
        <v>47744.800000000003</v>
      </c>
      <c r="N92" s="31">
        <f t="shared" si="139"/>
        <v>38388.5</v>
      </c>
      <c r="O92" s="31">
        <f t="shared" si="140"/>
        <v>38388.5</v>
      </c>
      <c r="P92" s="31">
        <f>P93+P96</f>
        <v>0</v>
      </c>
      <c r="Q92" s="31">
        <f>Q93+Q96</f>
        <v>0</v>
      </c>
      <c r="R92" s="31">
        <f>R93+R96</f>
        <v>8605.4410000000007</v>
      </c>
      <c r="S92" s="31">
        <f>S93+S96</f>
        <v>0</v>
      </c>
      <c r="T92" s="31">
        <f>T93+T96</f>
        <v>0</v>
      </c>
      <c r="U92" s="31">
        <f>U93+U96</f>
        <v>0</v>
      </c>
      <c r="V92" s="31">
        <f>V93+V96</f>
        <v>0</v>
      </c>
      <c r="W92" s="31">
        <f>W93+W96</f>
        <v>0</v>
      </c>
      <c r="X92" s="31">
        <f>X93+X96</f>
        <v>0</v>
      </c>
      <c r="Y92" s="31">
        <f>Y93+Y96</f>
        <v>0</v>
      </c>
      <c r="Z92" s="31">
        <f>Z93+Z96</f>
        <v>0</v>
      </c>
      <c r="AA92" s="31">
        <f>AA93+AA96</f>
        <v>0</v>
      </c>
      <c r="AB92" s="31">
        <f>AB93+AB96</f>
        <v>0</v>
      </c>
      <c r="AC92" s="31">
        <f t="shared" si="141"/>
        <v>56350.241000000002</v>
      </c>
      <c r="AD92" s="31">
        <f t="shared" si="142"/>
        <v>38388.5</v>
      </c>
      <c r="AE92" s="31">
        <f t="shared" si="143"/>
        <v>38388.5</v>
      </c>
      <c r="AF92" s="31">
        <f>AF93+AF96</f>
        <v>0</v>
      </c>
      <c r="AG92" s="31">
        <f t="shared" si="144"/>
        <v>56350.241000000002</v>
      </c>
      <c r="AH92" s="31">
        <f t="shared" si="145"/>
        <v>38388.5</v>
      </c>
      <c r="AI92" s="31">
        <f t="shared" si="146"/>
        <v>38388.5</v>
      </c>
      <c r="AJ92" s="31">
        <f>AJ93+AJ96</f>
        <v>545.33299999999997</v>
      </c>
      <c r="AK92" s="31">
        <f>AK93+AK96</f>
        <v>0</v>
      </c>
      <c r="AL92" s="31">
        <f>AL93+AL96</f>
        <v>0</v>
      </c>
      <c r="AM92" s="31">
        <f>AM93+AM96</f>
        <v>0</v>
      </c>
      <c r="AN92" s="31">
        <f>AN93+AN96</f>
        <v>0</v>
      </c>
      <c r="AO92" s="31">
        <f>AO93+AO96</f>
        <v>0</v>
      </c>
      <c r="AP92" s="31">
        <f>AP93+AP96</f>
        <v>0</v>
      </c>
      <c r="AQ92" s="31">
        <f>AQ93+AQ96</f>
        <v>0</v>
      </c>
      <c r="AR92" s="31">
        <f>AR93+AR96</f>
        <v>0</v>
      </c>
      <c r="AS92" s="31">
        <f t="shared" si="147"/>
        <v>56895.574000000001</v>
      </c>
      <c r="AT92" s="31">
        <f t="shared" si="148"/>
        <v>38388.5</v>
      </c>
      <c r="AU92" s="31">
        <f t="shared" si="149"/>
        <v>38388.5</v>
      </c>
      <c r="AV92" s="31">
        <f>AV93+AV96</f>
        <v>0</v>
      </c>
      <c r="AW92" s="32"/>
      <c r="AX92" s="32"/>
      <c r="AY92" s="1"/>
      <c r="AZ92" s="1"/>
      <c r="BA92" s="1"/>
      <c r="BB92" s="1"/>
      <c r="BC92" s="1"/>
      <c r="BD92" s="1"/>
      <c r="BE92" s="1"/>
    </row>
    <row r="93" ht="31.5">
      <c r="A93" s="29" t="s">
        <v>114</v>
      </c>
      <c r="B93" s="29" t="s">
        <v>116</v>
      </c>
      <c r="C93" s="29" t="s">
        <v>118</v>
      </c>
      <c r="D93" s="29" t="s">
        <v>125</v>
      </c>
      <c r="E93" s="29"/>
      <c r="F93" s="30" t="s">
        <v>126</v>
      </c>
      <c r="G93" s="31">
        <f>G94+G95</f>
        <v>25057.700000000001</v>
      </c>
      <c r="H93" s="31">
        <f>H94+H95</f>
        <v>15701.4</v>
      </c>
      <c r="I93" s="31">
        <f>I94+I95</f>
        <v>15701.4</v>
      </c>
      <c r="J93" s="31">
        <f>J94+J95</f>
        <v>0</v>
      </c>
      <c r="K93" s="31">
        <f>K94+K95</f>
        <v>0</v>
      </c>
      <c r="L93" s="31">
        <f>L94+L95</f>
        <v>0</v>
      </c>
      <c r="M93" s="31">
        <f t="shared" si="138"/>
        <v>25057.700000000001</v>
      </c>
      <c r="N93" s="31">
        <f t="shared" si="139"/>
        <v>15701.4</v>
      </c>
      <c r="O93" s="31">
        <f t="shared" si="140"/>
        <v>15701.4</v>
      </c>
      <c r="P93" s="31">
        <f>P94+P95</f>
        <v>0</v>
      </c>
      <c r="Q93" s="31">
        <f>Q94+Q95</f>
        <v>0</v>
      </c>
      <c r="R93" s="31">
        <f>R94+R95</f>
        <v>7815</v>
      </c>
      <c r="S93" s="31">
        <f>S94+S95</f>
        <v>0</v>
      </c>
      <c r="T93" s="31">
        <f>T94+T95</f>
        <v>0</v>
      </c>
      <c r="U93" s="31">
        <f>U94+U95</f>
        <v>0</v>
      </c>
      <c r="V93" s="31">
        <f>V94+V95</f>
        <v>0</v>
      </c>
      <c r="W93" s="31">
        <f>W94+W95</f>
        <v>0</v>
      </c>
      <c r="X93" s="31">
        <f>X94+X95</f>
        <v>0</v>
      </c>
      <c r="Y93" s="31">
        <f>Y94+Y95</f>
        <v>0</v>
      </c>
      <c r="Z93" s="31">
        <f>Z94+Z95</f>
        <v>0</v>
      </c>
      <c r="AA93" s="31">
        <f>AA94+AA95</f>
        <v>0</v>
      </c>
      <c r="AB93" s="31">
        <f>AB94+AB95</f>
        <v>0</v>
      </c>
      <c r="AC93" s="31">
        <f t="shared" si="141"/>
        <v>32872.699999999997</v>
      </c>
      <c r="AD93" s="31">
        <f t="shared" si="142"/>
        <v>15701.4</v>
      </c>
      <c r="AE93" s="31">
        <f t="shared" si="143"/>
        <v>15701.4</v>
      </c>
      <c r="AF93" s="31">
        <f>AF94+AF95</f>
        <v>0</v>
      </c>
      <c r="AG93" s="31">
        <f t="shared" si="144"/>
        <v>32872.699999999997</v>
      </c>
      <c r="AH93" s="31">
        <f t="shared" si="145"/>
        <v>15701.4</v>
      </c>
      <c r="AI93" s="31">
        <f t="shared" si="146"/>
        <v>15701.4</v>
      </c>
      <c r="AJ93" s="31">
        <f>AJ94+AJ95</f>
        <v>545.33299999999997</v>
      </c>
      <c r="AK93" s="31">
        <f>AK94+AK95</f>
        <v>0</v>
      </c>
      <c r="AL93" s="31">
        <f>AL94+AL95</f>
        <v>0</v>
      </c>
      <c r="AM93" s="31">
        <f>AM94+AM95</f>
        <v>0</v>
      </c>
      <c r="AN93" s="31">
        <f>AN94+AN95</f>
        <v>0</v>
      </c>
      <c r="AO93" s="31">
        <f>AO94+AO95</f>
        <v>0</v>
      </c>
      <c r="AP93" s="31">
        <f>AP94+AP95</f>
        <v>0</v>
      </c>
      <c r="AQ93" s="31">
        <f>AQ94+AQ95</f>
        <v>0</v>
      </c>
      <c r="AR93" s="31">
        <f>AR94+AR95</f>
        <v>0</v>
      </c>
      <c r="AS93" s="31">
        <f t="shared" si="147"/>
        <v>33418.032999999996</v>
      </c>
      <c r="AT93" s="31">
        <f t="shared" si="148"/>
        <v>15701.4</v>
      </c>
      <c r="AU93" s="31">
        <f t="shared" si="149"/>
        <v>15701.4</v>
      </c>
      <c r="AV93" s="31">
        <f>AV94+AV95</f>
        <v>0</v>
      </c>
      <c r="AW93" s="32"/>
      <c r="AX93" s="32"/>
      <c r="AY93" s="1"/>
      <c r="AZ93" s="1"/>
      <c r="BA93" s="1"/>
      <c r="BB93" s="1"/>
      <c r="BC93" s="1"/>
      <c r="BD93" s="1"/>
      <c r="BE93" s="1"/>
    </row>
    <row r="94" ht="31.5">
      <c r="A94" s="29" t="s">
        <v>114</v>
      </c>
      <c r="B94" s="29" t="s">
        <v>116</v>
      </c>
      <c r="C94" s="29" t="s">
        <v>118</v>
      </c>
      <c r="D94" s="29" t="s">
        <v>125</v>
      </c>
      <c r="E94" s="29" t="s">
        <v>39</v>
      </c>
      <c r="F94" s="30" t="s">
        <v>40</v>
      </c>
      <c r="G94" s="31">
        <v>24292.200000000001</v>
      </c>
      <c r="H94" s="31">
        <v>14935.9</v>
      </c>
      <c r="I94" s="31">
        <v>14935.9</v>
      </c>
      <c r="J94" s="31"/>
      <c r="K94" s="31"/>
      <c r="L94" s="31"/>
      <c r="M94" s="31">
        <f t="shared" si="138"/>
        <v>24292.200000000001</v>
      </c>
      <c r="N94" s="31">
        <f t="shared" si="139"/>
        <v>14935.9</v>
      </c>
      <c r="O94" s="31">
        <f t="shared" si="140"/>
        <v>14935.9</v>
      </c>
      <c r="P94" s="31"/>
      <c r="Q94" s="31"/>
      <c r="R94" s="31">
        <f>8000-185</f>
        <v>7815</v>
      </c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>
        <f t="shared" si="141"/>
        <v>32107.200000000001</v>
      </c>
      <c r="AD94" s="31">
        <f t="shared" si="142"/>
        <v>14935.9</v>
      </c>
      <c r="AE94" s="31">
        <f t="shared" si="143"/>
        <v>14935.9</v>
      </c>
      <c r="AF94" s="31"/>
      <c r="AG94" s="31">
        <f t="shared" si="144"/>
        <v>32107.200000000001</v>
      </c>
      <c r="AH94" s="31">
        <f t="shared" si="145"/>
        <v>14935.9</v>
      </c>
      <c r="AI94" s="31">
        <f t="shared" si="146"/>
        <v>14935.9</v>
      </c>
      <c r="AJ94" s="31">
        <v>545.33299999999997</v>
      </c>
      <c r="AK94" s="31"/>
      <c r="AL94" s="31"/>
      <c r="AM94" s="31"/>
      <c r="AN94" s="31"/>
      <c r="AO94" s="31"/>
      <c r="AP94" s="31"/>
      <c r="AQ94" s="31"/>
      <c r="AR94" s="31"/>
      <c r="AS94" s="31">
        <f t="shared" si="147"/>
        <v>32652.532999999999</v>
      </c>
      <c r="AT94" s="31">
        <f t="shared" si="148"/>
        <v>14935.9</v>
      </c>
      <c r="AU94" s="31">
        <f t="shared" si="149"/>
        <v>14935.9</v>
      </c>
      <c r="AV94" s="31"/>
      <c r="AW94" s="32"/>
      <c r="AX94" s="32"/>
      <c r="AY94" s="1"/>
      <c r="AZ94" s="1"/>
      <c r="BA94" s="1"/>
      <c r="BB94" s="1"/>
      <c r="BC94" s="1"/>
      <c r="BD94" s="1"/>
      <c r="BE94" s="1"/>
    </row>
    <row r="95">
      <c r="A95" s="29" t="s">
        <v>114</v>
      </c>
      <c r="B95" s="29" t="s">
        <v>116</v>
      </c>
      <c r="C95" s="29" t="s">
        <v>118</v>
      </c>
      <c r="D95" s="29" t="s">
        <v>125</v>
      </c>
      <c r="E95" s="29" t="s">
        <v>41</v>
      </c>
      <c r="F95" s="30" t="s">
        <v>42</v>
      </c>
      <c r="G95" s="31">
        <v>765.5</v>
      </c>
      <c r="H95" s="31">
        <v>765.5</v>
      </c>
      <c r="I95" s="31">
        <v>765.5</v>
      </c>
      <c r="J95" s="31"/>
      <c r="K95" s="31"/>
      <c r="L95" s="31"/>
      <c r="M95" s="31">
        <f t="shared" si="138"/>
        <v>765.5</v>
      </c>
      <c r="N95" s="31">
        <f t="shared" si="139"/>
        <v>765.5</v>
      </c>
      <c r="O95" s="31">
        <f t="shared" si="140"/>
        <v>765.5</v>
      </c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>
        <f t="shared" si="141"/>
        <v>765.5</v>
      </c>
      <c r="AD95" s="31">
        <f t="shared" si="142"/>
        <v>765.5</v>
      </c>
      <c r="AE95" s="31">
        <f t="shared" si="143"/>
        <v>765.5</v>
      </c>
      <c r="AF95" s="31"/>
      <c r="AG95" s="31">
        <f t="shared" si="144"/>
        <v>765.5</v>
      </c>
      <c r="AH95" s="31">
        <f t="shared" si="145"/>
        <v>765.5</v>
      </c>
      <c r="AI95" s="31">
        <f t="shared" si="146"/>
        <v>765.5</v>
      </c>
      <c r="AJ95" s="31"/>
      <c r="AK95" s="31"/>
      <c r="AL95" s="31"/>
      <c r="AM95" s="31"/>
      <c r="AN95" s="31"/>
      <c r="AO95" s="31"/>
      <c r="AP95" s="31"/>
      <c r="AQ95" s="31"/>
      <c r="AR95" s="31"/>
      <c r="AS95" s="31">
        <f t="shared" si="147"/>
        <v>765.5</v>
      </c>
      <c r="AT95" s="31">
        <f t="shared" si="148"/>
        <v>765.5</v>
      </c>
      <c r="AU95" s="31">
        <f t="shared" si="149"/>
        <v>765.5</v>
      </c>
      <c r="AV95" s="31"/>
      <c r="AW95" s="32"/>
      <c r="AX95" s="32"/>
      <c r="AY95" s="1"/>
      <c r="AZ95" s="1"/>
      <c r="BA95" s="1"/>
      <c r="BB95" s="1"/>
      <c r="BC95" s="1"/>
      <c r="BD95" s="1"/>
      <c r="BE95" s="1"/>
    </row>
    <row r="96" ht="63">
      <c r="A96" s="29" t="s">
        <v>114</v>
      </c>
      <c r="B96" s="29" t="s">
        <v>116</v>
      </c>
      <c r="C96" s="29" t="s">
        <v>118</v>
      </c>
      <c r="D96" s="29" t="s">
        <v>127</v>
      </c>
      <c r="E96" s="29"/>
      <c r="F96" s="30" t="s">
        <v>128</v>
      </c>
      <c r="G96" s="31">
        <f>G97</f>
        <v>23143.400000000001</v>
      </c>
      <c r="H96" s="31">
        <f>H97</f>
        <v>23143.400000000001</v>
      </c>
      <c r="I96" s="31">
        <f>I97</f>
        <v>23143.400000000001</v>
      </c>
      <c r="J96" s="31">
        <f>J97</f>
        <v>-456.30000000000001</v>
      </c>
      <c r="K96" s="31">
        <f>K97</f>
        <v>-456.30000000000001</v>
      </c>
      <c r="L96" s="31">
        <f>L97</f>
        <v>-456.30000000000001</v>
      </c>
      <c r="M96" s="31">
        <f t="shared" si="138"/>
        <v>22687.100000000002</v>
      </c>
      <c r="N96" s="31">
        <f t="shared" si="139"/>
        <v>22687.100000000002</v>
      </c>
      <c r="O96" s="31">
        <f t="shared" si="140"/>
        <v>22687.100000000002</v>
      </c>
      <c r="P96" s="31">
        <f>P97+P98</f>
        <v>0</v>
      </c>
      <c r="Q96" s="31">
        <f>Q97+Q98</f>
        <v>0</v>
      </c>
      <c r="R96" s="31">
        <f>R97+R98</f>
        <v>790.44100000000003</v>
      </c>
      <c r="S96" s="31">
        <f>S97+S98</f>
        <v>0</v>
      </c>
      <c r="T96" s="31">
        <f>T97+T98</f>
        <v>0</v>
      </c>
      <c r="U96" s="31">
        <f>U97+U98</f>
        <v>0</v>
      </c>
      <c r="V96" s="31">
        <f>V97+V98</f>
        <v>0</v>
      </c>
      <c r="W96" s="31">
        <f>W97+W98</f>
        <v>0</v>
      </c>
      <c r="X96" s="31">
        <f>X97+X98</f>
        <v>0</v>
      </c>
      <c r="Y96" s="31">
        <f>Y97+Y98</f>
        <v>0</v>
      </c>
      <c r="Z96" s="31">
        <f>Z97+Z98</f>
        <v>0</v>
      </c>
      <c r="AA96" s="31">
        <f>AA97+AA98</f>
        <v>0</v>
      </c>
      <c r="AB96" s="31">
        <f>AB97+AB98</f>
        <v>0</v>
      </c>
      <c r="AC96" s="31">
        <f t="shared" si="141"/>
        <v>23477.541000000001</v>
      </c>
      <c r="AD96" s="31">
        <f t="shared" si="142"/>
        <v>22687.100000000002</v>
      </c>
      <c r="AE96" s="31">
        <f t="shared" si="143"/>
        <v>22687.100000000002</v>
      </c>
      <c r="AF96" s="31">
        <f>AF97+AF98</f>
        <v>0</v>
      </c>
      <c r="AG96" s="31">
        <f t="shared" si="144"/>
        <v>23477.541000000001</v>
      </c>
      <c r="AH96" s="31">
        <f t="shared" si="145"/>
        <v>22687.100000000002</v>
      </c>
      <c r="AI96" s="31">
        <f t="shared" si="146"/>
        <v>22687.100000000002</v>
      </c>
      <c r="AJ96" s="31">
        <f>AJ97+AJ98</f>
        <v>0</v>
      </c>
      <c r="AK96" s="31">
        <f>AK97+AK98</f>
        <v>0</v>
      </c>
      <c r="AL96" s="31">
        <f>AL97+AL98</f>
        <v>0</v>
      </c>
      <c r="AM96" s="31">
        <f>AM97+AM98</f>
        <v>0</v>
      </c>
      <c r="AN96" s="31">
        <f>AN97+AN98</f>
        <v>0</v>
      </c>
      <c r="AO96" s="31">
        <f>AO97+AO98</f>
        <v>0</v>
      </c>
      <c r="AP96" s="31">
        <f>AP97+AP98</f>
        <v>0</v>
      </c>
      <c r="AQ96" s="31">
        <f>AQ97+AQ98</f>
        <v>0</v>
      </c>
      <c r="AR96" s="31">
        <f>AR97+AR98</f>
        <v>0</v>
      </c>
      <c r="AS96" s="31">
        <f t="shared" si="147"/>
        <v>23477.541000000001</v>
      </c>
      <c r="AT96" s="31">
        <f t="shared" si="148"/>
        <v>22687.100000000002</v>
      </c>
      <c r="AU96" s="31">
        <f t="shared" si="149"/>
        <v>22687.100000000002</v>
      </c>
      <c r="AV96" s="31">
        <f>AV97+AV98</f>
        <v>0</v>
      </c>
      <c r="AW96" s="32"/>
      <c r="AX96" s="32"/>
      <c r="AY96" s="1"/>
      <c r="AZ96" s="1"/>
      <c r="BA96" s="1"/>
      <c r="BB96" s="1"/>
      <c r="BC96" s="1"/>
      <c r="BD96" s="1"/>
      <c r="BE96" s="1"/>
    </row>
    <row r="97" ht="31.5">
      <c r="A97" s="29" t="s">
        <v>114</v>
      </c>
      <c r="B97" s="29" t="s">
        <v>116</v>
      </c>
      <c r="C97" s="29" t="s">
        <v>118</v>
      </c>
      <c r="D97" s="29" t="s">
        <v>127</v>
      </c>
      <c r="E97" s="29" t="s">
        <v>129</v>
      </c>
      <c r="F97" s="30" t="s">
        <v>130</v>
      </c>
      <c r="G97" s="31">
        <v>23143.400000000001</v>
      </c>
      <c r="H97" s="31">
        <v>23143.400000000001</v>
      </c>
      <c r="I97" s="31">
        <v>23143.400000000001</v>
      </c>
      <c r="J97" s="33">
        <v>-456.30000000000001</v>
      </c>
      <c r="K97" s="33">
        <v>-456.30000000000001</v>
      </c>
      <c r="L97" s="33">
        <v>-456.30000000000001</v>
      </c>
      <c r="M97" s="31">
        <f t="shared" si="138"/>
        <v>22687.100000000002</v>
      </c>
      <c r="N97" s="31">
        <f t="shared" si="139"/>
        <v>22687.100000000002</v>
      </c>
      <c r="O97" s="31">
        <f t="shared" si="140"/>
        <v>22687.100000000002</v>
      </c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>
        <f t="shared" si="141"/>
        <v>22687.100000000002</v>
      </c>
      <c r="AD97" s="31">
        <f t="shared" si="142"/>
        <v>22687.100000000002</v>
      </c>
      <c r="AE97" s="31">
        <f t="shared" si="143"/>
        <v>22687.100000000002</v>
      </c>
      <c r="AF97" s="31">
        <v>790.44100000000003</v>
      </c>
      <c r="AG97" s="31">
        <f t="shared" si="144"/>
        <v>23477.541000000001</v>
      </c>
      <c r="AH97" s="31">
        <f t="shared" si="145"/>
        <v>22687.100000000002</v>
      </c>
      <c r="AI97" s="31">
        <f t="shared" si="146"/>
        <v>22687.100000000002</v>
      </c>
      <c r="AJ97" s="31"/>
      <c r="AK97" s="31"/>
      <c r="AL97" s="31"/>
      <c r="AM97" s="31"/>
      <c r="AN97" s="31"/>
      <c r="AO97" s="31"/>
      <c r="AP97" s="31"/>
      <c r="AQ97" s="31"/>
      <c r="AR97" s="31"/>
      <c r="AS97" s="31">
        <f t="shared" si="147"/>
        <v>23477.541000000001</v>
      </c>
      <c r="AT97" s="31">
        <f t="shared" si="148"/>
        <v>22687.100000000002</v>
      </c>
      <c r="AU97" s="31">
        <f t="shared" si="149"/>
        <v>22687.100000000002</v>
      </c>
      <c r="AV97" s="31"/>
      <c r="AW97" s="32"/>
      <c r="AX97" s="32">
        <v>7</v>
      </c>
      <c r="AY97" s="1"/>
      <c r="AZ97" s="1"/>
      <c r="BA97" s="1"/>
      <c r="BB97" s="1"/>
      <c r="BC97" s="1"/>
      <c r="BD97" s="1"/>
      <c r="BE97" s="1"/>
    </row>
    <row r="98" ht="31.5" hidden="1">
      <c r="A98" s="29" t="s">
        <v>114</v>
      </c>
      <c r="B98" s="29" t="s">
        <v>116</v>
      </c>
      <c r="C98" s="29" t="s">
        <v>118</v>
      </c>
      <c r="D98" s="29" t="s">
        <v>127</v>
      </c>
      <c r="E98" s="29" t="s">
        <v>41</v>
      </c>
      <c r="F98" s="30" t="s">
        <v>42</v>
      </c>
      <c r="G98" s="31"/>
      <c r="H98" s="31"/>
      <c r="I98" s="31"/>
      <c r="J98" s="33"/>
      <c r="K98" s="33"/>
      <c r="L98" s="33"/>
      <c r="M98" s="31"/>
      <c r="N98" s="31"/>
      <c r="O98" s="31"/>
      <c r="P98" s="31"/>
      <c r="Q98" s="31"/>
      <c r="R98" s="31">
        <v>790.44100000000003</v>
      </c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>
        <f t="shared" si="141"/>
        <v>790.44100000000003</v>
      </c>
      <c r="AD98" s="31">
        <f t="shared" si="142"/>
        <v>0</v>
      </c>
      <c r="AE98" s="31">
        <f t="shared" si="143"/>
        <v>0</v>
      </c>
      <c r="AF98" s="31">
        <v>-790.44100000000003</v>
      </c>
      <c r="AG98" s="31">
        <f t="shared" si="144"/>
        <v>0</v>
      </c>
      <c r="AH98" s="31">
        <f t="shared" si="145"/>
        <v>0</v>
      </c>
      <c r="AI98" s="31">
        <f t="shared" si="146"/>
        <v>0</v>
      </c>
      <c r="AJ98" s="31"/>
      <c r="AK98" s="31"/>
      <c r="AL98" s="31"/>
      <c r="AM98" s="31"/>
      <c r="AN98" s="31"/>
      <c r="AO98" s="31"/>
      <c r="AP98" s="31"/>
      <c r="AQ98" s="31"/>
      <c r="AR98" s="31"/>
      <c r="AS98" s="31">
        <f t="shared" si="147"/>
        <v>0</v>
      </c>
      <c r="AT98" s="31">
        <f t="shared" si="148"/>
        <v>0</v>
      </c>
      <c r="AU98" s="31">
        <f t="shared" si="149"/>
        <v>0</v>
      </c>
      <c r="AV98" s="31"/>
      <c r="AW98" s="32">
        <v>0</v>
      </c>
      <c r="AX98" s="32"/>
      <c r="AY98" s="1"/>
      <c r="AZ98" s="1"/>
      <c r="BA98" s="1"/>
      <c r="BB98" s="1"/>
      <c r="BC98" s="1"/>
      <c r="BD98" s="1"/>
      <c r="BE98" s="1"/>
    </row>
    <row r="99" ht="47.25">
      <c r="A99" s="29" t="s">
        <v>114</v>
      </c>
      <c r="B99" s="29" t="s">
        <v>116</v>
      </c>
      <c r="C99" s="29" t="s">
        <v>118</v>
      </c>
      <c r="D99" s="29" t="s">
        <v>131</v>
      </c>
      <c r="E99" s="29"/>
      <c r="F99" s="30" t="s">
        <v>132</v>
      </c>
      <c r="G99" s="31">
        <f>G100</f>
        <v>115292.8</v>
      </c>
      <c r="H99" s="31">
        <f>H100</f>
        <v>118430.89999999999</v>
      </c>
      <c r="I99" s="31">
        <f>I100</f>
        <v>118430.89999999999</v>
      </c>
      <c r="J99" s="31">
        <f>J100</f>
        <v>0</v>
      </c>
      <c r="K99" s="31">
        <f>K100</f>
        <v>0</v>
      </c>
      <c r="L99" s="31">
        <f>L100</f>
        <v>0</v>
      </c>
      <c r="M99" s="31">
        <f t="shared" si="138"/>
        <v>115292.8</v>
      </c>
      <c r="N99" s="31">
        <f t="shared" si="139"/>
        <v>118430.89999999999</v>
      </c>
      <c r="O99" s="31">
        <f t="shared" si="140"/>
        <v>118430.89999999999</v>
      </c>
      <c r="P99" s="31">
        <f>P100</f>
        <v>0</v>
      </c>
      <c r="Q99" s="31">
        <f>Q100</f>
        <v>0</v>
      </c>
      <c r="R99" s="31">
        <f>R100</f>
        <v>0</v>
      </c>
      <c r="S99" s="31">
        <f>S100</f>
        <v>0</v>
      </c>
      <c r="T99" s="31">
        <f>T100</f>
        <v>0</v>
      </c>
      <c r="U99" s="31">
        <f>U100</f>
        <v>0</v>
      </c>
      <c r="V99" s="31">
        <f>V100</f>
        <v>0</v>
      </c>
      <c r="W99" s="31">
        <f>W100</f>
        <v>0</v>
      </c>
      <c r="X99" s="31">
        <f>X100</f>
        <v>0</v>
      </c>
      <c r="Y99" s="31">
        <f>Y100</f>
        <v>0</v>
      </c>
      <c r="Z99" s="31">
        <f>Z100</f>
        <v>0</v>
      </c>
      <c r="AA99" s="31">
        <f>AA100</f>
        <v>0</v>
      </c>
      <c r="AB99" s="31">
        <f>AB100</f>
        <v>0</v>
      </c>
      <c r="AC99" s="31">
        <f t="shared" si="141"/>
        <v>115292.8</v>
      </c>
      <c r="AD99" s="31">
        <f t="shared" si="142"/>
        <v>118430.89999999999</v>
      </c>
      <c r="AE99" s="31">
        <f t="shared" si="143"/>
        <v>118430.89999999999</v>
      </c>
      <c r="AF99" s="31">
        <f>AF100</f>
        <v>0</v>
      </c>
      <c r="AG99" s="31">
        <f t="shared" si="144"/>
        <v>115292.8</v>
      </c>
      <c r="AH99" s="31">
        <f t="shared" si="145"/>
        <v>118430.89999999999</v>
      </c>
      <c r="AI99" s="31">
        <f t="shared" si="146"/>
        <v>118430.89999999999</v>
      </c>
      <c r="AJ99" s="31">
        <f>AJ100</f>
        <v>0</v>
      </c>
      <c r="AK99" s="31">
        <f>AK100</f>
        <v>0</v>
      </c>
      <c r="AL99" s="31">
        <f>AL100</f>
        <v>-1561.2</v>
      </c>
      <c r="AM99" s="31">
        <f>AM100</f>
        <v>0</v>
      </c>
      <c r="AN99" s="31">
        <f>AN100</f>
        <v>0</v>
      </c>
      <c r="AO99" s="31">
        <f>AO100</f>
        <v>0</v>
      </c>
      <c r="AP99" s="31">
        <f>AP100</f>
        <v>0</v>
      </c>
      <c r="AQ99" s="31">
        <f>AQ100</f>
        <v>0</v>
      </c>
      <c r="AR99" s="31">
        <f>AR100</f>
        <v>0</v>
      </c>
      <c r="AS99" s="31">
        <f t="shared" si="147"/>
        <v>113731.60000000001</v>
      </c>
      <c r="AT99" s="31">
        <f t="shared" si="148"/>
        <v>118430.89999999999</v>
      </c>
      <c r="AU99" s="31">
        <f t="shared" si="149"/>
        <v>118430.89999999999</v>
      </c>
      <c r="AV99" s="31">
        <f>AV100</f>
        <v>0</v>
      </c>
      <c r="AW99" s="32"/>
      <c r="AX99" s="32"/>
      <c r="AY99" s="1"/>
      <c r="AZ99" s="1"/>
      <c r="BA99" s="1"/>
      <c r="BB99" s="1"/>
      <c r="BC99" s="1"/>
      <c r="BD99" s="1"/>
      <c r="BE99" s="1"/>
    </row>
    <row r="100">
      <c r="A100" s="29" t="s">
        <v>114</v>
      </c>
      <c r="B100" s="29" t="s">
        <v>116</v>
      </c>
      <c r="C100" s="29" t="s">
        <v>118</v>
      </c>
      <c r="D100" s="29" t="s">
        <v>133</v>
      </c>
      <c r="E100" s="29"/>
      <c r="F100" s="30" t="s">
        <v>50</v>
      </c>
      <c r="G100" s="31">
        <f>G101+G102</f>
        <v>115292.8</v>
      </c>
      <c r="H100" s="31">
        <f>H101+H102</f>
        <v>118430.89999999999</v>
      </c>
      <c r="I100" s="31">
        <f>I101+I102</f>
        <v>118430.89999999999</v>
      </c>
      <c r="J100" s="31">
        <f>J101+J102</f>
        <v>0</v>
      </c>
      <c r="K100" s="31">
        <f>K101+K102</f>
        <v>0</v>
      </c>
      <c r="L100" s="31">
        <f>L101+L102</f>
        <v>0</v>
      </c>
      <c r="M100" s="31">
        <f t="shared" si="138"/>
        <v>115292.8</v>
      </c>
      <c r="N100" s="31">
        <f t="shared" si="139"/>
        <v>118430.89999999999</v>
      </c>
      <c r="O100" s="31">
        <f t="shared" si="140"/>
        <v>118430.89999999999</v>
      </c>
      <c r="P100" s="31">
        <f>P101+P102</f>
        <v>0</v>
      </c>
      <c r="Q100" s="31">
        <f>Q101+Q102</f>
        <v>0</v>
      </c>
      <c r="R100" s="31">
        <f>R101+R102</f>
        <v>0</v>
      </c>
      <c r="S100" s="31">
        <f>S101+S102</f>
        <v>0</v>
      </c>
      <c r="T100" s="31">
        <f>T101+T102</f>
        <v>0</v>
      </c>
      <c r="U100" s="31">
        <f>U101+U102</f>
        <v>0</v>
      </c>
      <c r="V100" s="31">
        <f>V101+V102</f>
        <v>0</v>
      </c>
      <c r="W100" s="31">
        <f>W101+W102</f>
        <v>0</v>
      </c>
      <c r="X100" s="31">
        <f>X101+X102</f>
        <v>0</v>
      </c>
      <c r="Y100" s="31">
        <f>Y101+Y102</f>
        <v>0</v>
      </c>
      <c r="Z100" s="31">
        <f>Z101+Z102</f>
        <v>0</v>
      </c>
      <c r="AA100" s="31">
        <f>AA101+AA102</f>
        <v>0</v>
      </c>
      <c r="AB100" s="31">
        <f>AB101+AB102</f>
        <v>0</v>
      </c>
      <c r="AC100" s="31">
        <f t="shared" si="141"/>
        <v>115292.8</v>
      </c>
      <c r="AD100" s="31">
        <f t="shared" si="142"/>
        <v>118430.89999999999</v>
      </c>
      <c r="AE100" s="31">
        <f t="shared" si="143"/>
        <v>118430.89999999999</v>
      </c>
      <c r="AF100" s="31">
        <f>AF101+AF102</f>
        <v>0</v>
      </c>
      <c r="AG100" s="31">
        <f t="shared" si="144"/>
        <v>115292.8</v>
      </c>
      <c r="AH100" s="31">
        <f t="shared" si="145"/>
        <v>118430.89999999999</v>
      </c>
      <c r="AI100" s="31">
        <f t="shared" si="146"/>
        <v>118430.89999999999</v>
      </c>
      <c r="AJ100" s="31">
        <f>AJ101+AJ102</f>
        <v>0</v>
      </c>
      <c r="AK100" s="31">
        <f>AK101+AK102</f>
        <v>0</v>
      </c>
      <c r="AL100" s="31">
        <f>AL101+AL102</f>
        <v>-1561.2</v>
      </c>
      <c r="AM100" s="31">
        <f>AM101+AM102</f>
        <v>0</v>
      </c>
      <c r="AN100" s="31">
        <f>AN101+AN102</f>
        <v>0</v>
      </c>
      <c r="AO100" s="31">
        <f>AO101+AO102</f>
        <v>0</v>
      </c>
      <c r="AP100" s="31">
        <f>AP101+AP102</f>
        <v>0</v>
      </c>
      <c r="AQ100" s="31">
        <f>AQ101+AQ102</f>
        <v>0</v>
      </c>
      <c r="AR100" s="31">
        <f>AR101+AR102</f>
        <v>0</v>
      </c>
      <c r="AS100" s="31">
        <f t="shared" ref="AS100:AS163" si="150">AG100+AJ100+AK100+AL100+AM100</f>
        <v>113731.60000000001</v>
      </c>
      <c r="AT100" s="31">
        <f t="shared" ref="AT100:AT163" si="151">AH100+AN100+AO100+AP100</f>
        <v>118430.89999999999</v>
      </c>
      <c r="AU100" s="31">
        <f t="shared" ref="AU100:AU163" si="152">AI100+AR100+AQ100</f>
        <v>118430.89999999999</v>
      </c>
      <c r="AV100" s="31">
        <f>AV101+AV102</f>
        <v>0</v>
      </c>
      <c r="AW100" s="32"/>
      <c r="AX100" s="32"/>
      <c r="AY100" s="1"/>
      <c r="AZ100" s="1"/>
      <c r="BA100" s="1"/>
      <c r="BB100" s="1"/>
      <c r="BC100" s="1"/>
      <c r="BD100" s="1"/>
      <c r="BE100" s="1"/>
    </row>
    <row r="101" ht="78.75">
      <c r="A101" s="29" t="s">
        <v>114</v>
      </c>
      <c r="B101" s="29" t="s">
        <v>116</v>
      </c>
      <c r="C101" s="29" t="s">
        <v>118</v>
      </c>
      <c r="D101" s="29" t="s">
        <v>133</v>
      </c>
      <c r="E101" s="29" t="s">
        <v>51</v>
      </c>
      <c r="F101" s="30" t="s">
        <v>52</v>
      </c>
      <c r="G101" s="31">
        <v>111593.8</v>
      </c>
      <c r="H101" s="31">
        <v>114731.89999999999</v>
      </c>
      <c r="I101" s="31">
        <v>114731.89999999999</v>
      </c>
      <c r="J101" s="31"/>
      <c r="K101" s="31"/>
      <c r="L101" s="31"/>
      <c r="M101" s="31">
        <f t="shared" si="138"/>
        <v>111593.8</v>
      </c>
      <c r="N101" s="31">
        <f t="shared" si="139"/>
        <v>114731.89999999999</v>
      </c>
      <c r="O101" s="31">
        <f t="shared" si="140"/>
        <v>114731.89999999999</v>
      </c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>
        <f t="shared" si="141"/>
        <v>111593.8</v>
      </c>
      <c r="AD101" s="31">
        <f t="shared" si="142"/>
        <v>114731.89999999999</v>
      </c>
      <c r="AE101" s="31">
        <f t="shared" si="143"/>
        <v>114731.89999999999</v>
      </c>
      <c r="AF101" s="31"/>
      <c r="AG101" s="31">
        <f t="shared" si="144"/>
        <v>111593.8</v>
      </c>
      <c r="AH101" s="31">
        <f t="shared" si="145"/>
        <v>114731.89999999999</v>
      </c>
      <c r="AI101" s="31">
        <f t="shared" si="146"/>
        <v>114731.89999999999</v>
      </c>
      <c r="AJ101" s="31"/>
      <c r="AK101" s="31"/>
      <c r="AL101" s="31">
        <v>-1561.2</v>
      </c>
      <c r="AM101" s="31"/>
      <c r="AN101" s="31"/>
      <c r="AO101" s="31"/>
      <c r="AP101" s="31"/>
      <c r="AQ101" s="31"/>
      <c r="AR101" s="31"/>
      <c r="AS101" s="31">
        <f t="shared" si="150"/>
        <v>110032.60000000001</v>
      </c>
      <c r="AT101" s="31">
        <f t="shared" si="151"/>
        <v>114731.89999999999</v>
      </c>
      <c r="AU101" s="31">
        <f t="shared" si="152"/>
        <v>114731.89999999999</v>
      </c>
      <c r="AV101" s="31"/>
      <c r="AW101" s="32"/>
      <c r="AX101" s="32"/>
      <c r="AY101" s="1"/>
      <c r="AZ101" s="1"/>
      <c r="BA101" s="1"/>
      <c r="BB101" s="1"/>
      <c r="BC101" s="1"/>
      <c r="BD101" s="1"/>
      <c r="BE101" s="1"/>
    </row>
    <row r="102" ht="31.5">
      <c r="A102" s="29" t="s">
        <v>114</v>
      </c>
      <c r="B102" s="29" t="s">
        <v>116</v>
      </c>
      <c r="C102" s="29" t="s">
        <v>118</v>
      </c>
      <c r="D102" s="29" t="s">
        <v>133</v>
      </c>
      <c r="E102" s="29" t="s">
        <v>39</v>
      </c>
      <c r="F102" s="30" t="s">
        <v>40</v>
      </c>
      <c r="G102" s="31">
        <v>3699</v>
      </c>
      <c r="H102" s="31">
        <v>3699</v>
      </c>
      <c r="I102" s="31">
        <v>3699</v>
      </c>
      <c r="J102" s="31"/>
      <c r="K102" s="31"/>
      <c r="L102" s="31"/>
      <c r="M102" s="31">
        <f t="shared" si="138"/>
        <v>3699</v>
      </c>
      <c r="N102" s="31">
        <f t="shared" si="139"/>
        <v>3699</v>
      </c>
      <c r="O102" s="31">
        <f t="shared" si="140"/>
        <v>3699</v>
      </c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>
        <f t="shared" si="141"/>
        <v>3699</v>
      </c>
      <c r="AD102" s="31">
        <f t="shared" si="142"/>
        <v>3699</v>
      </c>
      <c r="AE102" s="31">
        <f t="shared" si="143"/>
        <v>3699</v>
      </c>
      <c r="AF102" s="31"/>
      <c r="AG102" s="31">
        <f t="shared" si="144"/>
        <v>3699</v>
      </c>
      <c r="AH102" s="31">
        <f t="shared" si="145"/>
        <v>3699</v>
      </c>
      <c r="AI102" s="31">
        <f t="shared" si="146"/>
        <v>3699</v>
      </c>
      <c r="AJ102" s="31"/>
      <c r="AK102" s="31"/>
      <c r="AL102" s="31"/>
      <c r="AM102" s="31"/>
      <c r="AN102" s="31"/>
      <c r="AO102" s="31"/>
      <c r="AP102" s="31"/>
      <c r="AQ102" s="31"/>
      <c r="AR102" s="31"/>
      <c r="AS102" s="31">
        <f t="shared" si="150"/>
        <v>3699</v>
      </c>
      <c r="AT102" s="31">
        <f t="shared" si="151"/>
        <v>3699</v>
      </c>
      <c r="AU102" s="31">
        <f t="shared" si="152"/>
        <v>3699</v>
      </c>
      <c r="AV102" s="31"/>
      <c r="AW102" s="32"/>
      <c r="AX102" s="32"/>
      <c r="AY102" s="1"/>
      <c r="AZ102" s="1"/>
      <c r="BA102" s="1"/>
      <c r="BB102" s="1"/>
      <c r="BC102" s="1"/>
      <c r="BD102" s="1"/>
      <c r="BE102" s="1"/>
    </row>
    <row r="103" s="19" customFormat="1" ht="31.5">
      <c r="A103" s="20" t="s">
        <v>134</v>
      </c>
      <c r="B103" s="20"/>
      <c r="C103" s="20"/>
      <c r="D103" s="20"/>
      <c r="E103" s="20"/>
      <c r="F103" s="21" t="s">
        <v>135</v>
      </c>
      <c r="G103" s="22">
        <f t="shared" ref="G103:G104" si="153">G104</f>
        <v>86376.400000000009</v>
      </c>
      <c r="H103" s="22">
        <f t="shared" ref="H103:H104" si="154">H104</f>
        <v>88805</v>
      </c>
      <c r="I103" s="22">
        <f t="shared" ref="I103:I104" si="155">I104</f>
        <v>88805</v>
      </c>
      <c r="J103" s="22">
        <f t="shared" ref="J103:J104" si="156">J104</f>
        <v>0</v>
      </c>
      <c r="K103" s="22">
        <f t="shared" ref="K103:K104" si="157">K104</f>
        <v>0</v>
      </c>
      <c r="L103" s="22">
        <f t="shared" ref="L103:L104" si="158">L104</f>
        <v>0</v>
      </c>
      <c r="M103" s="22">
        <f t="shared" si="138"/>
        <v>86376.400000000009</v>
      </c>
      <c r="N103" s="22">
        <f t="shared" si="139"/>
        <v>88805</v>
      </c>
      <c r="O103" s="22">
        <f t="shared" si="140"/>
        <v>88805</v>
      </c>
      <c r="P103" s="22">
        <f t="shared" ref="P103:P104" si="159">P104</f>
        <v>0</v>
      </c>
      <c r="Q103" s="22">
        <f t="shared" ref="Q103:Q104" si="160">Q104</f>
        <v>0</v>
      </c>
      <c r="R103" s="22">
        <f t="shared" ref="R103:R104" si="161">R104</f>
        <v>0</v>
      </c>
      <c r="S103" s="22">
        <f t="shared" ref="S103:S104" si="162">S104</f>
        <v>0</v>
      </c>
      <c r="T103" s="22">
        <f t="shared" ref="T103:T104" si="163">T104</f>
        <v>4997.1999999999998</v>
      </c>
      <c r="U103" s="22">
        <f t="shared" ref="U103:U104" si="164">U104</f>
        <v>0</v>
      </c>
      <c r="V103" s="22">
        <f t="shared" ref="V103:V104" si="165">V104</f>
        <v>0</v>
      </c>
      <c r="W103" s="22">
        <f t="shared" ref="W103:W104" si="166">W104</f>
        <v>0</v>
      </c>
      <c r="X103" s="22">
        <f t="shared" ref="X103:X104" si="167">X104</f>
        <v>0</v>
      </c>
      <c r="Y103" s="22">
        <f t="shared" ref="Y103:Y104" si="168">Y104</f>
        <v>0</v>
      </c>
      <c r="Z103" s="22">
        <f t="shared" ref="Z103:Z104" si="169">Z104</f>
        <v>0</v>
      </c>
      <c r="AA103" s="22">
        <f t="shared" ref="AA103:AA104" si="170">AA104</f>
        <v>0</v>
      </c>
      <c r="AB103" s="22">
        <f t="shared" ref="AB103:AB104" si="171">AB104</f>
        <v>0</v>
      </c>
      <c r="AC103" s="22">
        <f t="shared" si="141"/>
        <v>91373.600000000006</v>
      </c>
      <c r="AD103" s="22">
        <f t="shared" si="142"/>
        <v>88805</v>
      </c>
      <c r="AE103" s="22">
        <f t="shared" si="143"/>
        <v>88805</v>
      </c>
      <c r="AF103" s="22">
        <f t="shared" ref="AF103:AF104" si="172">AF104</f>
        <v>0</v>
      </c>
      <c r="AG103" s="22">
        <f t="shared" si="144"/>
        <v>91373.600000000006</v>
      </c>
      <c r="AH103" s="22">
        <f t="shared" si="145"/>
        <v>88805</v>
      </c>
      <c r="AI103" s="22">
        <f t="shared" si="146"/>
        <v>88805</v>
      </c>
      <c r="AJ103" s="22">
        <f t="shared" ref="AJ103:AJ104" si="173">AJ104</f>
        <v>0</v>
      </c>
      <c r="AK103" s="22">
        <f t="shared" ref="AK103:AK104" si="174">AK104</f>
        <v>0</v>
      </c>
      <c r="AL103" s="22">
        <f t="shared" ref="AL103:AL104" si="175">AL104</f>
        <v>-75.349999999999994</v>
      </c>
      <c r="AM103" s="22">
        <f t="shared" ref="AM103:AM104" si="176">AM104</f>
        <v>0</v>
      </c>
      <c r="AN103" s="22">
        <f t="shared" ref="AN103:AN104" si="177">AN104</f>
        <v>0</v>
      </c>
      <c r="AO103" s="22">
        <f t="shared" ref="AO103:AO104" si="178">AO104</f>
        <v>0</v>
      </c>
      <c r="AP103" s="22">
        <f t="shared" ref="AP103:AP104" si="179">AP104</f>
        <v>0</v>
      </c>
      <c r="AQ103" s="22">
        <f t="shared" ref="AQ103:AQ104" si="180">AQ104</f>
        <v>0</v>
      </c>
      <c r="AR103" s="22">
        <f t="shared" ref="AR103:AR104" si="181">AR104</f>
        <v>0</v>
      </c>
      <c r="AS103" s="22">
        <f t="shared" si="150"/>
        <v>91298.25</v>
      </c>
      <c r="AT103" s="22">
        <f t="shared" si="151"/>
        <v>88805</v>
      </c>
      <c r="AU103" s="22">
        <f t="shared" si="152"/>
        <v>88805</v>
      </c>
      <c r="AV103" s="22">
        <f t="shared" ref="AV103:AV104" si="182">AV104</f>
        <v>0</v>
      </c>
      <c r="AW103" s="23"/>
      <c r="AX103" s="23"/>
      <c r="AY103" s="19"/>
      <c r="AZ103" s="19"/>
      <c r="BA103" s="19"/>
      <c r="BB103" s="19"/>
      <c r="BC103" s="19"/>
      <c r="BD103" s="19"/>
      <c r="BE103" s="19"/>
    </row>
    <row r="104" s="19" customFormat="1">
      <c r="A104" s="20" t="s">
        <v>134</v>
      </c>
      <c r="B104" s="20" t="s">
        <v>27</v>
      </c>
      <c r="C104" s="20"/>
      <c r="D104" s="20"/>
      <c r="E104" s="20"/>
      <c r="F104" s="21" t="s">
        <v>28</v>
      </c>
      <c r="G104" s="22">
        <f t="shared" si="153"/>
        <v>86376.400000000009</v>
      </c>
      <c r="H104" s="22">
        <f t="shared" si="154"/>
        <v>88805</v>
      </c>
      <c r="I104" s="22">
        <f t="shared" si="155"/>
        <v>88805</v>
      </c>
      <c r="J104" s="22">
        <f t="shared" si="156"/>
        <v>0</v>
      </c>
      <c r="K104" s="22">
        <f t="shared" si="157"/>
        <v>0</v>
      </c>
      <c r="L104" s="22">
        <f t="shared" si="158"/>
        <v>0</v>
      </c>
      <c r="M104" s="22">
        <f t="shared" si="138"/>
        <v>86376.400000000009</v>
      </c>
      <c r="N104" s="22">
        <f t="shared" si="139"/>
        <v>88805</v>
      </c>
      <c r="O104" s="22">
        <f t="shared" si="140"/>
        <v>88805</v>
      </c>
      <c r="P104" s="22">
        <f t="shared" si="159"/>
        <v>0</v>
      </c>
      <c r="Q104" s="22">
        <f t="shared" si="160"/>
        <v>0</v>
      </c>
      <c r="R104" s="22">
        <f t="shared" si="161"/>
        <v>0</v>
      </c>
      <c r="S104" s="22">
        <f t="shared" si="162"/>
        <v>0</v>
      </c>
      <c r="T104" s="22">
        <f t="shared" si="163"/>
        <v>4997.1999999999998</v>
      </c>
      <c r="U104" s="22">
        <f t="shared" si="164"/>
        <v>0</v>
      </c>
      <c r="V104" s="22">
        <f t="shared" si="165"/>
        <v>0</v>
      </c>
      <c r="W104" s="22">
        <f t="shared" si="166"/>
        <v>0</v>
      </c>
      <c r="X104" s="22">
        <f t="shared" si="167"/>
        <v>0</v>
      </c>
      <c r="Y104" s="22">
        <f t="shared" si="168"/>
        <v>0</v>
      </c>
      <c r="Z104" s="22">
        <f t="shared" si="169"/>
        <v>0</v>
      </c>
      <c r="AA104" s="22">
        <f t="shared" si="170"/>
        <v>0</v>
      </c>
      <c r="AB104" s="22">
        <f t="shared" si="171"/>
        <v>0</v>
      </c>
      <c r="AC104" s="22">
        <f t="shared" si="141"/>
        <v>91373.600000000006</v>
      </c>
      <c r="AD104" s="22">
        <f t="shared" si="142"/>
        <v>88805</v>
      </c>
      <c r="AE104" s="22">
        <f t="shared" si="143"/>
        <v>88805</v>
      </c>
      <c r="AF104" s="22">
        <f t="shared" si="172"/>
        <v>0</v>
      </c>
      <c r="AG104" s="22">
        <f t="shared" si="144"/>
        <v>91373.600000000006</v>
      </c>
      <c r="AH104" s="22">
        <f t="shared" si="145"/>
        <v>88805</v>
      </c>
      <c r="AI104" s="22">
        <f t="shared" si="146"/>
        <v>88805</v>
      </c>
      <c r="AJ104" s="22">
        <f t="shared" si="173"/>
        <v>0</v>
      </c>
      <c r="AK104" s="22">
        <f t="shared" si="174"/>
        <v>0</v>
      </c>
      <c r="AL104" s="22">
        <f t="shared" si="175"/>
        <v>-75.349999999999994</v>
      </c>
      <c r="AM104" s="22">
        <f t="shared" si="176"/>
        <v>0</v>
      </c>
      <c r="AN104" s="22">
        <f t="shared" si="177"/>
        <v>0</v>
      </c>
      <c r="AO104" s="22">
        <f t="shared" si="178"/>
        <v>0</v>
      </c>
      <c r="AP104" s="22">
        <f t="shared" si="179"/>
        <v>0</v>
      </c>
      <c r="AQ104" s="22">
        <f t="shared" si="180"/>
        <v>0</v>
      </c>
      <c r="AR104" s="22">
        <f t="shared" si="181"/>
        <v>0</v>
      </c>
      <c r="AS104" s="22">
        <f t="shared" si="150"/>
        <v>91298.25</v>
      </c>
      <c r="AT104" s="22">
        <f t="shared" si="151"/>
        <v>88805</v>
      </c>
      <c r="AU104" s="22">
        <f t="shared" si="152"/>
        <v>88805</v>
      </c>
      <c r="AV104" s="22">
        <f t="shared" si="182"/>
        <v>0</v>
      </c>
      <c r="AW104" s="23"/>
      <c r="AX104" s="23"/>
      <c r="AY104" s="19"/>
      <c r="AZ104" s="19"/>
      <c r="BA104" s="19"/>
      <c r="BB104" s="19"/>
      <c r="BC104" s="19"/>
      <c r="BD104" s="19"/>
      <c r="BE104" s="19"/>
    </row>
    <row r="105" s="24" customFormat="1">
      <c r="A105" s="25" t="s">
        <v>134</v>
      </c>
      <c r="B105" s="25" t="s">
        <v>27</v>
      </c>
      <c r="C105" s="25" t="s">
        <v>29</v>
      </c>
      <c r="D105" s="25"/>
      <c r="E105" s="25"/>
      <c r="F105" s="26" t="s">
        <v>30</v>
      </c>
      <c r="G105" s="27">
        <f>G106+G112</f>
        <v>86376.400000000009</v>
      </c>
      <c r="H105" s="27">
        <f>H106+H112</f>
        <v>88805</v>
      </c>
      <c r="I105" s="27">
        <f>I106+I112</f>
        <v>88805</v>
      </c>
      <c r="J105" s="27">
        <f>J106+J112</f>
        <v>0</v>
      </c>
      <c r="K105" s="27">
        <f>K106+K112</f>
        <v>0</v>
      </c>
      <c r="L105" s="27">
        <f>L106+L112</f>
        <v>0</v>
      </c>
      <c r="M105" s="27">
        <f t="shared" si="138"/>
        <v>86376.400000000009</v>
      </c>
      <c r="N105" s="27">
        <f t="shared" si="139"/>
        <v>88805</v>
      </c>
      <c r="O105" s="27">
        <f t="shared" si="140"/>
        <v>88805</v>
      </c>
      <c r="P105" s="27">
        <f>P106+P112</f>
        <v>0</v>
      </c>
      <c r="Q105" s="27">
        <f>Q106+Q112</f>
        <v>0</v>
      </c>
      <c r="R105" s="27">
        <f>R106+R112</f>
        <v>0</v>
      </c>
      <c r="S105" s="27">
        <f>S106+S112</f>
        <v>0</v>
      </c>
      <c r="T105" s="27">
        <f>T106+T112</f>
        <v>4997.1999999999998</v>
      </c>
      <c r="U105" s="27">
        <f>U106+U112</f>
        <v>0</v>
      </c>
      <c r="V105" s="27">
        <f>V106+V112</f>
        <v>0</v>
      </c>
      <c r="W105" s="27">
        <f>W106+W112</f>
        <v>0</v>
      </c>
      <c r="X105" s="27">
        <f>X106+X112</f>
        <v>0</v>
      </c>
      <c r="Y105" s="27">
        <f>Y106+Y112</f>
        <v>0</v>
      </c>
      <c r="Z105" s="27">
        <f>Z106+Z112</f>
        <v>0</v>
      </c>
      <c r="AA105" s="27">
        <f>AA106+AA112</f>
        <v>0</v>
      </c>
      <c r="AB105" s="27">
        <f>AB106+AB112</f>
        <v>0</v>
      </c>
      <c r="AC105" s="27">
        <f t="shared" si="141"/>
        <v>91373.600000000006</v>
      </c>
      <c r="AD105" s="27">
        <f t="shared" si="142"/>
        <v>88805</v>
      </c>
      <c r="AE105" s="27">
        <f t="shared" si="143"/>
        <v>88805</v>
      </c>
      <c r="AF105" s="27">
        <f>AF106+AF112</f>
        <v>0</v>
      </c>
      <c r="AG105" s="27">
        <f t="shared" si="144"/>
        <v>91373.600000000006</v>
      </c>
      <c r="AH105" s="27">
        <f t="shared" si="145"/>
        <v>88805</v>
      </c>
      <c r="AI105" s="27">
        <f t="shared" si="146"/>
        <v>88805</v>
      </c>
      <c r="AJ105" s="27">
        <f>AJ106+AJ112</f>
        <v>0</v>
      </c>
      <c r="AK105" s="27">
        <f>AK106+AK112</f>
        <v>0</v>
      </c>
      <c r="AL105" s="27">
        <f>AL106+AL112</f>
        <v>-75.349999999999994</v>
      </c>
      <c r="AM105" s="27">
        <f>AM106+AM112</f>
        <v>0</v>
      </c>
      <c r="AN105" s="27">
        <f>AN106+AN112</f>
        <v>0</v>
      </c>
      <c r="AO105" s="27">
        <f>AO106+AO112</f>
        <v>0</v>
      </c>
      <c r="AP105" s="27">
        <f>AP106+AP112</f>
        <v>0</v>
      </c>
      <c r="AQ105" s="27">
        <f>AQ106+AQ112</f>
        <v>0</v>
      </c>
      <c r="AR105" s="27">
        <f>AR106+AR112</f>
        <v>0</v>
      </c>
      <c r="AS105" s="27">
        <f t="shared" si="150"/>
        <v>91298.25</v>
      </c>
      <c r="AT105" s="27">
        <f t="shared" si="151"/>
        <v>88805</v>
      </c>
      <c r="AU105" s="27">
        <f t="shared" si="152"/>
        <v>88805</v>
      </c>
      <c r="AV105" s="27">
        <f>AV106+AV112</f>
        <v>0</v>
      </c>
      <c r="AW105" s="28"/>
      <c r="AX105" s="28"/>
      <c r="AY105" s="24"/>
      <c r="AZ105" s="24"/>
      <c r="BA105" s="24"/>
      <c r="BB105" s="24"/>
      <c r="BC105" s="24"/>
      <c r="BD105" s="24"/>
      <c r="BE105" s="24"/>
    </row>
    <row r="106" ht="31.5">
      <c r="A106" s="29" t="s">
        <v>134</v>
      </c>
      <c r="B106" s="29" t="s">
        <v>27</v>
      </c>
      <c r="C106" s="29" t="s">
        <v>29</v>
      </c>
      <c r="D106" s="29" t="s">
        <v>55</v>
      </c>
      <c r="E106" s="36"/>
      <c r="F106" s="30" t="s">
        <v>56</v>
      </c>
      <c r="G106" s="31">
        <f t="shared" ref="G106:G107" si="183">G107</f>
        <v>86176.100000000006</v>
      </c>
      <c r="H106" s="31">
        <f t="shared" ref="H106:H107" si="184">H107</f>
        <v>88604.699999999997</v>
      </c>
      <c r="I106" s="31">
        <f t="shared" ref="I106:I107" si="185">I107</f>
        <v>88604.699999999997</v>
      </c>
      <c r="J106" s="31">
        <f t="shared" ref="J106:J107" si="186">J107</f>
        <v>0</v>
      </c>
      <c r="K106" s="31">
        <f t="shared" ref="K106:K107" si="187">K107</f>
        <v>0</v>
      </c>
      <c r="L106" s="31">
        <f t="shared" ref="L106:L107" si="188">L107</f>
        <v>0</v>
      </c>
      <c r="M106" s="31">
        <f t="shared" si="138"/>
        <v>86176.100000000006</v>
      </c>
      <c r="N106" s="31">
        <f t="shared" si="139"/>
        <v>88604.699999999997</v>
      </c>
      <c r="O106" s="31">
        <f t="shared" si="140"/>
        <v>88604.699999999997</v>
      </c>
      <c r="P106" s="31">
        <f t="shared" ref="P106:P107" si="189">P107</f>
        <v>0</v>
      </c>
      <c r="Q106" s="31">
        <f t="shared" ref="Q106:Q107" si="190">Q107</f>
        <v>0</v>
      </c>
      <c r="R106" s="31">
        <f t="shared" ref="R106:R107" si="191">R107</f>
        <v>0</v>
      </c>
      <c r="S106" s="31">
        <f t="shared" ref="S106:S107" si="192">S107</f>
        <v>0</v>
      </c>
      <c r="T106" s="31">
        <f t="shared" ref="T106:T107" si="193">T107</f>
        <v>4997.1999999999998</v>
      </c>
      <c r="U106" s="31">
        <f t="shared" ref="U106:U107" si="194">U107</f>
        <v>0</v>
      </c>
      <c r="V106" s="31">
        <f t="shared" ref="V106:V107" si="195">V107</f>
        <v>0</v>
      </c>
      <c r="W106" s="31">
        <f t="shared" ref="W106:W107" si="196">W107</f>
        <v>0</v>
      </c>
      <c r="X106" s="31">
        <f t="shared" ref="X106:X107" si="197">X107</f>
        <v>0</v>
      </c>
      <c r="Y106" s="31">
        <f t="shared" ref="Y106:Y107" si="198">Y107</f>
        <v>0</v>
      </c>
      <c r="Z106" s="31">
        <f t="shared" ref="Z106:Z107" si="199">Z107</f>
        <v>0</v>
      </c>
      <c r="AA106" s="31">
        <f t="shared" ref="AA106:AA107" si="200">AA107</f>
        <v>0</v>
      </c>
      <c r="AB106" s="31">
        <f t="shared" ref="AB106:AB107" si="201">AB107</f>
        <v>0</v>
      </c>
      <c r="AC106" s="31">
        <f t="shared" ref="AC106:AC169" si="202">M106+R106+P106+Q106+T106+S106</f>
        <v>91173.300000000003</v>
      </c>
      <c r="AD106" s="31">
        <f t="shared" ref="AD106:AD169" si="203">N106+V106+X106+U106+W106</f>
        <v>88604.699999999997</v>
      </c>
      <c r="AE106" s="31">
        <f t="shared" ref="AE106:AE169" si="204">O106+Z106+AB106+Y106+AA106</f>
        <v>88604.699999999997</v>
      </c>
      <c r="AF106" s="31">
        <f t="shared" ref="AF106:AF107" si="205">AF107</f>
        <v>0</v>
      </c>
      <c r="AG106" s="31">
        <f t="shared" ref="AG106:AG169" si="206">AC106+AF106</f>
        <v>91173.300000000003</v>
      </c>
      <c r="AH106" s="31">
        <f t="shared" ref="AH106:AH169" si="207">AD106</f>
        <v>88604.699999999997</v>
      </c>
      <c r="AI106" s="31">
        <f t="shared" ref="AI106:AI169" si="208">AE106</f>
        <v>88604.699999999997</v>
      </c>
      <c r="AJ106" s="31">
        <f t="shared" ref="AJ106:AJ107" si="209">AJ107</f>
        <v>0</v>
      </c>
      <c r="AK106" s="31">
        <f t="shared" ref="AK106:AK107" si="210">AK107</f>
        <v>0</v>
      </c>
      <c r="AL106" s="31">
        <f t="shared" ref="AL106:AL107" si="211">AL107</f>
        <v>0</v>
      </c>
      <c r="AM106" s="31">
        <f t="shared" ref="AM106:AM107" si="212">AM107</f>
        <v>0</v>
      </c>
      <c r="AN106" s="31">
        <f t="shared" ref="AN106:AN107" si="213">AN107</f>
        <v>0</v>
      </c>
      <c r="AO106" s="31">
        <f t="shared" ref="AO106:AO107" si="214">AO107</f>
        <v>0</v>
      </c>
      <c r="AP106" s="31">
        <f t="shared" ref="AP106:AP107" si="215">AP107</f>
        <v>0</v>
      </c>
      <c r="AQ106" s="31">
        <f t="shared" ref="AQ106:AQ107" si="216">AQ107</f>
        <v>0</v>
      </c>
      <c r="AR106" s="31">
        <f t="shared" ref="AR106:AR107" si="217">AR107</f>
        <v>0</v>
      </c>
      <c r="AS106" s="31">
        <f t="shared" si="150"/>
        <v>91173.300000000003</v>
      </c>
      <c r="AT106" s="31">
        <f t="shared" si="151"/>
        <v>88604.699999999997</v>
      </c>
      <c r="AU106" s="31">
        <f t="shared" si="152"/>
        <v>88604.699999999997</v>
      </c>
      <c r="AV106" s="31">
        <f t="shared" ref="AV106:AV107" si="218">AV107</f>
        <v>0</v>
      </c>
      <c r="AW106" s="32"/>
      <c r="AX106" s="32"/>
      <c r="AY106" s="1"/>
      <c r="AZ106" s="1"/>
      <c r="BA106" s="1"/>
      <c r="BB106" s="1"/>
      <c r="BC106" s="1"/>
      <c r="BD106" s="1"/>
      <c r="BE106" s="1"/>
    </row>
    <row r="107">
      <c r="A107" s="29" t="s">
        <v>134</v>
      </c>
      <c r="B107" s="29" t="s">
        <v>27</v>
      </c>
      <c r="C107" s="29" t="s">
        <v>29</v>
      </c>
      <c r="D107" s="29" t="s">
        <v>57</v>
      </c>
      <c r="E107" s="36"/>
      <c r="F107" s="30" t="s">
        <v>58</v>
      </c>
      <c r="G107" s="31">
        <f t="shared" si="183"/>
        <v>86176.100000000006</v>
      </c>
      <c r="H107" s="31">
        <f t="shared" si="184"/>
        <v>88604.699999999997</v>
      </c>
      <c r="I107" s="31">
        <f t="shared" si="185"/>
        <v>88604.699999999997</v>
      </c>
      <c r="J107" s="31">
        <f t="shared" si="186"/>
        <v>0</v>
      </c>
      <c r="K107" s="31">
        <f t="shared" si="187"/>
        <v>0</v>
      </c>
      <c r="L107" s="31">
        <f t="shared" si="188"/>
        <v>0</v>
      </c>
      <c r="M107" s="31">
        <f t="shared" si="138"/>
        <v>86176.100000000006</v>
      </c>
      <c r="N107" s="31">
        <f t="shared" si="139"/>
        <v>88604.699999999997</v>
      </c>
      <c r="O107" s="31">
        <f t="shared" si="140"/>
        <v>88604.699999999997</v>
      </c>
      <c r="P107" s="31">
        <f t="shared" si="189"/>
        <v>0</v>
      </c>
      <c r="Q107" s="31">
        <f t="shared" si="190"/>
        <v>0</v>
      </c>
      <c r="R107" s="31">
        <f t="shared" si="191"/>
        <v>0</v>
      </c>
      <c r="S107" s="31">
        <f t="shared" si="192"/>
        <v>0</v>
      </c>
      <c r="T107" s="31">
        <f t="shared" si="193"/>
        <v>4997.1999999999998</v>
      </c>
      <c r="U107" s="31">
        <f t="shared" si="194"/>
        <v>0</v>
      </c>
      <c r="V107" s="31">
        <f t="shared" si="195"/>
        <v>0</v>
      </c>
      <c r="W107" s="31">
        <f t="shared" si="196"/>
        <v>0</v>
      </c>
      <c r="X107" s="31">
        <f t="shared" si="197"/>
        <v>0</v>
      </c>
      <c r="Y107" s="31">
        <f t="shared" si="198"/>
        <v>0</v>
      </c>
      <c r="Z107" s="31">
        <f t="shared" si="199"/>
        <v>0</v>
      </c>
      <c r="AA107" s="31">
        <f t="shared" si="200"/>
        <v>0</v>
      </c>
      <c r="AB107" s="31">
        <f t="shared" si="201"/>
        <v>0</v>
      </c>
      <c r="AC107" s="31">
        <f t="shared" si="202"/>
        <v>91173.300000000003</v>
      </c>
      <c r="AD107" s="31">
        <f t="shared" si="203"/>
        <v>88604.699999999997</v>
      </c>
      <c r="AE107" s="31">
        <f t="shared" si="204"/>
        <v>88604.699999999997</v>
      </c>
      <c r="AF107" s="31">
        <f t="shared" si="205"/>
        <v>0</v>
      </c>
      <c r="AG107" s="31">
        <f t="shared" si="206"/>
        <v>91173.300000000003</v>
      </c>
      <c r="AH107" s="31">
        <f t="shared" si="207"/>
        <v>88604.699999999997</v>
      </c>
      <c r="AI107" s="31">
        <f t="shared" si="208"/>
        <v>88604.699999999997</v>
      </c>
      <c r="AJ107" s="31">
        <f t="shared" si="209"/>
        <v>0</v>
      </c>
      <c r="AK107" s="31">
        <f t="shared" si="210"/>
        <v>0</v>
      </c>
      <c r="AL107" s="31">
        <f t="shared" si="211"/>
        <v>0</v>
      </c>
      <c r="AM107" s="31">
        <f t="shared" si="212"/>
        <v>0</v>
      </c>
      <c r="AN107" s="31">
        <f t="shared" si="213"/>
        <v>0</v>
      </c>
      <c r="AO107" s="31">
        <f t="shared" si="214"/>
        <v>0</v>
      </c>
      <c r="AP107" s="31">
        <f t="shared" si="215"/>
        <v>0</v>
      </c>
      <c r="AQ107" s="31">
        <f t="shared" si="216"/>
        <v>0</v>
      </c>
      <c r="AR107" s="31">
        <f t="shared" si="217"/>
        <v>0</v>
      </c>
      <c r="AS107" s="31">
        <f t="shared" si="150"/>
        <v>91173.300000000003</v>
      </c>
      <c r="AT107" s="31">
        <f t="shared" si="151"/>
        <v>88604.699999999997</v>
      </c>
      <c r="AU107" s="31">
        <f t="shared" si="152"/>
        <v>88604.699999999997</v>
      </c>
      <c r="AV107" s="31">
        <f t="shared" si="218"/>
        <v>0</v>
      </c>
      <c r="AW107" s="32"/>
      <c r="AX107" s="32"/>
      <c r="AY107" s="1"/>
      <c r="AZ107" s="1"/>
      <c r="BA107" s="1"/>
      <c r="BB107" s="1"/>
      <c r="BC107" s="1"/>
      <c r="BD107" s="1"/>
      <c r="BE107" s="1"/>
    </row>
    <row r="108" ht="31.5">
      <c r="A108" s="29" t="s">
        <v>134</v>
      </c>
      <c r="B108" s="29" t="s">
        <v>27</v>
      </c>
      <c r="C108" s="29" t="s">
        <v>29</v>
      </c>
      <c r="D108" s="29" t="s">
        <v>136</v>
      </c>
      <c r="E108" s="36"/>
      <c r="F108" s="30" t="s">
        <v>137</v>
      </c>
      <c r="G108" s="31">
        <f>G109+G110+G111</f>
        <v>86176.100000000006</v>
      </c>
      <c r="H108" s="31">
        <f>H109+H110+H111</f>
        <v>88604.699999999997</v>
      </c>
      <c r="I108" s="31">
        <f>I109+I110+I111</f>
        <v>88604.699999999997</v>
      </c>
      <c r="J108" s="31">
        <f>J109+J110+J111</f>
        <v>0</v>
      </c>
      <c r="K108" s="31">
        <f>K109+K110+K111</f>
        <v>0</v>
      </c>
      <c r="L108" s="31">
        <f>L109+L110+L111</f>
        <v>0</v>
      </c>
      <c r="M108" s="31">
        <f t="shared" si="138"/>
        <v>86176.100000000006</v>
      </c>
      <c r="N108" s="31">
        <f t="shared" si="139"/>
        <v>88604.699999999997</v>
      </c>
      <c r="O108" s="31">
        <f t="shared" si="140"/>
        <v>88604.699999999997</v>
      </c>
      <c r="P108" s="31">
        <f>P109+P110+P111</f>
        <v>0</v>
      </c>
      <c r="Q108" s="31">
        <f>Q109+Q110+Q111</f>
        <v>0</v>
      </c>
      <c r="R108" s="31">
        <f>R109+R110+R111</f>
        <v>0</v>
      </c>
      <c r="S108" s="31">
        <f>S109+S110+S111</f>
        <v>0</v>
      </c>
      <c r="T108" s="31">
        <f>T109+T110+T111</f>
        <v>4997.1999999999998</v>
      </c>
      <c r="U108" s="31">
        <f>U109+U110+U111</f>
        <v>0</v>
      </c>
      <c r="V108" s="31">
        <f>V109+V110+V111</f>
        <v>0</v>
      </c>
      <c r="W108" s="31">
        <f>W109+W110+W111</f>
        <v>0</v>
      </c>
      <c r="X108" s="31">
        <f>X109+X110+X111</f>
        <v>0</v>
      </c>
      <c r="Y108" s="31">
        <f>Y109+Y110+Y111</f>
        <v>0</v>
      </c>
      <c r="Z108" s="31">
        <f>Z109+Z110+Z111</f>
        <v>0</v>
      </c>
      <c r="AA108" s="31">
        <f>AA109+AA110+AA111</f>
        <v>0</v>
      </c>
      <c r="AB108" s="31">
        <f>AB109+AB110+AB111</f>
        <v>0</v>
      </c>
      <c r="AC108" s="31">
        <f t="shared" si="202"/>
        <v>91173.300000000003</v>
      </c>
      <c r="AD108" s="31">
        <f t="shared" si="203"/>
        <v>88604.699999999997</v>
      </c>
      <c r="AE108" s="31">
        <f t="shared" si="204"/>
        <v>88604.699999999997</v>
      </c>
      <c r="AF108" s="31">
        <f>AF109+AF110+AF111</f>
        <v>0</v>
      </c>
      <c r="AG108" s="31">
        <f t="shared" si="206"/>
        <v>91173.300000000003</v>
      </c>
      <c r="AH108" s="31">
        <f t="shared" si="207"/>
        <v>88604.699999999997</v>
      </c>
      <c r="AI108" s="31">
        <f t="shared" si="208"/>
        <v>88604.699999999997</v>
      </c>
      <c r="AJ108" s="31">
        <f>AJ109+AJ110+AJ111</f>
        <v>0</v>
      </c>
      <c r="AK108" s="31">
        <f>AK109+AK110+AK111</f>
        <v>0</v>
      </c>
      <c r="AL108" s="31">
        <f>AL109+AL110+AL111</f>
        <v>0</v>
      </c>
      <c r="AM108" s="31">
        <f>AM109+AM110+AM111</f>
        <v>0</v>
      </c>
      <c r="AN108" s="31">
        <f>AN109+AN110+AN111</f>
        <v>0</v>
      </c>
      <c r="AO108" s="31">
        <f>AO109+AO110+AO111</f>
        <v>0</v>
      </c>
      <c r="AP108" s="31">
        <f>AP109+AP110+AP111</f>
        <v>0</v>
      </c>
      <c r="AQ108" s="31">
        <f>AQ109+AQ110+AQ111</f>
        <v>0</v>
      </c>
      <c r="AR108" s="31">
        <f>AR109+AR110+AR111</f>
        <v>0</v>
      </c>
      <c r="AS108" s="31">
        <f t="shared" si="150"/>
        <v>91173.300000000003</v>
      </c>
      <c r="AT108" s="31">
        <f t="shared" si="151"/>
        <v>88604.699999999997</v>
      </c>
      <c r="AU108" s="31">
        <f t="shared" si="152"/>
        <v>88604.699999999997</v>
      </c>
      <c r="AV108" s="31">
        <f>AV109+AV110+AV111</f>
        <v>0</v>
      </c>
      <c r="AW108" s="32"/>
      <c r="AX108" s="32"/>
      <c r="AY108" s="1"/>
      <c r="AZ108" s="1"/>
      <c r="BA108" s="1"/>
      <c r="BB108" s="1"/>
      <c r="BC108" s="1"/>
      <c r="BD108" s="1"/>
      <c r="BE108" s="1"/>
    </row>
    <row r="109" ht="78.75">
      <c r="A109" s="29" t="s">
        <v>134</v>
      </c>
      <c r="B109" s="29" t="s">
        <v>27</v>
      </c>
      <c r="C109" s="29" t="s">
        <v>29</v>
      </c>
      <c r="D109" s="29" t="s">
        <v>136</v>
      </c>
      <c r="E109" s="29" t="s">
        <v>51</v>
      </c>
      <c r="F109" s="30" t="s">
        <v>52</v>
      </c>
      <c r="G109" s="31">
        <v>81989.100000000006</v>
      </c>
      <c r="H109" s="31">
        <v>84018.699999999997</v>
      </c>
      <c r="I109" s="31">
        <v>83579.699999999997</v>
      </c>
      <c r="J109" s="31"/>
      <c r="K109" s="31"/>
      <c r="L109" s="31"/>
      <c r="M109" s="31">
        <f t="shared" si="138"/>
        <v>81989.100000000006</v>
      </c>
      <c r="N109" s="31">
        <f t="shared" si="139"/>
        <v>84018.699999999997</v>
      </c>
      <c r="O109" s="31">
        <f t="shared" si="140"/>
        <v>83579.699999999997</v>
      </c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>
        <f t="shared" si="202"/>
        <v>81989.100000000006</v>
      </c>
      <c r="AD109" s="31">
        <f t="shared" si="203"/>
        <v>84018.699999999997</v>
      </c>
      <c r="AE109" s="31">
        <f t="shared" si="204"/>
        <v>83579.699999999997</v>
      </c>
      <c r="AF109" s="31"/>
      <c r="AG109" s="31">
        <f t="shared" si="206"/>
        <v>81989.100000000006</v>
      </c>
      <c r="AH109" s="31">
        <f t="shared" si="207"/>
        <v>84018.699999999997</v>
      </c>
      <c r="AI109" s="31">
        <f t="shared" si="208"/>
        <v>83579.699999999997</v>
      </c>
      <c r="AJ109" s="31"/>
      <c r="AK109" s="31"/>
      <c r="AL109" s="31"/>
      <c r="AM109" s="31"/>
      <c r="AN109" s="31"/>
      <c r="AO109" s="31"/>
      <c r="AP109" s="31"/>
      <c r="AQ109" s="31"/>
      <c r="AR109" s="31"/>
      <c r="AS109" s="31">
        <f t="shared" si="150"/>
        <v>81989.100000000006</v>
      </c>
      <c r="AT109" s="31">
        <f t="shared" si="151"/>
        <v>84018.699999999997</v>
      </c>
      <c r="AU109" s="31">
        <f t="shared" si="152"/>
        <v>83579.699999999997</v>
      </c>
      <c r="AV109" s="31"/>
      <c r="AW109" s="32"/>
      <c r="AX109" s="32"/>
      <c r="AY109" s="1"/>
      <c r="AZ109" s="1"/>
      <c r="BA109" s="1"/>
      <c r="BB109" s="1"/>
      <c r="BC109" s="1"/>
      <c r="BD109" s="1"/>
      <c r="BE109" s="1"/>
    </row>
    <row r="110" ht="31.5">
      <c r="A110" s="29" t="s">
        <v>134</v>
      </c>
      <c r="B110" s="29" t="s">
        <v>27</v>
      </c>
      <c r="C110" s="29" t="s">
        <v>29</v>
      </c>
      <c r="D110" s="29" t="s">
        <v>136</v>
      </c>
      <c r="E110" s="29" t="s">
        <v>39</v>
      </c>
      <c r="F110" s="30" t="s">
        <v>40</v>
      </c>
      <c r="G110" s="31">
        <v>3987</v>
      </c>
      <c r="H110" s="31">
        <v>4386</v>
      </c>
      <c r="I110" s="31">
        <v>4825</v>
      </c>
      <c r="J110" s="31"/>
      <c r="K110" s="31"/>
      <c r="L110" s="31"/>
      <c r="M110" s="31">
        <f t="shared" si="138"/>
        <v>3987</v>
      </c>
      <c r="N110" s="31">
        <f t="shared" si="139"/>
        <v>4386</v>
      </c>
      <c r="O110" s="31">
        <f t="shared" si="140"/>
        <v>4825</v>
      </c>
      <c r="P110" s="31"/>
      <c r="Q110" s="31"/>
      <c r="R110" s="31"/>
      <c r="S110" s="31"/>
      <c r="T110" s="31">
        <v>4997.1999999999998</v>
      </c>
      <c r="U110" s="31"/>
      <c r="V110" s="31"/>
      <c r="W110" s="31"/>
      <c r="X110" s="31"/>
      <c r="Y110" s="31"/>
      <c r="Z110" s="31"/>
      <c r="AA110" s="31"/>
      <c r="AB110" s="31"/>
      <c r="AC110" s="31">
        <f t="shared" si="202"/>
        <v>8984.2000000000007</v>
      </c>
      <c r="AD110" s="31">
        <f t="shared" si="203"/>
        <v>4386</v>
      </c>
      <c r="AE110" s="31">
        <f t="shared" si="204"/>
        <v>4825</v>
      </c>
      <c r="AF110" s="31"/>
      <c r="AG110" s="31">
        <f t="shared" si="206"/>
        <v>8984.2000000000007</v>
      </c>
      <c r="AH110" s="31">
        <f t="shared" si="207"/>
        <v>4386</v>
      </c>
      <c r="AI110" s="31">
        <f t="shared" si="208"/>
        <v>4825</v>
      </c>
      <c r="AJ110" s="31"/>
      <c r="AK110" s="31"/>
      <c r="AL110" s="31"/>
      <c r="AM110" s="31"/>
      <c r="AN110" s="31"/>
      <c r="AO110" s="31"/>
      <c r="AP110" s="31"/>
      <c r="AQ110" s="31"/>
      <c r="AR110" s="31"/>
      <c r="AS110" s="31">
        <f t="shared" si="150"/>
        <v>8984.2000000000007</v>
      </c>
      <c r="AT110" s="31">
        <f t="shared" si="151"/>
        <v>4386</v>
      </c>
      <c r="AU110" s="31">
        <f t="shared" si="152"/>
        <v>4825</v>
      </c>
      <c r="AV110" s="31"/>
      <c r="AW110" s="32"/>
      <c r="AX110" s="32"/>
      <c r="AY110" s="1"/>
      <c r="AZ110" s="1"/>
      <c r="BA110" s="1"/>
      <c r="BB110" s="1"/>
      <c r="BC110" s="1"/>
      <c r="BD110" s="1"/>
      <c r="BE110" s="1"/>
    </row>
    <row r="111">
      <c r="A111" s="29" t="s">
        <v>134</v>
      </c>
      <c r="B111" s="29" t="s">
        <v>27</v>
      </c>
      <c r="C111" s="29" t="s">
        <v>29</v>
      </c>
      <c r="D111" s="29" t="s">
        <v>136</v>
      </c>
      <c r="E111" s="29" t="s">
        <v>41</v>
      </c>
      <c r="F111" s="30" t="s">
        <v>42</v>
      </c>
      <c r="G111" s="31">
        <v>200</v>
      </c>
      <c r="H111" s="31">
        <v>200</v>
      </c>
      <c r="I111" s="31">
        <v>200</v>
      </c>
      <c r="J111" s="31"/>
      <c r="K111" s="31"/>
      <c r="L111" s="31"/>
      <c r="M111" s="31">
        <f t="shared" si="138"/>
        <v>200</v>
      </c>
      <c r="N111" s="31">
        <f t="shared" si="139"/>
        <v>200</v>
      </c>
      <c r="O111" s="31">
        <f t="shared" si="140"/>
        <v>200</v>
      </c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>
        <f t="shared" si="202"/>
        <v>200</v>
      </c>
      <c r="AD111" s="31">
        <f t="shared" si="203"/>
        <v>200</v>
      </c>
      <c r="AE111" s="31">
        <f t="shared" si="204"/>
        <v>200</v>
      </c>
      <c r="AF111" s="31"/>
      <c r="AG111" s="31">
        <f t="shared" si="206"/>
        <v>200</v>
      </c>
      <c r="AH111" s="31">
        <f t="shared" si="207"/>
        <v>200</v>
      </c>
      <c r="AI111" s="31">
        <f t="shared" si="208"/>
        <v>200</v>
      </c>
      <c r="AJ111" s="31"/>
      <c r="AK111" s="31"/>
      <c r="AL111" s="31"/>
      <c r="AM111" s="31"/>
      <c r="AN111" s="31"/>
      <c r="AO111" s="31"/>
      <c r="AP111" s="31"/>
      <c r="AQ111" s="31"/>
      <c r="AR111" s="31"/>
      <c r="AS111" s="31">
        <f t="shared" si="150"/>
        <v>200</v>
      </c>
      <c r="AT111" s="31">
        <f t="shared" si="151"/>
        <v>200</v>
      </c>
      <c r="AU111" s="31">
        <f t="shared" si="152"/>
        <v>200</v>
      </c>
      <c r="AV111" s="31"/>
      <c r="AW111" s="32"/>
      <c r="AX111" s="32"/>
      <c r="AY111" s="1"/>
      <c r="AZ111" s="1"/>
      <c r="BA111" s="1"/>
      <c r="BB111" s="1"/>
      <c r="BC111" s="1"/>
      <c r="BD111" s="1"/>
      <c r="BE111" s="1"/>
    </row>
    <row r="112" ht="31.5">
      <c r="A112" s="29" t="s">
        <v>134</v>
      </c>
      <c r="B112" s="29" t="s">
        <v>27</v>
      </c>
      <c r="C112" s="29" t="s">
        <v>29</v>
      </c>
      <c r="D112" s="29" t="s">
        <v>82</v>
      </c>
      <c r="E112" s="29"/>
      <c r="F112" s="30" t="s">
        <v>83</v>
      </c>
      <c r="G112" s="31">
        <f t="shared" ref="G112:G114" si="219">G113</f>
        <v>200.30000000000001</v>
      </c>
      <c r="H112" s="31">
        <f t="shared" ref="H112:H114" si="220">H113</f>
        <v>200.30000000000001</v>
      </c>
      <c r="I112" s="31">
        <f t="shared" ref="I112:I114" si="221">I113</f>
        <v>200.30000000000001</v>
      </c>
      <c r="J112" s="31">
        <f t="shared" ref="J112:J114" si="222">J113</f>
        <v>0</v>
      </c>
      <c r="K112" s="31">
        <f t="shared" ref="K112:K114" si="223">K113</f>
        <v>0</v>
      </c>
      <c r="L112" s="31">
        <f t="shared" ref="L112:L114" si="224">L113</f>
        <v>0</v>
      </c>
      <c r="M112" s="31">
        <f t="shared" si="138"/>
        <v>200.30000000000001</v>
      </c>
      <c r="N112" s="31">
        <f t="shared" si="139"/>
        <v>200.30000000000001</v>
      </c>
      <c r="O112" s="31">
        <f t="shared" si="140"/>
        <v>200.30000000000001</v>
      </c>
      <c r="P112" s="31">
        <f t="shared" ref="P112:P114" si="225">P113</f>
        <v>0</v>
      </c>
      <c r="Q112" s="31">
        <f t="shared" ref="Q112:Q114" si="226">Q113</f>
        <v>0</v>
      </c>
      <c r="R112" s="31">
        <f t="shared" ref="R112:R114" si="227">R113</f>
        <v>0</v>
      </c>
      <c r="S112" s="31">
        <f t="shared" ref="S112:S114" si="228">S113</f>
        <v>0</v>
      </c>
      <c r="T112" s="31">
        <f t="shared" ref="T112:T114" si="229">T113</f>
        <v>0</v>
      </c>
      <c r="U112" s="31">
        <f t="shared" ref="U112:U114" si="230">U113</f>
        <v>0</v>
      </c>
      <c r="V112" s="31">
        <f t="shared" ref="V112:V114" si="231">V113</f>
        <v>0</v>
      </c>
      <c r="W112" s="31">
        <f t="shared" ref="W112:W114" si="232">W113</f>
        <v>0</v>
      </c>
      <c r="X112" s="31">
        <f t="shared" ref="X112:X114" si="233">X113</f>
        <v>0</v>
      </c>
      <c r="Y112" s="31">
        <f t="shared" ref="Y112:Y114" si="234">Y113</f>
        <v>0</v>
      </c>
      <c r="Z112" s="31">
        <f t="shared" ref="Z112:Z114" si="235">Z113</f>
        <v>0</v>
      </c>
      <c r="AA112" s="31">
        <f t="shared" ref="AA112:AA114" si="236">AA113</f>
        <v>0</v>
      </c>
      <c r="AB112" s="31">
        <f t="shared" ref="AB112:AB114" si="237">AB113</f>
        <v>0</v>
      </c>
      <c r="AC112" s="31">
        <f t="shared" si="202"/>
        <v>200.30000000000001</v>
      </c>
      <c r="AD112" s="31">
        <f t="shared" si="203"/>
        <v>200.30000000000001</v>
      </c>
      <c r="AE112" s="31">
        <f t="shared" si="204"/>
        <v>200.30000000000001</v>
      </c>
      <c r="AF112" s="31">
        <f t="shared" ref="AF112:AF114" si="238">AF113</f>
        <v>0</v>
      </c>
      <c r="AG112" s="31">
        <f t="shared" si="206"/>
        <v>200.30000000000001</v>
      </c>
      <c r="AH112" s="31">
        <f t="shared" si="207"/>
        <v>200.30000000000001</v>
      </c>
      <c r="AI112" s="31">
        <f t="shared" si="208"/>
        <v>200.30000000000001</v>
      </c>
      <c r="AJ112" s="31">
        <f t="shared" ref="AJ112:AJ114" si="239">AJ113</f>
        <v>0</v>
      </c>
      <c r="AK112" s="31">
        <f t="shared" ref="AK112:AK114" si="240">AK113</f>
        <v>0</v>
      </c>
      <c r="AL112" s="31">
        <f t="shared" ref="AL112:AL114" si="241">AL113</f>
        <v>-75.349999999999994</v>
      </c>
      <c r="AM112" s="31">
        <f t="shared" ref="AM112:AM114" si="242">AM113</f>
        <v>0</v>
      </c>
      <c r="AN112" s="31">
        <f t="shared" ref="AN112:AN114" si="243">AN113</f>
        <v>0</v>
      </c>
      <c r="AO112" s="31">
        <f t="shared" ref="AO112:AO114" si="244">AO113</f>
        <v>0</v>
      </c>
      <c r="AP112" s="31">
        <f t="shared" ref="AP112:AP114" si="245">AP113</f>
        <v>0</v>
      </c>
      <c r="AQ112" s="31">
        <f t="shared" ref="AQ112:AQ114" si="246">AQ113</f>
        <v>0</v>
      </c>
      <c r="AR112" s="31">
        <f t="shared" ref="AR112:AR114" si="247">AR113</f>
        <v>0</v>
      </c>
      <c r="AS112" s="31">
        <f t="shared" si="150"/>
        <v>124.95000000000002</v>
      </c>
      <c r="AT112" s="31">
        <f t="shared" si="151"/>
        <v>200.30000000000001</v>
      </c>
      <c r="AU112" s="31">
        <f t="shared" si="152"/>
        <v>200.30000000000001</v>
      </c>
      <c r="AV112" s="31">
        <f t="shared" ref="AV112:AV114" si="248">AV113</f>
        <v>0</v>
      </c>
      <c r="AW112" s="32"/>
      <c r="AX112" s="32"/>
      <c r="AY112" s="1"/>
      <c r="AZ112" s="1"/>
      <c r="BA112" s="1"/>
      <c r="BB112" s="1"/>
      <c r="BC112" s="1"/>
      <c r="BD112" s="1"/>
      <c r="BE112" s="1"/>
    </row>
    <row r="113">
      <c r="A113" s="29" t="s">
        <v>134</v>
      </c>
      <c r="B113" s="29" t="s">
        <v>27</v>
      </c>
      <c r="C113" s="29" t="s">
        <v>29</v>
      </c>
      <c r="D113" s="29" t="s">
        <v>138</v>
      </c>
      <c r="E113" s="29"/>
      <c r="F113" s="30" t="s">
        <v>139</v>
      </c>
      <c r="G113" s="31">
        <f t="shared" si="219"/>
        <v>200.30000000000001</v>
      </c>
      <c r="H113" s="31">
        <f t="shared" si="220"/>
        <v>200.30000000000001</v>
      </c>
      <c r="I113" s="31">
        <f t="shared" si="221"/>
        <v>200.30000000000001</v>
      </c>
      <c r="J113" s="31">
        <f t="shared" si="222"/>
        <v>0</v>
      </c>
      <c r="K113" s="31">
        <f t="shared" si="223"/>
        <v>0</v>
      </c>
      <c r="L113" s="31">
        <f t="shared" si="224"/>
        <v>0</v>
      </c>
      <c r="M113" s="31">
        <f t="shared" si="138"/>
        <v>200.30000000000001</v>
      </c>
      <c r="N113" s="31">
        <f t="shared" si="139"/>
        <v>200.30000000000001</v>
      </c>
      <c r="O113" s="31">
        <f t="shared" si="140"/>
        <v>200.30000000000001</v>
      </c>
      <c r="P113" s="31">
        <f t="shared" si="225"/>
        <v>0</v>
      </c>
      <c r="Q113" s="31">
        <f t="shared" si="226"/>
        <v>0</v>
      </c>
      <c r="R113" s="31">
        <f t="shared" si="227"/>
        <v>0</v>
      </c>
      <c r="S113" s="31">
        <f t="shared" si="228"/>
        <v>0</v>
      </c>
      <c r="T113" s="31">
        <f t="shared" si="229"/>
        <v>0</v>
      </c>
      <c r="U113" s="31">
        <f t="shared" si="230"/>
        <v>0</v>
      </c>
      <c r="V113" s="31">
        <f t="shared" si="231"/>
        <v>0</v>
      </c>
      <c r="W113" s="31">
        <f t="shared" si="232"/>
        <v>0</v>
      </c>
      <c r="X113" s="31">
        <f t="shared" si="233"/>
        <v>0</v>
      </c>
      <c r="Y113" s="31">
        <f t="shared" si="234"/>
        <v>0</v>
      </c>
      <c r="Z113" s="31">
        <f t="shared" si="235"/>
        <v>0</v>
      </c>
      <c r="AA113" s="31">
        <f t="shared" si="236"/>
        <v>0</v>
      </c>
      <c r="AB113" s="31">
        <f t="shared" si="237"/>
        <v>0</v>
      </c>
      <c r="AC113" s="31">
        <f t="shared" si="202"/>
        <v>200.30000000000001</v>
      </c>
      <c r="AD113" s="31">
        <f t="shared" si="203"/>
        <v>200.30000000000001</v>
      </c>
      <c r="AE113" s="31">
        <f t="shared" si="204"/>
        <v>200.30000000000001</v>
      </c>
      <c r="AF113" s="31">
        <f t="shared" si="238"/>
        <v>0</v>
      </c>
      <c r="AG113" s="31">
        <f t="shared" si="206"/>
        <v>200.30000000000001</v>
      </c>
      <c r="AH113" s="31">
        <f t="shared" si="207"/>
        <v>200.30000000000001</v>
      </c>
      <c r="AI113" s="31">
        <f t="shared" si="208"/>
        <v>200.30000000000001</v>
      </c>
      <c r="AJ113" s="31">
        <f t="shared" si="239"/>
        <v>0</v>
      </c>
      <c r="AK113" s="31">
        <f t="shared" si="240"/>
        <v>0</v>
      </c>
      <c r="AL113" s="31">
        <f t="shared" si="241"/>
        <v>-75.349999999999994</v>
      </c>
      <c r="AM113" s="31">
        <f t="shared" si="242"/>
        <v>0</v>
      </c>
      <c r="AN113" s="31">
        <f t="shared" si="243"/>
        <v>0</v>
      </c>
      <c r="AO113" s="31">
        <f t="shared" si="244"/>
        <v>0</v>
      </c>
      <c r="AP113" s="31">
        <f t="shared" si="245"/>
        <v>0</v>
      </c>
      <c r="AQ113" s="31">
        <f t="shared" si="246"/>
        <v>0</v>
      </c>
      <c r="AR113" s="31">
        <f t="shared" si="247"/>
        <v>0</v>
      </c>
      <c r="AS113" s="31">
        <f t="shared" si="150"/>
        <v>124.95000000000002</v>
      </c>
      <c r="AT113" s="31">
        <f t="shared" si="151"/>
        <v>200.30000000000001</v>
      </c>
      <c r="AU113" s="31">
        <f t="shared" si="152"/>
        <v>200.30000000000001</v>
      </c>
      <c r="AV113" s="31">
        <f t="shared" si="248"/>
        <v>0</v>
      </c>
      <c r="AW113" s="32"/>
      <c r="AX113" s="32"/>
      <c r="AY113" s="1"/>
      <c r="AZ113" s="1"/>
      <c r="BA113" s="1"/>
      <c r="BB113" s="1"/>
      <c r="BC113" s="1"/>
      <c r="BD113" s="1"/>
      <c r="BE113" s="1"/>
    </row>
    <row r="114">
      <c r="A114" s="29" t="s">
        <v>134</v>
      </c>
      <c r="B114" s="29" t="s">
        <v>27</v>
      </c>
      <c r="C114" s="29" t="s">
        <v>29</v>
      </c>
      <c r="D114" s="29" t="s">
        <v>140</v>
      </c>
      <c r="E114" s="29"/>
      <c r="F114" s="30" t="s">
        <v>50</v>
      </c>
      <c r="G114" s="31">
        <f t="shared" si="219"/>
        <v>200.30000000000001</v>
      </c>
      <c r="H114" s="31">
        <f t="shared" si="220"/>
        <v>200.30000000000001</v>
      </c>
      <c r="I114" s="31">
        <f t="shared" si="221"/>
        <v>200.30000000000001</v>
      </c>
      <c r="J114" s="31">
        <f t="shared" si="222"/>
        <v>0</v>
      </c>
      <c r="K114" s="31">
        <f t="shared" si="223"/>
        <v>0</v>
      </c>
      <c r="L114" s="31">
        <f t="shared" si="224"/>
        <v>0</v>
      </c>
      <c r="M114" s="31">
        <f t="shared" si="138"/>
        <v>200.30000000000001</v>
      </c>
      <c r="N114" s="31">
        <f t="shared" si="139"/>
        <v>200.30000000000001</v>
      </c>
      <c r="O114" s="31">
        <f t="shared" si="140"/>
        <v>200.30000000000001</v>
      </c>
      <c r="P114" s="31">
        <f t="shared" si="225"/>
        <v>0</v>
      </c>
      <c r="Q114" s="31">
        <f t="shared" si="226"/>
        <v>0</v>
      </c>
      <c r="R114" s="31">
        <f t="shared" si="227"/>
        <v>0</v>
      </c>
      <c r="S114" s="31">
        <f t="shared" si="228"/>
        <v>0</v>
      </c>
      <c r="T114" s="31">
        <f t="shared" si="229"/>
        <v>0</v>
      </c>
      <c r="U114" s="31">
        <f t="shared" si="230"/>
        <v>0</v>
      </c>
      <c r="V114" s="31">
        <f t="shared" si="231"/>
        <v>0</v>
      </c>
      <c r="W114" s="31">
        <f t="shared" si="232"/>
        <v>0</v>
      </c>
      <c r="X114" s="31">
        <f t="shared" si="233"/>
        <v>0</v>
      </c>
      <c r="Y114" s="31">
        <f t="shared" si="234"/>
        <v>0</v>
      </c>
      <c r="Z114" s="31">
        <f t="shared" si="235"/>
        <v>0</v>
      </c>
      <c r="AA114" s="31">
        <f t="shared" si="236"/>
        <v>0</v>
      </c>
      <c r="AB114" s="31">
        <f t="shared" si="237"/>
        <v>0</v>
      </c>
      <c r="AC114" s="31">
        <f t="shared" si="202"/>
        <v>200.30000000000001</v>
      </c>
      <c r="AD114" s="31">
        <f t="shared" si="203"/>
        <v>200.30000000000001</v>
      </c>
      <c r="AE114" s="31">
        <f t="shared" si="204"/>
        <v>200.30000000000001</v>
      </c>
      <c r="AF114" s="31">
        <f t="shared" si="238"/>
        <v>0</v>
      </c>
      <c r="AG114" s="31">
        <f t="shared" si="206"/>
        <v>200.30000000000001</v>
      </c>
      <c r="AH114" s="31">
        <f t="shared" si="207"/>
        <v>200.30000000000001</v>
      </c>
      <c r="AI114" s="31">
        <f t="shared" si="208"/>
        <v>200.30000000000001</v>
      </c>
      <c r="AJ114" s="31">
        <f t="shared" si="239"/>
        <v>0</v>
      </c>
      <c r="AK114" s="31">
        <f t="shared" si="240"/>
        <v>0</v>
      </c>
      <c r="AL114" s="31">
        <f t="shared" si="241"/>
        <v>-75.349999999999994</v>
      </c>
      <c r="AM114" s="31">
        <f t="shared" si="242"/>
        <v>0</v>
      </c>
      <c r="AN114" s="31">
        <f t="shared" si="243"/>
        <v>0</v>
      </c>
      <c r="AO114" s="31">
        <f t="shared" si="244"/>
        <v>0</v>
      </c>
      <c r="AP114" s="31">
        <f t="shared" si="245"/>
        <v>0</v>
      </c>
      <c r="AQ114" s="31">
        <f t="shared" si="246"/>
        <v>0</v>
      </c>
      <c r="AR114" s="31">
        <f t="shared" si="247"/>
        <v>0</v>
      </c>
      <c r="AS114" s="31">
        <f t="shared" si="150"/>
        <v>124.95000000000002</v>
      </c>
      <c r="AT114" s="31">
        <f t="shared" si="151"/>
        <v>200.30000000000001</v>
      </c>
      <c r="AU114" s="31">
        <f t="shared" si="152"/>
        <v>200.30000000000001</v>
      </c>
      <c r="AV114" s="31">
        <f t="shared" si="248"/>
        <v>0</v>
      </c>
      <c r="AW114" s="32"/>
      <c r="AX114" s="32"/>
      <c r="AY114" s="1"/>
      <c r="AZ114" s="1"/>
      <c r="BA114" s="1"/>
      <c r="BB114" s="1"/>
      <c r="BC114" s="1"/>
      <c r="BD114" s="1"/>
      <c r="BE114" s="1"/>
    </row>
    <row r="115" ht="31.5">
      <c r="A115" s="29" t="s">
        <v>134</v>
      </c>
      <c r="B115" s="29" t="s">
        <v>27</v>
      </c>
      <c r="C115" s="29" t="s">
        <v>29</v>
      </c>
      <c r="D115" s="29" t="s">
        <v>140</v>
      </c>
      <c r="E115" s="29" t="s">
        <v>39</v>
      </c>
      <c r="F115" s="30" t="s">
        <v>40</v>
      </c>
      <c r="G115" s="31">
        <v>200.30000000000001</v>
      </c>
      <c r="H115" s="31">
        <v>200.30000000000001</v>
      </c>
      <c r="I115" s="31">
        <v>200.30000000000001</v>
      </c>
      <c r="J115" s="31"/>
      <c r="K115" s="31"/>
      <c r="L115" s="31"/>
      <c r="M115" s="31">
        <f t="shared" si="138"/>
        <v>200.30000000000001</v>
      </c>
      <c r="N115" s="31">
        <f t="shared" si="139"/>
        <v>200.30000000000001</v>
      </c>
      <c r="O115" s="31">
        <f t="shared" si="140"/>
        <v>200.30000000000001</v>
      </c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>
        <f t="shared" si="202"/>
        <v>200.30000000000001</v>
      </c>
      <c r="AD115" s="31">
        <f t="shared" si="203"/>
        <v>200.30000000000001</v>
      </c>
      <c r="AE115" s="31">
        <f t="shared" si="204"/>
        <v>200.30000000000001</v>
      </c>
      <c r="AF115" s="31"/>
      <c r="AG115" s="31">
        <f t="shared" si="206"/>
        <v>200.30000000000001</v>
      </c>
      <c r="AH115" s="31">
        <f t="shared" si="207"/>
        <v>200.30000000000001</v>
      </c>
      <c r="AI115" s="31">
        <f t="shared" si="208"/>
        <v>200.30000000000001</v>
      </c>
      <c r="AJ115" s="31"/>
      <c r="AK115" s="31"/>
      <c r="AL115" s="31">
        <v>-75.349999999999994</v>
      </c>
      <c r="AM115" s="31"/>
      <c r="AN115" s="31"/>
      <c r="AO115" s="31"/>
      <c r="AP115" s="31"/>
      <c r="AQ115" s="31"/>
      <c r="AR115" s="31"/>
      <c r="AS115" s="31">
        <f t="shared" si="150"/>
        <v>124.95000000000002</v>
      </c>
      <c r="AT115" s="31">
        <f t="shared" si="151"/>
        <v>200.30000000000001</v>
      </c>
      <c r="AU115" s="31">
        <f t="shared" si="152"/>
        <v>200.30000000000001</v>
      </c>
      <c r="AV115" s="31"/>
      <c r="AW115" s="32"/>
      <c r="AX115" s="32"/>
      <c r="AY115" s="1"/>
      <c r="AZ115" s="1"/>
      <c r="BA115" s="1"/>
      <c r="BB115" s="1"/>
      <c r="BC115" s="1"/>
      <c r="BD115" s="1"/>
      <c r="BE115" s="1"/>
    </row>
    <row r="116" s="19" customFormat="1" ht="31.5">
      <c r="A116" s="20" t="s">
        <v>141</v>
      </c>
      <c r="B116" s="20"/>
      <c r="C116" s="20"/>
      <c r="D116" s="20"/>
      <c r="E116" s="34"/>
      <c r="F116" s="21" t="s">
        <v>142</v>
      </c>
      <c r="G116" s="22">
        <f>G172+G117+G123+G145</f>
        <v>616069.90000000002</v>
      </c>
      <c r="H116" s="22">
        <f>H172+H117+H123+H145</f>
        <v>759949.40000000002</v>
      </c>
      <c r="I116" s="22">
        <f>I172+I117+I123+I145</f>
        <v>586723.09999999998</v>
      </c>
      <c r="J116" s="22">
        <f>J172+J117+J123+J145</f>
        <v>34054.432000000001</v>
      </c>
      <c r="K116" s="22">
        <f>K172+K117+K123+K145</f>
        <v>1220.5499999999956</v>
      </c>
      <c r="L116" s="22">
        <f>L172+L117+L123+L145</f>
        <v>23050.566999999999</v>
      </c>
      <c r="M116" s="22">
        <f t="shared" si="138"/>
        <v>650124.33200000005</v>
      </c>
      <c r="N116" s="22">
        <f t="shared" si="139"/>
        <v>761169.95000000007</v>
      </c>
      <c r="O116" s="22">
        <f t="shared" si="140"/>
        <v>609773.66700000002</v>
      </c>
      <c r="P116" s="22">
        <f>P172+P117+P123+P145</f>
        <v>0</v>
      </c>
      <c r="Q116" s="22">
        <f>Q172+Q117+Q123+Q145</f>
        <v>0</v>
      </c>
      <c r="R116" s="22">
        <f>R172+R117+R123+R145</f>
        <v>30294.851999999999</v>
      </c>
      <c r="S116" s="22">
        <f>S172+S117+S123+S145</f>
        <v>-21500</v>
      </c>
      <c r="T116" s="22">
        <f>T172+T117+T123+T145</f>
        <v>6236</v>
      </c>
      <c r="U116" s="22">
        <f>U172+U117+U123+U145</f>
        <v>0</v>
      </c>
      <c r="V116" s="22">
        <f>V172+V117+V123+V145</f>
        <v>0</v>
      </c>
      <c r="W116" s="22">
        <f>W172+W117+W123+W145</f>
        <v>21500</v>
      </c>
      <c r="X116" s="22">
        <f>X172+X117+X123+X145</f>
        <v>15477.1</v>
      </c>
      <c r="Y116" s="22">
        <f>Y172+Y117+Y123+Y145</f>
        <v>0</v>
      </c>
      <c r="Z116" s="22">
        <f>Z172+Z117+Z123+Z145</f>
        <v>0</v>
      </c>
      <c r="AA116" s="22">
        <f>AA172+AA117+AA123+AA145</f>
        <v>0</v>
      </c>
      <c r="AB116" s="22">
        <f>AB172+AB117+AB123+AB145</f>
        <v>0</v>
      </c>
      <c r="AC116" s="22">
        <f t="shared" si="202"/>
        <v>665155.18400000001</v>
      </c>
      <c r="AD116" s="22">
        <f t="shared" si="203"/>
        <v>798147.05000000005</v>
      </c>
      <c r="AE116" s="22">
        <f t="shared" si="204"/>
        <v>609773.66700000002</v>
      </c>
      <c r="AF116" s="22">
        <f>AF172+AF117+AF123+AF145</f>
        <v>0</v>
      </c>
      <c r="AG116" s="22">
        <f t="shared" si="206"/>
        <v>665155.18400000001</v>
      </c>
      <c r="AH116" s="22">
        <f t="shared" si="207"/>
        <v>798147.05000000005</v>
      </c>
      <c r="AI116" s="22">
        <f t="shared" si="208"/>
        <v>609773.66700000002</v>
      </c>
      <c r="AJ116" s="22">
        <f>AJ172+AJ117+AJ123+AJ145</f>
        <v>0</v>
      </c>
      <c r="AK116" s="22">
        <f>AK172+AK117+AK123+AK145</f>
        <v>0</v>
      </c>
      <c r="AL116" s="22">
        <f>AL172+AL117+AL123+AL145</f>
        <v>2140.3560000000002</v>
      </c>
      <c r="AM116" s="22">
        <f>AM172+AM117+AM123+AM145</f>
        <v>0</v>
      </c>
      <c r="AN116" s="22">
        <f>AN172+AN117+AN123+AN145</f>
        <v>0</v>
      </c>
      <c r="AO116" s="22">
        <f>AO172+AO117+AO123+AO145</f>
        <v>0</v>
      </c>
      <c r="AP116" s="22">
        <f>AP172+AP117+AP123+AP145</f>
        <v>0</v>
      </c>
      <c r="AQ116" s="22">
        <f>AQ172+AQ117+AQ123+AQ145</f>
        <v>0</v>
      </c>
      <c r="AR116" s="22">
        <f>AR172+AR117+AR123+AR145</f>
        <v>0</v>
      </c>
      <c r="AS116" s="22">
        <f t="shared" si="150"/>
        <v>667295.54000000004</v>
      </c>
      <c r="AT116" s="22">
        <f t="shared" si="151"/>
        <v>798147.05000000005</v>
      </c>
      <c r="AU116" s="22">
        <f t="shared" si="152"/>
        <v>609773.66700000002</v>
      </c>
      <c r="AV116" s="22">
        <f>AV172+AV117+AV123+AV145</f>
        <v>0</v>
      </c>
      <c r="AW116" s="23"/>
      <c r="AX116" s="23"/>
      <c r="AY116" s="19"/>
      <c r="AZ116" s="19"/>
      <c r="BA116" s="19"/>
      <c r="BB116" s="19"/>
      <c r="BC116" s="19"/>
      <c r="BD116" s="19"/>
      <c r="BE116" s="19"/>
    </row>
    <row r="117" s="19" customFormat="1" ht="31.5">
      <c r="A117" s="20" t="s">
        <v>141</v>
      </c>
      <c r="B117" s="20" t="s">
        <v>63</v>
      </c>
      <c r="C117" s="20"/>
      <c r="D117" s="20"/>
      <c r="E117" s="34"/>
      <c r="F117" s="21" t="s">
        <v>143</v>
      </c>
      <c r="G117" s="22">
        <f t="shared" ref="G117:G121" si="249">G118</f>
        <v>9.6999999999999993</v>
      </c>
      <c r="H117" s="22">
        <f t="shared" ref="H117:H121" si="250">H118</f>
        <v>9.6999999999999993</v>
      </c>
      <c r="I117" s="22">
        <f t="shared" ref="I117:I121" si="251">I118</f>
        <v>9.6999999999999993</v>
      </c>
      <c r="J117" s="22">
        <f t="shared" ref="J117:J121" si="252">J118</f>
        <v>0</v>
      </c>
      <c r="K117" s="22">
        <f t="shared" ref="K117:K121" si="253">K118</f>
        <v>0</v>
      </c>
      <c r="L117" s="22">
        <f t="shared" ref="L117:L121" si="254">L118</f>
        <v>0</v>
      </c>
      <c r="M117" s="22">
        <f t="shared" si="138"/>
        <v>9.6999999999999993</v>
      </c>
      <c r="N117" s="22">
        <f t="shared" si="139"/>
        <v>9.6999999999999993</v>
      </c>
      <c r="O117" s="22">
        <f t="shared" si="140"/>
        <v>9.6999999999999993</v>
      </c>
      <c r="P117" s="22">
        <f t="shared" ref="P117:P121" si="255">P118</f>
        <v>0</v>
      </c>
      <c r="Q117" s="22">
        <f t="shared" ref="Q117:Q121" si="256">Q118</f>
        <v>0</v>
      </c>
      <c r="R117" s="22">
        <f t="shared" ref="R117:R121" si="257">R118</f>
        <v>0</v>
      </c>
      <c r="S117" s="22">
        <f t="shared" ref="S117:S121" si="258">S118</f>
        <v>0</v>
      </c>
      <c r="T117" s="22">
        <f t="shared" ref="T117:T121" si="259">T118</f>
        <v>0</v>
      </c>
      <c r="U117" s="22">
        <f t="shared" ref="U117:U121" si="260">U118</f>
        <v>0</v>
      </c>
      <c r="V117" s="22">
        <f t="shared" ref="V117:V121" si="261">V118</f>
        <v>0</v>
      </c>
      <c r="W117" s="22">
        <f t="shared" ref="W117:W121" si="262">W118</f>
        <v>0</v>
      </c>
      <c r="X117" s="22">
        <f t="shared" ref="X117:X121" si="263">X118</f>
        <v>0</v>
      </c>
      <c r="Y117" s="22">
        <f t="shared" ref="Y117:Y121" si="264">Y118</f>
        <v>0</v>
      </c>
      <c r="Z117" s="22">
        <f t="shared" ref="Z117:Z121" si="265">Z118</f>
        <v>0</v>
      </c>
      <c r="AA117" s="22">
        <f t="shared" ref="AA117:AA121" si="266">AA118</f>
        <v>0</v>
      </c>
      <c r="AB117" s="22">
        <f t="shared" ref="AB117:AB121" si="267">AB118</f>
        <v>0</v>
      </c>
      <c r="AC117" s="22">
        <f t="shared" si="202"/>
        <v>9.6999999999999993</v>
      </c>
      <c r="AD117" s="22">
        <f t="shared" si="203"/>
        <v>9.6999999999999993</v>
      </c>
      <c r="AE117" s="22">
        <f t="shared" si="204"/>
        <v>9.6999999999999993</v>
      </c>
      <c r="AF117" s="22">
        <f t="shared" ref="AF117:AF121" si="268">AF118</f>
        <v>0</v>
      </c>
      <c r="AG117" s="22">
        <f t="shared" si="206"/>
        <v>9.6999999999999993</v>
      </c>
      <c r="AH117" s="22">
        <f t="shared" si="207"/>
        <v>9.6999999999999993</v>
      </c>
      <c r="AI117" s="22">
        <f t="shared" si="208"/>
        <v>9.6999999999999993</v>
      </c>
      <c r="AJ117" s="22">
        <f t="shared" ref="AJ117:AJ121" si="269">AJ118</f>
        <v>0</v>
      </c>
      <c r="AK117" s="22">
        <f t="shared" ref="AK117:AK121" si="270">AK118</f>
        <v>0</v>
      </c>
      <c r="AL117" s="22">
        <f t="shared" ref="AL117:AL121" si="271">AL118</f>
        <v>0</v>
      </c>
      <c r="AM117" s="22">
        <f t="shared" ref="AM117:AM121" si="272">AM118</f>
        <v>0</v>
      </c>
      <c r="AN117" s="22">
        <f t="shared" ref="AN117:AN121" si="273">AN118</f>
        <v>0</v>
      </c>
      <c r="AO117" s="22">
        <f t="shared" ref="AO117:AO121" si="274">AO118</f>
        <v>0</v>
      </c>
      <c r="AP117" s="22">
        <f t="shared" ref="AP117:AP121" si="275">AP118</f>
        <v>0</v>
      </c>
      <c r="AQ117" s="22">
        <f t="shared" ref="AQ117:AQ121" si="276">AQ118</f>
        <v>0</v>
      </c>
      <c r="AR117" s="22">
        <f t="shared" ref="AR117:AR121" si="277">AR118</f>
        <v>0</v>
      </c>
      <c r="AS117" s="22">
        <f t="shared" si="150"/>
        <v>9.6999999999999993</v>
      </c>
      <c r="AT117" s="22">
        <f t="shared" si="151"/>
        <v>9.6999999999999993</v>
      </c>
      <c r="AU117" s="22">
        <f t="shared" si="152"/>
        <v>9.6999999999999993</v>
      </c>
      <c r="AV117" s="22">
        <f t="shared" ref="AV117:AV121" si="278">AV118</f>
        <v>0</v>
      </c>
      <c r="AW117" s="23"/>
      <c r="AX117" s="23"/>
      <c r="AY117" s="19"/>
      <c r="AZ117" s="19"/>
      <c r="BA117" s="19"/>
      <c r="BB117" s="19"/>
      <c r="BC117" s="19"/>
      <c r="BD117" s="19"/>
      <c r="BE117" s="19"/>
    </row>
    <row r="118" s="24" customFormat="1" ht="31.5">
      <c r="A118" s="25" t="s">
        <v>141</v>
      </c>
      <c r="B118" s="25" t="s">
        <v>63</v>
      </c>
      <c r="C118" s="25" t="s">
        <v>144</v>
      </c>
      <c r="D118" s="25"/>
      <c r="E118" s="35"/>
      <c r="F118" s="26" t="s">
        <v>145</v>
      </c>
      <c r="G118" s="27">
        <f t="shared" si="249"/>
        <v>9.6999999999999993</v>
      </c>
      <c r="H118" s="27">
        <f t="shared" si="250"/>
        <v>9.6999999999999993</v>
      </c>
      <c r="I118" s="27">
        <f t="shared" si="251"/>
        <v>9.6999999999999993</v>
      </c>
      <c r="J118" s="27">
        <f t="shared" si="252"/>
        <v>0</v>
      </c>
      <c r="K118" s="27">
        <f t="shared" si="253"/>
        <v>0</v>
      </c>
      <c r="L118" s="27">
        <f t="shared" si="254"/>
        <v>0</v>
      </c>
      <c r="M118" s="27">
        <f t="shared" si="138"/>
        <v>9.6999999999999993</v>
      </c>
      <c r="N118" s="27">
        <f t="shared" si="139"/>
        <v>9.6999999999999993</v>
      </c>
      <c r="O118" s="27">
        <f t="shared" si="140"/>
        <v>9.6999999999999993</v>
      </c>
      <c r="P118" s="27">
        <f t="shared" si="255"/>
        <v>0</v>
      </c>
      <c r="Q118" s="27">
        <f t="shared" si="256"/>
        <v>0</v>
      </c>
      <c r="R118" s="27">
        <f t="shared" si="257"/>
        <v>0</v>
      </c>
      <c r="S118" s="27">
        <f t="shared" si="258"/>
        <v>0</v>
      </c>
      <c r="T118" s="27">
        <f t="shared" si="259"/>
        <v>0</v>
      </c>
      <c r="U118" s="27">
        <f t="shared" si="260"/>
        <v>0</v>
      </c>
      <c r="V118" s="27">
        <f t="shared" si="261"/>
        <v>0</v>
      </c>
      <c r="W118" s="27">
        <f t="shared" si="262"/>
        <v>0</v>
      </c>
      <c r="X118" s="27">
        <f t="shared" si="263"/>
        <v>0</v>
      </c>
      <c r="Y118" s="27">
        <f t="shared" si="264"/>
        <v>0</v>
      </c>
      <c r="Z118" s="27">
        <f t="shared" si="265"/>
        <v>0</v>
      </c>
      <c r="AA118" s="27">
        <f t="shared" si="266"/>
        <v>0</v>
      </c>
      <c r="AB118" s="27">
        <f t="shared" si="267"/>
        <v>0</v>
      </c>
      <c r="AC118" s="27">
        <f t="shared" si="202"/>
        <v>9.6999999999999993</v>
      </c>
      <c r="AD118" s="27">
        <f t="shared" si="203"/>
        <v>9.6999999999999993</v>
      </c>
      <c r="AE118" s="27">
        <f t="shared" si="204"/>
        <v>9.6999999999999993</v>
      </c>
      <c r="AF118" s="27">
        <f t="shared" si="268"/>
        <v>0</v>
      </c>
      <c r="AG118" s="27">
        <f t="shared" si="206"/>
        <v>9.6999999999999993</v>
      </c>
      <c r="AH118" s="27">
        <f t="shared" si="207"/>
        <v>9.6999999999999993</v>
      </c>
      <c r="AI118" s="27">
        <f t="shared" si="208"/>
        <v>9.6999999999999993</v>
      </c>
      <c r="AJ118" s="27">
        <f t="shared" si="269"/>
        <v>0</v>
      </c>
      <c r="AK118" s="27">
        <f t="shared" si="270"/>
        <v>0</v>
      </c>
      <c r="AL118" s="27">
        <f t="shared" si="271"/>
        <v>0</v>
      </c>
      <c r="AM118" s="27">
        <f t="shared" si="272"/>
        <v>0</v>
      </c>
      <c r="AN118" s="27">
        <f t="shared" si="273"/>
        <v>0</v>
      </c>
      <c r="AO118" s="27">
        <f t="shared" si="274"/>
        <v>0</v>
      </c>
      <c r="AP118" s="27">
        <f t="shared" si="275"/>
        <v>0</v>
      </c>
      <c r="AQ118" s="27">
        <f t="shared" si="276"/>
        <v>0</v>
      </c>
      <c r="AR118" s="27">
        <f t="shared" si="277"/>
        <v>0</v>
      </c>
      <c r="AS118" s="27">
        <f t="shared" si="150"/>
        <v>9.6999999999999993</v>
      </c>
      <c r="AT118" s="27">
        <f t="shared" si="151"/>
        <v>9.6999999999999993</v>
      </c>
      <c r="AU118" s="27">
        <f t="shared" si="152"/>
        <v>9.6999999999999993</v>
      </c>
      <c r="AV118" s="27">
        <f t="shared" si="278"/>
        <v>0</v>
      </c>
      <c r="AW118" s="28"/>
      <c r="AX118" s="28"/>
      <c r="AY118" s="24"/>
      <c r="AZ118" s="24"/>
      <c r="BA118" s="24"/>
      <c r="BB118" s="24"/>
      <c r="BC118" s="24"/>
      <c r="BD118" s="24"/>
      <c r="BE118" s="24"/>
    </row>
    <row r="119" ht="31.5">
      <c r="A119" s="29" t="s">
        <v>141</v>
      </c>
      <c r="B119" s="29" t="s">
        <v>63</v>
      </c>
      <c r="C119" s="29" t="s">
        <v>144</v>
      </c>
      <c r="D119" s="29" t="s">
        <v>55</v>
      </c>
      <c r="E119" s="36"/>
      <c r="F119" s="30" t="s">
        <v>56</v>
      </c>
      <c r="G119" s="31">
        <f t="shared" si="249"/>
        <v>9.6999999999999993</v>
      </c>
      <c r="H119" s="31">
        <f t="shared" si="250"/>
        <v>9.6999999999999993</v>
      </c>
      <c r="I119" s="31">
        <f t="shared" si="251"/>
        <v>9.6999999999999993</v>
      </c>
      <c r="J119" s="31">
        <f t="shared" si="252"/>
        <v>0</v>
      </c>
      <c r="K119" s="31">
        <f t="shared" si="253"/>
        <v>0</v>
      </c>
      <c r="L119" s="31">
        <f t="shared" si="254"/>
        <v>0</v>
      </c>
      <c r="M119" s="31">
        <f t="shared" si="138"/>
        <v>9.6999999999999993</v>
      </c>
      <c r="N119" s="31">
        <f t="shared" si="139"/>
        <v>9.6999999999999993</v>
      </c>
      <c r="O119" s="31">
        <f t="shared" si="140"/>
        <v>9.6999999999999993</v>
      </c>
      <c r="P119" s="31">
        <f t="shared" si="255"/>
        <v>0</v>
      </c>
      <c r="Q119" s="31">
        <f t="shared" si="256"/>
        <v>0</v>
      </c>
      <c r="R119" s="31">
        <f t="shared" si="257"/>
        <v>0</v>
      </c>
      <c r="S119" s="31">
        <f t="shared" si="258"/>
        <v>0</v>
      </c>
      <c r="T119" s="31">
        <f t="shared" si="259"/>
        <v>0</v>
      </c>
      <c r="U119" s="31">
        <f t="shared" si="260"/>
        <v>0</v>
      </c>
      <c r="V119" s="31">
        <f t="shared" si="261"/>
        <v>0</v>
      </c>
      <c r="W119" s="31">
        <f t="shared" si="262"/>
        <v>0</v>
      </c>
      <c r="X119" s="31">
        <f t="shared" si="263"/>
        <v>0</v>
      </c>
      <c r="Y119" s="31">
        <f t="shared" si="264"/>
        <v>0</v>
      </c>
      <c r="Z119" s="31">
        <f t="shared" si="265"/>
        <v>0</v>
      </c>
      <c r="AA119" s="31">
        <f t="shared" si="266"/>
        <v>0</v>
      </c>
      <c r="AB119" s="31">
        <f t="shared" si="267"/>
        <v>0</v>
      </c>
      <c r="AC119" s="31">
        <f t="shared" si="202"/>
        <v>9.6999999999999993</v>
      </c>
      <c r="AD119" s="31">
        <f t="shared" si="203"/>
        <v>9.6999999999999993</v>
      </c>
      <c r="AE119" s="31">
        <f t="shared" si="204"/>
        <v>9.6999999999999993</v>
      </c>
      <c r="AF119" s="31">
        <f t="shared" si="268"/>
        <v>0</v>
      </c>
      <c r="AG119" s="31">
        <f t="shared" si="206"/>
        <v>9.6999999999999993</v>
      </c>
      <c r="AH119" s="31">
        <f t="shared" si="207"/>
        <v>9.6999999999999993</v>
      </c>
      <c r="AI119" s="31">
        <f t="shared" si="208"/>
        <v>9.6999999999999993</v>
      </c>
      <c r="AJ119" s="31">
        <f t="shared" si="269"/>
        <v>0</v>
      </c>
      <c r="AK119" s="31">
        <f t="shared" si="270"/>
        <v>0</v>
      </c>
      <c r="AL119" s="31">
        <f t="shared" si="271"/>
        <v>0</v>
      </c>
      <c r="AM119" s="31">
        <f t="shared" si="272"/>
        <v>0</v>
      </c>
      <c r="AN119" s="31">
        <f t="shared" si="273"/>
        <v>0</v>
      </c>
      <c r="AO119" s="31">
        <f t="shared" si="274"/>
        <v>0</v>
      </c>
      <c r="AP119" s="31">
        <f t="shared" si="275"/>
        <v>0</v>
      </c>
      <c r="AQ119" s="31">
        <f t="shared" si="276"/>
        <v>0</v>
      </c>
      <c r="AR119" s="31">
        <f t="shared" si="277"/>
        <v>0</v>
      </c>
      <c r="AS119" s="31">
        <f t="shared" si="150"/>
        <v>9.6999999999999993</v>
      </c>
      <c r="AT119" s="31">
        <f t="shared" si="151"/>
        <v>9.6999999999999993</v>
      </c>
      <c r="AU119" s="31">
        <f t="shared" si="152"/>
        <v>9.6999999999999993</v>
      </c>
      <c r="AV119" s="31">
        <f t="shared" si="278"/>
        <v>0</v>
      </c>
      <c r="AW119" s="32"/>
      <c r="AX119" s="32"/>
      <c r="AY119" s="1"/>
      <c r="AZ119" s="1"/>
      <c r="BA119" s="1"/>
      <c r="BB119" s="1"/>
      <c r="BC119" s="1"/>
      <c r="BD119" s="1"/>
      <c r="BE119" s="1"/>
    </row>
    <row r="120">
      <c r="A120" s="29" t="s">
        <v>141</v>
      </c>
      <c r="B120" s="29" t="s">
        <v>63</v>
      </c>
      <c r="C120" s="29" t="s">
        <v>144</v>
      </c>
      <c r="D120" s="29" t="s">
        <v>57</v>
      </c>
      <c r="E120" s="36"/>
      <c r="F120" s="30" t="s">
        <v>58</v>
      </c>
      <c r="G120" s="31">
        <f t="shared" si="249"/>
        <v>9.6999999999999993</v>
      </c>
      <c r="H120" s="31">
        <f t="shared" si="250"/>
        <v>9.6999999999999993</v>
      </c>
      <c r="I120" s="31">
        <f t="shared" si="251"/>
        <v>9.6999999999999993</v>
      </c>
      <c r="J120" s="31">
        <f t="shared" si="252"/>
        <v>0</v>
      </c>
      <c r="K120" s="31">
        <f t="shared" si="253"/>
        <v>0</v>
      </c>
      <c r="L120" s="31">
        <f t="shared" si="254"/>
        <v>0</v>
      </c>
      <c r="M120" s="31">
        <f t="shared" si="138"/>
        <v>9.6999999999999993</v>
      </c>
      <c r="N120" s="31">
        <f t="shared" si="139"/>
        <v>9.6999999999999993</v>
      </c>
      <c r="O120" s="31">
        <f t="shared" si="140"/>
        <v>9.6999999999999993</v>
      </c>
      <c r="P120" s="31">
        <f t="shared" si="255"/>
        <v>0</v>
      </c>
      <c r="Q120" s="31">
        <f t="shared" si="256"/>
        <v>0</v>
      </c>
      <c r="R120" s="31">
        <f t="shared" si="257"/>
        <v>0</v>
      </c>
      <c r="S120" s="31">
        <f t="shared" si="258"/>
        <v>0</v>
      </c>
      <c r="T120" s="31">
        <f t="shared" si="259"/>
        <v>0</v>
      </c>
      <c r="U120" s="31">
        <f t="shared" si="260"/>
        <v>0</v>
      </c>
      <c r="V120" s="31">
        <f t="shared" si="261"/>
        <v>0</v>
      </c>
      <c r="W120" s="31">
        <f t="shared" si="262"/>
        <v>0</v>
      </c>
      <c r="X120" s="31">
        <f t="shared" si="263"/>
        <v>0</v>
      </c>
      <c r="Y120" s="31">
        <f t="shared" si="264"/>
        <v>0</v>
      </c>
      <c r="Z120" s="31">
        <f t="shared" si="265"/>
        <v>0</v>
      </c>
      <c r="AA120" s="31">
        <f t="shared" si="266"/>
        <v>0</v>
      </c>
      <c r="AB120" s="31">
        <f t="shared" si="267"/>
        <v>0</v>
      </c>
      <c r="AC120" s="31">
        <f t="shared" si="202"/>
        <v>9.6999999999999993</v>
      </c>
      <c r="AD120" s="31">
        <f t="shared" si="203"/>
        <v>9.6999999999999993</v>
      </c>
      <c r="AE120" s="31">
        <f t="shared" si="204"/>
        <v>9.6999999999999993</v>
      </c>
      <c r="AF120" s="31">
        <f t="shared" si="268"/>
        <v>0</v>
      </c>
      <c r="AG120" s="31">
        <f t="shared" si="206"/>
        <v>9.6999999999999993</v>
      </c>
      <c r="AH120" s="31">
        <f t="shared" si="207"/>
        <v>9.6999999999999993</v>
      </c>
      <c r="AI120" s="31">
        <f t="shared" si="208"/>
        <v>9.6999999999999993</v>
      </c>
      <c r="AJ120" s="31">
        <f t="shared" si="269"/>
        <v>0</v>
      </c>
      <c r="AK120" s="31">
        <f t="shared" si="270"/>
        <v>0</v>
      </c>
      <c r="AL120" s="31">
        <f t="shared" si="271"/>
        <v>0</v>
      </c>
      <c r="AM120" s="31">
        <f t="shared" si="272"/>
        <v>0</v>
      </c>
      <c r="AN120" s="31">
        <f t="shared" si="273"/>
        <v>0</v>
      </c>
      <c r="AO120" s="31">
        <f t="shared" si="274"/>
        <v>0</v>
      </c>
      <c r="AP120" s="31">
        <f t="shared" si="275"/>
        <v>0</v>
      </c>
      <c r="AQ120" s="31">
        <f t="shared" si="276"/>
        <v>0</v>
      </c>
      <c r="AR120" s="31">
        <f t="shared" si="277"/>
        <v>0</v>
      </c>
      <c r="AS120" s="31">
        <f t="shared" si="150"/>
        <v>9.6999999999999993</v>
      </c>
      <c r="AT120" s="31">
        <f t="shared" si="151"/>
        <v>9.6999999999999993</v>
      </c>
      <c r="AU120" s="31">
        <f t="shared" si="152"/>
        <v>9.6999999999999993</v>
      </c>
      <c r="AV120" s="31">
        <f t="shared" si="278"/>
        <v>0</v>
      </c>
      <c r="AW120" s="32"/>
      <c r="AX120" s="32"/>
      <c r="AY120" s="1"/>
      <c r="AZ120" s="1"/>
      <c r="BA120" s="1"/>
      <c r="BB120" s="1"/>
      <c r="BC120" s="1"/>
      <c r="BD120" s="1"/>
      <c r="BE120" s="1"/>
    </row>
    <row r="121" ht="31.5">
      <c r="A121" s="29" t="s">
        <v>141</v>
      </c>
      <c r="B121" s="29" t="s">
        <v>63</v>
      </c>
      <c r="C121" s="29" t="s">
        <v>144</v>
      </c>
      <c r="D121" s="29" t="s">
        <v>146</v>
      </c>
      <c r="E121" s="36"/>
      <c r="F121" s="30" t="s">
        <v>147</v>
      </c>
      <c r="G121" s="31">
        <f t="shared" si="249"/>
        <v>9.6999999999999993</v>
      </c>
      <c r="H121" s="31">
        <f t="shared" si="250"/>
        <v>9.6999999999999993</v>
      </c>
      <c r="I121" s="31">
        <f t="shared" si="251"/>
        <v>9.6999999999999993</v>
      </c>
      <c r="J121" s="31">
        <f t="shared" si="252"/>
        <v>0</v>
      </c>
      <c r="K121" s="31">
        <f t="shared" si="253"/>
        <v>0</v>
      </c>
      <c r="L121" s="31">
        <f t="shared" si="254"/>
        <v>0</v>
      </c>
      <c r="M121" s="31">
        <f t="shared" ref="M121:M184" si="279">G121+J121</f>
        <v>9.6999999999999993</v>
      </c>
      <c r="N121" s="31">
        <f t="shared" ref="N121:N184" si="280">H121+K121</f>
        <v>9.6999999999999993</v>
      </c>
      <c r="O121" s="31">
        <f t="shared" ref="O121:O184" si="281">I121+L121</f>
        <v>9.6999999999999993</v>
      </c>
      <c r="P121" s="31">
        <f t="shared" si="255"/>
        <v>0</v>
      </c>
      <c r="Q121" s="31">
        <f t="shared" si="256"/>
        <v>0</v>
      </c>
      <c r="R121" s="31">
        <f t="shared" si="257"/>
        <v>0</v>
      </c>
      <c r="S121" s="31">
        <f t="shared" si="258"/>
        <v>0</v>
      </c>
      <c r="T121" s="31">
        <f t="shared" si="259"/>
        <v>0</v>
      </c>
      <c r="U121" s="31">
        <f t="shared" si="260"/>
        <v>0</v>
      </c>
      <c r="V121" s="31">
        <f t="shared" si="261"/>
        <v>0</v>
      </c>
      <c r="W121" s="31">
        <f t="shared" si="262"/>
        <v>0</v>
      </c>
      <c r="X121" s="31">
        <f t="shared" si="263"/>
        <v>0</v>
      </c>
      <c r="Y121" s="31">
        <f t="shared" si="264"/>
        <v>0</v>
      </c>
      <c r="Z121" s="31">
        <f t="shared" si="265"/>
        <v>0</v>
      </c>
      <c r="AA121" s="31">
        <f t="shared" si="266"/>
        <v>0</v>
      </c>
      <c r="AB121" s="31">
        <f t="shared" si="267"/>
        <v>0</v>
      </c>
      <c r="AC121" s="31">
        <f t="shared" si="202"/>
        <v>9.6999999999999993</v>
      </c>
      <c r="AD121" s="31">
        <f t="shared" si="203"/>
        <v>9.6999999999999993</v>
      </c>
      <c r="AE121" s="31">
        <f t="shared" si="204"/>
        <v>9.6999999999999993</v>
      </c>
      <c r="AF121" s="31">
        <f t="shared" si="268"/>
        <v>0</v>
      </c>
      <c r="AG121" s="31">
        <f t="shared" si="206"/>
        <v>9.6999999999999993</v>
      </c>
      <c r="AH121" s="31">
        <f t="shared" si="207"/>
        <v>9.6999999999999993</v>
      </c>
      <c r="AI121" s="31">
        <f t="shared" si="208"/>
        <v>9.6999999999999993</v>
      </c>
      <c r="AJ121" s="31">
        <f t="shared" si="269"/>
        <v>0</v>
      </c>
      <c r="AK121" s="31">
        <f t="shared" si="270"/>
        <v>0</v>
      </c>
      <c r="AL121" s="31">
        <f t="shared" si="271"/>
        <v>0</v>
      </c>
      <c r="AM121" s="31">
        <f t="shared" si="272"/>
        <v>0</v>
      </c>
      <c r="AN121" s="31">
        <f t="shared" si="273"/>
        <v>0</v>
      </c>
      <c r="AO121" s="31">
        <f t="shared" si="274"/>
        <v>0</v>
      </c>
      <c r="AP121" s="31">
        <f t="shared" si="275"/>
        <v>0</v>
      </c>
      <c r="AQ121" s="31">
        <f t="shared" si="276"/>
        <v>0</v>
      </c>
      <c r="AR121" s="31">
        <f t="shared" si="277"/>
        <v>0</v>
      </c>
      <c r="AS121" s="31">
        <f t="shared" si="150"/>
        <v>9.6999999999999993</v>
      </c>
      <c r="AT121" s="31">
        <f t="shared" si="151"/>
        <v>9.6999999999999993</v>
      </c>
      <c r="AU121" s="31">
        <f t="shared" si="152"/>
        <v>9.6999999999999993</v>
      </c>
      <c r="AV121" s="31">
        <f t="shared" si="278"/>
        <v>0</v>
      </c>
      <c r="AW121" s="32"/>
      <c r="AX121" s="32"/>
      <c r="AY121" s="1"/>
      <c r="AZ121" s="1"/>
      <c r="BA121" s="1"/>
      <c r="BB121" s="1"/>
      <c r="BC121" s="1"/>
      <c r="BD121" s="1"/>
      <c r="BE121" s="1"/>
    </row>
    <row r="122" ht="31.5">
      <c r="A122" s="29" t="s">
        <v>141</v>
      </c>
      <c r="B122" s="29" t="s">
        <v>63</v>
      </c>
      <c r="C122" s="29" t="s">
        <v>144</v>
      </c>
      <c r="D122" s="29" t="s">
        <v>146</v>
      </c>
      <c r="E122" s="29" t="s">
        <v>39</v>
      </c>
      <c r="F122" s="30" t="s">
        <v>40</v>
      </c>
      <c r="G122" s="31">
        <v>9.6999999999999993</v>
      </c>
      <c r="H122" s="31">
        <v>9.6999999999999993</v>
      </c>
      <c r="I122" s="31">
        <v>9.6999999999999993</v>
      </c>
      <c r="J122" s="31"/>
      <c r="K122" s="31"/>
      <c r="L122" s="31"/>
      <c r="M122" s="31">
        <f t="shared" si="279"/>
        <v>9.6999999999999993</v>
      </c>
      <c r="N122" s="31">
        <f t="shared" si="280"/>
        <v>9.6999999999999993</v>
      </c>
      <c r="O122" s="31">
        <f t="shared" si="281"/>
        <v>9.6999999999999993</v>
      </c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>
        <f t="shared" si="202"/>
        <v>9.6999999999999993</v>
      </c>
      <c r="AD122" s="31">
        <f t="shared" si="203"/>
        <v>9.6999999999999993</v>
      </c>
      <c r="AE122" s="31">
        <f t="shared" si="204"/>
        <v>9.6999999999999993</v>
      </c>
      <c r="AF122" s="31"/>
      <c r="AG122" s="31">
        <f t="shared" si="206"/>
        <v>9.6999999999999993</v>
      </c>
      <c r="AH122" s="31">
        <f t="shared" si="207"/>
        <v>9.6999999999999993</v>
      </c>
      <c r="AI122" s="31">
        <f t="shared" si="208"/>
        <v>9.6999999999999993</v>
      </c>
      <c r="AJ122" s="31"/>
      <c r="AK122" s="31"/>
      <c r="AL122" s="31"/>
      <c r="AM122" s="31"/>
      <c r="AN122" s="31"/>
      <c r="AO122" s="31"/>
      <c r="AP122" s="31"/>
      <c r="AQ122" s="31"/>
      <c r="AR122" s="31"/>
      <c r="AS122" s="31">
        <f t="shared" si="150"/>
        <v>9.6999999999999993</v>
      </c>
      <c r="AT122" s="31">
        <f t="shared" si="151"/>
        <v>9.6999999999999993</v>
      </c>
      <c r="AU122" s="31">
        <f t="shared" si="152"/>
        <v>9.6999999999999993</v>
      </c>
      <c r="AV122" s="31"/>
      <c r="AW122" s="32"/>
      <c r="AX122" s="32"/>
      <c r="AY122" s="1"/>
      <c r="AZ122" s="1"/>
      <c r="BA122" s="1"/>
      <c r="BB122" s="1"/>
      <c r="BC122" s="1"/>
      <c r="BD122" s="1"/>
      <c r="BE122" s="1"/>
    </row>
    <row r="123" s="40" customFormat="1">
      <c r="A123" s="20" t="s">
        <v>141</v>
      </c>
      <c r="B123" s="20" t="s">
        <v>116</v>
      </c>
      <c r="C123" s="20"/>
      <c r="D123" s="20"/>
      <c r="E123" s="34"/>
      <c r="F123" s="21" t="s">
        <v>117</v>
      </c>
      <c r="G123" s="22">
        <f>G135+G124</f>
        <v>266250.40000000002</v>
      </c>
      <c r="H123" s="22">
        <f>H135+H124</f>
        <v>398030</v>
      </c>
      <c r="I123" s="22">
        <f>I135+I124</f>
        <v>305030</v>
      </c>
      <c r="J123" s="22">
        <f>J135+J124</f>
        <v>21500</v>
      </c>
      <c r="K123" s="22">
        <f>K135+K124</f>
        <v>-21500</v>
      </c>
      <c r="L123" s="22">
        <f>L135+L124</f>
        <v>0</v>
      </c>
      <c r="M123" s="22">
        <f t="shared" si="279"/>
        <v>287750.40000000002</v>
      </c>
      <c r="N123" s="22">
        <f t="shared" si="280"/>
        <v>376530</v>
      </c>
      <c r="O123" s="22">
        <f t="shared" si="281"/>
        <v>305030</v>
      </c>
      <c r="P123" s="22">
        <f>P135+P124</f>
        <v>0</v>
      </c>
      <c r="Q123" s="22">
        <f>Q135+Q124</f>
        <v>0</v>
      </c>
      <c r="R123" s="22">
        <f>R135+R124</f>
        <v>22680.639999999999</v>
      </c>
      <c r="S123" s="22">
        <f>S135+S124</f>
        <v>-21500</v>
      </c>
      <c r="T123" s="22">
        <f>T135+T124</f>
        <v>0</v>
      </c>
      <c r="U123" s="22">
        <f>U135+U124</f>
        <v>0</v>
      </c>
      <c r="V123" s="22">
        <f>V135+V124</f>
        <v>0</v>
      </c>
      <c r="W123" s="22">
        <f>W135+W124</f>
        <v>21500</v>
      </c>
      <c r="X123" s="22">
        <f>X135+X124</f>
        <v>0</v>
      </c>
      <c r="Y123" s="22">
        <f>Y135+Y124</f>
        <v>0</v>
      </c>
      <c r="Z123" s="22">
        <f>Z135+Z124</f>
        <v>0</v>
      </c>
      <c r="AA123" s="22">
        <f>AA135+AA124</f>
        <v>0</v>
      </c>
      <c r="AB123" s="22">
        <f>AB135+AB124</f>
        <v>0</v>
      </c>
      <c r="AC123" s="22">
        <f t="shared" si="202"/>
        <v>288931.04000000004</v>
      </c>
      <c r="AD123" s="22">
        <f t="shared" si="203"/>
        <v>398030</v>
      </c>
      <c r="AE123" s="22">
        <f t="shared" si="204"/>
        <v>305030</v>
      </c>
      <c r="AF123" s="22">
        <f>AF135+AF124</f>
        <v>0</v>
      </c>
      <c r="AG123" s="22">
        <f t="shared" si="206"/>
        <v>288931.04000000004</v>
      </c>
      <c r="AH123" s="22">
        <f t="shared" si="207"/>
        <v>398030</v>
      </c>
      <c r="AI123" s="22">
        <f t="shared" si="208"/>
        <v>305030</v>
      </c>
      <c r="AJ123" s="22">
        <f>AJ135+AJ124</f>
        <v>0</v>
      </c>
      <c r="AK123" s="22">
        <f>AK135+AK124</f>
        <v>-13871.6</v>
      </c>
      <c r="AL123" s="22">
        <f>AL135+AL124</f>
        <v>-3460.5450000000001</v>
      </c>
      <c r="AM123" s="22">
        <f>AM135+AM124</f>
        <v>0</v>
      </c>
      <c r="AN123" s="22">
        <f>AN135+AN124</f>
        <v>0</v>
      </c>
      <c r="AO123" s="22">
        <f>AO135+AO124</f>
        <v>0</v>
      </c>
      <c r="AP123" s="22">
        <f>AP135+AP124</f>
        <v>0</v>
      </c>
      <c r="AQ123" s="22">
        <f>AQ135+AQ124</f>
        <v>0</v>
      </c>
      <c r="AR123" s="22">
        <f>AR135+AR124</f>
        <v>0</v>
      </c>
      <c r="AS123" s="22">
        <f t="shared" si="150"/>
        <v>271598.89500000008</v>
      </c>
      <c r="AT123" s="22">
        <f t="shared" si="151"/>
        <v>398030</v>
      </c>
      <c r="AU123" s="22">
        <f t="shared" si="152"/>
        <v>305030</v>
      </c>
      <c r="AV123" s="22">
        <f>AV135+AV124</f>
        <v>0</v>
      </c>
      <c r="AW123" s="23"/>
      <c r="AX123" s="23"/>
      <c r="AY123" s="40"/>
      <c r="AZ123" s="40"/>
      <c r="BA123" s="40"/>
      <c r="BB123" s="40"/>
      <c r="BC123" s="40"/>
      <c r="BD123" s="40"/>
      <c r="BE123" s="40"/>
    </row>
    <row r="124" s="24" customFormat="1">
      <c r="A124" s="25" t="s">
        <v>141</v>
      </c>
      <c r="B124" s="25" t="s">
        <v>116</v>
      </c>
      <c r="C124" s="25" t="s">
        <v>61</v>
      </c>
      <c r="D124" s="25"/>
      <c r="E124" s="35"/>
      <c r="F124" s="26" t="s">
        <v>148</v>
      </c>
      <c r="G124" s="27">
        <f t="shared" ref="G124:G126" si="282">G125</f>
        <v>87556.100000000006</v>
      </c>
      <c r="H124" s="27">
        <f t="shared" ref="H124:H126" si="283">H125</f>
        <v>88734</v>
      </c>
      <c r="I124" s="27">
        <f t="shared" ref="I124:I126" si="284">I125</f>
        <v>88734</v>
      </c>
      <c r="J124" s="27">
        <f t="shared" ref="J124:J126" si="285">J125</f>
        <v>0</v>
      </c>
      <c r="K124" s="27">
        <f t="shared" ref="K124:K126" si="286">K125</f>
        <v>0</v>
      </c>
      <c r="L124" s="27">
        <f t="shared" ref="L124:L126" si="287">L125</f>
        <v>0</v>
      </c>
      <c r="M124" s="27">
        <f t="shared" si="279"/>
        <v>87556.100000000006</v>
      </c>
      <c r="N124" s="27">
        <f t="shared" si="280"/>
        <v>88734</v>
      </c>
      <c r="O124" s="27">
        <f t="shared" si="281"/>
        <v>88734</v>
      </c>
      <c r="P124" s="27">
        <f t="shared" ref="P124:P126" si="288">P125</f>
        <v>0</v>
      </c>
      <c r="Q124" s="27">
        <f t="shared" ref="Q124:Q126" si="289">Q125</f>
        <v>0</v>
      </c>
      <c r="R124" s="27">
        <f t="shared" ref="R124:R126" si="290">R125</f>
        <v>22969</v>
      </c>
      <c r="S124" s="27">
        <f t="shared" ref="S124:S126" si="291">S125</f>
        <v>0</v>
      </c>
      <c r="T124" s="27">
        <f t="shared" ref="T124:T126" si="292">T125</f>
        <v>0</v>
      </c>
      <c r="U124" s="27">
        <f t="shared" ref="U124:U126" si="293">U125</f>
        <v>0</v>
      </c>
      <c r="V124" s="27">
        <f t="shared" ref="V124:V126" si="294">V125</f>
        <v>0</v>
      </c>
      <c r="W124" s="27">
        <f t="shared" ref="W124:W126" si="295">W125</f>
        <v>0</v>
      </c>
      <c r="X124" s="27">
        <f t="shared" ref="X124:X126" si="296">X125</f>
        <v>0</v>
      </c>
      <c r="Y124" s="27">
        <f t="shared" ref="Y124:Y126" si="297">Y125</f>
        <v>0</v>
      </c>
      <c r="Z124" s="27">
        <f t="shared" ref="Z124:Z126" si="298">Z125</f>
        <v>0</v>
      </c>
      <c r="AA124" s="27">
        <f t="shared" ref="AA124:AA126" si="299">AA125</f>
        <v>0</v>
      </c>
      <c r="AB124" s="27">
        <f t="shared" ref="AB124:AB126" si="300">AB125</f>
        <v>0</v>
      </c>
      <c r="AC124" s="27">
        <f t="shared" si="202"/>
        <v>110525.10000000001</v>
      </c>
      <c r="AD124" s="27">
        <f t="shared" si="203"/>
        <v>88734</v>
      </c>
      <c r="AE124" s="27">
        <f t="shared" si="204"/>
        <v>88734</v>
      </c>
      <c r="AF124" s="27">
        <f t="shared" ref="AF124:AF126" si="301">AF125</f>
        <v>0</v>
      </c>
      <c r="AG124" s="27">
        <f t="shared" si="206"/>
        <v>110525.10000000001</v>
      </c>
      <c r="AH124" s="27">
        <f t="shared" si="207"/>
        <v>88734</v>
      </c>
      <c r="AI124" s="27">
        <f t="shared" si="208"/>
        <v>88734</v>
      </c>
      <c r="AJ124" s="27">
        <f t="shared" ref="AJ124:AJ126" si="302">AJ125</f>
        <v>0</v>
      </c>
      <c r="AK124" s="27">
        <f t="shared" ref="AK124:AK126" si="303">AK125</f>
        <v>-14417.6</v>
      </c>
      <c r="AL124" s="27">
        <f t="shared" ref="AL124:AL126" si="304">AL125</f>
        <v>-589</v>
      </c>
      <c r="AM124" s="27">
        <f t="shared" ref="AM124:AM126" si="305">AM125</f>
        <v>0</v>
      </c>
      <c r="AN124" s="27">
        <f t="shared" ref="AN124:AN126" si="306">AN125</f>
        <v>0</v>
      </c>
      <c r="AO124" s="27">
        <f t="shared" ref="AO124:AO126" si="307">AO125</f>
        <v>0</v>
      </c>
      <c r="AP124" s="27">
        <f t="shared" ref="AP124:AP126" si="308">AP125</f>
        <v>0</v>
      </c>
      <c r="AQ124" s="27">
        <f t="shared" ref="AQ124:AQ126" si="309">AQ125</f>
        <v>0</v>
      </c>
      <c r="AR124" s="27">
        <f t="shared" ref="AR124:AR126" si="310">AR125</f>
        <v>0</v>
      </c>
      <c r="AS124" s="27">
        <f t="shared" si="150"/>
        <v>95518.5</v>
      </c>
      <c r="AT124" s="27">
        <f t="shared" si="151"/>
        <v>88734</v>
      </c>
      <c r="AU124" s="27">
        <f t="shared" si="152"/>
        <v>88734</v>
      </c>
      <c r="AV124" s="27">
        <f t="shared" ref="AV124:AV126" si="311">AV125</f>
        <v>0</v>
      </c>
      <c r="AW124" s="28"/>
      <c r="AX124" s="28"/>
      <c r="AY124" s="24"/>
      <c r="AZ124" s="24"/>
      <c r="BA124" s="24"/>
      <c r="BB124" s="24"/>
      <c r="BC124" s="24"/>
      <c r="BD124" s="24"/>
      <c r="BE124" s="24"/>
    </row>
    <row r="125" s="24" customFormat="1" ht="31.5">
      <c r="A125" s="29" t="s">
        <v>141</v>
      </c>
      <c r="B125" s="29" t="s">
        <v>116</v>
      </c>
      <c r="C125" s="29" t="s">
        <v>61</v>
      </c>
      <c r="D125" s="29" t="s">
        <v>149</v>
      </c>
      <c r="E125" s="36"/>
      <c r="F125" s="30" t="s">
        <v>150</v>
      </c>
      <c r="G125" s="31">
        <f t="shared" si="282"/>
        <v>87556.100000000006</v>
      </c>
      <c r="H125" s="31">
        <f t="shared" si="283"/>
        <v>88734</v>
      </c>
      <c r="I125" s="31">
        <f t="shared" si="284"/>
        <v>88734</v>
      </c>
      <c r="J125" s="31">
        <f t="shared" si="285"/>
        <v>0</v>
      </c>
      <c r="K125" s="31">
        <f t="shared" si="286"/>
        <v>0</v>
      </c>
      <c r="L125" s="31">
        <f t="shared" si="287"/>
        <v>0</v>
      </c>
      <c r="M125" s="31">
        <f t="shared" si="279"/>
        <v>87556.100000000006</v>
      </c>
      <c r="N125" s="31">
        <f t="shared" si="280"/>
        <v>88734</v>
      </c>
      <c r="O125" s="31">
        <f t="shared" si="281"/>
        <v>88734</v>
      </c>
      <c r="P125" s="31">
        <f t="shared" si="288"/>
        <v>0</v>
      </c>
      <c r="Q125" s="31">
        <f t="shared" si="289"/>
        <v>0</v>
      </c>
      <c r="R125" s="31">
        <f t="shared" si="290"/>
        <v>22969</v>
      </c>
      <c r="S125" s="31">
        <f t="shared" si="291"/>
        <v>0</v>
      </c>
      <c r="T125" s="31">
        <f t="shared" si="292"/>
        <v>0</v>
      </c>
      <c r="U125" s="31">
        <f t="shared" si="293"/>
        <v>0</v>
      </c>
      <c r="V125" s="31">
        <f t="shared" si="294"/>
        <v>0</v>
      </c>
      <c r="W125" s="31">
        <f t="shared" si="295"/>
        <v>0</v>
      </c>
      <c r="X125" s="31">
        <f t="shared" si="296"/>
        <v>0</v>
      </c>
      <c r="Y125" s="31">
        <f t="shared" si="297"/>
        <v>0</v>
      </c>
      <c r="Z125" s="31">
        <f t="shared" si="298"/>
        <v>0</v>
      </c>
      <c r="AA125" s="31">
        <f t="shared" si="299"/>
        <v>0</v>
      </c>
      <c r="AB125" s="31">
        <f t="shared" si="300"/>
        <v>0</v>
      </c>
      <c r="AC125" s="31">
        <f t="shared" si="202"/>
        <v>110525.10000000001</v>
      </c>
      <c r="AD125" s="31">
        <f t="shared" si="203"/>
        <v>88734</v>
      </c>
      <c r="AE125" s="31">
        <f t="shared" si="204"/>
        <v>88734</v>
      </c>
      <c r="AF125" s="31">
        <f t="shared" si="301"/>
        <v>0</v>
      </c>
      <c r="AG125" s="31">
        <f t="shared" si="206"/>
        <v>110525.10000000001</v>
      </c>
      <c r="AH125" s="31">
        <f t="shared" si="207"/>
        <v>88734</v>
      </c>
      <c r="AI125" s="31">
        <f t="shared" si="208"/>
        <v>88734</v>
      </c>
      <c r="AJ125" s="31">
        <f t="shared" si="302"/>
        <v>0</v>
      </c>
      <c r="AK125" s="31">
        <f t="shared" si="303"/>
        <v>-14417.6</v>
      </c>
      <c r="AL125" s="31">
        <f t="shared" si="304"/>
        <v>-589</v>
      </c>
      <c r="AM125" s="31">
        <f t="shared" si="305"/>
        <v>0</v>
      </c>
      <c r="AN125" s="31">
        <f t="shared" si="306"/>
        <v>0</v>
      </c>
      <c r="AO125" s="31">
        <f t="shared" si="307"/>
        <v>0</v>
      </c>
      <c r="AP125" s="31">
        <f t="shared" si="308"/>
        <v>0</v>
      </c>
      <c r="AQ125" s="31">
        <f t="shared" si="309"/>
        <v>0</v>
      </c>
      <c r="AR125" s="31">
        <f t="shared" si="310"/>
        <v>0</v>
      </c>
      <c r="AS125" s="31">
        <f t="shared" si="150"/>
        <v>95518.5</v>
      </c>
      <c r="AT125" s="31">
        <f t="shared" si="151"/>
        <v>88734</v>
      </c>
      <c r="AU125" s="31">
        <f t="shared" si="152"/>
        <v>88734</v>
      </c>
      <c r="AV125" s="31">
        <f t="shared" si="311"/>
        <v>0</v>
      </c>
      <c r="AW125" s="32"/>
      <c r="AX125" s="32"/>
      <c r="AY125" s="24"/>
      <c r="AZ125" s="24"/>
      <c r="BA125" s="24"/>
      <c r="BB125" s="24"/>
      <c r="BC125" s="24"/>
      <c r="BD125" s="24"/>
      <c r="BE125" s="24"/>
    </row>
    <row r="126" s="24" customFormat="1" hidden="1">
      <c r="A126" s="29" t="s">
        <v>141</v>
      </c>
      <c r="B126" s="29" t="s">
        <v>116</v>
      </c>
      <c r="C126" s="29" t="s">
        <v>61</v>
      </c>
      <c r="D126" s="29" t="s">
        <v>151</v>
      </c>
      <c r="E126" s="36"/>
      <c r="F126" s="30" t="s">
        <v>34</v>
      </c>
      <c r="G126" s="31">
        <f t="shared" si="282"/>
        <v>87556.100000000006</v>
      </c>
      <c r="H126" s="31">
        <f t="shared" si="283"/>
        <v>88734</v>
      </c>
      <c r="I126" s="31">
        <f t="shared" si="284"/>
        <v>88734</v>
      </c>
      <c r="J126" s="31">
        <f t="shared" si="285"/>
        <v>0</v>
      </c>
      <c r="K126" s="31">
        <f t="shared" si="286"/>
        <v>0</v>
      </c>
      <c r="L126" s="31">
        <f t="shared" si="287"/>
        <v>0</v>
      </c>
      <c r="M126" s="31">
        <f t="shared" si="279"/>
        <v>87556.100000000006</v>
      </c>
      <c r="N126" s="31">
        <f t="shared" si="280"/>
        <v>88734</v>
      </c>
      <c r="O126" s="31">
        <f t="shared" si="281"/>
        <v>88734</v>
      </c>
      <c r="P126" s="31">
        <f t="shared" si="288"/>
        <v>0</v>
      </c>
      <c r="Q126" s="31">
        <f t="shared" si="289"/>
        <v>0</v>
      </c>
      <c r="R126" s="31">
        <f t="shared" si="290"/>
        <v>22969</v>
      </c>
      <c r="S126" s="31">
        <f t="shared" si="291"/>
        <v>0</v>
      </c>
      <c r="T126" s="31">
        <f t="shared" si="292"/>
        <v>0</v>
      </c>
      <c r="U126" s="31">
        <f t="shared" si="293"/>
        <v>0</v>
      </c>
      <c r="V126" s="31">
        <f t="shared" si="294"/>
        <v>0</v>
      </c>
      <c r="W126" s="31">
        <f t="shared" si="295"/>
        <v>0</v>
      </c>
      <c r="X126" s="31">
        <f t="shared" si="296"/>
        <v>0</v>
      </c>
      <c r="Y126" s="31">
        <f t="shared" si="297"/>
        <v>0</v>
      </c>
      <c r="Z126" s="31">
        <f t="shared" si="298"/>
        <v>0</v>
      </c>
      <c r="AA126" s="31">
        <f t="shared" si="299"/>
        <v>0</v>
      </c>
      <c r="AB126" s="31">
        <f t="shared" si="300"/>
        <v>0</v>
      </c>
      <c r="AC126" s="31">
        <f t="shared" si="202"/>
        <v>110525.10000000001</v>
      </c>
      <c r="AD126" s="31">
        <f t="shared" si="203"/>
        <v>88734</v>
      </c>
      <c r="AE126" s="31">
        <f t="shared" si="204"/>
        <v>88734</v>
      </c>
      <c r="AF126" s="31">
        <f t="shared" si="301"/>
        <v>0</v>
      </c>
      <c r="AG126" s="31">
        <f t="shared" si="206"/>
        <v>110525.10000000001</v>
      </c>
      <c r="AH126" s="31">
        <f t="shared" si="207"/>
        <v>88734</v>
      </c>
      <c r="AI126" s="31">
        <f t="shared" si="208"/>
        <v>88734</v>
      </c>
      <c r="AJ126" s="31">
        <f t="shared" si="302"/>
        <v>0</v>
      </c>
      <c r="AK126" s="31">
        <f t="shared" si="303"/>
        <v>-14417.6</v>
      </c>
      <c r="AL126" s="31">
        <f t="shared" si="304"/>
        <v>-589</v>
      </c>
      <c r="AM126" s="31">
        <f t="shared" si="305"/>
        <v>0</v>
      </c>
      <c r="AN126" s="31">
        <f t="shared" si="306"/>
        <v>0</v>
      </c>
      <c r="AO126" s="31">
        <f t="shared" si="307"/>
        <v>0</v>
      </c>
      <c r="AP126" s="31">
        <f t="shared" si="308"/>
        <v>0</v>
      </c>
      <c r="AQ126" s="31">
        <f t="shared" si="309"/>
        <v>0</v>
      </c>
      <c r="AR126" s="31">
        <f t="shared" si="310"/>
        <v>0</v>
      </c>
      <c r="AS126" s="31">
        <f t="shared" si="150"/>
        <v>95518.5</v>
      </c>
      <c r="AT126" s="31">
        <f t="shared" si="151"/>
        <v>88734</v>
      </c>
      <c r="AU126" s="31">
        <f t="shared" si="152"/>
        <v>88734</v>
      </c>
      <c r="AV126" s="31">
        <f t="shared" si="311"/>
        <v>0</v>
      </c>
      <c r="AW126" s="32">
        <v>0</v>
      </c>
      <c r="AX126" s="32"/>
      <c r="AY126" s="41" t="s">
        <v>152</v>
      </c>
      <c r="AZ126" s="24"/>
      <c r="BA126" s="24"/>
      <c r="BB126" s="24"/>
      <c r="BC126" s="24"/>
      <c r="BD126" s="24"/>
      <c r="BE126" s="24"/>
    </row>
    <row r="127" s="24" customFormat="1" ht="31.5">
      <c r="A127" s="29" t="s">
        <v>141</v>
      </c>
      <c r="B127" s="29" t="s">
        <v>116</v>
      </c>
      <c r="C127" s="29" t="s">
        <v>61</v>
      </c>
      <c r="D127" s="29" t="s">
        <v>153</v>
      </c>
      <c r="E127" s="36"/>
      <c r="F127" s="30" t="s">
        <v>154</v>
      </c>
      <c r="G127" s="31">
        <f>G128+G132</f>
        <v>87556.100000000006</v>
      </c>
      <c r="H127" s="31">
        <f>H128+H132</f>
        <v>88734</v>
      </c>
      <c r="I127" s="31">
        <f>I128+I132</f>
        <v>88734</v>
      </c>
      <c r="J127" s="31">
        <f>J128+J132</f>
        <v>0</v>
      </c>
      <c r="K127" s="31">
        <f>K128+K132</f>
        <v>0</v>
      </c>
      <c r="L127" s="31">
        <f>L128+L132</f>
        <v>0</v>
      </c>
      <c r="M127" s="31">
        <f t="shared" si="279"/>
        <v>87556.100000000006</v>
      </c>
      <c r="N127" s="31">
        <f t="shared" si="280"/>
        <v>88734</v>
      </c>
      <c r="O127" s="31">
        <f t="shared" si="281"/>
        <v>88734</v>
      </c>
      <c r="P127" s="31">
        <f>P128+P132</f>
        <v>0</v>
      </c>
      <c r="Q127" s="31">
        <f>Q128+Q132</f>
        <v>0</v>
      </c>
      <c r="R127" s="31">
        <f>R128+R132</f>
        <v>22969</v>
      </c>
      <c r="S127" s="31">
        <f>S128+S132</f>
        <v>0</v>
      </c>
      <c r="T127" s="31">
        <f>T128+T132</f>
        <v>0</v>
      </c>
      <c r="U127" s="31">
        <f>U128+U132</f>
        <v>0</v>
      </c>
      <c r="V127" s="31">
        <f>V128+V132</f>
        <v>0</v>
      </c>
      <c r="W127" s="31">
        <f>W128+W132</f>
        <v>0</v>
      </c>
      <c r="X127" s="31">
        <f>X128+X132</f>
        <v>0</v>
      </c>
      <c r="Y127" s="31">
        <f>Y128+Y132</f>
        <v>0</v>
      </c>
      <c r="Z127" s="31">
        <f>Z128+Z132</f>
        <v>0</v>
      </c>
      <c r="AA127" s="31">
        <f>AA128+AA132</f>
        <v>0</v>
      </c>
      <c r="AB127" s="31">
        <f>AB128+AB132</f>
        <v>0</v>
      </c>
      <c r="AC127" s="31">
        <f t="shared" si="202"/>
        <v>110525.10000000001</v>
      </c>
      <c r="AD127" s="31">
        <f t="shared" si="203"/>
        <v>88734</v>
      </c>
      <c r="AE127" s="31">
        <f t="shared" si="204"/>
        <v>88734</v>
      </c>
      <c r="AF127" s="31">
        <f>AF128+AF132</f>
        <v>0</v>
      </c>
      <c r="AG127" s="31">
        <f t="shared" si="206"/>
        <v>110525.10000000001</v>
      </c>
      <c r="AH127" s="31">
        <f t="shared" si="207"/>
        <v>88734</v>
      </c>
      <c r="AI127" s="31">
        <f t="shared" si="208"/>
        <v>88734</v>
      </c>
      <c r="AJ127" s="31">
        <f>AJ128+AJ132</f>
        <v>0</v>
      </c>
      <c r="AK127" s="31">
        <f>AK128+AK132</f>
        <v>-14417.6</v>
      </c>
      <c r="AL127" s="31">
        <f>AL128+AL132</f>
        <v>-589</v>
      </c>
      <c r="AM127" s="31">
        <f>AM128+AM132</f>
        <v>0</v>
      </c>
      <c r="AN127" s="31">
        <f>AN128+AN132</f>
        <v>0</v>
      </c>
      <c r="AO127" s="31">
        <f>AO128+AO132</f>
        <v>0</v>
      </c>
      <c r="AP127" s="31">
        <f>AP128+AP132</f>
        <v>0</v>
      </c>
      <c r="AQ127" s="31">
        <f>AQ128+AQ132</f>
        <v>0</v>
      </c>
      <c r="AR127" s="31">
        <f>AR128+AR132</f>
        <v>0</v>
      </c>
      <c r="AS127" s="31">
        <f t="shared" si="150"/>
        <v>95518.5</v>
      </c>
      <c r="AT127" s="31">
        <f t="shared" si="151"/>
        <v>88734</v>
      </c>
      <c r="AU127" s="31">
        <f t="shared" si="152"/>
        <v>88734</v>
      </c>
      <c r="AV127" s="31">
        <f>AV128+AV132</f>
        <v>0</v>
      </c>
      <c r="AW127" s="32"/>
      <c r="AX127" s="32"/>
      <c r="AY127" s="24"/>
      <c r="AZ127" s="24"/>
      <c r="BA127" s="24"/>
      <c r="BB127" s="24"/>
      <c r="BC127" s="24"/>
      <c r="BD127" s="24"/>
      <c r="BE127" s="24"/>
    </row>
    <row r="128" s="24" customFormat="1" ht="47.25">
      <c r="A128" s="29" t="s">
        <v>141</v>
      </c>
      <c r="B128" s="29" t="s">
        <v>116</v>
      </c>
      <c r="C128" s="29" t="s">
        <v>61</v>
      </c>
      <c r="D128" s="29" t="s">
        <v>155</v>
      </c>
      <c r="E128" s="36"/>
      <c r="F128" s="30" t="s">
        <v>54</v>
      </c>
      <c r="G128" s="31">
        <f>G129+G130+G131</f>
        <v>47476.600000000006</v>
      </c>
      <c r="H128" s="31">
        <f>H129+H130+H131</f>
        <v>48654.499999999993</v>
      </c>
      <c r="I128" s="31">
        <f>I129+I130+I131</f>
        <v>48654.499999999993</v>
      </c>
      <c r="J128" s="31">
        <f>J129+J130+J131</f>
        <v>0</v>
      </c>
      <c r="K128" s="31">
        <f>K129+K130+K131</f>
        <v>0</v>
      </c>
      <c r="L128" s="31">
        <f>L129+L130+L131</f>
        <v>0</v>
      </c>
      <c r="M128" s="31">
        <f t="shared" si="279"/>
        <v>47476.600000000006</v>
      </c>
      <c r="N128" s="31">
        <f t="shared" si="280"/>
        <v>48654.499999999993</v>
      </c>
      <c r="O128" s="31">
        <f t="shared" si="281"/>
        <v>48654.499999999993</v>
      </c>
      <c r="P128" s="31">
        <f>P129+P130+P131</f>
        <v>0</v>
      </c>
      <c r="Q128" s="31">
        <f>Q129+Q130+Q131</f>
        <v>0</v>
      </c>
      <c r="R128" s="31">
        <f>R129+R130+R131</f>
        <v>22969</v>
      </c>
      <c r="S128" s="31">
        <f>S129+S130+S131</f>
        <v>0</v>
      </c>
      <c r="T128" s="31">
        <f>T129+T130+T131</f>
        <v>0</v>
      </c>
      <c r="U128" s="31">
        <f>U129+U130+U131</f>
        <v>0</v>
      </c>
      <c r="V128" s="31">
        <f>V129+V130+V131</f>
        <v>0</v>
      </c>
      <c r="W128" s="31">
        <f>W129+W130+W131</f>
        <v>0</v>
      </c>
      <c r="X128" s="31">
        <f>X129+X130+X131</f>
        <v>0</v>
      </c>
      <c r="Y128" s="31">
        <f>Y129+Y130+Y131</f>
        <v>0</v>
      </c>
      <c r="Z128" s="31">
        <f>Z129+Z130+Z131</f>
        <v>0</v>
      </c>
      <c r="AA128" s="31">
        <f>AA129+AA130+AA131</f>
        <v>0</v>
      </c>
      <c r="AB128" s="31">
        <f>AB129+AB130+AB131</f>
        <v>0</v>
      </c>
      <c r="AC128" s="31">
        <f t="shared" si="202"/>
        <v>70445.600000000006</v>
      </c>
      <c r="AD128" s="31">
        <f t="shared" si="203"/>
        <v>48654.499999999993</v>
      </c>
      <c r="AE128" s="31">
        <f t="shared" si="204"/>
        <v>48654.499999999993</v>
      </c>
      <c r="AF128" s="31">
        <f>AF129+AF130+AF131</f>
        <v>0</v>
      </c>
      <c r="AG128" s="31">
        <f t="shared" si="206"/>
        <v>70445.600000000006</v>
      </c>
      <c r="AH128" s="31">
        <f t="shared" si="207"/>
        <v>48654.499999999993</v>
      </c>
      <c r="AI128" s="31">
        <f t="shared" si="208"/>
        <v>48654.499999999993</v>
      </c>
      <c r="AJ128" s="31">
        <f>AJ129+AJ130+AJ131</f>
        <v>0</v>
      </c>
      <c r="AK128" s="31">
        <f>AK129+AK130+AK131</f>
        <v>-14417.6</v>
      </c>
      <c r="AL128" s="31">
        <f>AL129+AL130+AL131</f>
        <v>-589</v>
      </c>
      <c r="AM128" s="31">
        <f>AM129+AM130+AM131</f>
        <v>0</v>
      </c>
      <c r="AN128" s="31">
        <f>AN129+AN130+AN131</f>
        <v>0</v>
      </c>
      <c r="AO128" s="31">
        <f>AO129+AO130+AO131</f>
        <v>0</v>
      </c>
      <c r="AP128" s="31">
        <f>AP129+AP130+AP131</f>
        <v>0</v>
      </c>
      <c r="AQ128" s="31">
        <f>AQ129+AQ130+AQ131</f>
        <v>0</v>
      </c>
      <c r="AR128" s="31">
        <f>AR129+AR130+AR131</f>
        <v>0</v>
      </c>
      <c r="AS128" s="31">
        <f t="shared" si="150"/>
        <v>55439.000000000007</v>
      </c>
      <c r="AT128" s="31">
        <f t="shared" si="151"/>
        <v>48654.499999999993</v>
      </c>
      <c r="AU128" s="31">
        <f t="shared" si="152"/>
        <v>48654.499999999993</v>
      </c>
      <c r="AV128" s="31">
        <f>AV129+AV130+AV131</f>
        <v>0</v>
      </c>
      <c r="AW128" s="32"/>
      <c r="AX128" s="32"/>
      <c r="AY128" s="24"/>
      <c r="AZ128" s="24"/>
      <c r="BA128" s="24"/>
      <c r="BB128" s="24"/>
      <c r="BC128" s="24"/>
      <c r="BD128" s="24"/>
      <c r="BE128" s="24"/>
    </row>
    <row r="129" s="24" customFormat="1" ht="78.75">
      <c r="A129" s="29" t="s">
        <v>141</v>
      </c>
      <c r="B129" s="29" t="s">
        <v>116</v>
      </c>
      <c r="C129" s="29" t="s">
        <v>61</v>
      </c>
      <c r="D129" s="29" t="s">
        <v>155</v>
      </c>
      <c r="E129" s="29" t="s">
        <v>51</v>
      </c>
      <c r="F129" s="30" t="s">
        <v>52</v>
      </c>
      <c r="G129" s="31">
        <v>41796</v>
      </c>
      <c r="H129" s="31">
        <v>42973.899999999994</v>
      </c>
      <c r="I129" s="31">
        <v>42973.899999999994</v>
      </c>
      <c r="J129" s="31"/>
      <c r="K129" s="31"/>
      <c r="L129" s="31"/>
      <c r="M129" s="31">
        <f t="shared" si="279"/>
        <v>41796</v>
      </c>
      <c r="N129" s="31">
        <f t="shared" si="280"/>
        <v>42973.899999999994</v>
      </c>
      <c r="O129" s="31">
        <f t="shared" si="281"/>
        <v>42973.899999999994</v>
      </c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>
        <f t="shared" si="202"/>
        <v>41796</v>
      </c>
      <c r="AD129" s="31">
        <f t="shared" si="203"/>
        <v>42973.899999999994</v>
      </c>
      <c r="AE129" s="31">
        <f t="shared" si="204"/>
        <v>42973.899999999994</v>
      </c>
      <c r="AF129" s="31"/>
      <c r="AG129" s="31">
        <f t="shared" si="206"/>
        <v>41796</v>
      </c>
      <c r="AH129" s="31">
        <f t="shared" si="207"/>
        <v>42973.899999999994</v>
      </c>
      <c r="AI129" s="31">
        <f t="shared" si="208"/>
        <v>42973.899999999994</v>
      </c>
      <c r="AJ129" s="31"/>
      <c r="AK129" s="31"/>
      <c r="AL129" s="31">
        <v>-589</v>
      </c>
      <c r="AM129" s="31"/>
      <c r="AN129" s="31"/>
      <c r="AO129" s="31"/>
      <c r="AP129" s="31"/>
      <c r="AQ129" s="31"/>
      <c r="AR129" s="31"/>
      <c r="AS129" s="31">
        <f t="shared" si="150"/>
        <v>41207</v>
      </c>
      <c r="AT129" s="31">
        <f t="shared" si="151"/>
        <v>42973.899999999994</v>
      </c>
      <c r="AU129" s="31">
        <f t="shared" si="152"/>
        <v>42973.899999999994</v>
      </c>
      <c r="AV129" s="31"/>
      <c r="AW129" s="32"/>
      <c r="AX129" s="32"/>
      <c r="AY129" s="24"/>
      <c r="AZ129" s="24"/>
      <c r="BA129" s="24"/>
      <c r="BB129" s="24"/>
      <c r="BC129" s="24"/>
      <c r="BD129" s="24"/>
      <c r="BE129" s="24"/>
    </row>
    <row r="130" s="24" customFormat="1" ht="31.5">
      <c r="A130" s="29" t="s">
        <v>141</v>
      </c>
      <c r="B130" s="29" t="s">
        <v>116</v>
      </c>
      <c r="C130" s="29" t="s">
        <v>61</v>
      </c>
      <c r="D130" s="29" t="s">
        <v>155</v>
      </c>
      <c r="E130" s="29" t="s">
        <v>39</v>
      </c>
      <c r="F130" s="30" t="s">
        <v>40</v>
      </c>
      <c r="G130" s="31">
        <v>4413.3000000000002</v>
      </c>
      <c r="H130" s="31">
        <v>4448.5</v>
      </c>
      <c r="I130" s="31">
        <v>4448.5</v>
      </c>
      <c r="J130" s="31"/>
      <c r="K130" s="31"/>
      <c r="L130" s="31"/>
      <c r="M130" s="31">
        <f t="shared" si="279"/>
        <v>4413.3000000000002</v>
      </c>
      <c r="N130" s="31">
        <f t="shared" si="280"/>
        <v>4448.5</v>
      </c>
      <c r="O130" s="31">
        <f t="shared" si="281"/>
        <v>4448.5</v>
      </c>
      <c r="P130" s="31"/>
      <c r="Q130" s="31"/>
      <c r="R130" s="31">
        <v>22969</v>
      </c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>
        <f t="shared" si="202"/>
        <v>27382.299999999999</v>
      </c>
      <c r="AD130" s="31">
        <f t="shared" si="203"/>
        <v>4448.5</v>
      </c>
      <c r="AE130" s="31">
        <f t="shared" si="204"/>
        <v>4448.5</v>
      </c>
      <c r="AF130" s="31"/>
      <c r="AG130" s="31">
        <f t="shared" si="206"/>
        <v>27382.299999999999</v>
      </c>
      <c r="AH130" s="31">
        <f t="shared" si="207"/>
        <v>4448.5</v>
      </c>
      <c r="AI130" s="31">
        <f t="shared" si="208"/>
        <v>4448.5</v>
      </c>
      <c r="AJ130" s="31"/>
      <c r="AK130" s="31">
        <v>-14417.6</v>
      </c>
      <c r="AL130" s="31"/>
      <c r="AM130" s="31"/>
      <c r="AN130" s="31"/>
      <c r="AO130" s="31"/>
      <c r="AP130" s="31"/>
      <c r="AQ130" s="31"/>
      <c r="AR130" s="31"/>
      <c r="AS130" s="31">
        <f t="shared" si="150"/>
        <v>12964.699999999999</v>
      </c>
      <c r="AT130" s="31">
        <f t="shared" si="151"/>
        <v>4448.5</v>
      </c>
      <c r="AU130" s="31">
        <f t="shared" si="152"/>
        <v>4448.5</v>
      </c>
      <c r="AV130" s="31"/>
      <c r="AW130" s="32"/>
      <c r="AX130" s="32"/>
      <c r="AY130" s="24"/>
      <c r="AZ130" s="24"/>
      <c r="BA130" s="24"/>
      <c r="BB130" s="24"/>
      <c r="BC130" s="24"/>
      <c r="BD130" s="24"/>
      <c r="BE130" s="24"/>
    </row>
    <row r="131" s="24" customFormat="1">
      <c r="A131" s="29" t="s">
        <v>141</v>
      </c>
      <c r="B131" s="29" t="s">
        <v>116</v>
      </c>
      <c r="C131" s="29" t="s">
        <v>61</v>
      </c>
      <c r="D131" s="29" t="s">
        <v>155</v>
      </c>
      <c r="E131" s="29" t="s">
        <v>41</v>
      </c>
      <c r="F131" s="30" t="s">
        <v>42</v>
      </c>
      <c r="G131" s="31">
        <v>1267.3</v>
      </c>
      <c r="H131" s="31">
        <v>1232.0999999999999</v>
      </c>
      <c r="I131" s="31">
        <v>1232.0999999999999</v>
      </c>
      <c r="J131" s="31"/>
      <c r="K131" s="31"/>
      <c r="L131" s="31"/>
      <c r="M131" s="31">
        <f t="shared" si="279"/>
        <v>1267.3</v>
      </c>
      <c r="N131" s="31">
        <f t="shared" si="280"/>
        <v>1232.0999999999999</v>
      </c>
      <c r="O131" s="31">
        <f t="shared" si="281"/>
        <v>1232.0999999999999</v>
      </c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>
        <f t="shared" si="202"/>
        <v>1267.3</v>
      </c>
      <c r="AD131" s="31">
        <f t="shared" si="203"/>
        <v>1232.0999999999999</v>
      </c>
      <c r="AE131" s="31">
        <f t="shared" si="204"/>
        <v>1232.0999999999999</v>
      </c>
      <c r="AF131" s="31"/>
      <c r="AG131" s="31">
        <f t="shared" si="206"/>
        <v>1267.3</v>
      </c>
      <c r="AH131" s="31">
        <f t="shared" si="207"/>
        <v>1232.0999999999999</v>
      </c>
      <c r="AI131" s="31">
        <f t="shared" si="208"/>
        <v>1232.0999999999999</v>
      </c>
      <c r="AJ131" s="31"/>
      <c r="AK131" s="31"/>
      <c r="AL131" s="31"/>
      <c r="AM131" s="31"/>
      <c r="AN131" s="31"/>
      <c r="AO131" s="31"/>
      <c r="AP131" s="31"/>
      <c r="AQ131" s="31"/>
      <c r="AR131" s="31"/>
      <c r="AS131" s="31">
        <f t="shared" si="150"/>
        <v>1267.3</v>
      </c>
      <c r="AT131" s="31">
        <f t="shared" si="151"/>
        <v>1232.0999999999999</v>
      </c>
      <c r="AU131" s="31">
        <f t="shared" si="152"/>
        <v>1232.0999999999999</v>
      </c>
      <c r="AV131" s="31"/>
      <c r="AW131" s="32"/>
      <c r="AX131" s="32"/>
      <c r="AY131" s="24"/>
      <c r="AZ131" s="24"/>
      <c r="BA131" s="24"/>
      <c r="BB131" s="24"/>
      <c r="BC131" s="24"/>
      <c r="BD131" s="24"/>
      <c r="BE131" s="24"/>
    </row>
    <row r="132" s="24" customFormat="1" ht="47.25">
      <c r="A132" s="29" t="s">
        <v>141</v>
      </c>
      <c r="B132" s="29" t="s">
        <v>116</v>
      </c>
      <c r="C132" s="29" t="s">
        <v>61</v>
      </c>
      <c r="D132" s="29" t="s">
        <v>156</v>
      </c>
      <c r="E132" s="36"/>
      <c r="F132" s="30" t="s">
        <v>157</v>
      </c>
      <c r="G132" s="31">
        <f>G133+G134</f>
        <v>40079.5</v>
      </c>
      <c r="H132" s="31">
        <f>H133+H134</f>
        <v>40079.5</v>
      </c>
      <c r="I132" s="31">
        <f>I133+I134</f>
        <v>40079.5</v>
      </c>
      <c r="J132" s="31">
        <f>J133+J134</f>
        <v>0</v>
      </c>
      <c r="K132" s="31">
        <f>K133+K134</f>
        <v>0</v>
      </c>
      <c r="L132" s="31">
        <f>L133+L134</f>
        <v>0</v>
      </c>
      <c r="M132" s="31">
        <f t="shared" si="279"/>
        <v>40079.5</v>
      </c>
      <c r="N132" s="31">
        <f t="shared" si="280"/>
        <v>40079.5</v>
      </c>
      <c r="O132" s="31">
        <f t="shared" si="281"/>
        <v>40079.5</v>
      </c>
      <c r="P132" s="31">
        <f>P133+P134</f>
        <v>0</v>
      </c>
      <c r="Q132" s="31">
        <f>Q133+Q134</f>
        <v>0</v>
      </c>
      <c r="R132" s="31">
        <f>R133+R134</f>
        <v>0</v>
      </c>
      <c r="S132" s="31">
        <f>S133+S134</f>
        <v>0</v>
      </c>
      <c r="T132" s="31">
        <f>T133+T134</f>
        <v>0</v>
      </c>
      <c r="U132" s="31">
        <f>U133+U134</f>
        <v>0</v>
      </c>
      <c r="V132" s="31">
        <f>V133+V134</f>
        <v>0</v>
      </c>
      <c r="W132" s="31">
        <f>W133+W134</f>
        <v>0</v>
      </c>
      <c r="X132" s="31">
        <f>X133+X134</f>
        <v>0</v>
      </c>
      <c r="Y132" s="31">
        <f>Y133+Y134</f>
        <v>0</v>
      </c>
      <c r="Z132" s="31">
        <f>Z133+Z134</f>
        <v>0</v>
      </c>
      <c r="AA132" s="31">
        <f>AA133+AA134</f>
        <v>0</v>
      </c>
      <c r="AB132" s="31">
        <f>AB133+AB134</f>
        <v>0</v>
      </c>
      <c r="AC132" s="31">
        <f t="shared" si="202"/>
        <v>40079.5</v>
      </c>
      <c r="AD132" s="31">
        <f t="shared" si="203"/>
        <v>40079.5</v>
      </c>
      <c r="AE132" s="31">
        <f t="shared" si="204"/>
        <v>40079.5</v>
      </c>
      <c r="AF132" s="31">
        <f>AF133+AF134</f>
        <v>0</v>
      </c>
      <c r="AG132" s="31">
        <f t="shared" si="206"/>
        <v>40079.5</v>
      </c>
      <c r="AH132" s="31">
        <f t="shared" si="207"/>
        <v>40079.5</v>
      </c>
      <c r="AI132" s="31">
        <f t="shared" si="208"/>
        <v>40079.5</v>
      </c>
      <c r="AJ132" s="31">
        <f>AJ133+AJ134</f>
        <v>0</v>
      </c>
      <c r="AK132" s="31">
        <f>AK133+AK134</f>
        <v>0</v>
      </c>
      <c r="AL132" s="31">
        <f>AL133+AL134</f>
        <v>0</v>
      </c>
      <c r="AM132" s="31">
        <f>AM133+AM134</f>
        <v>0</v>
      </c>
      <c r="AN132" s="31">
        <f>AN133+AN134</f>
        <v>0</v>
      </c>
      <c r="AO132" s="31">
        <f>AO133+AO134</f>
        <v>0</v>
      </c>
      <c r="AP132" s="31">
        <f>AP133+AP134</f>
        <v>0</v>
      </c>
      <c r="AQ132" s="31">
        <f>AQ133+AQ134</f>
        <v>0</v>
      </c>
      <c r="AR132" s="31">
        <f>AR133+AR134</f>
        <v>0</v>
      </c>
      <c r="AS132" s="31">
        <f t="shared" si="150"/>
        <v>40079.5</v>
      </c>
      <c r="AT132" s="31">
        <f t="shared" si="151"/>
        <v>40079.5</v>
      </c>
      <c r="AU132" s="31">
        <f t="shared" si="152"/>
        <v>40079.5</v>
      </c>
      <c r="AV132" s="31">
        <f>AV133+AV134</f>
        <v>0</v>
      </c>
      <c r="AW132" s="32"/>
      <c r="AX132" s="32"/>
      <c r="AY132" s="24"/>
      <c r="AZ132" s="24"/>
      <c r="BA132" s="24"/>
      <c r="BB132" s="24"/>
      <c r="BC132" s="24"/>
      <c r="BD132" s="24"/>
      <c r="BE132" s="24"/>
    </row>
    <row r="133" s="24" customFormat="1" ht="78.75">
      <c r="A133" s="29" t="s">
        <v>141</v>
      </c>
      <c r="B133" s="29" t="s">
        <v>116</v>
      </c>
      <c r="C133" s="29" t="s">
        <v>61</v>
      </c>
      <c r="D133" s="29" t="s">
        <v>156</v>
      </c>
      <c r="E133" s="29" t="s">
        <v>51</v>
      </c>
      <c r="F133" s="30" t="s">
        <v>52</v>
      </c>
      <c r="G133" s="31">
        <v>17179</v>
      </c>
      <c r="H133" s="31">
        <v>17661.5</v>
      </c>
      <c r="I133" s="31">
        <v>17661.5</v>
      </c>
      <c r="J133" s="31"/>
      <c r="K133" s="31"/>
      <c r="L133" s="31"/>
      <c r="M133" s="31">
        <f t="shared" si="279"/>
        <v>17179</v>
      </c>
      <c r="N133" s="31">
        <f t="shared" si="280"/>
        <v>17661.5</v>
      </c>
      <c r="O133" s="31">
        <f t="shared" si="281"/>
        <v>17661.5</v>
      </c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>
        <f t="shared" si="202"/>
        <v>17179</v>
      </c>
      <c r="AD133" s="31">
        <f t="shared" si="203"/>
        <v>17661.5</v>
      </c>
      <c r="AE133" s="31">
        <f t="shared" si="204"/>
        <v>17661.5</v>
      </c>
      <c r="AF133" s="31"/>
      <c r="AG133" s="31">
        <f t="shared" si="206"/>
        <v>17179</v>
      </c>
      <c r="AH133" s="31">
        <f t="shared" si="207"/>
        <v>17661.5</v>
      </c>
      <c r="AI133" s="31">
        <f t="shared" si="208"/>
        <v>17661.5</v>
      </c>
      <c r="AJ133" s="31"/>
      <c r="AK133" s="31"/>
      <c r="AL133" s="31"/>
      <c r="AM133" s="31"/>
      <c r="AN133" s="31"/>
      <c r="AO133" s="31"/>
      <c r="AP133" s="31"/>
      <c r="AQ133" s="31"/>
      <c r="AR133" s="31"/>
      <c r="AS133" s="31">
        <f t="shared" si="150"/>
        <v>17179</v>
      </c>
      <c r="AT133" s="31">
        <f t="shared" si="151"/>
        <v>17661.5</v>
      </c>
      <c r="AU133" s="31">
        <f t="shared" si="152"/>
        <v>17661.5</v>
      </c>
      <c r="AV133" s="31"/>
      <c r="AW133" s="32"/>
      <c r="AX133" s="32"/>
      <c r="AY133" s="24"/>
      <c r="AZ133" s="24"/>
      <c r="BA133" s="24"/>
      <c r="BB133" s="24"/>
      <c r="BC133" s="24"/>
      <c r="BD133" s="24"/>
      <c r="BE133" s="24"/>
    </row>
    <row r="134" s="24" customFormat="1" ht="31.5">
      <c r="A134" s="29" t="s">
        <v>141</v>
      </c>
      <c r="B134" s="29" t="s">
        <v>116</v>
      </c>
      <c r="C134" s="29" t="s">
        <v>61</v>
      </c>
      <c r="D134" s="29" t="s">
        <v>156</v>
      </c>
      <c r="E134" s="29" t="s">
        <v>39</v>
      </c>
      <c r="F134" s="30" t="s">
        <v>40</v>
      </c>
      <c r="G134" s="31">
        <v>22900.5</v>
      </c>
      <c r="H134" s="31">
        <v>22418</v>
      </c>
      <c r="I134" s="31">
        <v>22418</v>
      </c>
      <c r="J134" s="31"/>
      <c r="K134" s="31"/>
      <c r="L134" s="31"/>
      <c r="M134" s="31">
        <f t="shared" si="279"/>
        <v>22900.5</v>
      </c>
      <c r="N134" s="31">
        <f t="shared" si="280"/>
        <v>22418</v>
      </c>
      <c r="O134" s="31">
        <f t="shared" si="281"/>
        <v>22418</v>
      </c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>
        <f t="shared" si="202"/>
        <v>22900.5</v>
      </c>
      <c r="AD134" s="31">
        <f t="shared" si="203"/>
        <v>22418</v>
      </c>
      <c r="AE134" s="31">
        <f t="shared" si="204"/>
        <v>22418</v>
      </c>
      <c r="AF134" s="31"/>
      <c r="AG134" s="31">
        <f t="shared" si="206"/>
        <v>22900.5</v>
      </c>
      <c r="AH134" s="31">
        <f t="shared" si="207"/>
        <v>22418</v>
      </c>
      <c r="AI134" s="31">
        <f t="shared" si="208"/>
        <v>22418</v>
      </c>
      <c r="AJ134" s="31"/>
      <c r="AK134" s="31"/>
      <c r="AL134" s="31"/>
      <c r="AM134" s="31"/>
      <c r="AN134" s="31"/>
      <c r="AO134" s="31"/>
      <c r="AP134" s="31"/>
      <c r="AQ134" s="31"/>
      <c r="AR134" s="31"/>
      <c r="AS134" s="31">
        <f t="shared" si="150"/>
        <v>22900.5</v>
      </c>
      <c r="AT134" s="31">
        <f t="shared" si="151"/>
        <v>22418</v>
      </c>
      <c r="AU134" s="31">
        <f t="shared" si="152"/>
        <v>22418</v>
      </c>
      <c r="AV134" s="31"/>
      <c r="AW134" s="32"/>
      <c r="AX134" s="32"/>
      <c r="AY134" s="24"/>
      <c r="AZ134" s="24"/>
      <c r="BA134" s="24"/>
      <c r="BB134" s="24"/>
      <c r="BC134" s="24"/>
      <c r="BD134" s="24"/>
      <c r="BE134" s="24"/>
    </row>
    <row r="135" s="24" customFormat="1">
      <c r="A135" s="25" t="s">
        <v>141</v>
      </c>
      <c r="B135" s="25" t="s">
        <v>116</v>
      </c>
      <c r="C135" s="25" t="s">
        <v>74</v>
      </c>
      <c r="D135" s="25"/>
      <c r="E135" s="35"/>
      <c r="F135" s="26" t="s">
        <v>158</v>
      </c>
      <c r="G135" s="27">
        <f t="shared" ref="G135:G137" si="312">G136</f>
        <v>178694.29999999999</v>
      </c>
      <c r="H135" s="27">
        <f t="shared" ref="H135:H137" si="313">H136</f>
        <v>309296</v>
      </c>
      <c r="I135" s="27">
        <f t="shared" ref="I135:I137" si="314">I136</f>
        <v>216296</v>
      </c>
      <c r="J135" s="27">
        <f t="shared" ref="J135:J137" si="315">J136</f>
        <v>21500</v>
      </c>
      <c r="K135" s="27">
        <f t="shared" ref="K135:K137" si="316">K136</f>
        <v>-21500</v>
      </c>
      <c r="L135" s="27">
        <f t="shared" ref="L135:L137" si="317">L136</f>
        <v>0</v>
      </c>
      <c r="M135" s="27">
        <f t="shared" si="279"/>
        <v>200194.29999999999</v>
      </c>
      <c r="N135" s="27">
        <f t="shared" si="280"/>
        <v>287796</v>
      </c>
      <c r="O135" s="27">
        <f t="shared" si="281"/>
        <v>216296</v>
      </c>
      <c r="P135" s="27">
        <f t="shared" ref="P135:P137" si="318">P136</f>
        <v>0</v>
      </c>
      <c r="Q135" s="27">
        <f t="shared" ref="Q135:Q137" si="319">Q136</f>
        <v>0</v>
      </c>
      <c r="R135" s="27">
        <f t="shared" ref="R135:R137" si="320">R136</f>
        <v>-288.36000000000001</v>
      </c>
      <c r="S135" s="27">
        <f t="shared" ref="S135:S137" si="321">S136</f>
        <v>-21500</v>
      </c>
      <c r="T135" s="27">
        <f t="shared" ref="T135:T137" si="322">T136</f>
        <v>0</v>
      </c>
      <c r="U135" s="27">
        <f t="shared" ref="U135:U137" si="323">U136</f>
        <v>0</v>
      </c>
      <c r="V135" s="27">
        <f t="shared" ref="V135:V137" si="324">V136</f>
        <v>0</v>
      </c>
      <c r="W135" s="27">
        <f t="shared" ref="W135:W137" si="325">W136</f>
        <v>21500</v>
      </c>
      <c r="X135" s="27">
        <f t="shared" ref="X135:X137" si="326">X136</f>
        <v>0</v>
      </c>
      <c r="Y135" s="27">
        <f t="shared" ref="Y135:Y137" si="327">Y136</f>
        <v>0</v>
      </c>
      <c r="Z135" s="27">
        <f t="shared" ref="Z135:Z137" si="328">Z136</f>
        <v>0</v>
      </c>
      <c r="AA135" s="27">
        <f t="shared" ref="AA135:AA137" si="329">AA136</f>
        <v>0</v>
      </c>
      <c r="AB135" s="27">
        <f t="shared" ref="AB135:AB137" si="330">AB136</f>
        <v>0</v>
      </c>
      <c r="AC135" s="27">
        <f t="shared" si="202"/>
        <v>178405.94</v>
      </c>
      <c r="AD135" s="27">
        <f t="shared" si="203"/>
        <v>309296</v>
      </c>
      <c r="AE135" s="27">
        <f t="shared" si="204"/>
        <v>216296</v>
      </c>
      <c r="AF135" s="27">
        <f t="shared" ref="AF135:AF137" si="331">AF136</f>
        <v>0</v>
      </c>
      <c r="AG135" s="27">
        <f t="shared" si="206"/>
        <v>178405.94</v>
      </c>
      <c r="AH135" s="27">
        <f t="shared" si="207"/>
        <v>309296</v>
      </c>
      <c r="AI135" s="27">
        <f t="shared" si="208"/>
        <v>216296</v>
      </c>
      <c r="AJ135" s="27">
        <f t="shared" ref="AJ135:AJ137" si="332">AJ136</f>
        <v>0</v>
      </c>
      <c r="AK135" s="27">
        <f t="shared" ref="AK135:AK137" si="333">AK136</f>
        <v>546</v>
      </c>
      <c r="AL135" s="27">
        <f t="shared" ref="AL135:AL137" si="334">AL136</f>
        <v>-2871.5450000000001</v>
      </c>
      <c r="AM135" s="27">
        <f t="shared" ref="AM135:AM137" si="335">AM136</f>
        <v>0</v>
      </c>
      <c r="AN135" s="27">
        <f t="shared" ref="AN135:AN137" si="336">AN136</f>
        <v>0</v>
      </c>
      <c r="AO135" s="27">
        <f t="shared" ref="AO135:AO137" si="337">AO136</f>
        <v>0</v>
      </c>
      <c r="AP135" s="27">
        <f t="shared" ref="AP135:AP137" si="338">AP136</f>
        <v>0</v>
      </c>
      <c r="AQ135" s="27">
        <f t="shared" ref="AQ135:AQ137" si="339">AQ136</f>
        <v>0</v>
      </c>
      <c r="AR135" s="27">
        <f t="shared" ref="AR135:AR137" si="340">AR136</f>
        <v>0</v>
      </c>
      <c r="AS135" s="27">
        <f t="shared" si="150"/>
        <v>176080.39499999999</v>
      </c>
      <c r="AT135" s="27">
        <f t="shared" si="151"/>
        <v>309296</v>
      </c>
      <c r="AU135" s="27">
        <f t="shared" si="152"/>
        <v>216296</v>
      </c>
      <c r="AV135" s="27">
        <f t="shared" ref="AV135:AV137" si="341">AV136</f>
        <v>0</v>
      </c>
      <c r="AW135" s="28"/>
      <c r="AX135" s="28"/>
      <c r="AY135" s="24"/>
      <c r="AZ135" s="24"/>
      <c r="BA135" s="24"/>
      <c r="BB135" s="24"/>
      <c r="BC135" s="24"/>
      <c r="BD135" s="24"/>
      <c r="BE135" s="24"/>
    </row>
    <row r="136" ht="31.5">
      <c r="A136" s="29" t="s">
        <v>141</v>
      </c>
      <c r="B136" s="29" t="s">
        <v>116</v>
      </c>
      <c r="C136" s="29" t="s">
        <v>74</v>
      </c>
      <c r="D136" s="29" t="s">
        <v>149</v>
      </c>
      <c r="E136" s="36"/>
      <c r="F136" s="30" t="s">
        <v>150</v>
      </c>
      <c r="G136" s="31">
        <f t="shared" si="312"/>
        <v>178694.29999999999</v>
      </c>
      <c r="H136" s="31">
        <f t="shared" si="313"/>
        <v>309296</v>
      </c>
      <c r="I136" s="31">
        <f t="shared" si="314"/>
        <v>216296</v>
      </c>
      <c r="J136" s="31">
        <f t="shared" si="315"/>
        <v>21500</v>
      </c>
      <c r="K136" s="31">
        <f t="shared" si="316"/>
        <v>-21500</v>
      </c>
      <c r="L136" s="31">
        <f t="shared" si="317"/>
        <v>0</v>
      </c>
      <c r="M136" s="31">
        <f t="shared" si="279"/>
        <v>200194.29999999999</v>
      </c>
      <c r="N136" s="31">
        <f t="shared" si="280"/>
        <v>287796</v>
      </c>
      <c r="O136" s="31">
        <f t="shared" si="281"/>
        <v>216296</v>
      </c>
      <c r="P136" s="31">
        <f t="shared" si="318"/>
        <v>0</v>
      </c>
      <c r="Q136" s="31">
        <f t="shared" si="319"/>
        <v>0</v>
      </c>
      <c r="R136" s="31">
        <f t="shared" si="320"/>
        <v>-288.36000000000001</v>
      </c>
      <c r="S136" s="31">
        <f t="shared" si="321"/>
        <v>-21500</v>
      </c>
      <c r="T136" s="31">
        <f t="shared" si="322"/>
        <v>0</v>
      </c>
      <c r="U136" s="31">
        <f t="shared" si="323"/>
        <v>0</v>
      </c>
      <c r="V136" s="31">
        <f t="shared" si="324"/>
        <v>0</v>
      </c>
      <c r="W136" s="31">
        <f t="shared" si="325"/>
        <v>21500</v>
      </c>
      <c r="X136" s="31">
        <f t="shared" si="326"/>
        <v>0</v>
      </c>
      <c r="Y136" s="31">
        <f t="shared" si="327"/>
        <v>0</v>
      </c>
      <c r="Z136" s="31">
        <f t="shared" si="328"/>
        <v>0</v>
      </c>
      <c r="AA136" s="31">
        <f t="shared" si="329"/>
        <v>0</v>
      </c>
      <c r="AB136" s="31">
        <f t="shared" si="330"/>
        <v>0</v>
      </c>
      <c r="AC136" s="31">
        <f t="shared" si="202"/>
        <v>178405.94</v>
      </c>
      <c r="AD136" s="31">
        <f t="shared" si="203"/>
        <v>309296</v>
      </c>
      <c r="AE136" s="31">
        <f t="shared" si="204"/>
        <v>216296</v>
      </c>
      <c r="AF136" s="31">
        <f t="shared" si="331"/>
        <v>0</v>
      </c>
      <c r="AG136" s="31">
        <f t="shared" si="206"/>
        <v>178405.94</v>
      </c>
      <c r="AH136" s="31">
        <f t="shared" si="207"/>
        <v>309296</v>
      </c>
      <c r="AI136" s="31">
        <f t="shared" si="208"/>
        <v>216296</v>
      </c>
      <c r="AJ136" s="31">
        <f t="shared" si="332"/>
        <v>0</v>
      </c>
      <c r="AK136" s="31">
        <f t="shared" si="333"/>
        <v>546</v>
      </c>
      <c r="AL136" s="31">
        <f t="shared" si="334"/>
        <v>-2871.5450000000001</v>
      </c>
      <c r="AM136" s="31">
        <f t="shared" si="335"/>
        <v>0</v>
      </c>
      <c r="AN136" s="31">
        <f t="shared" si="336"/>
        <v>0</v>
      </c>
      <c r="AO136" s="31">
        <f t="shared" si="337"/>
        <v>0</v>
      </c>
      <c r="AP136" s="31">
        <f t="shared" si="338"/>
        <v>0</v>
      </c>
      <c r="AQ136" s="31">
        <f t="shared" si="339"/>
        <v>0</v>
      </c>
      <c r="AR136" s="31">
        <f t="shared" si="340"/>
        <v>0</v>
      </c>
      <c r="AS136" s="31">
        <f t="shared" si="150"/>
        <v>176080.39499999999</v>
      </c>
      <c r="AT136" s="31">
        <f t="shared" si="151"/>
        <v>309296</v>
      </c>
      <c r="AU136" s="31">
        <f t="shared" si="152"/>
        <v>216296</v>
      </c>
      <c r="AV136" s="31">
        <f t="shared" si="341"/>
        <v>0</v>
      </c>
      <c r="AW136" s="32"/>
      <c r="AX136" s="32"/>
      <c r="AY136" s="1"/>
      <c r="AZ136" s="1"/>
      <c r="BA136" s="1"/>
      <c r="BB136" s="1"/>
      <c r="BC136" s="1"/>
      <c r="BD136" s="1"/>
      <c r="BE136" s="1"/>
    </row>
    <row r="137" hidden="1">
      <c r="A137" s="29" t="s">
        <v>141</v>
      </c>
      <c r="B137" s="29" t="s">
        <v>116</v>
      </c>
      <c r="C137" s="29" t="s">
        <v>74</v>
      </c>
      <c r="D137" s="29" t="s">
        <v>151</v>
      </c>
      <c r="E137" s="36"/>
      <c r="F137" s="30" t="s">
        <v>34</v>
      </c>
      <c r="G137" s="31">
        <f t="shared" si="312"/>
        <v>178694.29999999999</v>
      </c>
      <c r="H137" s="31">
        <f t="shared" si="313"/>
        <v>309296</v>
      </c>
      <c r="I137" s="31">
        <f t="shared" si="314"/>
        <v>216296</v>
      </c>
      <c r="J137" s="31">
        <f t="shared" si="315"/>
        <v>21500</v>
      </c>
      <c r="K137" s="31">
        <f t="shared" si="316"/>
        <v>-21500</v>
      </c>
      <c r="L137" s="31">
        <f t="shared" si="317"/>
        <v>0</v>
      </c>
      <c r="M137" s="31">
        <f t="shared" si="279"/>
        <v>200194.29999999999</v>
      </c>
      <c r="N137" s="31">
        <f t="shared" si="280"/>
        <v>287796</v>
      </c>
      <c r="O137" s="31">
        <f t="shared" si="281"/>
        <v>216296</v>
      </c>
      <c r="P137" s="31">
        <f t="shared" si="318"/>
        <v>0</v>
      </c>
      <c r="Q137" s="31">
        <f t="shared" si="319"/>
        <v>0</v>
      </c>
      <c r="R137" s="31">
        <f t="shared" si="320"/>
        <v>-288.36000000000001</v>
      </c>
      <c r="S137" s="31">
        <f t="shared" si="321"/>
        <v>-21500</v>
      </c>
      <c r="T137" s="31">
        <f t="shared" si="322"/>
        <v>0</v>
      </c>
      <c r="U137" s="31">
        <f t="shared" si="323"/>
        <v>0</v>
      </c>
      <c r="V137" s="31">
        <f t="shared" si="324"/>
        <v>0</v>
      </c>
      <c r="W137" s="31">
        <f t="shared" si="325"/>
        <v>21500</v>
      </c>
      <c r="X137" s="31">
        <f t="shared" si="326"/>
        <v>0</v>
      </c>
      <c r="Y137" s="31">
        <f t="shared" si="327"/>
        <v>0</v>
      </c>
      <c r="Z137" s="31">
        <f t="shared" si="328"/>
        <v>0</v>
      </c>
      <c r="AA137" s="31">
        <f t="shared" si="329"/>
        <v>0</v>
      </c>
      <c r="AB137" s="31">
        <f t="shared" si="330"/>
        <v>0</v>
      </c>
      <c r="AC137" s="31">
        <f t="shared" si="202"/>
        <v>178405.94</v>
      </c>
      <c r="AD137" s="31">
        <f t="shared" si="203"/>
        <v>309296</v>
      </c>
      <c r="AE137" s="31">
        <f t="shared" si="204"/>
        <v>216296</v>
      </c>
      <c r="AF137" s="31">
        <f t="shared" si="331"/>
        <v>0</v>
      </c>
      <c r="AG137" s="31">
        <f t="shared" si="206"/>
        <v>178405.94</v>
      </c>
      <c r="AH137" s="31">
        <f t="shared" si="207"/>
        <v>309296</v>
      </c>
      <c r="AI137" s="31">
        <f t="shared" si="208"/>
        <v>216296</v>
      </c>
      <c r="AJ137" s="31">
        <f t="shared" si="332"/>
        <v>0</v>
      </c>
      <c r="AK137" s="31">
        <f t="shared" si="333"/>
        <v>546</v>
      </c>
      <c r="AL137" s="31">
        <f t="shared" si="334"/>
        <v>-2871.5450000000001</v>
      </c>
      <c r="AM137" s="31">
        <f t="shared" si="335"/>
        <v>0</v>
      </c>
      <c r="AN137" s="31">
        <f t="shared" si="336"/>
        <v>0</v>
      </c>
      <c r="AO137" s="31">
        <f t="shared" si="337"/>
        <v>0</v>
      </c>
      <c r="AP137" s="31">
        <f t="shared" si="338"/>
        <v>0</v>
      </c>
      <c r="AQ137" s="31">
        <f t="shared" si="339"/>
        <v>0</v>
      </c>
      <c r="AR137" s="31">
        <f t="shared" si="340"/>
        <v>0</v>
      </c>
      <c r="AS137" s="31">
        <f t="shared" si="150"/>
        <v>176080.39499999999</v>
      </c>
      <c r="AT137" s="31">
        <f t="shared" si="151"/>
        <v>309296</v>
      </c>
      <c r="AU137" s="31">
        <f t="shared" si="152"/>
        <v>216296</v>
      </c>
      <c r="AV137" s="31">
        <f t="shared" si="341"/>
        <v>0</v>
      </c>
      <c r="AW137" s="32">
        <v>0</v>
      </c>
      <c r="AX137" s="32"/>
      <c r="AY137" s="41" t="s">
        <v>152</v>
      </c>
      <c r="AZ137" s="1"/>
      <c r="BA137" s="1"/>
      <c r="BB137" s="1"/>
      <c r="BC137" s="1"/>
      <c r="BD137" s="1"/>
      <c r="BE137" s="1"/>
    </row>
    <row r="138" ht="31.5">
      <c r="A138" s="29" t="s">
        <v>141</v>
      </c>
      <c r="B138" s="29" t="s">
        <v>116</v>
      </c>
      <c r="C138" s="29" t="s">
        <v>74</v>
      </c>
      <c r="D138" s="29" t="s">
        <v>159</v>
      </c>
      <c r="E138" s="36"/>
      <c r="F138" s="30" t="s">
        <v>160</v>
      </c>
      <c r="G138" s="31">
        <f>G139+G143</f>
        <v>178694.29999999999</v>
      </c>
      <c r="H138" s="31">
        <f>H139+H143</f>
        <v>309296</v>
      </c>
      <c r="I138" s="31">
        <f>I139+I143</f>
        <v>216296</v>
      </c>
      <c r="J138" s="31">
        <f>J139+J143</f>
        <v>21500</v>
      </c>
      <c r="K138" s="31">
        <f>K139+K143</f>
        <v>-21500</v>
      </c>
      <c r="L138" s="31">
        <f>L139+L143</f>
        <v>0</v>
      </c>
      <c r="M138" s="31">
        <f t="shared" si="279"/>
        <v>200194.29999999999</v>
      </c>
      <c r="N138" s="31">
        <f t="shared" si="280"/>
        <v>287796</v>
      </c>
      <c r="O138" s="31">
        <f t="shared" si="281"/>
        <v>216296</v>
      </c>
      <c r="P138" s="31">
        <f>P139+P143</f>
        <v>0</v>
      </c>
      <c r="Q138" s="31">
        <f>Q139+Q143</f>
        <v>0</v>
      </c>
      <c r="R138" s="31">
        <f>R139+R143</f>
        <v>-288.36000000000001</v>
      </c>
      <c r="S138" s="31">
        <f>S139+S143</f>
        <v>-21500</v>
      </c>
      <c r="T138" s="31">
        <f>T139+T143</f>
        <v>0</v>
      </c>
      <c r="U138" s="31">
        <f>U139+U143</f>
        <v>0</v>
      </c>
      <c r="V138" s="31">
        <f>V139+V143</f>
        <v>0</v>
      </c>
      <c r="W138" s="31">
        <f>W139+W143</f>
        <v>21500</v>
      </c>
      <c r="X138" s="31">
        <f>X139+X143</f>
        <v>0</v>
      </c>
      <c r="Y138" s="31">
        <f>Y139+Y143</f>
        <v>0</v>
      </c>
      <c r="Z138" s="31">
        <f>Z139+Z143</f>
        <v>0</v>
      </c>
      <c r="AA138" s="31">
        <f>AA139+AA143</f>
        <v>0</v>
      </c>
      <c r="AB138" s="31">
        <f>AB139+AB143</f>
        <v>0</v>
      </c>
      <c r="AC138" s="31">
        <f t="shared" si="202"/>
        <v>178405.94</v>
      </c>
      <c r="AD138" s="31">
        <f t="shared" si="203"/>
        <v>309296</v>
      </c>
      <c r="AE138" s="31">
        <f t="shared" si="204"/>
        <v>216296</v>
      </c>
      <c r="AF138" s="31">
        <f>AF139+AF143</f>
        <v>0</v>
      </c>
      <c r="AG138" s="31">
        <f t="shared" si="206"/>
        <v>178405.94</v>
      </c>
      <c r="AH138" s="31">
        <f t="shared" si="207"/>
        <v>309296</v>
      </c>
      <c r="AI138" s="31">
        <f t="shared" si="208"/>
        <v>216296</v>
      </c>
      <c r="AJ138" s="31">
        <f>AJ139+AJ143</f>
        <v>0</v>
      </c>
      <c r="AK138" s="31">
        <f>AK139+AK143</f>
        <v>546</v>
      </c>
      <c r="AL138" s="31">
        <f>AL139+AL143</f>
        <v>-2871.5450000000001</v>
      </c>
      <c r="AM138" s="31">
        <f>AM139+AM143</f>
        <v>0</v>
      </c>
      <c r="AN138" s="31">
        <f>AN139+AN143</f>
        <v>0</v>
      </c>
      <c r="AO138" s="31">
        <f>AO139+AO143</f>
        <v>0</v>
      </c>
      <c r="AP138" s="31">
        <f>AP139+AP143</f>
        <v>0</v>
      </c>
      <c r="AQ138" s="31">
        <f>AQ139+AQ143</f>
        <v>0</v>
      </c>
      <c r="AR138" s="31">
        <f>AR139+AR143</f>
        <v>0</v>
      </c>
      <c r="AS138" s="31">
        <f t="shared" si="150"/>
        <v>176080.39499999999</v>
      </c>
      <c r="AT138" s="31">
        <f t="shared" si="151"/>
        <v>309296</v>
      </c>
      <c r="AU138" s="31">
        <f t="shared" si="152"/>
        <v>216296</v>
      </c>
      <c r="AV138" s="31">
        <f>AV139+AV143</f>
        <v>0</v>
      </c>
      <c r="AW138" s="32"/>
      <c r="AX138" s="32"/>
      <c r="AY138" s="1"/>
      <c r="AZ138" s="1"/>
      <c r="BA138" s="1"/>
      <c r="BB138" s="1"/>
      <c r="BC138" s="1"/>
      <c r="BD138" s="1"/>
      <c r="BE138" s="1"/>
    </row>
    <row r="139" ht="47.25">
      <c r="A139" s="29" t="s">
        <v>141</v>
      </c>
      <c r="B139" s="29" t="s">
        <v>116</v>
      </c>
      <c r="C139" s="29" t="s">
        <v>74</v>
      </c>
      <c r="D139" s="29" t="s">
        <v>161</v>
      </c>
      <c r="E139" s="36"/>
      <c r="F139" s="30" t="s">
        <v>54</v>
      </c>
      <c r="G139" s="31">
        <f>G140+G141+G142</f>
        <v>102223.8</v>
      </c>
      <c r="H139" s="31">
        <f>H140+H141+H142</f>
        <v>102915.5</v>
      </c>
      <c r="I139" s="31">
        <f>I140+I141+I142</f>
        <v>102915.5</v>
      </c>
      <c r="J139" s="31">
        <f>J140+J141+J142</f>
        <v>0</v>
      </c>
      <c r="K139" s="31">
        <f>K140+K141+K142</f>
        <v>0</v>
      </c>
      <c r="L139" s="31">
        <f>L140+L141+L142</f>
        <v>0</v>
      </c>
      <c r="M139" s="31">
        <f t="shared" si="279"/>
        <v>102223.8</v>
      </c>
      <c r="N139" s="31">
        <f t="shared" si="280"/>
        <v>102915.5</v>
      </c>
      <c r="O139" s="31">
        <f t="shared" si="281"/>
        <v>102915.5</v>
      </c>
      <c r="P139" s="31">
        <f>P140+P141+P142</f>
        <v>0</v>
      </c>
      <c r="Q139" s="31">
        <f>Q140+Q141+Q142</f>
        <v>0</v>
      </c>
      <c r="R139" s="31">
        <f>R140+R141+R142</f>
        <v>0</v>
      </c>
      <c r="S139" s="31">
        <f>S140+S141+S142</f>
        <v>0</v>
      </c>
      <c r="T139" s="31">
        <f>T140+T141+T142</f>
        <v>0</v>
      </c>
      <c r="U139" s="31">
        <f>U140+U141+U142</f>
        <v>0</v>
      </c>
      <c r="V139" s="31">
        <f>V140+V141+V142</f>
        <v>0</v>
      </c>
      <c r="W139" s="31">
        <f>W140+W141+W142</f>
        <v>0</v>
      </c>
      <c r="X139" s="31">
        <f>X140+X141+X142</f>
        <v>0</v>
      </c>
      <c r="Y139" s="31">
        <f>Y140+Y141+Y142</f>
        <v>0</v>
      </c>
      <c r="Z139" s="31">
        <f>Z140+Z141+Z142</f>
        <v>0</v>
      </c>
      <c r="AA139" s="31">
        <f>AA140+AA141+AA142</f>
        <v>0</v>
      </c>
      <c r="AB139" s="31">
        <f>AB140+AB141+AB142</f>
        <v>0</v>
      </c>
      <c r="AC139" s="31">
        <f t="shared" si="202"/>
        <v>102223.8</v>
      </c>
      <c r="AD139" s="31">
        <f t="shared" si="203"/>
        <v>102915.5</v>
      </c>
      <c r="AE139" s="31">
        <f t="shared" si="204"/>
        <v>102915.5</v>
      </c>
      <c r="AF139" s="31">
        <f>AF140+AF141+AF142</f>
        <v>0</v>
      </c>
      <c r="AG139" s="31">
        <f t="shared" si="206"/>
        <v>102223.8</v>
      </c>
      <c r="AH139" s="31">
        <f t="shared" si="207"/>
        <v>102915.5</v>
      </c>
      <c r="AI139" s="31">
        <f t="shared" si="208"/>
        <v>102915.5</v>
      </c>
      <c r="AJ139" s="31">
        <f>AJ140+AJ141+AJ142</f>
        <v>0</v>
      </c>
      <c r="AK139" s="31">
        <f>AK140+AK141+AK142</f>
        <v>0</v>
      </c>
      <c r="AL139" s="31">
        <f>AL140+AL141+AL142</f>
        <v>-1125.8</v>
      </c>
      <c r="AM139" s="31">
        <f>AM140+AM141+AM142</f>
        <v>0</v>
      </c>
      <c r="AN139" s="31">
        <f>AN140+AN141+AN142</f>
        <v>0</v>
      </c>
      <c r="AO139" s="31">
        <f>AO140+AO141+AO142</f>
        <v>0</v>
      </c>
      <c r="AP139" s="31">
        <f>AP140+AP141+AP142</f>
        <v>0</v>
      </c>
      <c r="AQ139" s="31">
        <f>AQ140+AQ141+AQ142</f>
        <v>0</v>
      </c>
      <c r="AR139" s="31">
        <f>AR140+AR141+AR142</f>
        <v>0</v>
      </c>
      <c r="AS139" s="31">
        <f t="shared" si="150"/>
        <v>101098</v>
      </c>
      <c r="AT139" s="31">
        <f t="shared" si="151"/>
        <v>102915.5</v>
      </c>
      <c r="AU139" s="31">
        <f t="shared" si="152"/>
        <v>102915.5</v>
      </c>
      <c r="AV139" s="31">
        <f>AV140+AV141+AV142</f>
        <v>0</v>
      </c>
      <c r="AW139" s="32"/>
      <c r="AX139" s="32"/>
      <c r="AY139" s="1"/>
      <c r="AZ139" s="1"/>
      <c r="BA139" s="1"/>
      <c r="BB139" s="1"/>
      <c r="BC139" s="1"/>
      <c r="BD139" s="1"/>
      <c r="BE139" s="1"/>
    </row>
    <row r="140" ht="78.75">
      <c r="A140" s="29" t="s">
        <v>141</v>
      </c>
      <c r="B140" s="29" t="s">
        <v>116</v>
      </c>
      <c r="C140" s="29" t="s">
        <v>74</v>
      </c>
      <c r="D140" s="29" t="s">
        <v>161</v>
      </c>
      <c r="E140" s="29" t="s">
        <v>51</v>
      </c>
      <c r="F140" s="30" t="s">
        <v>52</v>
      </c>
      <c r="G140" s="31">
        <v>79894.300000000003</v>
      </c>
      <c r="H140" s="31">
        <v>82146</v>
      </c>
      <c r="I140" s="31">
        <v>82146</v>
      </c>
      <c r="J140" s="31"/>
      <c r="K140" s="31"/>
      <c r="L140" s="31"/>
      <c r="M140" s="31">
        <f t="shared" si="279"/>
        <v>79894.300000000003</v>
      </c>
      <c r="N140" s="31">
        <f t="shared" si="280"/>
        <v>82146</v>
      </c>
      <c r="O140" s="31">
        <f t="shared" si="281"/>
        <v>82146</v>
      </c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>
        <f t="shared" si="202"/>
        <v>79894.300000000003</v>
      </c>
      <c r="AD140" s="31">
        <f t="shared" si="203"/>
        <v>82146</v>
      </c>
      <c r="AE140" s="31">
        <f t="shared" si="204"/>
        <v>82146</v>
      </c>
      <c r="AF140" s="31"/>
      <c r="AG140" s="31">
        <f t="shared" si="206"/>
        <v>79894.300000000003</v>
      </c>
      <c r="AH140" s="31">
        <f t="shared" si="207"/>
        <v>82146</v>
      </c>
      <c r="AI140" s="31">
        <f t="shared" si="208"/>
        <v>82146</v>
      </c>
      <c r="AJ140" s="31"/>
      <c r="AK140" s="31"/>
      <c r="AL140" s="31">
        <v>-1125.8</v>
      </c>
      <c r="AM140" s="31"/>
      <c r="AN140" s="31"/>
      <c r="AO140" s="31"/>
      <c r="AP140" s="31"/>
      <c r="AQ140" s="31"/>
      <c r="AR140" s="31"/>
      <c r="AS140" s="31">
        <f t="shared" si="150"/>
        <v>78768.5</v>
      </c>
      <c r="AT140" s="31">
        <f t="shared" si="151"/>
        <v>82146</v>
      </c>
      <c r="AU140" s="31">
        <f t="shared" si="152"/>
        <v>82146</v>
      </c>
      <c r="AV140" s="31"/>
      <c r="AW140" s="32"/>
      <c r="AX140" s="32"/>
      <c r="AY140" s="1"/>
      <c r="AZ140" s="1"/>
      <c r="BA140" s="1"/>
      <c r="BB140" s="1"/>
      <c r="BC140" s="1"/>
      <c r="BD140" s="1"/>
      <c r="BE140" s="1"/>
    </row>
    <row r="141" ht="31.5">
      <c r="A141" s="29" t="s">
        <v>141</v>
      </c>
      <c r="B141" s="29" t="s">
        <v>116</v>
      </c>
      <c r="C141" s="29" t="s">
        <v>74</v>
      </c>
      <c r="D141" s="29" t="s">
        <v>161</v>
      </c>
      <c r="E141" s="29" t="s">
        <v>39</v>
      </c>
      <c r="F141" s="30" t="s">
        <v>40</v>
      </c>
      <c r="G141" s="31">
        <v>22010</v>
      </c>
      <c r="H141" s="31">
        <v>20460.099999999999</v>
      </c>
      <c r="I141" s="31">
        <v>20460.099999999999</v>
      </c>
      <c r="J141" s="31"/>
      <c r="K141" s="31"/>
      <c r="L141" s="31"/>
      <c r="M141" s="31">
        <f t="shared" si="279"/>
        <v>22010</v>
      </c>
      <c r="N141" s="31">
        <f t="shared" si="280"/>
        <v>20460.099999999999</v>
      </c>
      <c r="O141" s="31">
        <f t="shared" si="281"/>
        <v>20460.099999999999</v>
      </c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>
        <f t="shared" si="202"/>
        <v>22010</v>
      </c>
      <c r="AD141" s="31">
        <f t="shared" si="203"/>
        <v>20460.099999999999</v>
      </c>
      <c r="AE141" s="31">
        <f t="shared" si="204"/>
        <v>20460.099999999999</v>
      </c>
      <c r="AF141" s="31"/>
      <c r="AG141" s="31">
        <f t="shared" si="206"/>
        <v>22010</v>
      </c>
      <c r="AH141" s="31">
        <f t="shared" si="207"/>
        <v>20460.099999999999</v>
      </c>
      <c r="AI141" s="31">
        <f t="shared" si="208"/>
        <v>20460.099999999999</v>
      </c>
      <c r="AJ141" s="31"/>
      <c r="AK141" s="31"/>
      <c r="AL141" s="31"/>
      <c r="AM141" s="31"/>
      <c r="AN141" s="31"/>
      <c r="AO141" s="31"/>
      <c r="AP141" s="31"/>
      <c r="AQ141" s="31"/>
      <c r="AR141" s="31"/>
      <c r="AS141" s="31">
        <f t="shared" si="150"/>
        <v>22010</v>
      </c>
      <c r="AT141" s="31">
        <f t="shared" si="151"/>
        <v>20460.099999999999</v>
      </c>
      <c r="AU141" s="31">
        <f t="shared" si="152"/>
        <v>20460.099999999999</v>
      </c>
      <c r="AV141" s="31"/>
      <c r="AW141" s="32"/>
      <c r="AX141" s="32"/>
      <c r="AY141" s="1"/>
      <c r="AZ141" s="1"/>
      <c r="BA141" s="1"/>
      <c r="BB141" s="1"/>
      <c r="BC141" s="1"/>
      <c r="BD141" s="1"/>
      <c r="BE141" s="1"/>
    </row>
    <row r="142">
      <c r="A142" s="29" t="s">
        <v>141</v>
      </c>
      <c r="B142" s="29" t="s">
        <v>116</v>
      </c>
      <c r="C142" s="29" t="s">
        <v>74</v>
      </c>
      <c r="D142" s="29" t="s">
        <v>161</v>
      </c>
      <c r="E142" s="29" t="s">
        <v>41</v>
      </c>
      <c r="F142" s="30" t="s">
        <v>42</v>
      </c>
      <c r="G142" s="31">
        <v>319.5</v>
      </c>
      <c r="H142" s="31">
        <v>309.39999999999998</v>
      </c>
      <c r="I142" s="31">
        <v>309.39999999999998</v>
      </c>
      <c r="J142" s="31"/>
      <c r="K142" s="31"/>
      <c r="L142" s="31"/>
      <c r="M142" s="31">
        <f t="shared" si="279"/>
        <v>319.5</v>
      </c>
      <c r="N142" s="31">
        <f t="shared" si="280"/>
        <v>309.39999999999998</v>
      </c>
      <c r="O142" s="31">
        <f t="shared" si="281"/>
        <v>309.39999999999998</v>
      </c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>
        <f t="shared" si="202"/>
        <v>319.5</v>
      </c>
      <c r="AD142" s="31">
        <f t="shared" si="203"/>
        <v>309.39999999999998</v>
      </c>
      <c r="AE142" s="31">
        <f t="shared" si="204"/>
        <v>309.39999999999998</v>
      </c>
      <c r="AF142" s="31"/>
      <c r="AG142" s="31">
        <f t="shared" si="206"/>
        <v>319.5</v>
      </c>
      <c r="AH142" s="31">
        <f t="shared" si="207"/>
        <v>309.39999999999998</v>
      </c>
      <c r="AI142" s="31">
        <f t="shared" si="208"/>
        <v>309.39999999999998</v>
      </c>
      <c r="AJ142" s="31"/>
      <c r="AK142" s="31"/>
      <c r="AL142" s="31"/>
      <c r="AM142" s="31"/>
      <c r="AN142" s="31"/>
      <c r="AO142" s="31"/>
      <c r="AP142" s="31"/>
      <c r="AQ142" s="31"/>
      <c r="AR142" s="31"/>
      <c r="AS142" s="31">
        <f t="shared" si="150"/>
        <v>319.5</v>
      </c>
      <c r="AT142" s="31">
        <f t="shared" si="151"/>
        <v>309.39999999999998</v>
      </c>
      <c r="AU142" s="31">
        <f t="shared" si="152"/>
        <v>309.39999999999998</v>
      </c>
      <c r="AV142" s="31"/>
      <c r="AW142" s="32"/>
      <c r="AX142" s="32"/>
      <c r="AY142" s="1"/>
      <c r="AZ142" s="1"/>
      <c r="BA142" s="1"/>
      <c r="BB142" s="1"/>
      <c r="BC142" s="1"/>
      <c r="BD142" s="1"/>
      <c r="BE142" s="1"/>
    </row>
    <row r="143" ht="31.5">
      <c r="A143" s="29" t="s">
        <v>141</v>
      </c>
      <c r="B143" s="29" t="s">
        <v>116</v>
      </c>
      <c r="C143" s="29" t="s">
        <v>74</v>
      </c>
      <c r="D143" s="29" t="s">
        <v>162</v>
      </c>
      <c r="E143" s="36"/>
      <c r="F143" s="30" t="s">
        <v>163</v>
      </c>
      <c r="G143" s="31">
        <f>G144</f>
        <v>76470.5</v>
      </c>
      <c r="H143" s="31">
        <f>H144</f>
        <v>206380.5</v>
      </c>
      <c r="I143" s="31">
        <f>I144</f>
        <v>113380.5</v>
      </c>
      <c r="J143" s="31">
        <f>J144</f>
        <v>21500</v>
      </c>
      <c r="K143" s="31">
        <f>K144</f>
        <v>-21500</v>
      </c>
      <c r="L143" s="31">
        <f>L144</f>
        <v>0</v>
      </c>
      <c r="M143" s="31">
        <f t="shared" si="279"/>
        <v>97970.5</v>
      </c>
      <c r="N143" s="31">
        <f t="shared" si="280"/>
        <v>184880.5</v>
      </c>
      <c r="O143" s="31">
        <f t="shared" si="281"/>
        <v>113380.5</v>
      </c>
      <c r="P143" s="31">
        <f>P144</f>
        <v>0</v>
      </c>
      <c r="Q143" s="31">
        <f>Q144</f>
        <v>0</v>
      </c>
      <c r="R143" s="31">
        <f>R144</f>
        <v>-288.36000000000001</v>
      </c>
      <c r="S143" s="31">
        <f>S144</f>
        <v>-21500</v>
      </c>
      <c r="T143" s="31">
        <f>T144</f>
        <v>0</v>
      </c>
      <c r="U143" s="31">
        <f>U144</f>
        <v>0</v>
      </c>
      <c r="V143" s="31">
        <f>V144</f>
        <v>0</v>
      </c>
      <c r="W143" s="31">
        <f>W144</f>
        <v>21500</v>
      </c>
      <c r="X143" s="31">
        <f>X144</f>
        <v>0</v>
      </c>
      <c r="Y143" s="31">
        <f>Y144</f>
        <v>0</v>
      </c>
      <c r="Z143" s="31">
        <f>Z144</f>
        <v>0</v>
      </c>
      <c r="AA143" s="31">
        <f>AA144</f>
        <v>0</v>
      </c>
      <c r="AB143" s="31">
        <f>AB144</f>
        <v>0</v>
      </c>
      <c r="AC143" s="31">
        <f t="shared" si="202"/>
        <v>76182.139999999999</v>
      </c>
      <c r="AD143" s="31">
        <f t="shared" si="203"/>
        <v>206380.5</v>
      </c>
      <c r="AE143" s="31">
        <f t="shared" si="204"/>
        <v>113380.5</v>
      </c>
      <c r="AF143" s="31">
        <f>AF144</f>
        <v>0</v>
      </c>
      <c r="AG143" s="31">
        <f t="shared" si="206"/>
        <v>76182.139999999999</v>
      </c>
      <c r="AH143" s="31">
        <f t="shared" si="207"/>
        <v>206380.5</v>
      </c>
      <c r="AI143" s="31">
        <f t="shared" si="208"/>
        <v>113380.5</v>
      </c>
      <c r="AJ143" s="31">
        <f>AJ144</f>
        <v>0</v>
      </c>
      <c r="AK143" s="31">
        <f>AK144</f>
        <v>546</v>
      </c>
      <c r="AL143" s="31">
        <f>AL144</f>
        <v>-1745.7450000000003</v>
      </c>
      <c r="AM143" s="31">
        <f>AM144</f>
        <v>0</v>
      </c>
      <c r="AN143" s="31">
        <f>AN144</f>
        <v>0</v>
      </c>
      <c r="AO143" s="31">
        <f>AO144</f>
        <v>0</v>
      </c>
      <c r="AP143" s="31">
        <f>AP144</f>
        <v>0</v>
      </c>
      <c r="AQ143" s="31">
        <f>AQ144</f>
        <v>0</v>
      </c>
      <c r="AR143" s="31">
        <f>AR144</f>
        <v>0</v>
      </c>
      <c r="AS143" s="31">
        <f t="shared" si="150"/>
        <v>74982.395000000004</v>
      </c>
      <c r="AT143" s="31">
        <f t="shared" si="151"/>
        <v>206380.5</v>
      </c>
      <c r="AU143" s="31">
        <f t="shared" si="152"/>
        <v>113380.5</v>
      </c>
      <c r="AV143" s="31">
        <f>AV144</f>
        <v>0</v>
      </c>
      <c r="AW143" s="32"/>
      <c r="AX143" s="32"/>
      <c r="AY143" s="1"/>
      <c r="AZ143" s="1"/>
      <c r="BA143" s="1"/>
      <c r="BB143" s="1"/>
      <c r="BC143" s="1"/>
      <c r="BD143" s="1"/>
      <c r="BE143" s="1"/>
    </row>
    <row r="144" ht="31.5">
      <c r="A144" s="29" t="s">
        <v>141</v>
      </c>
      <c r="B144" s="29" t="s">
        <v>116</v>
      </c>
      <c r="C144" s="29" t="s">
        <v>74</v>
      </c>
      <c r="D144" s="29" t="s">
        <v>162</v>
      </c>
      <c r="E144" s="29" t="s">
        <v>39</v>
      </c>
      <c r="F144" s="30" t="s">
        <v>40</v>
      </c>
      <c r="G144" s="31">
        <v>76470.5</v>
      </c>
      <c r="H144" s="31">
        <v>206380.5</v>
      </c>
      <c r="I144" s="31">
        <v>113380.5</v>
      </c>
      <c r="J144" s="33">
        <v>21500</v>
      </c>
      <c r="K144" s="33">
        <v>-21500</v>
      </c>
      <c r="L144" s="31"/>
      <c r="M144" s="31">
        <f t="shared" si="279"/>
        <v>97970.5</v>
      </c>
      <c r="N144" s="31">
        <f t="shared" si="280"/>
        <v>184880.5</v>
      </c>
      <c r="O144" s="31">
        <f t="shared" si="281"/>
        <v>113380.5</v>
      </c>
      <c r="P144" s="31"/>
      <c r="Q144" s="31"/>
      <c r="R144" s="31">
        <v>-288.36000000000001</v>
      </c>
      <c r="S144" s="31">
        <v>-21500</v>
      </c>
      <c r="T144" s="31"/>
      <c r="U144" s="31"/>
      <c r="V144" s="31"/>
      <c r="W144" s="31">
        <v>21500</v>
      </c>
      <c r="X144" s="31"/>
      <c r="Y144" s="31"/>
      <c r="Z144" s="31"/>
      <c r="AA144" s="31"/>
      <c r="AB144" s="31"/>
      <c r="AC144" s="31">
        <f t="shared" si="202"/>
        <v>76182.139999999999</v>
      </c>
      <c r="AD144" s="31">
        <f t="shared" si="203"/>
        <v>206380.5</v>
      </c>
      <c r="AE144" s="31">
        <f t="shared" si="204"/>
        <v>113380.5</v>
      </c>
      <c r="AF144" s="31"/>
      <c r="AG144" s="31">
        <f t="shared" si="206"/>
        <v>76182.139999999999</v>
      </c>
      <c r="AH144" s="31">
        <f t="shared" si="207"/>
        <v>206380.5</v>
      </c>
      <c r="AI144" s="31">
        <f t="shared" si="208"/>
        <v>113380.5</v>
      </c>
      <c r="AJ144" s="31"/>
      <c r="AK144" s="31">
        <v>546</v>
      </c>
      <c r="AL144" s="31">
        <f>3222.4-4968.145</f>
        <v>-1745.7450000000003</v>
      </c>
      <c r="AM144" s="31"/>
      <c r="AN144" s="31"/>
      <c r="AO144" s="31"/>
      <c r="AP144" s="31"/>
      <c r="AQ144" s="31"/>
      <c r="AR144" s="31"/>
      <c r="AS144" s="31">
        <f t="shared" si="150"/>
        <v>74982.395000000004</v>
      </c>
      <c r="AT144" s="31">
        <f t="shared" si="151"/>
        <v>206380.5</v>
      </c>
      <c r="AU144" s="31">
        <f t="shared" si="152"/>
        <v>113380.5</v>
      </c>
      <c r="AV144" s="31"/>
      <c r="AW144" s="32"/>
      <c r="AX144" s="32">
        <v>12</v>
      </c>
      <c r="AY144" s="1"/>
      <c r="AZ144" s="1"/>
      <c r="BA144" s="1"/>
      <c r="BB144" s="1"/>
      <c r="BC144" s="1"/>
      <c r="BD144" s="1"/>
      <c r="BE144" s="1"/>
    </row>
    <row r="145" s="19" customFormat="1">
      <c r="A145" s="20" t="s">
        <v>141</v>
      </c>
      <c r="B145" s="20" t="s">
        <v>61</v>
      </c>
      <c r="C145" s="20"/>
      <c r="D145" s="20"/>
      <c r="E145" s="34"/>
      <c r="F145" s="21" t="s">
        <v>62</v>
      </c>
      <c r="G145" s="22">
        <f>G146+G164</f>
        <v>285373.5</v>
      </c>
      <c r="H145" s="22">
        <f>H146+H164</f>
        <v>296224.90000000002</v>
      </c>
      <c r="I145" s="22">
        <f>I146+I164</f>
        <v>215998.60000000001</v>
      </c>
      <c r="J145" s="22">
        <f>J146+J164</f>
        <v>12226.222999999998</v>
      </c>
      <c r="K145" s="22">
        <f>K146+K164</f>
        <v>21905.966999999997</v>
      </c>
      <c r="L145" s="22">
        <f>L146+L164</f>
        <v>23050.566999999999</v>
      </c>
      <c r="M145" s="22">
        <f t="shared" si="279"/>
        <v>297599.723</v>
      </c>
      <c r="N145" s="22">
        <f t="shared" si="280"/>
        <v>318130.86700000003</v>
      </c>
      <c r="O145" s="22">
        <f t="shared" si="281"/>
        <v>239049.16700000002</v>
      </c>
      <c r="P145" s="22">
        <f>P146+P164</f>
        <v>0</v>
      </c>
      <c r="Q145" s="22">
        <f>Q146+Q164</f>
        <v>0</v>
      </c>
      <c r="R145" s="22">
        <f>R146+R164</f>
        <v>7614.2119999999995</v>
      </c>
      <c r="S145" s="22">
        <f>S146+S164</f>
        <v>0</v>
      </c>
      <c r="T145" s="22">
        <f>T146+T164</f>
        <v>0</v>
      </c>
      <c r="U145" s="22">
        <f>U146+U164</f>
        <v>0</v>
      </c>
      <c r="V145" s="22">
        <f>V146+V164</f>
        <v>0</v>
      </c>
      <c r="W145" s="22">
        <f>W146+W164</f>
        <v>0</v>
      </c>
      <c r="X145" s="22">
        <f>X146+X164</f>
        <v>0</v>
      </c>
      <c r="Y145" s="22">
        <f>Y146+Y164</f>
        <v>0</v>
      </c>
      <c r="Z145" s="22">
        <f>Z146+Z164</f>
        <v>0</v>
      </c>
      <c r="AA145" s="22">
        <f>AA146+AA164</f>
        <v>0</v>
      </c>
      <c r="AB145" s="22">
        <f>AB146+AB164</f>
        <v>0</v>
      </c>
      <c r="AC145" s="22">
        <f t="shared" si="202"/>
        <v>305213.935</v>
      </c>
      <c r="AD145" s="22">
        <f t="shared" si="203"/>
        <v>318130.86700000003</v>
      </c>
      <c r="AE145" s="22">
        <f t="shared" si="204"/>
        <v>239049.16700000002</v>
      </c>
      <c r="AF145" s="22">
        <f>AF146+AF164</f>
        <v>0</v>
      </c>
      <c r="AG145" s="22">
        <f t="shared" si="206"/>
        <v>305213.935</v>
      </c>
      <c r="AH145" s="22">
        <f t="shared" si="207"/>
        <v>318130.86700000003</v>
      </c>
      <c r="AI145" s="22">
        <f t="shared" si="208"/>
        <v>239049.16700000002</v>
      </c>
      <c r="AJ145" s="22">
        <f>AJ146+AJ164</f>
        <v>0</v>
      </c>
      <c r="AK145" s="22">
        <f>AK146+AK164</f>
        <v>13871.6</v>
      </c>
      <c r="AL145" s="22">
        <f>AL146+AL164</f>
        <v>6200.0010000000002</v>
      </c>
      <c r="AM145" s="22">
        <f>AM146+AM164</f>
        <v>0</v>
      </c>
      <c r="AN145" s="22">
        <f>AN146+AN164</f>
        <v>0</v>
      </c>
      <c r="AO145" s="22">
        <f>AO146+AO164</f>
        <v>0</v>
      </c>
      <c r="AP145" s="22">
        <f>AP146+AP164</f>
        <v>0</v>
      </c>
      <c r="AQ145" s="22">
        <f>AQ146+AQ164</f>
        <v>0</v>
      </c>
      <c r="AR145" s="22">
        <f>AR146+AR164</f>
        <v>0</v>
      </c>
      <c r="AS145" s="22">
        <f t="shared" si="150"/>
        <v>325285.53599999996</v>
      </c>
      <c r="AT145" s="22">
        <f t="shared" si="151"/>
        <v>318130.86700000003</v>
      </c>
      <c r="AU145" s="22">
        <f t="shared" si="152"/>
        <v>239049.16700000002</v>
      </c>
      <c r="AV145" s="22">
        <f>AV146+AV164</f>
        <v>0</v>
      </c>
      <c r="AW145" s="23"/>
      <c r="AX145" s="23"/>
      <c r="AY145" s="19"/>
      <c r="AZ145" s="19"/>
      <c r="BA145" s="19"/>
      <c r="BB145" s="19"/>
      <c r="BC145" s="19"/>
      <c r="BD145" s="19"/>
      <c r="BE145" s="19"/>
    </row>
    <row r="146" s="24" customFormat="1">
      <c r="A146" s="25" t="s">
        <v>141</v>
      </c>
      <c r="B146" s="25" t="s">
        <v>61</v>
      </c>
      <c r="C146" s="25" t="s">
        <v>63</v>
      </c>
      <c r="D146" s="25"/>
      <c r="E146" s="35"/>
      <c r="F146" s="26" t="s">
        <v>64</v>
      </c>
      <c r="G146" s="27">
        <f>G147</f>
        <v>191394.5</v>
      </c>
      <c r="H146" s="27">
        <f>H147</f>
        <v>205336.39999999999</v>
      </c>
      <c r="I146" s="27">
        <f>I147</f>
        <v>125110.10000000001</v>
      </c>
      <c r="J146" s="27">
        <f>J147</f>
        <v>5409.7999999999993</v>
      </c>
      <c r="K146" s="27">
        <f>K147</f>
        <v>9700.9699999999993</v>
      </c>
      <c r="L146" s="27">
        <f>L147</f>
        <v>10845.57</v>
      </c>
      <c r="M146" s="27">
        <f t="shared" si="279"/>
        <v>196804.29999999999</v>
      </c>
      <c r="N146" s="27">
        <f t="shared" si="280"/>
        <v>215037.37</v>
      </c>
      <c r="O146" s="27">
        <f t="shared" si="281"/>
        <v>135955.67000000001</v>
      </c>
      <c r="P146" s="27">
        <f>P147</f>
        <v>0</v>
      </c>
      <c r="Q146" s="27">
        <f>Q147</f>
        <v>0</v>
      </c>
      <c r="R146" s="27">
        <f>R147</f>
        <v>7614.2119999999995</v>
      </c>
      <c r="S146" s="27">
        <f>S147</f>
        <v>0</v>
      </c>
      <c r="T146" s="27">
        <f>T147</f>
        <v>0</v>
      </c>
      <c r="U146" s="27">
        <f>U147</f>
        <v>0</v>
      </c>
      <c r="V146" s="27">
        <f>V147</f>
        <v>0</v>
      </c>
      <c r="W146" s="27">
        <f>W147</f>
        <v>0</v>
      </c>
      <c r="X146" s="27">
        <f>X147</f>
        <v>0</v>
      </c>
      <c r="Y146" s="27">
        <f>Y147</f>
        <v>0</v>
      </c>
      <c r="Z146" s="27">
        <f>Z147</f>
        <v>0</v>
      </c>
      <c r="AA146" s="27">
        <f>AA147</f>
        <v>0</v>
      </c>
      <c r="AB146" s="27">
        <f>AB147</f>
        <v>0</v>
      </c>
      <c r="AC146" s="27">
        <f t="shared" si="202"/>
        <v>204418.51199999999</v>
      </c>
      <c r="AD146" s="27">
        <f t="shared" si="203"/>
        <v>215037.37</v>
      </c>
      <c r="AE146" s="27">
        <f t="shared" si="204"/>
        <v>135955.67000000001</v>
      </c>
      <c r="AF146" s="27">
        <f>AF147</f>
        <v>0</v>
      </c>
      <c r="AG146" s="27">
        <f t="shared" si="206"/>
        <v>204418.51199999999</v>
      </c>
      <c r="AH146" s="27">
        <f t="shared" si="207"/>
        <v>215037.37</v>
      </c>
      <c r="AI146" s="27">
        <f t="shared" si="208"/>
        <v>135955.67000000001</v>
      </c>
      <c r="AJ146" s="27">
        <f>AJ147</f>
        <v>0</v>
      </c>
      <c r="AK146" s="27">
        <f>AK147</f>
        <v>11868.6</v>
      </c>
      <c r="AL146" s="27">
        <f>AL147</f>
        <v>7681.701</v>
      </c>
      <c r="AM146" s="27">
        <f>AM147</f>
        <v>0</v>
      </c>
      <c r="AN146" s="27">
        <f>AN147</f>
        <v>0</v>
      </c>
      <c r="AO146" s="27">
        <f>AO147</f>
        <v>0</v>
      </c>
      <c r="AP146" s="27">
        <f>AP147</f>
        <v>0</v>
      </c>
      <c r="AQ146" s="27">
        <f>AQ147</f>
        <v>0</v>
      </c>
      <c r="AR146" s="27">
        <f>AR147</f>
        <v>0</v>
      </c>
      <c r="AS146" s="27">
        <f t="shared" si="150"/>
        <v>223968.81299999999</v>
      </c>
      <c r="AT146" s="27">
        <f t="shared" si="151"/>
        <v>215037.37</v>
      </c>
      <c r="AU146" s="27">
        <f t="shared" si="152"/>
        <v>135955.67000000001</v>
      </c>
      <c r="AV146" s="27">
        <f>AV147</f>
        <v>0</v>
      </c>
      <c r="AW146" s="28"/>
      <c r="AX146" s="28"/>
      <c r="AY146" s="24"/>
      <c r="AZ146" s="24"/>
      <c r="BA146" s="24"/>
      <c r="BB146" s="24"/>
      <c r="BC146" s="24"/>
      <c r="BD146" s="24"/>
      <c r="BE146" s="24"/>
    </row>
    <row r="147" ht="31.5">
      <c r="A147" s="29" t="s">
        <v>141</v>
      </c>
      <c r="B147" s="29" t="s">
        <v>61</v>
      </c>
      <c r="C147" s="29" t="s">
        <v>63</v>
      </c>
      <c r="D147" s="29" t="s">
        <v>149</v>
      </c>
      <c r="E147" s="36"/>
      <c r="F147" s="30" t="s">
        <v>150</v>
      </c>
      <c r="G147" s="31">
        <f>G152</f>
        <v>191394.5</v>
      </c>
      <c r="H147" s="31">
        <f>H152</f>
        <v>205336.39999999999</v>
      </c>
      <c r="I147" s="31">
        <f>I152</f>
        <v>125110.10000000001</v>
      </c>
      <c r="J147" s="31">
        <f>J152</f>
        <v>5409.7999999999993</v>
      </c>
      <c r="K147" s="31">
        <f>K152</f>
        <v>9700.9699999999993</v>
      </c>
      <c r="L147" s="31">
        <f>L152</f>
        <v>10845.57</v>
      </c>
      <c r="M147" s="31">
        <f t="shared" si="279"/>
        <v>196804.29999999999</v>
      </c>
      <c r="N147" s="31">
        <f t="shared" si="280"/>
        <v>215037.37</v>
      </c>
      <c r="O147" s="31">
        <f t="shared" si="281"/>
        <v>135955.67000000001</v>
      </c>
      <c r="P147" s="31">
        <f>P152+P148</f>
        <v>0</v>
      </c>
      <c r="Q147" s="31">
        <f>Q152+Q148</f>
        <v>0</v>
      </c>
      <c r="R147" s="31">
        <f>R152+R148</f>
        <v>7614.2119999999995</v>
      </c>
      <c r="S147" s="31">
        <f>S152+S148</f>
        <v>0</v>
      </c>
      <c r="T147" s="31">
        <f>T152+T148</f>
        <v>0</v>
      </c>
      <c r="U147" s="31">
        <f>U152+U148</f>
        <v>0</v>
      </c>
      <c r="V147" s="31">
        <f>V152+V148</f>
        <v>0</v>
      </c>
      <c r="W147" s="31">
        <f>W152+W148</f>
        <v>0</v>
      </c>
      <c r="X147" s="31">
        <f>X152+X148</f>
        <v>0</v>
      </c>
      <c r="Y147" s="31">
        <f>Y152+Y148</f>
        <v>0</v>
      </c>
      <c r="Z147" s="31">
        <f>Z152+Z148</f>
        <v>0</v>
      </c>
      <c r="AA147" s="31">
        <f>AA152+AA148</f>
        <v>0</v>
      </c>
      <c r="AB147" s="31">
        <f>AB152+AB148</f>
        <v>0</v>
      </c>
      <c r="AC147" s="31">
        <f t="shared" si="202"/>
        <v>204418.51199999999</v>
      </c>
      <c r="AD147" s="31">
        <f t="shared" si="203"/>
        <v>215037.37</v>
      </c>
      <c r="AE147" s="31">
        <f t="shared" si="204"/>
        <v>135955.67000000001</v>
      </c>
      <c r="AF147" s="31">
        <f>AF152+AF148</f>
        <v>0</v>
      </c>
      <c r="AG147" s="31">
        <f t="shared" si="206"/>
        <v>204418.51199999999</v>
      </c>
      <c r="AH147" s="31">
        <f t="shared" si="207"/>
        <v>215037.37</v>
      </c>
      <c r="AI147" s="31">
        <f t="shared" si="208"/>
        <v>135955.67000000001</v>
      </c>
      <c r="AJ147" s="31">
        <f>AJ152+AJ148</f>
        <v>0</v>
      </c>
      <c r="AK147" s="31">
        <f>AK152+AK148</f>
        <v>11868.6</v>
      </c>
      <c r="AL147" s="31">
        <f>AL152+AL148</f>
        <v>7681.701</v>
      </c>
      <c r="AM147" s="31">
        <f>AM152+AM148</f>
        <v>0</v>
      </c>
      <c r="AN147" s="31">
        <f>AN152+AN148</f>
        <v>0</v>
      </c>
      <c r="AO147" s="31">
        <f>AO152+AO148</f>
        <v>0</v>
      </c>
      <c r="AP147" s="31">
        <f>AP152+AP148</f>
        <v>0</v>
      </c>
      <c r="AQ147" s="31">
        <f>AQ152+AQ148</f>
        <v>0</v>
      </c>
      <c r="AR147" s="31">
        <f>AR152+AR148</f>
        <v>0</v>
      </c>
      <c r="AS147" s="31">
        <f t="shared" si="150"/>
        <v>223968.81299999999</v>
      </c>
      <c r="AT147" s="31">
        <f t="shared" si="151"/>
        <v>215037.37</v>
      </c>
      <c r="AU147" s="31">
        <f t="shared" si="152"/>
        <v>135955.67000000001</v>
      </c>
      <c r="AV147" s="31">
        <f>AV152+AV148</f>
        <v>0</v>
      </c>
      <c r="AW147" s="32"/>
      <c r="AX147" s="32"/>
      <c r="AY147" s="1"/>
      <c r="AZ147" s="1"/>
      <c r="BA147" s="1"/>
      <c r="BB147" s="1"/>
      <c r="BC147" s="1"/>
      <c r="BD147" s="1"/>
      <c r="BE147" s="1"/>
    </row>
    <row r="148" ht="31.5">
      <c r="A148" s="29" t="s">
        <v>141</v>
      </c>
      <c r="B148" s="29" t="s">
        <v>61</v>
      </c>
      <c r="C148" s="29" t="s">
        <v>63</v>
      </c>
      <c r="D148" s="15" t="s">
        <v>164</v>
      </c>
      <c r="E148" s="36"/>
      <c r="F148" s="30" t="s">
        <v>165</v>
      </c>
      <c r="G148" s="31"/>
      <c r="H148" s="31"/>
      <c r="I148" s="31"/>
      <c r="J148" s="31"/>
      <c r="K148" s="31"/>
      <c r="L148" s="31"/>
      <c r="M148" s="31"/>
      <c r="N148" s="31"/>
      <c r="O148" s="31"/>
      <c r="P148" s="31">
        <f t="shared" ref="P148:P150" si="342">P149</f>
        <v>0</v>
      </c>
      <c r="Q148" s="31">
        <f t="shared" ref="Q148:Q150" si="343">Q149</f>
        <v>0</v>
      </c>
      <c r="R148" s="31">
        <f t="shared" ref="R148:R150" si="344">R149</f>
        <v>8737.4830000000002</v>
      </c>
      <c r="S148" s="31">
        <f t="shared" ref="S148:S150" si="345">S149</f>
        <v>0</v>
      </c>
      <c r="T148" s="31">
        <f t="shared" ref="T148:T150" si="346">T149</f>
        <v>0</v>
      </c>
      <c r="U148" s="31">
        <f t="shared" ref="U148:U150" si="347">U149</f>
        <v>0</v>
      </c>
      <c r="V148" s="31">
        <f t="shared" ref="V148:V150" si="348">V149</f>
        <v>0</v>
      </c>
      <c r="W148" s="31">
        <f t="shared" ref="W148:W150" si="349">W149</f>
        <v>0</v>
      </c>
      <c r="X148" s="31">
        <f t="shared" ref="X148:X150" si="350">X149</f>
        <v>0</v>
      </c>
      <c r="Y148" s="31">
        <f t="shared" ref="Y148:Y150" si="351">Y149</f>
        <v>0</v>
      </c>
      <c r="Z148" s="31">
        <f t="shared" ref="Z148:Z150" si="352">Z149</f>
        <v>0</v>
      </c>
      <c r="AA148" s="31">
        <f t="shared" ref="AA148:AA150" si="353">AA149</f>
        <v>0</v>
      </c>
      <c r="AB148" s="31">
        <f t="shared" ref="AB148:AB150" si="354">AB149</f>
        <v>0</v>
      </c>
      <c r="AC148" s="31">
        <f t="shared" si="202"/>
        <v>8737.4830000000002</v>
      </c>
      <c r="AD148" s="31">
        <f t="shared" si="203"/>
        <v>0</v>
      </c>
      <c r="AE148" s="31">
        <f t="shared" si="204"/>
        <v>0</v>
      </c>
      <c r="AF148" s="31">
        <f t="shared" ref="AF148:AF150" si="355">AF149</f>
        <v>0</v>
      </c>
      <c r="AG148" s="31">
        <f t="shared" si="206"/>
        <v>8737.4830000000002</v>
      </c>
      <c r="AH148" s="31">
        <f t="shared" si="207"/>
        <v>0</v>
      </c>
      <c r="AI148" s="31">
        <f t="shared" si="208"/>
        <v>0</v>
      </c>
      <c r="AJ148" s="31">
        <f t="shared" ref="AJ148:AJ150" si="356">AJ149</f>
        <v>0</v>
      </c>
      <c r="AK148" s="31">
        <f t="shared" ref="AK148:AK150" si="357">AK149</f>
        <v>0</v>
      </c>
      <c r="AL148" s="31">
        <f t="shared" ref="AL148:AL150" si="358">AL149</f>
        <v>0</v>
      </c>
      <c r="AM148" s="31">
        <f t="shared" ref="AM148:AM150" si="359">AM149</f>
        <v>0</v>
      </c>
      <c r="AN148" s="31">
        <f t="shared" ref="AN148:AN150" si="360">AN149</f>
        <v>0</v>
      </c>
      <c r="AO148" s="31">
        <f t="shared" ref="AO148:AO150" si="361">AO149</f>
        <v>0</v>
      </c>
      <c r="AP148" s="31">
        <f t="shared" ref="AP148:AP150" si="362">AP149</f>
        <v>0</v>
      </c>
      <c r="AQ148" s="31">
        <f t="shared" ref="AQ148:AQ150" si="363">AQ149</f>
        <v>0</v>
      </c>
      <c r="AR148" s="31">
        <f t="shared" ref="AR148:AR150" si="364">AR149</f>
        <v>0</v>
      </c>
      <c r="AS148" s="31">
        <f t="shared" si="150"/>
        <v>8737.4830000000002</v>
      </c>
      <c r="AT148" s="31">
        <f t="shared" si="151"/>
        <v>0</v>
      </c>
      <c r="AU148" s="31">
        <f t="shared" si="152"/>
        <v>0</v>
      </c>
      <c r="AV148" s="31">
        <f t="shared" ref="AV148:AV150" si="365">AV149</f>
        <v>0</v>
      </c>
      <c r="AW148" s="32"/>
      <c r="AX148" s="32"/>
      <c r="AY148" s="1"/>
      <c r="AZ148" s="1"/>
      <c r="BA148" s="1"/>
      <c r="BB148" s="1"/>
      <c r="BC148" s="1"/>
      <c r="BD148" s="1"/>
      <c r="BE148" s="1"/>
    </row>
    <row r="149" ht="31.5">
      <c r="A149" s="29" t="s">
        <v>141</v>
      </c>
      <c r="B149" s="29" t="s">
        <v>61</v>
      </c>
      <c r="C149" s="29" t="s">
        <v>63</v>
      </c>
      <c r="D149" s="15" t="s">
        <v>166</v>
      </c>
      <c r="E149" s="36"/>
      <c r="F149" s="30" t="s">
        <v>167</v>
      </c>
      <c r="G149" s="31"/>
      <c r="H149" s="31"/>
      <c r="I149" s="31"/>
      <c r="J149" s="31"/>
      <c r="K149" s="31"/>
      <c r="L149" s="31"/>
      <c r="M149" s="31"/>
      <c r="N149" s="31"/>
      <c r="O149" s="31"/>
      <c r="P149" s="31">
        <f t="shared" si="342"/>
        <v>0</v>
      </c>
      <c r="Q149" s="31">
        <f t="shared" si="343"/>
        <v>0</v>
      </c>
      <c r="R149" s="31">
        <f t="shared" si="344"/>
        <v>8737.4830000000002</v>
      </c>
      <c r="S149" s="31">
        <f t="shared" si="345"/>
        <v>0</v>
      </c>
      <c r="T149" s="31">
        <f t="shared" si="346"/>
        <v>0</v>
      </c>
      <c r="U149" s="31">
        <f t="shared" si="347"/>
        <v>0</v>
      </c>
      <c r="V149" s="31">
        <f t="shared" si="348"/>
        <v>0</v>
      </c>
      <c r="W149" s="31">
        <f t="shared" si="349"/>
        <v>0</v>
      </c>
      <c r="X149" s="31">
        <f t="shared" si="350"/>
        <v>0</v>
      </c>
      <c r="Y149" s="31">
        <f t="shared" si="351"/>
        <v>0</v>
      </c>
      <c r="Z149" s="31">
        <f t="shared" si="352"/>
        <v>0</v>
      </c>
      <c r="AA149" s="31">
        <f t="shared" si="353"/>
        <v>0</v>
      </c>
      <c r="AB149" s="31">
        <f t="shared" si="354"/>
        <v>0</v>
      </c>
      <c r="AC149" s="31">
        <f t="shared" si="202"/>
        <v>8737.4830000000002</v>
      </c>
      <c r="AD149" s="31">
        <f t="shared" si="203"/>
        <v>0</v>
      </c>
      <c r="AE149" s="31">
        <f t="shared" si="204"/>
        <v>0</v>
      </c>
      <c r="AF149" s="31">
        <f t="shared" si="355"/>
        <v>0</v>
      </c>
      <c r="AG149" s="31">
        <f t="shared" si="206"/>
        <v>8737.4830000000002</v>
      </c>
      <c r="AH149" s="31">
        <f t="shared" si="207"/>
        <v>0</v>
      </c>
      <c r="AI149" s="31">
        <f t="shared" si="208"/>
        <v>0</v>
      </c>
      <c r="AJ149" s="31">
        <f t="shared" si="356"/>
        <v>0</v>
      </c>
      <c r="AK149" s="31">
        <f t="shared" si="357"/>
        <v>0</v>
      </c>
      <c r="AL149" s="31">
        <f t="shared" si="358"/>
        <v>0</v>
      </c>
      <c r="AM149" s="31">
        <f t="shared" si="359"/>
        <v>0</v>
      </c>
      <c r="AN149" s="31">
        <f t="shared" si="360"/>
        <v>0</v>
      </c>
      <c r="AO149" s="31">
        <f t="shared" si="361"/>
        <v>0</v>
      </c>
      <c r="AP149" s="31">
        <f t="shared" si="362"/>
        <v>0</v>
      </c>
      <c r="AQ149" s="31">
        <f t="shared" si="363"/>
        <v>0</v>
      </c>
      <c r="AR149" s="31">
        <f t="shared" si="364"/>
        <v>0</v>
      </c>
      <c r="AS149" s="31">
        <f t="shared" si="150"/>
        <v>8737.4830000000002</v>
      </c>
      <c r="AT149" s="31">
        <f t="shared" si="151"/>
        <v>0</v>
      </c>
      <c r="AU149" s="31">
        <f t="shared" si="152"/>
        <v>0</v>
      </c>
      <c r="AV149" s="31">
        <f t="shared" si="365"/>
        <v>0</v>
      </c>
      <c r="AW149" s="32"/>
      <c r="AX149" s="32"/>
      <c r="AY149" s="1"/>
      <c r="AZ149" s="1"/>
      <c r="BA149" s="1"/>
      <c r="BB149" s="1"/>
      <c r="BC149" s="1"/>
      <c r="BD149" s="1"/>
      <c r="BE149" s="1"/>
    </row>
    <row r="150" ht="31.5">
      <c r="A150" s="29" t="s">
        <v>141</v>
      </c>
      <c r="B150" s="29" t="s">
        <v>61</v>
      </c>
      <c r="C150" s="29" t="s">
        <v>63</v>
      </c>
      <c r="D150" s="15" t="s">
        <v>168</v>
      </c>
      <c r="E150" s="36"/>
      <c r="F150" s="30" t="s">
        <v>169</v>
      </c>
      <c r="G150" s="31"/>
      <c r="H150" s="31"/>
      <c r="I150" s="31"/>
      <c r="J150" s="31"/>
      <c r="K150" s="31"/>
      <c r="L150" s="31"/>
      <c r="M150" s="31"/>
      <c r="N150" s="31"/>
      <c r="O150" s="31"/>
      <c r="P150" s="31">
        <f t="shared" si="342"/>
        <v>0</v>
      </c>
      <c r="Q150" s="31">
        <f t="shared" si="343"/>
        <v>0</v>
      </c>
      <c r="R150" s="31">
        <f t="shared" si="344"/>
        <v>8737.4830000000002</v>
      </c>
      <c r="S150" s="31">
        <f t="shared" si="345"/>
        <v>0</v>
      </c>
      <c r="T150" s="31">
        <f t="shared" si="346"/>
        <v>0</v>
      </c>
      <c r="U150" s="31">
        <f t="shared" si="347"/>
        <v>0</v>
      </c>
      <c r="V150" s="31">
        <f t="shared" si="348"/>
        <v>0</v>
      </c>
      <c r="W150" s="31">
        <f t="shared" si="349"/>
        <v>0</v>
      </c>
      <c r="X150" s="31">
        <f t="shared" si="350"/>
        <v>0</v>
      </c>
      <c r="Y150" s="31">
        <f t="shared" si="351"/>
        <v>0</v>
      </c>
      <c r="Z150" s="31">
        <f t="shared" si="352"/>
        <v>0</v>
      </c>
      <c r="AA150" s="31">
        <f t="shared" si="353"/>
        <v>0</v>
      </c>
      <c r="AB150" s="31">
        <f t="shared" si="354"/>
        <v>0</v>
      </c>
      <c r="AC150" s="31">
        <f t="shared" si="202"/>
        <v>8737.4830000000002</v>
      </c>
      <c r="AD150" s="31">
        <f t="shared" si="203"/>
        <v>0</v>
      </c>
      <c r="AE150" s="31">
        <f t="shared" si="204"/>
        <v>0</v>
      </c>
      <c r="AF150" s="31">
        <f t="shared" si="355"/>
        <v>0</v>
      </c>
      <c r="AG150" s="31">
        <f t="shared" si="206"/>
        <v>8737.4830000000002</v>
      </c>
      <c r="AH150" s="31">
        <f t="shared" si="207"/>
        <v>0</v>
      </c>
      <c r="AI150" s="31">
        <f t="shared" si="208"/>
        <v>0</v>
      </c>
      <c r="AJ150" s="31">
        <f t="shared" si="356"/>
        <v>0</v>
      </c>
      <c r="AK150" s="31">
        <f t="shared" si="357"/>
        <v>0</v>
      </c>
      <c r="AL150" s="31">
        <f t="shared" si="358"/>
        <v>0</v>
      </c>
      <c r="AM150" s="31">
        <f t="shared" si="359"/>
        <v>0</v>
      </c>
      <c r="AN150" s="31">
        <f t="shared" si="360"/>
        <v>0</v>
      </c>
      <c r="AO150" s="31">
        <f t="shared" si="361"/>
        <v>0</v>
      </c>
      <c r="AP150" s="31">
        <f t="shared" si="362"/>
        <v>0</v>
      </c>
      <c r="AQ150" s="31">
        <f t="shared" si="363"/>
        <v>0</v>
      </c>
      <c r="AR150" s="31">
        <f t="shared" si="364"/>
        <v>0</v>
      </c>
      <c r="AS150" s="31">
        <f t="shared" si="150"/>
        <v>8737.4830000000002</v>
      </c>
      <c r="AT150" s="31">
        <f t="shared" si="151"/>
        <v>0</v>
      </c>
      <c r="AU150" s="31">
        <f t="shared" si="152"/>
        <v>0</v>
      </c>
      <c r="AV150" s="31">
        <f t="shared" si="365"/>
        <v>0</v>
      </c>
      <c r="AW150" s="32"/>
      <c r="AX150" s="32"/>
      <c r="AY150" s="1"/>
      <c r="AZ150" s="1"/>
      <c r="BA150" s="1"/>
      <c r="BB150" s="1"/>
      <c r="BC150" s="1"/>
      <c r="BD150" s="1"/>
      <c r="BE150" s="1"/>
    </row>
    <row r="151" ht="31.5">
      <c r="A151" s="29" t="s">
        <v>141</v>
      </c>
      <c r="B151" s="29" t="s">
        <v>61</v>
      </c>
      <c r="C151" s="29" t="s">
        <v>63</v>
      </c>
      <c r="D151" s="15" t="s">
        <v>168</v>
      </c>
      <c r="E151" s="29" t="s">
        <v>39</v>
      </c>
      <c r="F151" s="30" t="s">
        <v>40</v>
      </c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>
        <v>8737.4830000000002</v>
      </c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>
        <f t="shared" si="202"/>
        <v>8737.4830000000002</v>
      </c>
      <c r="AD151" s="31">
        <f t="shared" si="203"/>
        <v>0</v>
      </c>
      <c r="AE151" s="31">
        <f t="shared" si="204"/>
        <v>0</v>
      </c>
      <c r="AF151" s="31"/>
      <c r="AG151" s="31">
        <f t="shared" si="206"/>
        <v>8737.4830000000002</v>
      </c>
      <c r="AH151" s="31">
        <f t="shared" si="207"/>
        <v>0</v>
      </c>
      <c r="AI151" s="31">
        <f t="shared" si="208"/>
        <v>0</v>
      </c>
      <c r="AJ151" s="31"/>
      <c r="AK151" s="31"/>
      <c r="AL151" s="31"/>
      <c r="AM151" s="31"/>
      <c r="AN151" s="31"/>
      <c r="AO151" s="31"/>
      <c r="AP151" s="31"/>
      <c r="AQ151" s="31"/>
      <c r="AR151" s="31"/>
      <c r="AS151" s="31">
        <f t="shared" si="150"/>
        <v>8737.4830000000002</v>
      </c>
      <c r="AT151" s="31">
        <f t="shared" si="151"/>
        <v>0</v>
      </c>
      <c r="AU151" s="31">
        <f t="shared" si="152"/>
        <v>0</v>
      </c>
      <c r="AV151" s="31"/>
      <c r="AW151" s="32"/>
      <c r="AX151" s="32"/>
      <c r="AY151" s="1"/>
      <c r="AZ151" s="1"/>
      <c r="BA151" s="1"/>
      <c r="BB151" s="1"/>
      <c r="BC151" s="1"/>
      <c r="BD151" s="1"/>
      <c r="BE151" s="1"/>
    </row>
    <row r="152">
      <c r="A152" s="29" t="s">
        <v>141</v>
      </c>
      <c r="B152" s="29" t="s">
        <v>61</v>
      </c>
      <c r="C152" s="29" t="s">
        <v>63</v>
      </c>
      <c r="D152" s="29" t="s">
        <v>151</v>
      </c>
      <c r="E152" s="36"/>
      <c r="F152" s="30" t="s">
        <v>34</v>
      </c>
      <c r="G152" s="31">
        <f>G153+G156+G161</f>
        <v>191394.5</v>
      </c>
      <c r="H152" s="31">
        <f>H153+H156+H161</f>
        <v>205336.39999999999</v>
      </c>
      <c r="I152" s="31">
        <f>I153+I156+I161</f>
        <v>125110.10000000001</v>
      </c>
      <c r="J152" s="31">
        <f>J153+J156+J161</f>
        <v>5409.7999999999993</v>
      </c>
      <c r="K152" s="31">
        <f>K153+K156+K161</f>
        <v>9700.9699999999993</v>
      </c>
      <c r="L152" s="31">
        <f>L153+L156+L161</f>
        <v>10845.57</v>
      </c>
      <c r="M152" s="31">
        <f t="shared" si="279"/>
        <v>196804.29999999999</v>
      </c>
      <c r="N152" s="31">
        <f t="shared" si="280"/>
        <v>215037.37</v>
      </c>
      <c r="O152" s="31">
        <f t="shared" si="281"/>
        <v>135955.67000000001</v>
      </c>
      <c r="P152" s="31">
        <f>P153+P156+P161</f>
        <v>0</v>
      </c>
      <c r="Q152" s="31">
        <f>Q153+Q156+Q161</f>
        <v>0</v>
      </c>
      <c r="R152" s="31">
        <f>R153+R156+R161</f>
        <v>-1123.2710000000002</v>
      </c>
      <c r="S152" s="31">
        <f>S153+S156+S161</f>
        <v>0</v>
      </c>
      <c r="T152" s="31">
        <f>T153+T156+T161</f>
        <v>0</v>
      </c>
      <c r="U152" s="31">
        <f>U153+U156+U161</f>
        <v>0</v>
      </c>
      <c r="V152" s="31">
        <f>V153+V156+V161</f>
        <v>0</v>
      </c>
      <c r="W152" s="31">
        <f>W153+W156+W161</f>
        <v>0</v>
      </c>
      <c r="X152" s="31">
        <f>X153+X156+X161</f>
        <v>0</v>
      </c>
      <c r="Y152" s="31">
        <f>Y153+Y156+Y161</f>
        <v>0</v>
      </c>
      <c r="Z152" s="31">
        <f>Z153+Z156+Z161</f>
        <v>0</v>
      </c>
      <c r="AA152" s="31">
        <f>AA153+AA156+AA161</f>
        <v>0</v>
      </c>
      <c r="AB152" s="31">
        <f>AB153+AB156+AB161</f>
        <v>0</v>
      </c>
      <c r="AC152" s="31">
        <f t="shared" si="202"/>
        <v>195681.02899999998</v>
      </c>
      <c r="AD152" s="31">
        <f t="shared" si="203"/>
        <v>215037.37</v>
      </c>
      <c r="AE152" s="31">
        <f t="shared" si="204"/>
        <v>135955.67000000001</v>
      </c>
      <c r="AF152" s="31">
        <f>AF153+AF156+AF161</f>
        <v>0</v>
      </c>
      <c r="AG152" s="31">
        <f t="shared" si="206"/>
        <v>195681.02899999998</v>
      </c>
      <c r="AH152" s="31">
        <f t="shared" si="207"/>
        <v>215037.37</v>
      </c>
      <c r="AI152" s="31">
        <f t="shared" si="208"/>
        <v>135955.67000000001</v>
      </c>
      <c r="AJ152" s="31">
        <f>AJ153+AJ156+AJ161</f>
        <v>0</v>
      </c>
      <c r="AK152" s="31">
        <f>AK153+AK156+AK161</f>
        <v>11868.6</v>
      </c>
      <c r="AL152" s="31">
        <f>AL153+AL156+AL161</f>
        <v>7681.701</v>
      </c>
      <c r="AM152" s="31">
        <f>AM153+AM156+AM161</f>
        <v>0</v>
      </c>
      <c r="AN152" s="31">
        <f>AN153+AN156+AN161</f>
        <v>0</v>
      </c>
      <c r="AO152" s="31">
        <f>AO153+AO156+AO161</f>
        <v>0</v>
      </c>
      <c r="AP152" s="31">
        <f>AP153+AP156+AP161</f>
        <v>0</v>
      </c>
      <c r="AQ152" s="31">
        <f>AQ153+AQ156+AQ161</f>
        <v>0</v>
      </c>
      <c r="AR152" s="31">
        <f>AR153+AR156+AR161</f>
        <v>0</v>
      </c>
      <c r="AS152" s="31">
        <f t="shared" si="150"/>
        <v>215231.32999999999</v>
      </c>
      <c r="AT152" s="31">
        <f t="shared" si="151"/>
        <v>215037.37</v>
      </c>
      <c r="AU152" s="31">
        <f t="shared" si="152"/>
        <v>135955.67000000001</v>
      </c>
      <c r="AV152" s="31">
        <f>AV153+AV156+AV161</f>
        <v>0</v>
      </c>
      <c r="AW152" s="32"/>
      <c r="AX152" s="32"/>
      <c r="AY152" s="1"/>
      <c r="AZ152" s="1"/>
      <c r="BA152" s="1"/>
      <c r="BB152" s="1"/>
      <c r="BC152" s="1"/>
      <c r="BD152" s="1"/>
      <c r="BE152" s="1"/>
    </row>
    <row r="153" ht="47.25">
      <c r="A153" s="29" t="s">
        <v>141</v>
      </c>
      <c r="B153" s="29" t="s">
        <v>61</v>
      </c>
      <c r="C153" s="29" t="s">
        <v>63</v>
      </c>
      <c r="D153" s="29" t="s">
        <v>170</v>
      </c>
      <c r="E153" s="36"/>
      <c r="F153" s="42" t="s">
        <v>171</v>
      </c>
      <c r="G153" s="31">
        <f t="shared" ref="G153:G154" si="366">G154</f>
        <v>69633.199999999997</v>
      </c>
      <c r="H153" s="31">
        <f t="shared" ref="H153:H154" si="367">H154</f>
        <v>99115.800000000003</v>
      </c>
      <c r="I153" s="31">
        <f t="shared" ref="I153:I154" si="368">I154</f>
        <v>58889.5</v>
      </c>
      <c r="J153" s="31">
        <f t="shared" ref="J153:J154" si="369">J154</f>
        <v>5409.7999999999993</v>
      </c>
      <c r="K153" s="31">
        <f t="shared" ref="K153:K154" si="370">K154</f>
        <v>9700.9699999999993</v>
      </c>
      <c r="L153" s="31">
        <f t="shared" ref="L153:L154" si="371">L154</f>
        <v>10845.57</v>
      </c>
      <c r="M153" s="31">
        <f t="shared" si="279"/>
        <v>75043</v>
      </c>
      <c r="N153" s="31">
        <f t="shared" si="280"/>
        <v>108816.77</v>
      </c>
      <c r="O153" s="31">
        <f t="shared" si="281"/>
        <v>69735.070000000007</v>
      </c>
      <c r="P153" s="31">
        <f t="shared" ref="P153:P154" si="372">P154</f>
        <v>8894.7080000000005</v>
      </c>
      <c r="Q153" s="31">
        <f t="shared" ref="Q153:Q154" si="373">Q154</f>
        <v>0</v>
      </c>
      <c r="R153" s="31">
        <f t="shared" ref="R153:R154" si="374">R154</f>
        <v>0</v>
      </c>
      <c r="S153" s="31">
        <f t="shared" ref="S153:S154" si="375">S154</f>
        <v>0</v>
      </c>
      <c r="T153" s="31">
        <f t="shared" ref="T153:T154" si="376">T154</f>
        <v>0</v>
      </c>
      <c r="U153" s="31">
        <f t="shared" ref="U153:U154" si="377">U154</f>
        <v>0</v>
      </c>
      <c r="V153" s="31">
        <f t="shared" ref="V153:V154" si="378">V154</f>
        <v>0</v>
      </c>
      <c r="W153" s="31">
        <f t="shared" ref="W153:W154" si="379">W154</f>
        <v>0</v>
      </c>
      <c r="X153" s="31">
        <f t="shared" ref="X153:X154" si="380">X154</f>
        <v>0</v>
      </c>
      <c r="Y153" s="31">
        <f t="shared" ref="Y153:Y154" si="381">Y154</f>
        <v>0</v>
      </c>
      <c r="Z153" s="31">
        <f t="shared" ref="Z153:Z154" si="382">Z154</f>
        <v>0</v>
      </c>
      <c r="AA153" s="31">
        <f t="shared" ref="AA153:AA154" si="383">AA154</f>
        <v>0</v>
      </c>
      <c r="AB153" s="31">
        <f t="shared" ref="AB153:AB154" si="384">AB154</f>
        <v>0</v>
      </c>
      <c r="AC153" s="31">
        <f t="shared" si="202"/>
        <v>83937.707999999999</v>
      </c>
      <c r="AD153" s="31">
        <f t="shared" si="203"/>
        <v>108816.77</v>
      </c>
      <c r="AE153" s="31">
        <f t="shared" si="204"/>
        <v>69735.070000000007</v>
      </c>
      <c r="AF153" s="31">
        <f t="shared" ref="AF153:AF154" si="385">AF154</f>
        <v>0</v>
      </c>
      <c r="AG153" s="31">
        <f t="shared" si="206"/>
        <v>83937.707999999999</v>
      </c>
      <c r="AH153" s="31">
        <f t="shared" si="207"/>
        <v>108816.77</v>
      </c>
      <c r="AI153" s="31">
        <f t="shared" si="208"/>
        <v>69735.070000000007</v>
      </c>
      <c r="AJ153" s="31">
        <f t="shared" ref="AJ153:AJ154" si="386">AJ154</f>
        <v>0</v>
      </c>
      <c r="AK153" s="31">
        <f t="shared" ref="AK153:AK154" si="387">AK154</f>
        <v>11868.6</v>
      </c>
      <c r="AL153" s="31">
        <f t="shared" ref="AL153:AL154" si="388">AL154</f>
        <v>8768.5</v>
      </c>
      <c r="AM153" s="31">
        <f t="shared" ref="AM153:AM154" si="389">AM154</f>
        <v>0</v>
      </c>
      <c r="AN153" s="31">
        <f t="shared" ref="AN153:AN154" si="390">AN154</f>
        <v>0</v>
      </c>
      <c r="AO153" s="31">
        <f t="shared" ref="AO153:AO154" si="391">AO154</f>
        <v>0</v>
      </c>
      <c r="AP153" s="31">
        <f t="shared" ref="AP153:AP154" si="392">AP154</f>
        <v>0</v>
      </c>
      <c r="AQ153" s="31">
        <f t="shared" ref="AQ153:AQ154" si="393">AQ154</f>
        <v>0</v>
      </c>
      <c r="AR153" s="31">
        <f t="shared" ref="AR153:AR154" si="394">AR154</f>
        <v>0</v>
      </c>
      <c r="AS153" s="31">
        <f t="shared" si="150"/>
        <v>104574.808</v>
      </c>
      <c r="AT153" s="31">
        <f t="shared" si="151"/>
        <v>108816.77</v>
      </c>
      <c r="AU153" s="31">
        <f t="shared" si="152"/>
        <v>69735.070000000007</v>
      </c>
      <c r="AV153" s="31">
        <f t="shared" ref="AV153:AV154" si="395">AV154</f>
        <v>0</v>
      </c>
      <c r="AW153" s="32"/>
      <c r="AX153" s="32"/>
      <c r="AY153" s="1"/>
      <c r="AZ153" s="1"/>
      <c r="BA153" s="1"/>
      <c r="BB153" s="1"/>
      <c r="BC153" s="1"/>
      <c r="BD153" s="1"/>
      <c r="BE153" s="1"/>
    </row>
    <row r="154">
      <c r="A154" s="29" t="s">
        <v>141</v>
      </c>
      <c r="B154" s="29" t="s">
        <v>61</v>
      </c>
      <c r="C154" s="29" t="s">
        <v>63</v>
      </c>
      <c r="D154" s="29" t="s">
        <v>172</v>
      </c>
      <c r="E154" s="36"/>
      <c r="F154" s="30" t="s">
        <v>173</v>
      </c>
      <c r="G154" s="31">
        <f t="shared" si="366"/>
        <v>69633.199999999997</v>
      </c>
      <c r="H154" s="31">
        <f t="shared" si="367"/>
        <v>99115.800000000003</v>
      </c>
      <c r="I154" s="31">
        <f t="shared" si="368"/>
        <v>58889.5</v>
      </c>
      <c r="J154" s="31">
        <f t="shared" si="369"/>
        <v>5409.7999999999993</v>
      </c>
      <c r="K154" s="31">
        <f t="shared" si="370"/>
        <v>9700.9699999999993</v>
      </c>
      <c r="L154" s="31">
        <f t="shared" si="371"/>
        <v>10845.57</v>
      </c>
      <c r="M154" s="31">
        <f t="shared" si="279"/>
        <v>75043</v>
      </c>
      <c r="N154" s="31">
        <f t="shared" si="280"/>
        <v>108816.77</v>
      </c>
      <c r="O154" s="31">
        <f t="shared" si="281"/>
        <v>69735.070000000007</v>
      </c>
      <c r="P154" s="31">
        <f t="shared" si="372"/>
        <v>8894.7080000000005</v>
      </c>
      <c r="Q154" s="31">
        <f t="shared" si="373"/>
        <v>0</v>
      </c>
      <c r="R154" s="31">
        <f t="shared" si="374"/>
        <v>0</v>
      </c>
      <c r="S154" s="31">
        <f t="shared" si="375"/>
        <v>0</v>
      </c>
      <c r="T154" s="31">
        <f t="shared" si="376"/>
        <v>0</v>
      </c>
      <c r="U154" s="31">
        <f t="shared" si="377"/>
        <v>0</v>
      </c>
      <c r="V154" s="31">
        <f t="shared" si="378"/>
        <v>0</v>
      </c>
      <c r="W154" s="31">
        <f t="shared" si="379"/>
        <v>0</v>
      </c>
      <c r="X154" s="31">
        <f t="shared" si="380"/>
        <v>0</v>
      </c>
      <c r="Y154" s="31">
        <f t="shared" si="381"/>
        <v>0</v>
      </c>
      <c r="Z154" s="31">
        <f t="shared" si="382"/>
        <v>0</v>
      </c>
      <c r="AA154" s="31">
        <f t="shared" si="383"/>
        <v>0</v>
      </c>
      <c r="AB154" s="31">
        <f t="shared" si="384"/>
        <v>0</v>
      </c>
      <c r="AC154" s="31">
        <f t="shared" si="202"/>
        <v>83937.707999999999</v>
      </c>
      <c r="AD154" s="31">
        <f t="shared" si="203"/>
        <v>108816.77</v>
      </c>
      <c r="AE154" s="31">
        <f t="shared" si="204"/>
        <v>69735.070000000007</v>
      </c>
      <c r="AF154" s="31">
        <f t="shared" si="385"/>
        <v>0</v>
      </c>
      <c r="AG154" s="31">
        <f t="shared" si="206"/>
        <v>83937.707999999999</v>
      </c>
      <c r="AH154" s="31">
        <f t="shared" si="207"/>
        <v>108816.77</v>
      </c>
      <c r="AI154" s="31">
        <f t="shared" si="208"/>
        <v>69735.070000000007</v>
      </c>
      <c r="AJ154" s="31">
        <f t="shared" si="386"/>
        <v>0</v>
      </c>
      <c r="AK154" s="31">
        <f t="shared" si="387"/>
        <v>11868.6</v>
      </c>
      <c r="AL154" s="31">
        <f t="shared" si="388"/>
        <v>8768.5</v>
      </c>
      <c r="AM154" s="31">
        <f t="shared" si="389"/>
        <v>0</v>
      </c>
      <c r="AN154" s="31">
        <f t="shared" si="390"/>
        <v>0</v>
      </c>
      <c r="AO154" s="31">
        <f t="shared" si="391"/>
        <v>0</v>
      </c>
      <c r="AP154" s="31">
        <f t="shared" si="392"/>
        <v>0</v>
      </c>
      <c r="AQ154" s="31">
        <f t="shared" si="393"/>
        <v>0</v>
      </c>
      <c r="AR154" s="31">
        <f t="shared" si="394"/>
        <v>0</v>
      </c>
      <c r="AS154" s="31">
        <f t="shared" si="150"/>
        <v>104574.808</v>
      </c>
      <c r="AT154" s="31">
        <f t="shared" si="151"/>
        <v>108816.77</v>
      </c>
      <c r="AU154" s="31">
        <f t="shared" si="152"/>
        <v>69735.070000000007</v>
      </c>
      <c r="AV154" s="31">
        <f t="shared" si="395"/>
        <v>0</v>
      </c>
      <c r="AW154" s="32"/>
      <c r="AX154" s="32"/>
      <c r="AY154" s="1"/>
      <c r="AZ154" s="1"/>
      <c r="BA154" s="1"/>
      <c r="BB154" s="1"/>
      <c r="BC154" s="1"/>
      <c r="BD154" s="1"/>
      <c r="BE154" s="1"/>
    </row>
    <row r="155" ht="31.5">
      <c r="A155" s="29" t="s">
        <v>141</v>
      </c>
      <c r="B155" s="29" t="s">
        <v>61</v>
      </c>
      <c r="C155" s="29" t="s">
        <v>63</v>
      </c>
      <c r="D155" s="29" t="s">
        <v>172</v>
      </c>
      <c r="E155" s="29" t="s">
        <v>39</v>
      </c>
      <c r="F155" s="30" t="s">
        <v>40</v>
      </c>
      <c r="G155" s="31">
        <v>69633.199999999997</v>
      </c>
      <c r="H155" s="31">
        <v>99115.800000000003</v>
      </c>
      <c r="I155" s="31">
        <v>58889.5</v>
      </c>
      <c r="J155" s="33">
        <f>1144.6+4265.2</f>
        <v>5409.7999999999993</v>
      </c>
      <c r="K155" s="33">
        <f>-1144.6+10845.57</f>
        <v>9700.9699999999993</v>
      </c>
      <c r="L155" s="31">
        <v>10845.57</v>
      </c>
      <c r="M155" s="31">
        <f t="shared" si="279"/>
        <v>75043</v>
      </c>
      <c r="N155" s="31">
        <f t="shared" si="280"/>
        <v>108816.77</v>
      </c>
      <c r="O155" s="31">
        <f t="shared" si="281"/>
        <v>69735.070000000007</v>
      </c>
      <c r="P155" s="31">
        <v>8894.7080000000005</v>
      </c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>
        <f t="shared" si="202"/>
        <v>83937.707999999999</v>
      </c>
      <c r="AD155" s="31">
        <f t="shared" si="203"/>
        <v>108816.77</v>
      </c>
      <c r="AE155" s="31">
        <f t="shared" si="204"/>
        <v>69735.070000000007</v>
      </c>
      <c r="AF155" s="31"/>
      <c r="AG155" s="31">
        <f t="shared" si="206"/>
        <v>83937.707999999999</v>
      </c>
      <c r="AH155" s="31">
        <f t="shared" si="207"/>
        <v>108816.77</v>
      </c>
      <c r="AI155" s="31">
        <f t="shared" si="208"/>
        <v>69735.070000000007</v>
      </c>
      <c r="AJ155" s="31"/>
      <c r="AK155" s="31">
        <v>11868.6</v>
      </c>
      <c r="AL155" s="31">
        <v>8768.5</v>
      </c>
      <c r="AM155" s="31"/>
      <c r="AN155" s="31"/>
      <c r="AO155" s="31"/>
      <c r="AP155" s="31"/>
      <c r="AQ155" s="31"/>
      <c r="AR155" s="31"/>
      <c r="AS155" s="31">
        <f t="shared" si="150"/>
        <v>104574.808</v>
      </c>
      <c r="AT155" s="31">
        <f t="shared" si="151"/>
        <v>108816.77</v>
      </c>
      <c r="AU155" s="31">
        <f t="shared" si="152"/>
        <v>69735.070000000007</v>
      </c>
      <c r="AV155" s="31"/>
      <c r="AW155" s="32"/>
      <c r="AX155" s="32" t="s">
        <v>174</v>
      </c>
      <c r="AY155" s="1"/>
      <c r="AZ155" s="1"/>
      <c r="BA155" s="1"/>
      <c r="BB155" s="1"/>
      <c r="BC155" s="1"/>
      <c r="BD155" s="1"/>
      <c r="BE155" s="1"/>
    </row>
    <row r="156" ht="31.5">
      <c r="A156" s="29" t="s">
        <v>141</v>
      </c>
      <c r="B156" s="29" t="s">
        <v>61</v>
      </c>
      <c r="C156" s="29" t="s">
        <v>63</v>
      </c>
      <c r="D156" s="29" t="s">
        <v>175</v>
      </c>
      <c r="E156" s="36"/>
      <c r="F156" s="30" t="s">
        <v>176</v>
      </c>
      <c r="G156" s="31">
        <f>G157+G159</f>
        <v>116016</v>
      </c>
      <c r="H156" s="31">
        <f>H157+H159</f>
        <v>100475.3</v>
      </c>
      <c r="I156" s="31">
        <f>I157+I159</f>
        <v>60475.300000000003</v>
      </c>
      <c r="J156" s="31">
        <f>J157+J159</f>
        <v>0</v>
      </c>
      <c r="K156" s="31">
        <f>K157+K159</f>
        <v>0</v>
      </c>
      <c r="L156" s="31">
        <f>L157+L159</f>
        <v>0</v>
      </c>
      <c r="M156" s="31">
        <f t="shared" si="279"/>
        <v>116016</v>
      </c>
      <c r="N156" s="31">
        <f t="shared" si="280"/>
        <v>100475.3</v>
      </c>
      <c r="O156" s="31">
        <f t="shared" si="281"/>
        <v>60475.300000000003</v>
      </c>
      <c r="P156" s="31">
        <f>P157+P159</f>
        <v>-8894.7080000000005</v>
      </c>
      <c r="Q156" s="31">
        <f>Q157+Q159</f>
        <v>0</v>
      </c>
      <c r="R156" s="31">
        <f>R157+R159</f>
        <v>-409.07100000000003</v>
      </c>
      <c r="S156" s="31">
        <f>S157+S159</f>
        <v>0</v>
      </c>
      <c r="T156" s="31">
        <f>T157+T159</f>
        <v>0</v>
      </c>
      <c r="U156" s="31">
        <f>U157+U159</f>
        <v>0</v>
      </c>
      <c r="V156" s="31">
        <f>V157+V159</f>
        <v>0</v>
      </c>
      <c r="W156" s="31">
        <f>W157+W159</f>
        <v>0</v>
      </c>
      <c r="X156" s="31">
        <f>X157+X159</f>
        <v>0</v>
      </c>
      <c r="Y156" s="31">
        <f>Y157+Y159</f>
        <v>0</v>
      </c>
      <c r="Z156" s="31">
        <f>Z157+Z159</f>
        <v>0</v>
      </c>
      <c r="AA156" s="31">
        <f>AA157+AA159</f>
        <v>0</v>
      </c>
      <c r="AB156" s="31">
        <f>AB157+AB159</f>
        <v>0</v>
      </c>
      <c r="AC156" s="31">
        <f t="shared" si="202"/>
        <v>106712.22100000001</v>
      </c>
      <c r="AD156" s="31">
        <f t="shared" si="203"/>
        <v>100475.3</v>
      </c>
      <c r="AE156" s="31">
        <f t="shared" si="204"/>
        <v>60475.300000000003</v>
      </c>
      <c r="AF156" s="31">
        <f>AF157+AF159</f>
        <v>0</v>
      </c>
      <c r="AG156" s="31">
        <f t="shared" si="206"/>
        <v>106712.22100000001</v>
      </c>
      <c r="AH156" s="31">
        <f t="shared" si="207"/>
        <v>100475.3</v>
      </c>
      <c r="AI156" s="31">
        <f t="shared" si="208"/>
        <v>60475.300000000003</v>
      </c>
      <c r="AJ156" s="31">
        <f>AJ157+AJ159</f>
        <v>0</v>
      </c>
      <c r="AK156" s="31">
        <f>AK157+AK159</f>
        <v>0</v>
      </c>
      <c r="AL156" s="31">
        <f>AL157+AL159</f>
        <v>-1086.799</v>
      </c>
      <c r="AM156" s="31">
        <f>AM157+AM159</f>
        <v>0</v>
      </c>
      <c r="AN156" s="31">
        <f>AN157+AN159</f>
        <v>0</v>
      </c>
      <c r="AO156" s="31">
        <f>AO157+AO159</f>
        <v>0</v>
      </c>
      <c r="AP156" s="31">
        <f>AP157+AP159</f>
        <v>0</v>
      </c>
      <c r="AQ156" s="31">
        <f>AQ157+AQ159</f>
        <v>0</v>
      </c>
      <c r="AR156" s="31">
        <f>AR157+AR159</f>
        <v>0</v>
      </c>
      <c r="AS156" s="31">
        <f t="shared" si="150"/>
        <v>105625.42200000001</v>
      </c>
      <c r="AT156" s="31">
        <f t="shared" si="151"/>
        <v>100475.3</v>
      </c>
      <c r="AU156" s="31">
        <f t="shared" si="152"/>
        <v>60475.300000000003</v>
      </c>
      <c r="AV156" s="31">
        <f>AV157+AV159</f>
        <v>0</v>
      </c>
      <c r="AW156" s="32"/>
      <c r="AX156" s="32"/>
      <c r="AY156" s="1"/>
      <c r="AZ156" s="1"/>
      <c r="BA156" s="1"/>
      <c r="BB156" s="1"/>
      <c r="BC156" s="1"/>
      <c r="BD156" s="1"/>
      <c r="BE156" s="1"/>
    </row>
    <row r="157">
      <c r="A157" s="29" t="s">
        <v>141</v>
      </c>
      <c r="B157" s="29" t="s">
        <v>61</v>
      </c>
      <c r="C157" s="29" t="s">
        <v>63</v>
      </c>
      <c r="D157" s="29" t="s">
        <v>177</v>
      </c>
      <c r="E157" s="36"/>
      <c r="F157" s="30" t="s">
        <v>178</v>
      </c>
      <c r="G157" s="31">
        <f>G158</f>
        <v>65540.699999999997</v>
      </c>
      <c r="H157" s="31">
        <f>H158</f>
        <v>50000</v>
      </c>
      <c r="I157" s="31">
        <f>I158</f>
        <v>10000</v>
      </c>
      <c r="J157" s="31">
        <f>J158</f>
        <v>0</v>
      </c>
      <c r="K157" s="31">
        <f>K158</f>
        <v>0</v>
      </c>
      <c r="L157" s="31">
        <f>L158</f>
        <v>0</v>
      </c>
      <c r="M157" s="31">
        <f t="shared" si="279"/>
        <v>65540.699999999997</v>
      </c>
      <c r="N157" s="31">
        <f t="shared" si="280"/>
        <v>50000</v>
      </c>
      <c r="O157" s="31">
        <f t="shared" si="281"/>
        <v>10000</v>
      </c>
      <c r="P157" s="31">
        <f>P158</f>
        <v>-8894.7080000000005</v>
      </c>
      <c r="Q157" s="31">
        <f>Q158</f>
        <v>0</v>
      </c>
      <c r="R157" s="31">
        <f>R158</f>
        <v>0</v>
      </c>
      <c r="S157" s="31">
        <f>S158</f>
        <v>0</v>
      </c>
      <c r="T157" s="31">
        <f>T158</f>
        <v>0</v>
      </c>
      <c r="U157" s="31">
        <f>U158</f>
        <v>0</v>
      </c>
      <c r="V157" s="31">
        <f>V158</f>
        <v>0</v>
      </c>
      <c r="W157" s="31">
        <f>W158</f>
        <v>0</v>
      </c>
      <c r="X157" s="31">
        <f>X158</f>
        <v>0</v>
      </c>
      <c r="Y157" s="31">
        <f>Y158</f>
        <v>0</v>
      </c>
      <c r="Z157" s="31">
        <f>Z158</f>
        <v>0</v>
      </c>
      <c r="AA157" s="31">
        <f>AA158</f>
        <v>0</v>
      </c>
      <c r="AB157" s="31">
        <f>AB158</f>
        <v>0</v>
      </c>
      <c r="AC157" s="31">
        <f t="shared" si="202"/>
        <v>56645.991999999998</v>
      </c>
      <c r="AD157" s="31">
        <f t="shared" si="203"/>
        <v>50000</v>
      </c>
      <c r="AE157" s="31">
        <f t="shared" si="204"/>
        <v>10000</v>
      </c>
      <c r="AF157" s="31">
        <f>AF158</f>
        <v>0</v>
      </c>
      <c r="AG157" s="31">
        <f t="shared" si="206"/>
        <v>56645.991999999998</v>
      </c>
      <c r="AH157" s="31">
        <f t="shared" si="207"/>
        <v>50000</v>
      </c>
      <c r="AI157" s="31">
        <f t="shared" si="208"/>
        <v>10000</v>
      </c>
      <c r="AJ157" s="31">
        <f>AJ158</f>
        <v>0</v>
      </c>
      <c r="AK157" s="31">
        <f>AK158</f>
        <v>0</v>
      </c>
      <c r="AL157" s="31">
        <f>AL158</f>
        <v>-1086.799</v>
      </c>
      <c r="AM157" s="31">
        <f>AM158</f>
        <v>0</v>
      </c>
      <c r="AN157" s="31">
        <f>AN158</f>
        <v>0</v>
      </c>
      <c r="AO157" s="31">
        <f>AO158</f>
        <v>0</v>
      </c>
      <c r="AP157" s="31">
        <f>AP158</f>
        <v>0</v>
      </c>
      <c r="AQ157" s="31">
        <f>AQ158</f>
        <v>0</v>
      </c>
      <c r="AR157" s="31">
        <f>AR158</f>
        <v>0</v>
      </c>
      <c r="AS157" s="31">
        <f t="shared" si="150"/>
        <v>55559.192999999999</v>
      </c>
      <c r="AT157" s="31">
        <f t="shared" si="151"/>
        <v>50000</v>
      </c>
      <c r="AU157" s="31">
        <f t="shared" si="152"/>
        <v>10000</v>
      </c>
      <c r="AV157" s="31">
        <f>AV158</f>
        <v>0</v>
      </c>
      <c r="AW157" s="32"/>
      <c r="AX157" s="32"/>
      <c r="AY157" s="1"/>
      <c r="AZ157" s="1"/>
      <c r="BA157" s="1"/>
      <c r="BB157" s="1"/>
      <c r="BC157" s="1"/>
      <c r="BD157" s="1"/>
      <c r="BE157" s="1"/>
    </row>
    <row r="158" ht="31.5">
      <c r="A158" s="29" t="s">
        <v>141</v>
      </c>
      <c r="B158" s="29" t="s">
        <v>61</v>
      </c>
      <c r="C158" s="29" t="s">
        <v>63</v>
      </c>
      <c r="D158" s="29" t="s">
        <v>177</v>
      </c>
      <c r="E158" s="29" t="s">
        <v>39</v>
      </c>
      <c r="F158" s="30" t="s">
        <v>40</v>
      </c>
      <c r="G158" s="31">
        <v>65540.699999999997</v>
      </c>
      <c r="H158" s="31">
        <v>50000</v>
      </c>
      <c r="I158" s="31">
        <v>10000</v>
      </c>
      <c r="J158" s="31"/>
      <c r="K158" s="31"/>
      <c r="L158" s="31"/>
      <c r="M158" s="31">
        <f t="shared" si="279"/>
        <v>65540.699999999997</v>
      </c>
      <c r="N158" s="31">
        <f t="shared" si="280"/>
        <v>50000</v>
      </c>
      <c r="O158" s="31">
        <f t="shared" si="281"/>
        <v>10000</v>
      </c>
      <c r="P158" s="31">
        <v>-8894.7080000000005</v>
      </c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>
        <f t="shared" si="202"/>
        <v>56645.991999999998</v>
      </c>
      <c r="AD158" s="31">
        <f t="shared" si="203"/>
        <v>50000</v>
      </c>
      <c r="AE158" s="31">
        <f t="shared" si="204"/>
        <v>10000</v>
      </c>
      <c r="AF158" s="31"/>
      <c r="AG158" s="31">
        <f t="shared" si="206"/>
        <v>56645.991999999998</v>
      </c>
      <c r="AH158" s="31">
        <f t="shared" si="207"/>
        <v>50000</v>
      </c>
      <c r="AI158" s="31">
        <f t="shared" si="208"/>
        <v>10000</v>
      </c>
      <c r="AJ158" s="31"/>
      <c r="AK158" s="31"/>
      <c r="AL158" s="31">
        <v>-1086.799</v>
      </c>
      <c r="AM158" s="31"/>
      <c r="AN158" s="31"/>
      <c r="AO158" s="31"/>
      <c r="AP158" s="31"/>
      <c r="AQ158" s="31"/>
      <c r="AR158" s="31"/>
      <c r="AS158" s="31">
        <f t="shared" si="150"/>
        <v>55559.192999999999</v>
      </c>
      <c r="AT158" s="31">
        <f t="shared" si="151"/>
        <v>50000</v>
      </c>
      <c r="AU158" s="31">
        <f t="shared" si="152"/>
        <v>10000</v>
      </c>
      <c r="AV158" s="31"/>
      <c r="AW158" s="32"/>
      <c r="AX158" s="32"/>
      <c r="AY158" s="1"/>
      <c r="AZ158" s="1"/>
      <c r="BA158" s="1"/>
      <c r="BB158" s="1"/>
      <c r="BC158" s="1"/>
      <c r="BD158" s="1"/>
      <c r="BE158" s="1"/>
    </row>
    <row r="159" ht="47.25">
      <c r="A159" s="29" t="s">
        <v>141</v>
      </c>
      <c r="B159" s="29" t="s">
        <v>61</v>
      </c>
      <c r="C159" s="29" t="s">
        <v>63</v>
      </c>
      <c r="D159" s="29" t="s">
        <v>179</v>
      </c>
      <c r="E159" s="36"/>
      <c r="F159" s="30" t="s">
        <v>180</v>
      </c>
      <c r="G159" s="31">
        <f>G160</f>
        <v>50475.300000000003</v>
      </c>
      <c r="H159" s="31">
        <f>H160</f>
        <v>50475.300000000003</v>
      </c>
      <c r="I159" s="31">
        <f>I160</f>
        <v>50475.300000000003</v>
      </c>
      <c r="J159" s="31">
        <f>J160</f>
        <v>0</v>
      </c>
      <c r="K159" s="31">
        <f>K160</f>
        <v>0</v>
      </c>
      <c r="L159" s="31">
        <f>L160</f>
        <v>0</v>
      </c>
      <c r="M159" s="31">
        <f t="shared" si="279"/>
        <v>50475.300000000003</v>
      </c>
      <c r="N159" s="31">
        <f t="shared" si="280"/>
        <v>50475.300000000003</v>
      </c>
      <c r="O159" s="31">
        <f t="shared" si="281"/>
        <v>50475.300000000003</v>
      </c>
      <c r="P159" s="31">
        <f>P160</f>
        <v>0</v>
      </c>
      <c r="Q159" s="31">
        <f>Q160</f>
        <v>0</v>
      </c>
      <c r="R159" s="31">
        <f>R160</f>
        <v>-409.07100000000003</v>
      </c>
      <c r="S159" s="31">
        <f>S160</f>
        <v>0</v>
      </c>
      <c r="T159" s="31">
        <f>T160</f>
        <v>0</v>
      </c>
      <c r="U159" s="31">
        <f>U160</f>
        <v>0</v>
      </c>
      <c r="V159" s="31">
        <f>V160</f>
        <v>0</v>
      </c>
      <c r="W159" s="31">
        <f>W160</f>
        <v>0</v>
      </c>
      <c r="X159" s="31">
        <f>X160</f>
        <v>0</v>
      </c>
      <c r="Y159" s="31">
        <f>Y160</f>
        <v>0</v>
      </c>
      <c r="Z159" s="31">
        <f>Z160</f>
        <v>0</v>
      </c>
      <c r="AA159" s="31">
        <f>AA160</f>
        <v>0</v>
      </c>
      <c r="AB159" s="31">
        <f>AB160</f>
        <v>0</v>
      </c>
      <c r="AC159" s="31">
        <f t="shared" si="202"/>
        <v>50066.228999999999</v>
      </c>
      <c r="AD159" s="31">
        <f t="shared" si="203"/>
        <v>50475.300000000003</v>
      </c>
      <c r="AE159" s="31">
        <f t="shared" si="204"/>
        <v>50475.300000000003</v>
      </c>
      <c r="AF159" s="31">
        <f>AF160</f>
        <v>0</v>
      </c>
      <c r="AG159" s="31">
        <f t="shared" si="206"/>
        <v>50066.228999999999</v>
      </c>
      <c r="AH159" s="31">
        <f t="shared" si="207"/>
        <v>50475.300000000003</v>
      </c>
      <c r="AI159" s="31">
        <f t="shared" si="208"/>
        <v>50475.300000000003</v>
      </c>
      <c r="AJ159" s="31">
        <f>AJ160</f>
        <v>0</v>
      </c>
      <c r="AK159" s="31">
        <f>AK160</f>
        <v>0</v>
      </c>
      <c r="AL159" s="31">
        <f>AL160</f>
        <v>0</v>
      </c>
      <c r="AM159" s="31">
        <f>AM160</f>
        <v>0</v>
      </c>
      <c r="AN159" s="31">
        <f>AN160</f>
        <v>0</v>
      </c>
      <c r="AO159" s="31">
        <f>AO160</f>
        <v>0</v>
      </c>
      <c r="AP159" s="31">
        <f>AP160</f>
        <v>0</v>
      </c>
      <c r="AQ159" s="31">
        <f>AQ160</f>
        <v>0</v>
      </c>
      <c r="AR159" s="31">
        <f>AR160</f>
        <v>0</v>
      </c>
      <c r="AS159" s="31">
        <f t="shared" si="150"/>
        <v>50066.228999999999</v>
      </c>
      <c r="AT159" s="31">
        <f t="shared" si="151"/>
        <v>50475.300000000003</v>
      </c>
      <c r="AU159" s="31">
        <f t="shared" si="152"/>
        <v>50475.300000000003</v>
      </c>
      <c r="AV159" s="31">
        <f>AV160</f>
        <v>0</v>
      </c>
      <c r="AW159" s="32"/>
      <c r="AX159" s="32"/>
      <c r="AY159" s="1"/>
      <c r="AZ159" s="1"/>
      <c r="BA159" s="1"/>
      <c r="BB159" s="1"/>
      <c r="BC159" s="1"/>
      <c r="BD159" s="1"/>
      <c r="BE159" s="1"/>
    </row>
    <row r="160" ht="31.5">
      <c r="A160" s="29" t="s">
        <v>141</v>
      </c>
      <c r="B160" s="29" t="s">
        <v>61</v>
      </c>
      <c r="C160" s="29" t="s">
        <v>63</v>
      </c>
      <c r="D160" s="29" t="s">
        <v>179</v>
      </c>
      <c r="E160" s="29" t="s">
        <v>39</v>
      </c>
      <c r="F160" s="30" t="s">
        <v>40</v>
      </c>
      <c r="G160" s="31">
        <v>50475.300000000003</v>
      </c>
      <c r="H160" s="31">
        <v>50475.300000000003</v>
      </c>
      <c r="I160" s="31">
        <v>50475.300000000003</v>
      </c>
      <c r="J160" s="31"/>
      <c r="K160" s="31"/>
      <c r="L160" s="31"/>
      <c r="M160" s="31">
        <f t="shared" si="279"/>
        <v>50475.300000000003</v>
      </c>
      <c r="N160" s="31">
        <f t="shared" si="280"/>
        <v>50475.300000000003</v>
      </c>
      <c r="O160" s="31">
        <f t="shared" si="281"/>
        <v>50475.300000000003</v>
      </c>
      <c r="P160" s="31"/>
      <c r="Q160" s="31"/>
      <c r="R160" s="31">
        <v>-409.07100000000003</v>
      </c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>
        <f t="shared" si="202"/>
        <v>50066.228999999999</v>
      </c>
      <c r="AD160" s="31">
        <f t="shared" si="203"/>
        <v>50475.300000000003</v>
      </c>
      <c r="AE160" s="31">
        <f t="shared" si="204"/>
        <v>50475.300000000003</v>
      </c>
      <c r="AF160" s="31"/>
      <c r="AG160" s="31">
        <f t="shared" si="206"/>
        <v>50066.228999999999</v>
      </c>
      <c r="AH160" s="31">
        <f t="shared" si="207"/>
        <v>50475.300000000003</v>
      </c>
      <c r="AI160" s="31">
        <f t="shared" si="208"/>
        <v>50475.300000000003</v>
      </c>
      <c r="AJ160" s="31"/>
      <c r="AK160" s="31"/>
      <c r="AL160" s="31"/>
      <c r="AM160" s="31"/>
      <c r="AN160" s="31"/>
      <c r="AO160" s="31"/>
      <c r="AP160" s="31"/>
      <c r="AQ160" s="31"/>
      <c r="AR160" s="31"/>
      <c r="AS160" s="31">
        <f t="shared" si="150"/>
        <v>50066.228999999999</v>
      </c>
      <c r="AT160" s="31">
        <f t="shared" si="151"/>
        <v>50475.300000000003</v>
      </c>
      <c r="AU160" s="31">
        <f t="shared" si="152"/>
        <v>50475.300000000003</v>
      </c>
      <c r="AV160" s="31"/>
      <c r="AW160" s="32"/>
      <c r="AX160" s="32"/>
      <c r="AY160" s="1"/>
      <c r="AZ160" s="1"/>
      <c r="BA160" s="1"/>
      <c r="BB160" s="1"/>
      <c r="BC160" s="1"/>
      <c r="BD160" s="1"/>
      <c r="BE160" s="1"/>
    </row>
    <row r="161" ht="31.5">
      <c r="A161" s="29" t="s">
        <v>141</v>
      </c>
      <c r="B161" s="29" t="s">
        <v>61</v>
      </c>
      <c r="C161" s="29" t="s">
        <v>63</v>
      </c>
      <c r="D161" s="29" t="s">
        <v>153</v>
      </c>
      <c r="E161" s="36"/>
      <c r="F161" s="30" t="s">
        <v>154</v>
      </c>
      <c r="G161" s="31">
        <f t="shared" ref="G161:G167" si="396">G162</f>
        <v>5745.3000000000002</v>
      </c>
      <c r="H161" s="31">
        <f t="shared" ref="H161:H167" si="397">H162</f>
        <v>5745.3000000000002</v>
      </c>
      <c r="I161" s="31">
        <f t="shared" ref="I161:I167" si="398">I162</f>
        <v>5745.3000000000002</v>
      </c>
      <c r="J161" s="31">
        <f t="shared" ref="J161:J167" si="399">J162</f>
        <v>0</v>
      </c>
      <c r="K161" s="31">
        <f t="shared" ref="K161:K167" si="400">K162</f>
        <v>0</v>
      </c>
      <c r="L161" s="31">
        <f t="shared" ref="L161:L167" si="401">L162</f>
        <v>0</v>
      </c>
      <c r="M161" s="31">
        <f t="shared" si="279"/>
        <v>5745.3000000000002</v>
      </c>
      <c r="N161" s="31">
        <f t="shared" si="280"/>
        <v>5745.3000000000002</v>
      </c>
      <c r="O161" s="31">
        <f t="shared" si="281"/>
        <v>5745.3000000000002</v>
      </c>
      <c r="P161" s="31">
        <f t="shared" ref="P161:P167" si="402">P162</f>
        <v>0</v>
      </c>
      <c r="Q161" s="31">
        <f t="shared" ref="Q161:Q167" si="403">Q162</f>
        <v>0</v>
      </c>
      <c r="R161" s="31">
        <f t="shared" ref="R161:R167" si="404">R162</f>
        <v>-714.20000000000005</v>
      </c>
      <c r="S161" s="31">
        <f t="shared" ref="S161:S167" si="405">S162</f>
        <v>0</v>
      </c>
      <c r="T161" s="31">
        <f t="shared" ref="T161:T167" si="406">T162</f>
        <v>0</v>
      </c>
      <c r="U161" s="31">
        <f t="shared" ref="U161:U167" si="407">U162</f>
        <v>0</v>
      </c>
      <c r="V161" s="31">
        <f t="shared" ref="V161:V167" si="408">V162</f>
        <v>0</v>
      </c>
      <c r="W161" s="31">
        <f t="shared" ref="W161:W167" si="409">W162</f>
        <v>0</v>
      </c>
      <c r="X161" s="31">
        <f t="shared" ref="X161:X167" si="410">X162</f>
        <v>0</v>
      </c>
      <c r="Y161" s="31">
        <f t="shared" ref="Y161:Y167" si="411">Y162</f>
        <v>0</v>
      </c>
      <c r="Z161" s="31">
        <f t="shared" ref="Z161:Z167" si="412">Z162</f>
        <v>0</v>
      </c>
      <c r="AA161" s="31">
        <f t="shared" ref="AA161:AA167" si="413">AA162</f>
        <v>0</v>
      </c>
      <c r="AB161" s="31">
        <f t="shared" ref="AB161:AB167" si="414">AB162</f>
        <v>0</v>
      </c>
      <c r="AC161" s="31">
        <f t="shared" si="202"/>
        <v>5031.1000000000004</v>
      </c>
      <c r="AD161" s="31">
        <f t="shared" si="203"/>
        <v>5745.3000000000002</v>
      </c>
      <c r="AE161" s="31">
        <f t="shared" si="204"/>
        <v>5745.3000000000002</v>
      </c>
      <c r="AF161" s="31">
        <f t="shared" ref="AF161:AF167" si="415">AF162</f>
        <v>0</v>
      </c>
      <c r="AG161" s="31">
        <f t="shared" si="206"/>
        <v>5031.1000000000004</v>
      </c>
      <c r="AH161" s="31">
        <f t="shared" si="207"/>
        <v>5745.3000000000002</v>
      </c>
      <c r="AI161" s="31">
        <f t="shared" si="208"/>
        <v>5745.3000000000002</v>
      </c>
      <c r="AJ161" s="31">
        <f t="shared" ref="AJ161:AJ167" si="416">AJ162</f>
        <v>0</v>
      </c>
      <c r="AK161" s="31">
        <f t="shared" ref="AK161:AK167" si="417">AK162</f>
        <v>0</v>
      </c>
      <c r="AL161" s="31">
        <f t="shared" ref="AL161:AL167" si="418">AL162</f>
        <v>0</v>
      </c>
      <c r="AM161" s="31">
        <f t="shared" ref="AM161:AM167" si="419">AM162</f>
        <v>0</v>
      </c>
      <c r="AN161" s="31">
        <f t="shared" ref="AN161:AN167" si="420">AN162</f>
        <v>0</v>
      </c>
      <c r="AO161" s="31">
        <f t="shared" ref="AO161:AO167" si="421">AO162</f>
        <v>0</v>
      </c>
      <c r="AP161" s="31">
        <f t="shared" ref="AP161:AP167" si="422">AP162</f>
        <v>0</v>
      </c>
      <c r="AQ161" s="31">
        <f t="shared" ref="AQ161:AQ167" si="423">AQ162</f>
        <v>0</v>
      </c>
      <c r="AR161" s="31">
        <f t="shared" ref="AR161:AR167" si="424">AR162</f>
        <v>0</v>
      </c>
      <c r="AS161" s="31">
        <f t="shared" si="150"/>
        <v>5031.1000000000004</v>
      </c>
      <c r="AT161" s="31">
        <f t="shared" si="151"/>
        <v>5745.3000000000002</v>
      </c>
      <c r="AU161" s="31">
        <f t="shared" si="152"/>
        <v>5745.3000000000002</v>
      </c>
      <c r="AV161" s="31">
        <f t="shared" ref="AV161:AV167" si="425">AV162</f>
        <v>0</v>
      </c>
      <c r="AW161" s="32"/>
      <c r="AX161" s="32"/>
      <c r="AY161" s="1"/>
      <c r="AZ161" s="1"/>
      <c r="BA161" s="1"/>
      <c r="BB161" s="1"/>
      <c r="BC161" s="1"/>
      <c r="BD161" s="1"/>
      <c r="BE161" s="1"/>
    </row>
    <row r="162" ht="31.5">
      <c r="A162" s="29" t="s">
        <v>141</v>
      </c>
      <c r="B162" s="29" t="s">
        <v>61</v>
      </c>
      <c r="C162" s="29" t="s">
        <v>63</v>
      </c>
      <c r="D162" s="29" t="s">
        <v>181</v>
      </c>
      <c r="E162" s="36"/>
      <c r="F162" s="30" t="s">
        <v>182</v>
      </c>
      <c r="G162" s="31">
        <f t="shared" si="396"/>
        <v>5745.3000000000002</v>
      </c>
      <c r="H162" s="31">
        <f t="shared" si="397"/>
        <v>5745.3000000000002</v>
      </c>
      <c r="I162" s="31">
        <f t="shared" si="398"/>
        <v>5745.3000000000002</v>
      </c>
      <c r="J162" s="31">
        <f t="shared" si="399"/>
        <v>0</v>
      </c>
      <c r="K162" s="31">
        <f t="shared" si="400"/>
        <v>0</v>
      </c>
      <c r="L162" s="31">
        <f t="shared" si="401"/>
        <v>0</v>
      </c>
      <c r="M162" s="31">
        <f t="shared" si="279"/>
        <v>5745.3000000000002</v>
      </c>
      <c r="N162" s="31">
        <f t="shared" si="280"/>
        <v>5745.3000000000002</v>
      </c>
      <c r="O162" s="31">
        <f t="shared" si="281"/>
        <v>5745.3000000000002</v>
      </c>
      <c r="P162" s="31">
        <f t="shared" si="402"/>
        <v>0</v>
      </c>
      <c r="Q162" s="31">
        <f t="shared" si="403"/>
        <v>0</v>
      </c>
      <c r="R162" s="31">
        <f t="shared" si="404"/>
        <v>-714.20000000000005</v>
      </c>
      <c r="S162" s="31">
        <f t="shared" si="405"/>
        <v>0</v>
      </c>
      <c r="T162" s="31">
        <f t="shared" si="406"/>
        <v>0</v>
      </c>
      <c r="U162" s="31">
        <f t="shared" si="407"/>
        <v>0</v>
      </c>
      <c r="V162" s="31">
        <f t="shared" si="408"/>
        <v>0</v>
      </c>
      <c r="W162" s="31">
        <f t="shared" si="409"/>
        <v>0</v>
      </c>
      <c r="X162" s="31">
        <f t="shared" si="410"/>
        <v>0</v>
      </c>
      <c r="Y162" s="31">
        <f t="shared" si="411"/>
        <v>0</v>
      </c>
      <c r="Z162" s="31">
        <f t="shared" si="412"/>
        <v>0</v>
      </c>
      <c r="AA162" s="31">
        <f t="shared" si="413"/>
        <v>0</v>
      </c>
      <c r="AB162" s="31">
        <f t="shared" si="414"/>
        <v>0</v>
      </c>
      <c r="AC162" s="31">
        <f t="shared" si="202"/>
        <v>5031.1000000000004</v>
      </c>
      <c r="AD162" s="31">
        <f t="shared" si="203"/>
        <v>5745.3000000000002</v>
      </c>
      <c r="AE162" s="31">
        <f t="shared" si="204"/>
        <v>5745.3000000000002</v>
      </c>
      <c r="AF162" s="31">
        <f t="shared" si="415"/>
        <v>0</v>
      </c>
      <c r="AG162" s="31">
        <f t="shared" si="206"/>
        <v>5031.1000000000004</v>
      </c>
      <c r="AH162" s="31">
        <f t="shared" si="207"/>
        <v>5745.3000000000002</v>
      </c>
      <c r="AI162" s="31">
        <f t="shared" si="208"/>
        <v>5745.3000000000002</v>
      </c>
      <c r="AJ162" s="31">
        <f t="shared" si="416"/>
        <v>0</v>
      </c>
      <c r="AK162" s="31">
        <f t="shared" si="417"/>
        <v>0</v>
      </c>
      <c r="AL162" s="31">
        <f t="shared" si="418"/>
        <v>0</v>
      </c>
      <c r="AM162" s="31">
        <f t="shared" si="419"/>
        <v>0</v>
      </c>
      <c r="AN162" s="31">
        <f t="shared" si="420"/>
        <v>0</v>
      </c>
      <c r="AO162" s="31">
        <f t="shared" si="421"/>
        <v>0</v>
      </c>
      <c r="AP162" s="31">
        <f t="shared" si="422"/>
        <v>0</v>
      </c>
      <c r="AQ162" s="31">
        <f t="shared" si="423"/>
        <v>0</v>
      </c>
      <c r="AR162" s="31">
        <f t="shared" si="424"/>
        <v>0</v>
      </c>
      <c r="AS162" s="31">
        <f t="shared" si="150"/>
        <v>5031.1000000000004</v>
      </c>
      <c r="AT162" s="31">
        <f t="shared" si="151"/>
        <v>5745.3000000000002</v>
      </c>
      <c r="AU162" s="31">
        <f t="shared" si="152"/>
        <v>5745.3000000000002</v>
      </c>
      <c r="AV162" s="31">
        <f t="shared" si="425"/>
        <v>0</v>
      </c>
      <c r="AW162" s="32"/>
      <c r="AX162" s="32"/>
      <c r="AY162" s="1"/>
      <c r="AZ162" s="1"/>
      <c r="BA162" s="1"/>
      <c r="BB162" s="1"/>
      <c r="BC162" s="1"/>
      <c r="BD162" s="1"/>
      <c r="BE162" s="1"/>
    </row>
    <row r="163" ht="31.5">
      <c r="A163" s="29" t="s">
        <v>141</v>
      </c>
      <c r="B163" s="29" t="s">
        <v>61</v>
      </c>
      <c r="C163" s="29" t="s">
        <v>63</v>
      </c>
      <c r="D163" s="29" t="s">
        <v>181</v>
      </c>
      <c r="E163" s="29" t="s">
        <v>39</v>
      </c>
      <c r="F163" s="30" t="s">
        <v>40</v>
      </c>
      <c r="G163" s="31">
        <v>5745.3000000000002</v>
      </c>
      <c r="H163" s="31">
        <v>5745.3000000000002</v>
      </c>
      <c r="I163" s="31">
        <v>5745.3000000000002</v>
      </c>
      <c r="J163" s="31"/>
      <c r="K163" s="31"/>
      <c r="L163" s="31"/>
      <c r="M163" s="31">
        <f t="shared" si="279"/>
        <v>5745.3000000000002</v>
      </c>
      <c r="N163" s="31">
        <f t="shared" si="280"/>
        <v>5745.3000000000002</v>
      </c>
      <c r="O163" s="31">
        <f t="shared" si="281"/>
        <v>5745.3000000000002</v>
      </c>
      <c r="P163" s="31"/>
      <c r="Q163" s="31"/>
      <c r="R163" s="31">
        <v>-714.20000000000005</v>
      </c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>
        <f t="shared" si="202"/>
        <v>5031.1000000000004</v>
      </c>
      <c r="AD163" s="31">
        <f t="shared" si="203"/>
        <v>5745.3000000000002</v>
      </c>
      <c r="AE163" s="31">
        <f t="shared" si="204"/>
        <v>5745.3000000000002</v>
      </c>
      <c r="AF163" s="31"/>
      <c r="AG163" s="31">
        <f t="shared" si="206"/>
        <v>5031.1000000000004</v>
      </c>
      <c r="AH163" s="31">
        <f t="shared" si="207"/>
        <v>5745.3000000000002</v>
      </c>
      <c r="AI163" s="31">
        <f t="shared" si="208"/>
        <v>5745.3000000000002</v>
      </c>
      <c r="AJ163" s="31"/>
      <c r="AK163" s="31"/>
      <c r="AL163" s="31"/>
      <c r="AM163" s="31"/>
      <c r="AN163" s="31"/>
      <c r="AO163" s="31"/>
      <c r="AP163" s="31"/>
      <c r="AQ163" s="31"/>
      <c r="AR163" s="31"/>
      <c r="AS163" s="31">
        <f t="shared" si="150"/>
        <v>5031.1000000000004</v>
      </c>
      <c r="AT163" s="31">
        <f t="shared" si="151"/>
        <v>5745.3000000000002</v>
      </c>
      <c r="AU163" s="31">
        <f t="shared" si="152"/>
        <v>5745.3000000000002</v>
      </c>
      <c r="AV163" s="31"/>
      <c r="AW163" s="32"/>
      <c r="AX163" s="32"/>
      <c r="AY163" s="1"/>
      <c r="AZ163" s="1"/>
      <c r="BA163" s="1"/>
      <c r="BB163" s="1"/>
      <c r="BC163" s="1"/>
      <c r="BD163" s="1"/>
      <c r="BE163" s="1"/>
    </row>
    <row r="164" s="24" customFormat="1" ht="31.5">
      <c r="A164" s="25" t="s">
        <v>141</v>
      </c>
      <c r="B164" s="25" t="s">
        <v>61</v>
      </c>
      <c r="C164" s="25" t="s">
        <v>61</v>
      </c>
      <c r="D164" s="25"/>
      <c r="E164" s="35"/>
      <c r="F164" s="26" t="s">
        <v>183</v>
      </c>
      <c r="G164" s="27">
        <f t="shared" si="396"/>
        <v>93979</v>
      </c>
      <c r="H164" s="27">
        <f t="shared" si="397"/>
        <v>90888.5</v>
      </c>
      <c r="I164" s="27">
        <f t="shared" si="398"/>
        <v>90888.5</v>
      </c>
      <c r="J164" s="27">
        <f t="shared" si="399"/>
        <v>6816.4229999999998</v>
      </c>
      <c r="K164" s="27">
        <f t="shared" si="400"/>
        <v>12204.996999999999</v>
      </c>
      <c r="L164" s="27">
        <f t="shared" si="401"/>
        <v>12204.996999999999</v>
      </c>
      <c r="M164" s="27">
        <f t="shared" si="279"/>
        <v>100795.423</v>
      </c>
      <c r="N164" s="27">
        <f t="shared" si="280"/>
        <v>103093.497</v>
      </c>
      <c r="O164" s="27">
        <f t="shared" si="281"/>
        <v>103093.497</v>
      </c>
      <c r="P164" s="27">
        <f t="shared" si="402"/>
        <v>0</v>
      </c>
      <c r="Q164" s="27">
        <f t="shared" si="403"/>
        <v>0</v>
      </c>
      <c r="R164" s="27">
        <f t="shared" si="404"/>
        <v>0</v>
      </c>
      <c r="S164" s="27">
        <f t="shared" si="405"/>
        <v>0</v>
      </c>
      <c r="T164" s="27">
        <f t="shared" si="406"/>
        <v>0</v>
      </c>
      <c r="U164" s="27">
        <f t="shared" si="407"/>
        <v>0</v>
      </c>
      <c r="V164" s="27">
        <f t="shared" si="408"/>
        <v>0</v>
      </c>
      <c r="W164" s="27">
        <f t="shared" si="409"/>
        <v>0</v>
      </c>
      <c r="X164" s="27">
        <f t="shared" si="410"/>
        <v>0</v>
      </c>
      <c r="Y164" s="27">
        <f t="shared" si="411"/>
        <v>0</v>
      </c>
      <c r="Z164" s="27">
        <f t="shared" si="412"/>
        <v>0</v>
      </c>
      <c r="AA164" s="27">
        <f t="shared" si="413"/>
        <v>0</v>
      </c>
      <c r="AB164" s="27">
        <f t="shared" si="414"/>
        <v>0</v>
      </c>
      <c r="AC164" s="27">
        <f t="shared" si="202"/>
        <v>100795.423</v>
      </c>
      <c r="AD164" s="27">
        <f t="shared" si="203"/>
        <v>103093.497</v>
      </c>
      <c r="AE164" s="27">
        <f t="shared" si="204"/>
        <v>103093.497</v>
      </c>
      <c r="AF164" s="27">
        <f t="shared" si="415"/>
        <v>0</v>
      </c>
      <c r="AG164" s="27">
        <f t="shared" si="206"/>
        <v>100795.423</v>
      </c>
      <c r="AH164" s="27">
        <f t="shared" si="207"/>
        <v>103093.497</v>
      </c>
      <c r="AI164" s="27">
        <f t="shared" si="208"/>
        <v>103093.497</v>
      </c>
      <c r="AJ164" s="27">
        <f t="shared" si="416"/>
        <v>0</v>
      </c>
      <c r="AK164" s="27">
        <f t="shared" si="417"/>
        <v>2003</v>
      </c>
      <c r="AL164" s="27">
        <f t="shared" si="418"/>
        <v>-1481.7</v>
      </c>
      <c r="AM164" s="27">
        <f t="shared" si="419"/>
        <v>0</v>
      </c>
      <c r="AN164" s="27">
        <f t="shared" si="420"/>
        <v>0</v>
      </c>
      <c r="AO164" s="27">
        <f t="shared" si="421"/>
        <v>0</v>
      </c>
      <c r="AP164" s="27">
        <f t="shared" si="422"/>
        <v>0</v>
      </c>
      <c r="AQ164" s="27">
        <f t="shared" si="423"/>
        <v>0</v>
      </c>
      <c r="AR164" s="27">
        <f t="shared" si="424"/>
        <v>0</v>
      </c>
      <c r="AS164" s="27">
        <f t="shared" ref="AS164:AS227" si="426">AG164+AJ164+AK164+AL164+AM164</f>
        <v>101316.723</v>
      </c>
      <c r="AT164" s="27">
        <f t="shared" ref="AT164:AT227" si="427">AH164+AN164+AO164+AP164</f>
        <v>103093.497</v>
      </c>
      <c r="AU164" s="27">
        <f t="shared" ref="AU164:AU227" si="428">AI164+AR164+AQ164</f>
        <v>103093.497</v>
      </c>
      <c r="AV164" s="27">
        <f t="shared" si="425"/>
        <v>0</v>
      </c>
      <c r="AW164" s="28"/>
      <c r="AX164" s="28"/>
      <c r="AY164" s="24"/>
      <c r="AZ164" s="24"/>
      <c r="BA164" s="24"/>
      <c r="BB164" s="24"/>
      <c r="BC164" s="24"/>
      <c r="BD164" s="24"/>
      <c r="BE164" s="24"/>
    </row>
    <row r="165" ht="31.5">
      <c r="A165" s="29" t="s">
        <v>141</v>
      </c>
      <c r="B165" s="29" t="s">
        <v>61</v>
      </c>
      <c r="C165" s="29" t="s">
        <v>61</v>
      </c>
      <c r="D165" s="29" t="s">
        <v>149</v>
      </c>
      <c r="E165" s="36"/>
      <c r="F165" s="30" t="s">
        <v>150</v>
      </c>
      <c r="G165" s="31">
        <f t="shared" si="396"/>
        <v>93979</v>
      </c>
      <c r="H165" s="31">
        <f t="shared" si="397"/>
        <v>90888.5</v>
      </c>
      <c r="I165" s="31">
        <f t="shared" si="398"/>
        <v>90888.5</v>
      </c>
      <c r="J165" s="31">
        <f t="shared" si="399"/>
        <v>6816.4229999999998</v>
      </c>
      <c r="K165" s="31">
        <f t="shared" si="400"/>
        <v>12204.996999999999</v>
      </c>
      <c r="L165" s="31">
        <f t="shared" si="401"/>
        <v>12204.996999999999</v>
      </c>
      <c r="M165" s="31">
        <f t="shared" si="279"/>
        <v>100795.423</v>
      </c>
      <c r="N165" s="31">
        <f t="shared" si="280"/>
        <v>103093.497</v>
      </c>
      <c r="O165" s="31">
        <f t="shared" si="281"/>
        <v>103093.497</v>
      </c>
      <c r="P165" s="31">
        <f t="shared" si="402"/>
        <v>0</v>
      </c>
      <c r="Q165" s="31">
        <f t="shared" si="403"/>
        <v>0</v>
      </c>
      <c r="R165" s="31">
        <f t="shared" si="404"/>
        <v>0</v>
      </c>
      <c r="S165" s="31">
        <f t="shared" si="405"/>
        <v>0</v>
      </c>
      <c r="T165" s="31">
        <f t="shared" si="406"/>
        <v>0</v>
      </c>
      <c r="U165" s="31">
        <f t="shared" si="407"/>
        <v>0</v>
      </c>
      <c r="V165" s="31">
        <f t="shared" si="408"/>
        <v>0</v>
      </c>
      <c r="W165" s="31">
        <f t="shared" si="409"/>
        <v>0</v>
      </c>
      <c r="X165" s="31">
        <f t="shared" si="410"/>
        <v>0</v>
      </c>
      <c r="Y165" s="31">
        <f t="shared" si="411"/>
        <v>0</v>
      </c>
      <c r="Z165" s="31">
        <f t="shared" si="412"/>
        <v>0</v>
      </c>
      <c r="AA165" s="31">
        <f t="shared" si="413"/>
        <v>0</v>
      </c>
      <c r="AB165" s="31">
        <f t="shared" si="414"/>
        <v>0</v>
      </c>
      <c r="AC165" s="31">
        <f t="shared" si="202"/>
        <v>100795.423</v>
      </c>
      <c r="AD165" s="31">
        <f t="shared" si="203"/>
        <v>103093.497</v>
      </c>
      <c r="AE165" s="31">
        <f t="shared" si="204"/>
        <v>103093.497</v>
      </c>
      <c r="AF165" s="31">
        <f t="shared" si="415"/>
        <v>0</v>
      </c>
      <c r="AG165" s="31">
        <f t="shared" si="206"/>
        <v>100795.423</v>
      </c>
      <c r="AH165" s="31">
        <f t="shared" si="207"/>
        <v>103093.497</v>
      </c>
      <c r="AI165" s="31">
        <f t="shared" si="208"/>
        <v>103093.497</v>
      </c>
      <c r="AJ165" s="31">
        <f t="shared" si="416"/>
        <v>0</v>
      </c>
      <c r="AK165" s="31">
        <f t="shared" si="417"/>
        <v>2003</v>
      </c>
      <c r="AL165" s="31">
        <f t="shared" si="418"/>
        <v>-1481.7</v>
      </c>
      <c r="AM165" s="31">
        <f t="shared" si="419"/>
        <v>0</v>
      </c>
      <c r="AN165" s="31">
        <f t="shared" si="420"/>
        <v>0</v>
      </c>
      <c r="AO165" s="31">
        <f t="shared" si="421"/>
        <v>0</v>
      </c>
      <c r="AP165" s="31">
        <f t="shared" si="422"/>
        <v>0</v>
      </c>
      <c r="AQ165" s="31">
        <f t="shared" si="423"/>
        <v>0</v>
      </c>
      <c r="AR165" s="31">
        <f t="shared" si="424"/>
        <v>0</v>
      </c>
      <c r="AS165" s="31">
        <f t="shared" si="426"/>
        <v>101316.723</v>
      </c>
      <c r="AT165" s="31">
        <f t="shared" si="427"/>
        <v>103093.497</v>
      </c>
      <c r="AU165" s="31">
        <f t="shared" si="428"/>
        <v>103093.497</v>
      </c>
      <c r="AV165" s="31">
        <f t="shared" si="425"/>
        <v>0</v>
      </c>
      <c r="AW165" s="32"/>
      <c r="AX165" s="32"/>
      <c r="AY165" s="1"/>
      <c r="AZ165" s="1"/>
      <c r="BA165" s="1"/>
      <c r="BB165" s="1"/>
      <c r="BC165" s="1"/>
      <c r="BD165" s="1"/>
      <c r="BE165" s="1"/>
    </row>
    <row r="166" hidden="1">
      <c r="A166" s="29" t="s">
        <v>141</v>
      </c>
      <c r="B166" s="29" t="s">
        <v>61</v>
      </c>
      <c r="C166" s="29" t="s">
        <v>61</v>
      </c>
      <c r="D166" s="29" t="s">
        <v>151</v>
      </c>
      <c r="E166" s="36"/>
      <c r="F166" s="30" t="s">
        <v>34</v>
      </c>
      <c r="G166" s="31">
        <f t="shared" si="396"/>
        <v>93979</v>
      </c>
      <c r="H166" s="31">
        <f t="shared" si="397"/>
        <v>90888.5</v>
      </c>
      <c r="I166" s="31">
        <f t="shared" si="398"/>
        <v>90888.5</v>
      </c>
      <c r="J166" s="31">
        <f t="shared" si="399"/>
        <v>6816.4229999999998</v>
      </c>
      <c r="K166" s="31">
        <f t="shared" si="400"/>
        <v>12204.996999999999</v>
      </c>
      <c r="L166" s="31">
        <f t="shared" si="401"/>
        <v>12204.996999999999</v>
      </c>
      <c r="M166" s="31">
        <f t="shared" si="279"/>
        <v>100795.423</v>
      </c>
      <c r="N166" s="31">
        <f t="shared" si="280"/>
        <v>103093.497</v>
      </c>
      <c r="O166" s="31">
        <f t="shared" si="281"/>
        <v>103093.497</v>
      </c>
      <c r="P166" s="31">
        <f t="shared" si="402"/>
        <v>0</v>
      </c>
      <c r="Q166" s="31">
        <f t="shared" si="403"/>
        <v>0</v>
      </c>
      <c r="R166" s="31">
        <f t="shared" si="404"/>
        <v>0</v>
      </c>
      <c r="S166" s="31">
        <f t="shared" si="405"/>
        <v>0</v>
      </c>
      <c r="T166" s="31">
        <f t="shared" si="406"/>
        <v>0</v>
      </c>
      <c r="U166" s="31">
        <f t="shared" si="407"/>
        <v>0</v>
      </c>
      <c r="V166" s="31">
        <f t="shared" si="408"/>
        <v>0</v>
      </c>
      <c r="W166" s="31">
        <f t="shared" si="409"/>
        <v>0</v>
      </c>
      <c r="X166" s="31">
        <f t="shared" si="410"/>
        <v>0</v>
      </c>
      <c r="Y166" s="31">
        <f t="shared" si="411"/>
        <v>0</v>
      </c>
      <c r="Z166" s="31">
        <f t="shared" si="412"/>
        <v>0</v>
      </c>
      <c r="AA166" s="31">
        <f t="shared" si="413"/>
        <v>0</v>
      </c>
      <c r="AB166" s="31">
        <f t="shared" si="414"/>
        <v>0</v>
      </c>
      <c r="AC166" s="31">
        <f t="shared" si="202"/>
        <v>100795.423</v>
      </c>
      <c r="AD166" s="31">
        <f t="shared" si="203"/>
        <v>103093.497</v>
      </c>
      <c r="AE166" s="31">
        <f t="shared" si="204"/>
        <v>103093.497</v>
      </c>
      <c r="AF166" s="31">
        <f t="shared" si="415"/>
        <v>0</v>
      </c>
      <c r="AG166" s="31">
        <f t="shared" si="206"/>
        <v>100795.423</v>
      </c>
      <c r="AH166" s="31">
        <f t="shared" si="207"/>
        <v>103093.497</v>
      </c>
      <c r="AI166" s="31">
        <f t="shared" si="208"/>
        <v>103093.497</v>
      </c>
      <c r="AJ166" s="31">
        <f t="shared" si="416"/>
        <v>0</v>
      </c>
      <c r="AK166" s="31">
        <f t="shared" si="417"/>
        <v>2003</v>
      </c>
      <c r="AL166" s="31">
        <f t="shared" si="418"/>
        <v>-1481.7</v>
      </c>
      <c r="AM166" s="31">
        <f t="shared" si="419"/>
        <v>0</v>
      </c>
      <c r="AN166" s="31">
        <f t="shared" si="420"/>
        <v>0</v>
      </c>
      <c r="AO166" s="31">
        <f t="shared" si="421"/>
        <v>0</v>
      </c>
      <c r="AP166" s="31">
        <f t="shared" si="422"/>
        <v>0</v>
      </c>
      <c r="AQ166" s="31">
        <f t="shared" si="423"/>
        <v>0</v>
      </c>
      <c r="AR166" s="31">
        <f t="shared" si="424"/>
        <v>0</v>
      </c>
      <c r="AS166" s="31">
        <f t="shared" si="426"/>
        <v>101316.723</v>
      </c>
      <c r="AT166" s="31">
        <f t="shared" si="427"/>
        <v>103093.497</v>
      </c>
      <c r="AU166" s="31">
        <f t="shared" si="428"/>
        <v>103093.497</v>
      </c>
      <c r="AV166" s="31">
        <f t="shared" si="425"/>
        <v>0</v>
      </c>
      <c r="AW166" s="32">
        <v>0</v>
      </c>
      <c r="AX166" s="32"/>
      <c r="AY166" s="41" t="s">
        <v>152</v>
      </c>
      <c r="AZ166" s="1"/>
      <c r="BA166" s="1"/>
      <c r="BB166" s="1"/>
      <c r="BC166" s="1"/>
      <c r="BD166" s="1"/>
      <c r="BE166" s="1"/>
    </row>
    <row r="167" ht="31.5">
      <c r="A167" s="29" t="s">
        <v>141</v>
      </c>
      <c r="B167" s="29" t="s">
        <v>61</v>
      </c>
      <c r="C167" s="29" t="s">
        <v>61</v>
      </c>
      <c r="D167" s="29" t="s">
        <v>175</v>
      </c>
      <c r="E167" s="36"/>
      <c r="F167" s="30" t="s">
        <v>176</v>
      </c>
      <c r="G167" s="31">
        <f t="shared" si="396"/>
        <v>93979</v>
      </c>
      <c r="H167" s="31">
        <f t="shared" si="397"/>
        <v>90888.5</v>
      </c>
      <c r="I167" s="31">
        <f t="shared" si="398"/>
        <v>90888.5</v>
      </c>
      <c r="J167" s="31">
        <f t="shared" si="399"/>
        <v>6816.4229999999998</v>
      </c>
      <c r="K167" s="31">
        <f t="shared" si="400"/>
        <v>12204.996999999999</v>
      </c>
      <c r="L167" s="31">
        <f t="shared" si="401"/>
        <v>12204.996999999999</v>
      </c>
      <c r="M167" s="31">
        <f t="shared" si="279"/>
        <v>100795.423</v>
      </c>
      <c r="N167" s="31">
        <f t="shared" si="280"/>
        <v>103093.497</v>
      </c>
      <c r="O167" s="31">
        <f t="shared" si="281"/>
        <v>103093.497</v>
      </c>
      <c r="P167" s="31">
        <f t="shared" si="402"/>
        <v>0</v>
      </c>
      <c r="Q167" s="31">
        <f t="shared" si="403"/>
        <v>0</v>
      </c>
      <c r="R167" s="31">
        <f t="shared" si="404"/>
        <v>0</v>
      </c>
      <c r="S167" s="31">
        <f t="shared" si="405"/>
        <v>0</v>
      </c>
      <c r="T167" s="31">
        <f t="shared" si="406"/>
        <v>0</v>
      </c>
      <c r="U167" s="31">
        <f t="shared" si="407"/>
        <v>0</v>
      </c>
      <c r="V167" s="31">
        <f t="shared" si="408"/>
        <v>0</v>
      </c>
      <c r="W167" s="31">
        <f t="shared" si="409"/>
        <v>0</v>
      </c>
      <c r="X167" s="31">
        <f t="shared" si="410"/>
        <v>0</v>
      </c>
      <c r="Y167" s="31">
        <f t="shared" si="411"/>
        <v>0</v>
      </c>
      <c r="Z167" s="31">
        <f t="shared" si="412"/>
        <v>0</v>
      </c>
      <c r="AA167" s="31">
        <f t="shared" si="413"/>
        <v>0</v>
      </c>
      <c r="AB167" s="31">
        <f t="shared" si="414"/>
        <v>0</v>
      </c>
      <c r="AC167" s="31">
        <f t="shared" si="202"/>
        <v>100795.423</v>
      </c>
      <c r="AD167" s="31">
        <f t="shared" si="203"/>
        <v>103093.497</v>
      </c>
      <c r="AE167" s="31">
        <f t="shared" si="204"/>
        <v>103093.497</v>
      </c>
      <c r="AF167" s="31">
        <f t="shared" si="415"/>
        <v>0</v>
      </c>
      <c r="AG167" s="31">
        <f t="shared" si="206"/>
        <v>100795.423</v>
      </c>
      <c r="AH167" s="31">
        <f t="shared" si="207"/>
        <v>103093.497</v>
      </c>
      <c r="AI167" s="31">
        <f t="shared" si="208"/>
        <v>103093.497</v>
      </c>
      <c r="AJ167" s="31">
        <f t="shared" si="416"/>
        <v>0</v>
      </c>
      <c r="AK167" s="31">
        <f t="shared" si="417"/>
        <v>2003</v>
      </c>
      <c r="AL167" s="31">
        <f t="shared" si="418"/>
        <v>-1481.7</v>
      </c>
      <c r="AM167" s="31">
        <f t="shared" si="419"/>
        <v>0</v>
      </c>
      <c r="AN167" s="31">
        <f t="shared" si="420"/>
        <v>0</v>
      </c>
      <c r="AO167" s="31">
        <f t="shared" si="421"/>
        <v>0</v>
      </c>
      <c r="AP167" s="31">
        <f t="shared" si="422"/>
        <v>0</v>
      </c>
      <c r="AQ167" s="31">
        <f t="shared" si="423"/>
        <v>0</v>
      </c>
      <c r="AR167" s="31">
        <f t="shared" si="424"/>
        <v>0</v>
      </c>
      <c r="AS167" s="31">
        <f t="shared" si="426"/>
        <v>101316.723</v>
      </c>
      <c r="AT167" s="31">
        <f t="shared" si="427"/>
        <v>103093.497</v>
      </c>
      <c r="AU167" s="31">
        <f t="shared" si="428"/>
        <v>103093.497</v>
      </c>
      <c r="AV167" s="31">
        <f t="shared" si="425"/>
        <v>0</v>
      </c>
      <c r="AW167" s="32"/>
      <c r="AX167" s="32"/>
      <c r="AY167" s="1"/>
      <c r="AZ167" s="1"/>
      <c r="BA167" s="1"/>
      <c r="BB167" s="1"/>
      <c r="BC167" s="1"/>
      <c r="BD167" s="1"/>
      <c r="BE167" s="1"/>
    </row>
    <row r="168" ht="47.25">
      <c r="A168" s="29" t="s">
        <v>141</v>
      </c>
      <c r="B168" s="29" t="s">
        <v>61</v>
      </c>
      <c r="C168" s="29" t="s">
        <v>61</v>
      </c>
      <c r="D168" s="29" t="s">
        <v>184</v>
      </c>
      <c r="E168" s="36"/>
      <c r="F168" s="30" t="s">
        <v>54</v>
      </c>
      <c r="G168" s="31">
        <f>G169+G170+G171</f>
        <v>93979</v>
      </c>
      <c r="H168" s="31">
        <f>H169+H170+H171</f>
        <v>90888.5</v>
      </c>
      <c r="I168" s="31">
        <f>I169+I170+I171</f>
        <v>90888.5</v>
      </c>
      <c r="J168" s="31">
        <f>J169+J170+J171</f>
        <v>6816.4229999999998</v>
      </c>
      <c r="K168" s="31">
        <f>K169+K170+K171</f>
        <v>12204.996999999999</v>
      </c>
      <c r="L168" s="31">
        <f>L169+L170+L171</f>
        <v>12204.996999999999</v>
      </c>
      <c r="M168" s="31">
        <f t="shared" si="279"/>
        <v>100795.423</v>
      </c>
      <c r="N168" s="31">
        <f t="shared" si="280"/>
        <v>103093.497</v>
      </c>
      <c r="O168" s="31">
        <f t="shared" si="281"/>
        <v>103093.497</v>
      </c>
      <c r="P168" s="31">
        <f>P169+P170+P171</f>
        <v>0</v>
      </c>
      <c r="Q168" s="31">
        <f>Q169+Q170+Q171</f>
        <v>0</v>
      </c>
      <c r="R168" s="31">
        <f>R169+R170+R171</f>
        <v>0</v>
      </c>
      <c r="S168" s="31">
        <f>S169+S170+S171</f>
        <v>0</v>
      </c>
      <c r="T168" s="31">
        <f>T169+T170+T171</f>
        <v>0</v>
      </c>
      <c r="U168" s="31">
        <f>U169+U170+U171</f>
        <v>0</v>
      </c>
      <c r="V168" s="31">
        <f>V169+V170+V171</f>
        <v>0</v>
      </c>
      <c r="W168" s="31">
        <f>W169+W170+W171</f>
        <v>0</v>
      </c>
      <c r="X168" s="31">
        <f>X169+X170+X171</f>
        <v>0</v>
      </c>
      <c r="Y168" s="31">
        <f>Y169+Y170+Y171</f>
        <v>0</v>
      </c>
      <c r="Z168" s="31">
        <f>Z169+Z170+Z171</f>
        <v>0</v>
      </c>
      <c r="AA168" s="31">
        <f>AA169+AA170+AA171</f>
        <v>0</v>
      </c>
      <c r="AB168" s="31">
        <f>AB169+AB170+AB171</f>
        <v>0</v>
      </c>
      <c r="AC168" s="31">
        <f t="shared" si="202"/>
        <v>100795.423</v>
      </c>
      <c r="AD168" s="31">
        <f t="shared" si="203"/>
        <v>103093.497</v>
      </c>
      <c r="AE168" s="31">
        <f t="shared" si="204"/>
        <v>103093.497</v>
      </c>
      <c r="AF168" s="31">
        <f>AF169+AF170+AF171</f>
        <v>0</v>
      </c>
      <c r="AG168" s="31">
        <f t="shared" si="206"/>
        <v>100795.423</v>
      </c>
      <c r="AH168" s="31">
        <f t="shared" si="207"/>
        <v>103093.497</v>
      </c>
      <c r="AI168" s="31">
        <f t="shared" si="208"/>
        <v>103093.497</v>
      </c>
      <c r="AJ168" s="31">
        <f>AJ169+AJ170+AJ171</f>
        <v>0</v>
      </c>
      <c r="AK168" s="31">
        <f>AK169+AK170+AK171</f>
        <v>2003</v>
      </c>
      <c r="AL168" s="31">
        <f>AL169+AL170+AL171</f>
        <v>-1481.7</v>
      </c>
      <c r="AM168" s="31">
        <f>AM169+AM170+AM171</f>
        <v>0</v>
      </c>
      <c r="AN168" s="31">
        <f>AN169+AN170+AN171</f>
        <v>0</v>
      </c>
      <c r="AO168" s="31">
        <f>AO169+AO170+AO171</f>
        <v>0</v>
      </c>
      <c r="AP168" s="31">
        <f>AP169+AP170+AP171</f>
        <v>0</v>
      </c>
      <c r="AQ168" s="31">
        <f>AQ169+AQ170+AQ171</f>
        <v>0</v>
      </c>
      <c r="AR168" s="31">
        <f>AR169+AR170+AR171</f>
        <v>0</v>
      </c>
      <c r="AS168" s="31">
        <f t="shared" si="426"/>
        <v>101316.723</v>
      </c>
      <c r="AT168" s="31">
        <f t="shared" si="427"/>
        <v>103093.497</v>
      </c>
      <c r="AU168" s="31">
        <f t="shared" si="428"/>
        <v>103093.497</v>
      </c>
      <c r="AV168" s="31">
        <f>AV169+AV170+AV171</f>
        <v>0</v>
      </c>
      <c r="AW168" s="32"/>
      <c r="AX168" s="32"/>
      <c r="AY168" s="1"/>
      <c r="AZ168" s="1"/>
      <c r="BA168" s="1"/>
      <c r="BB168" s="1"/>
      <c r="BC168" s="1"/>
      <c r="BD168" s="1"/>
      <c r="BE168" s="1"/>
    </row>
    <row r="169" ht="78.75">
      <c r="A169" s="29" t="s">
        <v>141</v>
      </c>
      <c r="B169" s="29" t="s">
        <v>61</v>
      </c>
      <c r="C169" s="29" t="s">
        <v>61</v>
      </c>
      <c r="D169" s="29" t="s">
        <v>184</v>
      </c>
      <c r="E169" s="29" t="s">
        <v>51</v>
      </c>
      <c r="F169" s="30" t="s">
        <v>52</v>
      </c>
      <c r="G169" s="31">
        <v>84535.300000000003</v>
      </c>
      <c r="H169" s="31">
        <v>81444.800000000003</v>
      </c>
      <c r="I169" s="31">
        <v>81444.800000000003</v>
      </c>
      <c r="J169" s="33">
        <v>6816.4229999999998</v>
      </c>
      <c r="K169" s="33">
        <v>12204.996999999999</v>
      </c>
      <c r="L169" s="33">
        <v>12204.996999999999</v>
      </c>
      <c r="M169" s="31">
        <f t="shared" si="279"/>
        <v>91351.722999999998</v>
      </c>
      <c r="N169" s="31">
        <f t="shared" si="280"/>
        <v>93649.797000000006</v>
      </c>
      <c r="O169" s="31">
        <f t="shared" si="281"/>
        <v>93649.797000000006</v>
      </c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>
        <f t="shared" si="202"/>
        <v>91351.722999999998</v>
      </c>
      <c r="AD169" s="31">
        <f t="shared" si="203"/>
        <v>93649.797000000006</v>
      </c>
      <c r="AE169" s="31">
        <f t="shared" si="204"/>
        <v>93649.797000000006</v>
      </c>
      <c r="AF169" s="31"/>
      <c r="AG169" s="31">
        <f t="shared" si="206"/>
        <v>91351.722999999998</v>
      </c>
      <c r="AH169" s="31">
        <f t="shared" si="207"/>
        <v>93649.797000000006</v>
      </c>
      <c r="AI169" s="31">
        <f t="shared" si="208"/>
        <v>93649.797000000006</v>
      </c>
      <c r="AJ169" s="31"/>
      <c r="AK169" s="31">
        <v>2003</v>
      </c>
      <c r="AL169" s="31">
        <f>-1481.7</f>
        <v>-1481.7</v>
      </c>
      <c r="AM169" s="31"/>
      <c r="AN169" s="31"/>
      <c r="AO169" s="31"/>
      <c r="AP169" s="31"/>
      <c r="AQ169" s="31"/>
      <c r="AR169" s="31"/>
      <c r="AS169" s="31">
        <f t="shared" si="426"/>
        <v>91873.023000000001</v>
      </c>
      <c r="AT169" s="31">
        <f t="shared" si="427"/>
        <v>93649.797000000006</v>
      </c>
      <c r="AU169" s="31">
        <f t="shared" si="428"/>
        <v>93649.797000000006</v>
      </c>
      <c r="AV169" s="31"/>
      <c r="AW169" s="32"/>
      <c r="AX169" s="32">
        <v>14</v>
      </c>
      <c r="AY169" s="1"/>
      <c r="AZ169" s="1"/>
      <c r="BA169" s="1"/>
      <c r="BB169" s="1"/>
      <c r="BC169" s="1"/>
      <c r="BD169" s="1"/>
      <c r="BE169" s="1"/>
    </row>
    <row r="170" ht="31.5">
      <c r="A170" s="29" t="s">
        <v>141</v>
      </c>
      <c r="B170" s="29" t="s">
        <v>61</v>
      </c>
      <c r="C170" s="29" t="s">
        <v>61</v>
      </c>
      <c r="D170" s="29" t="s">
        <v>184</v>
      </c>
      <c r="E170" s="29" t="s">
        <v>39</v>
      </c>
      <c r="F170" s="30" t="s">
        <v>40</v>
      </c>
      <c r="G170" s="31">
        <v>9322.5</v>
      </c>
      <c r="H170" s="31">
        <v>9376.5</v>
      </c>
      <c r="I170" s="31">
        <v>9376.5</v>
      </c>
      <c r="J170" s="31"/>
      <c r="K170" s="31"/>
      <c r="L170" s="31"/>
      <c r="M170" s="31">
        <f t="shared" si="279"/>
        <v>9322.5</v>
      </c>
      <c r="N170" s="31">
        <f t="shared" si="280"/>
        <v>9376.5</v>
      </c>
      <c r="O170" s="31">
        <f t="shared" si="281"/>
        <v>9376.5</v>
      </c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>
        <f t="shared" ref="AC170:AC233" si="429">M170+R170+P170+Q170+T170+S170</f>
        <v>9322.5</v>
      </c>
      <c r="AD170" s="31">
        <f t="shared" ref="AD170:AD233" si="430">N170+V170+X170+U170+W170</f>
        <v>9376.5</v>
      </c>
      <c r="AE170" s="31">
        <f t="shared" ref="AE170:AE233" si="431">O170+Z170+AB170+Y170+AA170</f>
        <v>9376.5</v>
      </c>
      <c r="AF170" s="31"/>
      <c r="AG170" s="31">
        <f t="shared" ref="AG170:AG233" si="432">AC170+AF170</f>
        <v>9322.5</v>
      </c>
      <c r="AH170" s="31">
        <f t="shared" ref="AH170:AH233" si="433">AD170</f>
        <v>9376.5</v>
      </c>
      <c r="AI170" s="31">
        <f t="shared" ref="AI170:AI233" si="434">AE170</f>
        <v>9376.5</v>
      </c>
      <c r="AJ170" s="31"/>
      <c r="AK170" s="31"/>
      <c r="AL170" s="31"/>
      <c r="AM170" s="31"/>
      <c r="AN170" s="31"/>
      <c r="AO170" s="31"/>
      <c r="AP170" s="31"/>
      <c r="AQ170" s="31"/>
      <c r="AR170" s="31"/>
      <c r="AS170" s="31">
        <f t="shared" si="426"/>
        <v>9322.5</v>
      </c>
      <c r="AT170" s="31">
        <f t="shared" si="427"/>
        <v>9376.5</v>
      </c>
      <c r="AU170" s="31">
        <f t="shared" si="428"/>
        <v>9376.5</v>
      </c>
      <c r="AV170" s="31"/>
      <c r="AW170" s="32"/>
      <c r="AX170" s="32"/>
      <c r="AY170" s="1"/>
      <c r="AZ170" s="1"/>
      <c r="BA170" s="1"/>
      <c r="BB170" s="1"/>
      <c r="BC170" s="1"/>
      <c r="BD170" s="1"/>
      <c r="BE170" s="1"/>
    </row>
    <row r="171">
      <c r="A171" s="29" t="s">
        <v>141</v>
      </c>
      <c r="B171" s="29" t="s">
        <v>61</v>
      </c>
      <c r="C171" s="29" t="s">
        <v>61</v>
      </c>
      <c r="D171" s="29" t="s">
        <v>184</v>
      </c>
      <c r="E171" s="29" t="s">
        <v>41</v>
      </c>
      <c r="F171" s="30" t="s">
        <v>42</v>
      </c>
      <c r="G171" s="31">
        <v>121.2</v>
      </c>
      <c r="H171" s="31">
        <v>67.200000000000003</v>
      </c>
      <c r="I171" s="31">
        <v>67.200000000000003</v>
      </c>
      <c r="J171" s="31"/>
      <c r="K171" s="31"/>
      <c r="L171" s="31"/>
      <c r="M171" s="31">
        <f t="shared" si="279"/>
        <v>121.2</v>
      </c>
      <c r="N171" s="31">
        <f t="shared" si="280"/>
        <v>67.200000000000003</v>
      </c>
      <c r="O171" s="31">
        <f t="shared" si="281"/>
        <v>67.200000000000003</v>
      </c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>
        <f t="shared" si="429"/>
        <v>121.2</v>
      </c>
      <c r="AD171" s="31">
        <f t="shared" si="430"/>
        <v>67.200000000000003</v>
      </c>
      <c r="AE171" s="31">
        <f t="shared" si="431"/>
        <v>67.200000000000003</v>
      </c>
      <c r="AF171" s="31"/>
      <c r="AG171" s="31">
        <f t="shared" si="432"/>
        <v>121.2</v>
      </c>
      <c r="AH171" s="31">
        <f t="shared" si="433"/>
        <v>67.200000000000003</v>
      </c>
      <c r="AI171" s="31">
        <f t="shared" si="434"/>
        <v>67.200000000000003</v>
      </c>
      <c r="AJ171" s="31"/>
      <c r="AK171" s="31"/>
      <c r="AL171" s="31"/>
      <c r="AM171" s="31"/>
      <c r="AN171" s="31"/>
      <c r="AO171" s="31"/>
      <c r="AP171" s="31"/>
      <c r="AQ171" s="31"/>
      <c r="AR171" s="31"/>
      <c r="AS171" s="31">
        <f t="shared" si="426"/>
        <v>121.2</v>
      </c>
      <c r="AT171" s="31">
        <f t="shared" si="427"/>
        <v>67.200000000000003</v>
      </c>
      <c r="AU171" s="31">
        <f t="shared" si="428"/>
        <v>67.200000000000003</v>
      </c>
      <c r="AV171" s="31"/>
      <c r="AW171" s="32"/>
      <c r="AX171" s="32"/>
      <c r="AY171" s="1"/>
      <c r="AZ171" s="1"/>
      <c r="BA171" s="1"/>
      <c r="BB171" s="1"/>
      <c r="BC171" s="1"/>
      <c r="BD171" s="1"/>
      <c r="BE171" s="1"/>
    </row>
    <row r="172" s="19" customFormat="1">
      <c r="A172" s="20" t="s">
        <v>141</v>
      </c>
      <c r="B172" s="20" t="s">
        <v>80</v>
      </c>
      <c r="C172" s="20"/>
      <c r="D172" s="20"/>
      <c r="E172" s="34"/>
      <c r="F172" s="21" t="s">
        <v>185</v>
      </c>
      <c r="G172" s="22">
        <f>G180+G173</f>
        <v>64436.300000000003</v>
      </c>
      <c r="H172" s="22">
        <f>H180+H173</f>
        <v>65684.800000000003</v>
      </c>
      <c r="I172" s="22">
        <f>I180+I173</f>
        <v>65684.800000000003</v>
      </c>
      <c r="J172" s="22">
        <f>J180+J173</f>
        <v>328.209</v>
      </c>
      <c r="K172" s="22">
        <f>K180+K173</f>
        <v>814.58299999999997</v>
      </c>
      <c r="L172" s="22">
        <f>L180+L173</f>
        <v>0</v>
      </c>
      <c r="M172" s="22">
        <f t="shared" si="279"/>
        <v>64764.509000000005</v>
      </c>
      <c r="N172" s="22">
        <f t="shared" si="280"/>
        <v>66499.383000000002</v>
      </c>
      <c r="O172" s="22">
        <f t="shared" si="281"/>
        <v>65684.800000000003</v>
      </c>
      <c r="P172" s="22">
        <f>P180+P173</f>
        <v>0</v>
      </c>
      <c r="Q172" s="22">
        <f>Q180+Q173</f>
        <v>0</v>
      </c>
      <c r="R172" s="22">
        <f>R180+R173</f>
        <v>0</v>
      </c>
      <c r="S172" s="22">
        <f>S180+S173</f>
        <v>0</v>
      </c>
      <c r="T172" s="22">
        <f>T180+T173</f>
        <v>6236</v>
      </c>
      <c r="U172" s="22">
        <f>U180+U173</f>
        <v>0</v>
      </c>
      <c r="V172" s="22">
        <f>V180+V173</f>
        <v>0</v>
      </c>
      <c r="W172" s="22">
        <f>W180+W173</f>
        <v>0</v>
      </c>
      <c r="X172" s="22">
        <f>X180+X173</f>
        <v>15477.1</v>
      </c>
      <c r="Y172" s="22">
        <f>Y180+Y173</f>
        <v>0</v>
      </c>
      <c r="Z172" s="22">
        <f>Z180+Z173</f>
        <v>0</v>
      </c>
      <c r="AA172" s="22">
        <f>AA180+AA173</f>
        <v>0</v>
      </c>
      <c r="AB172" s="22">
        <f>AB180+AB173</f>
        <v>0</v>
      </c>
      <c r="AC172" s="22">
        <f t="shared" si="429"/>
        <v>71000.509000000005</v>
      </c>
      <c r="AD172" s="22">
        <f t="shared" si="430"/>
        <v>81976.483000000007</v>
      </c>
      <c r="AE172" s="22">
        <f t="shared" si="431"/>
        <v>65684.800000000003</v>
      </c>
      <c r="AF172" s="22">
        <f>AF180+AF173</f>
        <v>0</v>
      </c>
      <c r="AG172" s="22">
        <f t="shared" si="432"/>
        <v>71000.509000000005</v>
      </c>
      <c r="AH172" s="22">
        <f t="shared" si="433"/>
        <v>81976.483000000007</v>
      </c>
      <c r="AI172" s="22">
        <f t="shared" si="434"/>
        <v>65684.800000000003</v>
      </c>
      <c r="AJ172" s="22">
        <f>AJ180+AJ173</f>
        <v>0</v>
      </c>
      <c r="AK172" s="22">
        <f>AK180+AK173</f>
        <v>0</v>
      </c>
      <c r="AL172" s="22">
        <f>AL180+AL173</f>
        <v>-599.10000000000002</v>
      </c>
      <c r="AM172" s="22">
        <f>AM180+AM173</f>
        <v>0</v>
      </c>
      <c r="AN172" s="22">
        <f>AN180+AN173</f>
        <v>0</v>
      </c>
      <c r="AO172" s="22">
        <f>AO180+AO173</f>
        <v>0</v>
      </c>
      <c r="AP172" s="22">
        <f>AP180+AP173</f>
        <v>0</v>
      </c>
      <c r="AQ172" s="22">
        <f>AQ180+AQ173</f>
        <v>0</v>
      </c>
      <c r="AR172" s="22">
        <f>AR180+AR173</f>
        <v>0</v>
      </c>
      <c r="AS172" s="22">
        <f t="shared" si="426"/>
        <v>70401.409</v>
      </c>
      <c r="AT172" s="22">
        <f t="shared" si="427"/>
        <v>81976.483000000007</v>
      </c>
      <c r="AU172" s="22">
        <f t="shared" si="428"/>
        <v>65684.800000000003</v>
      </c>
      <c r="AV172" s="22">
        <f>AV180+AV173</f>
        <v>0</v>
      </c>
      <c r="AW172" s="23"/>
      <c r="AX172" s="23"/>
      <c r="AY172" s="19"/>
      <c r="AZ172" s="19"/>
      <c r="BA172" s="19"/>
      <c r="BB172" s="19"/>
      <c r="BC172" s="19"/>
      <c r="BD172" s="19"/>
      <c r="BE172" s="19"/>
    </row>
    <row r="173" s="24" customFormat="1" ht="31.5">
      <c r="A173" s="25" t="s">
        <v>141</v>
      </c>
      <c r="B173" s="25" t="s">
        <v>80</v>
      </c>
      <c r="C173" s="25" t="s">
        <v>63</v>
      </c>
      <c r="D173" s="25"/>
      <c r="E173" s="35"/>
      <c r="F173" s="26" t="s">
        <v>186</v>
      </c>
      <c r="G173" s="27">
        <f t="shared" ref="G173:G176" si="435">G174</f>
        <v>18300.100000000002</v>
      </c>
      <c r="H173" s="27">
        <f t="shared" ref="H173:H176" si="436">H174</f>
        <v>18300.100000000002</v>
      </c>
      <c r="I173" s="27">
        <f t="shared" ref="I173:I176" si="437">I174</f>
        <v>18300.100000000002</v>
      </c>
      <c r="J173" s="27">
        <f t="shared" ref="J173:J176" si="438">J174</f>
        <v>0</v>
      </c>
      <c r="K173" s="27">
        <f t="shared" ref="K173:K176" si="439">K174</f>
        <v>0</v>
      </c>
      <c r="L173" s="27">
        <f t="shared" ref="L173:L176" si="440">L174</f>
        <v>0</v>
      </c>
      <c r="M173" s="27">
        <f t="shared" si="279"/>
        <v>18300.100000000002</v>
      </c>
      <c r="N173" s="27">
        <f t="shared" si="280"/>
        <v>18300.100000000002</v>
      </c>
      <c r="O173" s="27">
        <f t="shared" si="281"/>
        <v>18300.100000000002</v>
      </c>
      <c r="P173" s="27">
        <f t="shared" ref="P173:P176" si="441">P174</f>
        <v>0</v>
      </c>
      <c r="Q173" s="27">
        <f t="shared" ref="Q173:Q176" si="442">Q174</f>
        <v>0</v>
      </c>
      <c r="R173" s="27">
        <f t="shared" ref="R173:R176" si="443">R174</f>
        <v>0</v>
      </c>
      <c r="S173" s="27">
        <f t="shared" ref="S173:S176" si="444">S174</f>
        <v>0</v>
      </c>
      <c r="T173" s="27">
        <f t="shared" ref="T173:T176" si="445">T174</f>
        <v>0</v>
      </c>
      <c r="U173" s="27">
        <f t="shared" ref="U173:U176" si="446">U174</f>
        <v>0</v>
      </c>
      <c r="V173" s="27">
        <f t="shared" ref="V173:V176" si="447">V174</f>
        <v>0</v>
      </c>
      <c r="W173" s="27">
        <f t="shared" ref="W173:W176" si="448">W174</f>
        <v>0</v>
      </c>
      <c r="X173" s="27">
        <f t="shared" ref="X173:X176" si="449">X174</f>
        <v>0</v>
      </c>
      <c r="Y173" s="27">
        <f t="shared" ref="Y173:Y176" si="450">Y174</f>
        <v>0</v>
      </c>
      <c r="Z173" s="27">
        <f t="shared" ref="Z173:Z176" si="451">Z174</f>
        <v>0</v>
      </c>
      <c r="AA173" s="27">
        <f t="shared" ref="AA173:AA176" si="452">AA174</f>
        <v>0</v>
      </c>
      <c r="AB173" s="27">
        <f t="shared" ref="AB173:AB176" si="453">AB174</f>
        <v>0</v>
      </c>
      <c r="AC173" s="27">
        <f t="shared" si="429"/>
        <v>18300.100000000002</v>
      </c>
      <c r="AD173" s="27">
        <f t="shared" si="430"/>
        <v>18300.100000000002</v>
      </c>
      <c r="AE173" s="27">
        <f t="shared" si="431"/>
        <v>18300.100000000002</v>
      </c>
      <c r="AF173" s="27">
        <f t="shared" ref="AF173:AF176" si="454">AF174</f>
        <v>0</v>
      </c>
      <c r="AG173" s="27">
        <f t="shared" si="432"/>
        <v>18300.100000000002</v>
      </c>
      <c r="AH173" s="27">
        <f t="shared" si="433"/>
        <v>18300.100000000002</v>
      </c>
      <c r="AI173" s="27">
        <f t="shared" si="434"/>
        <v>18300.100000000002</v>
      </c>
      <c r="AJ173" s="27">
        <f t="shared" ref="AJ173:AJ176" si="455">AJ174</f>
        <v>0</v>
      </c>
      <c r="AK173" s="27">
        <f t="shared" ref="AK173:AK176" si="456">AK174</f>
        <v>0</v>
      </c>
      <c r="AL173" s="27">
        <f t="shared" ref="AL173:AL176" si="457">AL174</f>
        <v>0</v>
      </c>
      <c r="AM173" s="27">
        <f t="shared" ref="AM173:AM176" si="458">AM174</f>
        <v>0</v>
      </c>
      <c r="AN173" s="27">
        <f t="shared" ref="AN173:AN176" si="459">AN174</f>
        <v>0</v>
      </c>
      <c r="AO173" s="27">
        <f t="shared" ref="AO173:AO176" si="460">AO174</f>
        <v>0</v>
      </c>
      <c r="AP173" s="27">
        <f t="shared" ref="AP173:AP176" si="461">AP174</f>
        <v>0</v>
      </c>
      <c r="AQ173" s="27">
        <f t="shared" ref="AQ173:AQ176" si="462">AQ174</f>
        <v>0</v>
      </c>
      <c r="AR173" s="27">
        <f t="shared" ref="AR173:AR176" si="463">AR174</f>
        <v>0</v>
      </c>
      <c r="AS173" s="27">
        <f t="shared" si="426"/>
        <v>18300.100000000002</v>
      </c>
      <c r="AT173" s="27">
        <f t="shared" si="427"/>
        <v>18300.100000000002</v>
      </c>
      <c r="AU173" s="27">
        <f t="shared" si="428"/>
        <v>18300.100000000002</v>
      </c>
      <c r="AV173" s="27">
        <f t="shared" ref="AV173:AV176" si="464">AV174</f>
        <v>0</v>
      </c>
      <c r="AW173" s="28"/>
      <c r="AX173" s="28"/>
      <c r="AY173" s="24"/>
      <c r="AZ173" s="24"/>
      <c r="BA173" s="24"/>
      <c r="BB173" s="24"/>
      <c r="BC173" s="24"/>
      <c r="BD173" s="24"/>
      <c r="BE173" s="24"/>
    </row>
    <row r="174" ht="31.5">
      <c r="A174" s="29" t="s">
        <v>141</v>
      </c>
      <c r="B174" s="29" t="s">
        <v>80</v>
      </c>
      <c r="C174" s="29" t="s">
        <v>63</v>
      </c>
      <c r="D174" s="29" t="s">
        <v>149</v>
      </c>
      <c r="E174" s="36"/>
      <c r="F174" s="30" t="s">
        <v>150</v>
      </c>
      <c r="G174" s="31">
        <f t="shared" si="435"/>
        <v>18300.100000000002</v>
      </c>
      <c r="H174" s="31">
        <f t="shared" si="436"/>
        <v>18300.100000000002</v>
      </c>
      <c r="I174" s="31">
        <f t="shared" si="437"/>
        <v>18300.100000000002</v>
      </c>
      <c r="J174" s="31">
        <f t="shared" si="438"/>
        <v>0</v>
      </c>
      <c r="K174" s="31">
        <f t="shared" si="439"/>
        <v>0</v>
      </c>
      <c r="L174" s="31">
        <f t="shared" si="440"/>
        <v>0</v>
      </c>
      <c r="M174" s="31">
        <f t="shared" si="279"/>
        <v>18300.100000000002</v>
      </c>
      <c r="N174" s="31">
        <f t="shared" si="280"/>
        <v>18300.100000000002</v>
      </c>
      <c r="O174" s="31">
        <f t="shared" si="281"/>
        <v>18300.100000000002</v>
      </c>
      <c r="P174" s="31">
        <f t="shared" si="441"/>
        <v>0</v>
      </c>
      <c r="Q174" s="31">
        <f t="shared" si="442"/>
        <v>0</v>
      </c>
      <c r="R174" s="31">
        <f t="shared" si="443"/>
        <v>0</v>
      </c>
      <c r="S174" s="31">
        <f t="shared" si="444"/>
        <v>0</v>
      </c>
      <c r="T174" s="31">
        <f t="shared" si="445"/>
        <v>0</v>
      </c>
      <c r="U174" s="31">
        <f t="shared" si="446"/>
        <v>0</v>
      </c>
      <c r="V174" s="31">
        <f t="shared" si="447"/>
        <v>0</v>
      </c>
      <c r="W174" s="31">
        <f t="shared" si="448"/>
        <v>0</v>
      </c>
      <c r="X174" s="31">
        <f t="shared" si="449"/>
        <v>0</v>
      </c>
      <c r="Y174" s="31">
        <f t="shared" si="450"/>
        <v>0</v>
      </c>
      <c r="Z174" s="31">
        <f t="shared" si="451"/>
        <v>0</v>
      </c>
      <c r="AA174" s="31">
        <f t="shared" si="452"/>
        <v>0</v>
      </c>
      <c r="AB174" s="31">
        <f t="shared" si="453"/>
        <v>0</v>
      </c>
      <c r="AC174" s="31">
        <f t="shared" si="429"/>
        <v>18300.100000000002</v>
      </c>
      <c r="AD174" s="31">
        <f t="shared" si="430"/>
        <v>18300.100000000002</v>
      </c>
      <c r="AE174" s="31">
        <f t="shared" si="431"/>
        <v>18300.100000000002</v>
      </c>
      <c r="AF174" s="31">
        <f t="shared" si="454"/>
        <v>0</v>
      </c>
      <c r="AG174" s="31">
        <f t="shared" si="432"/>
        <v>18300.100000000002</v>
      </c>
      <c r="AH174" s="31">
        <f t="shared" si="433"/>
        <v>18300.100000000002</v>
      </c>
      <c r="AI174" s="31">
        <f t="shared" si="434"/>
        <v>18300.100000000002</v>
      </c>
      <c r="AJ174" s="31">
        <f t="shared" si="455"/>
        <v>0</v>
      </c>
      <c r="AK174" s="31">
        <f t="shared" si="456"/>
        <v>0</v>
      </c>
      <c r="AL174" s="31">
        <f t="shared" si="457"/>
        <v>0</v>
      </c>
      <c r="AM174" s="31">
        <f t="shared" si="458"/>
        <v>0</v>
      </c>
      <c r="AN174" s="31">
        <f t="shared" si="459"/>
        <v>0</v>
      </c>
      <c r="AO174" s="31">
        <f t="shared" si="460"/>
        <v>0</v>
      </c>
      <c r="AP174" s="31">
        <f t="shared" si="461"/>
        <v>0</v>
      </c>
      <c r="AQ174" s="31">
        <f t="shared" si="462"/>
        <v>0</v>
      </c>
      <c r="AR174" s="31">
        <f t="shared" si="463"/>
        <v>0</v>
      </c>
      <c r="AS174" s="31">
        <f t="shared" si="426"/>
        <v>18300.100000000002</v>
      </c>
      <c r="AT174" s="31">
        <f t="shared" si="427"/>
        <v>18300.100000000002</v>
      </c>
      <c r="AU174" s="31">
        <f t="shared" si="428"/>
        <v>18300.100000000002</v>
      </c>
      <c r="AV174" s="31">
        <f t="shared" si="464"/>
        <v>0</v>
      </c>
      <c r="AW174" s="32"/>
      <c r="AX174" s="32"/>
      <c r="AY174" s="1"/>
      <c r="AZ174" s="1"/>
      <c r="BA174" s="1"/>
      <c r="BB174" s="1"/>
      <c r="BC174" s="1"/>
      <c r="BD174" s="1"/>
      <c r="BE174" s="1"/>
    </row>
    <row r="175" hidden="1">
      <c r="A175" s="29" t="s">
        <v>141</v>
      </c>
      <c r="B175" s="29" t="s">
        <v>80</v>
      </c>
      <c r="C175" s="29" t="s">
        <v>63</v>
      </c>
      <c r="D175" s="29" t="s">
        <v>151</v>
      </c>
      <c r="E175" s="36"/>
      <c r="F175" s="30" t="s">
        <v>34</v>
      </c>
      <c r="G175" s="31">
        <f t="shared" si="435"/>
        <v>18300.100000000002</v>
      </c>
      <c r="H175" s="31">
        <f t="shared" si="436"/>
        <v>18300.100000000002</v>
      </c>
      <c r="I175" s="31">
        <f t="shared" si="437"/>
        <v>18300.100000000002</v>
      </c>
      <c r="J175" s="31">
        <f t="shared" si="438"/>
        <v>0</v>
      </c>
      <c r="K175" s="31">
        <f t="shared" si="439"/>
        <v>0</v>
      </c>
      <c r="L175" s="31">
        <f t="shared" si="440"/>
        <v>0</v>
      </c>
      <c r="M175" s="31">
        <f t="shared" si="279"/>
        <v>18300.100000000002</v>
      </c>
      <c r="N175" s="31">
        <f t="shared" si="280"/>
        <v>18300.100000000002</v>
      </c>
      <c r="O175" s="31">
        <f t="shared" si="281"/>
        <v>18300.100000000002</v>
      </c>
      <c r="P175" s="31">
        <f t="shared" si="441"/>
        <v>0</v>
      </c>
      <c r="Q175" s="31">
        <f t="shared" si="442"/>
        <v>0</v>
      </c>
      <c r="R175" s="31">
        <f t="shared" si="443"/>
        <v>0</v>
      </c>
      <c r="S175" s="31">
        <f t="shared" si="444"/>
        <v>0</v>
      </c>
      <c r="T175" s="31">
        <f t="shared" si="445"/>
        <v>0</v>
      </c>
      <c r="U175" s="31">
        <f t="shared" si="446"/>
        <v>0</v>
      </c>
      <c r="V175" s="31">
        <f t="shared" si="447"/>
        <v>0</v>
      </c>
      <c r="W175" s="31">
        <f t="shared" si="448"/>
        <v>0</v>
      </c>
      <c r="X175" s="31">
        <f t="shared" si="449"/>
        <v>0</v>
      </c>
      <c r="Y175" s="31">
        <f t="shared" si="450"/>
        <v>0</v>
      </c>
      <c r="Z175" s="31">
        <f t="shared" si="451"/>
        <v>0</v>
      </c>
      <c r="AA175" s="31">
        <f t="shared" si="452"/>
        <v>0</v>
      </c>
      <c r="AB175" s="31">
        <f t="shared" si="453"/>
        <v>0</v>
      </c>
      <c r="AC175" s="31">
        <f t="shared" si="429"/>
        <v>18300.100000000002</v>
      </c>
      <c r="AD175" s="31">
        <f t="shared" si="430"/>
        <v>18300.100000000002</v>
      </c>
      <c r="AE175" s="31">
        <f t="shared" si="431"/>
        <v>18300.100000000002</v>
      </c>
      <c r="AF175" s="31">
        <f t="shared" si="454"/>
        <v>0</v>
      </c>
      <c r="AG175" s="31">
        <f t="shared" si="432"/>
        <v>18300.100000000002</v>
      </c>
      <c r="AH175" s="31">
        <f t="shared" si="433"/>
        <v>18300.100000000002</v>
      </c>
      <c r="AI175" s="31">
        <f t="shared" si="434"/>
        <v>18300.100000000002</v>
      </c>
      <c r="AJ175" s="31">
        <f t="shared" si="455"/>
        <v>0</v>
      </c>
      <c r="AK175" s="31">
        <f t="shared" si="456"/>
        <v>0</v>
      </c>
      <c r="AL175" s="31">
        <f t="shared" si="457"/>
        <v>0</v>
      </c>
      <c r="AM175" s="31">
        <f t="shared" si="458"/>
        <v>0</v>
      </c>
      <c r="AN175" s="31">
        <f t="shared" si="459"/>
        <v>0</v>
      </c>
      <c r="AO175" s="31">
        <f t="shared" si="460"/>
        <v>0</v>
      </c>
      <c r="AP175" s="31">
        <f t="shared" si="461"/>
        <v>0</v>
      </c>
      <c r="AQ175" s="31">
        <f t="shared" si="462"/>
        <v>0</v>
      </c>
      <c r="AR175" s="31">
        <f t="shared" si="463"/>
        <v>0</v>
      </c>
      <c r="AS175" s="31">
        <f t="shared" si="426"/>
        <v>18300.100000000002</v>
      </c>
      <c r="AT175" s="31">
        <f t="shared" si="427"/>
        <v>18300.100000000002</v>
      </c>
      <c r="AU175" s="31">
        <f t="shared" si="428"/>
        <v>18300.100000000002</v>
      </c>
      <c r="AV175" s="31">
        <f t="shared" si="464"/>
        <v>0</v>
      </c>
      <c r="AW175" s="32">
        <v>0</v>
      </c>
      <c r="AX175" s="32"/>
      <c r="AY175" s="41" t="s">
        <v>152</v>
      </c>
      <c r="AZ175" s="1"/>
      <c r="BA175" s="1"/>
      <c r="BB175" s="1"/>
      <c r="BC175" s="1"/>
      <c r="BD175" s="1"/>
      <c r="BE175" s="1"/>
    </row>
    <row r="176" ht="47.25">
      <c r="A176" s="29" t="s">
        <v>141</v>
      </c>
      <c r="B176" s="29" t="s">
        <v>80</v>
      </c>
      <c r="C176" s="29" t="s">
        <v>63</v>
      </c>
      <c r="D176" s="29" t="s">
        <v>170</v>
      </c>
      <c r="E176" s="36"/>
      <c r="F176" s="42" t="s">
        <v>171</v>
      </c>
      <c r="G176" s="31">
        <f t="shared" si="435"/>
        <v>18300.100000000002</v>
      </c>
      <c r="H176" s="31">
        <f t="shared" si="436"/>
        <v>18300.100000000002</v>
      </c>
      <c r="I176" s="31">
        <f t="shared" si="437"/>
        <v>18300.100000000002</v>
      </c>
      <c r="J176" s="31">
        <f t="shared" si="438"/>
        <v>0</v>
      </c>
      <c r="K176" s="31">
        <f t="shared" si="439"/>
        <v>0</v>
      </c>
      <c r="L176" s="31">
        <f t="shared" si="440"/>
        <v>0</v>
      </c>
      <c r="M176" s="31">
        <f t="shared" si="279"/>
        <v>18300.100000000002</v>
      </c>
      <c r="N176" s="31">
        <f t="shared" si="280"/>
        <v>18300.100000000002</v>
      </c>
      <c r="O176" s="31">
        <f t="shared" si="281"/>
        <v>18300.100000000002</v>
      </c>
      <c r="P176" s="31">
        <f t="shared" si="441"/>
        <v>0</v>
      </c>
      <c r="Q176" s="31">
        <f t="shared" si="442"/>
        <v>0</v>
      </c>
      <c r="R176" s="31">
        <f t="shared" si="443"/>
        <v>0</v>
      </c>
      <c r="S176" s="31">
        <f t="shared" si="444"/>
        <v>0</v>
      </c>
      <c r="T176" s="31">
        <f t="shared" si="445"/>
        <v>0</v>
      </c>
      <c r="U176" s="31">
        <f t="shared" si="446"/>
        <v>0</v>
      </c>
      <c r="V176" s="31">
        <f t="shared" si="447"/>
        <v>0</v>
      </c>
      <c r="W176" s="31">
        <f t="shared" si="448"/>
        <v>0</v>
      </c>
      <c r="X176" s="31">
        <f t="shared" si="449"/>
        <v>0</v>
      </c>
      <c r="Y176" s="31">
        <f t="shared" si="450"/>
        <v>0</v>
      </c>
      <c r="Z176" s="31">
        <f t="shared" si="451"/>
        <v>0</v>
      </c>
      <c r="AA176" s="31">
        <f t="shared" si="452"/>
        <v>0</v>
      </c>
      <c r="AB176" s="31">
        <f t="shared" si="453"/>
        <v>0</v>
      </c>
      <c r="AC176" s="31">
        <f t="shared" si="429"/>
        <v>18300.100000000002</v>
      </c>
      <c r="AD176" s="31">
        <f t="shared" si="430"/>
        <v>18300.100000000002</v>
      </c>
      <c r="AE176" s="31">
        <f t="shared" si="431"/>
        <v>18300.100000000002</v>
      </c>
      <c r="AF176" s="31">
        <f t="shared" si="454"/>
        <v>0</v>
      </c>
      <c r="AG176" s="31">
        <f t="shared" si="432"/>
        <v>18300.100000000002</v>
      </c>
      <c r="AH176" s="31">
        <f t="shared" si="433"/>
        <v>18300.100000000002</v>
      </c>
      <c r="AI176" s="31">
        <f t="shared" si="434"/>
        <v>18300.100000000002</v>
      </c>
      <c r="AJ176" s="31">
        <f t="shared" si="455"/>
        <v>0</v>
      </c>
      <c r="AK176" s="31">
        <f t="shared" si="456"/>
        <v>0</v>
      </c>
      <c r="AL176" s="31">
        <f t="shared" si="457"/>
        <v>0</v>
      </c>
      <c r="AM176" s="31">
        <f t="shared" si="458"/>
        <v>0</v>
      </c>
      <c r="AN176" s="31">
        <f t="shared" si="459"/>
        <v>0</v>
      </c>
      <c r="AO176" s="31">
        <f t="shared" si="460"/>
        <v>0</v>
      </c>
      <c r="AP176" s="31">
        <f t="shared" si="461"/>
        <v>0</v>
      </c>
      <c r="AQ176" s="31">
        <f t="shared" si="462"/>
        <v>0</v>
      </c>
      <c r="AR176" s="31">
        <f t="shared" si="463"/>
        <v>0</v>
      </c>
      <c r="AS176" s="31">
        <f t="shared" si="426"/>
        <v>18300.100000000002</v>
      </c>
      <c r="AT176" s="31">
        <f t="shared" si="427"/>
        <v>18300.100000000002</v>
      </c>
      <c r="AU176" s="31">
        <f t="shared" si="428"/>
        <v>18300.100000000002</v>
      </c>
      <c r="AV176" s="31">
        <f t="shared" si="464"/>
        <v>0</v>
      </c>
      <c r="AW176" s="32"/>
      <c r="AX176" s="32"/>
      <c r="AY176" s="1"/>
      <c r="AZ176" s="1"/>
      <c r="BA176" s="1"/>
      <c r="BB176" s="1"/>
      <c r="BC176" s="1"/>
      <c r="BD176" s="1"/>
      <c r="BE176" s="1"/>
    </row>
    <row r="177">
      <c r="A177" s="29" t="s">
        <v>141</v>
      </c>
      <c r="B177" s="29" t="s">
        <v>80</v>
      </c>
      <c r="C177" s="29" t="s">
        <v>63</v>
      </c>
      <c r="D177" s="29" t="s">
        <v>187</v>
      </c>
      <c r="E177" s="36"/>
      <c r="F177" s="30" t="s">
        <v>188</v>
      </c>
      <c r="G177" s="31">
        <f>G178+G179</f>
        <v>18300.100000000002</v>
      </c>
      <c r="H177" s="31">
        <f>H178+H179</f>
        <v>18300.100000000002</v>
      </c>
      <c r="I177" s="31">
        <f>I178+I179</f>
        <v>18300.100000000002</v>
      </c>
      <c r="J177" s="31">
        <f>J178+J179</f>
        <v>0</v>
      </c>
      <c r="K177" s="31">
        <f>K178+K179</f>
        <v>0</v>
      </c>
      <c r="L177" s="31">
        <f>L178+L179</f>
        <v>0</v>
      </c>
      <c r="M177" s="31">
        <f t="shared" si="279"/>
        <v>18300.100000000002</v>
      </c>
      <c r="N177" s="31">
        <f t="shared" si="280"/>
        <v>18300.100000000002</v>
      </c>
      <c r="O177" s="31">
        <f t="shared" si="281"/>
        <v>18300.100000000002</v>
      </c>
      <c r="P177" s="31">
        <f>P178+P179</f>
        <v>0</v>
      </c>
      <c r="Q177" s="31">
        <f>Q178+Q179</f>
        <v>0</v>
      </c>
      <c r="R177" s="31">
        <f>R178+R179</f>
        <v>0</v>
      </c>
      <c r="S177" s="31">
        <f>S178+S179</f>
        <v>0</v>
      </c>
      <c r="T177" s="31">
        <f>T178+T179</f>
        <v>0</v>
      </c>
      <c r="U177" s="31">
        <f>U178+U179</f>
        <v>0</v>
      </c>
      <c r="V177" s="31">
        <f>V178+V179</f>
        <v>0</v>
      </c>
      <c r="W177" s="31">
        <f>W178+W179</f>
        <v>0</v>
      </c>
      <c r="X177" s="31">
        <f>X178+X179</f>
        <v>0</v>
      </c>
      <c r="Y177" s="31">
        <f>Y178+Y179</f>
        <v>0</v>
      </c>
      <c r="Z177" s="31">
        <f>Z178+Z179</f>
        <v>0</v>
      </c>
      <c r="AA177" s="31">
        <f>AA178+AA179</f>
        <v>0</v>
      </c>
      <c r="AB177" s="31">
        <f>AB178+AB179</f>
        <v>0</v>
      </c>
      <c r="AC177" s="31">
        <f t="shared" si="429"/>
        <v>18300.100000000002</v>
      </c>
      <c r="AD177" s="31">
        <f t="shared" si="430"/>
        <v>18300.100000000002</v>
      </c>
      <c r="AE177" s="31">
        <f t="shared" si="431"/>
        <v>18300.100000000002</v>
      </c>
      <c r="AF177" s="31">
        <f>AF178+AF179</f>
        <v>0</v>
      </c>
      <c r="AG177" s="31">
        <f t="shared" si="432"/>
        <v>18300.100000000002</v>
      </c>
      <c r="AH177" s="31">
        <f t="shared" si="433"/>
        <v>18300.100000000002</v>
      </c>
      <c r="AI177" s="31">
        <f t="shared" si="434"/>
        <v>18300.100000000002</v>
      </c>
      <c r="AJ177" s="31">
        <f>AJ178+AJ179</f>
        <v>0</v>
      </c>
      <c r="AK177" s="31">
        <f>AK178+AK179</f>
        <v>0</v>
      </c>
      <c r="AL177" s="31">
        <f>AL178+AL179</f>
        <v>0</v>
      </c>
      <c r="AM177" s="31">
        <f>AM178+AM179</f>
        <v>0</v>
      </c>
      <c r="AN177" s="31">
        <f>AN178+AN179</f>
        <v>0</v>
      </c>
      <c r="AO177" s="31">
        <f>AO178+AO179</f>
        <v>0</v>
      </c>
      <c r="AP177" s="31">
        <f>AP178+AP179</f>
        <v>0</v>
      </c>
      <c r="AQ177" s="31">
        <f>AQ178+AQ179</f>
        <v>0</v>
      </c>
      <c r="AR177" s="31">
        <f>AR178+AR179</f>
        <v>0</v>
      </c>
      <c r="AS177" s="31">
        <f t="shared" si="426"/>
        <v>18300.100000000002</v>
      </c>
      <c r="AT177" s="31">
        <f t="shared" si="427"/>
        <v>18300.100000000002</v>
      </c>
      <c r="AU177" s="31">
        <f t="shared" si="428"/>
        <v>18300.100000000002</v>
      </c>
      <c r="AV177" s="31">
        <f>AV178+AV179</f>
        <v>0</v>
      </c>
      <c r="AW177" s="32"/>
      <c r="AX177" s="32"/>
      <c r="AY177" s="1"/>
      <c r="AZ177" s="1"/>
      <c r="BA177" s="1"/>
      <c r="BB177" s="1"/>
      <c r="BC177" s="1"/>
      <c r="BD177" s="1"/>
      <c r="BE177" s="1"/>
    </row>
    <row r="178" ht="31.5">
      <c r="A178" s="29" t="s">
        <v>141</v>
      </c>
      <c r="B178" s="29" t="s">
        <v>80</v>
      </c>
      <c r="C178" s="29" t="s">
        <v>63</v>
      </c>
      <c r="D178" s="29" t="s">
        <v>187</v>
      </c>
      <c r="E178" s="29" t="s">
        <v>39</v>
      </c>
      <c r="F178" s="30" t="s">
        <v>40</v>
      </c>
      <c r="G178" s="31">
        <v>18299.900000000001</v>
      </c>
      <c r="H178" s="31">
        <v>18299.900000000001</v>
      </c>
      <c r="I178" s="31">
        <v>18299.900000000001</v>
      </c>
      <c r="J178" s="31"/>
      <c r="K178" s="31"/>
      <c r="L178" s="31"/>
      <c r="M178" s="31">
        <f t="shared" si="279"/>
        <v>18299.900000000001</v>
      </c>
      <c r="N178" s="31">
        <f t="shared" si="280"/>
        <v>18299.900000000001</v>
      </c>
      <c r="O178" s="31">
        <f t="shared" si="281"/>
        <v>18299.900000000001</v>
      </c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>
        <f t="shared" si="429"/>
        <v>18299.900000000001</v>
      </c>
      <c r="AD178" s="31">
        <f t="shared" si="430"/>
        <v>18299.900000000001</v>
      </c>
      <c r="AE178" s="31">
        <f t="shared" si="431"/>
        <v>18299.900000000001</v>
      </c>
      <c r="AF178" s="31"/>
      <c r="AG178" s="31">
        <f t="shared" si="432"/>
        <v>18299.900000000001</v>
      </c>
      <c r="AH178" s="31">
        <f t="shared" si="433"/>
        <v>18299.900000000001</v>
      </c>
      <c r="AI178" s="31">
        <f t="shared" si="434"/>
        <v>18299.900000000001</v>
      </c>
      <c r="AJ178" s="31"/>
      <c r="AK178" s="31"/>
      <c r="AL178" s="31"/>
      <c r="AM178" s="31"/>
      <c r="AN178" s="31"/>
      <c r="AO178" s="31"/>
      <c r="AP178" s="31"/>
      <c r="AQ178" s="31"/>
      <c r="AR178" s="31"/>
      <c r="AS178" s="31">
        <f t="shared" si="426"/>
        <v>18299.900000000001</v>
      </c>
      <c r="AT178" s="31">
        <f t="shared" si="427"/>
        <v>18299.900000000001</v>
      </c>
      <c r="AU178" s="31">
        <f t="shared" si="428"/>
        <v>18299.900000000001</v>
      </c>
      <c r="AV178" s="31"/>
      <c r="AW178" s="32"/>
      <c r="AX178" s="32"/>
      <c r="AY178" s="1"/>
      <c r="AZ178" s="1"/>
      <c r="BA178" s="1"/>
      <c r="BB178" s="1"/>
      <c r="BC178" s="1"/>
      <c r="BD178" s="1"/>
      <c r="BE178" s="1"/>
    </row>
    <row r="179">
      <c r="A179" s="29" t="s">
        <v>141</v>
      </c>
      <c r="B179" s="29" t="s">
        <v>80</v>
      </c>
      <c r="C179" s="29" t="s">
        <v>63</v>
      </c>
      <c r="D179" s="29" t="s">
        <v>187</v>
      </c>
      <c r="E179" s="29" t="s">
        <v>41</v>
      </c>
      <c r="F179" s="30" t="s">
        <v>42</v>
      </c>
      <c r="G179" s="31">
        <v>0.20000000000000001</v>
      </c>
      <c r="H179" s="31">
        <v>0.20000000000000001</v>
      </c>
      <c r="I179" s="31">
        <v>0.20000000000000001</v>
      </c>
      <c r="J179" s="31"/>
      <c r="K179" s="31"/>
      <c r="L179" s="31"/>
      <c r="M179" s="31">
        <f t="shared" si="279"/>
        <v>0.20000000000000001</v>
      </c>
      <c r="N179" s="31">
        <f t="shared" si="280"/>
        <v>0.20000000000000001</v>
      </c>
      <c r="O179" s="31">
        <f t="shared" si="281"/>
        <v>0.20000000000000001</v>
      </c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>
        <f t="shared" si="429"/>
        <v>0.20000000000000001</v>
      </c>
      <c r="AD179" s="31">
        <f t="shared" si="430"/>
        <v>0.20000000000000001</v>
      </c>
      <c r="AE179" s="31">
        <f t="shared" si="431"/>
        <v>0.20000000000000001</v>
      </c>
      <c r="AF179" s="31"/>
      <c r="AG179" s="31">
        <f t="shared" si="432"/>
        <v>0.20000000000000001</v>
      </c>
      <c r="AH179" s="31">
        <f t="shared" si="433"/>
        <v>0.20000000000000001</v>
      </c>
      <c r="AI179" s="31">
        <f t="shared" si="434"/>
        <v>0.20000000000000001</v>
      </c>
      <c r="AJ179" s="31"/>
      <c r="AK179" s="31"/>
      <c r="AL179" s="31"/>
      <c r="AM179" s="31"/>
      <c r="AN179" s="31"/>
      <c r="AO179" s="31"/>
      <c r="AP179" s="31"/>
      <c r="AQ179" s="31"/>
      <c r="AR179" s="31"/>
      <c r="AS179" s="31">
        <f t="shared" si="426"/>
        <v>0.20000000000000001</v>
      </c>
      <c r="AT179" s="31">
        <f t="shared" si="427"/>
        <v>0.20000000000000001</v>
      </c>
      <c r="AU179" s="31">
        <f t="shared" si="428"/>
        <v>0.20000000000000001</v>
      </c>
      <c r="AV179" s="31"/>
      <c r="AW179" s="32"/>
      <c r="AX179" s="32"/>
      <c r="AY179" s="1"/>
      <c r="AZ179" s="1"/>
      <c r="BA179" s="1"/>
      <c r="BB179" s="1"/>
      <c r="BC179" s="1"/>
      <c r="BD179" s="1"/>
      <c r="BE179" s="1"/>
    </row>
    <row r="180" s="24" customFormat="1" ht="31.5">
      <c r="A180" s="25" t="s">
        <v>141</v>
      </c>
      <c r="B180" s="25" t="s">
        <v>80</v>
      </c>
      <c r="C180" s="25" t="s">
        <v>61</v>
      </c>
      <c r="D180" s="25"/>
      <c r="E180" s="35"/>
      <c r="F180" s="26" t="s">
        <v>189</v>
      </c>
      <c r="G180" s="27">
        <f t="shared" ref="G180:G186" si="465">G181</f>
        <v>46136.200000000004</v>
      </c>
      <c r="H180" s="27">
        <f t="shared" ref="H180:H186" si="466">H181</f>
        <v>47384.699999999997</v>
      </c>
      <c r="I180" s="27">
        <f t="shared" ref="I180:I186" si="467">I181</f>
        <v>47384.699999999997</v>
      </c>
      <c r="J180" s="27">
        <f t="shared" ref="J180:J186" si="468">J181</f>
        <v>328.209</v>
      </c>
      <c r="K180" s="27">
        <f t="shared" ref="K180:K186" si="469">K181</f>
        <v>814.58299999999997</v>
      </c>
      <c r="L180" s="27">
        <f t="shared" ref="L180:L186" si="470">L181</f>
        <v>0</v>
      </c>
      <c r="M180" s="27">
        <f t="shared" si="279"/>
        <v>46464.409000000007</v>
      </c>
      <c r="N180" s="27">
        <f t="shared" si="280"/>
        <v>48199.282999999996</v>
      </c>
      <c r="O180" s="27">
        <f t="shared" si="281"/>
        <v>47384.699999999997</v>
      </c>
      <c r="P180" s="27">
        <f>P181</f>
        <v>0</v>
      </c>
      <c r="Q180" s="27">
        <f>Q181</f>
        <v>0</v>
      </c>
      <c r="R180" s="27">
        <f>R181</f>
        <v>0</v>
      </c>
      <c r="S180" s="27">
        <f>S181</f>
        <v>0</v>
      </c>
      <c r="T180" s="27">
        <f>T181</f>
        <v>6236</v>
      </c>
      <c r="U180" s="27">
        <f>U181</f>
        <v>0</v>
      </c>
      <c r="V180" s="27">
        <f>V181</f>
        <v>0</v>
      </c>
      <c r="W180" s="27">
        <f>W181</f>
        <v>0</v>
      </c>
      <c r="X180" s="27">
        <f>X181</f>
        <v>15477.1</v>
      </c>
      <c r="Y180" s="27">
        <f>Y181</f>
        <v>0</v>
      </c>
      <c r="Z180" s="27">
        <f>Z181</f>
        <v>0</v>
      </c>
      <c r="AA180" s="27">
        <f>AA181</f>
        <v>0</v>
      </c>
      <c r="AB180" s="27">
        <f>AB181</f>
        <v>0</v>
      </c>
      <c r="AC180" s="27">
        <f t="shared" si="429"/>
        <v>52700.409000000007</v>
      </c>
      <c r="AD180" s="27">
        <f t="shared" si="430"/>
        <v>63676.382999999994</v>
      </c>
      <c r="AE180" s="27">
        <f t="shared" si="431"/>
        <v>47384.699999999997</v>
      </c>
      <c r="AF180" s="27">
        <f>AF181</f>
        <v>0</v>
      </c>
      <c r="AG180" s="27">
        <f t="shared" si="432"/>
        <v>52700.409000000007</v>
      </c>
      <c r="AH180" s="27">
        <f t="shared" si="433"/>
        <v>63676.382999999994</v>
      </c>
      <c r="AI180" s="27">
        <f t="shared" si="434"/>
        <v>47384.699999999997</v>
      </c>
      <c r="AJ180" s="27">
        <f>AJ181</f>
        <v>0</v>
      </c>
      <c r="AK180" s="27">
        <f>AK181</f>
        <v>0</v>
      </c>
      <c r="AL180" s="27">
        <f>AL181</f>
        <v>-599.10000000000002</v>
      </c>
      <c r="AM180" s="27">
        <f>AM181</f>
        <v>0</v>
      </c>
      <c r="AN180" s="27">
        <f>AN181</f>
        <v>0</v>
      </c>
      <c r="AO180" s="27">
        <f>AO181</f>
        <v>0</v>
      </c>
      <c r="AP180" s="27">
        <f>AP181</f>
        <v>0</v>
      </c>
      <c r="AQ180" s="27">
        <f>AQ181</f>
        <v>0</v>
      </c>
      <c r="AR180" s="27">
        <f>AR181</f>
        <v>0</v>
      </c>
      <c r="AS180" s="27">
        <f t="shared" si="426"/>
        <v>52101.309000000008</v>
      </c>
      <c r="AT180" s="27">
        <f t="shared" si="427"/>
        <v>63676.382999999994</v>
      </c>
      <c r="AU180" s="27">
        <f t="shared" si="428"/>
        <v>47384.699999999997</v>
      </c>
      <c r="AV180" s="27">
        <f>AV181</f>
        <v>0</v>
      </c>
      <c r="AW180" s="28"/>
      <c r="AX180" s="28"/>
      <c r="AY180" s="24"/>
      <c r="AZ180" s="24"/>
      <c r="BA180" s="24"/>
      <c r="BB180" s="24"/>
      <c r="BC180" s="24"/>
      <c r="BD180" s="24"/>
      <c r="BE180" s="24"/>
    </row>
    <row r="181" ht="31.5">
      <c r="A181" s="29" t="s">
        <v>141</v>
      </c>
      <c r="B181" s="29" t="s">
        <v>80</v>
      </c>
      <c r="C181" s="29" t="s">
        <v>61</v>
      </c>
      <c r="D181" s="15" t="s">
        <v>149</v>
      </c>
      <c r="E181" s="36"/>
      <c r="F181" s="30" t="s">
        <v>150</v>
      </c>
      <c r="G181" s="31">
        <f>G186</f>
        <v>46136.200000000004</v>
      </c>
      <c r="H181" s="31">
        <f>H186</f>
        <v>47384.699999999997</v>
      </c>
      <c r="I181" s="31">
        <f>I186</f>
        <v>47384.699999999997</v>
      </c>
      <c r="J181" s="31">
        <f>J186+J182</f>
        <v>328.209</v>
      </c>
      <c r="K181" s="31">
        <f>K186+K182</f>
        <v>814.58299999999997</v>
      </c>
      <c r="L181" s="31">
        <f>L186+L182</f>
        <v>0</v>
      </c>
      <c r="M181" s="31">
        <f t="shared" si="279"/>
        <v>46464.409000000007</v>
      </c>
      <c r="N181" s="31">
        <f t="shared" si="280"/>
        <v>48199.282999999996</v>
      </c>
      <c r="O181" s="31">
        <f t="shared" si="281"/>
        <v>47384.699999999997</v>
      </c>
      <c r="P181" s="31">
        <f>P186+P182</f>
        <v>0</v>
      </c>
      <c r="Q181" s="31">
        <f>Q186+Q182</f>
        <v>0</v>
      </c>
      <c r="R181" s="31">
        <f>R186+R182</f>
        <v>0</v>
      </c>
      <c r="S181" s="31">
        <f>S186+S182</f>
        <v>0</v>
      </c>
      <c r="T181" s="31">
        <f>T186+T182</f>
        <v>6236</v>
      </c>
      <c r="U181" s="31">
        <f>U186+U182</f>
        <v>0</v>
      </c>
      <c r="V181" s="31">
        <f>V186+V182</f>
        <v>0</v>
      </c>
      <c r="W181" s="31">
        <f>W186+W182</f>
        <v>0</v>
      </c>
      <c r="X181" s="31">
        <f>X186+X182</f>
        <v>15477.1</v>
      </c>
      <c r="Y181" s="31">
        <f>Y186+Y182</f>
        <v>0</v>
      </c>
      <c r="Z181" s="31">
        <f>Z186+Z182</f>
        <v>0</v>
      </c>
      <c r="AA181" s="31">
        <f>AA186+AA182</f>
        <v>0</v>
      </c>
      <c r="AB181" s="31">
        <f>AB186+AB182</f>
        <v>0</v>
      </c>
      <c r="AC181" s="31">
        <f t="shared" si="429"/>
        <v>52700.409000000007</v>
      </c>
      <c r="AD181" s="31">
        <f t="shared" si="430"/>
        <v>63676.382999999994</v>
      </c>
      <c r="AE181" s="31">
        <f t="shared" si="431"/>
        <v>47384.699999999997</v>
      </c>
      <c r="AF181" s="31">
        <f>AF186+AF182</f>
        <v>0</v>
      </c>
      <c r="AG181" s="31">
        <f t="shared" si="432"/>
        <v>52700.409000000007</v>
      </c>
      <c r="AH181" s="31">
        <f t="shared" si="433"/>
        <v>63676.382999999994</v>
      </c>
      <c r="AI181" s="31">
        <f t="shared" si="434"/>
        <v>47384.699999999997</v>
      </c>
      <c r="AJ181" s="31">
        <f>AJ186+AJ182</f>
        <v>0</v>
      </c>
      <c r="AK181" s="31">
        <f>AK186+AK182</f>
        <v>0</v>
      </c>
      <c r="AL181" s="31">
        <f>AL186+AL182</f>
        <v>-599.10000000000002</v>
      </c>
      <c r="AM181" s="31">
        <f>AM186+AM182</f>
        <v>0</v>
      </c>
      <c r="AN181" s="31">
        <f>AN186+AN182</f>
        <v>0</v>
      </c>
      <c r="AO181" s="31">
        <f>AO186+AO182</f>
        <v>0</v>
      </c>
      <c r="AP181" s="31">
        <f>AP186+AP182</f>
        <v>0</v>
      </c>
      <c r="AQ181" s="31">
        <f>AQ186+AQ182</f>
        <v>0</v>
      </c>
      <c r="AR181" s="31">
        <f>AR186+AR182</f>
        <v>0</v>
      </c>
      <c r="AS181" s="31">
        <f t="shared" si="426"/>
        <v>52101.309000000008</v>
      </c>
      <c r="AT181" s="31">
        <f t="shared" si="427"/>
        <v>63676.382999999994</v>
      </c>
      <c r="AU181" s="31">
        <f t="shared" si="428"/>
        <v>47384.699999999997</v>
      </c>
      <c r="AV181" s="31">
        <f>AV186+AV182</f>
        <v>0</v>
      </c>
      <c r="AW181" s="32"/>
      <c r="AX181" s="32"/>
      <c r="AY181" s="1"/>
      <c r="AZ181" s="1"/>
      <c r="BA181" s="1"/>
      <c r="BB181" s="1"/>
      <c r="BC181" s="1"/>
      <c r="BD181" s="1"/>
      <c r="BE181" s="1"/>
    </row>
    <row r="182" ht="31.5">
      <c r="A182" s="29" t="s">
        <v>141</v>
      </c>
      <c r="B182" s="29" t="s">
        <v>80</v>
      </c>
      <c r="C182" s="29" t="s">
        <v>61</v>
      </c>
      <c r="D182" s="15" t="s">
        <v>164</v>
      </c>
      <c r="E182" s="36"/>
      <c r="F182" s="30" t="s">
        <v>165</v>
      </c>
      <c r="G182" s="31"/>
      <c r="H182" s="31"/>
      <c r="I182" s="31"/>
      <c r="J182" s="31">
        <f t="shared" ref="J182:J184" si="471">J183</f>
        <v>328.209</v>
      </c>
      <c r="K182" s="31">
        <f t="shared" ref="K182:K184" si="472">K183</f>
        <v>814.58299999999997</v>
      </c>
      <c r="L182" s="31">
        <f t="shared" ref="L182:L184" si="473">L183</f>
        <v>0</v>
      </c>
      <c r="M182" s="31">
        <f t="shared" si="279"/>
        <v>328.209</v>
      </c>
      <c r="N182" s="31">
        <f t="shared" si="280"/>
        <v>814.58299999999997</v>
      </c>
      <c r="O182" s="31">
        <f t="shared" si="281"/>
        <v>0</v>
      </c>
      <c r="P182" s="31">
        <f t="shared" ref="P182:P186" si="474">P183</f>
        <v>0</v>
      </c>
      <c r="Q182" s="31">
        <f t="shared" ref="Q182:Q186" si="475">Q183</f>
        <v>0</v>
      </c>
      <c r="R182" s="31">
        <f t="shared" ref="R182:R186" si="476">R183</f>
        <v>0</v>
      </c>
      <c r="S182" s="31">
        <f t="shared" ref="S182:S186" si="477">S183</f>
        <v>0</v>
      </c>
      <c r="T182" s="31">
        <f t="shared" ref="T182:T186" si="478">T183</f>
        <v>6236</v>
      </c>
      <c r="U182" s="31">
        <f t="shared" ref="U182:U186" si="479">U183</f>
        <v>0</v>
      </c>
      <c r="V182" s="31">
        <f t="shared" ref="V182:V186" si="480">V183</f>
        <v>0</v>
      </c>
      <c r="W182" s="31">
        <f t="shared" ref="W182:W186" si="481">W183</f>
        <v>0</v>
      </c>
      <c r="X182" s="31">
        <f t="shared" ref="X182:X186" si="482">X183</f>
        <v>15477.1</v>
      </c>
      <c r="Y182" s="31">
        <f t="shared" ref="Y182:Y186" si="483">Y183</f>
        <v>0</v>
      </c>
      <c r="Z182" s="31">
        <f t="shared" ref="Z182:Z186" si="484">Z183</f>
        <v>0</v>
      </c>
      <c r="AA182" s="31">
        <f t="shared" ref="AA182:AA186" si="485">AA183</f>
        <v>0</v>
      </c>
      <c r="AB182" s="31">
        <f t="shared" ref="AB182:AB186" si="486">AB183</f>
        <v>0</v>
      </c>
      <c r="AC182" s="31">
        <f t="shared" si="429"/>
        <v>6564.2089999999998</v>
      </c>
      <c r="AD182" s="31">
        <f t="shared" si="430"/>
        <v>16291.683000000001</v>
      </c>
      <c r="AE182" s="31">
        <f t="shared" si="431"/>
        <v>0</v>
      </c>
      <c r="AF182" s="31">
        <f t="shared" ref="AF182:AF186" si="487">AF183</f>
        <v>0</v>
      </c>
      <c r="AG182" s="31">
        <f t="shared" si="432"/>
        <v>6564.2089999999998</v>
      </c>
      <c r="AH182" s="31">
        <f t="shared" si="433"/>
        <v>16291.683000000001</v>
      </c>
      <c r="AI182" s="31">
        <f t="shared" si="434"/>
        <v>0</v>
      </c>
      <c r="AJ182" s="31">
        <f t="shared" ref="AJ182:AJ186" si="488">AJ183</f>
        <v>0</v>
      </c>
      <c r="AK182" s="31">
        <f t="shared" ref="AK182:AK186" si="489">AK183</f>
        <v>0</v>
      </c>
      <c r="AL182" s="31">
        <f t="shared" ref="AL182:AL186" si="490">AL183</f>
        <v>0</v>
      </c>
      <c r="AM182" s="31">
        <f t="shared" ref="AM182:AM186" si="491">AM183</f>
        <v>0</v>
      </c>
      <c r="AN182" s="31">
        <f t="shared" ref="AN182:AN186" si="492">AN183</f>
        <v>0</v>
      </c>
      <c r="AO182" s="31">
        <f t="shared" ref="AO182:AO186" si="493">AO183</f>
        <v>0</v>
      </c>
      <c r="AP182" s="31">
        <f t="shared" ref="AP182:AP186" si="494">AP183</f>
        <v>0</v>
      </c>
      <c r="AQ182" s="31">
        <f t="shared" ref="AQ182:AQ186" si="495">AQ183</f>
        <v>0</v>
      </c>
      <c r="AR182" s="31">
        <f t="shared" ref="AR182:AR186" si="496">AR183</f>
        <v>0</v>
      </c>
      <c r="AS182" s="31">
        <f t="shared" si="426"/>
        <v>6564.2089999999998</v>
      </c>
      <c r="AT182" s="31">
        <f t="shared" si="427"/>
        <v>16291.683000000001</v>
      </c>
      <c r="AU182" s="31">
        <f t="shared" si="428"/>
        <v>0</v>
      </c>
      <c r="AV182" s="31">
        <f t="shared" ref="AV182:AV186" si="497">AV183</f>
        <v>0</v>
      </c>
      <c r="AW182" s="32"/>
      <c r="AX182" s="32"/>
      <c r="AY182" s="1"/>
      <c r="AZ182" s="1"/>
      <c r="BA182" s="1"/>
      <c r="BB182" s="1"/>
      <c r="BC182" s="1"/>
      <c r="BD182" s="1"/>
      <c r="BE182" s="1"/>
    </row>
    <row r="183" ht="31.5">
      <c r="A183" s="29" t="s">
        <v>141</v>
      </c>
      <c r="B183" s="29" t="s">
        <v>80</v>
      </c>
      <c r="C183" s="29" t="s">
        <v>61</v>
      </c>
      <c r="D183" s="15" t="s">
        <v>190</v>
      </c>
      <c r="E183" s="36"/>
      <c r="F183" s="30" t="s">
        <v>191</v>
      </c>
      <c r="G183" s="31"/>
      <c r="H183" s="31"/>
      <c r="I183" s="31"/>
      <c r="J183" s="31">
        <f t="shared" si="471"/>
        <v>328.209</v>
      </c>
      <c r="K183" s="31">
        <f t="shared" si="472"/>
        <v>814.58299999999997</v>
      </c>
      <c r="L183" s="31">
        <f t="shared" si="473"/>
        <v>0</v>
      </c>
      <c r="M183" s="31">
        <f t="shared" si="279"/>
        <v>328.209</v>
      </c>
      <c r="N183" s="31">
        <f t="shared" si="280"/>
        <v>814.58299999999997</v>
      </c>
      <c r="O183" s="31">
        <f t="shared" si="281"/>
        <v>0</v>
      </c>
      <c r="P183" s="31">
        <f t="shared" si="474"/>
        <v>0</v>
      </c>
      <c r="Q183" s="31">
        <f t="shared" si="475"/>
        <v>0</v>
      </c>
      <c r="R183" s="31">
        <f t="shared" si="476"/>
        <v>0</v>
      </c>
      <c r="S183" s="31">
        <f t="shared" si="477"/>
        <v>0</v>
      </c>
      <c r="T183" s="31">
        <f t="shared" si="478"/>
        <v>6236</v>
      </c>
      <c r="U183" s="31">
        <f t="shared" si="479"/>
        <v>0</v>
      </c>
      <c r="V183" s="31">
        <f t="shared" si="480"/>
        <v>0</v>
      </c>
      <c r="W183" s="31">
        <f t="shared" si="481"/>
        <v>0</v>
      </c>
      <c r="X183" s="31">
        <f t="shared" si="482"/>
        <v>15477.1</v>
      </c>
      <c r="Y183" s="31">
        <f t="shared" si="483"/>
        <v>0</v>
      </c>
      <c r="Z183" s="31">
        <f t="shared" si="484"/>
        <v>0</v>
      </c>
      <c r="AA183" s="31">
        <f t="shared" si="485"/>
        <v>0</v>
      </c>
      <c r="AB183" s="31">
        <f t="shared" si="486"/>
        <v>0</v>
      </c>
      <c r="AC183" s="31">
        <f t="shared" si="429"/>
        <v>6564.2089999999998</v>
      </c>
      <c r="AD183" s="31">
        <f t="shared" si="430"/>
        <v>16291.683000000001</v>
      </c>
      <c r="AE183" s="31">
        <f t="shared" si="431"/>
        <v>0</v>
      </c>
      <c r="AF183" s="31">
        <f t="shared" si="487"/>
        <v>0</v>
      </c>
      <c r="AG183" s="31">
        <f t="shared" si="432"/>
        <v>6564.2089999999998</v>
      </c>
      <c r="AH183" s="31">
        <f t="shared" si="433"/>
        <v>16291.683000000001</v>
      </c>
      <c r="AI183" s="31">
        <f t="shared" si="434"/>
        <v>0</v>
      </c>
      <c r="AJ183" s="31">
        <f t="shared" si="488"/>
        <v>0</v>
      </c>
      <c r="AK183" s="31">
        <f t="shared" si="489"/>
        <v>0</v>
      </c>
      <c r="AL183" s="31">
        <f t="shared" si="490"/>
        <v>0</v>
      </c>
      <c r="AM183" s="31">
        <f t="shared" si="491"/>
        <v>0</v>
      </c>
      <c r="AN183" s="31">
        <f t="shared" si="492"/>
        <v>0</v>
      </c>
      <c r="AO183" s="31">
        <f t="shared" si="493"/>
        <v>0</v>
      </c>
      <c r="AP183" s="31">
        <f t="shared" si="494"/>
        <v>0</v>
      </c>
      <c r="AQ183" s="31">
        <f t="shared" si="495"/>
        <v>0</v>
      </c>
      <c r="AR183" s="31">
        <f t="shared" si="496"/>
        <v>0</v>
      </c>
      <c r="AS183" s="31">
        <f t="shared" si="426"/>
        <v>6564.2089999999998</v>
      </c>
      <c r="AT183" s="31">
        <f t="shared" si="427"/>
        <v>16291.683000000001</v>
      </c>
      <c r="AU183" s="31">
        <f t="shared" si="428"/>
        <v>0</v>
      </c>
      <c r="AV183" s="31">
        <f t="shared" si="497"/>
        <v>0</v>
      </c>
      <c r="AW183" s="32"/>
      <c r="AX183" s="32"/>
      <c r="AY183" s="1"/>
      <c r="AZ183" s="1"/>
      <c r="BA183" s="1"/>
      <c r="BB183" s="1"/>
      <c r="BC183" s="1"/>
      <c r="BD183" s="1"/>
      <c r="BE183" s="1"/>
    </row>
    <row r="184" ht="31.5">
      <c r="A184" s="29" t="s">
        <v>141</v>
      </c>
      <c r="B184" s="29" t="s">
        <v>80</v>
      </c>
      <c r="C184" s="29" t="s">
        <v>61</v>
      </c>
      <c r="D184" s="15" t="s">
        <v>192</v>
      </c>
      <c r="E184" s="36"/>
      <c r="F184" s="30" t="s">
        <v>193</v>
      </c>
      <c r="G184" s="31"/>
      <c r="H184" s="31"/>
      <c r="I184" s="31"/>
      <c r="J184" s="31">
        <f t="shared" si="471"/>
        <v>328.209</v>
      </c>
      <c r="K184" s="31">
        <f t="shared" si="472"/>
        <v>814.58299999999997</v>
      </c>
      <c r="L184" s="31">
        <f t="shared" si="473"/>
        <v>0</v>
      </c>
      <c r="M184" s="31">
        <f t="shared" si="279"/>
        <v>328.209</v>
      </c>
      <c r="N184" s="31">
        <f t="shared" si="280"/>
        <v>814.58299999999997</v>
      </c>
      <c r="O184" s="31">
        <f t="shared" si="281"/>
        <v>0</v>
      </c>
      <c r="P184" s="31">
        <f t="shared" si="474"/>
        <v>0</v>
      </c>
      <c r="Q184" s="31">
        <f t="shared" si="475"/>
        <v>0</v>
      </c>
      <c r="R184" s="31">
        <f t="shared" si="476"/>
        <v>0</v>
      </c>
      <c r="S184" s="31">
        <f t="shared" si="477"/>
        <v>0</v>
      </c>
      <c r="T184" s="31">
        <f t="shared" si="478"/>
        <v>6236</v>
      </c>
      <c r="U184" s="31">
        <f t="shared" si="479"/>
        <v>0</v>
      </c>
      <c r="V184" s="31">
        <f t="shared" si="480"/>
        <v>0</v>
      </c>
      <c r="W184" s="31">
        <f t="shared" si="481"/>
        <v>0</v>
      </c>
      <c r="X184" s="31">
        <f t="shared" si="482"/>
        <v>15477.1</v>
      </c>
      <c r="Y184" s="31">
        <f t="shared" si="483"/>
        <v>0</v>
      </c>
      <c r="Z184" s="31">
        <f t="shared" si="484"/>
        <v>0</v>
      </c>
      <c r="AA184" s="31">
        <f t="shared" si="485"/>
        <v>0</v>
      </c>
      <c r="AB184" s="31">
        <f t="shared" si="486"/>
        <v>0</v>
      </c>
      <c r="AC184" s="31">
        <f t="shared" si="429"/>
        <v>6564.2089999999998</v>
      </c>
      <c r="AD184" s="31">
        <f t="shared" si="430"/>
        <v>16291.683000000001</v>
      </c>
      <c r="AE184" s="31">
        <f t="shared" si="431"/>
        <v>0</v>
      </c>
      <c r="AF184" s="31">
        <f t="shared" si="487"/>
        <v>0</v>
      </c>
      <c r="AG184" s="31">
        <f t="shared" si="432"/>
        <v>6564.2089999999998</v>
      </c>
      <c r="AH184" s="31">
        <f t="shared" si="433"/>
        <v>16291.683000000001</v>
      </c>
      <c r="AI184" s="31">
        <f t="shared" si="434"/>
        <v>0</v>
      </c>
      <c r="AJ184" s="31">
        <f t="shared" si="488"/>
        <v>0</v>
      </c>
      <c r="AK184" s="31">
        <f t="shared" si="489"/>
        <v>0</v>
      </c>
      <c r="AL184" s="31">
        <f t="shared" si="490"/>
        <v>0</v>
      </c>
      <c r="AM184" s="31">
        <f t="shared" si="491"/>
        <v>0</v>
      </c>
      <c r="AN184" s="31">
        <f t="shared" si="492"/>
        <v>0</v>
      </c>
      <c r="AO184" s="31">
        <f t="shared" si="493"/>
        <v>0</v>
      </c>
      <c r="AP184" s="31">
        <f t="shared" si="494"/>
        <v>0</v>
      </c>
      <c r="AQ184" s="31">
        <f t="shared" si="495"/>
        <v>0</v>
      </c>
      <c r="AR184" s="31">
        <f t="shared" si="496"/>
        <v>0</v>
      </c>
      <c r="AS184" s="31">
        <f t="shared" si="426"/>
        <v>6564.2089999999998</v>
      </c>
      <c r="AT184" s="31">
        <f t="shared" si="427"/>
        <v>16291.683000000001</v>
      </c>
      <c r="AU184" s="31">
        <f t="shared" si="428"/>
        <v>0</v>
      </c>
      <c r="AV184" s="31">
        <f t="shared" si="497"/>
        <v>0</v>
      </c>
      <c r="AW184" s="32"/>
      <c r="AX184" s="32"/>
      <c r="AY184" s="1"/>
      <c r="AZ184" s="1"/>
      <c r="BA184" s="1"/>
      <c r="BB184" s="1"/>
      <c r="BC184" s="1"/>
      <c r="BD184" s="1"/>
      <c r="BE184" s="1"/>
    </row>
    <row r="185" ht="31.5">
      <c r="A185" s="29" t="s">
        <v>141</v>
      </c>
      <c r="B185" s="29" t="s">
        <v>80</v>
      </c>
      <c r="C185" s="29" t="s">
        <v>61</v>
      </c>
      <c r="D185" s="15" t="s">
        <v>192</v>
      </c>
      <c r="E185" s="29" t="s">
        <v>39</v>
      </c>
      <c r="F185" s="30" t="s">
        <v>40</v>
      </c>
      <c r="G185" s="31"/>
      <c r="H185" s="31"/>
      <c r="I185" s="31"/>
      <c r="J185" s="33">
        <v>328.209</v>
      </c>
      <c r="K185" s="33">
        <v>814.58299999999997</v>
      </c>
      <c r="L185" s="31"/>
      <c r="M185" s="31">
        <f t="shared" ref="M185:M248" si="498">G185+J185</f>
        <v>328.209</v>
      </c>
      <c r="N185" s="31">
        <f t="shared" ref="N185:N248" si="499">H185+K185</f>
        <v>814.58299999999997</v>
      </c>
      <c r="O185" s="31">
        <f t="shared" ref="O185:O248" si="500">I185+L185</f>
        <v>0</v>
      </c>
      <c r="P185" s="31"/>
      <c r="Q185" s="31"/>
      <c r="R185" s="31"/>
      <c r="S185" s="31"/>
      <c r="T185" s="31">
        <v>6236</v>
      </c>
      <c r="U185" s="31"/>
      <c r="V185" s="31"/>
      <c r="W185" s="31"/>
      <c r="X185" s="31">
        <v>15477.1</v>
      </c>
      <c r="Y185" s="31"/>
      <c r="Z185" s="31"/>
      <c r="AA185" s="31"/>
      <c r="AB185" s="31"/>
      <c r="AC185" s="31">
        <f t="shared" si="429"/>
        <v>6564.2089999999998</v>
      </c>
      <c r="AD185" s="31">
        <f t="shared" si="430"/>
        <v>16291.683000000001</v>
      </c>
      <c r="AE185" s="31">
        <f t="shared" si="431"/>
        <v>0</v>
      </c>
      <c r="AF185" s="31"/>
      <c r="AG185" s="31">
        <f t="shared" si="432"/>
        <v>6564.2089999999998</v>
      </c>
      <c r="AH185" s="31">
        <f t="shared" si="433"/>
        <v>16291.683000000001</v>
      </c>
      <c r="AI185" s="31">
        <f t="shared" si="434"/>
        <v>0</v>
      </c>
      <c r="AJ185" s="31"/>
      <c r="AK185" s="31"/>
      <c r="AL185" s="31"/>
      <c r="AM185" s="31"/>
      <c r="AN185" s="31"/>
      <c r="AO185" s="31"/>
      <c r="AP185" s="31"/>
      <c r="AQ185" s="31"/>
      <c r="AR185" s="31"/>
      <c r="AS185" s="31">
        <f t="shared" si="426"/>
        <v>6564.2089999999998</v>
      </c>
      <c r="AT185" s="31">
        <f t="shared" si="427"/>
        <v>16291.683000000001</v>
      </c>
      <c r="AU185" s="31">
        <f t="shared" si="428"/>
        <v>0</v>
      </c>
      <c r="AV185" s="31"/>
      <c r="AW185" s="32"/>
      <c r="AX185" s="32">
        <v>15</v>
      </c>
      <c r="AY185" s="1"/>
      <c r="AZ185" s="1"/>
      <c r="BA185" s="1"/>
      <c r="BB185" s="1"/>
      <c r="BC185" s="1"/>
      <c r="BD185" s="1"/>
      <c r="BE185" s="1"/>
    </row>
    <row r="186" hidden="1">
      <c r="A186" s="29" t="s">
        <v>141</v>
      </c>
      <c r="B186" s="29" t="s">
        <v>80</v>
      </c>
      <c r="C186" s="29" t="s">
        <v>61</v>
      </c>
      <c r="D186" s="15" t="s">
        <v>151</v>
      </c>
      <c r="E186" s="36"/>
      <c r="F186" s="30" t="s">
        <v>34</v>
      </c>
      <c r="G186" s="31">
        <f t="shared" si="465"/>
        <v>46136.200000000004</v>
      </c>
      <c r="H186" s="31">
        <f t="shared" si="466"/>
        <v>47384.699999999997</v>
      </c>
      <c r="I186" s="31">
        <f t="shared" si="467"/>
        <v>47384.699999999997</v>
      </c>
      <c r="J186" s="31">
        <f t="shared" si="468"/>
        <v>0</v>
      </c>
      <c r="K186" s="31">
        <f t="shared" si="469"/>
        <v>0</v>
      </c>
      <c r="L186" s="31">
        <f t="shared" si="470"/>
        <v>0</v>
      </c>
      <c r="M186" s="31">
        <f t="shared" si="498"/>
        <v>46136.200000000004</v>
      </c>
      <c r="N186" s="31">
        <f t="shared" si="499"/>
        <v>47384.699999999997</v>
      </c>
      <c r="O186" s="31">
        <f t="shared" si="500"/>
        <v>47384.699999999997</v>
      </c>
      <c r="P186" s="31">
        <f t="shared" si="474"/>
        <v>0</v>
      </c>
      <c r="Q186" s="31">
        <f t="shared" si="475"/>
        <v>0</v>
      </c>
      <c r="R186" s="31">
        <f t="shared" si="476"/>
        <v>0</v>
      </c>
      <c r="S186" s="31">
        <f t="shared" si="477"/>
        <v>0</v>
      </c>
      <c r="T186" s="31">
        <f t="shared" si="478"/>
        <v>0</v>
      </c>
      <c r="U186" s="31">
        <f t="shared" si="479"/>
        <v>0</v>
      </c>
      <c r="V186" s="31">
        <f t="shared" si="480"/>
        <v>0</v>
      </c>
      <c r="W186" s="31">
        <f t="shared" si="481"/>
        <v>0</v>
      </c>
      <c r="X186" s="31">
        <f t="shared" si="482"/>
        <v>0</v>
      </c>
      <c r="Y186" s="31">
        <f t="shared" si="483"/>
        <v>0</v>
      </c>
      <c r="Z186" s="31">
        <f t="shared" si="484"/>
        <v>0</v>
      </c>
      <c r="AA186" s="31">
        <f t="shared" si="485"/>
        <v>0</v>
      </c>
      <c r="AB186" s="31">
        <f t="shared" si="486"/>
        <v>0</v>
      </c>
      <c r="AC186" s="31">
        <f t="shared" si="429"/>
        <v>46136.200000000004</v>
      </c>
      <c r="AD186" s="31">
        <f t="shared" si="430"/>
        <v>47384.699999999997</v>
      </c>
      <c r="AE186" s="31">
        <f t="shared" si="431"/>
        <v>47384.699999999997</v>
      </c>
      <c r="AF186" s="31">
        <f t="shared" si="487"/>
        <v>0</v>
      </c>
      <c r="AG186" s="31">
        <f t="shared" si="432"/>
        <v>46136.200000000004</v>
      </c>
      <c r="AH186" s="31">
        <f t="shared" si="433"/>
        <v>47384.699999999997</v>
      </c>
      <c r="AI186" s="31">
        <f t="shared" si="434"/>
        <v>47384.699999999997</v>
      </c>
      <c r="AJ186" s="31">
        <f t="shared" si="488"/>
        <v>0</v>
      </c>
      <c r="AK186" s="31">
        <f t="shared" si="489"/>
        <v>0</v>
      </c>
      <c r="AL186" s="31">
        <f t="shared" si="490"/>
        <v>-599.10000000000002</v>
      </c>
      <c r="AM186" s="31">
        <f t="shared" si="491"/>
        <v>0</v>
      </c>
      <c r="AN186" s="31">
        <f t="shared" si="492"/>
        <v>0</v>
      </c>
      <c r="AO186" s="31">
        <f t="shared" si="493"/>
        <v>0</v>
      </c>
      <c r="AP186" s="31">
        <f t="shared" si="494"/>
        <v>0</v>
      </c>
      <c r="AQ186" s="31">
        <f t="shared" si="495"/>
        <v>0</v>
      </c>
      <c r="AR186" s="31">
        <f t="shared" si="496"/>
        <v>0</v>
      </c>
      <c r="AS186" s="31">
        <f t="shared" si="426"/>
        <v>45537.100000000006</v>
      </c>
      <c r="AT186" s="31">
        <f t="shared" si="427"/>
        <v>47384.699999999997</v>
      </c>
      <c r="AU186" s="31">
        <f t="shared" si="428"/>
        <v>47384.699999999997</v>
      </c>
      <c r="AV186" s="31">
        <f t="shared" si="497"/>
        <v>0</v>
      </c>
      <c r="AW186" s="32">
        <v>0</v>
      </c>
      <c r="AX186" s="32"/>
      <c r="AY186" s="41" t="s">
        <v>152</v>
      </c>
      <c r="AZ186" s="1"/>
      <c r="BA186" s="1"/>
      <c r="BB186" s="1"/>
      <c r="BC186" s="1"/>
      <c r="BD186" s="1"/>
      <c r="BE186" s="1"/>
    </row>
    <row r="187" ht="47.25">
      <c r="A187" s="29" t="s">
        <v>141</v>
      </c>
      <c r="B187" s="29" t="s">
        <v>80</v>
      </c>
      <c r="C187" s="29" t="s">
        <v>61</v>
      </c>
      <c r="D187" s="15" t="s">
        <v>194</v>
      </c>
      <c r="E187" s="36"/>
      <c r="F187" s="30" t="s">
        <v>195</v>
      </c>
      <c r="G187" s="31">
        <f>G191+G188</f>
        <v>46136.200000000004</v>
      </c>
      <c r="H187" s="31">
        <f>H191+H188</f>
        <v>47384.699999999997</v>
      </c>
      <c r="I187" s="31">
        <f>I191+I188</f>
        <v>47384.699999999997</v>
      </c>
      <c r="J187" s="31">
        <f>J191+J188</f>
        <v>0</v>
      </c>
      <c r="K187" s="31">
        <f>K191+K188</f>
        <v>0</v>
      </c>
      <c r="L187" s="31">
        <f>L191+L188</f>
        <v>0</v>
      </c>
      <c r="M187" s="31">
        <f t="shared" si="498"/>
        <v>46136.200000000004</v>
      </c>
      <c r="N187" s="31">
        <f t="shared" si="499"/>
        <v>47384.699999999997</v>
      </c>
      <c r="O187" s="31">
        <f t="shared" si="500"/>
        <v>47384.699999999997</v>
      </c>
      <c r="P187" s="31">
        <f>P191+P188</f>
        <v>0</v>
      </c>
      <c r="Q187" s="31">
        <f>Q191+Q188</f>
        <v>0</v>
      </c>
      <c r="R187" s="31">
        <f>R191+R188</f>
        <v>0</v>
      </c>
      <c r="S187" s="31">
        <f>S191+S188</f>
        <v>0</v>
      </c>
      <c r="T187" s="31">
        <f>T191+T188</f>
        <v>0</v>
      </c>
      <c r="U187" s="31">
        <f>U191+U188</f>
        <v>0</v>
      </c>
      <c r="V187" s="31">
        <f>V191+V188</f>
        <v>0</v>
      </c>
      <c r="W187" s="31">
        <f>W191+W188</f>
        <v>0</v>
      </c>
      <c r="X187" s="31">
        <f>X191+X188</f>
        <v>0</v>
      </c>
      <c r="Y187" s="31">
        <f>Y191+Y188</f>
        <v>0</v>
      </c>
      <c r="Z187" s="31">
        <f>Z191+Z188</f>
        <v>0</v>
      </c>
      <c r="AA187" s="31">
        <f>AA191+AA188</f>
        <v>0</v>
      </c>
      <c r="AB187" s="31">
        <f>AB191+AB188</f>
        <v>0</v>
      </c>
      <c r="AC187" s="31">
        <f t="shared" si="429"/>
        <v>46136.200000000004</v>
      </c>
      <c r="AD187" s="31">
        <f t="shared" si="430"/>
        <v>47384.699999999997</v>
      </c>
      <c r="AE187" s="31">
        <f t="shared" si="431"/>
        <v>47384.699999999997</v>
      </c>
      <c r="AF187" s="31">
        <f>AF191+AF188</f>
        <v>0</v>
      </c>
      <c r="AG187" s="31">
        <f t="shared" si="432"/>
        <v>46136.200000000004</v>
      </c>
      <c r="AH187" s="31">
        <f t="shared" si="433"/>
        <v>47384.699999999997</v>
      </c>
      <c r="AI187" s="31">
        <f t="shared" si="434"/>
        <v>47384.699999999997</v>
      </c>
      <c r="AJ187" s="31">
        <f>AJ191+AJ188</f>
        <v>0</v>
      </c>
      <c r="AK187" s="31">
        <f>AK191+AK188</f>
        <v>0</v>
      </c>
      <c r="AL187" s="31">
        <f>AL191+AL188</f>
        <v>-599.10000000000002</v>
      </c>
      <c r="AM187" s="31">
        <f>AM191+AM188</f>
        <v>0</v>
      </c>
      <c r="AN187" s="31">
        <f>AN191+AN188</f>
        <v>0</v>
      </c>
      <c r="AO187" s="31">
        <f>AO191+AO188</f>
        <v>0</v>
      </c>
      <c r="AP187" s="31">
        <f>AP191+AP188</f>
        <v>0</v>
      </c>
      <c r="AQ187" s="31">
        <f>AQ191+AQ188</f>
        <v>0</v>
      </c>
      <c r="AR187" s="31">
        <f>AR191+AR188</f>
        <v>0</v>
      </c>
      <c r="AS187" s="31">
        <f t="shared" si="426"/>
        <v>45537.100000000006</v>
      </c>
      <c r="AT187" s="31">
        <f t="shared" si="427"/>
        <v>47384.699999999997</v>
      </c>
      <c r="AU187" s="31">
        <f t="shared" si="428"/>
        <v>47384.699999999997</v>
      </c>
      <c r="AV187" s="31">
        <f>AV191+AV188</f>
        <v>0</v>
      </c>
      <c r="AW187" s="32"/>
      <c r="AX187" s="32"/>
      <c r="AY187" s="1"/>
      <c r="AZ187" s="1"/>
      <c r="BA187" s="1"/>
      <c r="BB187" s="1"/>
      <c r="BC187" s="1"/>
      <c r="BD187" s="1"/>
      <c r="BE187" s="1"/>
    </row>
    <row r="188">
      <c r="A188" s="29" t="s">
        <v>141</v>
      </c>
      <c r="B188" s="29" t="s">
        <v>80</v>
      </c>
      <c r="C188" s="29" t="s">
        <v>61</v>
      </c>
      <c r="D188" s="15" t="s">
        <v>196</v>
      </c>
      <c r="E188" s="36"/>
      <c r="F188" s="30" t="s">
        <v>50</v>
      </c>
      <c r="G188" s="31">
        <f>G189+G190</f>
        <v>44531.900000000001</v>
      </c>
      <c r="H188" s="31">
        <f>H189+H190</f>
        <v>45736</v>
      </c>
      <c r="I188" s="31">
        <f>I189+I190</f>
        <v>45736</v>
      </c>
      <c r="J188" s="31">
        <f>J189+J190</f>
        <v>0</v>
      </c>
      <c r="K188" s="31">
        <f>K189+K190</f>
        <v>0</v>
      </c>
      <c r="L188" s="31">
        <f>L189+L190</f>
        <v>0</v>
      </c>
      <c r="M188" s="31">
        <f t="shared" si="498"/>
        <v>44531.900000000001</v>
      </c>
      <c r="N188" s="31">
        <f t="shared" si="499"/>
        <v>45736</v>
      </c>
      <c r="O188" s="31">
        <f t="shared" si="500"/>
        <v>45736</v>
      </c>
      <c r="P188" s="31">
        <f>P189+P190</f>
        <v>0</v>
      </c>
      <c r="Q188" s="31">
        <f>Q189+Q190</f>
        <v>0</v>
      </c>
      <c r="R188" s="31">
        <f>R189+R190</f>
        <v>0</v>
      </c>
      <c r="S188" s="31">
        <f>S189+S190</f>
        <v>0</v>
      </c>
      <c r="T188" s="31">
        <f>T189+T190</f>
        <v>0</v>
      </c>
      <c r="U188" s="31">
        <f>U189+U190</f>
        <v>0</v>
      </c>
      <c r="V188" s="31">
        <f>V189+V190</f>
        <v>0</v>
      </c>
      <c r="W188" s="31">
        <f>W189+W190</f>
        <v>0</v>
      </c>
      <c r="X188" s="31">
        <f>X189+X190</f>
        <v>0</v>
      </c>
      <c r="Y188" s="31">
        <f>Y189+Y190</f>
        <v>0</v>
      </c>
      <c r="Z188" s="31">
        <f>Z189+Z190</f>
        <v>0</v>
      </c>
      <c r="AA188" s="31">
        <f>AA189+AA190</f>
        <v>0</v>
      </c>
      <c r="AB188" s="31">
        <f>AB189+AB190</f>
        <v>0</v>
      </c>
      <c r="AC188" s="31">
        <f t="shared" si="429"/>
        <v>44531.900000000001</v>
      </c>
      <c r="AD188" s="31">
        <f t="shared" si="430"/>
        <v>45736</v>
      </c>
      <c r="AE188" s="31">
        <f t="shared" si="431"/>
        <v>45736</v>
      </c>
      <c r="AF188" s="31">
        <f>AF189+AF190</f>
        <v>0</v>
      </c>
      <c r="AG188" s="31">
        <f t="shared" si="432"/>
        <v>44531.900000000001</v>
      </c>
      <c r="AH188" s="31">
        <f t="shared" si="433"/>
        <v>45736</v>
      </c>
      <c r="AI188" s="31">
        <f t="shared" si="434"/>
        <v>45736</v>
      </c>
      <c r="AJ188" s="31">
        <f>AJ189+AJ190</f>
        <v>0</v>
      </c>
      <c r="AK188" s="31">
        <f>AK189+AK190</f>
        <v>0</v>
      </c>
      <c r="AL188" s="31">
        <f>AL189+AL190</f>
        <v>-599.10000000000002</v>
      </c>
      <c r="AM188" s="31">
        <f>AM189+AM190</f>
        <v>0</v>
      </c>
      <c r="AN188" s="31">
        <f>AN189+AN190</f>
        <v>0</v>
      </c>
      <c r="AO188" s="31">
        <f>AO189+AO190</f>
        <v>0</v>
      </c>
      <c r="AP188" s="31">
        <f>AP189+AP190</f>
        <v>0</v>
      </c>
      <c r="AQ188" s="31">
        <f>AQ189+AQ190</f>
        <v>0</v>
      </c>
      <c r="AR188" s="31">
        <f>AR189+AR190</f>
        <v>0</v>
      </c>
      <c r="AS188" s="31">
        <f t="shared" si="426"/>
        <v>43932.800000000003</v>
      </c>
      <c r="AT188" s="31">
        <f t="shared" si="427"/>
        <v>45736</v>
      </c>
      <c r="AU188" s="31">
        <f t="shared" si="428"/>
        <v>45736</v>
      </c>
      <c r="AV188" s="31">
        <f>AV189+AV190</f>
        <v>0</v>
      </c>
      <c r="AW188" s="32"/>
      <c r="AX188" s="32"/>
      <c r="AY188" s="1"/>
      <c r="AZ188" s="1"/>
      <c r="BA188" s="1"/>
      <c r="BB188" s="1"/>
      <c r="BC188" s="1"/>
      <c r="BD188" s="1"/>
      <c r="BE188" s="1"/>
    </row>
    <row r="189" ht="78.75">
      <c r="A189" s="29" t="s">
        <v>141</v>
      </c>
      <c r="B189" s="29" t="s">
        <v>80</v>
      </c>
      <c r="C189" s="29" t="s">
        <v>61</v>
      </c>
      <c r="D189" s="15" t="s">
        <v>196</v>
      </c>
      <c r="E189" s="29" t="s">
        <v>51</v>
      </c>
      <c r="F189" s="30" t="s">
        <v>52</v>
      </c>
      <c r="G189" s="31">
        <v>42874.900000000001</v>
      </c>
      <c r="H189" s="31">
        <v>44079</v>
      </c>
      <c r="I189" s="31">
        <v>44079</v>
      </c>
      <c r="J189" s="31"/>
      <c r="K189" s="31"/>
      <c r="L189" s="31"/>
      <c r="M189" s="31">
        <f t="shared" si="498"/>
        <v>42874.900000000001</v>
      </c>
      <c r="N189" s="31">
        <f t="shared" si="499"/>
        <v>44079</v>
      </c>
      <c r="O189" s="31">
        <f t="shared" si="500"/>
        <v>44079</v>
      </c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>
        <f t="shared" si="429"/>
        <v>42874.900000000001</v>
      </c>
      <c r="AD189" s="31">
        <f t="shared" si="430"/>
        <v>44079</v>
      </c>
      <c r="AE189" s="31">
        <f t="shared" si="431"/>
        <v>44079</v>
      </c>
      <c r="AF189" s="31"/>
      <c r="AG189" s="31">
        <f t="shared" si="432"/>
        <v>42874.900000000001</v>
      </c>
      <c r="AH189" s="31">
        <f t="shared" si="433"/>
        <v>44079</v>
      </c>
      <c r="AI189" s="31">
        <f t="shared" si="434"/>
        <v>44079</v>
      </c>
      <c r="AJ189" s="31"/>
      <c r="AK189" s="31"/>
      <c r="AL189" s="31">
        <v>-599.10000000000002</v>
      </c>
      <c r="AM189" s="31"/>
      <c r="AN189" s="31"/>
      <c r="AO189" s="31"/>
      <c r="AP189" s="31"/>
      <c r="AQ189" s="31"/>
      <c r="AR189" s="31"/>
      <c r="AS189" s="31">
        <f t="shared" si="426"/>
        <v>42275.800000000003</v>
      </c>
      <c r="AT189" s="31">
        <f t="shared" si="427"/>
        <v>44079</v>
      </c>
      <c r="AU189" s="31">
        <f t="shared" si="428"/>
        <v>44079</v>
      </c>
      <c r="AV189" s="31"/>
      <c r="AW189" s="32"/>
      <c r="AX189" s="32"/>
      <c r="AY189" s="1"/>
      <c r="AZ189" s="1"/>
      <c r="BA189" s="1"/>
      <c r="BB189" s="1"/>
      <c r="BC189" s="1"/>
      <c r="BD189" s="1"/>
      <c r="BE189" s="1"/>
    </row>
    <row r="190" ht="31.5">
      <c r="A190" s="29" t="s">
        <v>141</v>
      </c>
      <c r="B190" s="29" t="s">
        <v>80</v>
      </c>
      <c r="C190" s="29" t="s">
        <v>61</v>
      </c>
      <c r="D190" s="15" t="s">
        <v>196</v>
      </c>
      <c r="E190" s="29" t="s">
        <v>39</v>
      </c>
      <c r="F190" s="30" t="s">
        <v>40</v>
      </c>
      <c r="G190" s="31">
        <v>1657</v>
      </c>
      <c r="H190" s="31">
        <v>1657</v>
      </c>
      <c r="I190" s="31">
        <v>1657</v>
      </c>
      <c r="J190" s="31"/>
      <c r="K190" s="31"/>
      <c r="L190" s="31"/>
      <c r="M190" s="31">
        <f t="shared" si="498"/>
        <v>1657</v>
      </c>
      <c r="N190" s="31">
        <f t="shared" si="499"/>
        <v>1657</v>
      </c>
      <c r="O190" s="31">
        <f t="shared" si="500"/>
        <v>1657</v>
      </c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>
        <f t="shared" si="429"/>
        <v>1657</v>
      </c>
      <c r="AD190" s="31">
        <f t="shared" si="430"/>
        <v>1657</v>
      </c>
      <c r="AE190" s="31">
        <f t="shared" si="431"/>
        <v>1657</v>
      </c>
      <c r="AF190" s="31"/>
      <c r="AG190" s="31">
        <f t="shared" si="432"/>
        <v>1657</v>
      </c>
      <c r="AH190" s="31">
        <f t="shared" si="433"/>
        <v>1657</v>
      </c>
      <c r="AI190" s="31">
        <f t="shared" si="434"/>
        <v>1657</v>
      </c>
      <c r="AJ190" s="31"/>
      <c r="AK190" s="31"/>
      <c r="AL190" s="31"/>
      <c r="AM190" s="31"/>
      <c r="AN190" s="31"/>
      <c r="AO190" s="31"/>
      <c r="AP190" s="31"/>
      <c r="AQ190" s="31"/>
      <c r="AR190" s="31"/>
      <c r="AS190" s="31">
        <f t="shared" si="426"/>
        <v>1657</v>
      </c>
      <c r="AT190" s="31">
        <f t="shared" si="427"/>
        <v>1657</v>
      </c>
      <c r="AU190" s="31">
        <f t="shared" si="428"/>
        <v>1657</v>
      </c>
      <c r="AV190" s="31"/>
      <c r="AW190" s="32"/>
      <c r="AX190" s="32"/>
      <c r="AY190" s="1"/>
      <c r="AZ190" s="1"/>
      <c r="BA190" s="1"/>
      <c r="BB190" s="1"/>
      <c r="BC190" s="1"/>
      <c r="BD190" s="1"/>
      <c r="BE190" s="1"/>
    </row>
    <row r="191" ht="63">
      <c r="A191" s="29" t="s">
        <v>141</v>
      </c>
      <c r="B191" s="29" t="s">
        <v>80</v>
      </c>
      <c r="C191" s="29" t="s">
        <v>61</v>
      </c>
      <c r="D191" s="15" t="s">
        <v>197</v>
      </c>
      <c r="E191" s="36"/>
      <c r="F191" s="30" t="s">
        <v>198</v>
      </c>
      <c r="G191" s="31">
        <f>G192+G193</f>
        <v>1604.3</v>
      </c>
      <c r="H191" s="31">
        <f>H192+H193</f>
        <v>1648.7</v>
      </c>
      <c r="I191" s="31">
        <f>I192+I193</f>
        <v>1648.7</v>
      </c>
      <c r="J191" s="31">
        <f>J192+J193</f>
        <v>0</v>
      </c>
      <c r="K191" s="31">
        <f>K192+K193</f>
        <v>0</v>
      </c>
      <c r="L191" s="31">
        <f>L192+L193</f>
        <v>0</v>
      </c>
      <c r="M191" s="31">
        <f t="shared" si="498"/>
        <v>1604.3</v>
      </c>
      <c r="N191" s="31">
        <f t="shared" si="499"/>
        <v>1648.7</v>
      </c>
      <c r="O191" s="31">
        <f t="shared" si="500"/>
        <v>1648.7</v>
      </c>
      <c r="P191" s="31">
        <f>P192+P193</f>
        <v>0</v>
      </c>
      <c r="Q191" s="31">
        <f>Q192+Q193</f>
        <v>0</v>
      </c>
      <c r="R191" s="31">
        <f>R192+R193</f>
        <v>0</v>
      </c>
      <c r="S191" s="31">
        <f>S192+S193</f>
        <v>0</v>
      </c>
      <c r="T191" s="31">
        <f>T192+T193</f>
        <v>0</v>
      </c>
      <c r="U191" s="31">
        <f>U192+U193</f>
        <v>0</v>
      </c>
      <c r="V191" s="31">
        <f>V192+V193</f>
        <v>0</v>
      </c>
      <c r="W191" s="31">
        <f>W192+W193</f>
        <v>0</v>
      </c>
      <c r="X191" s="31">
        <f>X192+X193</f>
        <v>0</v>
      </c>
      <c r="Y191" s="31">
        <f>Y192+Y193</f>
        <v>0</v>
      </c>
      <c r="Z191" s="31">
        <f>Z192+Z193</f>
        <v>0</v>
      </c>
      <c r="AA191" s="31">
        <f>AA192+AA193</f>
        <v>0</v>
      </c>
      <c r="AB191" s="31">
        <f>AB192+AB193</f>
        <v>0</v>
      </c>
      <c r="AC191" s="31">
        <f t="shared" si="429"/>
        <v>1604.3</v>
      </c>
      <c r="AD191" s="31">
        <f t="shared" si="430"/>
        <v>1648.7</v>
      </c>
      <c r="AE191" s="31">
        <f t="shared" si="431"/>
        <v>1648.7</v>
      </c>
      <c r="AF191" s="31">
        <f>AF192+AF193</f>
        <v>0</v>
      </c>
      <c r="AG191" s="31">
        <f t="shared" si="432"/>
        <v>1604.3</v>
      </c>
      <c r="AH191" s="31">
        <f t="shared" si="433"/>
        <v>1648.7</v>
      </c>
      <c r="AI191" s="31">
        <f t="shared" si="434"/>
        <v>1648.7</v>
      </c>
      <c r="AJ191" s="31">
        <f>AJ192+AJ193</f>
        <v>0</v>
      </c>
      <c r="AK191" s="31">
        <f>AK192+AK193</f>
        <v>0</v>
      </c>
      <c r="AL191" s="31">
        <f>AL192+AL193</f>
        <v>0</v>
      </c>
      <c r="AM191" s="31">
        <f>AM192+AM193</f>
        <v>0</v>
      </c>
      <c r="AN191" s="31">
        <f>AN192+AN193</f>
        <v>0</v>
      </c>
      <c r="AO191" s="31">
        <f>AO192+AO193</f>
        <v>0</v>
      </c>
      <c r="AP191" s="31">
        <f>AP192+AP193</f>
        <v>0</v>
      </c>
      <c r="AQ191" s="31">
        <f>AQ192+AQ193</f>
        <v>0</v>
      </c>
      <c r="AR191" s="31">
        <f>AR192+AR193</f>
        <v>0</v>
      </c>
      <c r="AS191" s="31">
        <f t="shared" si="426"/>
        <v>1604.3</v>
      </c>
      <c r="AT191" s="31">
        <f t="shared" si="427"/>
        <v>1648.7</v>
      </c>
      <c r="AU191" s="31">
        <f t="shared" si="428"/>
        <v>1648.7</v>
      </c>
      <c r="AV191" s="31">
        <f>AV192+AV193</f>
        <v>0</v>
      </c>
      <c r="AW191" s="32"/>
      <c r="AX191" s="32"/>
      <c r="AY191" s="1"/>
      <c r="AZ191" s="1"/>
      <c r="BA191" s="1"/>
      <c r="BB191" s="1"/>
      <c r="BC191" s="1"/>
      <c r="BD191" s="1"/>
      <c r="BE191" s="1"/>
    </row>
    <row r="192" ht="78.75">
      <c r="A192" s="29" t="s">
        <v>141</v>
      </c>
      <c r="B192" s="29" t="s">
        <v>80</v>
      </c>
      <c r="C192" s="29" t="s">
        <v>61</v>
      </c>
      <c r="D192" s="15" t="s">
        <v>197</v>
      </c>
      <c r="E192" s="29" t="s">
        <v>51</v>
      </c>
      <c r="F192" s="30" t="s">
        <v>52</v>
      </c>
      <c r="G192" s="31">
        <v>1354.3</v>
      </c>
      <c r="H192" s="31">
        <v>1398.7</v>
      </c>
      <c r="I192" s="31">
        <v>1398.7</v>
      </c>
      <c r="J192" s="31"/>
      <c r="K192" s="31"/>
      <c r="L192" s="31"/>
      <c r="M192" s="31">
        <f t="shared" si="498"/>
        <v>1354.3</v>
      </c>
      <c r="N192" s="31">
        <f t="shared" si="499"/>
        <v>1398.7</v>
      </c>
      <c r="O192" s="31">
        <f t="shared" si="500"/>
        <v>1398.7</v>
      </c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>
        <f t="shared" si="429"/>
        <v>1354.3</v>
      </c>
      <c r="AD192" s="31">
        <f t="shared" si="430"/>
        <v>1398.7</v>
      </c>
      <c r="AE192" s="31">
        <f t="shared" si="431"/>
        <v>1398.7</v>
      </c>
      <c r="AF192" s="31"/>
      <c r="AG192" s="31">
        <f t="shared" si="432"/>
        <v>1354.3</v>
      </c>
      <c r="AH192" s="31">
        <f t="shared" si="433"/>
        <v>1398.7</v>
      </c>
      <c r="AI192" s="31">
        <f t="shared" si="434"/>
        <v>1398.7</v>
      </c>
      <c r="AJ192" s="31"/>
      <c r="AK192" s="31"/>
      <c r="AL192" s="31"/>
      <c r="AM192" s="31"/>
      <c r="AN192" s="31"/>
      <c r="AO192" s="31"/>
      <c r="AP192" s="31"/>
      <c r="AQ192" s="31"/>
      <c r="AR192" s="31"/>
      <c r="AS192" s="31">
        <f t="shared" si="426"/>
        <v>1354.3</v>
      </c>
      <c r="AT192" s="31">
        <f t="shared" si="427"/>
        <v>1398.7</v>
      </c>
      <c r="AU192" s="31">
        <f t="shared" si="428"/>
        <v>1398.7</v>
      </c>
      <c r="AV192" s="31"/>
      <c r="AW192" s="32"/>
      <c r="AX192" s="32"/>
      <c r="AY192" s="1"/>
      <c r="AZ192" s="1"/>
      <c r="BA192" s="1"/>
      <c r="BB192" s="1"/>
      <c r="BC192" s="1"/>
      <c r="BD192" s="1"/>
      <c r="BE192" s="1"/>
    </row>
    <row r="193" ht="31.5">
      <c r="A193" s="29" t="s">
        <v>141</v>
      </c>
      <c r="B193" s="29" t="s">
        <v>80</v>
      </c>
      <c r="C193" s="29" t="s">
        <v>61</v>
      </c>
      <c r="D193" s="15" t="s">
        <v>197</v>
      </c>
      <c r="E193" s="29" t="s">
        <v>39</v>
      </c>
      <c r="F193" s="30" t="s">
        <v>40</v>
      </c>
      <c r="G193" s="31">
        <v>250</v>
      </c>
      <c r="H193" s="31">
        <v>250</v>
      </c>
      <c r="I193" s="31">
        <v>250</v>
      </c>
      <c r="J193" s="31"/>
      <c r="K193" s="31"/>
      <c r="L193" s="31"/>
      <c r="M193" s="31">
        <f t="shared" si="498"/>
        <v>250</v>
      </c>
      <c r="N193" s="31">
        <f t="shared" si="499"/>
        <v>250</v>
      </c>
      <c r="O193" s="31">
        <f t="shared" si="500"/>
        <v>250</v>
      </c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>
        <f t="shared" si="429"/>
        <v>250</v>
      </c>
      <c r="AD193" s="31">
        <f t="shared" si="430"/>
        <v>250</v>
      </c>
      <c r="AE193" s="31">
        <f t="shared" si="431"/>
        <v>250</v>
      </c>
      <c r="AF193" s="31"/>
      <c r="AG193" s="31">
        <f t="shared" si="432"/>
        <v>250</v>
      </c>
      <c r="AH193" s="31">
        <f t="shared" si="433"/>
        <v>250</v>
      </c>
      <c r="AI193" s="31">
        <f t="shared" si="434"/>
        <v>250</v>
      </c>
      <c r="AJ193" s="31"/>
      <c r="AK193" s="31"/>
      <c r="AL193" s="31"/>
      <c r="AM193" s="31"/>
      <c r="AN193" s="31"/>
      <c r="AO193" s="31"/>
      <c r="AP193" s="31"/>
      <c r="AQ193" s="31"/>
      <c r="AR193" s="31"/>
      <c r="AS193" s="31">
        <f t="shared" si="426"/>
        <v>250</v>
      </c>
      <c r="AT193" s="31">
        <f t="shared" si="427"/>
        <v>250</v>
      </c>
      <c r="AU193" s="31">
        <f t="shared" si="428"/>
        <v>250</v>
      </c>
      <c r="AV193" s="31"/>
      <c r="AW193" s="32"/>
      <c r="AX193" s="32"/>
      <c r="AY193" s="1"/>
      <c r="AZ193" s="1"/>
      <c r="BA193" s="1"/>
      <c r="BB193" s="1"/>
      <c r="BC193" s="1"/>
      <c r="BD193" s="1"/>
      <c r="BE193" s="1"/>
    </row>
    <row r="194" s="19" customFormat="1" ht="31.5">
      <c r="A194" s="20" t="s">
        <v>199</v>
      </c>
      <c r="B194" s="20"/>
      <c r="C194" s="20"/>
      <c r="D194" s="20"/>
      <c r="E194" s="20"/>
      <c r="F194" s="21" t="s">
        <v>200</v>
      </c>
      <c r="G194" s="22">
        <f>G195+G268+G321</f>
        <v>3056965.2999999998</v>
      </c>
      <c r="H194" s="22">
        <f>H195+H268+H321</f>
        <v>2992013</v>
      </c>
      <c r="I194" s="22">
        <f>I195+I268+I321</f>
        <v>2883194.7000000002</v>
      </c>
      <c r="J194" s="22">
        <f>J195+J268+J321</f>
        <v>0</v>
      </c>
      <c r="K194" s="22">
        <f>K195+K268+K321</f>
        <v>0</v>
      </c>
      <c r="L194" s="22">
        <f>L195+L268+L321</f>
        <v>0</v>
      </c>
      <c r="M194" s="22">
        <f t="shared" si="498"/>
        <v>3056965.2999999998</v>
      </c>
      <c r="N194" s="22">
        <f t="shared" si="499"/>
        <v>2992013</v>
      </c>
      <c r="O194" s="22">
        <f t="shared" si="500"/>
        <v>2883194.7000000002</v>
      </c>
      <c r="P194" s="22">
        <f>P195+P268+P321</f>
        <v>0</v>
      </c>
      <c r="Q194" s="22">
        <f>Q195+Q268+Q321</f>
        <v>0</v>
      </c>
      <c r="R194" s="22">
        <f>R195+R268+R321</f>
        <v>-88261.300000000003</v>
      </c>
      <c r="S194" s="22">
        <f>S195+S268+S321</f>
        <v>-135345.5</v>
      </c>
      <c r="T194" s="22">
        <f>T195+T268+T321</f>
        <v>0</v>
      </c>
      <c r="U194" s="22">
        <f>U195+U268+U321</f>
        <v>0</v>
      </c>
      <c r="V194" s="22">
        <f>V195+V268+V321</f>
        <v>5208.1000000000004</v>
      </c>
      <c r="W194" s="22">
        <f>W195+W268+W321</f>
        <v>120988</v>
      </c>
      <c r="X194" s="22">
        <f>X195+X268+X321</f>
        <v>0</v>
      </c>
      <c r="Y194" s="22">
        <f>Y195+Y268+Y321</f>
        <v>0</v>
      </c>
      <c r="Z194" s="22">
        <f>Z195+Z268+Z321</f>
        <v>5208.1000000000004</v>
      </c>
      <c r="AA194" s="22">
        <f>AA195+AA268+AA321</f>
        <v>14357.5</v>
      </c>
      <c r="AB194" s="22">
        <f>AB195+AB268+AB321</f>
        <v>0</v>
      </c>
      <c r="AC194" s="22">
        <f t="shared" si="429"/>
        <v>2833358.5</v>
      </c>
      <c r="AD194" s="22">
        <f t="shared" si="430"/>
        <v>3118209.1000000001</v>
      </c>
      <c r="AE194" s="22">
        <f t="shared" si="431"/>
        <v>2902760.3000000003</v>
      </c>
      <c r="AF194" s="22">
        <f>AF195+AF268+AF321</f>
        <v>0</v>
      </c>
      <c r="AG194" s="22">
        <f t="shared" si="432"/>
        <v>2833358.5</v>
      </c>
      <c r="AH194" s="22">
        <f t="shared" si="433"/>
        <v>3118209.1000000001</v>
      </c>
      <c r="AI194" s="22">
        <f t="shared" si="434"/>
        <v>2902760.3000000003</v>
      </c>
      <c r="AJ194" s="22">
        <f>AJ195+AJ268+AJ321</f>
        <v>0</v>
      </c>
      <c r="AK194" s="22">
        <f>AK195+AK268+AK321</f>
        <v>0</v>
      </c>
      <c r="AL194" s="22">
        <f>AL195+AL268+AL321</f>
        <v>-8175.375</v>
      </c>
      <c r="AM194" s="22">
        <f>AM195+AM268+AM321</f>
        <v>0</v>
      </c>
      <c r="AN194" s="22">
        <f>AN195+AN268+AN321</f>
        <v>0</v>
      </c>
      <c r="AO194" s="22">
        <f>AO195+AO268+AO321</f>
        <v>0</v>
      </c>
      <c r="AP194" s="22">
        <f>AP195+AP268+AP321</f>
        <v>0</v>
      </c>
      <c r="AQ194" s="22">
        <f>AQ195+AQ268+AQ321</f>
        <v>0</v>
      </c>
      <c r="AR194" s="22">
        <f>AR195+AR268+AR321</f>
        <v>0</v>
      </c>
      <c r="AS194" s="22">
        <f t="shared" si="426"/>
        <v>2825183.125</v>
      </c>
      <c r="AT194" s="22">
        <f t="shared" si="427"/>
        <v>3118209.1000000001</v>
      </c>
      <c r="AU194" s="22">
        <f t="shared" si="428"/>
        <v>2902760.3000000003</v>
      </c>
      <c r="AV194" s="22">
        <f>AV195+AV268+AV321</f>
        <v>0</v>
      </c>
      <c r="AW194" s="23"/>
      <c r="AX194" s="23"/>
      <c r="AY194" s="19"/>
      <c r="AZ194" s="19"/>
      <c r="BA194" s="19"/>
      <c r="BB194" s="19"/>
      <c r="BC194" s="19"/>
      <c r="BD194" s="19"/>
      <c r="BE194" s="19"/>
    </row>
    <row r="195" s="19" customFormat="1">
      <c r="A195" s="20" t="s">
        <v>199</v>
      </c>
      <c r="B195" s="20" t="s">
        <v>74</v>
      </c>
      <c r="C195" s="20"/>
      <c r="D195" s="20"/>
      <c r="E195" s="20"/>
      <c r="F195" s="21" t="s">
        <v>201</v>
      </c>
      <c r="G195" s="22">
        <f>G196+G213+G249</f>
        <v>1220782.8</v>
      </c>
      <c r="H195" s="22">
        <f>H196+H213+H249</f>
        <v>1232374.7</v>
      </c>
      <c r="I195" s="22">
        <f>I196+I213+I249</f>
        <v>1156437</v>
      </c>
      <c r="J195" s="22">
        <f>J196+J213+J249</f>
        <v>0</v>
      </c>
      <c r="K195" s="22">
        <f>K196+K213+K249</f>
        <v>0</v>
      </c>
      <c r="L195" s="22">
        <f>L196+L213+L249</f>
        <v>0</v>
      </c>
      <c r="M195" s="22">
        <f t="shared" si="498"/>
        <v>1220782.8</v>
      </c>
      <c r="N195" s="22">
        <f t="shared" si="499"/>
        <v>1232374.7</v>
      </c>
      <c r="O195" s="22">
        <f t="shared" si="500"/>
        <v>1156437</v>
      </c>
      <c r="P195" s="22">
        <f>P196+P213+P249</f>
        <v>0</v>
      </c>
      <c r="Q195" s="22">
        <f>Q196+Q213+Q249</f>
        <v>-7050</v>
      </c>
      <c r="R195" s="22">
        <f>R196+R213+R249</f>
        <v>-46093.400000000001</v>
      </c>
      <c r="S195" s="22">
        <f>S196+S213+S249</f>
        <v>-90000</v>
      </c>
      <c r="T195" s="22">
        <f>T196+T213+T249</f>
        <v>0</v>
      </c>
      <c r="U195" s="22">
        <f>U196+U213+U249</f>
        <v>0</v>
      </c>
      <c r="V195" s="22">
        <f>V196+V213+V249</f>
        <v>5208.1000000000004</v>
      </c>
      <c r="W195" s="22">
        <f>W196+W213+W249</f>
        <v>79559.199999999997</v>
      </c>
      <c r="X195" s="22">
        <f>X196+X213+X249</f>
        <v>0</v>
      </c>
      <c r="Y195" s="22">
        <f>Y196+Y213+Y249</f>
        <v>0</v>
      </c>
      <c r="Z195" s="22">
        <f>Z196+Z213+Z249</f>
        <v>5208.1000000000004</v>
      </c>
      <c r="AA195" s="22">
        <f>AA196+AA213+AA249</f>
        <v>10440.799999999999</v>
      </c>
      <c r="AB195" s="22">
        <f>AB196+AB213+AB249</f>
        <v>0</v>
      </c>
      <c r="AC195" s="22">
        <f t="shared" si="429"/>
        <v>1077639.4000000001</v>
      </c>
      <c r="AD195" s="22">
        <f t="shared" si="430"/>
        <v>1317142</v>
      </c>
      <c r="AE195" s="22">
        <f t="shared" si="431"/>
        <v>1172085.9000000001</v>
      </c>
      <c r="AF195" s="22">
        <f>AF196+AF213+AF249</f>
        <v>0</v>
      </c>
      <c r="AG195" s="22">
        <f t="shared" si="432"/>
        <v>1077639.4000000001</v>
      </c>
      <c r="AH195" s="22">
        <f t="shared" si="433"/>
        <v>1317142</v>
      </c>
      <c r="AI195" s="22">
        <f t="shared" si="434"/>
        <v>1172085.9000000001</v>
      </c>
      <c r="AJ195" s="22">
        <f>AJ196+AJ213+AJ249</f>
        <v>0</v>
      </c>
      <c r="AK195" s="22">
        <f>AK196+AK213+AK249</f>
        <v>-2350</v>
      </c>
      <c r="AL195" s="22">
        <f>AL196+AL213+AL249</f>
        <v>-3179</v>
      </c>
      <c r="AM195" s="22">
        <f>AM196+AM213+AM249</f>
        <v>0</v>
      </c>
      <c r="AN195" s="22">
        <f>AN196+AN213+AN249</f>
        <v>0</v>
      </c>
      <c r="AO195" s="22">
        <f>AO196+AO213+AO249</f>
        <v>0</v>
      </c>
      <c r="AP195" s="22">
        <f>AP196+AP213+AP249</f>
        <v>0</v>
      </c>
      <c r="AQ195" s="22">
        <f>AQ196+AQ213+AQ249</f>
        <v>0</v>
      </c>
      <c r="AR195" s="22">
        <f>AR196+AR213+AR249</f>
        <v>0</v>
      </c>
      <c r="AS195" s="22">
        <f t="shared" si="426"/>
        <v>1072110.4000000001</v>
      </c>
      <c r="AT195" s="22">
        <f t="shared" si="427"/>
        <v>1317142</v>
      </c>
      <c r="AU195" s="22">
        <f t="shared" si="428"/>
        <v>1172085.9000000001</v>
      </c>
      <c r="AV195" s="22">
        <f>AV196+AV213+AV249</f>
        <v>0</v>
      </c>
      <c r="AW195" s="23"/>
      <c r="AX195" s="23"/>
      <c r="AY195" s="19"/>
      <c r="AZ195" s="19"/>
      <c r="BA195" s="19"/>
      <c r="BB195" s="19"/>
      <c r="BC195" s="19"/>
      <c r="BD195" s="19"/>
      <c r="BE195" s="19"/>
    </row>
    <row r="196" s="24" customFormat="1">
      <c r="A196" s="25" t="s">
        <v>199</v>
      </c>
      <c r="B196" s="25" t="s">
        <v>74</v>
      </c>
      <c r="C196" s="25" t="s">
        <v>63</v>
      </c>
      <c r="D196" s="25"/>
      <c r="E196" s="25"/>
      <c r="F196" s="26" t="s">
        <v>202</v>
      </c>
      <c r="G196" s="27">
        <f t="shared" ref="G196:G197" si="501">G197</f>
        <v>1149126.3</v>
      </c>
      <c r="H196" s="27">
        <f t="shared" ref="H196:H197" si="502">H197</f>
        <v>1163947.5</v>
      </c>
      <c r="I196" s="27">
        <f t="shared" ref="I196:I197" si="503">I197</f>
        <v>1088009.8</v>
      </c>
      <c r="J196" s="27">
        <f t="shared" ref="J196:J197" si="504">J197</f>
        <v>0</v>
      </c>
      <c r="K196" s="27">
        <f t="shared" ref="K196:K197" si="505">K197</f>
        <v>0</v>
      </c>
      <c r="L196" s="27">
        <f t="shared" ref="L196:L197" si="506">L197</f>
        <v>0</v>
      </c>
      <c r="M196" s="27">
        <f t="shared" si="498"/>
        <v>1149126.3</v>
      </c>
      <c r="N196" s="27">
        <f t="shared" si="499"/>
        <v>1163947.5</v>
      </c>
      <c r="O196" s="27">
        <f t="shared" si="500"/>
        <v>1088009.8</v>
      </c>
      <c r="P196" s="27">
        <f t="shared" ref="P196:P197" si="507">P197</f>
        <v>0</v>
      </c>
      <c r="Q196" s="27">
        <f t="shared" ref="Q196:Q197" si="508">Q197</f>
        <v>-7050</v>
      </c>
      <c r="R196" s="27">
        <f t="shared" ref="R196:R197" si="509">R197</f>
        <v>-52327.199999999997</v>
      </c>
      <c r="S196" s="27">
        <f t="shared" ref="S196:S197" si="510">S197</f>
        <v>-90000</v>
      </c>
      <c r="T196" s="27">
        <f t="shared" ref="T196:T197" si="511">T197</f>
        <v>0</v>
      </c>
      <c r="U196" s="27">
        <f t="shared" ref="U196:U197" si="512">U197</f>
        <v>0</v>
      </c>
      <c r="V196" s="27">
        <f t="shared" ref="V196:V197" si="513">V197</f>
        <v>0</v>
      </c>
      <c r="W196" s="27">
        <f t="shared" ref="W196:W197" si="514">W197</f>
        <v>79559.199999999997</v>
      </c>
      <c r="X196" s="27">
        <f t="shared" ref="X196:X197" si="515">X197</f>
        <v>0</v>
      </c>
      <c r="Y196" s="27">
        <f t="shared" ref="Y196:Y197" si="516">Y197</f>
        <v>0</v>
      </c>
      <c r="Z196" s="27">
        <f t="shared" ref="Z196:Z197" si="517">Z197</f>
        <v>0</v>
      </c>
      <c r="AA196" s="27">
        <f t="shared" ref="AA196:AA197" si="518">AA197</f>
        <v>10440.799999999999</v>
      </c>
      <c r="AB196" s="27">
        <f t="shared" ref="AB196:AB197" si="519">AB197</f>
        <v>0</v>
      </c>
      <c r="AC196" s="27">
        <f t="shared" si="429"/>
        <v>999749.10000000009</v>
      </c>
      <c r="AD196" s="27">
        <f t="shared" si="430"/>
        <v>1243506.7</v>
      </c>
      <c r="AE196" s="27">
        <f t="shared" si="431"/>
        <v>1098450.6000000001</v>
      </c>
      <c r="AF196" s="27">
        <f t="shared" ref="AF196:AF197" si="520">AF197</f>
        <v>0</v>
      </c>
      <c r="AG196" s="27">
        <f t="shared" si="432"/>
        <v>999749.10000000009</v>
      </c>
      <c r="AH196" s="27">
        <f t="shared" si="433"/>
        <v>1243506.7</v>
      </c>
      <c r="AI196" s="27">
        <f t="shared" si="434"/>
        <v>1098450.6000000001</v>
      </c>
      <c r="AJ196" s="27">
        <f t="shared" ref="AJ196:AJ197" si="521">AJ197</f>
        <v>0</v>
      </c>
      <c r="AK196" s="27">
        <f t="shared" ref="AK196:AK197" si="522">AK197</f>
        <v>-2350</v>
      </c>
      <c r="AL196" s="27">
        <f t="shared" ref="AL196:AL197" si="523">AL197</f>
        <v>-2901</v>
      </c>
      <c r="AM196" s="27">
        <f t="shared" ref="AM196:AM197" si="524">AM197</f>
        <v>0</v>
      </c>
      <c r="AN196" s="27">
        <f t="shared" ref="AN196:AN197" si="525">AN197</f>
        <v>0</v>
      </c>
      <c r="AO196" s="27">
        <f t="shared" ref="AO196:AO197" si="526">AO197</f>
        <v>0</v>
      </c>
      <c r="AP196" s="27">
        <f t="shared" ref="AP196:AP197" si="527">AP197</f>
        <v>0</v>
      </c>
      <c r="AQ196" s="27">
        <f t="shared" ref="AQ196:AQ197" si="528">AQ197</f>
        <v>0</v>
      </c>
      <c r="AR196" s="27">
        <f t="shared" ref="AR196:AR197" si="529">AR197</f>
        <v>0</v>
      </c>
      <c r="AS196" s="27">
        <f t="shared" si="426"/>
        <v>994498.10000000009</v>
      </c>
      <c r="AT196" s="27">
        <f t="shared" si="427"/>
        <v>1243506.7</v>
      </c>
      <c r="AU196" s="27">
        <f t="shared" si="428"/>
        <v>1098450.6000000001</v>
      </c>
      <c r="AV196" s="27">
        <f t="shared" ref="AV196:AV197" si="530">AV197</f>
        <v>0</v>
      </c>
      <c r="AW196" s="28"/>
      <c r="AX196" s="28"/>
      <c r="AY196" s="24"/>
      <c r="AZ196" s="24"/>
      <c r="BA196" s="24"/>
      <c r="BB196" s="24"/>
      <c r="BC196" s="24"/>
      <c r="BD196" s="24"/>
      <c r="BE196" s="24"/>
    </row>
    <row r="197" ht="31.5">
      <c r="A197" s="29" t="s">
        <v>199</v>
      </c>
      <c r="B197" s="29" t="s">
        <v>74</v>
      </c>
      <c r="C197" s="29" t="s">
        <v>63</v>
      </c>
      <c r="D197" s="29" t="s">
        <v>203</v>
      </c>
      <c r="E197" s="29"/>
      <c r="F197" s="30" t="s">
        <v>204</v>
      </c>
      <c r="G197" s="31">
        <f t="shared" si="501"/>
        <v>1149126.3</v>
      </c>
      <c r="H197" s="31">
        <f t="shared" si="502"/>
        <v>1163947.5</v>
      </c>
      <c r="I197" s="31">
        <f t="shared" si="503"/>
        <v>1088009.8</v>
      </c>
      <c r="J197" s="31">
        <f t="shared" si="504"/>
        <v>0</v>
      </c>
      <c r="K197" s="31">
        <f t="shared" si="505"/>
        <v>0</v>
      </c>
      <c r="L197" s="31">
        <f t="shared" si="506"/>
        <v>0</v>
      </c>
      <c r="M197" s="31">
        <f t="shared" si="498"/>
        <v>1149126.3</v>
      </c>
      <c r="N197" s="31">
        <f t="shared" si="499"/>
        <v>1163947.5</v>
      </c>
      <c r="O197" s="31">
        <f t="shared" si="500"/>
        <v>1088009.8</v>
      </c>
      <c r="P197" s="31">
        <f t="shared" si="507"/>
        <v>0</v>
      </c>
      <c r="Q197" s="31">
        <f t="shared" si="508"/>
        <v>-7050</v>
      </c>
      <c r="R197" s="31">
        <f t="shared" si="509"/>
        <v>-52327.199999999997</v>
      </c>
      <c r="S197" s="31">
        <f t="shared" si="510"/>
        <v>-90000</v>
      </c>
      <c r="T197" s="31">
        <f t="shared" si="511"/>
        <v>0</v>
      </c>
      <c r="U197" s="31">
        <f t="shared" si="512"/>
        <v>0</v>
      </c>
      <c r="V197" s="31">
        <f t="shared" si="513"/>
        <v>0</v>
      </c>
      <c r="W197" s="31">
        <f t="shared" si="514"/>
        <v>79559.199999999997</v>
      </c>
      <c r="X197" s="31">
        <f t="shared" si="515"/>
        <v>0</v>
      </c>
      <c r="Y197" s="31">
        <f t="shared" si="516"/>
        <v>0</v>
      </c>
      <c r="Z197" s="31">
        <f t="shared" si="517"/>
        <v>0</v>
      </c>
      <c r="AA197" s="31">
        <f t="shared" si="518"/>
        <v>10440.799999999999</v>
      </c>
      <c r="AB197" s="31">
        <f t="shared" si="519"/>
        <v>0</v>
      </c>
      <c r="AC197" s="31">
        <f t="shared" si="429"/>
        <v>999749.10000000009</v>
      </c>
      <c r="AD197" s="31">
        <f t="shared" si="430"/>
        <v>1243506.7</v>
      </c>
      <c r="AE197" s="31">
        <f t="shared" si="431"/>
        <v>1098450.6000000001</v>
      </c>
      <c r="AF197" s="31">
        <f t="shared" si="520"/>
        <v>0</v>
      </c>
      <c r="AG197" s="31">
        <f t="shared" si="432"/>
        <v>999749.10000000009</v>
      </c>
      <c r="AH197" s="31">
        <f t="shared" si="433"/>
        <v>1243506.7</v>
      </c>
      <c r="AI197" s="31">
        <f t="shared" si="434"/>
        <v>1098450.6000000001</v>
      </c>
      <c r="AJ197" s="31">
        <f t="shared" si="521"/>
        <v>0</v>
      </c>
      <c r="AK197" s="31">
        <f t="shared" si="522"/>
        <v>-2350</v>
      </c>
      <c r="AL197" s="31">
        <f t="shared" si="523"/>
        <v>-2901</v>
      </c>
      <c r="AM197" s="31">
        <f t="shared" si="524"/>
        <v>0</v>
      </c>
      <c r="AN197" s="31">
        <f t="shared" si="525"/>
        <v>0</v>
      </c>
      <c r="AO197" s="31">
        <f t="shared" si="526"/>
        <v>0</v>
      </c>
      <c r="AP197" s="31">
        <f t="shared" si="527"/>
        <v>0</v>
      </c>
      <c r="AQ197" s="31">
        <f t="shared" si="528"/>
        <v>0</v>
      </c>
      <c r="AR197" s="31">
        <f t="shared" si="529"/>
        <v>0</v>
      </c>
      <c r="AS197" s="31">
        <f t="shared" si="426"/>
        <v>994498.10000000009</v>
      </c>
      <c r="AT197" s="31">
        <f t="shared" si="427"/>
        <v>1243506.7</v>
      </c>
      <c r="AU197" s="31">
        <f t="shared" si="428"/>
        <v>1098450.6000000001</v>
      </c>
      <c r="AV197" s="31">
        <f t="shared" si="530"/>
        <v>0</v>
      </c>
      <c r="AW197" s="32"/>
      <c r="AX197" s="32"/>
      <c r="AY197" s="1"/>
      <c r="AZ197" s="1"/>
      <c r="BA197" s="1"/>
      <c r="BB197" s="1"/>
      <c r="BC197" s="1"/>
      <c r="BD197" s="1"/>
      <c r="BE197" s="1"/>
    </row>
    <row r="198">
      <c r="A198" s="29" t="s">
        <v>199</v>
      </c>
      <c r="B198" s="29" t="s">
        <v>74</v>
      </c>
      <c r="C198" s="29" t="s">
        <v>63</v>
      </c>
      <c r="D198" s="29" t="s">
        <v>205</v>
      </c>
      <c r="E198" s="29"/>
      <c r="F198" s="30" t="s">
        <v>34</v>
      </c>
      <c r="G198" s="31">
        <f>G199+G204</f>
        <v>1149126.3</v>
      </c>
      <c r="H198" s="31">
        <f>H199+H204</f>
        <v>1163947.5</v>
      </c>
      <c r="I198" s="31">
        <f>I199+I204</f>
        <v>1088009.8</v>
      </c>
      <c r="J198" s="31">
        <f>J199+J204</f>
        <v>0</v>
      </c>
      <c r="K198" s="31">
        <f>K199+K204</f>
        <v>0</v>
      </c>
      <c r="L198" s="31">
        <f>L199+L204</f>
        <v>0</v>
      </c>
      <c r="M198" s="31">
        <f t="shared" si="498"/>
        <v>1149126.3</v>
      </c>
      <c r="N198" s="31">
        <f t="shared" si="499"/>
        <v>1163947.5</v>
      </c>
      <c r="O198" s="31">
        <f t="shared" si="500"/>
        <v>1088009.8</v>
      </c>
      <c r="P198" s="31">
        <f>P199+P204</f>
        <v>0</v>
      </c>
      <c r="Q198" s="31">
        <f>Q199+Q204</f>
        <v>-7050</v>
      </c>
      <c r="R198" s="31">
        <f>R199+R204</f>
        <v>-52327.199999999997</v>
      </c>
      <c r="S198" s="31">
        <f>S199+S204</f>
        <v>-90000</v>
      </c>
      <c r="T198" s="31">
        <f>T199+T204</f>
        <v>0</v>
      </c>
      <c r="U198" s="31">
        <f>U199+U204</f>
        <v>0</v>
      </c>
      <c r="V198" s="31">
        <f>V199+V204</f>
        <v>0</v>
      </c>
      <c r="W198" s="31">
        <f>W199+W204</f>
        <v>79559.199999999997</v>
      </c>
      <c r="X198" s="31">
        <f>X199+X204</f>
        <v>0</v>
      </c>
      <c r="Y198" s="31">
        <f>Y199+Y204</f>
        <v>0</v>
      </c>
      <c r="Z198" s="31">
        <f>Z199+Z204</f>
        <v>0</v>
      </c>
      <c r="AA198" s="31">
        <f>AA199+AA204</f>
        <v>10440.799999999999</v>
      </c>
      <c r="AB198" s="31">
        <f>AB199+AB204</f>
        <v>0</v>
      </c>
      <c r="AC198" s="31">
        <f t="shared" si="429"/>
        <v>999749.10000000009</v>
      </c>
      <c r="AD198" s="31">
        <f t="shared" si="430"/>
        <v>1243506.7</v>
      </c>
      <c r="AE198" s="31">
        <f t="shared" si="431"/>
        <v>1098450.6000000001</v>
      </c>
      <c r="AF198" s="31">
        <f>AF199+AF204</f>
        <v>0</v>
      </c>
      <c r="AG198" s="31">
        <f t="shared" si="432"/>
        <v>999749.10000000009</v>
      </c>
      <c r="AH198" s="31">
        <f t="shared" si="433"/>
        <v>1243506.7</v>
      </c>
      <c r="AI198" s="31">
        <f t="shared" si="434"/>
        <v>1098450.6000000001</v>
      </c>
      <c r="AJ198" s="31">
        <f>AJ199+AJ204</f>
        <v>0</v>
      </c>
      <c r="AK198" s="31">
        <f>AK199+AK204</f>
        <v>-2350</v>
      </c>
      <c r="AL198" s="31">
        <f>AL199+AL204</f>
        <v>-2901</v>
      </c>
      <c r="AM198" s="31">
        <f>AM199+AM204</f>
        <v>0</v>
      </c>
      <c r="AN198" s="31">
        <f>AN199+AN204</f>
        <v>0</v>
      </c>
      <c r="AO198" s="31">
        <f>AO199+AO204</f>
        <v>0</v>
      </c>
      <c r="AP198" s="31">
        <f>AP199+AP204</f>
        <v>0</v>
      </c>
      <c r="AQ198" s="31">
        <f>AQ199+AQ204</f>
        <v>0</v>
      </c>
      <c r="AR198" s="31">
        <f>AR199+AR204</f>
        <v>0</v>
      </c>
      <c r="AS198" s="31">
        <f t="shared" si="426"/>
        <v>994498.10000000009</v>
      </c>
      <c r="AT198" s="31">
        <f t="shared" si="427"/>
        <v>1243506.7</v>
      </c>
      <c r="AU198" s="31">
        <f t="shared" si="428"/>
        <v>1098450.6000000001</v>
      </c>
      <c r="AV198" s="31">
        <f>AV199+AV204</f>
        <v>0</v>
      </c>
      <c r="AW198" s="32"/>
      <c r="AX198" s="32"/>
      <c r="AY198" s="1"/>
      <c r="AZ198" s="1"/>
      <c r="BA198" s="1"/>
      <c r="BB198" s="1"/>
      <c r="BC198" s="1"/>
      <c r="BD198" s="1"/>
      <c r="BE198" s="1"/>
    </row>
    <row r="199" ht="31.5">
      <c r="A199" s="29" t="s">
        <v>199</v>
      </c>
      <c r="B199" s="29" t="s">
        <v>74</v>
      </c>
      <c r="C199" s="29" t="s">
        <v>63</v>
      </c>
      <c r="D199" s="29" t="s">
        <v>206</v>
      </c>
      <c r="E199" s="29"/>
      <c r="F199" s="30" t="s">
        <v>207</v>
      </c>
      <c r="G199" s="31">
        <f>G202+G200</f>
        <v>202865.89999999999</v>
      </c>
      <c r="H199" s="31">
        <f>H202+H200</f>
        <v>188390.60000000001</v>
      </c>
      <c r="I199" s="31">
        <f>I202+I200</f>
        <v>112452.89999999999</v>
      </c>
      <c r="J199" s="31">
        <f>J202+J200</f>
        <v>0</v>
      </c>
      <c r="K199" s="31">
        <f>K202+K200</f>
        <v>0</v>
      </c>
      <c r="L199" s="31">
        <f>L202+L200</f>
        <v>0</v>
      </c>
      <c r="M199" s="31">
        <f t="shared" si="498"/>
        <v>202865.89999999999</v>
      </c>
      <c r="N199" s="31">
        <f t="shared" si="499"/>
        <v>188390.60000000001</v>
      </c>
      <c r="O199" s="31">
        <f t="shared" si="500"/>
        <v>112452.89999999999</v>
      </c>
      <c r="P199" s="31">
        <f>P202+P200</f>
        <v>0</v>
      </c>
      <c r="Q199" s="31">
        <f>Q202+Q200</f>
        <v>-7050</v>
      </c>
      <c r="R199" s="31">
        <f>R202+R200</f>
        <v>495.30000000000001</v>
      </c>
      <c r="S199" s="31">
        <f>S202+S200</f>
        <v>-90000</v>
      </c>
      <c r="T199" s="31">
        <f>T202+T200</f>
        <v>0</v>
      </c>
      <c r="U199" s="31">
        <f>U202+U200</f>
        <v>0</v>
      </c>
      <c r="V199" s="31">
        <f>V202+V200</f>
        <v>0</v>
      </c>
      <c r="W199" s="31">
        <f>W202+W200</f>
        <v>79559.199999999997</v>
      </c>
      <c r="X199" s="31">
        <f>X202+X200</f>
        <v>0</v>
      </c>
      <c r="Y199" s="31">
        <f>Y202+Y200</f>
        <v>0</v>
      </c>
      <c r="Z199" s="31">
        <f>Z202+Z200</f>
        <v>0</v>
      </c>
      <c r="AA199" s="31">
        <f>AA202+AA200</f>
        <v>10440.799999999999</v>
      </c>
      <c r="AB199" s="31">
        <f>AB202+AB200</f>
        <v>0</v>
      </c>
      <c r="AC199" s="31">
        <f t="shared" si="429"/>
        <v>106311.19999999998</v>
      </c>
      <c r="AD199" s="31">
        <f t="shared" si="430"/>
        <v>267949.79999999999</v>
      </c>
      <c r="AE199" s="31">
        <f t="shared" si="431"/>
        <v>122893.7</v>
      </c>
      <c r="AF199" s="31">
        <f>AF202+AF200</f>
        <v>0</v>
      </c>
      <c r="AG199" s="31">
        <f t="shared" si="432"/>
        <v>106311.19999999998</v>
      </c>
      <c r="AH199" s="31">
        <f t="shared" si="433"/>
        <v>267949.79999999999</v>
      </c>
      <c r="AI199" s="31">
        <f t="shared" si="434"/>
        <v>122893.7</v>
      </c>
      <c r="AJ199" s="31">
        <f>AJ202+AJ200</f>
        <v>0</v>
      </c>
      <c r="AK199" s="31">
        <f>AK202+AK200</f>
        <v>-2350</v>
      </c>
      <c r="AL199" s="31">
        <f>AL202+AL200</f>
        <v>0</v>
      </c>
      <c r="AM199" s="31">
        <f>AM202+AM200</f>
        <v>0</v>
      </c>
      <c r="AN199" s="31">
        <f>AN202+AN200</f>
        <v>0</v>
      </c>
      <c r="AO199" s="31">
        <f>AO202+AO200</f>
        <v>0</v>
      </c>
      <c r="AP199" s="31">
        <f>AP202+AP200</f>
        <v>0</v>
      </c>
      <c r="AQ199" s="31">
        <f>AQ202+AQ200</f>
        <v>0</v>
      </c>
      <c r="AR199" s="31">
        <f>AR202+AR200</f>
        <v>0</v>
      </c>
      <c r="AS199" s="31">
        <f t="shared" si="426"/>
        <v>103961.19999999998</v>
      </c>
      <c r="AT199" s="31">
        <f t="shared" si="427"/>
        <v>267949.79999999999</v>
      </c>
      <c r="AU199" s="31">
        <f t="shared" si="428"/>
        <v>122893.7</v>
      </c>
      <c r="AV199" s="31">
        <f>AV202+AV200</f>
        <v>0</v>
      </c>
      <c r="AW199" s="32"/>
      <c r="AX199" s="32"/>
      <c r="AY199" s="1"/>
      <c r="AZ199" s="1"/>
      <c r="BA199" s="1"/>
      <c r="BB199" s="1"/>
      <c r="BC199" s="1"/>
      <c r="BD199" s="1"/>
      <c r="BE199" s="1"/>
    </row>
    <row r="200">
      <c r="A200" s="29" t="s">
        <v>199</v>
      </c>
      <c r="B200" s="29" t="s">
        <v>74</v>
      </c>
      <c r="C200" s="29" t="s">
        <v>63</v>
      </c>
      <c r="D200" s="29" t="s">
        <v>208</v>
      </c>
      <c r="E200" s="29"/>
      <c r="F200" s="30" t="s">
        <v>209</v>
      </c>
      <c r="G200" s="31">
        <f>G201</f>
        <v>2149.5</v>
      </c>
      <c r="H200" s="31">
        <f>H201</f>
        <v>2149.5</v>
      </c>
      <c r="I200" s="31">
        <f>I201</f>
        <v>2149.5</v>
      </c>
      <c r="J200" s="31">
        <f>J201</f>
        <v>0</v>
      </c>
      <c r="K200" s="31">
        <f>K201</f>
        <v>0</v>
      </c>
      <c r="L200" s="31">
        <f>L201</f>
        <v>0</v>
      </c>
      <c r="M200" s="31">
        <f t="shared" si="498"/>
        <v>2149.5</v>
      </c>
      <c r="N200" s="31">
        <f t="shared" si="499"/>
        <v>2149.5</v>
      </c>
      <c r="O200" s="31">
        <f t="shared" si="500"/>
        <v>2149.5</v>
      </c>
      <c r="P200" s="31">
        <f>P201</f>
        <v>0</v>
      </c>
      <c r="Q200" s="31">
        <f>Q201</f>
        <v>0</v>
      </c>
      <c r="R200" s="31">
        <f>R201</f>
        <v>495.30000000000001</v>
      </c>
      <c r="S200" s="31">
        <f>S201</f>
        <v>0</v>
      </c>
      <c r="T200" s="31">
        <f>T201</f>
        <v>0</v>
      </c>
      <c r="U200" s="31">
        <f>U201</f>
        <v>0</v>
      </c>
      <c r="V200" s="31">
        <f>V201</f>
        <v>0</v>
      </c>
      <c r="W200" s="31">
        <f>W201</f>
        <v>0</v>
      </c>
      <c r="X200" s="31">
        <f>X201</f>
        <v>0</v>
      </c>
      <c r="Y200" s="31">
        <f>Y201</f>
        <v>0</v>
      </c>
      <c r="Z200" s="31">
        <f>Z201</f>
        <v>0</v>
      </c>
      <c r="AA200" s="31">
        <f>AA201</f>
        <v>0</v>
      </c>
      <c r="AB200" s="31">
        <f>AB201</f>
        <v>0</v>
      </c>
      <c r="AC200" s="31">
        <f t="shared" si="429"/>
        <v>2644.8000000000002</v>
      </c>
      <c r="AD200" s="31">
        <f t="shared" si="430"/>
        <v>2149.5</v>
      </c>
      <c r="AE200" s="31">
        <f t="shared" si="431"/>
        <v>2149.5</v>
      </c>
      <c r="AF200" s="31">
        <f>AF201</f>
        <v>0</v>
      </c>
      <c r="AG200" s="31">
        <f t="shared" si="432"/>
        <v>2644.8000000000002</v>
      </c>
      <c r="AH200" s="31">
        <f t="shared" si="433"/>
        <v>2149.5</v>
      </c>
      <c r="AI200" s="31">
        <f t="shared" si="434"/>
        <v>2149.5</v>
      </c>
      <c r="AJ200" s="31">
        <f>AJ201</f>
        <v>0</v>
      </c>
      <c r="AK200" s="31">
        <f>AK201</f>
        <v>0</v>
      </c>
      <c r="AL200" s="31">
        <f>AL201</f>
        <v>0</v>
      </c>
      <c r="AM200" s="31">
        <f>AM201</f>
        <v>0</v>
      </c>
      <c r="AN200" s="31">
        <f>AN201</f>
        <v>0</v>
      </c>
      <c r="AO200" s="31">
        <f>AO201</f>
        <v>0</v>
      </c>
      <c r="AP200" s="31">
        <f>AP201</f>
        <v>0</v>
      </c>
      <c r="AQ200" s="31">
        <f>AQ201</f>
        <v>0</v>
      </c>
      <c r="AR200" s="31">
        <f>AR201</f>
        <v>0</v>
      </c>
      <c r="AS200" s="31">
        <f t="shared" si="426"/>
        <v>2644.8000000000002</v>
      </c>
      <c r="AT200" s="31">
        <f t="shared" si="427"/>
        <v>2149.5</v>
      </c>
      <c r="AU200" s="31">
        <f t="shared" si="428"/>
        <v>2149.5</v>
      </c>
      <c r="AV200" s="31">
        <f>AV201</f>
        <v>0</v>
      </c>
      <c r="AW200" s="32"/>
      <c r="AX200" s="32"/>
      <c r="AY200" s="1"/>
      <c r="AZ200" s="1"/>
      <c r="BA200" s="1"/>
      <c r="BB200" s="1"/>
      <c r="BC200" s="1"/>
      <c r="BD200" s="1"/>
      <c r="BE200" s="1"/>
    </row>
    <row r="201" ht="31.5">
      <c r="A201" s="29" t="s">
        <v>199</v>
      </c>
      <c r="B201" s="29" t="s">
        <v>74</v>
      </c>
      <c r="C201" s="29" t="s">
        <v>63</v>
      </c>
      <c r="D201" s="29" t="s">
        <v>208</v>
      </c>
      <c r="E201" s="29" t="s">
        <v>129</v>
      </c>
      <c r="F201" s="30" t="s">
        <v>130</v>
      </c>
      <c r="G201" s="31">
        <v>2149.5</v>
      </c>
      <c r="H201" s="31">
        <v>2149.5</v>
      </c>
      <c r="I201" s="31">
        <v>2149.5</v>
      </c>
      <c r="J201" s="31"/>
      <c r="K201" s="31"/>
      <c r="L201" s="31"/>
      <c r="M201" s="31">
        <f t="shared" si="498"/>
        <v>2149.5</v>
      </c>
      <c r="N201" s="31">
        <f t="shared" si="499"/>
        <v>2149.5</v>
      </c>
      <c r="O201" s="31">
        <f t="shared" si="500"/>
        <v>2149.5</v>
      </c>
      <c r="P201" s="31"/>
      <c r="Q201" s="31"/>
      <c r="R201" s="31">
        <f>608.5-113.2</f>
        <v>495.30000000000001</v>
      </c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>
        <f t="shared" si="429"/>
        <v>2644.8000000000002</v>
      </c>
      <c r="AD201" s="31">
        <f t="shared" si="430"/>
        <v>2149.5</v>
      </c>
      <c r="AE201" s="31">
        <f t="shared" si="431"/>
        <v>2149.5</v>
      </c>
      <c r="AF201" s="31"/>
      <c r="AG201" s="31">
        <f t="shared" si="432"/>
        <v>2644.8000000000002</v>
      </c>
      <c r="AH201" s="31">
        <f t="shared" si="433"/>
        <v>2149.5</v>
      </c>
      <c r="AI201" s="31">
        <f t="shared" si="434"/>
        <v>2149.5</v>
      </c>
      <c r="AJ201" s="31"/>
      <c r="AK201" s="31"/>
      <c r="AL201" s="31"/>
      <c r="AM201" s="31"/>
      <c r="AN201" s="31"/>
      <c r="AO201" s="31"/>
      <c r="AP201" s="31"/>
      <c r="AQ201" s="31"/>
      <c r="AR201" s="31"/>
      <c r="AS201" s="31">
        <f t="shared" si="426"/>
        <v>2644.8000000000002</v>
      </c>
      <c r="AT201" s="31">
        <f t="shared" si="427"/>
        <v>2149.5</v>
      </c>
      <c r="AU201" s="31">
        <f t="shared" si="428"/>
        <v>2149.5</v>
      </c>
      <c r="AV201" s="31"/>
      <c r="AW201" s="32"/>
      <c r="AX201" s="32"/>
      <c r="AY201" s="1"/>
      <c r="AZ201" s="1"/>
      <c r="BA201" s="1"/>
      <c r="BB201" s="1"/>
      <c r="BC201" s="1"/>
      <c r="BD201" s="1"/>
      <c r="BE201" s="1"/>
    </row>
    <row r="202" ht="31.5">
      <c r="A202" s="29" t="s">
        <v>199</v>
      </c>
      <c r="B202" s="29" t="s">
        <v>74</v>
      </c>
      <c r="C202" s="29" t="s">
        <v>63</v>
      </c>
      <c r="D202" s="29" t="s">
        <v>210</v>
      </c>
      <c r="E202" s="29"/>
      <c r="F202" s="30" t="s">
        <v>211</v>
      </c>
      <c r="G202" s="31">
        <f>G203</f>
        <v>200716.39999999999</v>
      </c>
      <c r="H202" s="31">
        <f>H203</f>
        <v>186241.10000000001</v>
      </c>
      <c r="I202" s="31">
        <f>I203</f>
        <v>110303.39999999999</v>
      </c>
      <c r="J202" s="31">
        <f>J203</f>
        <v>0</v>
      </c>
      <c r="K202" s="31">
        <f>K203</f>
        <v>0</v>
      </c>
      <c r="L202" s="31">
        <f>L203</f>
        <v>0</v>
      </c>
      <c r="M202" s="31">
        <f t="shared" si="498"/>
        <v>200716.39999999999</v>
      </c>
      <c r="N202" s="31">
        <f t="shared" si="499"/>
        <v>186241.10000000001</v>
      </c>
      <c r="O202" s="31">
        <f t="shared" si="500"/>
        <v>110303.39999999999</v>
      </c>
      <c r="P202" s="31">
        <f>P203</f>
        <v>0</v>
      </c>
      <c r="Q202" s="31">
        <f>Q203</f>
        <v>-7050</v>
      </c>
      <c r="R202" s="31">
        <f>R203</f>
        <v>0</v>
      </c>
      <c r="S202" s="31">
        <f>S203</f>
        <v>-90000</v>
      </c>
      <c r="T202" s="31">
        <f>T203</f>
        <v>0</v>
      </c>
      <c r="U202" s="31">
        <f>U203</f>
        <v>0</v>
      </c>
      <c r="V202" s="31">
        <f>V203</f>
        <v>0</v>
      </c>
      <c r="W202" s="31">
        <f>W203</f>
        <v>79559.199999999997</v>
      </c>
      <c r="X202" s="31">
        <f>X203</f>
        <v>0</v>
      </c>
      <c r="Y202" s="31">
        <f>Y203</f>
        <v>0</v>
      </c>
      <c r="Z202" s="31">
        <f>Z203</f>
        <v>0</v>
      </c>
      <c r="AA202" s="31">
        <f>AA203</f>
        <v>10440.799999999999</v>
      </c>
      <c r="AB202" s="31">
        <f>AB203</f>
        <v>0</v>
      </c>
      <c r="AC202" s="31">
        <f t="shared" si="429"/>
        <v>103666.39999999999</v>
      </c>
      <c r="AD202" s="31">
        <f t="shared" si="430"/>
        <v>265800.29999999999</v>
      </c>
      <c r="AE202" s="31">
        <f t="shared" si="431"/>
        <v>120744.2</v>
      </c>
      <c r="AF202" s="31">
        <f>AF203</f>
        <v>0</v>
      </c>
      <c r="AG202" s="31">
        <f t="shared" si="432"/>
        <v>103666.39999999999</v>
      </c>
      <c r="AH202" s="31">
        <f t="shared" si="433"/>
        <v>265800.29999999999</v>
      </c>
      <c r="AI202" s="31">
        <f t="shared" si="434"/>
        <v>120744.2</v>
      </c>
      <c r="AJ202" s="31">
        <f>AJ203</f>
        <v>0</v>
      </c>
      <c r="AK202" s="31">
        <f>AK203</f>
        <v>-2350</v>
      </c>
      <c r="AL202" s="31">
        <f>AL203</f>
        <v>0</v>
      </c>
      <c r="AM202" s="31">
        <f>AM203</f>
        <v>0</v>
      </c>
      <c r="AN202" s="31">
        <f>AN203</f>
        <v>0</v>
      </c>
      <c r="AO202" s="31">
        <f>AO203</f>
        <v>0</v>
      </c>
      <c r="AP202" s="31">
        <f>AP203</f>
        <v>0</v>
      </c>
      <c r="AQ202" s="31">
        <f>AQ203</f>
        <v>0</v>
      </c>
      <c r="AR202" s="31">
        <f>AR203</f>
        <v>0</v>
      </c>
      <c r="AS202" s="31">
        <f t="shared" si="426"/>
        <v>101316.39999999999</v>
      </c>
      <c r="AT202" s="31">
        <f t="shared" si="427"/>
        <v>265800.29999999999</v>
      </c>
      <c r="AU202" s="31">
        <f t="shared" si="428"/>
        <v>120744.2</v>
      </c>
      <c r="AV202" s="31">
        <f>AV203</f>
        <v>0</v>
      </c>
      <c r="AW202" s="32"/>
      <c r="AX202" s="32"/>
      <c r="AY202" s="1"/>
      <c r="AZ202" s="1"/>
      <c r="BA202" s="1"/>
      <c r="BB202" s="1"/>
      <c r="BC202" s="1"/>
      <c r="BD202" s="1"/>
      <c r="BE202" s="1"/>
    </row>
    <row r="203" ht="31.5">
      <c r="A203" s="29" t="s">
        <v>199</v>
      </c>
      <c r="B203" s="29" t="s">
        <v>74</v>
      </c>
      <c r="C203" s="29" t="s">
        <v>63</v>
      </c>
      <c r="D203" s="29" t="s">
        <v>210</v>
      </c>
      <c r="E203" s="29" t="s">
        <v>129</v>
      </c>
      <c r="F203" s="30" t="s">
        <v>130</v>
      </c>
      <c r="G203" s="31">
        <v>200716.39999999999</v>
      </c>
      <c r="H203" s="31">
        <v>186241.10000000001</v>
      </c>
      <c r="I203" s="31">
        <v>110303.39999999999</v>
      </c>
      <c r="J203" s="31"/>
      <c r="K203" s="31"/>
      <c r="L203" s="31"/>
      <c r="M203" s="31">
        <f t="shared" si="498"/>
        <v>200716.39999999999</v>
      </c>
      <c r="N203" s="31">
        <f t="shared" si="499"/>
        <v>186241.10000000001</v>
      </c>
      <c r="O203" s="31">
        <f t="shared" si="500"/>
        <v>110303.39999999999</v>
      </c>
      <c r="P203" s="31"/>
      <c r="Q203" s="31">
        <v>-7050</v>
      </c>
      <c r="R203" s="31"/>
      <c r="S203" s="31">
        <v>-90000</v>
      </c>
      <c r="T203" s="31"/>
      <c r="U203" s="31"/>
      <c r="V203" s="31"/>
      <c r="W203" s="31">
        <v>79559.199999999997</v>
      </c>
      <c r="X203" s="31"/>
      <c r="Y203" s="31"/>
      <c r="Z203" s="31"/>
      <c r="AA203" s="31">
        <v>10440.799999999999</v>
      </c>
      <c r="AB203" s="31"/>
      <c r="AC203" s="31">
        <f t="shared" si="429"/>
        <v>103666.39999999999</v>
      </c>
      <c r="AD203" s="31">
        <f t="shared" si="430"/>
        <v>265800.29999999999</v>
      </c>
      <c r="AE203" s="31">
        <f t="shared" si="431"/>
        <v>120744.2</v>
      </c>
      <c r="AF203" s="31"/>
      <c r="AG203" s="31">
        <f t="shared" si="432"/>
        <v>103666.39999999999</v>
      </c>
      <c r="AH203" s="31">
        <f t="shared" si="433"/>
        <v>265800.29999999999</v>
      </c>
      <c r="AI203" s="31">
        <f t="shared" si="434"/>
        <v>120744.2</v>
      </c>
      <c r="AJ203" s="31"/>
      <c r="AK203" s="31">
        <v>-2350</v>
      </c>
      <c r="AL203" s="31"/>
      <c r="AM203" s="31"/>
      <c r="AN203" s="31"/>
      <c r="AO203" s="31"/>
      <c r="AP203" s="31"/>
      <c r="AQ203" s="31"/>
      <c r="AR203" s="31"/>
      <c r="AS203" s="31">
        <f t="shared" si="426"/>
        <v>101316.39999999999</v>
      </c>
      <c r="AT203" s="31">
        <f t="shared" si="427"/>
        <v>265800.29999999999</v>
      </c>
      <c r="AU203" s="31">
        <f t="shared" si="428"/>
        <v>120744.2</v>
      </c>
      <c r="AV203" s="31"/>
      <c r="AW203" s="32"/>
      <c r="AX203" s="32"/>
      <c r="AY203" s="1"/>
      <c r="AZ203" s="1"/>
      <c r="BA203" s="1"/>
      <c r="BB203" s="1"/>
      <c r="BC203" s="1"/>
      <c r="BD203" s="1"/>
      <c r="BE203" s="1"/>
    </row>
    <row r="204" ht="31.5">
      <c r="A204" s="29" t="s">
        <v>199</v>
      </c>
      <c r="B204" s="29" t="s">
        <v>74</v>
      </c>
      <c r="C204" s="29" t="s">
        <v>63</v>
      </c>
      <c r="D204" s="29" t="s">
        <v>212</v>
      </c>
      <c r="E204" s="29"/>
      <c r="F204" s="30" t="s">
        <v>213</v>
      </c>
      <c r="G204" s="31">
        <f>G205+G209+G211+G207</f>
        <v>946260.40000000002</v>
      </c>
      <c r="H204" s="31">
        <f>H205+H209+H211+H207</f>
        <v>975556.90000000002</v>
      </c>
      <c r="I204" s="31">
        <f>I205+I209+I211+I207</f>
        <v>975556.90000000002</v>
      </c>
      <c r="J204" s="31">
        <f>J205+J209+J211+J207</f>
        <v>0</v>
      </c>
      <c r="K204" s="31">
        <f>K205+K209+K211+K207</f>
        <v>0</v>
      </c>
      <c r="L204" s="31">
        <f>L205+L209+L211+L207</f>
        <v>0</v>
      </c>
      <c r="M204" s="31">
        <f t="shared" si="498"/>
        <v>946260.40000000002</v>
      </c>
      <c r="N204" s="31">
        <f t="shared" si="499"/>
        <v>975556.90000000002</v>
      </c>
      <c r="O204" s="31">
        <f t="shared" si="500"/>
        <v>975556.90000000002</v>
      </c>
      <c r="P204" s="31">
        <f>P205+P209+P211+P207</f>
        <v>0</v>
      </c>
      <c r="Q204" s="31">
        <f>Q205+Q209+Q211+Q207</f>
        <v>0</v>
      </c>
      <c r="R204" s="31">
        <f>R205+R209+R211+R207</f>
        <v>-52822.5</v>
      </c>
      <c r="S204" s="31">
        <f>S205+S209+S211+S207</f>
        <v>0</v>
      </c>
      <c r="T204" s="31">
        <f>T205+T209+T211+T207</f>
        <v>0</v>
      </c>
      <c r="U204" s="31">
        <f>U205+U209+U211+U207</f>
        <v>0</v>
      </c>
      <c r="V204" s="31">
        <f>V205+V209+V211+V207</f>
        <v>0</v>
      </c>
      <c r="W204" s="31">
        <f>W205+W209+W211+W207</f>
        <v>0</v>
      </c>
      <c r="X204" s="31">
        <f>X205+X209+X211+X207</f>
        <v>0</v>
      </c>
      <c r="Y204" s="31">
        <f>Y205+Y209+Y211+Y207</f>
        <v>0</v>
      </c>
      <c r="Z204" s="31">
        <f>Z205+Z209+Z211+Z207</f>
        <v>0</v>
      </c>
      <c r="AA204" s="31">
        <f>AA205+AA209+AA211+AA207</f>
        <v>0</v>
      </c>
      <c r="AB204" s="31">
        <f>AB205+AB209+AB211+AB207</f>
        <v>0</v>
      </c>
      <c r="AC204" s="31">
        <f t="shared" si="429"/>
        <v>893437.90000000002</v>
      </c>
      <c r="AD204" s="31">
        <f t="shared" si="430"/>
        <v>975556.90000000002</v>
      </c>
      <c r="AE204" s="31">
        <f t="shared" si="431"/>
        <v>975556.90000000002</v>
      </c>
      <c r="AF204" s="31">
        <f>AF205+AF209+AF211+AF207</f>
        <v>0</v>
      </c>
      <c r="AG204" s="31">
        <f t="shared" si="432"/>
        <v>893437.90000000002</v>
      </c>
      <c r="AH204" s="31">
        <f t="shared" si="433"/>
        <v>975556.90000000002</v>
      </c>
      <c r="AI204" s="31">
        <f t="shared" si="434"/>
        <v>975556.90000000002</v>
      </c>
      <c r="AJ204" s="31">
        <f>AJ205+AJ209+AJ211+AJ207</f>
        <v>0</v>
      </c>
      <c r="AK204" s="31">
        <f>AK205+AK209+AK211+AK207</f>
        <v>0</v>
      </c>
      <c r="AL204" s="31">
        <f>AL205+AL209+AL211+AL207</f>
        <v>-2901</v>
      </c>
      <c r="AM204" s="31">
        <f>AM205+AM209+AM211+AM207</f>
        <v>0</v>
      </c>
      <c r="AN204" s="31">
        <f>AN205+AN209+AN211+AN207</f>
        <v>0</v>
      </c>
      <c r="AO204" s="31">
        <f>AO205+AO209+AO211+AO207</f>
        <v>0</v>
      </c>
      <c r="AP204" s="31">
        <f>AP205+AP209+AP211+AP207</f>
        <v>0</v>
      </c>
      <c r="AQ204" s="31">
        <f>AQ205+AQ209+AQ211+AQ207</f>
        <v>0</v>
      </c>
      <c r="AR204" s="31">
        <f>AR205+AR209+AR211+AR207</f>
        <v>0</v>
      </c>
      <c r="AS204" s="31">
        <f t="shared" si="426"/>
        <v>890536.90000000002</v>
      </c>
      <c r="AT204" s="31">
        <f t="shared" si="427"/>
        <v>975556.90000000002</v>
      </c>
      <c r="AU204" s="31">
        <f t="shared" si="428"/>
        <v>975556.90000000002</v>
      </c>
      <c r="AV204" s="31">
        <f>AV205+AV209+AV211+AV207</f>
        <v>0</v>
      </c>
      <c r="AW204" s="32"/>
      <c r="AX204" s="32"/>
      <c r="AY204" s="1"/>
      <c r="AZ204" s="1"/>
      <c r="BA204" s="1"/>
      <c r="BB204" s="1"/>
      <c r="BC204" s="1"/>
      <c r="BD204" s="1"/>
      <c r="BE204" s="1"/>
    </row>
    <row r="205" ht="47.25">
      <c r="A205" s="29" t="s">
        <v>199</v>
      </c>
      <c r="B205" s="29" t="s">
        <v>74</v>
      </c>
      <c r="C205" s="29" t="s">
        <v>63</v>
      </c>
      <c r="D205" s="29" t="s">
        <v>214</v>
      </c>
      <c r="E205" s="29"/>
      <c r="F205" s="30" t="s">
        <v>54</v>
      </c>
      <c r="G205" s="31">
        <f>G206</f>
        <v>912292.59999999998</v>
      </c>
      <c r="H205" s="31">
        <f>H206</f>
        <v>947391.40000000002</v>
      </c>
      <c r="I205" s="31">
        <f>I206</f>
        <v>947391.40000000002</v>
      </c>
      <c r="J205" s="31">
        <f>J206</f>
        <v>0</v>
      </c>
      <c r="K205" s="31">
        <f>K206</f>
        <v>0</v>
      </c>
      <c r="L205" s="31">
        <f>L206</f>
        <v>0</v>
      </c>
      <c r="M205" s="31">
        <f t="shared" si="498"/>
        <v>912292.59999999998</v>
      </c>
      <c r="N205" s="31">
        <f t="shared" si="499"/>
        <v>947391.40000000002</v>
      </c>
      <c r="O205" s="31">
        <f t="shared" si="500"/>
        <v>947391.40000000002</v>
      </c>
      <c r="P205" s="31">
        <f>P206</f>
        <v>0</v>
      </c>
      <c r="Q205" s="31">
        <f>Q206</f>
        <v>0</v>
      </c>
      <c r="R205" s="31">
        <f>R206</f>
        <v>-52822.5</v>
      </c>
      <c r="S205" s="31">
        <f>S206</f>
        <v>0</v>
      </c>
      <c r="T205" s="31">
        <f>T206</f>
        <v>0</v>
      </c>
      <c r="U205" s="31">
        <f>U206</f>
        <v>0</v>
      </c>
      <c r="V205" s="31">
        <f>V206</f>
        <v>0</v>
      </c>
      <c r="W205" s="31">
        <f>W206</f>
        <v>0</v>
      </c>
      <c r="X205" s="31">
        <f>X206</f>
        <v>0</v>
      </c>
      <c r="Y205" s="31">
        <f>Y206</f>
        <v>0</v>
      </c>
      <c r="Z205" s="31">
        <f>Z206</f>
        <v>0</v>
      </c>
      <c r="AA205" s="31">
        <f>AA206</f>
        <v>0</v>
      </c>
      <c r="AB205" s="31">
        <f>AB206</f>
        <v>0</v>
      </c>
      <c r="AC205" s="31">
        <f t="shared" si="429"/>
        <v>859470.09999999998</v>
      </c>
      <c r="AD205" s="31">
        <f t="shared" si="430"/>
        <v>947391.40000000002</v>
      </c>
      <c r="AE205" s="31">
        <f t="shared" si="431"/>
        <v>947391.40000000002</v>
      </c>
      <c r="AF205" s="31">
        <f>AF206</f>
        <v>0</v>
      </c>
      <c r="AG205" s="31">
        <f t="shared" si="432"/>
        <v>859470.09999999998</v>
      </c>
      <c r="AH205" s="31">
        <f t="shared" si="433"/>
        <v>947391.40000000002</v>
      </c>
      <c r="AI205" s="31">
        <f t="shared" si="434"/>
        <v>947391.40000000002</v>
      </c>
      <c r="AJ205" s="31">
        <f>AJ206</f>
        <v>0</v>
      </c>
      <c r="AK205" s="31">
        <f>AK206</f>
        <v>0</v>
      </c>
      <c r="AL205" s="31">
        <f>AL206</f>
        <v>0</v>
      </c>
      <c r="AM205" s="31">
        <f>AM206</f>
        <v>0</v>
      </c>
      <c r="AN205" s="31">
        <f>AN206</f>
        <v>0</v>
      </c>
      <c r="AO205" s="31">
        <f>AO206</f>
        <v>0</v>
      </c>
      <c r="AP205" s="31">
        <f>AP206</f>
        <v>0</v>
      </c>
      <c r="AQ205" s="31">
        <f>AQ206</f>
        <v>0</v>
      </c>
      <c r="AR205" s="31">
        <f>AR206</f>
        <v>0</v>
      </c>
      <c r="AS205" s="31">
        <f t="shared" si="426"/>
        <v>859470.09999999998</v>
      </c>
      <c r="AT205" s="31">
        <f t="shared" si="427"/>
        <v>947391.40000000002</v>
      </c>
      <c r="AU205" s="31">
        <f t="shared" si="428"/>
        <v>947391.40000000002</v>
      </c>
      <c r="AV205" s="31">
        <f>AV206</f>
        <v>0</v>
      </c>
      <c r="AW205" s="32"/>
      <c r="AX205" s="32"/>
      <c r="AY205" s="1"/>
      <c r="AZ205" s="1"/>
      <c r="BA205" s="1"/>
      <c r="BB205" s="1"/>
      <c r="BC205" s="1"/>
      <c r="BD205" s="1"/>
      <c r="BE205" s="1"/>
    </row>
    <row r="206" ht="31.5">
      <c r="A206" s="29" t="s">
        <v>199</v>
      </c>
      <c r="B206" s="29" t="s">
        <v>74</v>
      </c>
      <c r="C206" s="29" t="s">
        <v>63</v>
      </c>
      <c r="D206" s="29" t="s">
        <v>214</v>
      </c>
      <c r="E206" s="29" t="s">
        <v>129</v>
      </c>
      <c r="F206" s="30" t="s">
        <v>130</v>
      </c>
      <c r="G206" s="31">
        <v>912292.59999999998</v>
      </c>
      <c r="H206" s="31">
        <v>947391.40000000002</v>
      </c>
      <c r="I206" s="31">
        <v>947391.40000000002</v>
      </c>
      <c r="J206" s="31"/>
      <c r="K206" s="31"/>
      <c r="L206" s="31"/>
      <c r="M206" s="31">
        <f t="shared" si="498"/>
        <v>912292.59999999998</v>
      </c>
      <c r="N206" s="31">
        <f t="shared" si="499"/>
        <v>947391.40000000002</v>
      </c>
      <c r="O206" s="31">
        <f t="shared" si="500"/>
        <v>947391.40000000002</v>
      </c>
      <c r="P206" s="31"/>
      <c r="Q206" s="31"/>
      <c r="R206" s="31">
        <v>-52822.5</v>
      </c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>
        <f t="shared" si="429"/>
        <v>859470.09999999998</v>
      </c>
      <c r="AD206" s="31">
        <f t="shared" si="430"/>
        <v>947391.40000000002</v>
      </c>
      <c r="AE206" s="31">
        <f t="shared" si="431"/>
        <v>947391.40000000002</v>
      </c>
      <c r="AF206" s="31"/>
      <c r="AG206" s="31">
        <f t="shared" si="432"/>
        <v>859470.09999999998</v>
      </c>
      <c r="AH206" s="31">
        <f t="shared" si="433"/>
        <v>947391.40000000002</v>
      </c>
      <c r="AI206" s="31">
        <f t="shared" si="434"/>
        <v>947391.40000000002</v>
      </c>
      <c r="AJ206" s="31"/>
      <c r="AK206" s="31"/>
      <c r="AL206" s="31"/>
      <c r="AM206" s="31"/>
      <c r="AN206" s="31"/>
      <c r="AO206" s="31"/>
      <c r="AP206" s="31"/>
      <c r="AQ206" s="31"/>
      <c r="AR206" s="31"/>
      <c r="AS206" s="31">
        <f t="shared" si="426"/>
        <v>859470.09999999998</v>
      </c>
      <c r="AT206" s="31">
        <f t="shared" si="427"/>
        <v>947391.40000000002</v>
      </c>
      <c r="AU206" s="31">
        <f t="shared" si="428"/>
        <v>947391.40000000002</v>
      </c>
      <c r="AV206" s="31"/>
      <c r="AW206" s="32"/>
      <c r="AX206" s="32"/>
      <c r="AY206" s="1"/>
      <c r="AZ206" s="1"/>
      <c r="BA206" s="1"/>
      <c r="BB206" s="1"/>
      <c r="BC206" s="1"/>
      <c r="BD206" s="1"/>
      <c r="BE206" s="1"/>
    </row>
    <row r="207" ht="31.5">
      <c r="A207" s="29" t="s">
        <v>199</v>
      </c>
      <c r="B207" s="29" t="s">
        <v>74</v>
      </c>
      <c r="C207" s="29" t="s">
        <v>63</v>
      </c>
      <c r="D207" s="29" t="s">
        <v>215</v>
      </c>
      <c r="E207" s="29"/>
      <c r="F207" s="30" t="s">
        <v>216</v>
      </c>
      <c r="G207" s="31">
        <f>G208</f>
        <v>2560</v>
      </c>
      <c r="H207" s="31">
        <f>H208</f>
        <v>2560</v>
      </c>
      <c r="I207" s="31">
        <f>I208</f>
        <v>2560</v>
      </c>
      <c r="J207" s="31">
        <f>J208</f>
        <v>0</v>
      </c>
      <c r="K207" s="31">
        <f>K208</f>
        <v>0</v>
      </c>
      <c r="L207" s="31">
        <f>L208</f>
        <v>0</v>
      </c>
      <c r="M207" s="31">
        <f t="shared" si="498"/>
        <v>2560</v>
      </c>
      <c r="N207" s="31">
        <f t="shared" si="499"/>
        <v>2560</v>
      </c>
      <c r="O207" s="31">
        <f t="shared" si="500"/>
        <v>2560</v>
      </c>
      <c r="P207" s="31">
        <f>P208</f>
        <v>0</v>
      </c>
      <c r="Q207" s="31">
        <f>Q208</f>
        <v>0</v>
      </c>
      <c r="R207" s="31">
        <f>R208</f>
        <v>0</v>
      </c>
      <c r="S207" s="31">
        <f>S208</f>
        <v>0</v>
      </c>
      <c r="T207" s="31">
        <f>T208</f>
        <v>0</v>
      </c>
      <c r="U207" s="31">
        <f>U208</f>
        <v>0</v>
      </c>
      <c r="V207" s="31">
        <f>V208</f>
        <v>0</v>
      </c>
      <c r="W207" s="31">
        <f>W208</f>
        <v>0</v>
      </c>
      <c r="X207" s="31">
        <f>X208</f>
        <v>0</v>
      </c>
      <c r="Y207" s="31">
        <f>Y208</f>
        <v>0</v>
      </c>
      <c r="Z207" s="31">
        <f>Z208</f>
        <v>0</v>
      </c>
      <c r="AA207" s="31">
        <f>AA208</f>
        <v>0</v>
      </c>
      <c r="AB207" s="31">
        <f>AB208</f>
        <v>0</v>
      </c>
      <c r="AC207" s="31">
        <f t="shared" si="429"/>
        <v>2560</v>
      </c>
      <c r="AD207" s="31">
        <f t="shared" si="430"/>
        <v>2560</v>
      </c>
      <c r="AE207" s="31">
        <f t="shared" si="431"/>
        <v>2560</v>
      </c>
      <c r="AF207" s="31">
        <f>AF208</f>
        <v>0</v>
      </c>
      <c r="AG207" s="31">
        <f t="shared" si="432"/>
        <v>2560</v>
      </c>
      <c r="AH207" s="31">
        <f t="shared" si="433"/>
        <v>2560</v>
      </c>
      <c r="AI207" s="31">
        <f t="shared" si="434"/>
        <v>2560</v>
      </c>
      <c r="AJ207" s="31">
        <f>AJ208</f>
        <v>0</v>
      </c>
      <c r="AK207" s="31">
        <f>AK208</f>
        <v>0</v>
      </c>
      <c r="AL207" s="31">
        <f>AL208</f>
        <v>0</v>
      </c>
      <c r="AM207" s="31">
        <f>AM208</f>
        <v>0</v>
      </c>
      <c r="AN207" s="31">
        <f>AN208</f>
        <v>0</v>
      </c>
      <c r="AO207" s="31">
        <f>AO208</f>
        <v>0</v>
      </c>
      <c r="AP207" s="31">
        <f>AP208</f>
        <v>0</v>
      </c>
      <c r="AQ207" s="31">
        <f>AQ208</f>
        <v>0</v>
      </c>
      <c r="AR207" s="31">
        <f>AR208</f>
        <v>0</v>
      </c>
      <c r="AS207" s="31">
        <f t="shared" si="426"/>
        <v>2560</v>
      </c>
      <c r="AT207" s="31">
        <f t="shared" si="427"/>
        <v>2560</v>
      </c>
      <c r="AU207" s="31">
        <f t="shared" si="428"/>
        <v>2560</v>
      </c>
      <c r="AV207" s="31">
        <f>AV208</f>
        <v>0</v>
      </c>
      <c r="AW207" s="32"/>
      <c r="AX207" s="32"/>
      <c r="AY207" s="1"/>
      <c r="AZ207" s="1"/>
      <c r="BA207" s="1"/>
      <c r="BB207" s="1"/>
      <c r="BC207" s="1"/>
      <c r="BD207" s="1"/>
      <c r="BE207" s="1"/>
    </row>
    <row r="208" ht="31.5">
      <c r="A208" s="29" t="s">
        <v>199</v>
      </c>
      <c r="B208" s="29" t="s">
        <v>74</v>
      </c>
      <c r="C208" s="29" t="s">
        <v>63</v>
      </c>
      <c r="D208" s="29" t="s">
        <v>215</v>
      </c>
      <c r="E208" s="29" t="s">
        <v>129</v>
      </c>
      <c r="F208" s="30" t="s">
        <v>130</v>
      </c>
      <c r="G208" s="31">
        <v>2560</v>
      </c>
      <c r="H208" s="31">
        <v>2560</v>
      </c>
      <c r="I208" s="31">
        <v>2560</v>
      </c>
      <c r="J208" s="31"/>
      <c r="K208" s="31"/>
      <c r="L208" s="31"/>
      <c r="M208" s="31">
        <f t="shared" si="498"/>
        <v>2560</v>
      </c>
      <c r="N208" s="31">
        <f t="shared" si="499"/>
        <v>2560</v>
      </c>
      <c r="O208" s="31">
        <f t="shared" si="500"/>
        <v>2560</v>
      </c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>
        <f t="shared" si="429"/>
        <v>2560</v>
      </c>
      <c r="AD208" s="31">
        <f t="shared" si="430"/>
        <v>2560</v>
      </c>
      <c r="AE208" s="31">
        <f t="shared" si="431"/>
        <v>2560</v>
      </c>
      <c r="AF208" s="31"/>
      <c r="AG208" s="31">
        <f t="shared" si="432"/>
        <v>2560</v>
      </c>
      <c r="AH208" s="31">
        <f t="shared" si="433"/>
        <v>2560</v>
      </c>
      <c r="AI208" s="31">
        <f t="shared" si="434"/>
        <v>2560</v>
      </c>
      <c r="AJ208" s="31"/>
      <c r="AK208" s="31"/>
      <c r="AL208" s="31"/>
      <c r="AM208" s="31"/>
      <c r="AN208" s="31"/>
      <c r="AO208" s="31"/>
      <c r="AP208" s="31"/>
      <c r="AQ208" s="31"/>
      <c r="AR208" s="31"/>
      <c r="AS208" s="31">
        <f t="shared" si="426"/>
        <v>2560</v>
      </c>
      <c r="AT208" s="31">
        <f t="shared" si="427"/>
        <v>2560</v>
      </c>
      <c r="AU208" s="31">
        <f t="shared" si="428"/>
        <v>2560</v>
      </c>
      <c r="AV208" s="31"/>
      <c r="AW208" s="32"/>
      <c r="AX208" s="32"/>
      <c r="AY208" s="1"/>
      <c r="AZ208" s="1"/>
      <c r="BA208" s="1"/>
      <c r="BB208" s="1"/>
      <c r="BC208" s="1"/>
      <c r="BD208" s="1"/>
      <c r="BE208" s="1"/>
    </row>
    <row r="209">
      <c r="A209" s="29" t="s">
        <v>199</v>
      </c>
      <c r="B209" s="29" t="s">
        <v>74</v>
      </c>
      <c r="C209" s="29" t="s">
        <v>63</v>
      </c>
      <c r="D209" s="29" t="s">
        <v>217</v>
      </c>
      <c r="E209" s="29"/>
      <c r="F209" s="30" t="s">
        <v>218</v>
      </c>
      <c r="G209" s="31">
        <f>G210</f>
        <v>5802.3000000000002</v>
      </c>
      <c r="H209" s="31">
        <f>H210</f>
        <v>0</v>
      </c>
      <c r="I209" s="31">
        <f>I210</f>
        <v>0</v>
      </c>
      <c r="J209" s="31">
        <f>J210</f>
        <v>0</v>
      </c>
      <c r="K209" s="31">
        <f>K210</f>
        <v>0</v>
      </c>
      <c r="L209" s="31">
        <f>L210</f>
        <v>0</v>
      </c>
      <c r="M209" s="31">
        <f t="shared" si="498"/>
        <v>5802.3000000000002</v>
      </c>
      <c r="N209" s="31">
        <f t="shared" si="499"/>
        <v>0</v>
      </c>
      <c r="O209" s="31">
        <f t="shared" si="500"/>
        <v>0</v>
      </c>
      <c r="P209" s="31">
        <f>P210</f>
        <v>0</v>
      </c>
      <c r="Q209" s="31">
        <f>Q210</f>
        <v>0</v>
      </c>
      <c r="R209" s="31">
        <f>R210</f>
        <v>0</v>
      </c>
      <c r="S209" s="31">
        <f>S210</f>
        <v>0</v>
      </c>
      <c r="T209" s="31">
        <f>T210</f>
        <v>0</v>
      </c>
      <c r="U209" s="31">
        <f>U210</f>
        <v>0</v>
      </c>
      <c r="V209" s="31">
        <f>V210</f>
        <v>0</v>
      </c>
      <c r="W209" s="31">
        <f>W210</f>
        <v>0</v>
      </c>
      <c r="X209" s="31">
        <f>X210</f>
        <v>0</v>
      </c>
      <c r="Y209" s="31">
        <f>Y210</f>
        <v>0</v>
      </c>
      <c r="Z209" s="31">
        <f>Z210</f>
        <v>0</v>
      </c>
      <c r="AA209" s="31">
        <f>AA210</f>
        <v>0</v>
      </c>
      <c r="AB209" s="31">
        <f>AB210</f>
        <v>0</v>
      </c>
      <c r="AC209" s="31">
        <f t="shared" si="429"/>
        <v>5802.3000000000002</v>
      </c>
      <c r="AD209" s="31">
        <f t="shared" si="430"/>
        <v>0</v>
      </c>
      <c r="AE209" s="31">
        <f t="shared" si="431"/>
        <v>0</v>
      </c>
      <c r="AF209" s="31">
        <f>AF210</f>
        <v>0</v>
      </c>
      <c r="AG209" s="31">
        <f t="shared" si="432"/>
        <v>5802.3000000000002</v>
      </c>
      <c r="AH209" s="31">
        <f t="shared" si="433"/>
        <v>0</v>
      </c>
      <c r="AI209" s="31">
        <f t="shared" si="434"/>
        <v>0</v>
      </c>
      <c r="AJ209" s="31">
        <f>AJ210</f>
        <v>0</v>
      </c>
      <c r="AK209" s="31">
        <f>AK210</f>
        <v>0</v>
      </c>
      <c r="AL209" s="31">
        <f>AL210</f>
        <v>-2901</v>
      </c>
      <c r="AM209" s="31">
        <f>AM210</f>
        <v>0</v>
      </c>
      <c r="AN209" s="31">
        <f>AN210</f>
        <v>0</v>
      </c>
      <c r="AO209" s="31">
        <f>AO210</f>
        <v>0</v>
      </c>
      <c r="AP209" s="31">
        <f>AP210</f>
        <v>0</v>
      </c>
      <c r="AQ209" s="31">
        <f>AQ210</f>
        <v>0</v>
      </c>
      <c r="AR209" s="31">
        <f>AR210</f>
        <v>0</v>
      </c>
      <c r="AS209" s="31">
        <f t="shared" si="426"/>
        <v>2901.3000000000002</v>
      </c>
      <c r="AT209" s="31">
        <f t="shared" si="427"/>
        <v>0</v>
      </c>
      <c r="AU209" s="31">
        <f t="shared" si="428"/>
        <v>0</v>
      </c>
      <c r="AV209" s="31">
        <f>AV210</f>
        <v>0</v>
      </c>
      <c r="AW209" s="32"/>
      <c r="AX209" s="32"/>
      <c r="AY209" s="1"/>
      <c r="AZ209" s="1"/>
      <c r="BA209" s="1"/>
      <c r="BB209" s="1"/>
      <c r="BC209" s="1"/>
      <c r="BD209" s="1"/>
      <c r="BE209" s="1"/>
    </row>
    <row r="210" ht="31.5">
      <c r="A210" s="29" t="s">
        <v>199</v>
      </c>
      <c r="B210" s="29" t="s">
        <v>74</v>
      </c>
      <c r="C210" s="29" t="s">
        <v>63</v>
      </c>
      <c r="D210" s="29" t="s">
        <v>217</v>
      </c>
      <c r="E210" s="29" t="s">
        <v>129</v>
      </c>
      <c r="F210" s="30" t="s">
        <v>130</v>
      </c>
      <c r="G210" s="31">
        <v>5802.3000000000002</v>
      </c>
      <c r="H210" s="31"/>
      <c r="I210" s="31"/>
      <c r="J210" s="31"/>
      <c r="K210" s="31"/>
      <c r="L210" s="31"/>
      <c r="M210" s="31">
        <f t="shared" si="498"/>
        <v>5802.3000000000002</v>
      </c>
      <c r="N210" s="31">
        <f t="shared" si="499"/>
        <v>0</v>
      </c>
      <c r="O210" s="31">
        <f t="shared" si="500"/>
        <v>0</v>
      </c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>
        <f t="shared" si="429"/>
        <v>5802.3000000000002</v>
      </c>
      <c r="AD210" s="31">
        <f t="shared" si="430"/>
        <v>0</v>
      </c>
      <c r="AE210" s="31">
        <f t="shared" si="431"/>
        <v>0</v>
      </c>
      <c r="AF210" s="31"/>
      <c r="AG210" s="31">
        <f t="shared" si="432"/>
        <v>5802.3000000000002</v>
      </c>
      <c r="AH210" s="31">
        <f t="shared" si="433"/>
        <v>0</v>
      </c>
      <c r="AI210" s="31">
        <f t="shared" si="434"/>
        <v>0</v>
      </c>
      <c r="AJ210" s="31"/>
      <c r="AK210" s="31"/>
      <c r="AL210" s="31">
        <v>-2901</v>
      </c>
      <c r="AM210" s="31"/>
      <c r="AN210" s="31"/>
      <c r="AO210" s="31"/>
      <c r="AP210" s="31"/>
      <c r="AQ210" s="31"/>
      <c r="AR210" s="31"/>
      <c r="AS210" s="31">
        <f t="shared" si="426"/>
        <v>2901.3000000000002</v>
      </c>
      <c r="AT210" s="31">
        <f t="shared" si="427"/>
        <v>0</v>
      </c>
      <c r="AU210" s="31">
        <f t="shared" si="428"/>
        <v>0</v>
      </c>
      <c r="AV210" s="31"/>
      <c r="AW210" s="32"/>
      <c r="AX210" s="32"/>
      <c r="AY210" s="1"/>
      <c r="AZ210" s="1"/>
      <c r="BA210" s="1"/>
      <c r="BB210" s="1"/>
      <c r="BC210" s="1"/>
      <c r="BD210" s="1"/>
      <c r="BE210" s="1"/>
    </row>
    <row r="211" ht="63">
      <c r="A211" s="29" t="s">
        <v>199</v>
      </c>
      <c r="B211" s="29" t="s">
        <v>74</v>
      </c>
      <c r="C211" s="29" t="s">
        <v>63</v>
      </c>
      <c r="D211" s="29" t="s">
        <v>219</v>
      </c>
      <c r="E211" s="29"/>
      <c r="F211" s="30" t="s">
        <v>220</v>
      </c>
      <c r="G211" s="31">
        <f>G212</f>
        <v>25605.5</v>
      </c>
      <c r="H211" s="31">
        <f>H212</f>
        <v>25605.5</v>
      </c>
      <c r="I211" s="31">
        <f>I212</f>
        <v>25605.5</v>
      </c>
      <c r="J211" s="31">
        <f>J212</f>
        <v>0</v>
      </c>
      <c r="K211" s="31">
        <f>K212</f>
        <v>0</v>
      </c>
      <c r="L211" s="31">
        <f>L212</f>
        <v>0</v>
      </c>
      <c r="M211" s="31">
        <f t="shared" si="498"/>
        <v>25605.5</v>
      </c>
      <c r="N211" s="31">
        <f t="shared" si="499"/>
        <v>25605.5</v>
      </c>
      <c r="O211" s="31">
        <f t="shared" si="500"/>
        <v>25605.5</v>
      </c>
      <c r="P211" s="31">
        <f>P212</f>
        <v>0</v>
      </c>
      <c r="Q211" s="31">
        <f>Q212</f>
        <v>0</v>
      </c>
      <c r="R211" s="31">
        <f>R212</f>
        <v>0</v>
      </c>
      <c r="S211" s="31">
        <f>S212</f>
        <v>0</v>
      </c>
      <c r="T211" s="31">
        <f>T212</f>
        <v>0</v>
      </c>
      <c r="U211" s="31">
        <f>U212</f>
        <v>0</v>
      </c>
      <c r="V211" s="31">
        <f>V212</f>
        <v>0</v>
      </c>
      <c r="W211" s="31">
        <f>W212</f>
        <v>0</v>
      </c>
      <c r="X211" s="31">
        <f>X212</f>
        <v>0</v>
      </c>
      <c r="Y211" s="31">
        <f>Y212</f>
        <v>0</v>
      </c>
      <c r="Z211" s="31">
        <f>Z212</f>
        <v>0</v>
      </c>
      <c r="AA211" s="31">
        <f>AA212</f>
        <v>0</v>
      </c>
      <c r="AB211" s="31">
        <f>AB212</f>
        <v>0</v>
      </c>
      <c r="AC211" s="31">
        <f t="shared" si="429"/>
        <v>25605.5</v>
      </c>
      <c r="AD211" s="31">
        <f t="shared" si="430"/>
        <v>25605.5</v>
      </c>
      <c r="AE211" s="31">
        <f t="shared" si="431"/>
        <v>25605.5</v>
      </c>
      <c r="AF211" s="31">
        <f>AF212</f>
        <v>0</v>
      </c>
      <c r="AG211" s="31">
        <f t="shared" si="432"/>
        <v>25605.5</v>
      </c>
      <c r="AH211" s="31">
        <f t="shared" si="433"/>
        <v>25605.5</v>
      </c>
      <c r="AI211" s="31">
        <f t="shared" si="434"/>
        <v>25605.5</v>
      </c>
      <c r="AJ211" s="31">
        <f>AJ212</f>
        <v>0</v>
      </c>
      <c r="AK211" s="31">
        <f>AK212</f>
        <v>0</v>
      </c>
      <c r="AL211" s="31">
        <f>AL212</f>
        <v>0</v>
      </c>
      <c r="AM211" s="31">
        <f>AM212</f>
        <v>0</v>
      </c>
      <c r="AN211" s="31">
        <f>AN212</f>
        <v>0</v>
      </c>
      <c r="AO211" s="31">
        <f>AO212</f>
        <v>0</v>
      </c>
      <c r="AP211" s="31">
        <f>AP212</f>
        <v>0</v>
      </c>
      <c r="AQ211" s="31">
        <f>AQ212</f>
        <v>0</v>
      </c>
      <c r="AR211" s="31">
        <f>AR212</f>
        <v>0</v>
      </c>
      <c r="AS211" s="31">
        <f t="shared" si="426"/>
        <v>25605.5</v>
      </c>
      <c r="AT211" s="31">
        <f t="shared" si="427"/>
        <v>25605.5</v>
      </c>
      <c r="AU211" s="31">
        <f t="shared" si="428"/>
        <v>25605.5</v>
      </c>
      <c r="AV211" s="31">
        <f>AV212</f>
        <v>0</v>
      </c>
      <c r="AW211" s="32"/>
      <c r="AX211" s="32"/>
      <c r="AY211" s="1"/>
      <c r="AZ211" s="1"/>
      <c r="BA211" s="1"/>
      <c r="BB211" s="1"/>
      <c r="BC211" s="1"/>
      <c r="BD211" s="1"/>
      <c r="BE211" s="1"/>
    </row>
    <row r="212" ht="31.5">
      <c r="A212" s="29" t="s">
        <v>199</v>
      </c>
      <c r="B212" s="29" t="s">
        <v>74</v>
      </c>
      <c r="C212" s="29" t="s">
        <v>63</v>
      </c>
      <c r="D212" s="29" t="s">
        <v>219</v>
      </c>
      <c r="E212" s="29" t="s">
        <v>129</v>
      </c>
      <c r="F212" s="30" t="s">
        <v>130</v>
      </c>
      <c r="G212" s="31">
        <v>25605.5</v>
      </c>
      <c r="H212" s="31">
        <v>25605.5</v>
      </c>
      <c r="I212" s="31">
        <v>25605.5</v>
      </c>
      <c r="J212" s="31"/>
      <c r="K212" s="31"/>
      <c r="L212" s="31"/>
      <c r="M212" s="31">
        <f t="shared" si="498"/>
        <v>25605.5</v>
      </c>
      <c r="N212" s="31">
        <f t="shared" si="499"/>
        <v>25605.5</v>
      </c>
      <c r="O212" s="31">
        <f t="shared" si="500"/>
        <v>25605.5</v>
      </c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>
        <f t="shared" si="429"/>
        <v>25605.5</v>
      </c>
      <c r="AD212" s="31">
        <f t="shared" si="430"/>
        <v>25605.5</v>
      </c>
      <c r="AE212" s="31">
        <f t="shared" si="431"/>
        <v>25605.5</v>
      </c>
      <c r="AF212" s="31"/>
      <c r="AG212" s="31">
        <f t="shared" si="432"/>
        <v>25605.5</v>
      </c>
      <c r="AH212" s="31">
        <f t="shared" si="433"/>
        <v>25605.5</v>
      </c>
      <c r="AI212" s="31">
        <f t="shared" si="434"/>
        <v>25605.5</v>
      </c>
      <c r="AJ212" s="31"/>
      <c r="AK212" s="31"/>
      <c r="AL212" s="31"/>
      <c r="AM212" s="31"/>
      <c r="AN212" s="31"/>
      <c r="AO212" s="31"/>
      <c r="AP212" s="31"/>
      <c r="AQ212" s="31"/>
      <c r="AR212" s="31"/>
      <c r="AS212" s="31">
        <f t="shared" si="426"/>
        <v>25605.5</v>
      </c>
      <c r="AT212" s="31">
        <f t="shared" si="427"/>
        <v>25605.5</v>
      </c>
      <c r="AU212" s="31">
        <f t="shared" si="428"/>
        <v>25605.5</v>
      </c>
      <c r="AV212" s="31"/>
      <c r="AW212" s="32"/>
      <c r="AX212" s="32"/>
      <c r="AY212" s="1"/>
      <c r="AZ212" s="1"/>
      <c r="BA212" s="1"/>
      <c r="BB212" s="1"/>
      <c r="BC212" s="1"/>
      <c r="BD212" s="1"/>
      <c r="BE212" s="1"/>
    </row>
    <row r="213" s="24" customFormat="1">
      <c r="A213" s="25" t="s">
        <v>199</v>
      </c>
      <c r="B213" s="25" t="s">
        <v>74</v>
      </c>
      <c r="C213" s="25" t="s">
        <v>74</v>
      </c>
      <c r="D213" s="25"/>
      <c r="E213" s="25"/>
      <c r="F213" s="26" t="s">
        <v>221</v>
      </c>
      <c r="G213" s="27">
        <f>G214+G224+G219+G244</f>
        <v>61951.600000000006</v>
      </c>
      <c r="H213" s="27">
        <f>H214+H224+H219+H244</f>
        <v>58612.000000000007</v>
      </c>
      <c r="I213" s="27">
        <f>I214+I224+I219+I244</f>
        <v>58612.000000000007</v>
      </c>
      <c r="J213" s="27">
        <f>J214+J224+J219+J244</f>
        <v>0</v>
      </c>
      <c r="K213" s="27">
        <f>K214+K224+K219+K244</f>
        <v>0</v>
      </c>
      <c r="L213" s="27">
        <f>L214+L224+L219+L244</f>
        <v>0</v>
      </c>
      <c r="M213" s="27">
        <f t="shared" si="498"/>
        <v>61951.600000000006</v>
      </c>
      <c r="N213" s="27">
        <f t="shared" si="499"/>
        <v>58612.000000000007</v>
      </c>
      <c r="O213" s="27">
        <f t="shared" si="500"/>
        <v>58612.000000000007</v>
      </c>
      <c r="P213" s="27">
        <f>P214+P224+P219+P244</f>
        <v>0</v>
      </c>
      <c r="Q213" s="27">
        <f>Q214+Q224+Q219+Q244</f>
        <v>0</v>
      </c>
      <c r="R213" s="27">
        <f>R214+R224+R219+R244</f>
        <v>2924.6000000000004</v>
      </c>
      <c r="S213" s="27">
        <f>S214+S224+S219+S244</f>
        <v>0</v>
      </c>
      <c r="T213" s="27">
        <f>T214+T224+T219+T244</f>
        <v>0</v>
      </c>
      <c r="U213" s="27">
        <f>U214+U224+U219+U244</f>
        <v>0</v>
      </c>
      <c r="V213" s="27">
        <f>V214+V224+V219+V244</f>
        <v>1898.9000000000001</v>
      </c>
      <c r="W213" s="27">
        <f>W214+W224+W219+W244</f>
        <v>0</v>
      </c>
      <c r="X213" s="27">
        <f>X214+X224+X219+X244</f>
        <v>0</v>
      </c>
      <c r="Y213" s="27">
        <f>Y214+Y224+Y219+Y244</f>
        <v>0</v>
      </c>
      <c r="Z213" s="27">
        <f>Z214+Z224+Z219+Z244</f>
        <v>1898.9000000000001</v>
      </c>
      <c r="AA213" s="27">
        <f>AA214+AA224+AA219+AA244</f>
        <v>0</v>
      </c>
      <c r="AB213" s="27">
        <f>AB214+AB224+AB219+AB244</f>
        <v>0</v>
      </c>
      <c r="AC213" s="27">
        <f t="shared" si="429"/>
        <v>64876.200000000004</v>
      </c>
      <c r="AD213" s="27">
        <f t="shared" si="430"/>
        <v>60510.900000000009</v>
      </c>
      <c r="AE213" s="27">
        <f t="shared" si="431"/>
        <v>60510.900000000009</v>
      </c>
      <c r="AF213" s="27">
        <f>AF214+AF224+AF219+AF244</f>
        <v>0</v>
      </c>
      <c r="AG213" s="27">
        <f t="shared" si="432"/>
        <v>64876.200000000004</v>
      </c>
      <c r="AH213" s="27">
        <f t="shared" si="433"/>
        <v>60510.900000000009</v>
      </c>
      <c r="AI213" s="27">
        <f t="shared" si="434"/>
        <v>60510.900000000009</v>
      </c>
      <c r="AJ213" s="27">
        <f>AJ214+AJ224+AJ219+AJ244</f>
        <v>0</v>
      </c>
      <c r="AK213" s="27">
        <f>AK214+AK224+AK219+AK244</f>
        <v>0</v>
      </c>
      <c r="AL213" s="27">
        <f>AL214+AL224+AL219+AL244</f>
        <v>-265.5</v>
      </c>
      <c r="AM213" s="27">
        <f>AM214+AM224+AM219+AM244</f>
        <v>0</v>
      </c>
      <c r="AN213" s="27">
        <f>AN214+AN224+AN219+AN244</f>
        <v>0</v>
      </c>
      <c r="AO213" s="27">
        <f>AO214+AO224+AO219+AO244</f>
        <v>0</v>
      </c>
      <c r="AP213" s="27">
        <f>AP214+AP224+AP219+AP244</f>
        <v>0</v>
      </c>
      <c r="AQ213" s="27">
        <f>AQ214+AQ224+AQ219+AQ244</f>
        <v>0</v>
      </c>
      <c r="AR213" s="27">
        <f>AR214+AR224+AR219+AR244</f>
        <v>0</v>
      </c>
      <c r="AS213" s="27">
        <f t="shared" si="426"/>
        <v>64610.700000000004</v>
      </c>
      <c r="AT213" s="27">
        <f t="shared" si="427"/>
        <v>60510.900000000009</v>
      </c>
      <c r="AU213" s="27">
        <f t="shared" si="428"/>
        <v>60510.900000000009</v>
      </c>
      <c r="AV213" s="27">
        <f>AV214+AV224+AV219+AV244</f>
        <v>0</v>
      </c>
      <c r="AW213" s="28"/>
      <c r="AX213" s="28"/>
      <c r="AY213" s="24"/>
      <c r="AZ213" s="24"/>
      <c r="BA213" s="24"/>
      <c r="BB213" s="24"/>
      <c r="BC213" s="24"/>
      <c r="BD213" s="24"/>
      <c r="BE213" s="24"/>
    </row>
    <row r="214">
      <c r="A214" s="29" t="s">
        <v>199</v>
      </c>
      <c r="B214" s="29" t="s">
        <v>74</v>
      </c>
      <c r="C214" s="29" t="s">
        <v>74</v>
      </c>
      <c r="D214" s="29" t="s">
        <v>222</v>
      </c>
      <c r="E214" s="29"/>
      <c r="F214" s="30" t="s">
        <v>223</v>
      </c>
      <c r="G214" s="31">
        <f t="shared" ref="G214:G224" si="531">G215</f>
        <v>1850</v>
      </c>
      <c r="H214" s="31">
        <f t="shared" ref="H214:H224" si="532">H215</f>
        <v>1850</v>
      </c>
      <c r="I214" s="31">
        <f t="shared" ref="I214:I224" si="533">I215</f>
        <v>1850</v>
      </c>
      <c r="J214" s="31">
        <f t="shared" ref="J214:J224" si="534">J215</f>
        <v>0</v>
      </c>
      <c r="K214" s="31">
        <f t="shared" ref="K214:K224" si="535">K215</f>
        <v>0</v>
      </c>
      <c r="L214" s="31">
        <f t="shared" ref="L214:L224" si="536">L215</f>
        <v>0</v>
      </c>
      <c r="M214" s="31">
        <f t="shared" si="498"/>
        <v>1850</v>
      </c>
      <c r="N214" s="31">
        <f t="shared" si="499"/>
        <v>1850</v>
      </c>
      <c r="O214" s="31">
        <f t="shared" si="500"/>
        <v>1850</v>
      </c>
      <c r="P214" s="31">
        <f t="shared" ref="P214:P224" si="537">P215</f>
        <v>0</v>
      </c>
      <c r="Q214" s="31">
        <f t="shared" ref="Q214:Q224" si="538">Q215</f>
        <v>0</v>
      </c>
      <c r="R214" s="31">
        <f t="shared" ref="R214:R224" si="539">R215</f>
        <v>931</v>
      </c>
      <c r="S214" s="31">
        <f t="shared" ref="S214:S224" si="540">S215</f>
        <v>0</v>
      </c>
      <c r="T214" s="31">
        <f t="shared" ref="T214:T224" si="541">T215</f>
        <v>0</v>
      </c>
      <c r="U214" s="31">
        <f t="shared" ref="U214:U224" si="542">U215</f>
        <v>0</v>
      </c>
      <c r="V214" s="31">
        <f t="shared" ref="V214:V224" si="543">V215</f>
        <v>0</v>
      </c>
      <c r="W214" s="31">
        <f t="shared" ref="W214:W224" si="544">W215</f>
        <v>0</v>
      </c>
      <c r="X214" s="31">
        <f t="shared" ref="X214:X224" si="545">X215</f>
        <v>0</v>
      </c>
      <c r="Y214" s="31">
        <f t="shared" ref="Y214:Y224" si="546">Y215</f>
        <v>0</v>
      </c>
      <c r="Z214" s="31">
        <f t="shared" ref="Z214:Z224" si="547">Z215</f>
        <v>0</v>
      </c>
      <c r="AA214" s="31">
        <f t="shared" ref="AA214:AA224" si="548">AA215</f>
        <v>0</v>
      </c>
      <c r="AB214" s="31">
        <f t="shared" ref="AB214:AB224" si="549">AB215</f>
        <v>0</v>
      </c>
      <c r="AC214" s="31">
        <f t="shared" si="429"/>
        <v>2781</v>
      </c>
      <c r="AD214" s="31">
        <f t="shared" si="430"/>
        <v>1850</v>
      </c>
      <c r="AE214" s="31">
        <f t="shared" si="431"/>
        <v>1850</v>
      </c>
      <c r="AF214" s="31">
        <f t="shared" ref="AF214:AF224" si="550">AF215</f>
        <v>0</v>
      </c>
      <c r="AG214" s="31">
        <f t="shared" si="432"/>
        <v>2781</v>
      </c>
      <c r="AH214" s="31">
        <f t="shared" si="433"/>
        <v>1850</v>
      </c>
      <c r="AI214" s="31">
        <f t="shared" si="434"/>
        <v>1850</v>
      </c>
      <c r="AJ214" s="31">
        <f t="shared" ref="AJ214:AJ224" si="551">AJ215</f>
        <v>0</v>
      </c>
      <c r="AK214" s="31">
        <f t="shared" ref="AK214:AK224" si="552">AK215</f>
        <v>0</v>
      </c>
      <c r="AL214" s="31">
        <f t="shared" ref="AL214:AL224" si="553">AL215</f>
        <v>0</v>
      </c>
      <c r="AM214" s="31">
        <f t="shared" ref="AM214:AM224" si="554">AM215</f>
        <v>0</v>
      </c>
      <c r="AN214" s="31">
        <f t="shared" ref="AN214:AN224" si="555">AN215</f>
        <v>0</v>
      </c>
      <c r="AO214" s="31">
        <f t="shared" ref="AO214:AO224" si="556">AO215</f>
        <v>0</v>
      </c>
      <c r="AP214" s="31">
        <f t="shared" ref="AP214:AP224" si="557">AP215</f>
        <v>0</v>
      </c>
      <c r="AQ214" s="31">
        <f t="shared" ref="AQ214:AQ224" si="558">AQ215</f>
        <v>0</v>
      </c>
      <c r="AR214" s="31">
        <f t="shared" ref="AR214:AR224" si="559">AR215</f>
        <v>0</v>
      </c>
      <c r="AS214" s="31">
        <f t="shared" si="426"/>
        <v>2781</v>
      </c>
      <c r="AT214" s="31">
        <f t="shared" si="427"/>
        <v>1850</v>
      </c>
      <c r="AU214" s="31">
        <f t="shared" si="428"/>
        <v>1850</v>
      </c>
      <c r="AV214" s="31">
        <f t="shared" ref="AV214:AV224" si="560">AV215</f>
        <v>0</v>
      </c>
      <c r="AW214" s="32"/>
      <c r="AX214" s="32"/>
      <c r="AY214" s="1"/>
      <c r="AZ214" s="1"/>
      <c r="BA214" s="1"/>
      <c r="BB214" s="1"/>
      <c r="BC214" s="1"/>
      <c r="BD214" s="1"/>
      <c r="BE214" s="1"/>
    </row>
    <row r="215" hidden="1">
      <c r="A215" s="29" t="s">
        <v>199</v>
      </c>
      <c r="B215" s="29" t="s">
        <v>74</v>
      </c>
      <c r="C215" s="29" t="s">
        <v>74</v>
      </c>
      <c r="D215" s="29" t="s">
        <v>224</v>
      </c>
      <c r="E215" s="29"/>
      <c r="F215" s="30" t="s">
        <v>34</v>
      </c>
      <c r="G215" s="31">
        <f t="shared" si="531"/>
        <v>1850</v>
      </c>
      <c r="H215" s="31">
        <f t="shared" si="532"/>
        <v>1850</v>
      </c>
      <c r="I215" s="31">
        <f t="shared" si="533"/>
        <v>1850</v>
      </c>
      <c r="J215" s="31">
        <f t="shared" si="534"/>
        <v>0</v>
      </c>
      <c r="K215" s="31">
        <f t="shared" si="535"/>
        <v>0</v>
      </c>
      <c r="L215" s="31">
        <f t="shared" si="536"/>
        <v>0</v>
      </c>
      <c r="M215" s="31">
        <f t="shared" si="498"/>
        <v>1850</v>
      </c>
      <c r="N215" s="31">
        <f t="shared" si="499"/>
        <v>1850</v>
      </c>
      <c r="O215" s="31">
        <f t="shared" si="500"/>
        <v>1850</v>
      </c>
      <c r="P215" s="31">
        <f t="shared" si="537"/>
        <v>0</v>
      </c>
      <c r="Q215" s="31">
        <f t="shared" si="538"/>
        <v>0</v>
      </c>
      <c r="R215" s="31">
        <f t="shared" si="539"/>
        <v>931</v>
      </c>
      <c r="S215" s="31">
        <f t="shared" si="540"/>
        <v>0</v>
      </c>
      <c r="T215" s="31">
        <f t="shared" si="541"/>
        <v>0</v>
      </c>
      <c r="U215" s="31">
        <f t="shared" si="542"/>
        <v>0</v>
      </c>
      <c r="V215" s="31">
        <f t="shared" si="543"/>
        <v>0</v>
      </c>
      <c r="W215" s="31">
        <f t="shared" si="544"/>
        <v>0</v>
      </c>
      <c r="X215" s="31">
        <f t="shared" si="545"/>
        <v>0</v>
      </c>
      <c r="Y215" s="31">
        <f t="shared" si="546"/>
        <v>0</v>
      </c>
      <c r="Z215" s="31">
        <f t="shared" si="547"/>
        <v>0</v>
      </c>
      <c r="AA215" s="31">
        <f t="shared" si="548"/>
        <v>0</v>
      </c>
      <c r="AB215" s="31">
        <f t="shared" si="549"/>
        <v>0</v>
      </c>
      <c r="AC215" s="31">
        <f t="shared" si="429"/>
        <v>2781</v>
      </c>
      <c r="AD215" s="31">
        <f t="shared" si="430"/>
        <v>1850</v>
      </c>
      <c r="AE215" s="31">
        <f t="shared" si="431"/>
        <v>1850</v>
      </c>
      <c r="AF215" s="31">
        <f t="shared" si="550"/>
        <v>0</v>
      </c>
      <c r="AG215" s="31">
        <f t="shared" si="432"/>
        <v>2781</v>
      </c>
      <c r="AH215" s="31">
        <f t="shared" si="433"/>
        <v>1850</v>
      </c>
      <c r="AI215" s="31">
        <f t="shared" si="434"/>
        <v>1850</v>
      </c>
      <c r="AJ215" s="31">
        <f t="shared" si="551"/>
        <v>0</v>
      </c>
      <c r="AK215" s="31">
        <f t="shared" si="552"/>
        <v>0</v>
      </c>
      <c r="AL215" s="31">
        <f t="shared" si="553"/>
        <v>0</v>
      </c>
      <c r="AM215" s="31">
        <f t="shared" si="554"/>
        <v>0</v>
      </c>
      <c r="AN215" s="31">
        <f t="shared" si="555"/>
        <v>0</v>
      </c>
      <c r="AO215" s="31">
        <f t="shared" si="556"/>
        <v>0</v>
      </c>
      <c r="AP215" s="31">
        <f t="shared" si="557"/>
        <v>0</v>
      </c>
      <c r="AQ215" s="31">
        <f t="shared" si="558"/>
        <v>0</v>
      </c>
      <c r="AR215" s="31">
        <f t="shared" si="559"/>
        <v>0</v>
      </c>
      <c r="AS215" s="31">
        <f t="shared" si="426"/>
        <v>2781</v>
      </c>
      <c r="AT215" s="31">
        <f t="shared" si="427"/>
        <v>1850</v>
      </c>
      <c r="AU215" s="31">
        <f t="shared" si="428"/>
        <v>1850</v>
      </c>
      <c r="AV215" s="31">
        <f t="shared" si="560"/>
        <v>0</v>
      </c>
      <c r="AW215" s="32">
        <v>0</v>
      </c>
      <c r="AX215" s="32"/>
      <c r="AY215" s="41" t="s">
        <v>152</v>
      </c>
      <c r="AZ215" s="1"/>
      <c r="BA215" s="1"/>
      <c r="BB215" s="1"/>
      <c r="BC215" s="1"/>
      <c r="BD215" s="1"/>
      <c r="BE215" s="1"/>
    </row>
    <row r="216" ht="47.25">
      <c r="A216" s="29" t="s">
        <v>199</v>
      </c>
      <c r="B216" s="29" t="s">
        <v>74</v>
      </c>
      <c r="C216" s="29" t="s">
        <v>74</v>
      </c>
      <c r="D216" s="29" t="s">
        <v>225</v>
      </c>
      <c r="E216" s="29"/>
      <c r="F216" s="30" t="s">
        <v>226</v>
      </c>
      <c r="G216" s="31">
        <f t="shared" si="531"/>
        <v>1850</v>
      </c>
      <c r="H216" s="31">
        <f t="shared" si="532"/>
        <v>1850</v>
      </c>
      <c r="I216" s="31">
        <f t="shared" si="533"/>
        <v>1850</v>
      </c>
      <c r="J216" s="31">
        <f t="shared" si="534"/>
        <v>0</v>
      </c>
      <c r="K216" s="31">
        <f t="shared" si="535"/>
        <v>0</v>
      </c>
      <c r="L216" s="31">
        <f t="shared" si="536"/>
        <v>0</v>
      </c>
      <c r="M216" s="31">
        <f t="shared" si="498"/>
        <v>1850</v>
      </c>
      <c r="N216" s="31">
        <f t="shared" si="499"/>
        <v>1850</v>
      </c>
      <c r="O216" s="31">
        <f t="shared" si="500"/>
        <v>1850</v>
      </c>
      <c r="P216" s="31">
        <f t="shared" si="537"/>
        <v>0</v>
      </c>
      <c r="Q216" s="31">
        <f t="shared" si="538"/>
        <v>0</v>
      </c>
      <c r="R216" s="31">
        <f t="shared" si="539"/>
        <v>931</v>
      </c>
      <c r="S216" s="31">
        <f t="shared" si="540"/>
        <v>0</v>
      </c>
      <c r="T216" s="31">
        <f t="shared" si="541"/>
        <v>0</v>
      </c>
      <c r="U216" s="31">
        <f t="shared" si="542"/>
        <v>0</v>
      </c>
      <c r="V216" s="31">
        <f t="shared" si="543"/>
        <v>0</v>
      </c>
      <c r="W216" s="31">
        <f t="shared" si="544"/>
        <v>0</v>
      </c>
      <c r="X216" s="31">
        <f t="shared" si="545"/>
        <v>0</v>
      </c>
      <c r="Y216" s="31">
        <f t="shared" si="546"/>
        <v>0</v>
      </c>
      <c r="Z216" s="31">
        <f t="shared" si="547"/>
        <v>0</v>
      </c>
      <c r="AA216" s="31">
        <f t="shared" si="548"/>
        <v>0</v>
      </c>
      <c r="AB216" s="31">
        <f t="shared" si="549"/>
        <v>0</v>
      </c>
      <c r="AC216" s="31">
        <f t="shared" si="429"/>
        <v>2781</v>
      </c>
      <c r="AD216" s="31">
        <f t="shared" si="430"/>
        <v>1850</v>
      </c>
      <c r="AE216" s="31">
        <f t="shared" si="431"/>
        <v>1850</v>
      </c>
      <c r="AF216" s="31">
        <f t="shared" si="550"/>
        <v>0</v>
      </c>
      <c r="AG216" s="31">
        <f t="shared" si="432"/>
        <v>2781</v>
      </c>
      <c r="AH216" s="31">
        <f t="shared" si="433"/>
        <v>1850</v>
      </c>
      <c r="AI216" s="31">
        <f t="shared" si="434"/>
        <v>1850</v>
      </c>
      <c r="AJ216" s="31">
        <f t="shared" si="551"/>
        <v>0</v>
      </c>
      <c r="AK216" s="31">
        <f t="shared" si="552"/>
        <v>0</v>
      </c>
      <c r="AL216" s="31">
        <f t="shared" si="553"/>
        <v>0</v>
      </c>
      <c r="AM216" s="31">
        <f t="shared" si="554"/>
        <v>0</v>
      </c>
      <c r="AN216" s="31">
        <f t="shared" si="555"/>
        <v>0</v>
      </c>
      <c r="AO216" s="31">
        <f t="shared" si="556"/>
        <v>0</v>
      </c>
      <c r="AP216" s="31">
        <f t="shared" si="557"/>
        <v>0</v>
      </c>
      <c r="AQ216" s="31">
        <f t="shared" si="558"/>
        <v>0</v>
      </c>
      <c r="AR216" s="31">
        <f t="shared" si="559"/>
        <v>0</v>
      </c>
      <c r="AS216" s="31">
        <f t="shared" si="426"/>
        <v>2781</v>
      </c>
      <c r="AT216" s="31">
        <f t="shared" si="427"/>
        <v>1850</v>
      </c>
      <c r="AU216" s="31">
        <f t="shared" si="428"/>
        <v>1850</v>
      </c>
      <c r="AV216" s="31">
        <f t="shared" si="560"/>
        <v>0</v>
      </c>
      <c r="AW216" s="32"/>
      <c r="AX216" s="32"/>
      <c r="AY216" s="1"/>
      <c r="AZ216" s="1"/>
      <c r="BA216" s="1"/>
      <c r="BB216" s="1"/>
      <c r="BC216" s="1"/>
      <c r="BD216" s="1"/>
      <c r="BE216" s="1"/>
    </row>
    <row r="217" ht="31.5">
      <c r="A217" s="29" t="s">
        <v>199</v>
      </c>
      <c r="B217" s="29" t="s">
        <v>74</v>
      </c>
      <c r="C217" s="29" t="s">
        <v>74</v>
      </c>
      <c r="D217" s="29" t="s">
        <v>227</v>
      </c>
      <c r="E217" s="29"/>
      <c r="F217" s="30" t="s">
        <v>228</v>
      </c>
      <c r="G217" s="31">
        <f t="shared" si="531"/>
        <v>1850</v>
      </c>
      <c r="H217" s="31">
        <f t="shared" si="532"/>
        <v>1850</v>
      </c>
      <c r="I217" s="31">
        <f t="shared" si="533"/>
        <v>1850</v>
      </c>
      <c r="J217" s="31">
        <f t="shared" si="534"/>
        <v>0</v>
      </c>
      <c r="K217" s="31">
        <f t="shared" si="535"/>
        <v>0</v>
      </c>
      <c r="L217" s="31">
        <f t="shared" si="536"/>
        <v>0</v>
      </c>
      <c r="M217" s="31">
        <f t="shared" si="498"/>
        <v>1850</v>
      </c>
      <c r="N217" s="31">
        <f t="shared" si="499"/>
        <v>1850</v>
      </c>
      <c r="O217" s="31">
        <f t="shared" si="500"/>
        <v>1850</v>
      </c>
      <c r="P217" s="31">
        <f t="shared" si="537"/>
        <v>0</v>
      </c>
      <c r="Q217" s="31">
        <f t="shared" si="538"/>
        <v>0</v>
      </c>
      <c r="R217" s="31">
        <f t="shared" si="539"/>
        <v>931</v>
      </c>
      <c r="S217" s="31">
        <f t="shared" si="540"/>
        <v>0</v>
      </c>
      <c r="T217" s="31">
        <f t="shared" si="541"/>
        <v>0</v>
      </c>
      <c r="U217" s="31">
        <f t="shared" si="542"/>
        <v>0</v>
      </c>
      <c r="V217" s="31">
        <f t="shared" si="543"/>
        <v>0</v>
      </c>
      <c r="W217" s="31">
        <f t="shared" si="544"/>
        <v>0</v>
      </c>
      <c r="X217" s="31">
        <f t="shared" si="545"/>
        <v>0</v>
      </c>
      <c r="Y217" s="31">
        <f t="shared" si="546"/>
        <v>0</v>
      </c>
      <c r="Z217" s="31">
        <f t="shared" si="547"/>
        <v>0</v>
      </c>
      <c r="AA217" s="31">
        <f t="shared" si="548"/>
        <v>0</v>
      </c>
      <c r="AB217" s="31">
        <f t="shared" si="549"/>
        <v>0</v>
      </c>
      <c r="AC217" s="31">
        <f t="shared" si="429"/>
        <v>2781</v>
      </c>
      <c r="AD217" s="31">
        <f t="shared" si="430"/>
        <v>1850</v>
      </c>
      <c r="AE217" s="31">
        <f t="shared" si="431"/>
        <v>1850</v>
      </c>
      <c r="AF217" s="31">
        <f t="shared" si="550"/>
        <v>0</v>
      </c>
      <c r="AG217" s="31">
        <f t="shared" si="432"/>
        <v>2781</v>
      </c>
      <c r="AH217" s="31">
        <f t="shared" si="433"/>
        <v>1850</v>
      </c>
      <c r="AI217" s="31">
        <f t="shared" si="434"/>
        <v>1850</v>
      </c>
      <c r="AJ217" s="31">
        <f t="shared" si="551"/>
        <v>0</v>
      </c>
      <c r="AK217" s="31">
        <f t="shared" si="552"/>
        <v>0</v>
      </c>
      <c r="AL217" s="31">
        <f t="shared" si="553"/>
        <v>0</v>
      </c>
      <c r="AM217" s="31">
        <f t="shared" si="554"/>
        <v>0</v>
      </c>
      <c r="AN217" s="31">
        <f t="shared" si="555"/>
        <v>0</v>
      </c>
      <c r="AO217" s="31">
        <f t="shared" si="556"/>
        <v>0</v>
      </c>
      <c r="AP217" s="31">
        <f t="shared" si="557"/>
        <v>0</v>
      </c>
      <c r="AQ217" s="31">
        <f t="shared" si="558"/>
        <v>0</v>
      </c>
      <c r="AR217" s="31">
        <f t="shared" si="559"/>
        <v>0</v>
      </c>
      <c r="AS217" s="31">
        <f t="shared" si="426"/>
        <v>2781</v>
      </c>
      <c r="AT217" s="31">
        <f t="shared" si="427"/>
        <v>1850</v>
      </c>
      <c r="AU217" s="31">
        <f t="shared" si="428"/>
        <v>1850</v>
      </c>
      <c r="AV217" s="31">
        <f t="shared" si="560"/>
        <v>0</v>
      </c>
      <c r="AW217" s="32"/>
      <c r="AX217" s="32"/>
      <c r="AY217" s="1"/>
      <c r="AZ217" s="1"/>
      <c r="BA217" s="1"/>
      <c r="BB217" s="1"/>
      <c r="BC217" s="1"/>
      <c r="BD217" s="1"/>
      <c r="BE217" s="1"/>
    </row>
    <row r="218" ht="31.5">
      <c r="A218" s="29" t="s">
        <v>199</v>
      </c>
      <c r="B218" s="29" t="s">
        <v>74</v>
      </c>
      <c r="C218" s="29" t="s">
        <v>74</v>
      </c>
      <c r="D218" s="29" t="s">
        <v>227</v>
      </c>
      <c r="E218" s="29" t="s">
        <v>129</v>
      </c>
      <c r="F218" s="30" t="s">
        <v>130</v>
      </c>
      <c r="G218" s="31">
        <v>1850</v>
      </c>
      <c r="H218" s="31">
        <v>1850</v>
      </c>
      <c r="I218" s="31">
        <v>1850</v>
      </c>
      <c r="J218" s="31"/>
      <c r="K218" s="31"/>
      <c r="L218" s="31"/>
      <c r="M218" s="31">
        <f t="shared" si="498"/>
        <v>1850</v>
      </c>
      <c r="N218" s="31">
        <f t="shared" si="499"/>
        <v>1850</v>
      </c>
      <c r="O218" s="31">
        <f t="shared" si="500"/>
        <v>1850</v>
      </c>
      <c r="P218" s="31"/>
      <c r="Q218" s="31"/>
      <c r="R218" s="31">
        <v>931</v>
      </c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>
        <f t="shared" si="429"/>
        <v>2781</v>
      </c>
      <c r="AD218" s="31">
        <f t="shared" si="430"/>
        <v>1850</v>
      </c>
      <c r="AE218" s="31">
        <f t="shared" si="431"/>
        <v>1850</v>
      </c>
      <c r="AF218" s="31"/>
      <c r="AG218" s="31">
        <f t="shared" si="432"/>
        <v>2781</v>
      </c>
      <c r="AH218" s="31">
        <f t="shared" si="433"/>
        <v>1850</v>
      </c>
      <c r="AI218" s="31">
        <f t="shared" si="434"/>
        <v>1850</v>
      </c>
      <c r="AJ218" s="31"/>
      <c r="AK218" s="31"/>
      <c r="AL218" s="31"/>
      <c r="AM218" s="31"/>
      <c r="AN218" s="31"/>
      <c r="AO218" s="31"/>
      <c r="AP218" s="31"/>
      <c r="AQ218" s="31"/>
      <c r="AR218" s="31"/>
      <c r="AS218" s="31">
        <f t="shared" si="426"/>
        <v>2781</v>
      </c>
      <c r="AT218" s="31">
        <f t="shared" si="427"/>
        <v>1850</v>
      </c>
      <c r="AU218" s="31">
        <f t="shared" si="428"/>
        <v>1850</v>
      </c>
      <c r="AV218" s="31"/>
      <c r="AW218" s="32"/>
      <c r="AX218" s="32"/>
      <c r="AY218" s="1"/>
      <c r="AZ218" s="1"/>
      <c r="BA218" s="1"/>
      <c r="BB218" s="1"/>
      <c r="BC218" s="1"/>
      <c r="BD218" s="1"/>
      <c r="BE218" s="1"/>
    </row>
    <row r="219">
      <c r="A219" s="29" t="s">
        <v>199</v>
      </c>
      <c r="B219" s="29" t="s">
        <v>74</v>
      </c>
      <c r="C219" s="29" t="s">
        <v>74</v>
      </c>
      <c r="D219" s="29" t="s">
        <v>229</v>
      </c>
      <c r="E219" s="36"/>
      <c r="F219" s="30" t="s">
        <v>230</v>
      </c>
      <c r="G219" s="31">
        <f t="shared" si="531"/>
        <v>5434.3000000000002</v>
      </c>
      <c r="H219" s="31">
        <f t="shared" si="532"/>
        <v>5434.3000000000002</v>
      </c>
      <c r="I219" s="31">
        <f t="shared" si="533"/>
        <v>5434.3000000000002</v>
      </c>
      <c r="J219" s="31">
        <f t="shared" si="534"/>
        <v>0</v>
      </c>
      <c r="K219" s="31">
        <f t="shared" si="535"/>
        <v>0</v>
      </c>
      <c r="L219" s="31">
        <f t="shared" si="536"/>
        <v>0</v>
      </c>
      <c r="M219" s="31">
        <f t="shared" si="498"/>
        <v>5434.3000000000002</v>
      </c>
      <c r="N219" s="31">
        <f t="shared" si="499"/>
        <v>5434.3000000000002</v>
      </c>
      <c r="O219" s="31">
        <f t="shared" si="500"/>
        <v>5434.3000000000002</v>
      </c>
      <c r="P219" s="31">
        <f t="shared" si="537"/>
        <v>0</v>
      </c>
      <c r="Q219" s="31">
        <f t="shared" si="538"/>
        <v>0</v>
      </c>
      <c r="R219" s="31">
        <f t="shared" si="539"/>
        <v>0</v>
      </c>
      <c r="S219" s="31">
        <f t="shared" si="540"/>
        <v>0</v>
      </c>
      <c r="T219" s="31">
        <f t="shared" si="541"/>
        <v>0</v>
      </c>
      <c r="U219" s="31">
        <f t="shared" si="542"/>
        <v>0</v>
      </c>
      <c r="V219" s="31">
        <f t="shared" si="543"/>
        <v>0</v>
      </c>
      <c r="W219" s="31">
        <f t="shared" si="544"/>
        <v>0</v>
      </c>
      <c r="X219" s="31">
        <f t="shared" si="545"/>
        <v>0</v>
      </c>
      <c r="Y219" s="31">
        <f t="shared" si="546"/>
        <v>0</v>
      </c>
      <c r="Z219" s="31">
        <f t="shared" si="547"/>
        <v>0</v>
      </c>
      <c r="AA219" s="31">
        <f t="shared" si="548"/>
        <v>0</v>
      </c>
      <c r="AB219" s="31">
        <f t="shared" si="549"/>
        <v>0</v>
      </c>
      <c r="AC219" s="31">
        <f t="shared" si="429"/>
        <v>5434.3000000000002</v>
      </c>
      <c r="AD219" s="31">
        <f t="shared" si="430"/>
        <v>5434.3000000000002</v>
      </c>
      <c r="AE219" s="31">
        <f t="shared" si="431"/>
        <v>5434.3000000000002</v>
      </c>
      <c r="AF219" s="31">
        <f t="shared" si="550"/>
        <v>0</v>
      </c>
      <c r="AG219" s="31">
        <f t="shared" si="432"/>
        <v>5434.3000000000002</v>
      </c>
      <c r="AH219" s="31">
        <f t="shared" si="433"/>
        <v>5434.3000000000002</v>
      </c>
      <c r="AI219" s="31">
        <f t="shared" si="434"/>
        <v>5434.3000000000002</v>
      </c>
      <c r="AJ219" s="31">
        <f t="shared" si="551"/>
        <v>0</v>
      </c>
      <c r="AK219" s="31">
        <f t="shared" si="552"/>
        <v>0</v>
      </c>
      <c r="AL219" s="31">
        <f t="shared" si="553"/>
        <v>0</v>
      </c>
      <c r="AM219" s="31">
        <f t="shared" si="554"/>
        <v>0</v>
      </c>
      <c r="AN219" s="31">
        <f t="shared" si="555"/>
        <v>0</v>
      </c>
      <c r="AO219" s="31">
        <f t="shared" si="556"/>
        <v>0</v>
      </c>
      <c r="AP219" s="31">
        <f t="shared" si="557"/>
        <v>0</v>
      </c>
      <c r="AQ219" s="31">
        <f t="shared" si="558"/>
        <v>0</v>
      </c>
      <c r="AR219" s="31">
        <f t="shared" si="559"/>
        <v>0</v>
      </c>
      <c r="AS219" s="31">
        <f t="shared" si="426"/>
        <v>5434.3000000000002</v>
      </c>
      <c r="AT219" s="31">
        <f t="shared" si="427"/>
        <v>5434.3000000000002</v>
      </c>
      <c r="AU219" s="31">
        <f t="shared" si="428"/>
        <v>5434.3000000000002</v>
      </c>
      <c r="AV219" s="31">
        <f t="shared" si="560"/>
        <v>0</v>
      </c>
      <c r="AW219" s="32"/>
      <c r="AX219" s="32"/>
      <c r="AY219" s="1"/>
      <c r="AZ219" s="1"/>
      <c r="BA219" s="1"/>
      <c r="BB219" s="1"/>
      <c r="BC219" s="1"/>
      <c r="BD219" s="1"/>
      <c r="BE219" s="1"/>
    </row>
    <row r="220" hidden="1">
      <c r="A220" s="29" t="s">
        <v>199</v>
      </c>
      <c r="B220" s="29" t="s">
        <v>74</v>
      </c>
      <c r="C220" s="29" t="s">
        <v>74</v>
      </c>
      <c r="D220" s="29" t="s">
        <v>231</v>
      </c>
      <c r="E220" s="36"/>
      <c r="F220" s="30" t="s">
        <v>34</v>
      </c>
      <c r="G220" s="31">
        <f t="shared" si="531"/>
        <v>5434.3000000000002</v>
      </c>
      <c r="H220" s="31">
        <f t="shared" si="532"/>
        <v>5434.3000000000002</v>
      </c>
      <c r="I220" s="31">
        <f t="shared" si="533"/>
        <v>5434.3000000000002</v>
      </c>
      <c r="J220" s="31">
        <f t="shared" si="534"/>
        <v>0</v>
      </c>
      <c r="K220" s="31">
        <f t="shared" si="535"/>
        <v>0</v>
      </c>
      <c r="L220" s="31">
        <f t="shared" si="536"/>
        <v>0</v>
      </c>
      <c r="M220" s="31">
        <f t="shared" si="498"/>
        <v>5434.3000000000002</v>
      </c>
      <c r="N220" s="31">
        <f t="shared" si="499"/>
        <v>5434.3000000000002</v>
      </c>
      <c r="O220" s="31">
        <f t="shared" si="500"/>
        <v>5434.3000000000002</v>
      </c>
      <c r="P220" s="31">
        <f t="shared" si="537"/>
        <v>0</v>
      </c>
      <c r="Q220" s="31">
        <f t="shared" si="538"/>
        <v>0</v>
      </c>
      <c r="R220" s="31">
        <f t="shared" si="539"/>
        <v>0</v>
      </c>
      <c r="S220" s="31">
        <f t="shared" si="540"/>
        <v>0</v>
      </c>
      <c r="T220" s="31">
        <f t="shared" si="541"/>
        <v>0</v>
      </c>
      <c r="U220" s="31">
        <f t="shared" si="542"/>
        <v>0</v>
      </c>
      <c r="V220" s="31">
        <f t="shared" si="543"/>
        <v>0</v>
      </c>
      <c r="W220" s="31">
        <f t="shared" si="544"/>
        <v>0</v>
      </c>
      <c r="X220" s="31">
        <f t="shared" si="545"/>
        <v>0</v>
      </c>
      <c r="Y220" s="31">
        <f t="shared" si="546"/>
        <v>0</v>
      </c>
      <c r="Z220" s="31">
        <f t="shared" si="547"/>
        <v>0</v>
      </c>
      <c r="AA220" s="31">
        <f t="shared" si="548"/>
        <v>0</v>
      </c>
      <c r="AB220" s="31">
        <f t="shared" si="549"/>
        <v>0</v>
      </c>
      <c r="AC220" s="31">
        <f t="shared" si="429"/>
        <v>5434.3000000000002</v>
      </c>
      <c r="AD220" s="31">
        <f t="shared" si="430"/>
        <v>5434.3000000000002</v>
      </c>
      <c r="AE220" s="31">
        <f t="shared" si="431"/>
        <v>5434.3000000000002</v>
      </c>
      <c r="AF220" s="31">
        <f t="shared" si="550"/>
        <v>0</v>
      </c>
      <c r="AG220" s="31">
        <f t="shared" si="432"/>
        <v>5434.3000000000002</v>
      </c>
      <c r="AH220" s="31">
        <f t="shared" si="433"/>
        <v>5434.3000000000002</v>
      </c>
      <c r="AI220" s="31">
        <f t="shared" si="434"/>
        <v>5434.3000000000002</v>
      </c>
      <c r="AJ220" s="31">
        <f t="shared" si="551"/>
        <v>0</v>
      </c>
      <c r="AK220" s="31">
        <f t="shared" si="552"/>
        <v>0</v>
      </c>
      <c r="AL220" s="31">
        <f t="shared" si="553"/>
        <v>0</v>
      </c>
      <c r="AM220" s="31">
        <f t="shared" si="554"/>
        <v>0</v>
      </c>
      <c r="AN220" s="31">
        <f t="shared" si="555"/>
        <v>0</v>
      </c>
      <c r="AO220" s="31">
        <f t="shared" si="556"/>
        <v>0</v>
      </c>
      <c r="AP220" s="31">
        <f t="shared" si="557"/>
        <v>0</v>
      </c>
      <c r="AQ220" s="31">
        <f t="shared" si="558"/>
        <v>0</v>
      </c>
      <c r="AR220" s="31">
        <f t="shared" si="559"/>
        <v>0</v>
      </c>
      <c r="AS220" s="31">
        <f t="shared" si="426"/>
        <v>5434.3000000000002</v>
      </c>
      <c r="AT220" s="31">
        <f t="shared" si="427"/>
        <v>5434.3000000000002</v>
      </c>
      <c r="AU220" s="31">
        <f t="shared" si="428"/>
        <v>5434.3000000000002</v>
      </c>
      <c r="AV220" s="31">
        <f t="shared" si="560"/>
        <v>0</v>
      </c>
      <c r="AW220" s="32">
        <v>0</v>
      </c>
      <c r="AX220" s="32"/>
      <c r="AY220" s="41" t="s">
        <v>152</v>
      </c>
      <c r="AZ220" s="1"/>
      <c r="BA220" s="1"/>
      <c r="BB220" s="1"/>
      <c r="BC220" s="1"/>
      <c r="BD220" s="1"/>
      <c r="BE220" s="1"/>
    </row>
    <row r="221" ht="47.25">
      <c r="A221" s="29" t="s">
        <v>199</v>
      </c>
      <c r="B221" s="29" t="s">
        <v>74</v>
      </c>
      <c r="C221" s="29" t="s">
        <v>74</v>
      </c>
      <c r="D221" s="29" t="s">
        <v>232</v>
      </c>
      <c r="E221" s="36"/>
      <c r="F221" s="30" t="s">
        <v>233</v>
      </c>
      <c r="G221" s="31">
        <f t="shared" si="531"/>
        <v>5434.3000000000002</v>
      </c>
      <c r="H221" s="31">
        <f t="shared" si="532"/>
        <v>5434.3000000000002</v>
      </c>
      <c r="I221" s="31">
        <f t="shared" si="533"/>
        <v>5434.3000000000002</v>
      </c>
      <c r="J221" s="31">
        <f t="shared" si="534"/>
        <v>0</v>
      </c>
      <c r="K221" s="31">
        <f t="shared" si="535"/>
        <v>0</v>
      </c>
      <c r="L221" s="31">
        <f t="shared" si="536"/>
        <v>0</v>
      </c>
      <c r="M221" s="31">
        <f t="shared" si="498"/>
        <v>5434.3000000000002</v>
      </c>
      <c r="N221" s="31">
        <f t="shared" si="499"/>
        <v>5434.3000000000002</v>
      </c>
      <c r="O221" s="31">
        <f t="shared" si="500"/>
        <v>5434.3000000000002</v>
      </c>
      <c r="P221" s="31">
        <f t="shared" si="537"/>
        <v>0</v>
      </c>
      <c r="Q221" s="31">
        <f t="shared" si="538"/>
        <v>0</v>
      </c>
      <c r="R221" s="31">
        <f t="shared" si="539"/>
        <v>0</v>
      </c>
      <c r="S221" s="31">
        <f t="shared" si="540"/>
        <v>0</v>
      </c>
      <c r="T221" s="31">
        <f t="shared" si="541"/>
        <v>0</v>
      </c>
      <c r="U221" s="31">
        <f t="shared" si="542"/>
        <v>0</v>
      </c>
      <c r="V221" s="31">
        <f t="shared" si="543"/>
        <v>0</v>
      </c>
      <c r="W221" s="31">
        <f t="shared" si="544"/>
        <v>0</v>
      </c>
      <c r="X221" s="31">
        <f t="shared" si="545"/>
        <v>0</v>
      </c>
      <c r="Y221" s="31">
        <f t="shared" si="546"/>
        <v>0</v>
      </c>
      <c r="Z221" s="31">
        <f t="shared" si="547"/>
        <v>0</v>
      </c>
      <c r="AA221" s="31">
        <f t="shared" si="548"/>
        <v>0</v>
      </c>
      <c r="AB221" s="31">
        <f t="shared" si="549"/>
        <v>0</v>
      </c>
      <c r="AC221" s="31">
        <f t="shared" si="429"/>
        <v>5434.3000000000002</v>
      </c>
      <c r="AD221" s="31">
        <f t="shared" si="430"/>
        <v>5434.3000000000002</v>
      </c>
      <c r="AE221" s="31">
        <f t="shared" si="431"/>
        <v>5434.3000000000002</v>
      </c>
      <c r="AF221" s="31">
        <f t="shared" si="550"/>
        <v>0</v>
      </c>
      <c r="AG221" s="31">
        <f t="shared" si="432"/>
        <v>5434.3000000000002</v>
      </c>
      <c r="AH221" s="31">
        <f t="shared" si="433"/>
        <v>5434.3000000000002</v>
      </c>
      <c r="AI221" s="31">
        <f t="shared" si="434"/>
        <v>5434.3000000000002</v>
      </c>
      <c r="AJ221" s="31">
        <f t="shared" si="551"/>
        <v>0</v>
      </c>
      <c r="AK221" s="31">
        <f t="shared" si="552"/>
        <v>0</v>
      </c>
      <c r="AL221" s="31">
        <f t="shared" si="553"/>
        <v>0</v>
      </c>
      <c r="AM221" s="31">
        <f t="shared" si="554"/>
        <v>0</v>
      </c>
      <c r="AN221" s="31">
        <f t="shared" si="555"/>
        <v>0</v>
      </c>
      <c r="AO221" s="31">
        <f t="shared" si="556"/>
        <v>0</v>
      </c>
      <c r="AP221" s="31">
        <f t="shared" si="557"/>
        <v>0</v>
      </c>
      <c r="AQ221" s="31">
        <f t="shared" si="558"/>
        <v>0</v>
      </c>
      <c r="AR221" s="31">
        <f t="shared" si="559"/>
        <v>0</v>
      </c>
      <c r="AS221" s="31">
        <f t="shared" si="426"/>
        <v>5434.3000000000002</v>
      </c>
      <c r="AT221" s="31">
        <f t="shared" si="427"/>
        <v>5434.3000000000002</v>
      </c>
      <c r="AU221" s="31">
        <f t="shared" si="428"/>
        <v>5434.3000000000002</v>
      </c>
      <c r="AV221" s="31">
        <f t="shared" si="560"/>
        <v>0</v>
      </c>
      <c r="AW221" s="32"/>
      <c r="AX221" s="32"/>
      <c r="AY221" s="1"/>
      <c r="AZ221" s="1"/>
      <c r="BA221" s="1"/>
      <c r="BB221" s="1"/>
      <c r="BC221" s="1"/>
      <c r="BD221" s="1"/>
      <c r="BE221" s="1"/>
    </row>
    <row r="222" ht="31.5">
      <c r="A222" s="29" t="s">
        <v>199</v>
      </c>
      <c r="B222" s="29" t="s">
        <v>74</v>
      </c>
      <c r="C222" s="29" t="s">
        <v>74</v>
      </c>
      <c r="D222" s="29" t="s">
        <v>234</v>
      </c>
      <c r="E222" s="36"/>
      <c r="F222" s="30" t="s">
        <v>235</v>
      </c>
      <c r="G222" s="31">
        <f t="shared" si="531"/>
        <v>5434.3000000000002</v>
      </c>
      <c r="H222" s="31">
        <f t="shared" si="532"/>
        <v>5434.3000000000002</v>
      </c>
      <c r="I222" s="31">
        <f t="shared" si="533"/>
        <v>5434.3000000000002</v>
      </c>
      <c r="J222" s="31">
        <f t="shared" si="534"/>
        <v>0</v>
      </c>
      <c r="K222" s="31">
        <f t="shared" si="535"/>
        <v>0</v>
      </c>
      <c r="L222" s="31">
        <f t="shared" si="536"/>
        <v>0</v>
      </c>
      <c r="M222" s="31">
        <f t="shared" si="498"/>
        <v>5434.3000000000002</v>
      </c>
      <c r="N222" s="31">
        <f t="shared" si="499"/>
        <v>5434.3000000000002</v>
      </c>
      <c r="O222" s="31">
        <f t="shared" si="500"/>
        <v>5434.3000000000002</v>
      </c>
      <c r="P222" s="31">
        <f t="shared" si="537"/>
        <v>0</v>
      </c>
      <c r="Q222" s="31">
        <f t="shared" si="538"/>
        <v>0</v>
      </c>
      <c r="R222" s="31">
        <f t="shared" si="539"/>
        <v>0</v>
      </c>
      <c r="S222" s="31">
        <f t="shared" si="540"/>
        <v>0</v>
      </c>
      <c r="T222" s="31">
        <f t="shared" si="541"/>
        <v>0</v>
      </c>
      <c r="U222" s="31">
        <f t="shared" si="542"/>
        <v>0</v>
      </c>
      <c r="V222" s="31">
        <f t="shared" si="543"/>
        <v>0</v>
      </c>
      <c r="W222" s="31">
        <f t="shared" si="544"/>
        <v>0</v>
      </c>
      <c r="X222" s="31">
        <f t="shared" si="545"/>
        <v>0</v>
      </c>
      <c r="Y222" s="31">
        <f t="shared" si="546"/>
        <v>0</v>
      </c>
      <c r="Z222" s="31">
        <f t="shared" si="547"/>
        <v>0</v>
      </c>
      <c r="AA222" s="31">
        <f t="shared" si="548"/>
        <v>0</v>
      </c>
      <c r="AB222" s="31">
        <f t="shared" si="549"/>
        <v>0</v>
      </c>
      <c r="AC222" s="31">
        <f t="shared" si="429"/>
        <v>5434.3000000000002</v>
      </c>
      <c r="AD222" s="31">
        <f t="shared" si="430"/>
        <v>5434.3000000000002</v>
      </c>
      <c r="AE222" s="31">
        <f t="shared" si="431"/>
        <v>5434.3000000000002</v>
      </c>
      <c r="AF222" s="31">
        <f t="shared" si="550"/>
        <v>0</v>
      </c>
      <c r="AG222" s="31">
        <f t="shared" si="432"/>
        <v>5434.3000000000002</v>
      </c>
      <c r="AH222" s="31">
        <f t="shared" si="433"/>
        <v>5434.3000000000002</v>
      </c>
      <c r="AI222" s="31">
        <f t="shared" si="434"/>
        <v>5434.3000000000002</v>
      </c>
      <c r="AJ222" s="31">
        <f t="shared" si="551"/>
        <v>0</v>
      </c>
      <c r="AK222" s="31">
        <f t="shared" si="552"/>
        <v>0</v>
      </c>
      <c r="AL222" s="31">
        <f t="shared" si="553"/>
        <v>0</v>
      </c>
      <c r="AM222" s="31">
        <f t="shared" si="554"/>
        <v>0</v>
      </c>
      <c r="AN222" s="31">
        <f t="shared" si="555"/>
        <v>0</v>
      </c>
      <c r="AO222" s="31">
        <f t="shared" si="556"/>
        <v>0</v>
      </c>
      <c r="AP222" s="31">
        <f t="shared" si="557"/>
        <v>0</v>
      </c>
      <c r="AQ222" s="31">
        <f t="shared" si="558"/>
        <v>0</v>
      </c>
      <c r="AR222" s="31">
        <f t="shared" si="559"/>
        <v>0</v>
      </c>
      <c r="AS222" s="31">
        <f t="shared" si="426"/>
        <v>5434.3000000000002</v>
      </c>
      <c r="AT222" s="31">
        <f t="shared" si="427"/>
        <v>5434.3000000000002</v>
      </c>
      <c r="AU222" s="31">
        <f t="shared" si="428"/>
        <v>5434.3000000000002</v>
      </c>
      <c r="AV222" s="31">
        <f t="shared" si="560"/>
        <v>0</v>
      </c>
      <c r="AW222" s="32"/>
      <c r="AX222" s="32"/>
      <c r="AY222" s="1"/>
      <c r="AZ222" s="1"/>
      <c r="BA222" s="1"/>
      <c r="BB222" s="1"/>
      <c r="BC222" s="1"/>
      <c r="BD222" s="1"/>
      <c r="BE222" s="1"/>
    </row>
    <row r="223" ht="31.5">
      <c r="A223" s="29" t="s">
        <v>199</v>
      </c>
      <c r="B223" s="29" t="s">
        <v>74</v>
      </c>
      <c r="C223" s="29" t="s">
        <v>74</v>
      </c>
      <c r="D223" s="29" t="s">
        <v>234</v>
      </c>
      <c r="E223" s="29" t="s">
        <v>129</v>
      </c>
      <c r="F223" s="30" t="s">
        <v>130</v>
      </c>
      <c r="G223" s="31">
        <v>5434.3000000000002</v>
      </c>
      <c r="H223" s="31">
        <v>5434.3000000000002</v>
      </c>
      <c r="I223" s="31">
        <v>5434.3000000000002</v>
      </c>
      <c r="J223" s="31"/>
      <c r="K223" s="31"/>
      <c r="L223" s="31"/>
      <c r="M223" s="31">
        <f t="shared" si="498"/>
        <v>5434.3000000000002</v>
      </c>
      <c r="N223" s="31">
        <f t="shared" si="499"/>
        <v>5434.3000000000002</v>
      </c>
      <c r="O223" s="31">
        <f t="shared" si="500"/>
        <v>5434.3000000000002</v>
      </c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>
        <f t="shared" si="429"/>
        <v>5434.3000000000002</v>
      </c>
      <c r="AD223" s="31">
        <f t="shared" si="430"/>
        <v>5434.3000000000002</v>
      </c>
      <c r="AE223" s="31">
        <f t="shared" si="431"/>
        <v>5434.3000000000002</v>
      </c>
      <c r="AF223" s="31"/>
      <c r="AG223" s="31">
        <f t="shared" si="432"/>
        <v>5434.3000000000002</v>
      </c>
      <c r="AH223" s="31">
        <f t="shared" si="433"/>
        <v>5434.3000000000002</v>
      </c>
      <c r="AI223" s="31">
        <f t="shared" si="434"/>
        <v>5434.3000000000002</v>
      </c>
      <c r="AJ223" s="31"/>
      <c r="AK223" s="31"/>
      <c r="AL223" s="31"/>
      <c r="AM223" s="31"/>
      <c r="AN223" s="31"/>
      <c r="AO223" s="31"/>
      <c r="AP223" s="31"/>
      <c r="AQ223" s="31"/>
      <c r="AR223" s="31"/>
      <c r="AS223" s="31">
        <f t="shared" si="426"/>
        <v>5434.3000000000002</v>
      </c>
      <c r="AT223" s="31">
        <f t="shared" si="427"/>
        <v>5434.3000000000002</v>
      </c>
      <c r="AU223" s="31">
        <f t="shared" si="428"/>
        <v>5434.3000000000002</v>
      </c>
      <c r="AV223" s="31"/>
      <c r="AW223" s="32"/>
      <c r="AX223" s="32"/>
      <c r="AY223" s="1"/>
      <c r="AZ223" s="1"/>
      <c r="BA223" s="1"/>
      <c r="BB223" s="1"/>
      <c r="BC223" s="1"/>
      <c r="BD223" s="1"/>
      <c r="BE223" s="1"/>
    </row>
    <row r="224" ht="31.5">
      <c r="A224" s="29" t="s">
        <v>199</v>
      </c>
      <c r="B224" s="29" t="s">
        <v>74</v>
      </c>
      <c r="C224" s="29" t="s">
        <v>74</v>
      </c>
      <c r="D224" s="29" t="s">
        <v>203</v>
      </c>
      <c r="E224" s="29"/>
      <c r="F224" s="30" t="s">
        <v>204</v>
      </c>
      <c r="G224" s="31">
        <f t="shared" si="531"/>
        <v>52167.300000000003</v>
      </c>
      <c r="H224" s="31">
        <f t="shared" si="532"/>
        <v>48827.700000000004</v>
      </c>
      <c r="I224" s="31">
        <f t="shared" si="533"/>
        <v>48827.700000000004</v>
      </c>
      <c r="J224" s="31">
        <f t="shared" si="534"/>
        <v>0</v>
      </c>
      <c r="K224" s="31">
        <f t="shared" si="535"/>
        <v>0</v>
      </c>
      <c r="L224" s="31">
        <f t="shared" si="536"/>
        <v>0</v>
      </c>
      <c r="M224" s="31">
        <f t="shared" si="498"/>
        <v>52167.300000000003</v>
      </c>
      <c r="N224" s="31">
        <f t="shared" si="499"/>
        <v>48827.700000000004</v>
      </c>
      <c r="O224" s="31">
        <f t="shared" si="500"/>
        <v>48827.700000000004</v>
      </c>
      <c r="P224" s="31">
        <f t="shared" si="537"/>
        <v>0</v>
      </c>
      <c r="Q224" s="31">
        <f t="shared" si="538"/>
        <v>0</v>
      </c>
      <c r="R224" s="31">
        <f t="shared" si="539"/>
        <v>1993.6000000000001</v>
      </c>
      <c r="S224" s="31">
        <f t="shared" si="540"/>
        <v>0</v>
      </c>
      <c r="T224" s="31">
        <f t="shared" si="541"/>
        <v>0</v>
      </c>
      <c r="U224" s="31">
        <f t="shared" si="542"/>
        <v>0</v>
      </c>
      <c r="V224" s="31">
        <f t="shared" si="543"/>
        <v>1898.9000000000001</v>
      </c>
      <c r="W224" s="31">
        <f t="shared" si="544"/>
        <v>0</v>
      </c>
      <c r="X224" s="31">
        <f t="shared" si="545"/>
        <v>0</v>
      </c>
      <c r="Y224" s="31">
        <f t="shared" si="546"/>
        <v>0</v>
      </c>
      <c r="Z224" s="31">
        <f t="shared" si="547"/>
        <v>1898.9000000000001</v>
      </c>
      <c r="AA224" s="31">
        <f t="shared" si="548"/>
        <v>0</v>
      </c>
      <c r="AB224" s="31">
        <f t="shared" si="549"/>
        <v>0</v>
      </c>
      <c r="AC224" s="31">
        <f t="shared" si="429"/>
        <v>54160.900000000001</v>
      </c>
      <c r="AD224" s="31">
        <f t="shared" si="430"/>
        <v>50726.600000000006</v>
      </c>
      <c r="AE224" s="31">
        <f t="shared" si="431"/>
        <v>50726.600000000006</v>
      </c>
      <c r="AF224" s="31">
        <f t="shared" si="550"/>
        <v>0</v>
      </c>
      <c r="AG224" s="31">
        <f t="shared" si="432"/>
        <v>54160.900000000001</v>
      </c>
      <c r="AH224" s="31">
        <f t="shared" si="433"/>
        <v>50726.600000000006</v>
      </c>
      <c r="AI224" s="31">
        <f t="shared" si="434"/>
        <v>50726.600000000006</v>
      </c>
      <c r="AJ224" s="31">
        <f t="shared" si="551"/>
        <v>0</v>
      </c>
      <c r="AK224" s="31">
        <f t="shared" si="552"/>
        <v>0</v>
      </c>
      <c r="AL224" s="31">
        <f t="shared" si="553"/>
        <v>-265.5</v>
      </c>
      <c r="AM224" s="31">
        <f t="shared" si="554"/>
        <v>0</v>
      </c>
      <c r="AN224" s="31">
        <f t="shared" si="555"/>
        <v>0</v>
      </c>
      <c r="AO224" s="31">
        <f t="shared" si="556"/>
        <v>0</v>
      </c>
      <c r="AP224" s="31">
        <f t="shared" si="557"/>
        <v>0</v>
      </c>
      <c r="AQ224" s="31">
        <f t="shared" si="558"/>
        <v>0</v>
      </c>
      <c r="AR224" s="31">
        <f t="shared" si="559"/>
        <v>0</v>
      </c>
      <c r="AS224" s="31">
        <f t="shared" si="426"/>
        <v>53895.400000000001</v>
      </c>
      <c r="AT224" s="31">
        <f t="shared" si="427"/>
        <v>50726.600000000006</v>
      </c>
      <c r="AU224" s="31">
        <f t="shared" si="428"/>
        <v>50726.600000000006</v>
      </c>
      <c r="AV224" s="31">
        <f t="shared" si="560"/>
        <v>0</v>
      </c>
      <c r="AW224" s="32"/>
      <c r="AX224" s="32"/>
      <c r="AY224" s="1"/>
      <c r="AZ224" s="1"/>
      <c r="BA224" s="1"/>
      <c r="BB224" s="1"/>
      <c r="BC224" s="1"/>
      <c r="BD224" s="1"/>
      <c r="BE224" s="1"/>
    </row>
    <row r="225">
      <c r="A225" s="29" t="s">
        <v>199</v>
      </c>
      <c r="B225" s="29" t="s">
        <v>74</v>
      </c>
      <c r="C225" s="29" t="s">
        <v>74</v>
      </c>
      <c r="D225" s="29" t="s">
        <v>205</v>
      </c>
      <c r="E225" s="29"/>
      <c r="F225" s="30" t="s">
        <v>34</v>
      </c>
      <c r="G225" s="31">
        <f>G231+G226</f>
        <v>52167.300000000003</v>
      </c>
      <c r="H225" s="31">
        <f>H231+H226</f>
        <v>48827.700000000004</v>
      </c>
      <c r="I225" s="31">
        <f>I231+I226</f>
        <v>48827.700000000004</v>
      </c>
      <c r="J225" s="31">
        <f>J231+J226</f>
        <v>0</v>
      </c>
      <c r="K225" s="31">
        <f>K231+K226</f>
        <v>0</v>
      </c>
      <c r="L225" s="31">
        <f>L231+L226</f>
        <v>0</v>
      </c>
      <c r="M225" s="31">
        <f t="shared" si="498"/>
        <v>52167.300000000003</v>
      </c>
      <c r="N225" s="31">
        <f t="shared" si="499"/>
        <v>48827.700000000004</v>
      </c>
      <c r="O225" s="31">
        <f t="shared" si="500"/>
        <v>48827.700000000004</v>
      </c>
      <c r="P225" s="31">
        <f>P231+P226</f>
        <v>0</v>
      </c>
      <c r="Q225" s="31">
        <f>Q231+Q226</f>
        <v>0</v>
      </c>
      <c r="R225" s="31">
        <f>R231+R226</f>
        <v>1993.6000000000001</v>
      </c>
      <c r="S225" s="31">
        <f>S231+S226</f>
        <v>0</v>
      </c>
      <c r="T225" s="31">
        <f>T231+T226</f>
        <v>0</v>
      </c>
      <c r="U225" s="31">
        <f>U231+U226</f>
        <v>0</v>
      </c>
      <c r="V225" s="31">
        <f>V231+V226</f>
        <v>1898.9000000000001</v>
      </c>
      <c r="W225" s="31">
        <f>W231+W226</f>
        <v>0</v>
      </c>
      <c r="X225" s="31">
        <f>X231+X226</f>
        <v>0</v>
      </c>
      <c r="Y225" s="31">
        <f>Y231+Y226</f>
        <v>0</v>
      </c>
      <c r="Z225" s="31">
        <f>Z231+Z226</f>
        <v>1898.9000000000001</v>
      </c>
      <c r="AA225" s="31">
        <f>AA231+AA226</f>
        <v>0</v>
      </c>
      <c r="AB225" s="31">
        <f>AB231+AB226</f>
        <v>0</v>
      </c>
      <c r="AC225" s="31">
        <f t="shared" si="429"/>
        <v>54160.900000000001</v>
      </c>
      <c r="AD225" s="31">
        <f t="shared" si="430"/>
        <v>50726.600000000006</v>
      </c>
      <c r="AE225" s="31">
        <f t="shared" si="431"/>
        <v>50726.600000000006</v>
      </c>
      <c r="AF225" s="31">
        <f>AF231+AF226</f>
        <v>0</v>
      </c>
      <c r="AG225" s="31">
        <f t="shared" si="432"/>
        <v>54160.900000000001</v>
      </c>
      <c r="AH225" s="31">
        <f t="shared" si="433"/>
        <v>50726.600000000006</v>
      </c>
      <c r="AI225" s="31">
        <f t="shared" si="434"/>
        <v>50726.600000000006</v>
      </c>
      <c r="AJ225" s="31">
        <f>AJ231+AJ226</f>
        <v>0</v>
      </c>
      <c r="AK225" s="31">
        <f>AK231+AK226</f>
        <v>0</v>
      </c>
      <c r="AL225" s="31">
        <f>AL231+AL226</f>
        <v>-265.5</v>
      </c>
      <c r="AM225" s="31">
        <f>AM231+AM226</f>
        <v>0</v>
      </c>
      <c r="AN225" s="31">
        <f>AN231+AN226</f>
        <v>0</v>
      </c>
      <c r="AO225" s="31">
        <f>AO231+AO226</f>
        <v>0</v>
      </c>
      <c r="AP225" s="31">
        <f>AP231+AP226</f>
        <v>0</v>
      </c>
      <c r="AQ225" s="31">
        <f>AQ231+AQ226</f>
        <v>0</v>
      </c>
      <c r="AR225" s="31">
        <f>AR231+AR226</f>
        <v>0</v>
      </c>
      <c r="AS225" s="31">
        <f t="shared" si="426"/>
        <v>53895.400000000001</v>
      </c>
      <c r="AT225" s="31">
        <f t="shared" si="427"/>
        <v>50726.600000000006</v>
      </c>
      <c r="AU225" s="31">
        <f t="shared" si="428"/>
        <v>50726.600000000006</v>
      </c>
      <c r="AV225" s="31">
        <f>AV231+AV226</f>
        <v>0</v>
      </c>
      <c r="AW225" s="32"/>
      <c r="AX225" s="32"/>
      <c r="AY225" s="1"/>
      <c r="AZ225" s="1"/>
      <c r="BA225" s="1"/>
      <c r="BB225" s="1"/>
      <c r="BC225" s="1"/>
      <c r="BD225" s="1"/>
      <c r="BE225" s="1"/>
    </row>
    <row r="226" ht="31.5">
      <c r="A226" s="29" t="s">
        <v>199</v>
      </c>
      <c r="B226" s="29" t="s">
        <v>74</v>
      </c>
      <c r="C226" s="29" t="s">
        <v>74</v>
      </c>
      <c r="D226" s="29" t="s">
        <v>206</v>
      </c>
      <c r="E226" s="29"/>
      <c r="F226" s="30" t="s">
        <v>207</v>
      </c>
      <c r="G226" s="31">
        <f>G227+G229</f>
        <v>4652.5</v>
      </c>
      <c r="H226" s="31">
        <f>H227+H229</f>
        <v>702.5</v>
      </c>
      <c r="I226" s="31">
        <f>I227+I229</f>
        <v>702.5</v>
      </c>
      <c r="J226" s="31">
        <f>J227+J229</f>
        <v>0</v>
      </c>
      <c r="K226" s="31">
        <f>K227+K229</f>
        <v>0</v>
      </c>
      <c r="L226" s="31">
        <f>L227+L229</f>
        <v>0</v>
      </c>
      <c r="M226" s="31">
        <f t="shared" si="498"/>
        <v>4652.5</v>
      </c>
      <c r="N226" s="31">
        <f t="shared" si="499"/>
        <v>702.5</v>
      </c>
      <c r="O226" s="31">
        <f t="shared" si="500"/>
        <v>702.5</v>
      </c>
      <c r="P226" s="31">
        <f>P227+P229</f>
        <v>0</v>
      </c>
      <c r="Q226" s="31">
        <f>Q227+Q229</f>
        <v>0</v>
      </c>
      <c r="R226" s="31">
        <f>R227+R229</f>
        <v>94.700000000000003</v>
      </c>
      <c r="S226" s="31">
        <f>S227+S229</f>
        <v>0</v>
      </c>
      <c r="T226" s="31">
        <f>T227+T229</f>
        <v>0</v>
      </c>
      <c r="U226" s="31">
        <f>U227+U229</f>
        <v>0</v>
      </c>
      <c r="V226" s="31">
        <f>V227+V229</f>
        <v>0</v>
      </c>
      <c r="W226" s="31">
        <f>W227+W229</f>
        <v>0</v>
      </c>
      <c r="X226" s="31">
        <f>X227+X229</f>
        <v>0</v>
      </c>
      <c r="Y226" s="31">
        <f>Y227+Y229</f>
        <v>0</v>
      </c>
      <c r="Z226" s="31">
        <f>Z227+Z229</f>
        <v>0</v>
      </c>
      <c r="AA226" s="31">
        <f>AA227+AA229</f>
        <v>0</v>
      </c>
      <c r="AB226" s="31">
        <f>AB227+AB229</f>
        <v>0</v>
      </c>
      <c r="AC226" s="31">
        <f t="shared" si="429"/>
        <v>4747.1999999999998</v>
      </c>
      <c r="AD226" s="31">
        <f t="shared" si="430"/>
        <v>702.5</v>
      </c>
      <c r="AE226" s="31">
        <f t="shared" si="431"/>
        <v>702.5</v>
      </c>
      <c r="AF226" s="31">
        <f>AF227+AF229</f>
        <v>0</v>
      </c>
      <c r="AG226" s="31">
        <f t="shared" si="432"/>
        <v>4747.1999999999998</v>
      </c>
      <c r="AH226" s="31">
        <f t="shared" si="433"/>
        <v>702.5</v>
      </c>
      <c r="AI226" s="31">
        <f t="shared" si="434"/>
        <v>702.5</v>
      </c>
      <c r="AJ226" s="31">
        <f>AJ227+AJ229</f>
        <v>0</v>
      </c>
      <c r="AK226" s="31">
        <f>AK227+AK229</f>
        <v>0</v>
      </c>
      <c r="AL226" s="31">
        <f>AL227+AL229</f>
        <v>0</v>
      </c>
      <c r="AM226" s="31">
        <f>AM227+AM229</f>
        <v>0</v>
      </c>
      <c r="AN226" s="31">
        <f>AN227+AN229</f>
        <v>0</v>
      </c>
      <c r="AO226" s="31">
        <f>AO227+AO229</f>
        <v>0</v>
      </c>
      <c r="AP226" s="31">
        <f>AP227+AP229</f>
        <v>0</v>
      </c>
      <c r="AQ226" s="31">
        <f>AQ227+AQ229</f>
        <v>0</v>
      </c>
      <c r="AR226" s="31">
        <f>AR227+AR229</f>
        <v>0</v>
      </c>
      <c r="AS226" s="31">
        <f t="shared" si="426"/>
        <v>4747.1999999999998</v>
      </c>
      <c r="AT226" s="31">
        <f t="shared" si="427"/>
        <v>702.5</v>
      </c>
      <c r="AU226" s="31">
        <f t="shared" si="428"/>
        <v>702.5</v>
      </c>
      <c r="AV226" s="31">
        <f>AV227+AV229</f>
        <v>0</v>
      </c>
      <c r="AW226" s="32"/>
      <c r="AX226" s="32"/>
      <c r="AY226" s="1"/>
      <c r="AZ226" s="1"/>
      <c r="BA226" s="1"/>
      <c r="BB226" s="1"/>
      <c r="BC226" s="1"/>
      <c r="BD226" s="1"/>
      <c r="BE226" s="1"/>
    </row>
    <row r="227">
      <c r="A227" s="29" t="s">
        <v>199</v>
      </c>
      <c r="B227" s="29" t="s">
        <v>74</v>
      </c>
      <c r="C227" s="29" t="s">
        <v>74</v>
      </c>
      <c r="D227" s="29" t="s">
        <v>208</v>
      </c>
      <c r="E227" s="29"/>
      <c r="F227" s="30" t="s">
        <v>209</v>
      </c>
      <c r="G227" s="31">
        <f>G228</f>
        <v>702.5</v>
      </c>
      <c r="H227" s="31">
        <f>H228</f>
        <v>702.5</v>
      </c>
      <c r="I227" s="31">
        <f>I228</f>
        <v>702.5</v>
      </c>
      <c r="J227" s="31">
        <f>J228</f>
        <v>0</v>
      </c>
      <c r="K227" s="31">
        <f>K228</f>
        <v>0</v>
      </c>
      <c r="L227" s="31">
        <f>L228</f>
        <v>0</v>
      </c>
      <c r="M227" s="31">
        <f t="shared" si="498"/>
        <v>702.5</v>
      </c>
      <c r="N227" s="31">
        <f t="shared" si="499"/>
        <v>702.5</v>
      </c>
      <c r="O227" s="31">
        <f t="shared" si="500"/>
        <v>702.5</v>
      </c>
      <c r="P227" s="31">
        <f>P228</f>
        <v>0</v>
      </c>
      <c r="Q227" s="31">
        <f>Q228</f>
        <v>0</v>
      </c>
      <c r="R227" s="31">
        <f>R228</f>
        <v>94.700000000000003</v>
      </c>
      <c r="S227" s="31">
        <f>S228</f>
        <v>0</v>
      </c>
      <c r="T227" s="31">
        <f>T228</f>
        <v>0</v>
      </c>
      <c r="U227" s="31">
        <f>U228</f>
        <v>0</v>
      </c>
      <c r="V227" s="31">
        <f>V228</f>
        <v>0</v>
      </c>
      <c r="W227" s="31">
        <f>W228</f>
        <v>0</v>
      </c>
      <c r="X227" s="31">
        <f>X228</f>
        <v>0</v>
      </c>
      <c r="Y227" s="31">
        <f>Y228</f>
        <v>0</v>
      </c>
      <c r="Z227" s="31">
        <f>Z228</f>
        <v>0</v>
      </c>
      <c r="AA227" s="31">
        <f>AA228</f>
        <v>0</v>
      </c>
      <c r="AB227" s="31">
        <f>AB228</f>
        <v>0</v>
      </c>
      <c r="AC227" s="31">
        <f t="shared" si="429"/>
        <v>797.20000000000005</v>
      </c>
      <c r="AD227" s="31">
        <f t="shared" si="430"/>
        <v>702.5</v>
      </c>
      <c r="AE227" s="31">
        <f t="shared" si="431"/>
        <v>702.5</v>
      </c>
      <c r="AF227" s="31">
        <f>AF228</f>
        <v>0</v>
      </c>
      <c r="AG227" s="31">
        <f t="shared" si="432"/>
        <v>797.20000000000005</v>
      </c>
      <c r="AH227" s="31">
        <f t="shared" si="433"/>
        <v>702.5</v>
      </c>
      <c r="AI227" s="31">
        <f t="shared" si="434"/>
        <v>702.5</v>
      </c>
      <c r="AJ227" s="31">
        <f>AJ228</f>
        <v>0</v>
      </c>
      <c r="AK227" s="31">
        <f>AK228</f>
        <v>0</v>
      </c>
      <c r="AL227" s="31">
        <f>AL228</f>
        <v>0</v>
      </c>
      <c r="AM227" s="31">
        <f>AM228</f>
        <v>0</v>
      </c>
      <c r="AN227" s="31">
        <f>AN228</f>
        <v>0</v>
      </c>
      <c r="AO227" s="31">
        <f>AO228</f>
        <v>0</v>
      </c>
      <c r="AP227" s="31">
        <f>AP228</f>
        <v>0</v>
      </c>
      <c r="AQ227" s="31">
        <f>AQ228</f>
        <v>0</v>
      </c>
      <c r="AR227" s="31">
        <f>AR228</f>
        <v>0</v>
      </c>
      <c r="AS227" s="31">
        <f t="shared" si="426"/>
        <v>797.20000000000005</v>
      </c>
      <c r="AT227" s="31">
        <f t="shared" si="427"/>
        <v>702.5</v>
      </c>
      <c r="AU227" s="31">
        <f t="shared" si="428"/>
        <v>702.5</v>
      </c>
      <c r="AV227" s="31">
        <f>AV228</f>
        <v>0</v>
      </c>
      <c r="AW227" s="32"/>
      <c r="AX227" s="32"/>
      <c r="AY227" s="1"/>
      <c r="AZ227" s="1"/>
      <c r="BA227" s="1"/>
      <c r="BB227" s="1"/>
      <c r="BC227" s="1"/>
      <c r="BD227" s="1"/>
      <c r="BE227" s="1"/>
    </row>
    <row r="228" ht="31.5">
      <c r="A228" s="29" t="s">
        <v>199</v>
      </c>
      <c r="B228" s="29" t="s">
        <v>74</v>
      </c>
      <c r="C228" s="29" t="s">
        <v>74</v>
      </c>
      <c r="D228" s="29" t="s">
        <v>208</v>
      </c>
      <c r="E228" s="29" t="s">
        <v>129</v>
      </c>
      <c r="F228" s="30" t="s">
        <v>130</v>
      </c>
      <c r="G228" s="31">
        <v>702.5</v>
      </c>
      <c r="H228" s="31">
        <v>702.5</v>
      </c>
      <c r="I228" s="31">
        <v>702.5</v>
      </c>
      <c r="J228" s="31"/>
      <c r="K228" s="31"/>
      <c r="L228" s="31"/>
      <c r="M228" s="31">
        <f t="shared" si="498"/>
        <v>702.5</v>
      </c>
      <c r="N228" s="31">
        <f t="shared" si="499"/>
        <v>702.5</v>
      </c>
      <c r="O228" s="31">
        <f t="shared" si="500"/>
        <v>702.5</v>
      </c>
      <c r="P228" s="31"/>
      <c r="Q228" s="31"/>
      <c r="R228" s="31">
        <v>94.700000000000003</v>
      </c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>
        <f t="shared" si="429"/>
        <v>797.20000000000005</v>
      </c>
      <c r="AD228" s="31">
        <f t="shared" si="430"/>
        <v>702.5</v>
      </c>
      <c r="AE228" s="31">
        <f t="shared" si="431"/>
        <v>702.5</v>
      </c>
      <c r="AF228" s="31"/>
      <c r="AG228" s="31">
        <f t="shared" si="432"/>
        <v>797.20000000000005</v>
      </c>
      <c r="AH228" s="31">
        <f t="shared" si="433"/>
        <v>702.5</v>
      </c>
      <c r="AI228" s="31">
        <f t="shared" si="434"/>
        <v>702.5</v>
      </c>
      <c r="AJ228" s="31"/>
      <c r="AK228" s="31"/>
      <c r="AL228" s="31"/>
      <c r="AM228" s="31"/>
      <c r="AN228" s="31"/>
      <c r="AO228" s="31"/>
      <c r="AP228" s="31"/>
      <c r="AQ228" s="31"/>
      <c r="AR228" s="31"/>
      <c r="AS228" s="31">
        <f t="shared" ref="AS228:AS291" si="561">AG228+AJ228+AK228+AL228+AM228</f>
        <v>797.20000000000005</v>
      </c>
      <c r="AT228" s="31">
        <f t="shared" ref="AT228:AT291" si="562">AH228+AN228+AO228+AP228</f>
        <v>702.5</v>
      </c>
      <c r="AU228" s="31">
        <f t="shared" ref="AU228:AU291" si="563">AI228+AR228+AQ228</f>
        <v>702.5</v>
      </c>
      <c r="AV228" s="31"/>
      <c r="AW228" s="32"/>
      <c r="AX228" s="32"/>
      <c r="AY228" s="1"/>
      <c r="AZ228" s="1"/>
      <c r="BA228" s="1"/>
      <c r="BB228" s="1"/>
      <c r="BC228" s="1"/>
      <c r="BD228" s="1"/>
      <c r="BE228" s="1"/>
    </row>
    <row r="229" ht="31.5">
      <c r="A229" s="29" t="s">
        <v>199</v>
      </c>
      <c r="B229" s="29" t="s">
        <v>74</v>
      </c>
      <c r="C229" s="29" t="s">
        <v>74</v>
      </c>
      <c r="D229" s="29" t="s">
        <v>210</v>
      </c>
      <c r="E229" s="29"/>
      <c r="F229" s="30" t="s">
        <v>211</v>
      </c>
      <c r="G229" s="31">
        <f>G230</f>
        <v>3950</v>
      </c>
      <c r="H229" s="31">
        <f>H230</f>
        <v>0</v>
      </c>
      <c r="I229" s="31">
        <f>I230</f>
        <v>0</v>
      </c>
      <c r="J229" s="31">
        <f>J230</f>
        <v>0</v>
      </c>
      <c r="K229" s="31">
        <f>K230</f>
        <v>0</v>
      </c>
      <c r="L229" s="31">
        <f>L230</f>
        <v>0</v>
      </c>
      <c r="M229" s="31">
        <f t="shared" si="498"/>
        <v>3950</v>
      </c>
      <c r="N229" s="31">
        <f t="shared" si="499"/>
        <v>0</v>
      </c>
      <c r="O229" s="31">
        <f t="shared" si="500"/>
        <v>0</v>
      </c>
      <c r="P229" s="31">
        <f>P230</f>
        <v>0</v>
      </c>
      <c r="Q229" s="31">
        <f>Q230</f>
        <v>0</v>
      </c>
      <c r="R229" s="31">
        <f>R230</f>
        <v>0</v>
      </c>
      <c r="S229" s="31">
        <f>S230</f>
        <v>0</v>
      </c>
      <c r="T229" s="31">
        <f>T230</f>
        <v>0</v>
      </c>
      <c r="U229" s="31">
        <f>U230</f>
        <v>0</v>
      </c>
      <c r="V229" s="31">
        <f>V230</f>
        <v>0</v>
      </c>
      <c r="W229" s="31">
        <f>W230</f>
        <v>0</v>
      </c>
      <c r="X229" s="31">
        <f>X230</f>
        <v>0</v>
      </c>
      <c r="Y229" s="31">
        <f>Y230</f>
        <v>0</v>
      </c>
      <c r="Z229" s="31">
        <f>Z230</f>
        <v>0</v>
      </c>
      <c r="AA229" s="31">
        <f>AA230</f>
        <v>0</v>
      </c>
      <c r="AB229" s="31">
        <f>AB230</f>
        <v>0</v>
      </c>
      <c r="AC229" s="31">
        <f t="shared" si="429"/>
        <v>3950</v>
      </c>
      <c r="AD229" s="31">
        <f t="shared" si="430"/>
        <v>0</v>
      </c>
      <c r="AE229" s="31">
        <f t="shared" si="431"/>
        <v>0</v>
      </c>
      <c r="AF229" s="31">
        <f>AF230</f>
        <v>0</v>
      </c>
      <c r="AG229" s="31">
        <f t="shared" si="432"/>
        <v>3950</v>
      </c>
      <c r="AH229" s="31">
        <f t="shared" si="433"/>
        <v>0</v>
      </c>
      <c r="AI229" s="31">
        <f t="shared" si="434"/>
        <v>0</v>
      </c>
      <c r="AJ229" s="31">
        <f>AJ230</f>
        <v>0</v>
      </c>
      <c r="AK229" s="31">
        <f>AK230</f>
        <v>0</v>
      </c>
      <c r="AL229" s="31">
        <f>AL230</f>
        <v>0</v>
      </c>
      <c r="AM229" s="31">
        <f>AM230</f>
        <v>0</v>
      </c>
      <c r="AN229" s="31">
        <f>AN230</f>
        <v>0</v>
      </c>
      <c r="AO229" s="31">
        <f>AO230</f>
        <v>0</v>
      </c>
      <c r="AP229" s="31">
        <f>AP230</f>
        <v>0</v>
      </c>
      <c r="AQ229" s="31">
        <f>AQ230</f>
        <v>0</v>
      </c>
      <c r="AR229" s="31">
        <f>AR230</f>
        <v>0</v>
      </c>
      <c r="AS229" s="31">
        <f t="shared" si="561"/>
        <v>3950</v>
      </c>
      <c r="AT229" s="31">
        <f t="shared" si="562"/>
        <v>0</v>
      </c>
      <c r="AU229" s="31">
        <f t="shared" si="563"/>
        <v>0</v>
      </c>
      <c r="AV229" s="31">
        <f>AV230</f>
        <v>0</v>
      </c>
      <c r="AW229" s="32"/>
      <c r="AX229" s="32"/>
      <c r="AY229" s="1"/>
      <c r="AZ229" s="1"/>
      <c r="BA229" s="1"/>
      <c r="BB229" s="1"/>
      <c r="BC229" s="1"/>
      <c r="BD229" s="1"/>
      <c r="BE229" s="1"/>
    </row>
    <row r="230" ht="31.5">
      <c r="A230" s="29" t="s">
        <v>199</v>
      </c>
      <c r="B230" s="29" t="s">
        <v>74</v>
      </c>
      <c r="C230" s="29" t="s">
        <v>74</v>
      </c>
      <c r="D230" s="29" t="s">
        <v>210</v>
      </c>
      <c r="E230" s="29" t="s">
        <v>129</v>
      </c>
      <c r="F230" s="30" t="s">
        <v>130</v>
      </c>
      <c r="G230" s="31">
        <v>3950</v>
      </c>
      <c r="H230" s="31"/>
      <c r="I230" s="31"/>
      <c r="J230" s="31"/>
      <c r="K230" s="31"/>
      <c r="L230" s="31"/>
      <c r="M230" s="31">
        <f t="shared" si="498"/>
        <v>3950</v>
      </c>
      <c r="N230" s="31">
        <f t="shared" si="499"/>
        <v>0</v>
      </c>
      <c r="O230" s="31">
        <f t="shared" si="500"/>
        <v>0</v>
      </c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>
        <f t="shared" si="429"/>
        <v>3950</v>
      </c>
      <c r="AD230" s="31">
        <f t="shared" si="430"/>
        <v>0</v>
      </c>
      <c r="AE230" s="31">
        <f t="shared" si="431"/>
        <v>0</v>
      </c>
      <c r="AF230" s="31"/>
      <c r="AG230" s="31">
        <f t="shared" si="432"/>
        <v>3950</v>
      </c>
      <c r="AH230" s="31">
        <f t="shared" si="433"/>
        <v>0</v>
      </c>
      <c r="AI230" s="31">
        <f t="shared" si="434"/>
        <v>0</v>
      </c>
      <c r="AJ230" s="31"/>
      <c r="AK230" s="31"/>
      <c r="AL230" s="31"/>
      <c r="AM230" s="31"/>
      <c r="AN230" s="31"/>
      <c r="AO230" s="31"/>
      <c r="AP230" s="31"/>
      <c r="AQ230" s="31"/>
      <c r="AR230" s="31"/>
      <c r="AS230" s="31">
        <f t="shared" si="561"/>
        <v>3950</v>
      </c>
      <c r="AT230" s="31">
        <f t="shared" si="562"/>
        <v>0</v>
      </c>
      <c r="AU230" s="31">
        <f t="shared" si="563"/>
        <v>0</v>
      </c>
      <c r="AV230" s="31"/>
      <c r="AW230" s="32"/>
      <c r="AX230" s="32"/>
      <c r="AY230" s="1"/>
      <c r="AZ230" s="1"/>
      <c r="BA230" s="1"/>
      <c r="BB230" s="1"/>
      <c r="BC230" s="1"/>
      <c r="BD230" s="1"/>
      <c r="BE230" s="1"/>
    </row>
    <row r="231" ht="47.25">
      <c r="A231" s="29" t="s">
        <v>199</v>
      </c>
      <c r="B231" s="29" t="s">
        <v>74</v>
      </c>
      <c r="C231" s="29" t="s">
        <v>74</v>
      </c>
      <c r="D231" s="29" t="s">
        <v>236</v>
      </c>
      <c r="E231" s="29"/>
      <c r="F231" s="30" t="s">
        <v>237</v>
      </c>
      <c r="G231" s="31">
        <f>G232+G234+G236+G238+G242</f>
        <v>47514.800000000003</v>
      </c>
      <c r="H231" s="31">
        <f>H232+H234+H236+H238+H242</f>
        <v>48125.200000000004</v>
      </c>
      <c r="I231" s="31">
        <f>I232+I234+I236+I238+I242</f>
        <v>48125.200000000004</v>
      </c>
      <c r="J231" s="31">
        <f>J232+J234+J236+J238+J242</f>
        <v>0</v>
      </c>
      <c r="K231" s="31">
        <f>K232+K234+K236+K238+K242</f>
        <v>0</v>
      </c>
      <c r="L231" s="31">
        <f>L232+L234+L236+L238+L242</f>
        <v>0</v>
      </c>
      <c r="M231" s="31">
        <f t="shared" si="498"/>
        <v>47514.800000000003</v>
      </c>
      <c r="N231" s="31">
        <f t="shared" si="499"/>
        <v>48125.200000000004</v>
      </c>
      <c r="O231" s="31">
        <f t="shared" si="500"/>
        <v>48125.200000000004</v>
      </c>
      <c r="P231" s="31">
        <f>P232+P234+P236+P238+P242</f>
        <v>0</v>
      </c>
      <c r="Q231" s="31">
        <f>Q232+Q234+Q236+Q238+Q242</f>
        <v>0</v>
      </c>
      <c r="R231" s="31">
        <f>R232+R234+R236+R238+R242</f>
        <v>1898.9000000000001</v>
      </c>
      <c r="S231" s="31">
        <f>S232+S234+S236+S238+S242</f>
        <v>0</v>
      </c>
      <c r="T231" s="31">
        <f>T232+T234+T236+T238+T242</f>
        <v>0</v>
      </c>
      <c r="U231" s="31">
        <f>U232+U234+U236+U238+U242</f>
        <v>0</v>
      </c>
      <c r="V231" s="31">
        <f>V232+V234+V236+V238+V242</f>
        <v>1898.9000000000001</v>
      </c>
      <c r="W231" s="31">
        <f>W232+W234+W236+W238+W242</f>
        <v>0</v>
      </c>
      <c r="X231" s="31">
        <f>X232+X234+X236+X238+X242</f>
        <v>0</v>
      </c>
      <c r="Y231" s="31">
        <f>Y232+Y234+Y236+Y238+Y242</f>
        <v>0</v>
      </c>
      <c r="Z231" s="31">
        <f>Z232+Z234+Z236+Z238+Z242</f>
        <v>1898.9000000000001</v>
      </c>
      <c r="AA231" s="31">
        <f>AA232+AA234+AA236+AA238+AA242</f>
        <v>0</v>
      </c>
      <c r="AB231" s="31">
        <f>AB232+AB234+AB236+AB238+AB242</f>
        <v>0</v>
      </c>
      <c r="AC231" s="31">
        <f t="shared" si="429"/>
        <v>49413.700000000004</v>
      </c>
      <c r="AD231" s="31">
        <f t="shared" si="430"/>
        <v>50024.100000000006</v>
      </c>
      <c r="AE231" s="31">
        <f t="shared" si="431"/>
        <v>50024.100000000006</v>
      </c>
      <c r="AF231" s="31">
        <f>AF232+AF234+AF236+AF238+AF242</f>
        <v>0</v>
      </c>
      <c r="AG231" s="31">
        <f t="shared" si="432"/>
        <v>49413.700000000004</v>
      </c>
      <c r="AH231" s="31">
        <f t="shared" si="433"/>
        <v>50024.100000000006</v>
      </c>
      <c r="AI231" s="31">
        <f t="shared" si="434"/>
        <v>50024.100000000006</v>
      </c>
      <c r="AJ231" s="31">
        <f>AJ232+AJ234+AJ236+AJ238+AJ242</f>
        <v>0</v>
      </c>
      <c r="AK231" s="31">
        <f>AK232+AK234+AK236+AK238+AK242</f>
        <v>0</v>
      </c>
      <c r="AL231" s="31">
        <f>AL232+AL234+AL236+AL238+AL242</f>
        <v>-265.5</v>
      </c>
      <c r="AM231" s="31">
        <f>AM232+AM234+AM236+AM238+AM242</f>
        <v>0</v>
      </c>
      <c r="AN231" s="31">
        <f>AN232+AN234+AN236+AN238+AN242</f>
        <v>0</v>
      </c>
      <c r="AO231" s="31">
        <f>AO232+AO234+AO236+AO238+AO242</f>
        <v>0</v>
      </c>
      <c r="AP231" s="31">
        <f>AP232+AP234+AP236+AP238+AP242</f>
        <v>0</v>
      </c>
      <c r="AQ231" s="31">
        <f>AQ232+AQ234+AQ236+AQ238+AQ242</f>
        <v>0</v>
      </c>
      <c r="AR231" s="31">
        <f>AR232+AR234+AR236+AR238+AR242</f>
        <v>0</v>
      </c>
      <c r="AS231" s="31">
        <f t="shared" si="561"/>
        <v>49148.200000000004</v>
      </c>
      <c r="AT231" s="31">
        <f t="shared" si="562"/>
        <v>50024.100000000006</v>
      </c>
      <c r="AU231" s="31">
        <f t="shared" si="563"/>
        <v>50024.100000000006</v>
      </c>
      <c r="AV231" s="31">
        <f>AV232+AV234+AV236+AV238+AV242</f>
        <v>0</v>
      </c>
      <c r="AW231" s="32"/>
      <c r="AX231" s="32"/>
      <c r="AY231" s="1"/>
      <c r="AZ231" s="1"/>
      <c r="BA231" s="1"/>
      <c r="BB231" s="1"/>
      <c r="BC231" s="1"/>
      <c r="BD231" s="1"/>
      <c r="BE231" s="1"/>
    </row>
    <row r="232" ht="47.25">
      <c r="A232" s="29" t="s">
        <v>199</v>
      </c>
      <c r="B232" s="29" t="s">
        <v>74</v>
      </c>
      <c r="C232" s="29" t="s">
        <v>74</v>
      </c>
      <c r="D232" s="29" t="s">
        <v>238</v>
      </c>
      <c r="E232" s="29"/>
      <c r="F232" s="30" t="s">
        <v>54</v>
      </c>
      <c r="G232" s="31">
        <f>G233</f>
        <v>33576.400000000001</v>
      </c>
      <c r="H232" s="31">
        <f>H233</f>
        <v>34638.900000000001</v>
      </c>
      <c r="I232" s="31">
        <f>I233</f>
        <v>34638.900000000001</v>
      </c>
      <c r="J232" s="31">
        <f>J233</f>
        <v>0</v>
      </c>
      <c r="K232" s="31">
        <f>K233</f>
        <v>0</v>
      </c>
      <c r="L232" s="31">
        <f>L233</f>
        <v>0</v>
      </c>
      <c r="M232" s="31">
        <f t="shared" si="498"/>
        <v>33576.400000000001</v>
      </c>
      <c r="N232" s="31">
        <f t="shared" si="499"/>
        <v>34638.900000000001</v>
      </c>
      <c r="O232" s="31">
        <f t="shared" si="500"/>
        <v>34638.900000000001</v>
      </c>
      <c r="P232" s="31">
        <f>P233</f>
        <v>0</v>
      </c>
      <c r="Q232" s="31">
        <f>Q233</f>
        <v>0</v>
      </c>
      <c r="R232" s="31">
        <f>R233</f>
        <v>0</v>
      </c>
      <c r="S232" s="31">
        <f>S233</f>
        <v>0</v>
      </c>
      <c r="T232" s="31">
        <f>T233</f>
        <v>0</v>
      </c>
      <c r="U232" s="31">
        <f>U233</f>
        <v>0</v>
      </c>
      <c r="V232" s="31">
        <f>V233</f>
        <v>0</v>
      </c>
      <c r="W232" s="31">
        <f>W233</f>
        <v>0</v>
      </c>
      <c r="X232" s="31">
        <f>X233</f>
        <v>0</v>
      </c>
      <c r="Y232" s="31">
        <f>Y233</f>
        <v>0</v>
      </c>
      <c r="Z232" s="31">
        <f>Z233</f>
        <v>0</v>
      </c>
      <c r="AA232" s="31">
        <f>AA233</f>
        <v>0</v>
      </c>
      <c r="AB232" s="31">
        <f>AB233</f>
        <v>0</v>
      </c>
      <c r="AC232" s="31">
        <f t="shared" si="429"/>
        <v>33576.400000000001</v>
      </c>
      <c r="AD232" s="31">
        <f t="shared" si="430"/>
        <v>34638.900000000001</v>
      </c>
      <c r="AE232" s="31">
        <f t="shared" si="431"/>
        <v>34638.900000000001</v>
      </c>
      <c r="AF232" s="31">
        <f>AF233</f>
        <v>0</v>
      </c>
      <c r="AG232" s="31">
        <f t="shared" si="432"/>
        <v>33576.400000000001</v>
      </c>
      <c r="AH232" s="31">
        <f t="shared" si="433"/>
        <v>34638.900000000001</v>
      </c>
      <c r="AI232" s="31">
        <f t="shared" si="434"/>
        <v>34638.900000000001</v>
      </c>
      <c r="AJ232" s="31">
        <f>AJ233</f>
        <v>0</v>
      </c>
      <c r="AK232" s="31">
        <f>AK233</f>
        <v>0</v>
      </c>
      <c r="AL232" s="31">
        <f>AL233</f>
        <v>0</v>
      </c>
      <c r="AM232" s="31">
        <f>AM233</f>
        <v>0</v>
      </c>
      <c r="AN232" s="31">
        <f>AN233</f>
        <v>0</v>
      </c>
      <c r="AO232" s="31">
        <f>AO233</f>
        <v>0</v>
      </c>
      <c r="AP232" s="31">
        <f>AP233</f>
        <v>0</v>
      </c>
      <c r="AQ232" s="31">
        <f>AQ233</f>
        <v>0</v>
      </c>
      <c r="AR232" s="31">
        <f>AR233</f>
        <v>0</v>
      </c>
      <c r="AS232" s="31">
        <f t="shared" si="561"/>
        <v>33576.400000000001</v>
      </c>
      <c r="AT232" s="31">
        <f t="shared" si="562"/>
        <v>34638.900000000001</v>
      </c>
      <c r="AU232" s="31">
        <f t="shared" si="563"/>
        <v>34638.900000000001</v>
      </c>
      <c r="AV232" s="31">
        <f>AV233</f>
        <v>0</v>
      </c>
      <c r="AW232" s="32"/>
      <c r="AX232" s="32"/>
      <c r="AY232" s="1"/>
      <c r="AZ232" s="1"/>
      <c r="BA232" s="1"/>
      <c r="BB232" s="1"/>
      <c r="BC232" s="1"/>
      <c r="BD232" s="1"/>
      <c r="BE232" s="1"/>
    </row>
    <row r="233" ht="31.5">
      <c r="A233" s="29" t="s">
        <v>199</v>
      </c>
      <c r="B233" s="29" t="s">
        <v>74</v>
      </c>
      <c r="C233" s="29" t="s">
        <v>74</v>
      </c>
      <c r="D233" s="29" t="s">
        <v>238</v>
      </c>
      <c r="E233" s="29" t="s">
        <v>129</v>
      </c>
      <c r="F233" s="30" t="s">
        <v>130</v>
      </c>
      <c r="G233" s="31">
        <v>33576.400000000001</v>
      </c>
      <c r="H233" s="31">
        <v>34638.900000000001</v>
      </c>
      <c r="I233" s="31">
        <v>34638.900000000001</v>
      </c>
      <c r="J233" s="31"/>
      <c r="K233" s="31"/>
      <c r="L233" s="31"/>
      <c r="M233" s="31">
        <f t="shared" si="498"/>
        <v>33576.400000000001</v>
      </c>
      <c r="N233" s="31">
        <f t="shared" si="499"/>
        <v>34638.900000000001</v>
      </c>
      <c r="O233" s="31">
        <f t="shared" si="500"/>
        <v>34638.900000000001</v>
      </c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>
        <f t="shared" si="429"/>
        <v>33576.400000000001</v>
      </c>
      <c r="AD233" s="31">
        <f t="shared" si="430"/>
        <v>34638.900000000001</v>
      </c>
      <c r="AE233" s="31">
        <f t="shared" si="431"/>
        <v>34638.900000000001</v>
      </c>
      <c r="AF233" s="31"/>
      <c r="AG233" s="31">
        <f t="shared" si="432"/>
        <v>33576.400000000001</v>
      </c>
      <c r="AH233" s="31">
        <f t="shared" si="433"/>
        <v>34638.900000000001</v>
      </c>
      <c r="AI233" s="31">
        <f t="shared" si="434"/>
        <v>34638.900000000001</v>
      </c>
      <c r="AJ233" s="31"/>
      <c r="AK233" s="31"/>
      <c r="AL233" s="31"/>
      <c r="AM233" s="31"/>
      <c r="AN233" s="31"/>
      <c r="AO233" s="31"/>
      <c r="AP233" s="31"/>
      <c r="AQ233" s="31"/>
      <c r="AR233" s="31"/>
      <c r="AS233" s="31">
        <f t="shared" si="561"/>
        <v>33576.400000000001</v>
      </c>
      <c r="AT233" s="31">
        <f t="shared" si="562"/>
        <v>34638.900000000001</v>
      </c>
      <c r="AU233" s="31">
        <f t="shared" si="563"/>
        <v>34638.900000000001</v>
      </c>
      <c r="AV233" s="31"/>
      <c r="AW233" s="32"/>
      <c r="AX233" s="32"/>
      <c r="AY233" s="1"/>
      <c r="AZ233" s="1"/>
      <c r="BA233" s="1"/>
      <c r="BB233" s="1"/>
      <c r="BC233" s="1"/>
      <c r="BD233" s="1"/>
      <c r="BE233" s="1"/>
    </row>
    <row r="234">
      <c r="A234" s="29" t="s">
        <v>199</v>
      </c>
      <c r="B234" s="29" t="s">
        <v>74</v>
      </c>
      <c r="C234" s="29" t="s">
        <v>74</v>
      </c>
      <c r="D234" s="29" t="s">
        <v>239</v>
      </c>
      <c r="E234" s="29"/>
      <c r="F234" s="30" t="s">
        <v>240</v>
      </c>
      <c r="G234" s="31">
        <f>G235</f>
        <v>6705.8999999999996</v>
      </c>
      <c r="H234" s="31">
        <f>H235</f>
        <v>6705.8999999999996</v>
      </c>
      <c r="I234" s="31">
        <f>I235</f>
        <v>6705.8999999999996</v>
      </c>
      <c r="J234" s="31">
        <f>J235</f>
        <v>0</v>
      </c>
      <c r="K234" s="31">
        <f>K235</f>
        <v>0</v>
      </c>
      <c r="L234" s="31">
        <f>L235</f>
        <v>0</v>
      </c>
      <c r="M234" s="31">
        <f t="shared" si="498"/>
        <v>6705.8999999999996</v>
      </c>
      <c r="N234" s="31">
        <f t="shared" si="499"/>
        <v>6705.8999999999996</v>
      </c>
      <c r="O234" s="31">
        <f t="shared" si="500"/>
        <v>6705.8999999999996</v>
      </c>
      <c r="P234" s="31">
        <f>P235</f>
        <v>0</v>
      </c>
      <c r="Q234" s="31">
        <f>Q235</f>
        <v>0</v>
      </c>
      <c r="R234" s="31">
        <f>R235</f>
        <v>0</v>
      </c>
      <c r="S234" s="31">
        <f>S235</f>
        <v>0</v>
      </c>
      <c r="T234" s="31">
        <f>T235</f>
        <v>0</v>
      </c>
      <c r="U234" s="31">
        <f>U235</f>
        <v>0</v>
      </c>
      <c r="V234" s="31">
        <f>V235</f>
        <v>0</v>
      </c>
      <c r="W234" s="31">
        <f>W235</f>
        <v>0</v>
      </c>
      <c r="X234" s="31">
        <f>X235</f>
        <v>0</v>
      </c>
      <c r="Y234" s="31">
        <f>Y235</f>
        <v>0</v>
      </c>
      <c r="Z234" s="31">
        <f>Z235</f>
        <v>0</v>
      </c>
      <c r="AA234" s="31">
        <f>AA235</f>
        <v>0</v>
      </c>
      <c r="AB234" s="31">
        <f>AB235</f>
        <v>0</v>
      </c>
      <c r="AC234" s="31">
        <f t="shared" ref="AC234:AC297" si="564">M234+R234+P234+Q234+T234+S234</f>
        <v>6705.8999999999996</v>
      </c>
      <c r="AD234" s="31">
        <f t="shared" ref="AD234:AD297" si="565">N234+V234+X234+U234+W234</f>
        <v>6705.8999999999996</v>
      </c>
      <c r="AE234" s="31">
        <f t="shared" ref="AE234:AE297" si="566">O234+Z234+AB234+Y234+AA234</f>
        <v>6705.8999999999996</v>
      </c>
      <c r="AF234" s="31">
        <f>AF235</f>
        <v>0</v>
      </c>
      <c r="AG234" s="31">
        <f t="shared" ref="AG234:AG297" si="567">AC234+AF234</f>
        <v>6705.8999999999996</v>
      </c>
      <c r="AH234" s="31">
        <f t="shared" ref="AH234:AH297" si="568">AD234</f>
        <v>6705.8999999999996</v>
      </c>
      <c r="AI234" s="31">
        <f t="shared" ref="AI234:AI297" si="569">AE234</f>
        <v>6705.8999999999996</v>
      </c>
      <c r="AJ234" s="31">
        <f>AJ235</f>
        <v>0</v>
      </c>
      <c r="AK234" s="31">
        <f>AK235</f>
        <v>0</v>
      </c>
      <c r="AL234" s="31">
        <f>AL235</f>
        <v>0</v>
      </c>
      <c r="AM234" s="31">
        <f>AM235</f>
        <v>0</v>
      </c>
      <c r="AN234" s="31">
        <f>AN235</f>
        <v>0</v>
      </c>
      <c r="AO234" s="31">
        <f>AO235</f>
        <v>0</v>
      </c>
      <c r="AP234" s="31">
        <f>AP235</f>
        <v>0</v>
      </c>
      <c r="AQ234" s="31">
        <f>AQ235</f>
        <v>0</v>
      </c>
      <c r="AR234" s="31">
        <f>AR235</f>
        <v>0</v>
      </c>
      <c r="AS234" s="31">
        <f t="shared" si="561"/>
        <v>6705.8999999999996</v>
      </c>
      <c r="AT234" s="31">
        <f t="shared" si="562"/>
        <v>6705.8999999999996</v>
      </c>
      <c r="AU234" s="31">
        <f t="shared" si="563"/>
        <v>6705.8999999999996</v>
      </c>
      <c r="AV234" s="31">
        <f>AV235</f>
        <v>0</v>
      </c>
      <c r="AW234" s="32"/>
      <c r="AX234" s="32"/>
      <c r="AY234" s="1"/>
      <c r="AZ234" s="1"/>
      <c r="BA234" s="1"/>
      <c r="BB234" s="1"/>
      <c r="BC234" s="1"/>
      <c r="BD234" s="1"/>
      <c r="BE234" s="1"/>
    </row>
    <row r="235" ht="31.5">
      <c r="A235" s="29" t="s">
        <v>199</v>
      </c>
      <c r="B235" s="29" t="s">
        <v>74</v>
      </c>
      <c r="C235" s="29" t="s">
        <v>74</v>
      </c>
      <c r="D235" s="29" t="s">
        <v>239</v>
      </c>
      <c r="E235" s="29" t="s">
        <v>129</v>
      </c>
      <c r="F235" s="30" t="s">
        <v>130</v>
      </c>
      <c r="G235" s="31">
        <v>6705.8999999999996</v>
      </c>
      <c r="H235" s="31">
        <v>6705.8999999999996</v>
      </c>
      <c r="I235" s="31">
        <v>6705.8999999999996</v>
      </c>
      <c r="J235" s="31"/>
      <c r="K235" s="31"/>
      <c r="L235" s="31"/>
      <c r="M235" s="31">
        <f t="shared" si="498"/>
        <v>6705.8999999999996</v>
      </c>
      <c r="N235" s="31">
        <f t="shared" si="499"/>
        <v>6705.8999999999996</v>
      </c>
      <c r="O235" s="31">
        <f t="shared" si="500"/>
        <v>6705.8999999999996</v>
      </c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>
        <f t="shared" si="564"/>
        <v>6705.8999999999996</v>
      </c>
      <c r="AD235" s="31">
        <f t="shared" si="565"/>
        <v>6705.8999999999996</v>
      </c>
      <c r="AE235" s="31">
        <f t="shared" si="566"/>
        <v>6705.8999999999996</v>
      </c>
      <c r="AF235" s="31"/>
      <c r="AG235" s="31">
        <f t="shared" si="567"/>
        <v>6705.8999999999996</v>
      </c>
      <c r="AH235" s="31">
        <f t="shared" si="568"/>
        <v>6705.8999999999996</v>
      </c>
      <c r="AI235" s="31">
        <f t="shared" si="569"/>
        <v>6705.8999999999996</v>
      </c>
      <c r="AJ235" s="31"/>
      <c r="AK235" s="31"/>
      <c r="AL235" s="31"/>
      <c r="AM235" s="31"/>
      <c r="AN235" s="31"/>
      <c r="AO235" s="31"/>
      <c r="AP235" s="31"/>
      <c r="AQ235" s="31"/>
      <c r="AR235" s="31"/>
      <c r="AS235" s="31">
        <f t="shared" si="561"/>
        <v>6705.8999999999996</v>
      </c>
      <c r="AT235" s="31">
        <f t="shared" si="562"/>
        <v>6705.8999999999996</v>
      </c>
      <c r="AU235" s="31">
        <f t="shared" si="563"/>
        <v>6705.8999999999996</v>
      </c>
      <c r="AV235" s="31"/>
      <c r="AW235" s="32"/>
      <c r="AX235" s="32"/>
      <c r="AY235" s="1"/>
      <c r="AZ235" s="1"/>
      <c r="BA235" s="1"/>
      <c r="BB235" s="1"/>
      <c r="BC235" s="1"/>
      <c r="BD235" s="1"/>
      <c r="BE235" s="1"/>
    </row>
    <row r="236">
      <c r="A236" s="29" t="s">
        <v>199</v>
      </c>
      <c r="B236" s="29" t="s">
        <v>74</v>
      </c>
      <c r="C236" s="29" t="s">
        <v>74</v>
      </c>
      <c r="D236" s="29" t="s">
        <v>241</v>
      </c>
      <c r="E236" s="29"/>
      <c r="F236" s="30" t="s">
        <v>218</v>
      </c>
      <c r="G236" s="31">
        <f>G237</f>
        <v>531.29999999999995</v>
      </c>
      <c r="H236" s="31">
        <f>H237</f>
        <v>0</v>
      </c>
      <c r="I236" s="31">
        <f>I237</f>
        <v>0</v>
      </c>
      <c r="J236" s="31">
        <f>J237</f>
        <v>0</v>
      </c>
      <c r="K236" s="31">
        <f>K237</f>
        <v>0</v>
      </c>
      <c r="L236" s="31">
        <f>L237</f>
        <v>0</v>
      </c>
      <c r="M236" s="31">
        <f t="shared" si="498"/>
        <v>531.29999999999995</v>
      </c>
      <c r="N236" s="31">
        <f t="shared" si="499"/>
        <v>0</v>
      </c>
      <c r="O236" s="31">
        <f t="shared" si="500"/>
        <v>0</v>
      </c>
      <c r="P236" s="31">
        <f>P237</f>
        <v>0</v>
      </c>
      <c r="Q236" s="31">
        <f>Q237</f>
        <v>0</v>
      </c>
      <c r="R236" s="31">
        <f>R237</f>
        <v>0</v>
      </c>
      <c r="S236" s="31">
        <f>S237</f>
        <v>0</v>
      </c>
      <c r="T236" s="31">
        <f>T237</f>
        <v>0</v>
      </c>
      <c r="U236" s="31">
        <f>U237</f>
        <v>0</v>
      </c>
      <c r="V236" s="31">
        <f>V237</f>
        <v>0</v>
      </c>
      <c r="W236" s="31">
        <f>W237</f>
        <v>0</v>
      </c>
      <c r="X236" s="31">
        <f>X237</f>
        <v>0</v>
      </c>
      <c r="Y236" s="31">
        <f>Y237</f>
        <v>0</v>
      </c>
      <c r="Z236" s="31">
        <f>Z237</f>
        <v>0</v>
      </c>
      <c r="AA236" s="31">
        <f>AA237</f>
        <v>0</v>
      </c>
      <c r="AB236" s="31">
        <f>AB237</f>
        <v>0</v>
      </c>
      <c r="AC236" s="31">
        <f t="shared" si="564"/>
        <v>531.29999999999995</v>
      </c>
      <c r="AD236" s="31">
        <f t="shared" si="565"/>
        <v>0</v>
      </c>
      <c r="AE236" s="31">
        <f t="shared" si="566"/>
        <v>0</v>
      </c>
      <c r="AF236" s="31">
        <f>AF237</f>
        <v>0</v>
      </c>
      <c r="AG236" s="31">
        <f t="shared" si="567"/>
        <v>531.29999999999995</v>
      </c>
      <c r="AH236" s="31">
        <f t="shared" si="568"/>
        <v>0</v>
      </c>
      <c r="AI236" s="31">
        <f t="shared" si="569"/>
        <v>0</v>
      </c>
      <c r="AJ236" s="31">
        <f>AJ237</f>
        <v>0</v>
      </c>
      <c r="AK236" s="31">
        <f>AK237</f>
        <v>0</v>
      </c>
      <c r="AL236" s="31">
        <f>AL237</f>
        <v>-265.5</v>
      </c>
      <c r="AM236" s="31">
        <f>AM237</f>
        <v>0</v>
      </c>
      <c r="AN236" s="31">
        <f>AN237</f>
        <v>0</v>
      </c>
      <c r="AO236" s="31">
        <f>AO237</f>
        <v>0</v>
      </c>
      <c r="AP236" s="31">
        <f>AP237</f>
        <v>0</v>
      </c>
      <c r="AQ236" s="31">
        <f>AQ237</f>
        <v>0</v>
      </c>
      <c r="AR236" s="31">
        <f>AR237</f>
        <v>0</v>
      </c>
      <c r="AS236" s="31">
        <f t="shared" si="561"/>
        <v>265.79999999999995</v>
      </c>
      <c r="AT236" s="31">
        <f t="shared" si="562"/>
        <v>0</v>
      </c>
      <c r="AU236" s="31">
        <f t="shared" si="563"/>
        <v>0</v>
      </c>
      <c r="AV236" s="31">
        <f>AV237</f>
        <v>0</v>
      </c>
      <c r="AW236" s="32"/>
      <c r="AX236" s="32"/>
      <c r="AY236" s="1"/>
      <c r="AZ236" s="1"/>
      <c r="BA236" s="1"/>
      <c r="BB236" s="1"/>
      <c r="BC236" s="1"/>
      <c r="BD236" s="1"/>
      <c r="BE236" s="1"/>
    </row>
    <row r="237" ht="31.5">
      <c r="A237" s="29" t="s">
        <v>199</v>
      </c>
      <c r="B237" s="29" t="s">
        <v>74</v>
      </c>
      <c r="C237" s="29" t="s">
        <v>74</v>
      </c>
      <c r="D237" s="29" t="s">
        <v>241</v>
      </c>
      <c r="E237" s="29" t="s">
        <v>129</v>
      </c>
      <c r="F237" s="30" t="s">
        <v>130</v>
      </c>
      <c r="G237" s="31">
        <v>531.29999999999995</v>
      </c>
      <c r="H237" s="31"/>
      <c r="I237" s="31"/>
      <c r="J237" s="31"/>
      <c r="K237" s="31"/>
      <c r="L237" s="31"/>
      <c r="M237" s="31">
        <f t="shared" si="498"/>
        <v>531.29999999999995</v>
      </c>
      <c r="N237" s="31">
        <f t="shared" si="499"/>
        <v>0</v>
      </c>
      <c r="O237" s="31">
        <f t="shared" si="500"/>
        <v>0</v>
      </c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>
        <f t="shared" si="564"/>
        <v>531.29999999999995</v>
      </c>
      <c r="AD237" s="31">
        <f t="shared" si="565"/>
        <v>0</v>
      </c>
      <c r="AE237" s="31">
        <f t="shared" si="566"/>
        <v>0</v>
      </c>
      <c r="AF237" s="31"/>
      <c r="AG237" s="31">
        <f t="shared" si="567"/>
        <v>531.29999999999995</v>
      </c>
      <c r="AH237" s="31">
        <f t="shared" si="568"/>
        <v>0</v>
      </c>
      <c r="AI237" s="31">
        <f t="shared" si="569"/>
        <v>0</v>
      </c>
      <c r="AJ237" s="31"/>
      <c r="AK237" s="31"/>
      <c r="AL237" s="31">
        <v>-265.5</v>
      </c>
      <c r="AM237" s="31"/>
      <c r="AN237" s="31"/>
      <c r="AO237" s="31"/>
      <c r="AP237" s="31"/>
      <c r="AQ237" s="31"/>
      <c r="AR237" s="31"/>
      <c r="AS237" s="31">
        <f t="shared" si="561"/>
        <v>265.79999999999995</v>
      </c>
      <c r="AT237" s="31">
        <f t="shared" si="562"/>
        <v>0</v>
      </c>
      <c r="AU237" s="31">
        <f t="shared" si="563"/>
        <v>0</v>
      </c>
      <c r="AV237" s="31"/>
      <c r="AW237" s="32"/>
      <c r="AX237" s="32"/>
      <c r="AY237" s="1"/>
      <c r="AZ237" s="1"/>
      <c r="BA237" s="1"/>
      <c r="BB237" s="1"/>
      <c r="BC237" s="1"/>
      <c r="BD237" s="1"/>
      <c r="BE237" s="1"/>
    </row>
    <row r="238">
      <c r="A238" s="29" t="s">
        <v>199</v>
      </c>
      <c r="B238" s="29" t="s">
        <v>74</v>
      </c>
      <c r="C238" s="29" t="s">
        <v>74</v>
      </c>
      <c r="D238" s="29" t="s">
        <v>242</v>
      </c>
      <c r="E238" s="29"/>
      <c r="F238" s="30" t="s">
        <v>243</v>
      </c>
      <c r="G238" s="31">
        <f>G241+G239+G240</f>
        <v>4249.6000000000004</v>
      </c>
      <c r="H238" s="31">
        <f>H241+H239+H240</f>
        <v>4249.6000000000004</v>
      </c>
      <c r="I238" s="31">
        <f>I241+I239+I240</f>
        <v>4249.6000000000004</v>
      </c>
      <c r="J238" s="31">
        <f>J241+J239+J240</f>
        <v>0</v>
      </c>
      <c r="K238" s="31">
        <f>K241+K239+K240</f>
        <v>0</v>
      </c>
      <c r="L238" s="31">
        <f>L241+L239+L240</f>
        <v>0</v>
      </c>
      <c r="M238" s="31">
        <f t="shared" si="498"/>
        <v>4249.6000000000004</v>
      </c>
      <c r="N238" s="31">
        <f t="shared" si="499"/>
        <v>4249.6000000000004</v>
      </c>
      <c r="O238" s="31">
        <f t="shared" si="500"/>
        <v>4249.6000000000004</v>
      </c>
      <c r="P238" s="31">
        <f>P241+P239+P240</f>
        <v>0</v>
      </c>
      <c r="Q238" s="31">
        <f>Q241+Q239+Q240</f>
        <v>0</v>
      </c>
      <c r="R238" s="31">
        <f>R241+R239+R240</f>
        <v>1898.9000000000001</v>
      </c>
      <c r="S238" s="31">
        <f>S241+S239+S240</f>
        <v>0</v>
      </c>
      <c r="T238" s="31">
        <f>T241+T239+T240</f>
        <v>0</v>
      </c>
      <c r="U238" s="31">
        <f>U241+U239+U240</f>
        <v>0</v>
      </c>
      <c r="V238" s="31">
        <f>V241+V239+V240</f>
        <v>1898.9000000000001</v>
      </c>
      <c r="W238" s="31">
        <f>W241+W239+W240</f>
        <v>0</v>
      </c>
      <c r="X238" s="31">
        <f>X241+X239+X240</f>
        <v>0</v>
      </c>
      <c r="Y238" s="31">
        <f>Y241+Y239+Y240</f>
        <v>0</v>
      </c>
      <c r="Z238" s="31">
        <f>Z241+Z239+Z240</f>
        <v>1898.9000000000001</v>
      </c>
      <c r="AA238" s="31">
        <f>AA241+AA239+AA240</f>
        <v>0</v>
      </c>
      <c r="AB238" s="31">
        <f>AB241+AB239+AB240</f>
        <v>0</v>
      </c>
      <c r="AC238" s="31">
        <f t="shared" si="564"/>
        <v>6148.5</v>
      </c>
      <c r="AD238" s="31">
        <f t="shared" si="565"/>
        <v>6148.5</v>
      </c>
      <c r="AE238" s="31">
        <f t="shared" si="566"/>
        <v>6148.5</v>
      </c>
      <c r="AF238" s="31">
        <f>AF241+AF239+AF240</f>
        <v>0</v>
      </c>
      <c r="AG238" s="31">
        <f t="shared" si="567"/>
        <v>6148.5</v>
      </c>
      <c r="AH238" s="31">
        <f t="shared" si="568"/>
        <v>6148.5</v>
      </c>
      <c r="AI238" s="31">
        <f t="shared" si="569"/>
        <v>6148.5</v>
      </c>
      <c r="AJ238" s="31">
        <f>AJ241+AJ239+AJ240</f>
        <v>0</v>
      </c>
      <c r="AK238" s="31">
        <f>AK241+AK239+AK240</f>
        <v>0</v>
      </c>
      <c r="AL238" s="31">
        <f>AL241+AL239+AL240</f>
        <v>0</v>
      </c>
      <c r="AM238" s="31">
        <f>AM241+AM239+AM240</f>
        <v>0</v>
      </c>
      <c r="AN238" s="31">
        <f>AN241+AN239+AN240</f>
        <v>0</v>
      </c>
      <c r="AO238" s="31">
        <f>AO241+AO239+AO240</f>
        <v>0</v>
      </c>
      <c r="AP238" s="31">
        <f>AP241+AP239+AP240</f>
        <v>0</v>
      </c>
      <c r="AQ238" s="31">
        <f>AQ241+AQ239+AQ240</f>
        <v>0</v>
      </c>
      <c r="AR238" s="31">
        <f>AR241+AR239+AR240</f>
        <v>0</v>
      </c>
      <c r="AS238" s="31">
        <f t="shared" si="561"/>
        <v>6148.5</v>
      </c>
      <c r="AT238" s="31">
        <f t="shared" si="562"/>
        <v>6148.5</v>
      </c>
      <c r="AU238" s="31">
        <f t="shared" si="563"/>
        <v>6148.5</v>
      </c>
      <c r="AV238" s="31">
        <f>AV241+AV239+AV240</f>
        <v>0</v>
      </c>
      <c r="AW238" s="32"/>
      <c r="AX238" s="32"/>
      <c r="AY238" s="1"/>
      <c r="AZ238" s="1"/>
      <c r="BA238" s="1"/>
      <c r="BB238" s="1"/>
      <c r="BC238" s="1"/>
      <c r="BD238" s="1"/>
      <c r="BE238" s="1"/>
    </row>
    <row r="239" ht="31.5">
      <c r="A239" s="29" t="s">
        <v>199</v>
      </c>
      <c r="B239" s="29" t="s">
        <v>74</v>
      </c>
      <c r="C239" s="29" t="s">
        <v>74</v>
      </c>
      <c r="D239" s="29" t="s">
        <v>242</v>
      </c>
      <c r="E239" s="29" t="s">
        <v>39</v>
      </c>
      <c r="F239" s="30" t="s">
        <v>40</v>
      </c>
      <c r="G239" s="31">
        <v>767.60000000000002</v>
      </c>
      <c r="H239" s="31">
        <v>767.60000000000002</v>
      </c>
      <c r="I239" s="31">
        <v>767.60000000000002</v>
      </c>
      <c r="J239" s="31"/>
      <c r="K239" s="31"/>
      <c r="L239" s="31"/>
      <c r="M239" s="31">
        <f t="shared" si="498"/>
        <v>767.60000000000002</v>
      </c>
      <c r="N239" s="31">
        <f t="shared" si="499"/>
        <v>767.60000000000002</v>
      </c>
      <c r="O239" s="31">
        <f t="shared" si="500"/>
        <v>767.60000000000002</v>
      </c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>
        <f t="shared" si="564"/>
        <v>767.60000000000002</v>
      </c>
      <c r="AD239" s="31">
        <f t="shared" si="565"/>
        <v>767.60000000000002</v>
      </c>
      <c r="AE239" s="31">
        <f t="shared" si="566"/>
        <v>767.60000000000002</v>
      </c>
      <c r="AF239" s="31"/>
      <c r="AG239" s="31">
        <f t="shared" si="567"/>
        <v>767.60000000000002</v>
      </c>
      <c r="AH239" s="31">
        <f t="shared" si="568"/>
        <v>767.60000000000002</v>
      </c>
      <c r="AI239" s="31">
        <f t="shared" si="569"/>
        <v>767.60000000000002</v>
      </c>
      <c r="AJ239" s="31"/>
      <c r="AK239" s="31"/>
      <c r="AL239" s="31"/>
      <c r="AM239" s="31"/>
      <c r="AN239" s="31"/>
      <c r="AO239" s="31"/>
      <c r="AP239" s="31"/>
      <c r="AQ239" s="31"/>
      <c r="AR239" s="31"/>
      <c r="AS239" s="31">
        <f t="shared" si="561"/>
        <v>767.60000000000002</v>
      </c>
      <c r="AT239" s="31">
        <f t="shared" si="562"/>
        <v>767.60000000000002</v>
      </c>
      <c r="AU239" s="31">
        <f t="shared" si="563"/>
        <v>767.60000000000002</v>
      </c>
      <c r="AV239" s="31"/>
      <c r="AW239" s="32"/>
      <c r="AX239" s="32"/>
      <c r="AY239" s="1"/>
      <c r="AZ239" s="1"/>
      <c r="BA239" s="1"/>
      <c r="BB239" s="1"/>
      <c r="BC239" s="1"/>
      <c r="BD239" s="1"/>
      <c r="BE239" s="1"/>
    </row>
    <row r="240">
      <c r="A240" s="29" t="s">
        <v>199</v>
      </c>
      <c r="B240" s="29" t="s">
        <v>74</v>
      </c>
      <c r="C240" s="29" t="s">
        <v>74</v>
      </c>
      <c r="D240" s="29" t="s">
        <v>242</v>
      </c>
      <c r="E240" s="29" t="s">
        <v>244</v>
      </c>
      <c r="F240" s="30" t="s">
        <v>245</v>
      </c>
      <c r="G240" s="31">
        <v>400</v>
      </c>
      <c r="H240" s="31">
        <v>400</v>
      </c>
      <c r="I240" s="31">
        <v>400</v>
      </c>
      <c r="J240" s="31"/>
      <c r="K240" s="31"/>
      <c r="L240" s="31"/>
      <c r="M240" s="31">
        <f t="shared" si="498"/>
        <v>400</v>
      </c>
      <c r="N240" s="31">
        <f t="shared" si="499"/>
        <v>400</v>
      </c>
      <c r="O240" s="31">
        <f t="shared" si="500"/>
        <v>400</v>
      </c>
      <c r="P240" s="31"/>
      <c r="Q240" s="31"/>
      <c r="R240" s="31">
        <v>1898.9000000000001</v>
      </c>
      <c r="S240" s="31"/>
      <c r="T240" s="31"/>
      <c r="U240" s="31"/>
      <c r="V240" s="31">
        <v>1898.9000000000001</v>
      </c>
      <c r="W240" s="31"/>
      <c r="X240" s="31"/>
      <c r="Y240" s="31"/>
      <c r="Z240" s="31">
        <v>1898.9000000000001</v>
      </c>
      <c r="AA240" s="31"/>
      <c r="AB240" s="31"/>
      <c r="AC240" s="31">
        <f t="shared" si="564"/>
        <v>2298.9000000000001</v>
      </c>
      <c r="AD240" s="31">
        <f t="shared" si="565"/>
        <v>2298.9000000000001</v>
      </c>
      <c r="AE240" s="31">
        <f t="shared" si="566"/>
        <v>2298.9000000000001</v>
      </c>
      <c r="AF240" s="31"/>
      <c r="AG240" s="31">
        <f t="shared" si="567"/>
        <v>2298.9000000000001</v>
      </c>
      <c r="AH240" s="31">
        <f t="shared" si="568"/>
        <v>2298.9000000000001</v>
      </c>
      <c r="AI240" s="31">
        <f t="shared" si="569"/>
        <v>2298.9000000000001</v>
      </c>
      <c r="AJ240" s="31"/>
      <c r="AK240" s="31"/>
      <c r="AL240" s="31"/>
      <c r="AM240" s="31"/>
      <c r="AN240" s="31"/>
      <c r="AO240" s="31"/>
      <c r="AP240" s="31"/>
      <c r="AQ240" s="31"/>
      <c r="AR240" s="31"/>
      <c r="AS240" s="31">
        <f t="shared" si="561"/>
        <v>2298.9000000000001</v>
      </c>
      <c r="AT240" s="31">
        <f t="shared" si="562"/>
        <v>2298.9000000000001</v>
      </c>
      <c r="AU240" s="31">
        <f t="shared" si="563"/>
        <v>2298.9000000000001</v>
      </c>
      <c r="AV240" s="31"/>
      <c r="AW240" s="32"/>
      <c r="AX240" s="32"/>
      <c r="AY240" s="1"/>
      <c r="AZ240" s="1"/>
      <c r="BA240" s="1"/>
      <c r="BB240" s="1"/>
      <c r="BC240" s="1"/>
      <c r="BD240" s="1"/>
      <c r="BE240" s="1"/>
    </row>
    <row r="241" ht="31.5">
      <c r="A241" s="29" t="s">
        <v>199</v>
      </c>
      <c r="B241" s="29" t="s">
        <v>74</v>
      </c>
      <c r="C241" s="29" t="s">
        <v>74</v>
      </c>
      <c r="D241" s="29" t="s">
        <v>242</v>
      </c>
      <c r="E241" s="29" t="s">
        <v>129</v>
      </c>
      <c r="F241" s="30" t="s">
        <v>130</v>
      </c>
      <c r="G241" s="31">
        <v>3082</v>
      </c>
      <c r="H241" s="31">
        <v>3082</v>
      </c>
      <c r="I241" s="31">
        <v>3082</v>
      </c>
      <c r="J241" s="31"/>
      <c r="K241" s="31"/>
      <c r="L241" s="31"/>
      <c r="M241" s="31">
        <f t="shared" si="498"/>
        <v>3082</v>
      </c>
      <c r="N241" s="31">
        <f t="shared" si="499"/>
        <v>3082</v>
      </c>
      <c r="O241" s="31">
        <f t="shared" si="500"/>
        <v>3082</v>
      </c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>
        <f t="shared" si="564"/>
        <v>3082</v>
      </c>
      <c r="AD241" s="31">
        <f t="shared" si="565"/>
        <v>3082</v>
      </c>
      <c r="AE241" s="31">
        <f t="shared" si="566"/>
        <v>3082</v>
      </c>
      <c r="AF241" s="31"/>
      <c r="AG241" s="31">
        <f t="shared" si="567"/>
        <v>3082</v>
      </c>
      <c r="AH241" s="31">
        <f t="shared" si="568"/>
        <v>3082</v>
      </c>
      <c r="AI241" s="31">
        <f t="shared" si="569"/>
        <v>3082</v>
      </c>
      <c r="AJ241" s="31"/>
      <c r="AK241" s="31"/>
      <c r="AL241" s="31"/>
      <c r="AM241" s="31"/>
      <c r="AN241" s="31"/>
      <c r="AO241" s="31"/>
      <c r="AP241" s="31"/>
      <c r="AQ241" s="31"/>
      <c r="AR241" s="31"/>
      <c r="AS241" s="31">
        <f t="shared" si="561"/>
        <v>3082</v>
      </c>
      <c r="AT241" s="31">
        <f t="shared" si="562"/>
        <v>3082</v>
      </c>
      <c r="AU241" s="31">
        <f t="shared" si="563"/>
        <v>3082</v>
      </c>
      <c r="AV241" s="31"/>
      <c r="AW241" s="32"/>
      <c r="AX241" s="32"/>
      <c r="AY241" s="1"/>
      <c r="AZ241" s="1"/>
      <c r="BA241" s="1"/>
      <c r="BB241" s="1"/>
      <c r="BC241" s="1"/>
      <c r="BD241" s="1"/>
      <c r="BE241" s="1"/>
    </row>
    <row r="242" ht="63">
      <c r="A242" s="29" t="s">
        <v>199</v>
      </c>
      <c r="B242" s="29" t="s">
        <v>74</v>
      </c>
      <c r="C242" s="29" t="s">
        <v>74</v>
      </c>
      <c r="D242" s="29" t="s">
        <v>246</v>
      </c>
      <c r="E242" s="29"/>
      <c r="F242" s="30" t="s">
        <v>247</v>
      </c>
      <c r="G242" s="31">
        <f>G243</f>
        <v>2451.5999999999999</v>
      </c>
      <c r="H242" s="31">
        <f>H243</f>
        <v>2530.8000000000002</v>
      </c>
      <c r="I242" s="31">
        <f>I243</f>
        <v>2530.8000000000002</v>
      </c>
      <c r="J242" s="31">
        <f>J243</f>
        <v>0</v>
      </c>
      <c r="K242" s="31">
        <f>K243</f>
        <v>0</v>
      </c>
      <c r="L242" s="31">
        <f>L243</f>
        <v>0</v>
      </c>
      <c r="M242" s="31">
        <f t="shared" si="498"/>
        <v>2451.5999999999999</v>
      </c>
      <c r="N242" s="31">
        <f t="shared" si="499"/>
        <v>2530.8000000000002</v>
      </c>
      <c r="O242" s="31">
        <f t="shared" si="500"/>
        <v>2530.8000000000002</v>
      </c>
      <c r="P242" s="31">
        <f>P243</f>
        <v>0</v>
      </c>
      <c r="Q242" s="31">
        <f>Q243</f>
        <v>0</v>
      </c>
      <c r="R242" s="31">
        <f>R243</f>
        <v>0</v>
      </c>
      <c r="S242" s="31">
        <f>S243</f>
        <v>0</v>
      </c>
      <c r="T242" s="31">
        <f>T243</f>
        <v>0</v>
      </c>
      <c r="U242" s="31">
        <f>U243</f>
        <v>0</v>
      </c>
      <c r="V242" s="31">
        <f>V243</f>
        <v>0</v>
      </c>
      <c r="W242" s="31">
        <f>W243</f>
        <v>0</v>
      </c>
      <c r="X242" s="31">
        <f>X243</f>
        <v>0</v>
      </c>
      <c r="Y242" s="31">
        <f>Y243</f>
        <v>0</v>
      </c>
      <c r="Z242" s="31">
        <f>Z243</f>
        <v>0</v>
      </c>
      <c r="AA242" s="31">
        <f>AA243</f>
        <v>0</v>
      </c>
      <c r="AB242" s="31">
        <f>AB243</f>
        <v>0</v>
      </c>
      <c r="AC242" s="31">
        <f t="shared" si="564"/>
        <v>2451.5999999999999</v>
      </c>
      <c r="AD242" s="31">
        <f t="shared" si="565"/>
        <v>2530.8000000000002</v>
      </c>
      <c r="AE242" s="31">
        <f t="shared" si="566"/>
        <v>2530.8000000000002</v>
      </c>
      <c r="AF242" s="31">
        <f>AF243</f>
        <v>0</v>
      </c>
      <c r="AG242" s="31">
        <f t="shared" si="567"/>
        <v>2451.5999999999999</v>
      </c>
      <c r="AH242" s="31">
        <f t="shared" si="568"/>
        <v>2530.8000000000002</v>
      </c>
      <c r="AI242" s="31">
        <f t="shared" si="569"/>
        <v>2530.8000000000002</v>
      </c>
      <c r="AJ242" s="31">
        <f>AJ243</f>
        <v>0</v>
      </c>
      <c r="AK242" s="31">
        <f>AK243</f>
        <v>0</v>
      </c>
      <c r="AL242" s="31">
        <f>AL243</f>
        <v>0</v>
      </c>
      <c r="AM242" s="31">
        <f>AM243</f>
        <v>0</v>
      </c>
      <c r="AN242" s="31">
        <f>AN243</f>
        <v>0</v>
      </c>
      <c r="AO242" s="31">
        <f>AO243</f>
        <v>0</v>
      </c>
      <c r="AP242" s="31">
        <f>AP243</f>
        <v>0</v>
      </c>
      <c r="AQ242" s="31">
        <f>AQ243</f>
        <v>0</v>
      </c>
      <c r="AR242" s="31">
        <f>AR243</f>
        <v>0</v>
      </c>
      <c r="AS242" s="31">
        <f t="shared" si="561"/>
        <v>2451.5999999999999</v>
      </c>
      <c r="AT242" s="31">
        <f t="shared" si="562"/>
        <v>2530.8000000000002</v>
      </c>
      <c r="AU242" s="31">
        <f t="shared" si="563"/>
        <v>2530.8000000000002</v>
      </c>
      <c r="AV242" s="31">
        <f>AV243</f>
        <v>0</v>
      </c>
      <c r="AW242" s="32"/>
      <c r="AX242" s="32"/>
      <c r="AY242" s="1"/>
      <c r="AZ242" s="1"/>
      <c r="BA242" s="1"/>
      <c r="BB242" s="1"/>
      <c r="BC242" s="1"/>
      <c r="BD242" s="1"/>
      <c r="BE242" s="1"/>
    </row>
    <row r="243" ht="31.5">
      <c r="A243" s="29" t="s">
        <v>199</v>
      </c>
      <c r="B243" s="29" t="s">
        <v>74</v>
      </c>
      <c r="C243" s="29" t="s">
        <v>74</v>
      </c>
      <c r="D243" s="29" t="s">
        <v>246</v>
      </c>
      <c r="E243" s="29" t="s">
        <v>129</v>
      </c>
      <c r="F243" s="30" t="s">
        <v>130</v>
      </c>
      <c r="G243" s="31">
        <v>2451.5999999999999</v>
      </c>
      <c r="H243" s="31">
        <v>2530.8000000000002</v>
      </c>
      <c r="I243" s="31">
        <v>2530.8000000000002</v>
      </c>
      <c r="J243" s="31"/>
      <c r="K243" s="31"/>
      <c r="L243" s="31"/>
      <c r="M243" s="31">
        <f t="shared" si="498"/>
        <v>2451.5999999999999</v>
      </c>
      <c r="N243" s="31">
        <f t="shared" si="499"/>
        <v>2530.8000000000002</v>
      </c>
      <c r="O243" s="31">
        <f t="shared" si="500"/>
        <v>2530.8000000000002</v>
      </c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>
        <f t="shared" si="564"/>
        <v>2451.5999999999999</v>
      </c>
      <c r="AD243" s="31">
        <f t="shared" si="565"/>
        <v>2530.8000000000002</v>
      </c>
      <c r="AE243" s="31">
        <f t="shared" si="566"/>
        <v>2530.8000000000002</v>
      </c>
      <c r="AF243" s="31"/>
      <c r="AG243" s="31">
        <f t="shared" si="567"/>
        <v>2451.5999999999999</v>
      </c>
      <c r="AH243" s="31">
        <f t="shared" si="568"/>
        <v>2530.8000000000002</v>
      </c>
      <c r="AI243" s="31">
        <f t="shared" si="569"/>
        <v>2530.8000000000002</v>
      </c>
      <c r="AJ243" s="31"/>
      <c r="AK243" s="31"/>
      <c r="AL243" s="31"/>
      <c r="AM243" s="31"/>
      <c r="AN243" s="31"/>
      <c r="AO243" s="31"/>
      <c r="AP243" s="31"/>
      <c r="AQ243" s="31"/>
      <c r="AR243" s="31"/>
      <c r="AS243" s="31">
        <f t="shared" si="561"/>
        <v>2451.5999999999999</v>
      </c>
      <c r="AT243" s="31">
        <f t="shared" si="562"/>
        <v>2530.8000000000002</v>
      </c>
      <c r="AU243" s="31">
        <f t="shared" si="563"/>
        <v>2530.8000000000002</v>
      </c>
      <c r="AV243" s="31"/>
      <c r="AW243" s="32"/>
      <c r="AX243" s="32"/>
      <c r="AY243" s="1"/>
      <c r="AZ243" s="1"/>
      <c r="BA243" s="1"/>
      <c r="BB243" s="1"/>
      <c r="BC243" s="1"/>
      <c r="BD243" s="1"/>
      <c r="BE243" s="1"/>
    </row>
    <row r="244" ht="47.25">
      <c r="A244" s="29" t="s">
        <v>199</v>
      </c>
      <c r="B244" s="29" t="s">
        <v>74</v>
      </c>
      <c r="C244" s="29" t="s">
        <v>74</v>
      </c>
      <c r="D244" s="29" t="s">
        <v>248</v>
      </c>
      <c r="E244" s="29"/>
      <c r="F244" s="30" t="s">
        <v>249</v>
      </c>
      <c r="G244" s="31">
        <f t="shared" ref="G244:G247" si="570">G245</f>
        <v>2500</v>
      </c>
      <c r="H244" s="31">
        <f t="shared" ref="H244:H247" si="571">H245</f>
        <v>2500</v>
      </c>
      <c r="I244" s="31">
        <f t="shared" ref="I244:I247" si="572">I245</f>
        <v>2500</v>
      </c>
      <c r="J244" s="31">
        <f t="shared" ref="J244:J247" si="573">J245</f>
        <v>0</v>
      </c>
      <c r="K244" s="31">
        <f t="shared" ref="K244:K247" si="574">K245</f>
        <v>0</v>
      </c>
      <c r="L244" s="31">
        <f t="shared" ref="L244:L247" si="575">L245</f>
        <v>0</v>
      </c>
      <c r="M244" s="31">
        <f t="shared" si="498"/>
        <v>2500</v>
      </c>
      <c r="N244" s="31">
        <f t="shared" si="499"/>
        <v>2500</v>
      </c>
      <c r="O244" s="31">
        <f t="shared" si="500"/>
        <v>2500</v>
      </c>
      <c r="P244" s="31">
        <f t="shared" ref="P244:P247" si="576">P245</f>
        <v>0</v>
      </c>
      <c r="Q244" s="31">
        <f t="shared" ref="Q244:Q247" si="577">Q245</f>
        <v>0</v>
      </c>
      <c r="R244" s="31">
        <f t="shared" ref="R244:R247" si="578">R245</f>
        <v>0</v>
      </c>
      <c r="S244" s="31">
        <f t="shared" ref="S244:S247" si="579">S245</f>
        <v>0</v>
      </c>
      <c r="T244" s="31">
        <f t="shared" ref="T244:T247" si="580">T245</f>
        <v>0</v>
      </c>
      <c r="U244" s="31">
        <f t="shared" ref="U244:U247" si="581">U245</f>
        <v>0</v>
      </c>
      <c r="V244" s="31">
        <f t="shared" ref="V244:V247" si="582">V245</f>
        <v>0</v>
      </c>
      <c r="W244" s="31">
        <f t="shared" ref="W244:W247" si="583">W245</f>
        <v>0</v>
      </c>
      <c r="X244" s="31">
        <f t="shared" ref="X244:X247" si="584">X245</f>
        <v>0</v>
      </c>
      <c r="Y244" s="31">
        <f t="shared" ref="Y244:Y247" si="585">Y245</f>
        <v>0</v>
      </c>
      <c r="Z244" s="31">
        <f t="shared" ref="Z244:Z247" si="586">Z245</f>
        <v>0</v>
      </c>
      <c r="AA244" s="31">
        <f t="shared" ref="AA244:AA247" si="587">AA245</f>
        <v>0</v>
      </c>
      <c r="AB244" s="31">
        <f t="shared" ref="AB244:AB247" si="588">AB245</f>
        <v>0</v>
      </c>
      <c r="AC244" s="31">
        <f t="shared" si="564"/>
        <v>2500</v>
      </c>
      <c r="AD244" s="31">
        <f t="shared" si="565"/>
        <v>2500</v>
      </c>
      <c r="AE244" s="31">
        <f t="shared" si="566"/>
        <v>2500</v>
      </c>
      <c r="AF244" s="31">
        <f t="shared" ref="AF244:AF247" si="589">AF245</f>
        <v>0</v>
      </c>
      <c r="AG244" s="31">
        <f t="shared" si="567"/>
        <v>2500</v>
      </c>
      <c r="AH244" s="31">
        <f t="shared" si="568"/>
        <v>2500</v>
      </c>
      <c r="AI244" s="31">
        <f t="shared" si="569"/>
        <v>2500</v>
      </c>
      <c r="AJ244" s="31">
        <f t="shared" ref="AJ244:AJ247" si="590">AJ245</f>
        <v>0</v>
      </c>
      <c r="AK244" s="31">
        <f t="shared" ref="AK244:AK247" si="591">AK245</f>
        <v>0</v>
      </c>
      <c r="AL244" s="31">
        <f t="shared" ref="AL244:AL247" si="592">AL245</f>
        <v>0</v>
      </c>
      <c r="AM244" s="31">
        <f t="shared" ref="AM244:AM247" si="593">AM245</f>
        <v>0</v>
      </c>
      <c r="AN244" s="31">
        <f t="shared" ref="AN244:AN247" si="594">AN245</f>
        <v>0</v>
      </c>
      <c r="AO244" s="31">
        <f t="shared" ref="AO244:AO247" si="595">AO245</f>
        <v>0</v>
      </c>
      <c r="AP244" s="31">
        <f t="shared" ref="AP244:AP247" si="596">AP245</f>
        <v>0</v>
      </c>
      <c r="AQ244" s="31">
        <f t="shared" ref="AQ244:AQ247" si="597">AQ245</f>
        <v>0</v>
      </c>
      <c r="AR244" s="31">
        <f t="shared" ref="AR244:AR247" si="598">AR245</f>
        <v>0</v>
      </c>
      <c r="AS244" s="31">
        <f t="shared" si="561"/>
        <v>2500</v>
      </c>
      <c r="AT244" s="31">
        <f t="shared" si="562"/>
        <v>2500</v>
      </c>
      <c r="AU244" s="31">
        <f t="shared" si="563"/>
        <v>2500</v>
      </c>
      <c r="AV244" s="31">
        <f t="shared" ref="AV244:AV247" si="599">AV245</f>
        <v>0</v>
      </c>
      <c r="AW244" s="32"/>
      <c r="AX244" s="32"/>
      <c r="AY244" s="1"/>
      <c r="AZ244" s="1"/>
      <c r="BA244" s="1"/>
      <c r="BB244" s="1"/>
      <c r="BC244" s="1"/>
      <c r="BD244" s="1"/>
      <c r="BE244" s="1"/>
    </row>
    <row r="245" hidden="1">
      <c r="A245" s="29" t="s">
        <v>199</v>
      </c>
      <c r="B245" s="29" t="s">
        <v>74</v>
      </c>
      <c r="C245" s="29" t="s">
        <v>74</v>
      </c>
      <c r="D245" s="29" t="s">
        <v>250</v>
      </c>
      <c r="E245" s="29"/>
      <c r="F245" s="30" t="s">
        <v>34</v>
      </c>
      <c r="G245" s="31">
        <f t="shared" si="570"/>
        <v>2500</v>
      </c>
      <c r="H245" s="31">
        <f t="shared" si="571"/>
        <v>2500</v>
      </c>
      <c r="I245" s="31">
        <f t="shared" si="572"/>
        <v>2500</v>
      </c>
      <c r="J245" s="31">
        <f t="shared" si="573"/>
        <v>0</v>
      </c>
      <c r="K245" s="31">
        <f t="shared" si="574"/>
        <v>0</v>
      </c>
      <c r="L245" s="31">
        <f t="shared" si="575"/>
        <v>0</v>
      </c>
      <c r="M245" s="31">
        <f t="shared" si="498"/>
        <v>2500</v>
      </c>
      <c r="N245" s="31">
        <f t="shared" si="499"/>
        <v>2500</v>
      </c>
      <c r="O245" s="31">
        <f t="shared" si="500"/>
        <v>2500</v>
      </c>
      <c r="P245" s="31">
        <f t="shared" si="576"/>
        <v>0</v>
      </c>
      <c r="Q245" s="31">
        <f t="shared" si="577"/>
        <v>0</v>
      </c>
      <c r="R245" s="31">
        <f t="shared" si="578"/>
        <v>0</v>
      </c>
      <c r="S245" s="31">
        <f t="shared" si="579"/>
        <v>0</v>
      </c>
      <c r="T245" s="31">
        <f t="shared" si="580"/>
        <v>0</v>
      </c>
      <c r="U245" s="31">
        <f t="shared" si="581"/>
        <v>0</v>
      </c>
      <c r="V245" s="31">
        <f t="shared" si="582"/>
        <v>0</v>
      </c>
      <c r="W245" s="31">
        <f t="shared" si="583"/>
        <v>0</v>
      </c>
      <c r="X245" s="31">
        <f t="shared" si="584"/>
        <v>0</v>
      </c>
      <c r="Y245" s="31">
        <f t="shared" si="585"/>
        <v>0</v>
      </c>
      <c r="Z245" s="31">
        <f t="shared" si="586"/>
        <v>0</v>
      </c>
      <c r="AA245" s="31">
        <f t="shared" si="587"/>
        <v>0</v>
      </c>
      <c r="AB245" s="31">
        <f t="shared" si="588"/>
        <v>0</v>
      </c>
      <c r="AC245" s="31">
        <f t="shared" si="564"/>
        <v>2500</v>
      </c>
      <c r="AD245" s="31">
        <f t="shared" si="565"/>
        <v>2500</v>
      </c>
      <c r="AE245" s="31">
        <f t="shared" si="566"/>
        <v>2500</v>
      </c>
      <c r="AF245" s="31">
        <f t="shared" si="589"/>
        <v>0</v>
      </c>
      <c r="AG245" s="31">
        <f t="shared" si="567"/>
        <v>2500</v>
      </c>
      <c r="AH245" s="31">
        <f t="shared" si="568"/>
        <v>2500</v>
      </c>
      <c r="AI245" s="31">
        <f t="shared" si="569"/>
        <v>2500</v>
      </c>
      <c r="AJ245" s="31">
        <f t="shared" si="590"/>
        <v>0</v>
      </c>
      <c r="AK245" s="31">
        <f t="shared" si="591"/>
        <v>0</v>
      </c>
      <c r="AL245" s="31">
        <f t="shared" si="592"/>
        <v>0</v>
      </c>
      <c r="AM245" s="31">
        <f t="shared" si="593"/>
        <v>0</v>
      </c>
      <c r="AN245" s="31">
        <f t="shared" si="594"/>
        <v>0</v>
      </c>
      <c r="AO245" s="31">
        <f t="shared" si="595"/>
        <v>0</v>
      </c>
      <c r="AP245" s="31">
        <f t="shared" si="596"/>
        <v>0</v>
      </c>
      <c r="AQ245" s="31">
        <f t="shared" si="597"/>
        <v>0</v>
      </c>
      <c r="AR245" s="31">
        <f t="shared" si="598"/>
        <v>0</v>
      </c>
      <c r="AS245" s="31">
        <f t="shared" si="561"/>
        <v>2500</v>
      </c>
      <c r="AT245" s="31">
        <f t="shared" si="562"/>
        <v>2500</v>
      </c>
      <c r="AU245" s="31">
        <f t="shared" si="563"/>
        <v>2500</v>
      </c>
      <c r="AV245" s="31">
        <f t="shared" si="599"/>
        <v>0</v>
      </c>
      <c r="AW245" s="32">
        <v>0</v>
      </c>
      <c r="AX245" s="32"/>
      <c r="AY245" s="41" t="s">
        <v>152</v>
      </c>
      <c r="AZ245" s="1"/>
      <c r="BA245" s="1"/>
      <c r="BB245" s="1"/>
      <c r="BC245" s="1"/>
      <c r="BD245" s="1"/>
      <c r="BE245" s="1"/>
    </row>
    <row r="246" ht="47.25">
      <c r="A246" s="29" t="s">
        <v>199</v>
      </c>
      <c r="B246" s="29" t="s">
        <v>74</v>
      </c>
      <c r="C246" s="29" t="s">
        <v>74</v>
      </c>
      <c r="D246" s="29" t="s">
        <v>251</v>
      </c>
      <c r="E246" s="29"/>
      <c r="F246" s="30" t="s">
        <v>252</v>
      </c>
      <c r="G246" s="31">
        <f t="shared" si="570"/>
        <v>2500</v>
      </c>
      <c r="H246" s="31">
        <f t="shared" si="571"/>
        <v>2500</v>
      </c>
      <c r="I246" s="31">
        <f t="shared" si="572"/>
        <v>2500</v>
      </c>
      <c r="J246" s="31">
        <f t="shared" si="573"/>
        <v>0</v>
      </c>
      <c r="K246" s="31">
        <f t="shared" si="574"/>
        <v>0</v>
      </c>
      <c r="L246" s="31">
        <f t="shared" si="575"/>
        <v>0</v>
      </c>
      <c r="M246" s="31">
        <f t="shared" si="498"/>
        <v>2500</v>
      </c>
      <c r="N246" s="31">
        <f t="shared" si="499"/>
        <v>2500</v>
      </c>
      <c r="O246" s="31">
        <f t="shared" si="500"/>
        <v>2500</v>
      </c>
      <c r="P246" s="31">
        <f t="shared" si="576"/>
        <v>0</v>
      </c>
      <c r="Q246" s="31">
        <f t="shared" si="577"/>
        <v>0</v>
      </c>
      <c r="R246" s="31">
        <f t="shared" si="578"/>
        <v>0</v>
      </c>
      <c r="S246" s="31">
        <f t="shared" si="579"/>
        <v>0</v>
      </c>
      <c r="T246" s="31">
        <f t="shared" si="580"/>
        <v>0</v>
      </c>
      <c r="U246" s="31">
        <f t="shared" si="581"/>
        <v>0</v>
      </c>
      <c r="V246" s="31">
        <f t="shared" si="582"/>
        <v>0</v>
      </c>
      <c r="W246" s="31">
        <f t="shared" si="583"/>
        <v>0</v>
      </c>
      <c r="X246" s="31">
        <f t="shared" si="584"/>
        <v>0</v>
      </c>
      <c r="Y246" s="31">
        <f t="shared" si="585"/>
        <v>0</v>
      </c>
      <c r="Z246" s="31">
        <f t="shared" si="586"/>
        <v>0</v>
      </c>
      <c r="AA246" s="31">
        <f t="shared" si="587"/>
        <v>0</v>
      </c>
      <c r="AB246" s="31">
        <f t="shared" si="588"/>
        <v>0</v>
      </c>
      <c r="AC246" s="31">
        <f t="shared" si="564"/>
        <v>2500</v>
      </c>
      <c r="AD246" s="31">
        <f t="shared" si="565"/>
        <v>2500</v>
      </c>
      <c r="AE246" s="31">
        <f t="shared" si="566"/>
        <v>2500</v>
      </c>
      <c r="AF246" s="31">
        <f t="shared" si="589"/>
        <v>0</v>
      </c>
      <c r="AG246" s="31">
        <f t="shared" si="567"/>
        <v>2500</v>
      </c>
      <c r="AH246" s="31">
        <f t="shared" si="568"/>
        <v>2500</v>
      </c>
      <c r="AI246" s="31">
        <f t="shared" si="569"/>
        <v>2500</v>
      </c>
      <c r="AJ246" s="31">
        <f t="shared" si="590"/>
        <v>0</v>
      </c>
      <c r="AK246" s="31">
        <f t="shared" si="591"/>
        <v>0</v>
      </c>
      <c r="AL246" s="31">
        <f t="shared" si="592"/>
        <v>0</v>
      </c>
      <c r="AM246" s="31">
        <f t="shared" si="593"/>
        <v>0</v>
      </c>
      <c r="AN246" s="31">
        <f t="shared" si="594"/>
        <v>0</v>
      </c>
      <c r="AO246" s="31">
        <f t="shared" si="595"/>
        <v>0</v>
      </c>
      <c r="AP246" s="31">
        <f t="shared" si="596"/>
        <v>0</v>
      </c>
      <c r="AQ246" s="31">
        <f t="shared" si="597"/>
        <v>0</v>
      </c>
      <c r="AR246" s="31">
        <f t="shared" si="598"/>
        <v>0</v>
      </c>
      <c r="AS246" s="31">
        <f t="shared" si="561"/>
        <v>2500</v>
      </c>
      <c r="AT246" s="31">
        <f t="shared" si="562"/>
        <v>2500</v>
      </c>
      <c r="AU246" s="31">
        <f t="shared" si="563"/>
        <v>2500</v>
      </c>
      <c r="AV246" s="31">
        <f t="shared" si="599"/>
        <v>0</v>
      </c>
      <c r="AW246" s="32"/>
      <c r="AX246" s="32"/>
      <c r="AY246" s="1"/>
      <c r="AZ246" s="1"/>
      <c r="BA246" s="1"/>
      <c r="BB246" s="1"/>
      <c r="BC246" s="1"/>
      <c r="BD246" s="1"/>
      <c r="BE246" s="1"/>
    </row>
    <row r="247" ht="31.5">
      <c r="A247" s="29" t="s">
        <v>199</v>
      </c>
      <c r="B247" s="29" t="s">
        <v>74</v>
      </c>
      <c r="C247" s="29" t="s">
        <v>74</v>
      </c>
      <c r="D247" s="29" t="s">
        <v>253</v>
      </c>
      <c r="E247" s="29"/>
      <c r="F247" s="30" t="s">
        <v>254</v>
      </c>
      <c r="G247" s="31">
        <f t="shared" si="570"/>
        <v>2500</v>
      </c>
      <c r="H247" s="31">
        <f t="shared" si="571"/>
        <v>2500</v>
      </c>
      <c r="I247" s="31">
        <f t="shared" si="572"/>
        <v>2500</v>
      </c>
      <c r="J247" s="31">
        <f t="shared" si="573"/>
        <v>0</v>
      </c>
      <c r="K247" s="31">
        <f t="shared" si="574"/>
        <v>0</v>
      </c>
      <c r="L247" s="31">
        <f t="shared" si="575"/>
        <v>0</v>
      </c>
      <c r="M247" s="31">
        <f t="shared" si="498"/>
        <v>2500</v>
      </c>
      <c r="N247" s="31">
        <f t="shared" si="499"/>
        <v>2500</v>
      </c>
      <c r="O247" s="31">
        <f t="shared" si="500"/>
        <v>2500</v>
      </c>
      <c r="P247" s="31">
        <f t="shared" si="576"/>
        <v>0</v>
      </c>
      <c r="Q247" s="31">
        <f t="shared" si="577"/>
        <v>0</v>
      </c>
      <c r="R247" s="31">
        <f t="shared" si="578"/>
        <v>0</v>
      </c>
      <c r="S247" s="31">
        <f t="shared" si="579"/>
        <v>0</v>
      </c>
      <c r="T247" s="31">
        <f t="shared" si="580"/>
        <v>0</v>
      </c>
      <c r="U247" s="31">
        <f t="shared" si="581"/>
        <v>0</v>
      </c>
      <c r="V247" s="31">
        <f t="shared" si="582"/>
        <v>0</v>
      </c>
      <c r="W247" s="31">
        <f t="shared" si="583"/>
        <v>0</v>
      </c>
      <c r="X247" s="31">
        <f t="shared" si="584"/>
        <v>0</v>
      </c>
      <c r="Y247" s="31">
        <f t="shared" si="585"/>
        <v>0</v>
      </c>
      <c r="Z247" s="31">
        <f t="shared" si="586"/>
        <v>0</v>
      </c>
      <c r="AA247" s="31">
        <f t="shared" si="587"/>
        <v>0</v>
      </c>
      <c r="AB247" s="31">
        <f t="shared" si="588"/>
        <v>0</v>
      </c>
      <c r="AC247" s="31">
        <f t="shared" si="564"/>
        <v>2500</v>
      </c>
      <c r="AD247" s="31">
        <f t="shared" si="565"/>
        <v>2500</v>
      </c>
      <c r="AE247" s="31">
        <f t="shared" si="566"/>
        <v>2500</v>
      </c>
      <c r="AF247" s="31">
        <f t="shared" si="589"/>
        <v>0</v>
      </c>
      <c r="AG247" s="31">
        <f t="shared" si="567"/>
        <v>2500</v>
      </c>
      <c r="AH247" s="31">
        <f t="shared" si="568"/>
        <v>2500</v>
      </c>
      <c r="AI247" s="31">
        <f t="shared" si="569"/>
        <v>2500</v>
      </c>
      <c r="AJ247" s="31">
        <f t="shared" si="590"/>
        <v>0</v>
      </c>
      <c r="AK247" s="31">
        <f t="shared" si="591"/>
        <v>0</v>
      </c>
      <c r="AL247" s="31">
        <f t="shared" si="592"/>
        <v>0</v>
      </c>
      <c r="AM247" s="31">
        <f t="shared" si="593"/>
        <v>0</v>
      </c>
      <c r="AN247" s="31">
        <f t="shared" si="594"/>
        <v>0</v>
      </c>
      <c r="AO247" s="31">
        <f t="shared" si="595"/>
        <v>0</v>
      </c>
      <c r="AP247" s="31">
        <f t="shared" si="596"/>
        <v>0</v>
      </c>
      <c r="AQ247" s="31">
        <f t="shared" si="597"/>
        <v>0</v>
      </c>
      <c r="AR247" s="31">
        <f t="shared" si="598"/>
        <v>0</v>
      </c>
      <c r="AS247" s="31">
        <f t="shared" si="561"/>
        <v>2500</v>
      </c>
      <c r="AT247" s="31">
        <f t="shared" si="562"/>
        <v>2500</v>
      </c>
      <c r="AU247" s="31">
        <f t="shared" si="563"/>
        <v>2500</v>
      </c>
      <c r="AV247" s="31">
        <f t="shared" si="599"/>
        <v>0</v>
      </c>
      <c r="AW247" s="32"/>
      <c r="AX247" s="32"/>
      <c r="AY247" s="1"/>
      <c r="AZ247" s="1"/>
      <c r="BA247" s="1"/>
      <c r="BB247" s="1"/>
      <c r="BC247" s="1"/>
      <c r="BD247" s="1"/>
      <c r="BE247" s="1"/>
    </row>
    <row r="248" ht="31.5">
      <c r="A248" s="29" t="s">
        <v>199</v>
      </c>
      <c r="B248" s="29" t="s">
        <v>74</v>
      </c>
      <c r="C248" s="29" t="s">
        <v>74</v>
      </c>
      <c r="D248" s="29" t="s">
        <v>253</v>
      </c>
      <c r="E248" s="29" t="s">
        <v>129</v>
      </c>
      <c r="F248" s="30" t="s">
        <v>130</v>
      </c>
      <c r="G248" s="31">
        <v>2500</v>
      </c>
      <c r="H248" s="31">
        <v>2500</v>
      </c>
      <c r="I248" s="31">
        <v>2500</v>
      </c>
      <c r="J248" s="31"/>
      <c r="K248" s="31"/>
      <c r="L248" s="31"/>
      <c r="M248" s="31">
        <f t="shared" si="498"/>
        <v>2500</v>
      </c>
      <c r="N248" s="31">
        <f t="shared" si="499"/>
        <v>2500</v>
      </c>
      <c r="O248" s="31">
        <f t="shared" si="500"/>
        <v>2500</v>
      </c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>
        <f t="shared" si="564"/>
        <v>2500</v>
      </c>
      <c r="AD248" s="31">
        <f t="shared" si="565"/>
        <v>2500</v>
      </c>
      <c r="AE248" s="31">
        <f t="shared" si="566"/>
        <v>2500</v>
      </c>
      <c r="AF248" s="31"/>
      <c r="AG248" s="31">
        <f t="shared" si="567"/>
        <v>2500</v>
      </c>
      <c r="AH248" s="31">
        <f t="shared" si="568"/>
        <v>2500</v>
      </c>
      <c r="AI248" s="31">
        <f t="shared" si="569"/>
        <v>2500</v>
      </c>
      <c r="AJ248" s="31"/>
      <c r="AK248" s="31"/>
      <c r="AL248" s="31"/>
      <c r="AM248" s="31"/>
      <c r="AN248" s="31"/>
      <c r="AO248" s="31"/>
      <c r="AP248" s="31"/>
      <c r="AQ248" s="31"/>
      <c r="AR248" s="31"/>
      <c r="AS248" s="31">
        <f t="shared" si="561"/>
        <v>2500</v>
      </c>
      <c r="AT248" s="31">
        <f t="shared" si="562"/>
        <v>2500</v>
      </c>
      <c r="AU248" s="31">
        <f t="shared" si="563"/>
        <v>2500</v>
      </c>
      <c r="AV248" s="31"/>
      <c r="AW248" s="32"/>
      <c r="AX248" s="32"/>
      <c r="AY248" s="1"/>
      <c r="AZ248" s="1"/>
      <c r="BA248" s="1"/>
      <c r="BB248" s="1"/>
      <c r="BC248" s="1"/>
      <c r="BD248" s="1"/>
      <c r="BE248" s="1"/>
    </row>
    <row r="249" s="24" customFormat="1">
      <c r="A249" s="25" t="s">
        <v>199</v>
      </c>
      <c r="B249" s="25" t="s">
        <v>74</v>
      </c>
      <c r="C249" s="25" t="s">
        <v>255</v>
      </c>
      <c r="D249" s="25"/>
      <c r="E249" s="25"/>
      <c r="F249" s="26" t="s">
        <v>256</v>
      </c>
      <c r="G249" s="27">
        <f>G250+G259</f>
        <v>9704.9000000000015</v>
      </c>
      <c r="H249" s="27">
        <f>H250+H259</f>
        <v>9815.2000000000007</v>
      </c>
      <c r="I249" s="27">
        <f>I250+I259</f>
        <v>9815.2000000000007</v>
      </c>
      <c r="J249" s="27">
        <f>J250+J259</f>
        <v>0</v>
      </c>
      <c r="K249" s="27">
        <f>K250+K259</f>
        <v>0</v>
      </c>
      <c r="L249" s="27">
        <f>L250+L259</f>
        <v>0</v>
      </c>
      <c r="M249" s="27">
        <f t="shared" ref="M249:M312" si="600">G249+J249</f>
        <v>9704.9000000000015</v>
      </c>
      <c r="N249" s="27">
        <f t="shared" ref="N249:N312" si="601">H249+K249</f>
        <v>9815.2000000000007</v>
      </c>
      <c r="O249" s="27">
        <f t="shared" ref="O249:O312" si="602">I249+L249</f>
        <v>9815.2000000000007</v>
      </c>
      <c r="P249" s="27">
        <f>P250+P259</f>
        <v>0</v>
      </c>
      <c r="Q249" s="27">
        <f>Q250+Q259</f>
        <v>0</v>
      </c>
      <c r="R249" s="27">
        <f>R250+R259</f>
        <v>3309.1999999999998</v>
      </c>
      <c r="S249" s="27">
        <f>S250+S259</f>
        <v>0</v>
      </c>
      <c r="T249" s="27">
        <f>T250+T259</f>
        <v>0</v>
      </c>
      <c r="U249" s="27">
        <f>U250+U259</f>
        <v>0</v>
      </c>
      <c r="V249" s="27">
        <f>V250+V259</f>
        <v>3309.1999999999998</v>
      </c>
      <c r="W249" s="27">
        <f>W250+W259</f>
        <v>0</v>
      </c>
      <c r="X249" s="27">
        <f>X250+X259</f>
        <v>0</v>
      </c>
      <c r="Y249" s="27">
        <f>Y250+Y259</f>
        <v>0</v>
      </c>
      <c r="Z249" s="27">
        <f>Z250+Z259</f>
        <v>3309.1999999999998</v>
      </c>
      <c r="AA249" s="27">
        <f>AA250+AA259</f>
        <v>0</v>
      </c>
      <c r="AB249" s="27">
        <f>AB250+AB259</f>
        <v>0</v>
      </c>
      <c r="AC249" s="27">
        <f t="shared" si="564"/>
        <v>13014.100000000002</v>
      </c>
      <c r="AD249" s="27">
        <f t="shared" si="565"/>
        <v>13124.400000000001</v>
      </c>
      <c r="AE249" s="27">
        <f t="shared" si="566"/>
        <v>13124.400000000001</v>
      </c>
      <c r="AF249" s="27">
        <f>AF250+AF259</f>
        <v>0</v>
      </c>
      <c r="AG249" s="27">
        <f t="shared" si="567"/>
        <v>13014.100000000002</v>
      </c>
      <c r="AH249" s="27">
        <f t="shared" si="568"/>
        <v>13124.400000000001</v>
      </c>
      <c r="AI249" s="27">
        <f t="shared" si="569"/>
        <v>13124.400000000001</v>
      </c>
      <c r="AJ249" s="27">
        <f>AJ250+AJ259</f>
        <v>0</v>
      </c>
      <c r="AK249" s="27">
        <f>AK250+AK259</f>
        <v>0</v>
      </c>
      <c r="AL249" s="27">
        <f>AL250+AL259</f>
        <v>-12.5</v>
      </c>
      <c r="AM249" s="27">
        <f>AM250+AM259</f>
        <v>0</v>
      </c>
      <c r="AN249" s="27">
        <f>AN250+AN259</f>
        <v>0</v>
      </c>
      <c r="AO249" s="27">
        <f>AO250+AO259</f>
        <v>0</v>
      </c>
      <c r="AP249" s="27">
        <f>AP250+AP259</f>
        <v>0</v>
      </c>
      <c r="AQ249" s="27">
        <f>AQ250+AQ259</f>
        <v>0</v>
      </c>
      <c r="AR249" s="27">
        <f>AR250+AR259</f>
        <v>0</v>
      </c>
      <c r="AS249" s="27">
        <f t="shared" si="561"/>
        <v>13001.600000000002</v>
      </c>
      <c r="AT249" s="27">
        <f t="shared" si="562"/>
        <v>13124.400000000001</v>
      </c>
      <c r="AU249" s="27">
        <f t="shared" si="563"/>
        <v>13124.400000000001</v>
      </c>
      <c r="AV249" s="27">
        <f>AV250+AV259</f>
        <v>0</v>
      </c>
      <c r="AW249" s="28"/>
      <c r="AX249" s="28"/>
      <c r="AY249" s="24"/>
      <c r="AZ249" s="24"/>
      <c r="BA249" s="24"/>
      <c r="BB249" s="24"/>
      <c r="BC249" s="24"/>
      <c r="BD249" s="24"/>
      <c r="BE249" s="24"/>
    </row>
    <row r="250" ht="31.5">
      <c r="A250" s="29" t="s">
        <v>199</v>
      </c>
      <c r="B250" s="29" t="s">
        <v>74</v>
      </c>
      <c r="C250" s="29" t="s">
        <v>255</v>
      </c>
      <c r="D250" s="29" t="s">
        <v>203</v>
      </c>
      <c r="E250" s="29"/>
      <c r="F250" s="30" t="s">
        <v>204</v>
      </c>
      <c r="G250" s="31">
        <f t="shared" ref="G250:G251" si="603">G251</f>
        <v>3899.3000000000002</v>
      </c>
      <c r="H250" s="31">
        <f t="shared" ref="H250:H251" si="604">H251</f>
        <v>3899.3000000000002</v>
      </c>
      <c r="I250" s="31">
        <f t="shared" ref="I250:I251" si="605">I251</f>
        <v>3899.3000000000002</v>
      </c>
      <c r="J250" s="31">
        <f t="shared" ref="J250:J251" si="606">J251</f>
        <v>0</v>
      </c>
      <c r="K250" s="31">
        <f t="shared" ref="K250:K251" si="607">K251</f>
        <v>0</v>
      </c>
      <c r="L250" s="31">
        <f t="shared" ref="L250:L251" si="608">L251</f>
        <v>0</v>
      </c>
      <c r="M250" s="31">
        <f t="shared" si="600"/>
        <v>3899.3000000000002</v>
      </c>
      <c r="N250" s="31">
        <f t="shared" si="601"/>
        <v>3899.3000000000002</v>
      </c>
      <c r="O250" s="31">
        <f t="shared" si="602"/>
        <v>3899.3000000000002</v>
      </c>
      <c r="P250" s="31">
        <f t="shared" ref="P250:P251" si="609">P251</f>
        <v>0</v>
      </c>
      <c r="Q250" s="31">
        <f t="shared" ref="Q250:Q251" si="610">Q251</f>
        <v>0</v>
      </c>
      <c r="R250" s="31">
        <f t="shared" ref="R250:R251" si="611">R251</f>
        <v>3309.1999999999998</v>
      </c>
      <c r="S250" s="31">
        <f t="shared" ref="S250:S251" si="612">S251</f>
        <v>0</v>
      </c>
      <c r="T250" s="31">
        <f t="shared" ref="T250:T251" si="613">T251</f>
        <v>0</v>
      </c>
      <c r="U250" s="31">
        <f t="shared" ref="U250:U251" si="614">U251</f>
        <v>0</v>
      </c>
      <c r="V250" s="31">
        <f t="shared" ref="V250:V251" si="615">V251</f>
        <v>3309.1999999999998</v>
      </c>
      <c r="W250" s="31">
        <f t="shared" ref="W250:W251" si="616">W251</f>
        <v>0</v>
      </c>
      <c r="X250" s="31">
        <f t="shared" ref="X250:X251" si="617">X251</f>
        <v>0</v>
      </c>
      <c r="Y250" s="31">
        <f t="shared" ref="Y250:Y251" si="618">Y251</f>
        <v>0</v>
      </c>
      <c r="Z250" s="31">
        <f t="shared" ref="Z250:Z251" si="619">Z251</f>
        <v>3309.1999999999998</v>
      </c>
      <c r="AA250" s="31">
        <f t="shared" ref="AA250:AA251" si="620">AA251</f>
        <v>0</v>
      </c>
      <c r="AB250" s="31">
        <f t="shared" ref="AB250:AB251" si="621">AB251</f>
        <v>0</v>
      </c>
      <c r="AC250" s="31">
        <f t="shared" si="564"/>
        <v>7208.5</v>
      </c>
      <c r="AD250" s="31">
        <f t="shared" si="565"/>
        <v>7208.5</v>
      </c>
      <c r="AE250" s="31">
        <f t="shared" si="566"/>
        <v>7208.5</v>
      </c>
      <c r="AF250" s="31">
        <f t="shared" ref="AF250:AF251" si="622">AF251</f>
        <v>0</v>
      </c>
      <c r="AG250" s="31">
        <f t="shared" si="567"/>
        <v>7208.5</v>
      </c>
      <c r="AH250" s="31">
        <f t="shared" si="568"/>
        <v>7208.5</v>
      </c>
      <c r="AI250" s="31">
        <f t="shared" si="569"/>
        <v>7208.5</v>
      </c>
      <c r="AJ250" s="31">
        <f t="shared" ref="AJ250:AJ251" si="623">AJ251</f>
        <v>0</v>
      </c>
      <c r="AK250" s="31">
        <f t="shared" ref="AK250:AK251" si="624">AK251</f>
        <v>0</v>
      </c>
      <c r="AL250" s="31">
        <f t="shared" ref="AL250:AL251" si="625">AL251</f>
        <v>0</v>
      </c>
      <c r="AM250" s="31">
        <f t="shared" ref="AM250:AM251" si="626">AM251</f>
        <v>0</v>
      </c>
      <c r="AN250" s="31">
        <f t="shared" ref="AN250:AN251" si="627">AN251</f>
        <v>0</v>
      </c>
      <c r="AO250" s="31">
        <f t="shared" ref="AO250:AO251" si="628">AO251</f>
        <v>0</v>
      </c>
      <c r="AP250" s="31">
        <f t="shared" ref="AP250:AP251" si="629">AP251</f>
        <v>0</v>
      </c>
      <c r="AQ250" s="31">
        <f t="shared" ref="AQ250:AQ251" si="630">AQ251</f>
        <v>0</v>
      </c>
      <c r="AR250" s="31">
        <f t="shared" ref="AR250:AR251" si="631">AR251</f>
        <v>0</v>
      </c>
      <c r="AS250" s="31">
        <f t="shared" si="561"/>
        <v>7208.5</v>
      </c>
      <c r="AT250" s="31">
        <f t="shared" si="562"/>
        <v>7208.5</v>
      </c>
      <c r="AU250" s="31">
        <f t="shared" si="563"/>
        <v>7208.5</v>
      </c>
      <c r="AV250" s="31">
        <f t="shared" ref="AV250:AV251" si="632">AV251</f>
        <v>0</v>
      </c>
      <c r="AW250" s="32"/>
      <c r="AX250" s="32"/>
      <c r="AY250" s="1"/>
      <c r="AZ250" s="1"/>
      <c r="BA250" s="1"/>
      <c r="BB250" s="1"/>
      <c r="BC250" s="1"/>
      <c r="BD250" s="1"/>
      <c r="BE250" s="1"/>
    </row>
    <row r="251" hidden="1">
      <c r="A251" s="29" t="s">
        <v>199</v>
      </c>
      <c r="B251" s="29" t="s">
        <v>74</v>
      </c>
      <c r="C251" s="29" t="s">
        <v>255</v>
      </c>
      <c r="D251" s="29" t="s">
        <v>205</v>
      </c>
      <c r="E251" s="29"/>
      <c r="F251" s="30" t="s">
        <v>34</v>
      </c>
      <c r="G251" s="31">
        <f t="shared" si="603"/>
        <v>3899.3000000000002</v>
      </c>
      <c r="H251" s="31">
        <f t="shared" si="604"/>
        <v>3899.3000000000002</v>
      </c>
      <c r="I251" s="31">
        <f t="shared" si="605"/>
        <v>3899.3000000000002</v>
      </c>
      <c r="J251" s="31">
        <f t="shared" si="606"/>
        <v>0</v>
      </c>
      <c r="K251" s="31">
        <f t="shared" si="607"/>
        <v>0</v>
      </c>
      <c r="L251" s="31">
        <f t="shared" si="608"/>
        <v>0</v>
      </c>
      <c r="M251" s="31">
        <f t="shared" si="600"/>
        <v>3899.3000000000002</v>
      </c>
      <c r="N251" s="31">
        <f t="shared" si="601"/>
        <v>3899.3000000000002</v>
      </c>
      <c r="O251" s="31">
        <f t="shared" si="602"/>
        <v>3899.3000000000002</v>
      </c>
      <c r="P251" s="31">
        <f t="shared" si="609"/>
        <v>0</v>
      </c>
      <c r="Q251" s="31">
        <f t="shared" si="610"/>
        <v>0</v>
      </c>
      <c r="R251" s="31">
        <f t="shared" si="611"/>
        <v>3309.1999999999998</v>
      </c>
      <c r="S251" s="31">
        <f t="shared" si="612"/>
        <v>0</v>
      </c>
      <c r="T251" s="31">
        <f t="shared" si="613"/>
        <v>0</v>
      </c>
      <c r="U251" s="31">
        <f t="shared" si="614"/>
        <v>0</v>
      </c>
      <c r="V251" s="31">
        <f t="shared" si="615"/>
        <v>3309.1999999999998</v>
      </c>
      <c r="W251" s="31">
        <f t="shared" si="616"/>
        <v>0</v>
      </c>
      <c r="X251" s="31">
        <f t="shared" si="617"/>
        <v>0</v>
      </c>
      <c r="Y251" s="31">
        <f t="shared" si="618"/>
        <v>0</v>
      </c>
      <c r="Z251" s="31">
        <f t="shared" si="619"/>
        <v>3309.1999999999998</v>
      </c>
      <c r="AA251" s="31">
        <f t="shared" si="620"/>
        <v>0</v>
      </c>
      <c r="AB251" s="31">
        <f t="shared" si="621"/>
        <v>0</v>
      </c>
      <c r="AC251" s="31">
        <f t="shared" si="564"/>
        <v>7208.5</v>
      </c>
      <c r="AD251" s="31">
        <f t="shared" si="565"/>
        <v>7208.5</v>
      </c>
      <c r="AE251" s="31">
        <f t="shared" si="566"/>
        <v>7208.5</v>
      </c>
      <c r="AF251" s="31">
        <f t="shared" si="622"/>
        <v>0</v>
      </c>
      <c r="AG251" s="31">
        <f t="shared" si="567"/>
        <v>7208.5</v>
      </c>
      <c r="AH251" s="31">
        <f t="shared" si="568"/>
        <v>7208.5</v>
      </c>
      <c r="AI251" s="31">
        <f t="shared" si="569"/>
        <v>7208.5</v>
      </c>
      <c r="AJ251" s="31">
        <f t="shared" si="623"/>
        <v>0</v>
      </c>
      <c r="AK251" s="31">
        <f t="shared" si="624"/>
        <v>0</v>
      </c>
      <c r="AL251" s="31">
        <f t="shared" si="625"/>
        <v>0</v>
      </c>
      <c r="AM251" s="31">
        <f t="shared" si="626"/>
        <v>0</v>
      </c>
      <c r="AN251" s="31">
        <f t="shared" si="627"/>
        <v>0</v>
      </c>
      <c r="AO251" s="31">
        <f t="shared" si="628"/>
        <v>0</v>
      </c>
      <c r="AP251" s="31">
        <f t="shared" si="629"/>
        <v>0</v>
      </c>
      <c r="AQ251" s="31">
        <f t="shared" si="630"/>
        <v>0</v>
      </c>
      <c r="AR251" s="31">
        <f t="shared" si="631"/>
        <v>0</v>
      </c>
      <c r="AS251" s="31">
        <f t="shared" si="561"/>
        <v>7208.5</v>
      </c>
      <c r="AT251" s="31">
        <f t="shared" si="562"/>
        <v>7208.5</v>
      </c>
      <c r="AU251" s="31">
        <f t="shared" si="563"/>
        <v>7208.5</v>
      </c>
      <c r="AV251" s="31">
        <f t="shared" si="632"/>
        <v>0</v>
      </c>
      <c r="AW251" s="32">
        <v>0</v>
      </c>
      <c r="AX251" s="32"/>
      <c r="AY251" s="41" t="s">
        <v>152</v>
      </c>
      <c r="AZ251" s="1"/>
      <c r="BA251" s="1"/>
      <c r="BB251" s="1"/>
      <c r="BC251" s="1"/>
      <c r="BD251" s="1"/>
      <c r="BE251" s="1"/>
    </row>
    <row r="252" ht="31.5">
      <c r="A252" s="29" t="s">
        <v>199</v>
      </c>
      <c r="B252" s="29" t="s">
        <v>74</v>
      </c>
      <c r="C252" s="29" t="s">
        <v>255</v>
      </c>
      <c r="D252" s="29" t="s">
        <v>212</v>
      </c>
      <c r="E252" s="29"/>
      <c r="F252" s="30" t="s">
        <v>213</v>
      </c>
      <c r="G252" s="31">
        <f>G253+G257</f>
        <v>3899.3000000000002</v>
      </c>
      <c r="H252" s="31">
        <f>H253+H257</f>
        <v>3899.3000000000002</v>
      </c>
      <c r="I252" s="31">
        <f>I253+I257</f>
        <v>3899.3000000000002</v>
      </c>
      <c r="J252" s="31">
        <f>J253+J257</f>
        <v>0</v>
      </c>
      <c r="K252" s="31">
        <f>K253+K257</f>
        <v>0</v>
      </c>
      <c r="L252" s="31">
        <f>L253+L257</f>
        <v>0</v>
      </c>
      <c r="M252" s="31">
        <f t="shared" si="600"/>
        <v>3899.3000000000002</v>
      </c>
      <c r="N252" s="31">
        <f t="shared" si="601"/>
        <v>3899.3000000000002</v>
      </c>
      <c r="O252" s="31">
        <f t="shared" si="602"/>
        <v>3899.3000000000002</v>
      </c>
      <c r="P252" s="31">
        <f>P253+P257</f>
        <v>0</v>
      </c>
      <c r="Q252" s="31">
        <f>Q253+Q257</f>
        <v>0</v>
      </c>
      <c r="R252" s="31">
        <f>R253+R257</f>
        <v>3309.1999999999998</v>
      </c>
      <c r="S252" s="31">
        <f>S253+S257</f>
        <v>0</v>
      </c>
      <c r="T252" s="31">
        <f>T253+T257</f>
        <v>0</v>
      </c>
      <c r="U252" s="31">
        <f>U253+U257</f>
        <v>0</v>
      </c>
      <c r="V252" s="31">
        <f>V253+V257</f>
        <v>3309.1999999999998</v>
      </c>
      <c r="W252" s="31">
        <f>W253+W257</f>
        <v>0</v>
      </c>
      <c r="X252" s="31">
        <f>X253+X257</f>
        <v>0</v>
      </c>
      <c r="Y252" s="31">
        <f>Y253+Y257</f>
        <v>0</v>
      </c>
      <c r="Z252" s="31">
        <f>Z253+Z257</f>
        <v>3309.1999999999998</v>
      </c>
      <c r="AA252" s="31">
        <f>AA253+AA257</f>
        <v>0</v>
      </c>
      <c r="AB252" s="31">
        <f>AB253+AB257</f>
        <v>0</v>
      </c>
      <c r="AC252" s="31">
        <f t="shared" si="564"/>
        <v>7208.5</v>
      </c>
      <c r="AD252" s="31">
        <f t="shared" si="565"/>
        <v>7208.5</v>
      </c>
      <c r="AE252" s="31">
        <f t="shared" si="566"/>
        <v>7208.5</v>
      </c>
      <c r="AF252" s="31">
        <f>AF253+AF257</f>
        <v>0</v>
      </c>
      <c r="AG252" s="31">
        <f t="shared" si="567"/>
        <v>7208.5</v>
      </c>
      <c r="AH252" s="31">
        <f t="shared" si="568"/>
        <v>7208.5</v>
      </c>
      <c r="AI252" s="31">
        <f t="shared" si="569"/>
        <v>7208.5</v>
      </c>
      <c r="AJ252" s="31">
        <f>AJ253+AJ257</f>
        <v>0</v>
      </c>
      <c r="AK252" s="31">
        <f>AK253+AK257</f>
        <v>0</v>
      </c>
      <c r="AL252" s="31">
        <f>AL253+AL257</f>
        <v>0</v>
      </c>
      <c r="AM252" s="31">
        <f>AM253+AM257</f>
        <v>0</v>
      </c>
      <c r="AN252" s="31">
        <f>AN253+AN257</f>
        <v>0</v>
      </c>
      <c r="AO252" s="31">
        <f>AO253+AO257</f>
        <v>0</v>
      </c>
      <c r="AP252" s="31">
        <f>AP253+AP257</f>
        <v>0</v>
      </c>
      <c r="AQ252" s="31">
        <f>AQ253+AQ257</f>
        <v>0</v>
      </c>
      <c r="AR252" s="31">
        <f>AR253+AR257</f>
        <v>0</v>
      </c>
      <c r="AS252" s="31">
        <f t="shared" si="561"/>
        <v>7208.5</v>
      </c>
      <c r="AT252" s="31">
        <f t="shared" si="562"/>
        <v>7208.5</v>
      </c>
      <c r="AU252" s="31">
        <f t="shared" si="563"/>
        <v>7208.5</v>
      </c>
      <c r="AV252" s="31">
        <f>AV253+AV257</f>
        <v>0</v>
      </c>
      <c r="AW252" s="32"/>
      <c r="AX252" s="32"/>
      <c r="AY252" s="1"/>
      <c r="AZ252" s="1"/>
      <c r="BA252" s="1"/>
      <c r="BB252" s="1"/>
      <c r="BC252" s="1"/>
      <c r="BD252" s="1"/>
      <c r="BE252" s="1"/>
    </row>
    <row r="253" ht="31.5">
      <c r="A253" s="29" t="s">
        <v>199</v>
      </c>
      <c r="B253" s="29" t="s">
        <v>74</v>
      </c>
      <c r="C253" s="29" t="s">
        <v>255</v>
      </c>
      <c r="D253" s="29" t="s">
        <v>215</v>
      </c>
      <c r="E253" s="29"/>
      <c r="F253" s="30" t="s">
        <v>216</v>
      </c>
      <c r="G253" s="31">
        <f>G254+G255+G256</f>
        <v>3419.3000000000002</v>
      </c>
      <c r="H253" s="31">
        <f>H254+H255+H256</f>
        <v>3419.3000000000002</v>
      </c>
      <c r="I253" s="31">
        <f>I254+I255+I256</f>
        <v>3419.3000000000002</v>
      </c>
      <c r="J253" s="31">
        <f>J254+J255+J256</f>
        <v>0</v>
      </c>
      <c r="K253" s="31">
        <f>K254+K255+K256</f>
        <v>0</v>
      </c>
      <c r="L253" s="31">
        <f>L254+L255+L256</f>
        <v>0</v>
      </c>
      <c r="M253" s="31">
        <f t="shared" si="600"/>
        <v>3419.3000000000002</v>
      </c>
      <c r="N253" s="31">
        <f t="shared" si="601"/>
        <v>3419.3000000000002</v>
      </c>
      <c r="O253" s="31">
        <f t="shared" si="602"/>
        <v>3419.3000000000002</v>
      </c>
      <c r="P253" s="31">
        <f>P254+P255+P256</f>
        <v>0</v>
      </c>
      <c r="Q253" s="31">
        <f>Q254+Q255+Q256</f>
        <v>0</v>
      </c>
      <c r="R253" s="31">
        <f>R254+R255+R256</f>
        <v>1389.2</v>
      </c>
      <c r="S253" s="31">
        <f>S254+S255+S256</f>
        <v>0</v>
      </c>
      <c r="T253" s="31">
        <f>T254+T255+T256</f>
        <v>0</v>
      </c>
      <c r="U253" s="31">
        <f>U254+U255+U256</f>
        <v>0</v>
      </c>
      <c r="V253" s="31">
        <f>V254+V255+V256</f>
        <v>1389.2</v>
      </c>
      <c r="W253" s="31">
        <f>W254+W255+W256</f>
        <v>0</v>
      </c>
      <c r="X253" s="31">
        <f>X254+X255+X256</f>
        <v>0</v>
      </c>
      <c r="Y253" s="31">
        <f>Y254+Y255+Y256</f>
        <v>0</v>
      </c>
      <c r="Z253" s="31">
        <f>Z254+Z255+Z256</f>
        <v>1389.2</v>
      </c>
      <c r="AA253" s="31">
        <f>AA254+AA255+AA256</f>
        <v>0</v>
      </c>
      <c r="AB253" s="31">
        <f>AB254+AB255+AB256</f>
        <v>0</v>
      </c>
      <c r="AC253" s="31">
        <f t="shared" si="564"/>
        <v>4808.5</v>
      </c>
      <c r="AD253" s="31">
        <f t="shared" si="565"/>
        <v>4808.5</v>
      </c>
      <c r="AE253" s="31">
        <f t="shared" si="566"/>
        <v>4808.5</v>
      </c>
      <c r="AF253" s="31">
        <f>AF254+AF255+AF256</f>
        <v>0</v>
      </c>
      <c r="AG253" s="31">
        <f t="shared" si="567"/>
        <v>4808.5</v>
      </c>
      <c r="AH253" s="31">
        <f t="shared" si="568"/>
        <v>4808.5</v>
      </c>
      <c r="AI253" s="31">
        <f t="shared" si="569"/>
        <v>4808.5</v>
      </c>
      <c r="AJ253" s="31">
        <f>AJ254+AJ255+AJ256</f>
        <v>0</v>
      </c>
      <c r="AK253" s="31">
        <f>AK254+AK255+AK256</f>
        <v>0</v>
      </c>
      <c r="AL253" s="31">
        <f>AL254+AL255+AL256</f>
        <v>0</v>
      </c>
      <c r="AM253" s="31">
        <f>AM254+AM255+AM256</f>
        <v>0</v>
      </c>
      <c r="AN253" s="31">
        <f>AN254+AN255+AN256</f>
        <v>0</v>
      </c>
      <c r="AO253" s="31">
        <f>AO254+AO255+AO256</f>
        <v>0</v>
      </c>
      <c r="AP253" s="31">
        <f>AP254+AP255+AP256</f>
        <v>0</v>
      </c>
      <c r="AQ253" s="31">
        <f>AQ254+AQ255+AQ256</f>
        <v>0</v>
      </c>
      <c r="AR253" s="31">
        <f>AR254+AR255+AR256</f>
        <v>0</v>
      </c>
      <c r="AS253" s="31">
        <f t="shared" si="561"/>
        <v>4808.5</v>
      </c>
      <c r="AT253" s="31">
        <f t="shared" si="562"/>
        <v>4808.5</v>
      </c>
      <c r="AU253" s="31">
        <f t="shared" si="563"/>
        <v>4808.5</v>
      </c>
      <c r="AV253" s="31">
        <f>AV254+AV255+AV256</f>
        <v>0</v>
      </c>
      <c r="AW253" s="32"/>
      <c r="AX253" s="32"/>
      <c r="AY253" s="1"/>
      <c r="AZ253" s="1"/>
      <c r="BA253" s="1"/>
      <c r="BB253" s="1"/>
      <c r="BC253" s="1"/>
      <c r="BD253" s="1"/>
      <c r="BE253" s="1"/>
    </row>
    <row r="254" ht="31.5">
      <c r="A254" s="29" t="s">
        <v>199</v>
      </c>
      <c r="B254" s="29" t="s">
        <v>74</v>
      </c>
      <c r="C254" s="29" t="s">
        <v>255</v>
      </c>
      <c r="D254" s="29" t="s">
        <v>215</v>
      </c>
      <c r="E254" s="29" t="s">
        <v>39</v>
      </c>
      <c r="F254" s="30" t="s">
        <v>40</v>
      </c>
      <c r="G254" s="31">
        <v>7</v>
      </c>
      <c r="H254" s="31">
        <v>7</v>
      </c>
      <c r="I254" s="31">
        <v>7</v>
      </c>
      <c r="J254" s="31"/>
      <c r="K254" s="31"/>
      <c r="L254" s="31"/>
      <c r="M254" s="31">
        <f t="shared" si="600"/>
        <v>7</v>
      </c>
      <c r="N254" s="31">
        <f t="shared" si="601"/>
        <v>7</v>
      </c>
      <c r="O254" s="31">
        <f t="shared" si="602"/>
        <v>7</v>
      </c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>
        <f t="shared" si="564"/>
        <v>7</v>
      </c>
      <c r="AD254" s="31">
        <f t="shared" si="565"/>
        <v>7</v>
      </c>
      <c r="AE254" s="31">
        <f t="shared" si="566"/>
        <v>7</v>
      </c>
      <c r="AF254" s="31"/>
      <c r="AG254" s="31">
        <f t="shared" si="567"/>
        <v>7</v>
      </c>
      <c r="AH254" s="31">
        <f t="shared" si="568"/>
        <v>7</v>
      </c>
      <c r="AI254" s="31">
        <f t="shared" si="569"/>
        <v>7</v>
      </c>
      <c r="AJ254" s="31"/>
      <c r="AK254" s="31"/>
      <c r="AL254" s="31"/>
      <c r="AM254" s="31"/>
      <c r="AN254" s="31"/>
      <c r="AO254" s="31"/>
      <c r="AP254" s="31"/>
      <c r="AQ254" s="31"/>
      <c r="AR254" s="31"/>
      <c r="AS254" s="31">
        <f t="shared" si="561"/>
        <v>7</v>
      </c>
      <c r="AT254" s="31">
        <f t="shared" si="562"/>
        <v>7</v>
      </c>
      <c r="AU254" s="31">
        <f t="shared" si="563"/>
        <v>7</v>
      </c>
      <c r="AV254" s="31"/>
      <c r="AW254" s="32"/>
      <c r="AX254" s="32"/>
      <c r="AY254" s="1"/>
      <c r="AZ254" s="1"/>
      <c r="BA254" s="1"/>
      <c r="BB254" s="1"/>
      <c r="BC254" s="1"/>
      <c r="BD254" s="1"/>
      <c r="BE254" s="1"/>
    </row>
    <row r="255">
      <c r="A255" s="29" t="s">
        <v>199</v>
      </c>
      <c r="B255" s="29" t="s">
        <v>74</v>
      </c>
      <c r="C255" s="29" t="s">
        <v>255</v>
      </c>
      <c r="D255" s="29" t="s">
        <v>215</v>
      </c>
      <c r="E255" s="29" t="s">
        <v>244</v>
      </c>
      <c r="F255" s="30" t="s">
        <v>245</v>
      </c>
      <c r="G255" s="31">
        <v>220</v>
      </c>
      <c r="H255" s="31">
        <v>220</v>
      </c>
      <c r="I255" s="31">
        <v>220</v>
      </c>
      <c r="J255" s="31"/>
      <c r="K255" s="31"/>
      <c r="L255" s="31"/>
      <c r="M255" s="31">
        <f t="shared" si="600"/>
        <v>220</v>
      </c>
      <c r="N255" s="31">
        <f t="shared" si="601"/>
        <v>220</v>
      </c>
      <c r="O255" s="31">
        <f t="shared" si="602"/>
        <v>220</v>
      </c>
      <c r="P255" s="31"/>
      <c r="Q255" s="31"/>
      <c r="R255" s="31">
        <v>1389.2</v>
      </c>
      <c r="S255" s="31"/>
      <c r="T255" s="31"/>
      <c r="U255" s="31"/>
      <c r="V255" s="31">
        <v>1389.2</v>
      </c>
      <c r="W255" s="31"/>
      <c r="X255" s="31"/>
      <c r="Y255" s="31"/>
      <c r="Z255" s="31">
        <v>1389.2</v>
      </c>
      <c r="AA255" s="31"/>
      <c r="AB255" s="31"/>
      <c r="AC255" s="31">
        <f t="shared" si="564"/>
        <v>1609.2</v>
      </c>
      <c r="AD255" s="31">
        <f t="shared" si="565"/>
        <v>1609.2</v>
      </c>
      <c r="AE255" s="31">
        <f t="shared" si="566"/>
        <v>1609.2</v>
      </c>
      <c r="AF255" s="31"/>
      <c r="AG255" s="31">
        <f t="shared" si="567"/>
        <v>1609.2</v>
      </c>
      <c r="AH255" s="31">
        <f t="shared" si="568"/>
        <v>1609.2</v>
      </c>
      <c r="AI255" s="31">
        <f t="shared" si="569"/>
        <v>1609.2</v>
      </c>
      <c r="AJ255" s="31"/>
      <c r="AK255" s="31"/>
      <c r="AL255" s="31"/>
      <c r="AM255" s="31"/>
      <c r="AN255" s="31"/>
      <c r="AO255" s="31"/>
      <c r="AP255" s="31"/>
      <c r="AQ255" s="31"/>
      <c r="AR255" s="31"/>
      <c r="AS255" s="31">
        <f t="shared" si="561"/>
        <v>1609.2</v>
      </c>
      <c r="AT255" s="31">
        <f t="shared" si="562"/>
        <v>1609.2</v>
      </c>
      <c r="AU255" s="31">
        <f t="shared" si="563"/>
        <v>1609.2</v>
      </c>
      <c r="AV255" s="31"/>
      <c r="AW255" s="32"/>
      <c r="AX255" s="32"/>
      <c r="AY255" s="1"/>
      <c r="AZ255" s="1"/>
      <c r="BA255" s="1"/>
      <c r="BB255" s="1"/>
      <c r="BC255" s="1"/>
      <c r="BD255" s="1"/>
      <c r="BE255" s="1"/>
    </row>
    <row r="256" ht="31.5">
      <c r="A256" s="29" t="s">
        <v>199</v>
      </c>
      <c r="B256" s="29" t="s">
        <v>74</v>
      </c>
      <c r="C256" s="29" t="s">
        <v>255</v>
      </c>
      <c r="D256" s="29" t="s">
        <v>215</v>
      </c>
      <c r="E256" s="29" t="s">
        <v>129</v>
      </c>
      <c r="F256" s="30" t="s">
        <v>130</v>
      </c>
      <c r="G256" s="31">
        <v>3192.3000000000002</v>
      </c>
      <c r="H256" s="31">
        <v>3192.3000000000002</v>
      </c>
      <c r="I256" s="31">
        <v>3192.3000000000002</v>
      </c>
      <c r="J256" s="31"/>
      <c r="K256" s="31"/>
      <c r="L256" s="31"/>
      <c r="M256" s="31">
        <f t="shared" si="600"/>
        <v>3192.3000000000002</v>
      </c>
      <c r="N256" s="31">
        <f t="shared" si="601"/>
        <v>3192.3000000000002</v>
      </c>
      <c r="O256" s="31">
        <f t="shared" si="602"/>
        <v>3192.3000000000002</v>
      </c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>
        <f t="shared" si="564"/>
        <v>3192.3000000000002</v>
      </c>
      <c r="AD256" s="31">
        <f t="shared" si="565"/>
        <v>3192.3000000000002</v>
      </c>
      <c r="AE256" s="31">
        <f t="shared" si="566"/>
        <v>3192.3000000000002</v>
      </c>
      <c r="AF256" s="31"/>
      <c r="AG256" s="31">
        <f t="shared" si="567"/>
        <v>3192.3000000000002</v>
      </c>
      <c r="AH256" s="31">
        <f t="shared" si="568"/>
        <v>3192.3000000000002</v>
      </c>
      <c r="AI256" s="31">
        <f t="shared" si="569"/>
        <v>3192.3000000000002</v>
      </c>
      <c r="AJ256" s="31"/>
      <c r="AK256" s="31"/>
      <c r="AL256" s="31"/>
      <c r="AM256" s="31"/>
      <c r="AN256" s="31"/>
      <c r="AO256" s="31"/>
      <c r="AP256" s="31"/>
      <c r="AQ256" s="31"/>
      <c r="AR256" s="31"/>
      <c r="AS256" s="31">
        <f t="shared" si="561"/>
        <v>3192.3000000000002</v>
      </c>
      <c r="AT256" s="31">
        <f t="shared" si="562"/>
        <v>3192.3000000000002</v>
      </c>
      <c r="AU256" s="31">
        <f t="shared" si="563"/>
        <v>3192.3000000000002</v>
      </c>
      <c r="AV256" s="31"/>
      <c r="AW256" s="32"/>
      <c r="AX256" s="32"/>
      <c r="AY256" s="1"/>
      <c r="AZ256" s="1"/>
      <c r="BA256" s="1"/>
      <c r="BB256" s="1"/>
      <c r="BC256" s="1"/>
      <c r="BD256" s="1"/>
      <c r="BE256" s="1"/>
    </row>
    <row r="257" ht="47.25">
      <c r="A257" s="29" t="s">
        <v>199</v>
      </c>
      <c r="B257" s="29" t="s">
        <v>74</v>
      </c>
      <c r="C257" s="29" t="s">
        <v>255</v>
      </c>
      <c r="D257" s="29" t="s">
        <v>257</v>
      </c>
      <c r="E257" s="29"/>
      <c r="F257" s="30" t="s">
        <v>258</v>
      </c>
      <c r="G257" s="31">
        <f>G258</f>
        <v>480</v>
      </c>
      <c r="H257" s="31">
        <f>H258</f>
        <v>480</v>
      </c>
      <c r="I257" s="31">
        <f>I258</f>
        <v>480</v>
      </c>
      <c r="J257" s="31">
        <f>J258</f>
        <v>0</v>
      </c>
      <c r="K257" s="31">
        <f>K258</f>
        <v>0</v>
      </c>
      <c r="L257" s="31">
        <f>L258</f>
        <v>0</v>
      </c>
      <c r="M257" s="31">
        <f t="shared" si="600"/>
        <v>480</v>
      </c>
      <c r="N257" s="31">
        <f t="shared" si="601"/>
        <v>480</v>
      </c>
      <c r="O257" s="31">
        <f t="shared" si="602"/>
        <v>480</v>
      </c>
      <c r="P257" s="31">
        <f>P258</f>
        <v>0</v>
      </c>
      <c r="Q257" s="31">
        <f>Q258</f>
        <v>0</v>
      </c>
      <c r="R257" s="31">
        <f>R258</f>
        <v>1920</v>
      </c>
      <c r="S257" s="31">
        <f>S258</f>
        <v>0</v>
      </c>
      <c r="T257" s="31">
        <f>T258</f>
        <v>0</v>
      </c>
      <c r="U257" s="31">
        <f>U258</f>
        <v>0</v>
      </c>
      <c r="V257" s="31">
        <f>V258</f>
        <v>1920</v>
      </c>
      <c r="W257" s="31">
        <f>W258</f>
        <v>0</v>
      </c>
      <c r="X257" s="31">
        <f>X258</f>
        <v>0</v>
      </c>
      <c r="Y257" s="31">
        <f>Y258</f>
        <v>0</v>
      </c>
      <c r="Z257" s="31">
        <f>Z258</f>
        <v>1920</v>
      </c>
      <c r="AA257" s="31">
        <f>AA258</f>
        <v>0</v>
      </c>
      <c r="AB257" s="31">
        <f>AB258</f>
        <v>0</v>
      </c>
      <c r="AC257" s="31">
        <f t="shared" si="564"/>
        <v>2400</v>
      </c>
      <c r="AD257" s="31">
        <f t="shared" si="565"/>
        <v>2400</v>
      </c>
      <c r="AE257" s="31">
        <f t="shared" si="566"/>
        <v>2400</v>
      </c>
      <c r="AF257" s="31">
        <f>AF258</f>
        <v>0</v>
      </c>
      <c r="AG257" s="31">
        <f t="shared" si="567"/>
        <v>2400</v>
      </c>
      <c r="AH257" s="31">
        <f t="shared" si="568"/>
        <v>2400</v>
      </c>
      <c r="AI257" s="31">
        <f t="shared" si="569"/>
        <v>2400</v>
      </c>
      <c r="AJ257" s="31">
        <f>AJ258</f>
        <v>0</v>
      </c>
      <c r="AK257" s="31">
        <f>AK258</f>
        <v>0</v>
      </c>
      <c r="AL257" s="31">
        <f>AL258</f>
        <v>0</v>
      </c>
      <c r="AM257" s="31">
        <f>AM258</f>
        <v>0</v>
      </c>
      <c r="AN257" s="31">
        <f>AN258</f>
        <v>0</v>
      </c>
      <c r="AO257" s="31">
        <f>AO258</f>
        <v>0</v>
      </c>
      <c r="AP257" s="31">
        <f>AP258</f>
        <v>0</v>
      </c>
      <c r="AQ257" s="31">
        <f>AQ258</f>
        <v>0</v>
      </c>
      <c r="AR257" s="31">
        <f>AR258</f>
        <v>0</v>
      </c>
      <c r="AS257" s="31">
        <f t="shared" si="561"/>
        <v>2400</v>
      </c>
      <c r="AT257" s="31">
        <f t="shared" si="562"/>
        <v>2400</v>
      </c>
      <c r="AU257" s="31">
        <f t="shared" si="563"/>
        <v>2400</v>
      </c>
      <c r="AV257" s="31">
        <f>AV258</f>
        <v>0</v>
      </c>
      <c r="AW257" s="32"/>
      <c r="AX257" s="32"/>
      <c r="AY257" s="1"/>
      <c r="AZ257" s="1"/>
      <c r="BA257" s="1"/>
      <c r="BB257" s="1"/>
      <c r="BC257" s="1"/>
      <c r="BD257" s="1"/>
      <c r="BE257" s="1"/>
    </row>
    <row r="258">
      <c r="A258" s="29" t="s">
        <v>199</v>
      </c>
      <c r="B258" s="29" t="s">
        <v>74</v>
      </c>
      <c r="C258" s="29" t="s">
        <v>255</v>
      </c>
      <c r="D258" s="29" t="s">
        <v>257</v>
      </c>
      <c r="E258" s="29" t="s">
        <v>244</v>
      </c>
      <c r="F258" s="30" t="s">
        <v>245</v>
      </c>
      <c r="G258" s="31">
        <v>480</v>
      </c>
      <c r="H258" s="31">
        <v>480</v>
      </c>
      <c r="I258" s="31">
        <v>480</v>
      </c>
      <c r="J258" s="31"/>
      <c r="K258" s="31"/>
      <c r="L258" s="31"/>
      <c r="M258" s="31">
        <f t="shared" si="600"/>
        <v>480</v>
      </c>
      <c r="N258" s="31">
        <f t="shared" si="601"/>
        <v>480</v>
      </c>
      <c r="O258" s="31">
        <f t="shared" si="602"/>
        <v>480</v>
      </c>
      <c r="P258" s="31"/>
      <c r="Q258" s="31"/>
      <c r="R258" s="31">
        <v>1920</v>
      </c>
      <c r="S258" s="31"/>
      <c r="T258" s="31"/>
      <c r="U258" s="31"/>
      <c r="V258" s="31">
        <v>1920</v>
      </c>
      <c r="W258" s="31"/>
      <c r="X258" s="31"/>
      <c r="Y258" s="31"/>
      <c r="Z258" s="31">
        <v>1920</v>
      </c>
      <c r="AA258" s="31"/>
      <c r="AB258" s="31"/>
      <c r="AC258" s="31">
        <f t="shared" si="564"/>
        <v>2400</v>
      </c>
      <c r="AD258" s="31">
        <f t="shared" si="565"/>
        <v>2400</v>
      </c>
      <c r="AE258" s="31">
        <f t="shared" si="566"/>
        <v>2400</v>
      </c>
      <c r="AF258" s="31"/>
      <c r="AG258" s="31">
        <f t="shared" si="567"/>
        <v>2400</v>
      </c>
      <c r="AH258" s="31">
        <f t="shared" si="568"/>
        <v>2400</v>
      </c>
      <c r="AI258" s="31">
        <f t="shared" si="569"/>
        <v>2400</v>
      </c>
      <c r="AJ258" s="31"/>
      <c r="AK258" s="31"/>
      <c r="AL258" s="31"/>
      <c r="AM258" s="31"/>
      <c r="AN258" s="31"/>
      <c r="AO258" s="31"/>
      <c r="AP258" s="31"/>
      <c r="AQ258" s="31"/>
      <c r="AR258" s="31"/>
      <c r="AS258" s="31">
        <f t="shared" si="561"/>
        <v>2400</v>
      </c>
      <c r="AT258" s="31">
        <f t="shared" si="562"/>
        <v>2400</v>
      </c>
      <c r="AU258" s="31">
        <f t="shared" si="563"/>
        <v>2400</v>
      </c>
      <c r="AV258" s="31"/>
      <c r="AW258" s="32"/>
      <c r="AX258" s="32"/>
      <c r="AY258" s="1"/>
      <c r="AZ258" s="1"/>
      <c r="BA258" s="1"/>
      <c r="BB258" s="1"/>
      <c r="BC258" s="1"/>
      <c r="BD258" s="1"/>
      <c r="BE258" s="1"/>
    </row>
    <row r="259" ht="47.25">
      <c r="A259" s="29" t="s">
        <v>199</v>
      </c>
      <c r="B259" s="29" t="s">
        <v>74</v>
      </c>
      <c r="C259" s="29" t="s">
        <v>255</v>
      </c>
      <c r="D259" s="29" t="s">
        <v>248</v>
      </c>
      <c r="E259" s="29"/>
      <c r="F259" s="30" t="s">
        <v>249</v>
      </c>
      <c r="G259" s="31">
        <f t="shared" ref="G259:G260" si="633">G260</f>
        <v>5805.6000000000004</v>
      </c>
      <c r="H259" s="31">
        <f t="shared" ref="H259:H260" si="634">H260</f>
        <v>5915.8999999999996</v>
      </c>
      <c r="I259" s="31">
        <f t="shared" ref="I259:I260" si="635">I260</f>
        <v>5915.8999999999996</v>
      </c>
      <c r="J259" s="31">
        <f t="shared" ref="J259:J260" si="636">J260</f>
        <v>0</v>
      </c>
      <c r="K259" s="31">
        <f t="shared" ref="K259:K260" si="637">K260</f>
        <v>0</v>
      </c>
      <c r="L259" s="31">
        <f t="shared" ref="L259:L260" si="638">L260</f>
        <v>0</v>
      </c>
      <c r="M259" s="31">
        <f t="shared" si="600"/>
        <v>5805.6000000000004</v>
      </c>
      <c r="N259" s="31">
        <f t="shared" si="601"/>
        <v>5915.8999999999996</v>
      </c>
      <c r="O259" s="31">
        <f t="shared" si="602"/>
        <v>5915.8999999999996</v>
      </c>
      <c r="P259" s="31">
        <f t="shared" ref="P259:P260" si="639">P260</f>
        <v>0</v>
      </c>
      <c r="Q259" s="31">
        <f t="shared" ref="Q259:Q260" si="640">Q260</f>
        <v>0</v>
      </c>
      <c r="R259" s="31">
        <f t="shared" ref="R259:R260" si="641">R260</f>
        <v>0</v>
      </c>
      <c r="S259" s="31">
        <f t="shared" ref="S259:S260" si="642">S260</f>
        <v>0</v>
      </c>
      <c r="T259" s="31">
        <f t="shared" ref="T259:T260" si="643">T260</f>
        <v>0</v>
      </c>
      <c r="U259" s="31">
        <f t="shared" ref="U259:U260" si="644">U260</f>
        <v>0</v>
      </c>
      <c r="V259" s="31">
        <f t="shared" ref="V259:V260" si="645">V260</f>
        <v>0</v>
      </c>
      <c r="W259" s="31">
        <f t="shared" ref="W259:W260" si="646">W260</f>
        <v>0</v>
      </c>
      <c r="X259" s="31">
        <f t="shared" ref="X259:X260" si="647">X260</f>
        <v>0</v>
      </c>
      <c r="Y259" s="31">
        <f t="shared" ref="Y259:Y260" si="648">Y260</f>
        <v>0</v>
      </c>
      <c r="Z259" s="31">
        <f t="shared" ref="Z259:Z260" si="649">Z260</f>
        <v>0</v>
      </c>
      <c r="AA259" s="31">
        <f t="shared" ref="AA259:AA260" si="650">AA260</f>
        <v>0</v>
      </c>
      <c r="AB259" s="31">
        <f t="shared" ref="AB259:AB260" si="651">AB260</f>
        <v>0</v>
      </c>
      <c r="AC259" s="31">
        <f t="shared" si="564"/>
        <v>5805.6000000000004</v>
      </c>
      <c r="AD259" s="31">
        <f t="shared" si="565"/>
        <v>5915.8999999999996</v>
      </c>
      <c r="AE259" s="31">
        <f t="shared" si="566"/>
        <v>5915.8999999999996</v>
      </c>
      <c r="AF259" s="31">
        <f t="shared" ref="AF259:AF260" si="652">AF260</f>
        <v>0</v>
      </c>
      <c r="AG259" s="31">
        <f t="shared" si="567"/>
        <v>5805.6000000000004</v>
      </c>
      <c r="AH259" s="31">
        <f t="shared" si="568"/>
        <v>5915.8999999999996</v>
      </c>
      <c r="AI259" s="31">
        <f t="shared" si="569"/>
        <v>5915.8999999999996</v>
      </c>
      <c r="AJ259" s="31">
        <f t="shared" ref="AJ259:AJ260" si="653">AJ260</f>
        <v>0</v>
      </c>
      <c r="AK259" s="31">
        <f t="shared" ref="AK259:AK260" si="654">AK260</f>
        <v>0</v>
      </c>
      <c r="AL259" s="31">
        <f t="shared" ref="AL259:AL260" si="655">AL260</f>
        <v>-12.5</v>
      </c>
      <c r="AM259" s="31">
        <f t="shared" ref="AM259:AM260" si="656">AM260</f>
        <v>0</v>
      </c>
      <c r="AN259" s="31">
        <f t="shared" ref="AN259:AN260" si="657">AN260</f>
        <v>0</v>
      </c>
      <c r="AO259" s="31">
        <f t="shared" ref="AO259:AO260" si="658">AO260</f>
        <v>0</v>
      </c>
      <c r="AP259" s="31">
        <f t="shared" ref="AP259:AP260" si="659">AP260</f>
        <v>0</v>
      </c>
      <c r="AQ259" s="31">
        <f t="shared" ref="AQ259:AQ260" si="660">AQ260</f>
        <v>0</v>
      </c>
      <c r="AR259" s="31">
        <f t="shared" ref="AR259:AR260" si="661">AR260</f>
        <v>0</v>
      </c>
      <c r="AS259" s="31">
        <f t="shared" si="561"/>
        <v>5793.1000000000004</v>
      </c>
      <c r="AT259" s="31">
        <f t="shared" si="562"/>
        <v>5915.8999999999996</v>
      </c>
      <c r="AU259" s="31">
        <f t="shared" si="563"/>
        <v>5915.8999999999996</v>
      </c>
      <c r="AV259" s="31">
        <f t="shared" ref="AV259:AV260" si="662">AV260</f>
        <v>0</v>
      </c>
      <c r="AW259" s="32"/>
      <c r="AX259" s="32"/>
      <c r="AY259" s="1"/>
      <c r="AZ259" s="1"/>
      <c r="BA259" s="1"/>
      <c r="BB259" s="1"/>
      <c r="BC259" s="1"/>
      <c r="BD259" s="1"/>
      <c r="BE259" s="1"/>
    </row>
    <row r="260" hidden="1">
      <c r="A260" s="29" t="s">
        <v>199</v>
      </c>
      <c r="B260" s="29" t="s">
        <v>74</v>
      </c>
      <c r="C260" s="29" t="s">
        <v>255</v>
      </c>
      <c r="D260" s="29" t="s">
        <v>250</v>
      </c>
      <c r="E260" s="29"/>
      <c r="F260" s="30" t="s">
        <v>34</v>
      </c>
      <c r="G260" s="31">
        <f t="shared" si="633"/>
        <v>5805.6000000000004</v>
      </c>
      <c r="H260" s="31">
        <f t="shared" si="634"/>
        <v>5915.8999999999996</v>
      </c>
      <c r="I260" s="31">
        <f t="shared" si="635"/>
        <v>5915.8999999999996</v>
      </c>
      <c r="J260" s="31">
        <f t="shared" si="636"/>
        <v>0</v>
      </c>
      <c r="K260" s="31">
        <f t="shared" si="637"/>
        <v>0</v>
      </c>
      <c r="L260" s="31">
        <f t="shared" si="638"/>
        <v>0</v>
      </c>
      <c r="M260" s="31">
        <f t="shared" si="600"/>
        <v>5805.6000000000004</v>
      </c>
      <c r="N260" s="31">
        <f t="shared" si="601"/>
        <v>5915.8999999999996</v>
      </c>
      <c r="O260" s="31">
        <f t="shared" si="602"/>
        <v>5915.8999999999996</v>
      </c>
      <c r="P260" s="31">
        <f t="shared" si="639"/>
        <v>0</v>
      </c>
      <c r="Q260" s="31">
        <f t="shared" si="640"/>
        <v>0</v>
      </c>
      <c r="R260" s="31">
        <f t="shared" si="641"/>
        <v>0</v>
      </c>
      <c r="S260" s="31">
        <f t="shared" si="642"/>
        <v>0</v>
      </c>
      <c r="T260" s="31">
        <f t="shared" si="643"/>
        <v>0</v>
      </c>
      <c r="U260" s="31">
        <f t="shared" si="644"/>
        <v>0</v>
      </c>
      <c r="V260" s="31">
        <f t="shared" si="645"/>
        <v>0</v>
      </c>
      <c r="W260" s="31">
        <f t="shared" si="646"/>
        <v>0</v>
      </c>
      <c r="X260" s="31">
        <f t="shared" si="647"/>
        <v>0</v>
      </c>
      <c r="Y260" s="31">
        <f t="shared" si="648"/>
        <v>0</v>
      </c>
      <c r="Z260" s="31">
        <f t="shared" si="649"/>
        <v>0</v>
      </c>
      <c r="AA260" s="31">
        <f t="shared" si="650"/>
        <v>0</v>
      </c>
      <c r="AB260" s="31">
        <f t="shared" si="651"/>
        <v>0</v>
      </c>
      <c r="AC260" s="31">
        <f t="shared" si="564"/>
        <v>5805.6000000000004</v>
      </c>
      <c r="AD260" s="31">
        <f t="shared" si="565"/>
        <v>5915.8999999999996</v>
      </c>
      <c r="AE260" s="31">
        <f t="shared" si="566"/>
        <v>5915.8999999999996</v>
      </c>
      <c r="AF260" s="31">
        <f t="shared" si="652"/>
        <v>0</v>
      </c>
      <c r="AG260" s="31">
        <f t="shared" si="567"/>
        <v>5805.6000000000004</v>
      </c>
      <c r="AH260" s="31">
        <f t="shared" si="568"/>
        <v>5915.8999999999996</v>
      </c>
      <c r="AI260" s="31">
        <f t="shared" si="569"/>
        <v>5915.8999999999996</v>
      </c>
      <c r="AJ260" s="31">
        <f t="shared" si="653"/>
        <v>0</v>
      </c>
      <c r="AK260" s="31">
        <f t="shared" si="654"/>
        <v>0</v>
      </c>
      <c r="AL260" s="31">
        <f t="shared" si="655"/>
        <v>-12.5</v>
      </c>
      <c r="AM260" s="31">
        <f t="shared" si="656"/>
        <v>0</v>
      </c>
      <c r="AN260" s="31">
        <f t="shared" si="657"/>
        <v>0</v>
      </c>
      <c r="AO260" s="31">
        <f t="shared" si="658"/>
        <v>0</v>
      </c>
      <c r="AP260" s="31">
        <f t="shared" si="659"/>
        <v>0</v>
      </c>
      <c r="AQ260" s="31">
        <f t="shared" si="660"/>
        <v>0</v>
      </c>
      <c r="AR260" s="31">
        <f t="shared" si="661"/>
        <v>0</v>
      </c>
      <c r="AS260" s="31">
        <f t="shared" si="561"/>
        <v>5793.1000000000004</v>
      </c>
      <c r="AT260" s="31">
        <f t="shared" si="562"/>
        <v>5915.8999999999996</v>
      </c>
      <c r="AU260" s="31">
        <f t="shared" si="563"/>
        <v>5915.8999999999996</v>
      </c>
      <c r="AV260" s="31">
        <f t="shared" si="662"/>
        <v>0</v>
      </c>
      <c r="AW260" s="32">
        <v>0</v>
      </c>
      <c r="AX260" s="32"/>
      <c r="AY260" s="41" t="s">
        <v>152</v>
      </c>
      <c r="AZ260" s="1"/>
      <c r="BA260" s="1"/>
      <c r="BB260" s="1"/>
      <c r="BC260" s="1"/>
      <c r="BD260" s="1"/>
      <c r="BE260" s="1"/>
    </row>
    <row r="261" ht="31.5">
      <c r="A261" s="29" t="s">
        <v>199</v>
      </c>
      <c r="B261" s="29" t="s">
        <v>74</v>
      </c>
      <c r="C261" s="29" t="s">
        <v>255</v>
      </c>
      <c r="D261" s="29" t="s">
        <v>259</v>
      </c>
      <c r="E261" s="29"/>
      <c r="F261" s="30" t="s">
        <v>260</v>
      </c>
      <c r="G261" s="31">
        <f>G262+G264+G266</f>
        <v>5805.6000000000004</v>
      </c>
      <c r="H261" s="31">
        <f>H262+H264+H266</f>
        <v>5915.8999999999996</v>
      </c>
      <c r="I261" s="31">
        <f>I262+I264+I266</f>
        <v>5915.8999999999996</v>
      </c>
      <c r="J261" s="31">
        <f>J262+J264+J266</f>
        <v>0</v>
      </c>
      <c r="K261" s="31">
        <f>K262+K264+K266</f>
        <v>0</v>
      </c>
      <c r="L261" s="31">
        <f>L262+L264+L266</f>
        <v>0</v>
      </c>
      <c r="M261" s="31">
        <f t="shared" si="600"/>
        <v>5805.6000000000004</v>
      </c>
      <c r="N261" s="31">
        <f t="shared" si="601"/>
        <v>5915.8999999999996</v>
      </c>
      <c r="O261" s="31">
        <f t="shared" si="602"/>
        <v>5915.8999999999996</v>
      </c>
      <c r="P261" s="31">
        <f>P262+P264+P266</f>
        <v>0</v>
      </c>
      <c r="Q261" s="31">
        <f>Q262+Q264+Q266</f>
        <v>0</v>
      </c>
      <c r="R261" s="31">
        <f>R262+R264+R266</f>
        <v>0</v>
      </c>
      <c r="S261" s="31">
        <f>S262+S264+S266</f>
        <v>0</v>
      </c>
      <c r="T261" s="31">
        <f>T262+T264+T266</f>
        <v>0</v>
      </c>
      <c r="U261" s="31">
        <f>U262+U264+U266</f>
        <v>0</v>
      </c>
      <c r="V261" s="31">
        <f>V262+V264+V266</f>
        <v>0</v>
      </c>
      <c r="W261" s="31">
        <f>W262+W264+W266</f>
        <v>0</v>
      </c>
      <c r="X261" s="31">
        <f>X262+X264+X266</f>
        <v>0</v>
      </c>
      <c r="Y261" s="31">
        <f>Y262+Y264+Y266</f>
        <v>0</v>
      </c>
      <c r="Z261" s="31">
        <f>Z262+Z264+Z266</f>
        <v>0</v>
      </c>
      <c r="AA261" s="31">
        <f>AA262+AA264+AA266</f>
        <v>0</v>
      </c>
      <c r="AB261" s="31">
        <f>AB262+AB264+AB266</f>
        <v>0</v>
      </c>
      <c r="AC261" s="31">
        <f t="shared" si="564"/>
        <v>5805.6000000000004</v>
      </c>
      <c r="AD261" s="31">
        <f t="shared" si="565"/>
        <v>5915.8999999999996</v>
      </c>
      <c r="AE261" s="31">
        <f t="shared" si="566"/>
        <v>5915.8999999999996</v>
      </c>
      <c r="AF261" s="31">
        <f>AF262+AF264+AF266</f>
        <v>0</v>
      </c>
      <c r="AG261" s="31">
        <f t="shared" si="567"/>
        <v>5805.6000000000004</v>
      </c>
      <c r="AH261" s="31">
        <f t="shared" si="568"/>
        <v>5915.8999999999996</v>
      </c>
      <c r="AI261" s="31">
        <f t="shared" si="569"/>
        <v>5915.8999999999996</v>
      </c>
      <c r="AJ261" s="31">
        <f>AJ262+AJ264+AJ266</f>
        <v>0</v>
      </c>
      <c r="AK261" s="31">
        <f>AK262+AK264+AK266</f>
        <v>0</v>
      </c>
      <c r="AL261" s="31">
        <f>AL262+AL264+AL266</f>
        <v>-12.5</v>
      </c>
      <c r="AM261" s="31">
        <f>AM262+AM264+AM266</f>
        <v>0</v>
      </c>
      <c r="AN261" s="31">
        <f>AN262+AN264+AN266</f>
        <v>0</v>
      </c>
      <c r="AO261" s="31">
        <f>AO262+AO264+AO266</f>
        <v>0</v>
      </c>
      <c r="AP261" s="31">
        <f>AP262+AP264+AP266</f>
        <v>0</v>
      </c>
      <c r="AQ261" s="31">
        <f>AQ262+AQ264+AQ266</f>
        <v>0</v>
      </c>
      <c r="AR261" s="31">
        <f>AR262+AR264+AR266</f>
        <v>0</v>
      </c>
      <c r="AS261" s="31">
        <f t="shared" si="561"/>
        <v>5793.1000000000004</v>
      </c>
      <c r="AT261" s="31">
        <f t="shared" si="562"/>
        <v>5915.8999999999996</v>
      </c>
      <c r="AU261" s="31">
        <f t="shared" si="563"/>
        <v>5915.8999999999996</v>
      </c>
      <c r="AV261" s="31">
        <f>AV262+AV264+AV266</f>
        <v>0</v>
      </c>
      <c r="AW261" s="32"/>
      <c r="AX261" s="32"/>
      <c r="AY261" s="1"/>
      <c r="AZ261" s="1"/>
      <c r="BA261" s="1"/>
      <c r="BB261" s="1"/>
      <c r="BC261" s="1"/>
      <c r="BD261" s="1"/>
      <c r="BE261" s="1"/>
    </row>
    <row r="262" ht="47.25">
      <c r="A262" s="29" t="s">
        <v>199</v>
      </c>
      <c r="B262" s="29" t="s">
        <v>74</v>
      </c>
      <c r="C262" s="29" t="s">
        <v>255</v>
      </c>
      <c r="D262" s="29" t="s">
        <v>261</v>
      </c>
      <c r="E262" s="29"/>
      <c r="F262" s="30" t="s">
        <v>54</v>
      </c>
      <c r="G262" s="31">
        <f>G263</f>
        <v>4657</v>
      </c>
      <c r="H262" s="31">
        <f>H263</f>
        <v>4779.8000000000002</v>
      </c>
      <c r="I262" s="31">
        <f>I263</f>
        <v>4779.8000000000002</v>
      </c>
      <c r="J262" s="31">
        <f>J263</f>
        <v>0</v>
      </c>
      <c r="K262" s="31">
        <f>K263</f>
        <v>0</v>
      </c>
      <c r="L262" s="31">
        <f>L263</f>
        <v>0</v>
      </c>
      <c r="M262" s="31">
        <f t="shared" si="600"/>
        <v>4657</v>
      </c>
      <c r="N262" s="31">
        <f t="shared" si="601"/>
        <v>4779.8000000000002</v>
      </c>
      <c r="O262" s="31">
        <f t="shared" si="602"/>
        <v>4779.8000000000002</v>
      </c>
      <c r="P262" s="31">
        <f>P263</f>
        <v>0</v>
      </c>
      <c r="Q262" s="31">
        <f>Q263</f>
        <v>0</v>
      </c>
      <c r="R262" s="31">
        <f>R263</f>
        <v>0</v>
      </c>
      <c r="S262" s="31">
        <f>S263</f>
        <v>0</v>
      </c>
      <c r="T262" s="31">
        <f>T263</f>
        <v>0</v>
      </c>
      <c r="U262" s="31">
        <f>U263</f>
        <v>0</v>
      </c>
      <c r="V262" s="31">
        <f>V263</f>
        <v>0</v>
      </c>
      <c r="W262" s="31">
        <f>W263</f>
        <v>0</v>
      </c>
      <c r="X262" s="31">
        <f>X263</f>
        <v>0</v>
      </c>
      <c r="Y262" s="31">
        <f>Y263</f>
        <v>0</v>
      </c>
      <c r="Z262" s="31">
        <f>Z263</f>
        <v>0</v>
      </c>
      <c r="AA262" s="31">
        <f>AA263</f>
        <v>0</v>
      </c>
      <c r="AB262" s="31">
        <f>AB263</f>
        <v>0</v>
      </c>
      <c r="AC262" s="31">
        <f t="shared" si="564"/>
        <v>4657</v>
      </c>
      <c r="AD262" s="31">
        <f t="shared" si="565"/>
        <v>4779.8000000000002</v>
      </c>
      <c r="AE262" s="31">
        <f t="shared" si="566"/>
        <v>4779.8000000000002</v>
      </c>
      <c r="AF262" s="31">
        <f>AF263</f>
        <v>0</v>
      </c>
      <c r="AG262" s="31">
        <f t="shared" si="567"/>
        <v>4657</v>
      </c>
      <c r="AH262" s="31">
        <f t="shared" si="568"/>
        <v>4779.8000000000002</v>
      </c>
      <c r="AI262" s="31">
        <f t="shared" si="569"/>
        <v>4779.8000000000002</v>
      </c>
      <c r="AJ262" s="31">
        <f>AJ263</f>
        <v>0</v>
      </c>
      <c r="AK262" s="31">
        <f>AK263</f>
        <v>0</v>
      </c>
      <c r="AL262" s="31">
        <f>AL263</f>
        <v>0</v>
      </c>
      <c r="AM262" s="31">
        <f>AM263</f>
        <v>0</v>
      </c>
      <c r="AN262" s="31">
        <f>AN263</f>
        <v>0</v>
      </c>
      <c r="AO262" s="31">
        <f>AO263</f>
        <v>0</v>
      </c>
      <c r="AP262" s="31">
        <f>AP263</f>
        <v>0</v>
      </c>
      <c r="AQ262" s="31">
        <f>AQ263</f>
        <v>0</v>
      </c>
      <c r="AR262" s="31">
        <f>AR263</f>
        <v>0</v>
      </c>
      <c r="AS262" s="31">
        <f t="shared" si="561"/>
        <v>4657</v>
      </c>
      <c r="AT262" s="31">
        <f t="shared" si="562"/>
        <v>4779.8000000000002</v>
      </c>
      <c r="AU262" s="31">
        <f t="shared" si="563"/>
        <v>4779.8000000000002</v>
      </c>
      <c r="AV262" s="31">
        <f>AV263</f>
        <v>0</v>
      </c>
      <c r="AW262" s="32"/>
      <c r="AX262" s="32"/>
      <c r="AY262" s="1"/>
      <c r="AZ262" s="1"/>
      <c r="BA262" s="1"/>
      <c r="BB262" s="1"/>
      <c r="BC262" s="1"/>
      <c r="BD262" s="1"/>
      <c r="BE262" s="1"/>
    </row>
    <row r="263" ht="31.5">
      <c r="A263" s="29" t="s">
        <v>199</v>
      </c>
      <c r="B263" s="29" t="s">
        <v>74</v>
      </c>
      <c r="C263" s="29" t="s">
        <v>255</v>
      </c>
      <c r="D263" s="29" t="s">
        <v>261</v>
      </c>
      <c r="E263" s="29" t="s">
        <v>129</v>
      </c>
      <c r="F263" s="30" t="s">
        <v>130</v>
      </c>
      <c r="G263" s="31">
        <v>4657</v>
      </c>
      <c r="H263" s="31">
        <v>4779.8000000000002</v>
      </c>
      <c r="I263" s="31">
        <v>4779.8000000000002</v>
      </c>
      <c r="J263" s="31"/>
      <c r="K263" s="31"/>
      <c r="L263" s="31"/>
      <c r="M263" s="31">
        <f t="shared" si="600"/>
        <v>4657</v>
      </c>
      <c r="N263" s="31">
        <f t="shared" si="601"/>
        <v>4779.8000000000002</v>
      </c>
      <c r="O263" s="31">
        <f t="shared" si="602"/>
        <v>4779.8000000000002</v>
      </c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>
        <f t="shared" si="564"/>
        <v>4657</v>
      </c>
      <c r="AD263" s="31">
        <f t="shared" si="565"/>
        <v>4779.8000000000002</v>
      </c>
      <c r="AE263" s="31">
        <f t="shared" si="566"/>
        <v>4779.8000000000002</v>
      </c>
      <c r="AF263" s="31"/>
      <c r="AG263" s="31">
        <f t="shared" si="567"/>
        <v>4657</v>
      </c>
      <c r="AH263" s="31">
        <f t="shared" si="568"/>
        <v>4779.8000000000002</v>
      </c>
      <c r="AI263" s="31">
        <f t="shared" si="569"/>
        <v>4779.8000000000002</v>
      </c>
      <c r="AJ263" s="31"/>
      <c r="AK263" s="31"/>
      <c r="AL263" s="31"/>
      <c r="AM263" s="31"/>
      <c r="AN263" s="31"/>
      <c r="AO263" s="31"/>
      <c r="AP263" s="31"/>
      <c r="AQ263" s="31"/>
      <c r="AR263" s="31"/>
      <c r="AS263" s="31">
        <f t="shared" si="561"/>
        <v>4657</v>
      </c>
      <c r="AT263" s="31">
        <f t="shared" si="562"/>
        <v>4779.8000000000002</v>
      </c>
      <c r="AU263" s="31">
        <f t="shared" si="563"/>
        <v>4779.8000000000002</v>
      </c>
      <c r="AV263" s="31"/>
      <c r="AW263" s="32"/>
      <c r="AX263" s="32"/>
      <c r="AY263" s="1"/>
      <c r="AZ263" s="1"/>
      <c r="BA263" s="1"/>
      <c r="BB263" s="1"/>
      <c r="BC263" s="1"/>
      <c r="BD263" s="1"/>
      <c r="BE263" s="1"/>
    </row>
    <row r="264" hidden="1">
      <c r="A264" s="29" t="s">
        <v>199</v>
      </c>
      <c r="B264" s="29" t="s">
        <v>74</v>
      </c>
      <c r="C264" s="29" t="s">
        <v>255</v>
      </c>
      <c r="D264" s="29" t="s">
        <v>262</v>
      </c>
      <c r="E264" s="29"/>
      <c r="F264" s="30" t="s">
        <v>218</v>
      </c>
      <c r="G264" s="31">
        <f>G265</f>
        <v>12.5</v>
      </c>
      <c r="H264" s="31">
        <f>H265</f>
        <v>0</v>
      </c>
      <c r="I264" s="31">
        <f>I265</f>
        <v>0</v>
      </c>
      <c r="J264" s="31">
        <f>J265</f>
        <v>0</v>
      </c>
      <c r="K264" s="31">
        <f>K265</f>
        <v>0</v>
      </c>
      <c r="L264" s="31">
        <f>L265</f>
        <v>0</v>
      </c>
      <c r="M264" s="31">
        <f t="shared" si="600"/>
        <v>12.5</v>
      </c>
      <c r="N264" s="31">
        <f t="shared" si="601"/>
        <v>0</v>
      </c>
      <c r="O264" s="31">
        <f t="shared" si="602"/>
        <v>0</v>
      </c>
      <c r="P264" s="31">
        <f>P265</f>
        <v>0</v>
      </c>
      <c r="Q264" s="31">
        <f>Q265</f>
        <v>0</v>
      </c>
      <c r="R264" s="31">
        <f>R265</f>
        <v>0</v>
      </c>
      <c r="S264" s="31">
        <f>S265</f>
        <v>0</v>
      </c>
      <c r="T264" s="31">
        <f>T265</f>
        <v>0</v>
      </c>
      <c r="U264" s="31">
        <f>U265</f>
        <v>0</v>
      </c>
      <c r="V264" s="31">
        <f>V265</f>
        <v>0</v>
      </c>
      <c r="W264" s="31">
        <f>W265</f>
        <v>0</v>
      </c>
      <c r="X264" s="31">
        <f>X265</f>
        <v>0</v>
      </c>
      <c r="Y264" s="31">
        <f>Y265</f>
        <v>0</v>
      </c>
      <c r="Z264" s="31">
        <f>Z265</f>
        <v>0</v>
      </c>
      <c r="AA264" s="31">
        <f>AA265</f>
        <v>0</v>
      </c>
      <c r="AB264" s="31">
        <f>AB265</f>
        <v>0</v>
      </c>
      <c r="AC264" s="31">
        <f t="shared" si="564"/>
        <v>12.5</v>
      </c>
      <c r="AD264" s="31">
        <f t="shared" si="565"/>
        <v>0</v>
      </c>
      <c r="AE264" s="31">
        <f t="shared" si="566"/>
        <v>0</v>
      </c>
      <c r="AF264" s="31">
        <f>AF265</f>
        <v>0</v>
      </c>
      <c r="AG264" s="31">
        <f t="shared" si="567"/>
        <v>12.5</v>
      </c>
      <c r="AH264" s="31">
        <f t="shared" si="568"/>
        <v>0</v>
      </c>
      <c r="AI264" s="31">
        <f t="shared" si="569"/>
        <v>0</v>
      </c>
      <c r="AJ264" s="31">
        <f>AJ265</f>
        <v>0</v>
      </c>
      <c r="AK264" s="31">
        <f>AK265</f>
        <v>0</v>
      </c>
      <c r="AL264" s="31">
        <f>AL265</f>
        <v>-12.5</v>
      </c>
      <c r="AM264" s="31">
        <f>AM265</f>
        <v>0</v>
      </c>
      <c r="AN264" s="31">
        <f>AN265</f>
        <v>0</v>
      </c>
      <c r="AO264" s="31">
        <f>AO265</f>
        <v>0</v>
      </c>
      <c r="AP264" s="31">
        <f>AP265</f>
        <v>0</v>
      </c>
      <c r="AQ264" s="31">
        <f>AQ265</f>
        <v>0</v>
      </c>
      <c r="AR264" s="31">
        <f>AR265</f>
        <v>0</v>
      </c>
      <c r="AS264" s="31">
        <f t="shared" si="561"/>
        <v>0</v>
      </c>
      <c r="AT264" s="31">
        <f t="shared" si="562"/>
        <v>0</v>
      </c>
      <c r="AU264" s="31">
        <f t="shared" si="563"/>
        <v>0</v>
      </c>
      <c r="AV264" s="31">
        <f>AV265</f>
        <v>0</v>
      </c>
      <c r="AW264" s="32">
        <v>0</v>
      </c>
      <c r="AX264" s="32"/>
      <c r="AY264" s="1"/>
      <c r="AZ264" s="1"/>
      <c r="BA264" s="1"/>
      <c r="BB264" s="1"/>
      <c r="BC264" s="1"/>
      <c r="BD264" s="1"/>
      <c r="BE264" s="1"/>
    </row>
    <row r="265" ht="31.5" hidden="1">
      <c r="A265" s="29" t="s">
        <v>199</v>
      </c>
      <c r="B265" s="29" t="s">
        <v>74</v>
      </c>
      <c r="C265" s="29" t="s">
        <v>255</v>
      </c>
      <c r="D265" s="29" t="s">
        <v>262</v>
      </c>
      <c r="E265" s="29" t="s">
        <v>129</v>
      </c>
      <c r="F265" s="30" t="s">
        <v>130</v>
      </c>
      <c r="G265" s="31">
        <v>12.5</v>
      </c>
      <c r="H265" s="31"/>
      <c r="I265" s="31"/>
      <c r="J265" s="31"/>
      <c r="K265" s="31"/>
      <c r="L265" s="31"/>
      <c r="M265" s="31">
        <f t="shared" si="600"/>
        <v>12.5</v>
      </c>
      <c r="N265" s="31">
        <f t="shared" si="601"/>
        <v>0</v>
      </c>
      <c r="O265" s="31">
        <f t="shared" si="602"/>
        <v>0</v>
      </c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>
        <f t="shared" si="564"/>
        <v>12.5</v>
      </c>
      <c r="AD265" s="31">
        <f t="shared" si="565"/>
        <v>0</v>
      </c>
      <c r="AE265" s="31">
        <f t="shared" si="566"/>
        <v>0</v>
      </c>
      <c r="AF265" s="31"/>
      <c r="AG265" s="31">
        <f t="shared" si="567"/>
        <v>12.5</v>
      </c>
      <c r="AH265" s="31">
        <f t="shared" si="568"/>
        <v>0</v>
      </c>
      <c r="AI265" s="31">
        <f t="shared" si="569"/>
        <v>0</v>
      </c>
      <c r="AJ265" s="31"/>
      <c r="AK265" s="31"/>
      <c r="AL265" s="31">
        <v>-12.5</v>
      </c>
      <c r="AM265" s="31"/>
      <c r="AN265" s="31"/>
      <c r="AO265" s="31"/>
      <c r="AP265" s="31"/>
      <c r="AQ265" s="31"/>
      <c r="AR265" s="31"/>
      <c r="AS265" s="31">
        <f t="shared" si="561"/>
        <v>0</v>
      </c>
      <c r="AT265" s="31">
        <f t="shared" si="562"/>
        <v>0</v>
      </c>
      <c r="AU265" s="31">
        <f t="shared" si="563"/>
        <v>0</v>
      </c>
      <c r="AV265" s="31"/>
      <c r="AW265" s="32">
        <v>0</v>
      </c>
      <c r="AX265" s="32"/>
      <c r="AY265" s="1"/>
      <c r="AZ265" s="1"/>
      <c r="BA265" s="1"/>
      <c r="BB265" s="1"/>
      <c r="BC265" s="1"/>
      <c r="BD265" s="1"/>
      <c r="BE265" s="1"/>
    </row>
    <row r="266">
      <c r="A266" s="29" t="s">
        <v>199</v>
      </c>
      <c r="B266" s="29" t="s">
        <v>74</v>
      </c>
      <c r="C266" s="29" t="s">
        <v>255</v>
      </c>
      <c r="D266" s="29" t="s">
        <v>263</v>
      </c>
      <c r="E266" s="29"/>
      <c r="F266" s="30" t="s">
        <v>264</v>
      </c>
      <c r="G266" s="31">
        <f>G267</f>
        <v>1136.0999999999999</v>
      </c>
      <c r="H266" s="31">
        <f>H267</f>
        <v>1136.0999999999999</v>
      </c>
      <c r="I266" s="31">
        <f>I267</f>
        <v>1136.0999999999999</v>
      </c>
      <c r="J266" s="31">
        <f>J267</f>
        <v>0</v>
      </c>
      <c r="K266" s="31">
        <f>K267</f>
        <v>0</v>
      </c>
      <c r="L266" s="31">
        <f>L267</f>
        <v>0</v>
      </c>
      <c r="M266" s="31">
        <f t="shared" si="600"/>
        <v>1136.0999999999999</v>
      </c>
      <c r="N266" s="31">
        <f t="shared" si="601"/>
        <v>1136.0999999999999</v>
      </c>
      <c r="O266" s="31">
        <f t="shared" si="602"/>
        <v>1136.0999999999999</v>
      </c>
      <c r="P266" s="31">
        <f>P267</f>
        <v>0</v>
      </c>
      <c r="Q266" s="31">
        <f>Q267</f>
        <v>0</v>
      </c>
      <c r="R266" s="31">
        <f>R267</f>
        <v>0</v>
      </c>
      <c r="S266" s="31">
        <f>S267</f>
        <v>0</v>
      </c>
      <c r="T266" s="31">
        <f>T267</f>
        <v>0</v>
      </c>
      <c r="U266" s="31">
        <f>U267</f>
        <v>0</v>
      </c>
      <c r="V266" s="31">
        <f>V267</f>
        <v>0</v>
      </c>
      <c r="W266" s="31">
        <f>W267</f>
        <v>0</v>
      </c>
      <c r="X266" s="31">
        <f>X267</f>
        <v>0</v>
      </c>
      <c r="Y266" s="31">
        <f>Y267</f>
        <v>0</v>
      </c>
      <c r="Z266" s="31">
        <f>Z267</f>
        <v>0</v>
      </c>
      <c r="AA266" s="31">
        <f>AA267</f>
        <v>0</v>
      </c>
      <c r="AB266" s="31">
        <f>AB267</f>
        <v>0</v>
      </c>
      <c r="AC266" s="31">
        <f t="shared" si="564"/>
        <v>1136.0999999999999</v>
      </c>
      <c r="AD266" s="31">
        <f t="shared" si="565"/>
        <v>1136.0999999999999</v>
      </c>
      <c r="AE266" s="31">
        <f t="shared" si="566"/>
        <v>1136.0999999999999</v>
      </c>
      <c r="AF266" s="31">
        <f>AF267</f>
        <v>0</v>
      </c>
      <c r="AG266" s="31">
        <f t="shared" si="567"/>
        <v>1136.0999999999999</v>
      </c>
      <c r="AH266" s="31">
        <f t="shared" si="568"/>
        <v>1136.0999999999999</v>
      </c>
      <c r="AI266" s="31">
        <f t="shared" si="569"/>
        <v>1136.0999999999999</v>
      </c>
      <c r="AJ266" s="31">
        <f>AJ267</f>
        <v>0</v>
      </c>
      <c r="AK266" s="31">
        <f>AK267</f>
        <v>0</v>
      </c>
      <c r="AL266" s="31">
        <f>AL267</f>
        <v>0</v>
      </c>
      <c r="AM266" s="31">
        <f>AM267</f>
        <v>0</v>
      </c>
      <c r="AN266" s="31">
        <f>AN267</f>
        <v>0</v>
      </c>
      <c r="AO266" s="31">
        <f>AO267</f>
        <v>0</v>
      </c>
      <c r="AP266" s="31">
        <f>AP267</f>
        <v>0</v>
      </c>
      <c r="AQ266" s="31">
        <f>AQ267</f>
        <v>0</v>
      </c>
      <c r="AR266" s="31">
        <f>AR267</f>
        <v>0</v>
      </c>
      <c r="AS266" s="31">
        <f t="shared" si="561"/>
        <v>1136.0999999999999</v>
      </c>
      <c r="AT266" s="31">
        <f t="shared" si="562"/>
        <v>1136.0999999999999</v>
      </c>
      <c r="AU266" s="31">
        <f t="shared" si="563"/>
        <v>1136.0999999999999</v>
      </c>
      <c r="AV266" s="31">
        <f>AV267</f>
        <v>0</v>
      </c>
      <c r="AW266" s="32"/>
      <c r="AX266" s="32"/>
      <c r="AY266" s="1"/>
      <c r="AZ266" s="1"/>
      <c r="BA266" s="1"/>
      <c r="BB266" s="1"/>
      <c r="BC266" s="1"/>
      <c r="BD266" s="1"/>
      <c r="BE266" s="1"/>
    </row>
    <row r="267" ht="31.5">
      <c r="A267" s="29" t="s">
        <v>199</v>
      </c>
      <c r="B267" s="29" t="s">
        <v>74</v>
      </c>
      <c r="C267" s="29" t="s">
        <v>255</v>
      </c>
      <c r="D267" s="29" t="s">
        <v>263</v>
      </c>
      <c r="E267" s="29" t="s">
        <v>129</v>
      </c>
      <c r="F267" s="30" t="s">
        <v>130</v>
      </c>
      <c r="G267" s="31">
        <v>1136.0999999999999</v>
      </c>
      <c r="H267" s="31">
        <v>1136.0999999999999</v>
      </c>
      <c r="I267" s="31">
        <v>1136.0999999999999</v>
      </c>
      <c r="J267" s="31"/>
      <c r="K267" s="31"/>
      <c r="L267" s="31"/>
      <c r="M267" s="31">
        <f t="shared" si="600"/>
        <v>1136.0999999999999</v>
      </c>
      <c r="N267" s="31">
        <f t="shared" si="601"/>
        <v>1136.0999999999999</v>
      </c>
      <c r="O267" s="31">
        <f t="shared" si="602"/>
        <v>1136.0999999999999</v>
      </c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>
        <f t="shared" si="564"/>
        <v>1136.0999999999999</v>
      </c>
      <c r="AD267" s="31">
        <f t="shared" si="565"/>
        <v>1136.0999999999999</v>
      </c>
      <c r="AE267" s="31">
        <f t="shared" si="566"/>
        <v>1136.0999999999999</v>
      </c>
      <c r="AF267" s="31"/>
      <c r="AG267" s="31">
        <f t="shared" si="567"/>
        <v>1136.0999999999999</v>
      </c>
      <c r="AH267" s="31">
        <f t="shared" si="568"/>
        <v>1136.0999999999999</v>
      </c>
      <c r="AI267" s="31">
        <f t="shared" si="569"/>
        <v>1136.0999999999999</v>
      </c>
      <c r="AJ267" s="31"/>
      <c r="AK267" s="31"/>
      <c r="AL267" s="31"/>
      <c r="AM267" s="31"/>
      <c r="AN267" s="31"/>
      <c r="AO267" s="31"/>
      <c r="AP267" s="31"/>
      <c r="AQ267" s="31"/>
      <c r="AR267" s="31"/>
      <c r="AS267" s="31">
        <f t="shared" si="561"/>
        <v>1136.0999999999999</v>
      </c>
      <c r="AT267" s="31">
        <f t="shared" si="562"/>
        <v>1136.0999999999999</v>
      </c>
      <c r="AU267" s="31">
        <f t="shared" si="563"/>
        <v>1136.0999999999999</v>
      </c>
      <c r="AV267" s="31"/>
      <c r="AW267" s="32"/>
      <c r="AX267" s="32"/>
      <c r="AY267" s="1"/>
      <c r="AZ267" s="1"/>
      <c r="BA267" s="1"/>
      <c r="BB267" s="1"/>
      <c r="BC267" s="1"/>
      <c r="BD267" s="1"/>
      <c r="BE267" s="1"/>
    </row>
    <row r="268" s="19" customFormat="1">
      <c r="A268" s="20" t="s">
        <v>199</v>
      </c>
      <c r="B268" s="20" t="s">
        <v>265</v>
      </c>
      <c r="C268" s="20"/>
      <c r="D268" s="20"/>
      <c r="E268" s="20"/>
      <c r="F268" s="21" t="s">
        <v>266</v>
      </c>
      <c r="G268" s="22">
        <f>G269+G311</f>
        <v>1835282.4999999995</v>
      </c>
      <c r="H268" s="22">
        <f>H269+H311</f>
        <v>1758738.2999999998</v>
      </c>
      <c r="I268" s="22">
        <f>I269+I311</f>
        <v>1725857.7</v>
      </c>
      <c r="J268" s="22">
        <f>J269+J311</f>
        <v>0</v>
      </c>
      <c r="K268" s="22">
        <f>K269+K311</f>
        <v>0</v>
      </c>
      <c r="L268" s="22">
        <f>L269+L311</f>
        <v>0</v>
      </c>
      <c r="M268" s="22">
        <f t="shared" si="600"/>
        <v>1835282.4999999995</v>
      </c>
      <c r="N268" s="22">
        <f t="shared" si="601"/>
        <v>1758738.2999999998</v>
      </c>
      <c r="O268" s="22">
        <f t="shared" si="602"/>
        <v>1725857.7</v>
      </c>
      <c r="P268" s="22">
        <f>P269+P311</f>
        <v>0</v>
      </c>
      <c r="Q268" s="22">
        <f>Q269+Q311</f>
        <v>7050</v>
      </c>
      <c r="R268" s="22">
        <f>R269+R311</f>
        <v>-42167.900000000001</v>
      </c>
      <c r="S268" s="22">
        <f>S269+S311</f>
        <v>-45345.5</v>
      </c>
      <c r="T268" s="22">
        <f>T269+T311</f>
        <v>0</v>
      </c>
      <c r="U268" s="22">
        <f>U269+U311</f>
        <v>0</v>
      </c>
      <c r="V268" s="22">
        <f>V269+V311</f>
        <v>0</v>
      </c>
      <c r="W268" s="22">
        <f>W269+W311</f>
        <v>41428.800000000003</v>
      </c>
      <c r="X268" s="22">
        <f>X269+X311</f>
        <v>0</v>
      </c>
      <c r="Y268" s="22">
        <f>Y269+Y311</f>
        <v>0</v>
      </c>
      <c r="Z268" s="22">
        <f>Z269+Z311</f>
        <v>0</v>
      </c>
      <c r="AA268" s="22">
        <f>AA269+AA311</f>
        <v>3916.6999999999998</v>
      </c>
      <c r="AB268" s="22">
        <f>AB269+AB311</f>
        <v>0</v>
      </c>
      <c r="AC268" s="22">
        <f t="shared" si="564"/>
        <v>1754819.0999999996</v>
      </c>
      <c r="AD268" s="22">
        <f t="shared" si="565"/>
        <v>1800167.0999999999</v>
      </c>
      <c r="AE268" s="22">
        <f t="shared" si="566"/>
        <v>1729774.3999999999</v>
      </c>
      <c r="AF268" s="22">
        <f>AF269+AF311</f>
        <v>0</v>
      </c>
      <c r="AG268" s="22">
        <f t="shared" si="567"/>
        <v>1754819.0999999996</v>
      </c>
      <c r="AH268" s="22">
        <f t="shared" si="568"/>
        <v>1800167.0999999999</v>
      </c>
      <c r="AI268" s="22">
        <f t="shared" si="569"/>
        <v>1729774.3999999999</v>
      </c>
      <c r="AJ268" s="22">
        <f>AJ269+AJ311</f>
        <v>0</v>
      </c>
      <c r="AK268" s="22">
        <f>AK269+AK311</f>
        <v>2350</v>
      </c>
      <c r="AL268" s="22">
        <f>AL269+AL311</f>
        <v>-4996.375</v>
      </c>
      <c r="AM268" s="22">
        <f>AM269+AM311</f>
        <v>0</v>
      </c>
      <c r="AN268" s="22">
        <f>AN269+AN311</f>
        <v>0</v>
      </c>
      <c r="AO268" s="22">
        <f>AO269+AO311</f>
        <v>0</v>
      </c>
      <c r="AP268" s="22">
        <f>AP269+AP311</f>
        <v>0</v>
      </c>
      <c r="AQ268" s="22">
        <f>AQ269+AQ311</f>
        <v>0</v>
      </c>
      <c r="AR268" s="22">
        <f>AR269+AR311</f>
        <v>0</v>
      </c>
      <c r="AS268" s="22">
        <f t="shared" si="561"/>
        <v>1752172.7249999996</v>
      </c>
      <c r="AT268" s="22">
        <f t="shared" si="562"/>
        <v>1800167.0999999999</v>
      </c>
      <c r="AU268" s="22">
        <f t="shared" si="563"/>
        <v>1729774.3999999999</v>
      </c>
      <c r="AV268" s="22">
        <f>AV269+AV311</f>
        <v>0</v>
      </c>
      <c r="AW268" s="23"/>
      <c r="AX268" s="23"/>
      <c r="AY268" s="19"/>
      <c r="AZ268" s="19"/>
      <c r="BA268" s="19"/>
      <c r="BB268" s="19"/>
      <c r="BC268" s="19"/>
      <c r="BD268" s="19"/>
      <c r="BE268" s="19"/>
    </row>
    <row r="269" s="24" customFormat="1">
      <c r="A269" s="25" t="s">
        <v>199</v>
      </c>
      <c r="B269" s="25" t="s">
        <v>265</v>
      </c>
      <c r="C269" s="25" t="s">
        <v>27</v>
      </c>
      <c r="D269" s="25"/>
      <c r="E269" s="25"/>
      <c r="F269" s="26" t="s">
        <v>267</v>
      </c>
      <c r="G269" s="27">
        <f>G270+G277+G304</f>
        <v>1653231.0999999996</v>
      </c>
      <c r="H269" s="27">
        <f>H270+H277+H304</f>
        <v>1571975.9999999998</v>
      </c>
      <c r="I269" s="27">
        <f>I270+I277+I304</f>
        <v>1539095.3999999999</v>
      </c>
      <c r="J269" s="27">
        <f>J270+J277+J304</f>
        <v>0</v>
      </c>
      <c r="K269" s="27">
        <f>K270+K277+K304</f>
        <v>0</v>
      </c>
      <c r="L269" s="27">
        <f>L270+L277+L304</f>
        <v>0</v>
      </c>
      <c r="M269" s="27">
        <f t="shared" si="600"/>
        <v>1653231.0999999996</v>
      </c>
      <c r="N269" s="27">
        <f t="shared" si="601"/>
        <v>1571975.9999999998</v>
      </c>
      <c r="O269" s="27">
        <f t="shared" si="602"/>
        <v>1539095.3999999999</v>
      </c>
      <c r="P269" s="27">
        <f>P270+P277+P304</f>
        <v>0</v>
      </c>
      <c r="Q269" s="27">
        <f>Q270+Q277+Q304</f>
        <v>7050</v>
      </c>
      <c r="R269" s="27">
        <f>R270+R277+R304</f>
        <v>-42167.900000000001</v>
      </c>
      <c r="S269" s="27">
        <f>S270+S277+S304</f>
        <v>-45345.5</v>
      </c>
      <c r="T269" s="27">
        <f>T270+T277+T304</f>
        <v>0</v>
      </c>
      <c r="U269" s="27">
        <f>U270+U277+U304</f>
        <v>0</v>
      </c>
      <c r="V269" s="27">
        <f>V270+V277+V304</f>
        <v>0</v>
      </c>
      <c r="W269" s="27">
        <f>W270+W277+W304</f>
        <v>41428.800000000003</v>
      </c>
      <c r="X269" s="27">
        <f>X270+X277+X304</f>
        <v>0</v>
      </c>
      <c r="Y269" s="27">
        <f>Y270+Y277+Y304</f>
        <v>0</v>
      </c>
      <c r="Z269" s="27">
        <f>Z270+Z277+Z304</f>
        <v>0</v>
      </c>
      <c r="AA269" s="27">
        <f>AA270+AA277+AA304</f>
        <v>3916.6999999999998</v>
      </c>
      <c r="AB269" s="27">
        <f>AB270+AB277+AB304</f>
        <v>0</v>
      </c>
      <c r="AC269" s="27">
        <f t="shared" si="564"/>
        <v>1572767.6999999997</v>
      </c>
      <c r="AD269" s="27">
        <f t="shared" si="565"/>
        <v>1613404.7999999998</v>
      </c>
      <c r="AE269" s="27">
        <f t="shared" si="566"/>
        <v>1543012.0999999999</v>
      </c>
      <c r="AF269" s="27">
        <f>AF270+AF277+AF304</f>
        <v>0</v>
      </c>
      <c r="AG269" s="27">
        <f t="shared" si="567"/>
        <v>1572767.6999999997</v>
      </c>
      <c r="AH269" s="27">
        <f t="shared" si="568"/>
        <v>1613404.7999999998</v>
      </c>
      <c r="AI269" s="27">
        <f t="shared" si="569"/>
        <v>1543012.0999999999</v>
      </c>
      <c r="AJ269" s="27">
        <f>AJ270+AJ277+AJ304</f>
        <v>0</v>
      </c>
      <c r="AK269" s="27">
        <f>AK270+AK277+AK304</f>
        <v>2350</v>
      </c>
      <c r="AL269" s="27">
        <f>AL270+AL277+AL304</f>
        <v>-2641.6420000000003</v>
      </c>
      <c r="AM269" s="27">
        <f>AM270+AM277+AM304</f>
        <v>0</v>
      </c>
      <c r="AN269" s="27">
        <f>AN270+AN277+AN304</f>
        <v>0</v>
      </c>
      <c r="AO269" s="27">
        <f>AO270+AO277+AO304</f>
        <v>0</v>
      </c>
      <c r="AP269" s="27">
        <f>AP270+AP277+AP304</f>
        <v>0</v>
      </c>
      <c r="AQ269" s="27">
        <f>AQ270+AQ277+AQ304</f>
        <v>0</v>
      </c>
      <c r="AR269" s="27">
        <f>AR270+AR277+AR304</f>
        <v>0</v>
      </c>
      <c r="AS269" s="27">
        <f t="shared" si="561"/>
        <v>1572476.0579999997</v>
      </c>
      <c r="AT269" s="27">
        <f t="shared" si="562"/>
        <v>1613404.7999999998</v>
      </c>
      <c r="AU269" s="27">
        <f t="shared" si="563"/>
        <v>1543012.0999999999</v>
      </c>
      <c r="AV269" s="27">
        <f>AV270+AV277+AV304</f>
        <v>0</v>
      </c>
      <c r="AW269" s="28"/>
      <c r="AX269" s="28"/>
      <c r="AY269" s="24"/>
      <c r="AZ269" s="24"/>
      <c r="BA269" s="24"/>
      <c r="BB269" s="24"/>
      <c r="BC269" s="24"/>
      <c r="BD269" s="24"/>
      <c r="BE269" s="24"/>
    </row>
    <row r="270">
      <c r="A270" s="29" t="s">
        <v>199</v>
      </c>
      <c r="B270" s="29" t="s">
        <v>265</v>
      </c>
      <c r="C270" s="29" t="s">
        <v>27</v>
      </c>
      <c r="D270" s="29" t="s">
        <v>222</v>
      </c>
      <c r="E270" s="29"/>
      <c r="F270" s="30" t="s">
        <v>223</v>
      </c>
      <c r="G270" s="31">
        <f t="shared" ref="G270:G271" si="663">G271</f>
        <v>7980</v>
      </c>
      <c r="H270" s="31">
        <f t="shared" ref="H270:H271" si="664">H271</f>
        <v>7980</v>
      </c>
      <c r="I270" s="31">
        <f t="shared" ref="I270:I271" si="665">I271</f>
        <v>7980</v>
      </c>
      <c r="J270" s="31">
        <f t="shared" ref="J270:J271" si="666">J271</f>
        <v>0</v>
      </c>
      <c r="K270" s="31">
        <f t="shared" ref="K270:K271" si="667">K271</f>
        <v>0</v>
      </c>
      <c r="L270" s="31">
        <f t="shared" ref="L270:L271" si="668">L271</f>
        <v>0</v>
      </c>
      <c r="M270" s="31">
        <f t="shared" si="600"/>
        <v>7980</v>
      </c>
      <c r="N270" s="31">
        <f t="shared" si="601"/>
        <v>7980</v>
      </c>
      <c r="O270" s="31">
        <f t="shared" si="602"/>
        <v>7980</v>
      </c>
      <c r="P270" s="31">
        <f t="shared" ref="P270:P271" si="669">P271</f>
        <v>0</v>
      </c>
      <c r="Q270" s="31">
        <f t="shared" ref="Q270:Q271" si="670">Q271</f>
        <v>0</v>
      </c>
      <c r="R270" s="31">
        <f t="shared" ref="R270:R271" si="671">R271</f>
        <v>1450.5999999999999</v>
      </c>
      <c r="S270" s="31">
        <f t="shared" ref="S270:S271" si="672">S271</f>
        <v>0</v>
      </c>
      <c r="T270" s="31">
        <f t="shared" ref="T270:T271" si="673">T271</f>
        <v>0</v>
      </c>
      <c r="U270" s="31">
        <f t="shared" ref="U270:U271" si="674">U271</f>
        <v>0</v>
      </c>
      <c r="V270" s="31">
        <f t="shared" ref="V270:V271" si="675">V271</f>
        <v>0</v>
      </c>
      <c r="W270" s="31">
        <f t="shared" ref="W270:W271" si="676">W271</f>
        <v>0</v>
      </c>
      <c r="X270" s="31">
        <f t="shared" ref="X270:X271" si="677">X271</f>
        <v>0</v>
      </c>
      <c r="Y270" s="31">
        <f t="shared" ref="Y270:Y271" si="678">Y271</f>
        <v>0</v>
      </c>
      <c r="Z270" s="31">
        <f t="shared" ref="Z270:Z271" si="679">Z271</f>
        <v>0</v>
      </c>
      <c r="AA270" s="31">
        <f t="shared" ref="AA270:AA271" si="680">AA271</f>
        <v>0</v>
      </c>
      <c r="AB270" s="31">
        <f t="shared" ref="AB270:AB271" si="681">AB271</f>
        <v>0</v>
      </c>
      <c r="AC270" s="31">
        <f t="shared" si="564"/>
        <v>9430.6000000000004</v>
      </c>
      <c r="AD270" s="31">
        <f t="shared" si="565"/>
        <v>7980</v>
      </c>
      <c r="AE270" s="31">
        <f t="shared" si="566"/>
        <v>7980</v>
      </c>
      <c r="AF270" s="31">
        <f t="shared" ref="AF270:AF271" si="682">AF271</f>
        <v>0</v>
      </c>
      <c r="AG270" s="31">
        <f t="shared" si="567"/>
        <v>9430.6000000000004</v>
      </c>
      <c r="AH270" s="31">
        <f t="shared" si="568"/>
        <v>7980</v>
      </c>
      <c r="AI270" s="31">
        <f t="shared" si="569"/>
        <v>7980</v>
      </c>
      <c r="AJ270" s="31">
        <f t="shared" ref="AJ270:AJ271" si="683">AJ271</f>
        <v>0</v>
      </c>
      <c r="AK270" s="31">
        <f t="shared" ref="AK270:AK271" si="684">AK271</f>
        <v>0</v>
      </c>
      <c r="AL270" s="31">
        <f t="shared" ref="AL270:AL271" si="685">AL271</f>
        <v>0</v>
      </c>
      <c r="AM270" s="31">
        <f t="shared" ref="AM270:AM271" si="686">AM271</f>
        <v>0</v>
      </c>
      <c r="AN270" s="31">
        <f t="shared" ref="AN270:AN271" si="687">AN271</f>
        <v>0</v>
      </c>
      <c r="AO270" s="31">
        <f t="shared" ref="AO270:AO271" si="688">AO271</f>
        <v>0</v>
      </c>
      <c r="AP270" s="31">
        <f t="shared" ref="AP270:AP271" si="689">AP271</f>
        <v>0</v>
      </c>
      <c r="AQ270" s="31">
        <f t="shared" ref="AQ270:AQ271" si="690">AQ271</f>
        <v>0</v>
      </c>
      <c r="AR270" s="31">
        <f t="shared" ref="AR270:AR271" si="691">AR271</f>
        <v>0</v>
      </c>
      <c r="AS270" s="31">
        <f t="shared" si="561"/>
        <v>9430.6000000000004</v>
      </c>
      <c r="AT270" s="31">
        <f t="shared" si="562"/>
        <v>7980</v>
      </c>
      <c r="AU270" s="31">
        <f t="shared" si="563"/>
        <v>7980</v>
      </c>
      <c r="AV270" s="31">
        <f t="shared" ref="AV270:AV271" si="692">AV271</f>
        <v>0</v>
      </c>
      <c r="AW270" s="32"/>
      <c r="AX270" s="32"/>
      <c r="AY270" s="1"/>
      <c r="AZ270" s="1"/>
      <c r="BA270" s="1"/>
      <c r="BB270" s="1"/>
      <c r="BC270" s="1"/>
      <c r="BD270" s="1"/>
      <c r="BE270" s="1"/>
    </row>
    <row r="271" hidden="1">
      <c r="A271" s="29" t="s">
        <v>199</v>
      </c>
      <c r="B271" s="29" t="s">
        <v>265</v>
      </c>
      <c r="C271" s="29" t="s">
        <v>27</v>
      </c>
      <c r="D271" s="29" t="s">
        <v>224</v>
      </c>
      <c r="E271" s="29"/>
      <c r="F271" s="30" t="s">
        <v>34</v>
      </c>
      <c r="G271" s="31">
        <f t="shared" si="663"/>
        <v>7980</v>
      </c>
      <c r="H271" s="31">
        <f t="shared" si="664"/>
        <v>7980</v>
      </c>
      <c r="I271" s="31">
        <f t="shared" si="665"/>
        <v>7980</v>
      </c>
      <c r="J271" s="31">
        <f t="shared" si="666"/>
        <v>0</v>
      </c>
      <c r="K271" s="31">
        <f t="shared" si="667"/>
        <v>0</v>
      </c>
      <c r="L271" s="31">
        <f t="shared" si="668"/>
        <v>0</v>
      </c>
      <c r="M271" s="31">
        <f t="shared" si="600"/>
        <v>7980</v>
      </c>
      <c r="N271" s="31">
        <f t="shared" si="601"/>
        <v>7980</v>
      </c>
      <c r="O271" s="31">
        <f t="shared" si="602"/>
        <v>7980</v>
      </c>
      <c r="P271" s="31">
        <f t="shared" si="669"/>
        <v>0</v>
      </c>
      <c r="Q271" s="31">
        <f t="shared" si="670"/>
        <v>0</v>
      </c>
      <c r="R271" s="31">
        <f t="shared" si="671"/>
        <v>1450.5999999999999</v>
      </c>
      <c r="S271" s="31">
        <f t="shared" si="672"/>
        <v>0</v>
      </c>
      <c r="T271" s="31">
        <f t="shared" si="673"/>
        <v>0</v>
      </c>
      <c r="U271" s="31">
        <f t="shared" si="674"/>
        <v>0</v>
      </c>
      <c r="V271" s="31">
        <f t="shared" si="675"/>
        <v>0</v>
      </c>
      <c r="W271" s="31">
        <f t="shared" si="676"/>
        <v>0</v>
      </c>
      <c r="X271" s="31">
        <f t="shared" si="677"/>
        <v>0</v>
      </c>
      <c r="Y271" s="31">
        <f t="shared" si="678"/>
        <v>0</v>
      </c>
      <c r="Z271" s="31">
        <f t="shared" si="679"/>
        <v>0</v>
      </c>
      <c r="AA271" s="31">
        <f t="shared" si="680"/>
        <v>0</v>
      </c>
      <c r="AB271" s="31">
        <f t="shared" si="681"/>
        <v>0</v>
      </c>
      <c r="AC271" s="31">
        <f t="shared" si="564"/>
        <v>9430.6000000000004</v>
      </c>
      <c r="AD271" s="31">
        <f t="shared" si="565"/>
        <v>7980</v>
      </c>
      <c r="AE271" s="31">
        <f t="shared" si="566"/>
        <v>7980</v>
      </c>
      <c r="AF271" s="31">
        <f t="shared" si="682"/>
        <v>0</v>
      </c>
      <c r="AG271" s="31">
        <f t="shared" si="567"/>
        <v>9430.6000000000004</v>
      </c>
      <c r="AH271" s="31">
        <f t="shared" si="568"/>
        <v>7980</v>
      </c>
      <c r="AI271" s="31">
        <f t="shared" si="569"/>
        <v>7980</v>
      </c>
      <c r="AJ271" s="31">
        <f t="shared" si="683"/>
        <v>0</v>
      </c>
      <c r="AK271" s="31">
        <f t="shared" si="684"/>
        <v>0</v>
      </c>
      <c r="AL271" s="31">
        <f t="shared" si="685"/>
        <v>0</v>
      </c>
      <c r="AM271" s="31">
        <f t="shared" si="686"/>
        <v>0</v>
      </c>
      <c r="AN271" s="31">
        <f t="shared" si="687"/>
        <v>0</v>
      </c>
      <c r="AO271" s="31">
        <f t="shared" si="688"/>
        <v>0</v>
      </c>
      <c r="AP271" s="31">
        <f t="shared" si="689"/>
        <v>0</v>
      </c>
      <c r="AQ271" s="31">
        <f t="shared" si="690"/>
        <v>0</v>
      </c>
      <c r="AR271" s="31">
        <f t="shared" si="691"/>
        <v>0</v>
      </c>
      <c r="AS271" s="31">
        <f t="shared" si="561"/>
        <v>9430.6000000000004</v>
      </c>
      <c r="AT271" s="31">
        <f t="shared" si="562"/>
        <v>7980</v>
      </c>
      <c r="AU271" s="31">
        <f t="shared" si="563"/>
        <v>7980</v>
      </c>
      <c r="AV271" s="31">
        <f t="shared" si="692"/>
        <v>0</v>
      </c>
      <c r="AW271" s="32">
        <v>0</v>
      </c>
      <c r="AX271" s="32"/>
      <c r="AY271" s="41" t="s">
        <v>152</v>
      </c>
      <c r="AZ271" s="1"/>
      <c r="BA271" s="1"/>
      <c r="BB271" s="1"/>
      <c r="BC271" s="1"/>
      <c r="BD271" s="1"/>
      <c r="BE271" s="1"/>
    </row>
    <row r="272" ht="47.25">
      <c r="A272" s="29" t="s">
        <v>199</v>
      </c>
      <c r="B272" s="29" t="s">
        <v>265</v>
      </c>
      <c r="C272" s="29" t="s">
        <v>27</v>
      </c>
      <c r="D272" s="29" t="s">
        <v>225</v>
      </c>
      <c r="E272" s="29"/>
      <c r="F272" s="30" t="s">
        <v>226</v>
      </c>
      <c r="G272" s="31">
        <f>G273+G275</f>
        <v>7980</v>
      </c>
      <c r="H272" s="31">
        <f>H273+H275</f>
        <v>7980</v>
      </c>
      <c r="I272" s="31">
        <f>I273+I275</f>
        <v>7980</v>
      </c>
      <c r="J272" s="31">
        <f>J273+J275</f>
        <v>0</v>
      </c>
      <c r="K272" s="31">
        <f>K273+K275</f>
        <v>0</v>
      </c>
      <c r="L272" s="31">
        <f>L273+L275</f>
        <v>0</v>
      </c>
      <c r="M272" s="31">
        <f t="shared" si="600"/>
        <v>7980</v>
      </c>
      <c r="N272" s="31">
        <f t="shared" si="601"/>
        <v>7980</v>
      </c>
      <c r="O272" s="31">
        <f t="shared" si="602"/>
        <v>7980</v>
      </c>
      <c r="P272" s="31">
        <f>P273+P275</f>
        <v>0</v>
      </c>
      <c r="Q272" s="31">
        <f>Q273+Q275</f>
        <v>0</v>
      </c>
      <c r="R272" s="31">
        <f>R273+R275</f>
        <v>1450.5999999999999</v>
      </c>
      <c r="S272" s="31">
        <f>S273+S275</f>
        <v>0</v>
      </c>
      <c r="T272" s="31">
        <f>T273+T275</f>
        <v>0</v>
      </c>
      <c r="U272" s="31">
        <f>U273+U275</f>
        <v>0</v>
      </c>
      <c r="V272" s="31">
        <f>V273+V275</f>
        <v>0</v>
      </c>
      <c r="W272" s="31">
        <f>W273+W275</f>
        <v>0</v>
      </c>
      <c r="X272" s="31">
        <f>X273+X275</f>
        <v>0</v>
      </c>
      <c r="Y272" s="31">
        <f>Y273+Y275</f>
        <v>0</v>
      </c>
      <c r="Z272" s="31">
        <f>Z273+Z275</f>
        <v>0</v>
      </c>
      <c r="AA272" s="31">
        <f>AA273+AA275</f>
        <v>0</v>
      </c>
      <c r="AB272" s="31">
        <f>AB273+AB275</f>
        <v>0</v>
      </c>
      <c r="AC272" s="31">
        <f t="shared" si="564"/>
        <v>9430.6000000000004</v>
      </c>
      <c r="AD272" s="31">
        <f t="shared" si="565"/>
        <v>7980</v>
      </c>
      <c r="AE272" s="31">
        <f t="shared" si="566"/>
        <v>7980</v>
      </c>
      <c r="AF272" s="31">
        <f>AF273+AF275</f>
        <v>0</v>
      </c>
      <c r="AG272" s="31">
        <f t="shared" si="567"/>
        <v>9430.6000000000004</v>
      </c>
      <c r="AH272" s="31">
        <f t="shared" si="568"/>
        <v>7980</v>
      </c>
      <c r="AI272" s="31">
        <f t="shared" si="569"/>
        <v>7980</v>
      </c>
      <c r="AJ272" s="31">
        <f>AJ273+AJ275</f>
        <v>0</v>
      </c>
      <c r="AK272" s="31">
        <f>AK273+AK275</f>
        <v>0</v>
      </c>
      <c r="AL272" s="31">
        <f>AL273+AL275</f>
        <v>0</v>
      </c>
      <c r="AM272" s="31">
        <f>AM273+AM275</f>
        <v>0</v>
      </c>
      <c r="AN272" s="31">
        <f>AN273+AN275</f>
        <v>0</v>
      </c>
      <c r="AO272" s="31">
        <f>AO273+AO275</f>
        <v>0</v>
      </c>
      <c r="AP272" s="31">
        <f>AP273+AP275</f>
        <v>0</v>
      </c>
      <c r="AQ272" s="31">
        <f>AQ273+AQ275</f>
        <v>0</v>
      </c>
      <c r="AR272" s="31">
        <f>AR273+AR275</f>
        <v>0</v>
      </c>
      <c r="AS272" s="31">
        <f t="shared" si="561"/>
        <v>9430.6000000000004</v>
      </c>
      <c r="AT272" s="31">
        <f t="shared" si="562"/>
        <v>7980</v>
      </c>
      <c r="AU272" s="31">
        <f t="shared" si="563"/>
        <v>7980</v>
      </c>
      <c r="AV272" s="31">
        <f>AV273+AV275</f>
        <v>0</v>
      </c>
      <c r="AW272" s="32"/>
      <c r="AX272" s="32"/>
      <c r="AY272" s="1"/>
      <c r="AZ272" s="1"/>
      <c r="BA272" s="1"/>
      <c r="BB272" s="1"/>
      <c r="BC272" s="1"/>
      <c r="BD272" s="1"/>
      <c r="BE272" s="1"/>
    </row>
    <row r="273" ht="31.5">
      <c r="A273" s="29" t="s">
        <v>199</v>
      </c>
      <c r="B273" s="29" t="s">
        <v>265</v>
      </c>
      <c r="C273" s="29" t="s">
        <v>27</v>
      </c>
      <c r="D273" s="29" t="s">
        <v>227</v>
      </c>
      <c r="E273" s="29"/>
      <c r="F273" s="30" t="s">
        <v>228</v>
      </c>
      <c r="G273" s="31">
        <f>G274</f>
        <v>5832.3999999999996</v>
      </c>
      <c r="H273" s="31">
        <f>H274</f>
        <v>5832.3999999999996</v>
      </c>
      <c r="I273" s="31">
        <f>I274</f>
        <v>5832.3999999999996</v>
      </c>
      <c r="J273" s="31">
        <f>J274</f>
        <v>0</v>
      </c>
      <c r="K273" s="31">
        <f>K274</f>
        <v>0</v>
      </c>
      <c r="L273" s="31">
        <f>L274</f>
        <v>0</v>
      </c>
      <c r="M273" s="31">
        <f t="shared" si="600"/>
        <v>5832.3999999999996</v>
      </c>
      <c r="N273" s="31">
        <f t="shared" si="601"/>
        <v>5832.3999999999996</v>
      </c>
      <c r="O273" s="31">
        <f t="shared" si="602"/>
        <v>5832.3999999999996</v>
      </c>
      <c r="P273" s="31">
        <f>P274</f>
        <v>0</v>
      </c>
      <c r="Q273" s="31">
        <f>Q274</f>
        <v>0</v>
      </c>
      <c r="R273" s="31">
        <f>R274</f>
        <v>1450.5999999999999</v>
      </c>
      <c r="S273" s="31">
        <f>S274</f>
        <v>0</v>
      </c>
      <c r="T273" s="31">
        <f>T274</f>
        <v>0</v>
      </c>
      <c r="U273" s="31">
        <f>U274</f>
        <v>0</v>
      </c>
      <c r="V273" s="31">
        <f>V274</f>
        <v>0</v>
      </c>
      <c r="W273" s="31">
        <f>W274</f>
        <v>0</v>
      </c>
      <c r="X273" s="31">
        <f>X274</f>
        <v>0</v>
      </c>
      <c r="Y273" s="31">
        <f>Y274</f>
        <v>0</v>
      </c>
      <c r="Z273" s="31">
        <f>Z274</f>
        <v>0</v>
      </c>
      <c r="AA273" s="31">
        <f>AA274</f>
        <v>0</v>
      </c>
      <c r="AB273" s="31">
        <f>AB274</f>
        <v>0</v>
      </c>
      <c r="AC273" s="31">
        <f t="shared" si="564"/>
        <v>7283</v>
      </c>
      <c r="AD273" s="31">
        <f t="shared" si="565"/>
        <v>5832.3999999999996</v>
      </c>
      <c r="AE273" s="31">
        <f t="shared" si="566"/>
        <v>5832.3999999999996</v>
      </c>
      <c r="AF273" s="31">
        <f>AF274</f>
        <v>0</v>
      </c>
      <c r="AG273" s="31">
        <f t="shared" si="567"/>
        <v>7283</v>
      </c>
      <c r="AH273" s="31">
        <f t="shared" si="568"/>
        <v>5832.3999999999996</v>
      </c>
      <c r="AI273" s="31">
        <f t="shared" si="569"/>
        <v>5832.3999999999996</v>
      </c>
      <c r="AJ273" s="31">
        <f>AJ274</f>
        <v>0</v>
      </c>
      <c r="AK273" s="31">
        <f>AK274</f>
        <v>0</v>
      </c>
      <c r="AL273" s="31">
        <f>AL274</f>
        <v>0</v>
      </c>
      <c r="AM273" s="31">
        <f>AM274</f>
        <v>0</v>
      </c>
      <c r="AN273" s="31">
        <f>AN274</f>
        <v>0</v>
      </c>
      <c r="AO273" s="31">
        <f>AO274</f>
        <v>0</v>
      </c>
      <c r="AP273" s="31">
        <f>AP274</f>
        <v>0</v>
      </c>
      <c r="AQ273" s="31">
        <f>AQ274</f>
        <v>0</v>
      </c>
      <c r="AR273" s="31">
        <f>AR274</f>
        <v>0</v>
      </c>
      <c r="AS273" s="31">
        <f t="shared" si="561"/>
        <v>7283</v>
      </c>
      <c r="AT273" s="31">
        <f t="shared" si="562"/>
        <v>5832.3999999999996</v>
      </c>
      <c r="AU273" s="31">
        <f t="shared" si="563"/>
        <v>5832.3999999999996</v>
      </c>
      <c r="AV273" s="31">
        <f>AV274</f>
        <v>0</v>
      </c>
      <c r="AW273" s="32"/>
      <c r="AX273" s="32"/>
      <c r="AY273" s="1"/>
      <c r="AZ273" s="1"/>
      <c r="BA273" s="1"/>
      <c r="BB273" s="1"/>
      <c r="BC273" s="1"/>
      <c r="BD273" s="1"/>
      <c r="BE273" s="1"/>
    </row>
    <row r="274" ht="31.5">
      <c r="A274" s="29" t="s">
        <v>199</v>
      </c>
      <c r="B274" s="29" t="s">
        <v>265</v>
      </c>
      <c r="C274" s="29" t="s">
        <v>27</v>
      </c>
      <c r="D274" s="29" t="s">
        <v>227</v>
      </c>
      <c r="E274" s="29" t="s">
        <v>129</v>
      </c>
      <c r="F274" s="30" t="s">
        <v>130</v>
      </c>
      <c r="G274" s="31">
        <v>5832.3999999999996</v>
      </c>
      <c r="H274" s="31">
        <v>5832.3999999999996</v>
      </c>
      <c r="I274" s="31">
        <v>5832.3999999999996</v>
      </c>
      <c r="J274" s="31"/>
      <c r="K274" s="31"/>
      <c r="L274" s="31"/>
      <c r="M274" s="31">
        <f t="shared" si="600"/>
        <v>5832.3999999999996</v>
      </c>
      <c r="N274" s="31">
        <f t="shared" si="601"/>
        <v>5832.3999999999996</v>
      </c>
      <c r="O274" s="31">
        <f t="shared" si="602"/>
        <v>5832.3999999999996</v>
      </c>
      <c r="P274" s="31"/>
      <c r="Q274" s="31"/>
      <c r="R274" s="31">
        <v>1450.5999999999999</v>
      </c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>
        <f t="shared" si="564"/>
        <v>7283</v>
      </c>
      <c r="AD274" s="31">
        <f t="shared" si="565"/>
        <v>5832.3999999999996</v>
      </c>
      <c r="AE274" s="31">
        <f t="shared" si="566"/>
        <v>5832.3999999999996</v>
      </c>
      <c r="AF274" s="31"/>
      <c r="AG274" s="31">
        <f t="shared" si="567"/>
        <v>7283</v>
      </c>
      <c r="AH274" s="31">
        <f t="shared" si="568"/>
        <v>5832.3999999999996</v>
      </c>
      <c r="AI274" s="31">
        <f t="shared" si="569"/>
        <v>5832.3999999999996</v>
      </c>
      <c r="AJ274" s="31"/>
      <c r="AK274" s="31"/>
      <c r="AL274" s="31"/>
      <c r="AM274" s="31"/>
      <c r="AN274" s="31"/>
      <c r="AO274" s="31"/>
      <c r="AP274" s="31"/>
      <c r="AQ274" s="31"/>
      <c r="AR274" s="31"/>
      <c r="AS274" s="31">
        <f t="shared" si="561"/>
        <v>7283</v>
      </c>
      <c r="AT274" s="31">
        <f t="shared" si="562"/>
        <v>5832.3999999999996</v>
      </c>
      <c r="AU274" s="31">
        <f t="shared" si="563"/>
        <v>5832.3999999999996</v>
      </c>
      <c r="AV274" s="31"/>
      <c r="AW274" s="32"/>
      <c r="AX274" s="32"/>
      <c r="AY274" s="1"/>
      <c r="AZ274" s="1"/>
      <c r="BA274" s="1"/>
      <c r="BB274" s="1"/>
      <c r="BC274" s="1"/>
      <c r="BD274" s="1"/>
      <c r="BE274" s="1"/>
    </row>
    <row r="275" ht="63">
      <c r="A275" s="29" t="s">
        <v>199</v>
      </c>
      <c r="B275" s="29" t="s">
        <v>265</v>
      </c>
      <c r="C275" s="29" t="s">
        <v>27</v>
      </c>
      <c r="D275" s="29" t="s">
        <v>268</v>
      </c>
      <c r="E275" s="29"/>
      <c r="F275" s="30" t="s">
        <v>269</v>
      </c>
      <c r="G275" s="31">
        <f>G276</f>
        <v>2147.5999999999999</v>
      </c>
      <c r="H275" s="31">
        <f>H276</f>
        <v>2147.5999999999999</v>
      </c>
      <c r="I275" s="31">
        <f>I276</f>
        <v>2147.5999999999999</v>
      </c>
      <c r="J275" s="31">
        <f>J276</f>
        <v>0</v>
      </c>
      <c r="K275" s="31">
        <f>K276</f>
        <v>0</v>
      </c>
      <c r="L275" s="31">
        <f>L276</f>
        <v>0</v>
      </c>
      <c r="M275" s="31">
        <f t="shared" si="600"/>
        <v>2147.5999999999999</v>
      </c>
      <c r="N275" s="31">
        <f t="shared" si="601"/>
        <v>2147.5999999999999</v>
      </c>
      <c r="O275" s="31">
        <f t="shared" si="602"/>
        <v>2147.5999999999999</v>
      </c>
      <c r="P275" s="31">
        <f>P276</f>
        <v>0</v>
      </c>
      <c r="Q275" s="31">
        <f>Q276</f>
        <v>0</v>
      </c>
      <c r="R275" s="31">
        <f>R276</f>
        <v>0</v>
      </c>
      <c r="S275" s="31">
        <f>S276</f>
        <v>0</v>
      </c>
      <c r="T275" s="31">
        <f>T276</f>
        <v>0</v>
      </c>
      <c r="U275" s="31">
        <f>U276</f>
        <v>0</v>
      </c>
      <c r="V275" s="31">
        <f>V276</f>
        <v>0</v>
      </c>
      <c r="W275" s="31">
        <f>W276</f>
        <v>0</v>
      </c>
      <c r="X275" s="31">
        <f>X276</f>
        <v>0</v>
      </c>
      <c r="Y275" s="31">
        <f>Y276</f>
        <v>0</v>
      </c>
      <c r="Z275" s="31">
        <f>Z276</f>
        <v>0</v>
      </c>
      <c r="AA275" s="31">
        <f>AA276</f>
        <v>0</v>
      </c>
      <c r="AB275" s="31">
        <f>AB276</f>
        <v>0</v>
      </c>
      <c r="AC275" s="31">
        <f t="shared" si="564"/>
        <v>2147.5999999999999</v>
      </c>
      <c r="AD275" s="31">
        <f t="shared" si="565"/>
        <v>2147.5999999999999</v>
      </c>
      <c r="AE275" s="31">
        <f t="shared" si="566"/>
        <v>2147.5999999999999</v>
      </c>
      <c r="AF275" s="31">
        <f>AF276</f>
        <v>0</v>
      </c>
      <c r="AG275" s="31">
        <f t="shared" si="567"/>
        <v>2147.5999999999999</v>
      </c>
      <c r="AH275" s="31">
        <f t="shared" si="568"/>
        <v>2147.5999999999999</v>
      </c>
      <c r="AI275" s="31">
        <f t="shared" si="569"/>
        <v>2147.5999999999999</v>
      </c>
      <c r="AJ275" s="31">
        <f>AJ276</f>
        <v>0</v>
      </c>
      <c r="AK275" s="31">
        <f>AK276</f>
        <v>0</v>
      </c>
      <c r="AL275" s="31">
        <f>AL276</f>
        <v>0</v>
      </c>
      <c r="AM275" s="31">
        <f>AM276</f>
        <v>0</v>
      </c>
      <c r="AN275" s="31">
        <f>AN276</f>
        <v>0</v>
      </c>
      <c r="AO275" s="31">
        <f>AO276</f>
        <v>0</v>
      </c>
      <c r="AP275" s="31">
        <f>AP276</f>
        <v>0</v>
      </c>
      <c r="AQ275" s="31">
        <f>AQ276</f>
        <v>0</v>
      </c>
      <c r="AR275" s="31">
        <f>AR276</f>
        <v>0</v>
      </c>
      <c r="AS275" s="31">
        <f t="shared" si="561"/>
        <v>2147.5999999999999</v>
      </c>
      <c r="AT275" s="31">
        <f t="shared" si="562"/>
        <v>2147.5999999999999</v>
      </c>
      <c r="AU275" s="31">
        <f t="shared" si="563"/>
        <v>2147.5999999999999</v>
      </c>
      <c r="AV275" s="31">
        <f>AV276</f>
        <v>0</v>
      </c>
      <c r="AW275" s="32"/>
      <c r="AX275" s="32"/>
      <c r="AY275" s="1"/>
      <c r="AZ275" s="1"/>
      <c r="BA275" s="1"/>
      <c r="BB275" s="1"/>
      <c r="BC275" s="1"/>
      <c r="BD275" s="1"/>
      <c r="BE275" s="1"/>
    </row>
    <row r="276" ht="31.5">
      <c r="A276" s="29" t="s">
        <v>199</v>
      </c>
      <c r="B276" s="29" t="s">
        <v>265</v>
      </c>
      <c r="C276" s="29" t="s">
        <v>27</v>
      </c>
      <c r="D276" s="29" t="s">
        <v>268</v>
      </c>
      <c r="E276" s="29" t="s">
        <v>129</v>
      </c>
      <c r="F276" s="30" t="s">
        <v>130</v>
      </c>
      <c r="G276" s="31">
        <v>2147.5999999999999</v>
      </c>
      <c r="H276" s="31">
        <v>2147.5999999999999</v>
      </c>
      <c r="I276" s="31">
        <v>2147.5999999999999</v>
      </c>
      <c r="J276" s="31"/>
      <c r="K276" s="31"/>
      <c r="L276" s="31"/>
      <c r="M276" s="31">
        <f t="shared" si="600"/>
        <v>2147.5999999999999</v>
      </c>
      <c r="N276" s="31">
        <f t="shared" si="601"/>
        <v>2147.5999999999999</v>
      </c>
      <c r="O276" s="31">
        <f t="shared" si="602"/>
        <v>2147.5999999999999</v>
      </c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>
        <f t="shared" si="564"/>
        <v>2147.5999999999999</v>
      </c>
      <c r="AD276" s="31">
        <f t="shared" si="565"/>
        <v>2147.5999999999999</v>
      </c>
      <c r="AE276" s="31">
        <f t="shared" si="566"/>
        <v>2147.5999999999999</v>
      </c>
      <c r="AF276" s="31"/>
      <c r="AG276" s="31">
        <f t="shared" si="567"/>
        <v>2147.5999999999999</v>
      </c>
      <c r="AH276" s="31">
        <f t="shared" si="568"/>
        <v>2147.5999999999999</v>
      </c>
      <c r="AI276" s="31">
        <f t="shared" si="569"/>
        <v>2147.5999999999999</v>
      </c>
      <c r="AJ276" s="31"/>
      <c r="AK276" s="31"/>
      <c r="AL276" s="31"/>
      <c r="AM276" s="31"/>
      <c r="AN276" s="31"/>
      <c r="AO276" s="31"/>
      <c r="AP276" s="31"/>
      <c r="AQ276" s="31"/>
      <c r="AR276" s="31"/>
      <c r="AS276" s="31">
        <f t="shared" si="561"/>
        <v>2147.5999999999999</v>
      </c>
      <c r="AT276" s="31">
        <f t="shared" si="562"/>
        <v>2147.5999999999999</v>
      </c>
      <c r="AU276" s="31">
        <f t="shared" si="563"/>
        <v>2147.5999999999999</v>
      </c>
      <c r="AV276" s="31"/>
      <c r="AW276" s="32"/>
      <c r="AX276" s="32"/>
      <c r="AY276" s="1"/>
      <c r="AZ276" s="1"/>
      <c r="BA276" s="1"/>
      <c r="BB276" s="1"/>
      <c r="BC276" s="1"/>
      <c r="BD276" s="1"/>
      <c r="BE276" s="1"/>
    </row>
    <row r="277" ht="31.5">
      <c r="A277" s="29" t="s">
        <v>199</v>
      </c>
      <c r="B277" s="29" t="s">
        <v>265</v>
      </c>
      <c r="C277" s="29" t="s">
        <v>27</v>
      </c>
      <c r="D277" s="29" t="s">
        <v>203</v>
      </c>
      <c r="E277" s="29"/>
      <c r="F277" s="30" t="s">
        <v>204</v>
      </c>
      <c r="G277" s="31">
        <f>G278</f>
        <v>1643245.6999999997</v>
      </c>
      <c r="H277" s="31">
        <f>H278</f>
        <v>1561070.0999999999</v>
      </c>
      <c r="I277" s="31">
        <f>I278</f>
        <v>1526779.7</v>
      </c>
      <c r="J277" s="31">
        <f>J278</f>
        <v>0</v>
      </c>
      <c r="K277" s="31">
        <f>K278</f>
        <v>0</v>
      </c>
      <c r="L277" s="31">
        <f>L278</f>
        <v>0</v>
      </c>
      <c r="M277" s="31">
        <f t="shared" si="600"/>
        <v>1643245.6999999997</v>
      </c>
      <c r="N277" s="31">
        <f t="shared" si="601"/>
        <v>1561070.0999999999</v>
      </c>
      <c r="O277" s="31">
        <f t="shared" si="602"/>
        <v>1526779.7</v>
      </c>
      <c r="P277" s="31">
        <f>P278</f>
        <v>0</v>
      </c>
      <c r="Q277" s="31">
        <f>Q278</f>
        <v>7050</v>
      </c>
      <c r="R277" s="31">
        <f>R278</f>
        <v>-43618.5</v>
      </c>
      <c r="S277" s="31">
        <f>S278</f>
        <v>-44817.800000000003</v>
      </c>
      <c r="T277" s="31">
        <f>T278</f>
        <v>0</v>
      </c>
      <c r="U277" s="31">
        <f>U278</f>
        <v>0</v>
      </c>
      <c r="V277" s="31">
        <f>V278</f>
        <v>0</v>
      </c>
      <c r="W277" s="31">
        <f>W278</f>
        <v>41428.800000000003</v>
      </c>
      <c r="X277" s="31">
        <f>X278</f>
        <v>0</v>
      </c>
      <c r="Y277" s="31">
        <f>Y278</f>
        <v>0</v>
      </c>
      <c r="Z277" s="31">
        <f>Z278</f>
        <v>0</v>
      </c>
      <c r="AA277" s="31">
        <f>AA278</f>
        <v>3389</v>
      </c>
      <c r="AB277" s="31">
        <f>AB278</f>
        <v>0</v>
      </c>
      <c r="AC277" s="31">
        <f t="shared" si="564"/>
        <v>1561859.3999999997</v>
      </c>
      <c r="AD277" s="31">
        <f t="shared" si="565"/>
        <v>1602498.8999999999</v>
      </c>
      <c r="AE277" s="31">
        <f t="shared" si="566"/>
        <v>1530168.7</v>
      </c>
      <c r="AF277" s="31">
        <f>AF278</f>
        <v>0</v>
      </c>
      <c r="AG277" s="31">
        <f t="shared" si="567"/>
        <v>1561859.3999999997</v>
      </c>
      <c r="AH277" s="31">
        <f t="shared" si="568"/>
        <v>1602498.8999999999</v>
      </c>
      <c r="AI277" s="31">
        <f t="shared" si="569"/>
        <v>1530168.7</v>
      </c>
      <c r="AJ277" s="31">
        <f>AJ278</f>
        <v>0</v>
      </c>
      <c r="AK277" s="31">
        <f>AK278</f>
        <v>2350</v>
      </c>
      <c r="AL277" s="31">
        <f>AL278</f>
        <v>-2641.6420000000003</v>
      </c>
      <c r="AM277" s="31">
        <f>AM278</f>
        <v>0</v>
      </c>
      <c r="AN277" s="31">
        <f>AN278</f>
        <v>0</v>
      </c>
      <c r="AO277" s="31">
        <f>AO278</f>
        <v>0</v>
      </c>
      <c r="AP277" s="31">
        <f>AP278</f>
        <v>0</v>
      </c>
      <c r="AQ277" s="31">
        <f>AQ278</f>
        <v>0</v>
      </c>
      <c r="AR277" s="31">
        <f>AR278</f>
        <v>0</v>
      </c>
      <c r="AS277" s="31">
        <f t="shared" si="561"/>
        <v>1561567.7579999997</v>
      </c>
      <c r="AT277" s="31">
        <f t="shared" si="562"/>
        <v>1602498.8999999999</v>
      </c>
      <c r="AU277" s="31">
        <f t="shared" si="563"/>
        <v>1530168.7</v>
      </c>
      <c r="AV277" s="31">
        <f>AV278</f>
        <v>0</v>
      </c>
      <c r="AW277" s="32"/>
      <c r="AX277" s="32"/>
      <c r="AY277" s="1"/>
      <c r="AZ277" s="1"/>
      <c r="BA277" s="1"/>
      <c r="BB277" s="1"/>
      <c r="BC277" s="1"/>
      <c r="BD277" s="1"/>
      <c r="BE277" s="1"/>
    </row>
    <row r="278">
      <c r="A278" s="29" t="s">
        <v>199</v>
      </c>
      <c r="B278" s="29" t="s">
        <v>265</v>
      </c>
      <c r="C278" s="29" t="s">
        <v>27</v>
      </c>
      <c r="D278" s="29" t="s">
        <v>205</v>
      </c>
      <c r="E278" s="29"/>
      <c r="F278" s="30" t="s">
        <v>34</v>
      </c>
      <c r="G278" s="31">
        <f>G279+G288+G297</f>
        <v>1643245.6999999997</v>
      </c>
      <c r="H278" s="31">
        <f>H279+H288+H297</f>
        <v>1561070.0999999999</v>
      </c>
      <c r="I278" s="31">
        <f>I279+I288+I297</f>
        <v>1526779.7</v>
      </c>
      <c r="J278" s="31">
        <f>J279+J288+J297</f>
        <v>0</v>
      </c>
      <c r="K278" s="31">
        <f>K279+K288+K297</f>
        <v>0</v>
      </c>
      <c r="L278" s="31">
        <f>L279+L288+L297</f>
        <v>0</v>
      </c>
      <c r="M278" s="31">
        <f t="shared" si="600"/>
        <v>1643245.6999999997</v>
      </c>
      <c r="N278" s="31">
        <f t="shared" si="601"/>
        <v>1561070.0999999999</v>
      </c>
      <c r="O278" s="31">
        <f t="shared" si="602"/>
        <v>1526779.7</v>
      </c>
      <c r="P278" s="31">
        <f>P279+P288+P297</f>
        <v>0</v>
      </c>
      <c r="Q278" s="31">
        <f>Q279+Q288+Q297</f>
        <v>7050</v>
      </c>
      <c r="R278" s="31">
        <f>R279+R288+R297</f>
        <v>-43618.5</v>
      </c>
      <c r="S278" s="31">
        <f>S279+S288+S297</f>
        <v>-44817.800000000003</v>
      </c>
      <c r="T278" s="31">
        <f>T279+T288+T297</f>
        <v>0</v>
      </c>
      <c r="U278" s="31">
        <f>U279+U288+U297</f>
        <v>0</v>
      </c>
      <c r="V278" s="31">
        <f>V279+V288+V297</f>
        <v>0</v>
      </c>
      <c r="W278" s="31">
        <f>W279+W288+W297</f>
        <v>41428.800000000003</v>
      </c>
      <c r="X278" s="31">
        <f>X279+X288+X297</f>
        <v>0</v>
      </c>
      <c r="Y278" s="31">
        <f>Y279+Y288+Y297</f>
        <v>0</v>
      </c>
      <c r="Z278" s="31">
        <f>Z279+Z288+Z297</f>
        <v>0</v>
      </c>
      <c r="AA278" s="31">
        <f>AA279+AA288+AA297</f>
        <v>3389</v>
      </c>
      <c r="AB278" s="31">
        <f>AB279+AB288+AB297</f>
        <v>0</v>
      </c>
      <c r="AC278" s="31">
        <f t="shared" si="564"/>
        <v>1561859.3999999997</v>
      </c>
      <c r="AD278" s="31">
        <f t="shared" si="565"/>
        <v>1602498.8999999999</v>
      </c>
      <c r="AE278" s="31">
        <f t="shared" si="566"/>
        <v>1530168.7</v>
      </c>
      <c r="AF278" s="31">
        <f>AF279+AF288+AF297</f>
        <v>0</v>
      </c>
      <c r="AG278" s="31">
        <f t="shared" si="567"/>
        <v>1561859.3999999997</v>
      </c>
      <c r="AH278" s="31">
        <f t="shared" si="568"/>
        <v>1602498.8999999999</v>
      </c>
      <c r="AI278" s="31">
        <f t="shared" si="569"/>
        <v>1530168.7</v>
      </c>
      <c r="AJ278" s="31">
        <f>AJ279+AJ288+AJ297</f>
        <v>0</v>
      </c>
      <c r="AK278" s="31">
        <f>AK279+AK288+AK297</f>
        <v>2350</v>
      </c>
      <c r="AL278" s="31">
        <f>AL279+AL288+AL297</f>
        <v>-2641.6420000000003</v>
      </c>
      <c r="AM278" s="31">
        <f>AM279+AM288+AM297</f>
        <v>0</v>
      </c>
      <c r="AN278" s="31">
        <f>AN279+AN288+AN297</f>
        <v>0</v>
      </c>
      <c r="AO278" s="31">
        <f>AO279+AO288+AO297</f>
        <v>0</v>
      </c>
      <c r="AP278" s="31">
        <f>AP279+AP288+AP297</f>
        <v>0</v>
      </c>
      <c r="AQ278" s="31">
        <f>AQ279+AQ288+AQ297</f>
        <v>0</v>
      </c>
      <c r="AR278" s="31">
        <f>AR279+AR288+AR297</f>
        <v>0</v>
      </c>
      <c r="AS278" s="31">
        <f t="shared" si="561"/>
        <v>1561567.7579999997</v>
      </c>
      <c r="AT278" s="31">
        <f t="shared" si="562"/>
        <v>1602498.8999999999</v>
      </c>
      <c r="AU278" s="31">
        <f t="shared" si="563"/>
        <v>1530168.7</v>
      </c>
      <c r="AV278" s="31">
        <f>AV279+AV288+AV297</f>
        <v>0</v>
      </c>
      <c r="AW278" s="32"/>
      <c r="AX278" s="32"/>
      <c r="AY278" s="1"/>
      <c r="AZ278" s="1"/>
      <c r="BA278" s="1"/>
      <c r="BB278" s="1"/>
      <c r="BC278" s="1"/>
      <c r="BD278" s="1"/>
      <c r="BE278" s="1"/>
    </row>
    <row r="279" ht="31.5">
      <c r="A279" s="29" t="s">
        <v>199</v>
      </c>
      <c r="B279" s="29" t="s">
        <v>265</v>
      </c>
      <c r="C279" s="29" t="s">
        <v>27</v>
      </c>
      <c r="D279" s="29" t="s">
        <v>270</v>
      </c>
      <c r="E279" s="29"/>
      <c r="F279" s="30" t="s">
        <v>271</v>
      </c>
      <c r="G279" s="31">
        <f>G280+G282+G286</f>
        <v>242561.59999999998</v>
      </c>
      <c r="H279" s="31">
        <f>H280+H282+H286</f>
        <v>266683.70000000001</v>
      </c>
      <c r="I279" s="31">
        <f>I280+I282+I286</f>
        <v>281264.70000000001</v>
      </c>
      <c r="J279" s="31">
        <f>J280+J282+J286</f>
        <v>0</v>
      </c>
      <c r="K279" s="31">
        <f>K280+K282+K286</f>
        <v>0</v>
      </c>
      <c r="L279" s="31">
        <f>L280+L282+L286</f>
        <v>0</v>
      </c>
      <c r="M279" s="31">
        <f t="shared" si="600"/>
        <v>242561.59999999998</v>
      </c>
      <c r="N279" s="31">
        <f t="shared" si="601"/>
        <v>266683.70000000001</v>
      </c>
      <c r="O279" s="31">
        <f t="shared" si="602"/>
        <v>281264.70000000001</v>
      </c>
      <c r="P279" s="31">
        <f>P280+P282+P286</f>
        <v>0</v>
      </c>
      <c r="Q279" s="31">
        <f>Q280+Q282+Q286</f>
        <v>0</v>
      </c>
      <c r="R279" s="31">
        <f>R280+R282+R286</f>
        <v>-3000</v>
      </c>
      <c r="S279" s="31">
        <f>S280+S282+S286</f>
        <v>0</v>
      </c>
      <c r="T279" s="31">
        <f>T280+T282+T286</f>
        <v>0</v>
      </c>
      <c r="U279" s="31">
        <f>U280+U282+U286</f>
        <v>0</v>
      </c>
      <c r="V279" s="31">
        <f>V280+V282+V286</f>
        <v>0</v>
      </c>
      <c r="W279" s="31">
        <f>W280+W282+W286</f>
        <v>0</v>
      </c>
      <c r="X279" s="31">
        <f>X280+X282+X286</f>
        <v>0</v>
      </c>
      <c r="Y279" s="31">
        <f>Y280+Y282+Y286</f>
        <v>0</v>
      </c>
      <c r="Z279" s="31">
        <f>Z280+Z282+Z286</f>
        <v>0</v>
      </c>
      <c r="AA279" s="31">
        <f>AA280+AA282+AA286</f>
        <v>0</v>
      </c>
      <c r="AB279" s="31">
        <f>AB280+AB282+AB286</f>
        <v>0</v>
      </c>
      <c r="AC279" s="31">
        <f t="shared" si="564"/>
        <v>239561.59999999998</v>
      </c>
      <c r="AD279" s="31">
        <f t="shared" si="565"/>
        <v>266683.70000000001</v>
      </c>
      <c r="AE279" s="31">
        <f t="shared" si="566"/>
        <v>281264.70000000001</v>
      </c>
      <c r="AF279" s="31">
        <f>AF280+AF282+AF286</f>
        <v>0</v>
      </c>
      <c r="AG279" s="31">
        <f t="shared" si="567"/>
        <v>239561.59999999998</v>
      </c>
      <c r="AH279" s="31">
        <f t="shared" si="568"/>
        <v>266683.70000000001</v>
      </c>
      <c r="AI279" s="31">
        <f t="shared" si="569"/>
        <v>281264.70000000001</v>
      </c>
      <c r="AJ279" s="31">
        <f>AJ280+AJ282+AJ286</f>
        <v>0</v>
      </c>
      <c r="AK279" s="31">
        <f>AK280+AK282+AK286</f>
        <v>460.30000000000001</v>
      </c>
      <c r="AL279" s="31">
        <f>AL280+AL282+AL286</f>
        <v>-1907.4070000000002</v>
      </c>
      <c r="AM279" s="31">
        <f>AM280+AM282+AM286</f>
        <v>0</v>
      </c>
      <c r="AN279" s="31">
        <f>AN280+AN282+AN286</f>
        <v>0</v>
      </c>
      <c r="AO279" s="31">
        <f>AO280+AO282+AO286</f>
        <v>0</v>
      </c>
      <c r="AP279" s="31">
        <f>AP280+AP282+AP286</f>
        <v>0</v>
      </c>
      <c r="AQ279" s="31">
        <f>AQ280+AQ282+AQ286</f>
        <v>0</v>
      </c>
      <c r="AR279" s="31">
        <f>AR280+AR282+AR286</f>
        <v>0</v>
      </c>
      <c r="AS279" s="31">
        <f t="shared" si="561"/>
        <v>238114.49299999996</v>
      </c>
      <c r="AT279" s="31">
        <f t="shared" si="562"/>
        <v>266683.70000000001</v>
      </c>
      <c r="AU279" s="31">
        <f t="shared" si="563"/>
        <v>281264.70000000001</v>
      </c>
      <c r="AV279" s="31">
        <f>AV280+AV282+AV286</f>
        <v>0</v>
      </c>
      <c r="AW279" s="32"/>
      <c r="AX279" s="32"/>
      <c r="AY279" s="1"/>
      <c r="AZ279" s="1"/>
      <c r="BA279" s="1"/>
      <c r="BB279" s="1"/>
      <c r="BC279" s="1"/>
      <c r="BD279" s="1"/>
      <c r="BE279" s="1"/>
    </row>
    <row r="280" ht="47.25">
      <c r="A280" s="29" t="s">
        <v>199</v>
      </c>
      <c r="B280" s="29" t="s">
        <v>265</v>
      </c>
      <c r="C280" s="29" t="s">
        <v>27</v>
      </c>
      <c r="D280" s="29" t="s">
        <v>272</v>
      </c>
      <c r="E280" s="29"/>
      <c r="F280" s="30" t="s">
        <v>54</v>
      </c>
      <c r="G280" s="31">
        <f>G281</f>
        <v>139742.5</v>
      </c>
      <c r="H280" s="31">
        <f>H281</f>
        <v>139742.5</v>
      </c>
      <c r="I280" s="31">
        <f>I281</f>
        <v>139742.5</v>
      </c>
      <c r="J280" s="31">
        <f>J281</f>
        <v>0</v>
      </c>
      <c r="K280" s="31">
        <f>K281</f>
        <v>0</v>
      </c>
      <c r="L280" s="31">
        <f>L281</f>
        <v>0</v>
      </c>
      <c r="M280" s="31">
        <f t="shared" si="600"/>
        <v>139742.5</v>
      </c>
      <c r="N280" s="31">
        <f t="shared" si="601"/>
        <v>139742.5</v>
      </c>
      <c r="O280" s="31">
        <f t="shared" si="602"/>
        <v>139742.5</v>
      </c>
      <c r="P280" s="31">
        <f>P281</f>
        <v>0</v>
      </c>
      <c r="Q280" s="31">
        <f>Q281</f>
        <v>0</v>
      </c>
      <c r="R280" s="31">
        <f>R281</f>
        <v>0</v>
      </c>
      <c r="S280" s="31">
        <f>S281</f>
        <v>0</v>
      </c>
      <c r="T280" s="31">
        <f>T281</f>
        <v>0</v>
      </c>
      <c r="U280" s="31">
        <f>U281</f>
        <v>0</v>
      </c>
      <c r="V280" s="31">
        <f>V281</f>
        <v>0</v>
      </c>
      <c r="W280" s="31">
        <f>W281</f>
        <v>0</v>
      </c>
      <c r="X280" s="31">
        <f>X281</f>
        <v>0</v>
      </c>
      <c r="Y280" s="31">
        <f>Y281</f>
        <v>0</v>
      </c>
      <c r="Z280" s="31">
        <f>Z281</f>
        <v>0</v>
      </c>
      <c r="AA280" s="31">
        <f>AA281</f>
        <v>0</v>
      </c>
      <c r="AB280" s="31">
        <f>AB281</f>
        <v>0</v>
      </c>
      <c r="AC280" s="31">
        <f t="shared" si="564"/>
        <v>139742.5</v>
      </c>
      <c r="AD280" s="31">
        <f t="shared" si="565"/>
        <v>139742.5</v>
      </c>
      <c r="AE280" s="31">
        <f t="shared" si="566"/>
        <v>139742.5</v>
      </c>
      <c r="AF280" s="31">
        <f>AF281</f>
        <v>0</v>
      </c>
      <c r="AG280" s="31">
        <f t="shared" si="567"/>
        <v>139742.5</v>
      </c>
      <c r="AH280" s="31">
        <f t="shared" si="568"/>
        <v>139742.5</v>
      </c>
      <c r="AI280" s="31">
        <f t="shared" si="569"/>
        <v>139742.5</v>
      </c>
      <c r="AJ280" s="31">
        <f>AJ281</f>
        <v>0</v>
      </c>
      <c r="AK280" s="31">
        <f>AK281</f>
        <v>460.30000000000001</v>
      </c>
      <c r="AL280" s="31">
        <f>AL281</f>
        <v>0</v>
      </c>
      <c r="AM280" s="31">
        <f>AM281</f>
        <v>0</v>
      </c>
      <c r="AN280" s="31">
        <f>AN281</f>
        <v>0</v>
      </c>
      <c r="AO280" s="31">
        <f>AO281</f>
        <v>0</v>
      </c>
      <c r="AP280" s="31">
        <f>AP281</f>
        <v>0</v>
      </c>
      <c r="AQ280" s="31">
        <f>AQ281</f>
        <v>0</v>
      </c>
      <c r="AR280" s="31">
        <f>AR281</f>
        <v>0</v>
      </c>
      <c r="AS280" s="31">
        <f t="shared" si="561"/>
        <v>140202.79999999999</v>
      </c>
      <c r="AT280" s="31">
        <f t="shared" si="562"/>
        <v>139742.5</v>
      </c>
      <c r="AU280" s="31">
        <f t="shared" si="563"/>
        <v>139742.5</v>
      </c>
      <c r="AV280" s="31">
        <f>AV281</f>
        <v>0</v>
      </c>
      <c r="AW280" s="32"/>
      <c r="AX280" s="32"/>
      <c r="AY280" s="1"/>
      <c r="AZ280" s="1"/>
      <c r="BA280" s="1"/>
      <c r="BB280" s="1"/>
      <c r="BC280" s="1"/>
      <c r="BD280" s="1"/>
      <c r="BE280" s="1"/>
    </row>
    <row r="281" ht="31.5">
      <c r="A281" s="29" t="s">
        <v>199</v>
      </c>
      <c r="B281" s="29" t="s">
        <v>265</v>
      </c>
      <c r="C281" s="29" t="s">
        <v>27</v>
      </c>
      <c r="D281" s="29" t="s">
        <v>272</v>
      </c>
      <c r="E281" s="29" t="s">
        <v>129</v>
      </c>
      <c r="F281" s="30" t="s">
        <v>130</v>
      </c>
      <c r="G281" s="31">
        <v>139742.5</v>
      </c>
      <c r="H281" s="31">
        <v>139742.5</v>
      </c>
      <c r="I281" s="31">
        <v>139742.5</v>
      </c>
      <c r="J281" s="31"/>
      <c r="K281" s="31"/>
      <c r="L281" s="31"/>
      <c r="M281" s="31">
        <f t="shared" si="600"/>
        <v>139742.5</v>
      </c>
      <c r="N281" s="31">
        <f t="shared" si="601"/>
        <v>139742.5</v>
      </c>
      <c r="O281" s="31">
        <f t="shared" si="602"/>
        <v>139742.5</v>
      </c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>
        <f t="shared" si="564"/>
        <v>139742.5</v>
      </c>
      <c r="AD281" s="31">
        <f t="shared" si="565"/>
        <v>139742.5</v>
      </c>
      <c r="AE281" s="31">
        <f t="shared" si="566"/>
        <v>139742.5</v>
      </c>
      <c r="AF281" s="31"/>
      <c r="AG281" s="31">
        <f t="shared" si="567"/>
        <v>139742.5</v>
      </c>
      <c r="AH281" s="31">
        <f t="shared" si="568"/>
        <v>139742.5</v>
      </c>
      <c r="AI281" s="31">
        <f t="shared" si="569"/>
        <v>139742.5</v>
      </c>
      <c r="AJ281" s="31"/>
      <c r="AK281" s="31">
        <v>460.30000000000001</v>
      </c>
      <c r="AL281" s="31"/>
      <c r="AM281" s="31"/>
      <c r="AN281" s="31"/>
      <c r="AO281" s="31"/>
      <c r="AP281" s="31"/>
      <c r="AQ281" s="31"/>
      <c r="AR281" s="31"/>
      <c r="AS281" s="31">
        <f t="shared" si="561"/>
        <v>140202.79999999999</v>
      </c>
      <c r="AT281" s="31">
        <f t="shared" si="562"/>
        <v>139742.5</v>
      </c>
      <c r="AU281" s="31">
        <f t="shared" si="563"/>
        <v>139742.5</v>
      </c>
      <c r="AV281" s="31"/>
      <c r="AW281" s="32"/>
      <c r="AX281" s="32"/>
      <c r="AY281" s="1"/>
      <c r="AZ281" s="1"/>
      <c r="BA281" s="1"/>
      <c r="BB281" s="1"/>
      <c r="BC281" s="1"/>
      <c r="BD281" s="1"/>
      <c r="BE281" s="1"/>
    </row>
    <row r="282" ht="31.5">
      <c r="A282" s="29" t="s">
        <v>199</v>
      </c>
      <c r="B282" s="29" t="s">
        <v>265</v>
      </c>
      <c r="C282" s="29" t="s">
        <v>27</v>
      </c>
      <c r="D282" s="29" t="s">
        <v>273</v>
      </c>
      <c r="E282" s="29"/>
      <c r="F282" s="30" t="s">
        <v>274</v>
      </c>
      <c r="G282" s="31">
        <f>G283+G284+G285</f>
        <v>96312.599999999991</v>
      </c>
      <c r="H282" s="31">
        <f>H283+H284+H285</f>
        <v>126941.2</v>
      </c>
      <c r="I282" s="31">
        <f>I283+I284+I285</f>
        <v>135015.70000000001</v>
      </c>
      <c r="J282" s="31">
        <f>J283+J284+J285</f>
        <v>0</v>
      </c>
      <c r="K282" s="31">
        <f>K283+K284+K285</f>
        <v>0</v>
      </c>
      <c r="L282" s="31">
        <f>L283+L284+L285</f>
        <v>0</v>
      </c>
      <c r="M282" s="31">
        <f t="shared" si="600"/>
        <v>96312.599999999991</v>
      </c>
      <c r="N282" s="31">
        <f t="shared" si="601"/>
        <v>126941.2</v>
      </c>
      <c r="O282" s="31">
        <f t="shared" si="602"/>
        <v>135015.70000000001</v>
      </c>
      <c r="P282" s="31">
        <f>P283+P284+P285</f>
        <v>0</v>
      </c>
      <c r="Q282" s="31">
        <f>Q283+Q284+Q285</f>
        <v>0</v>
      </c>
      <c r="R282" s="31">
        <f>R283+R284+R285</f>
        <v>-3000</v>
      </c>
      <c r="S282" s="31">
        <f>S283+S284+S285</f>
        <v>0</v>
      </c>
      <c r="T282" s="31">
        <f>T283+T284+T285</f>
        <v>0</v>
      </c>
      <c r="U282" s="31">
        <f>U283+U284+U285</f>
        <v>0</v>
      </c>
      <c r="V282" s="31">
        <f>V283+V284+V285</f>
        <v>0</v>
      </c>
      <c r="W282" s="31">
        <f>W283+W284+W285</f>
        <v>0</v>
      </c>
      <c r="X282" s="31">
        <f>X283+X284+X285</f>
        <v>0</v>
      </c>
      <c r="Y282" s="31">
        <f>Y283+Y284+Y285</f>
        <v>0</v>
      </c>
      <c r="Z282" s="31">
        <f>Z283+Z284+Z285</f>
        <v>0</v>
      </c>
      <c r="AA282" s="31">
        <f>AA283+AA284+AA285</f>
        <v>0</v>
      </c>
      <c r="AB282" s="31">
        <f>AB283+AB284+AB285</f>
        <v>0</v>
      </c>
      <c r="AC282" s="31">
        <f t="shared" si="564"/>
        <v>93312.599999999991</v>
      </c>
      <c r="AD282" s="31">
        <f t="shared" si="565"/>
        <v>126941.2</v>
      </c>
      <c r="AE282" s="31">
        <f t="shared" si="566"/>
        <v>135015.70000000001</v>
      </c>
      <c r="AF282" s="31">
        <f>AF283+AF284+AF285</f>
        <v>0</v>
      </c>
      <c r="AG282" s="31">
        <f t="shared" si="567"/>
        <v>93312.599999999991</v>
      </c>
      <c r="AH282" s="31">
        <f t="shared" si="568"/>
        <v>126941.2</v>
      </c>
      <c r="AI282" s="31">
        <f t="shared" si="569"/>
        <v>135015.70000000001</v>
      </c>
      <c r="AJ282" s="31">
        <f>AJ283+AJ284+AJ285</f>
        <v>0</v>
      </c>
      <c r="AK282" s="31">
        <f>AK283+AK284+AK285</f>
        <v>0</v>
      </c>
      <c r="AL282" s="31">
        <f>AL283+AL284+AL285</f>
        <v>-1907.4070000000002</v>
      </c>
      <c r="AM282" s="31">
        <f>AM283+AM284+AM285</f>
        <v>0</v>
      </c>
      <c r="AN282" s="31">
        <f>AN283+AN284+AN285</f>
        <v>0</v>
      </c>
      <c r="AO282" s="31">
        <f>AO283+AO284+AO285</f>
        <v>0</v>
      </c>
      <c r="AP282" s="31">
        <f>AP283+AP284+AP285</f>
        <v>0</v>
      </c>
      <c r="AQ282" s="31">
        <f>AQ283+AQ284+AQ285</f>
        <v>0</v>
      </c>
      <c r="AR282" s="31">
        <f>AR283+AR284+AR285</f>
        <v>0</v>
      </c>
      <c r="AS282" s="31">
        <f t="shared" si="561"/>
        <v>91405.192999999985</v>
      </c>
      <c r="AT282" s="31">
        <f t="shared" si="562"/>
        <v>126941.2</v>
      </c>
      <c r="AU282" s="31">
        <f t="shared" si="563"/>
        <v>135015.70000000001</v>
      </c>
      <c r="AV282" s="31">
        <f>AV283+AV284+AV285</f>
        <v>0</v>
      </c>
      <c r="AW282" s="32"/>
      <c r="AX282" s="32"/>
      <c r="AY282" s="1"/>
      <c r="AZ282" s="1"/>
      <c r="BA282" s="1"/>
      <c r="BB282" s="1"/>
      <c r="BC282" s="1"/>
      <c r="BD282" s="1"/>
      <c r="BE282" s="1"/>
    </row>
    <row r="283" ht="31.5">
      <c r="A283" s="29" t="s">
        <v>199</v>
      </c>
      <c r="B283" s="29" t="s">
        <v>265</v>
      </c>
      <c r="C283" s="29" t="s">
        <v>27</v>
      </c>
      <c r="D283" s="29" t="s">
        <v>273</v>
      </c>
      <c r="E283" s="29" t="s">
        <v>39</v>
      </c>
      <c r="F283" s="30" t="s">
        <v>40</v>
      </c>
      <c r="G283" s="31">
        <v>931.70000000000005</v>
      </c>
      <c r="H283" s="31">
        <v>1098</v>
      </c>
      <c r="I283" s="31">
        <v>1099</v>
      </c>
      <c r="J283" s="31"/>
      <c r="K283" s="31"/>
      <c r="L283" s="31"/>
      <c r="M283" s="31">
        <f t="shared" si="600"/>
        <v>931.70000000000005</v>
      </c>
      <c r="N283" s="31">
        <f t="shared" si="601"/>
        <v>1098</v>
      </c>
      <c r="O283" s="31">
        <f t="shared" si="602"/>
        <v>1099</v>
      </c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>
        <f t="shared" si="564"/>
        <v>931.70000000000005</v>
      </c>
      <c r="AD283" s="31">
        <f t="shared" si="565"/>
        <v>1098</v>
      </c>
      <c r="AE283" s="31">
        <f t="shared" si="566"/>
        <v>1099</v>
      </c>
      <c r="AF283" s="31"/>
      <c r="AG283" s="31">
        <f t="shared" si="567"/>
        <v>931.70000000000005</v>
      </c>
      <c r="AH283" s="31">
        <f t="shared" si="568"/>
        <v>1098</v>
      </c>
      <c r="AI283" s="31">
        <f t="shared" si="569"/>
        <v>1099</v>
      </c>
      <c r="AJ283" s="31"/>
      <c r="AK283" s="31"/>
      <c r="AL283" s="31">
        <v>-150.35400000000001</v>
      </c>
      <c r="AM283" s="31"/>
      <c r="AN283" s="31"/>
      <c r="AO283" s="31"/>
      <c r="AP283" s="31"/>
      <c r="AQ283" s="31"/>
      <c r="AR283" s="31"/>
      <c r="AS283" s="31">
        <f t="shared" si="561"/>
        <v>781.346</v>
      </c>
      <c r="AT283" s="31">
        <f t="shared" si="562"/>
        <v>1098</v>
      </c>
      <c r="AU283" s="31">
        <f t="shared" si="563"/>
        <v>1099</v>
      </c>
      <c r="AV283" s="31"/>
      <c r="AW283" s="32"/>
      <c r="AX283" s="32"/>
      <c r="AY283" s="1"/>
      <c r="AZ283" s="1"/>
      <c r="BA283" s="1"/>
      <c r="BB283" s="1"/>
      <c r="BC283" s="1"/>
      <c r="BD283" s="1"/>
      <c r="BE283" s="1"/>
    </row>
    <row r="284">
      <c r="A284" s="29" t="s">
        <v>199</v>
      </c>
      <c r="B284" s="29" t="s">
        <v>265</v>
      </c>
      <c r="C284" s="29" t="s">
        <v>27</v>
      </c>
      <c r="D284" s="29" t="s">
        <v>273</v>
      </c>
      <c r="E284" s="29" t="s">
        <v>244</v>
      </c>
      <c r="F284" s="30" t="s">
        <v>245</v>
      </c>
      <c r="G284" s="31">
        <v>1034.5</v>
      </c>
      <c r="H284" s="31">
        <v>1034.5</v>
      </c>
      <c r="I284" s="31">
        <v>1034.5</v>
      </c>
      <c r="J284" s="31"/>
      <c r="K284" s="31"/>
      <c r="L284" s="31"/>
      <c r="M284" s="31">
        <f t="shared" si="600"/>
        <v>1034.5</v>
      </c>
      <c r="N284" s="31">
        <f t="shared" si="601"/>
        <v>1034.5</v>
      </c>
      <c r="O284" s="31">
        <f t="shared" si="602"/>
        <v>1034.5</v>
      </c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>
        <f t="shared" si="564"/>
        <v>1034.5</v>
      </c>
      <c r="AD284" s="31">
        <f t="shared" si="565"/>
        <v>1034.5</v>
      </c>
      <c r="AE284" s="31">
        <f t="shared" si="566"/>
        <v>1034.5</v>
      </c>
      <c r="AF284" s="31"/>
      <c r="AG284" s="31">
        <f t="shared" si="567"/>
        <v>1034.5</v>
      </c>
      <c r="AH284" s="31">
        <f t="shared" si="568"/>
        <v>1034.5</v>
      </c>
      <c r="AI284" s="31">
        <f t="shared" si="569"/>
        <v>1034.5</v>
      </c>
      <c r="AJ284" s="31"/>
      <c r="AK284" s="31"/>
      <c r="AL284" s="31"/>
      <c r="AM284" s="31"/>
      <c r="AN284" s="31"/>
      <c r="AO284" s="31"/>
      <c r="AP284" s="31"/>
      <c r="AQ284" s="31"/>
      <c r="AR284" s="31"/>
      <c r="AS284" s="31">
        <f t="shared" si="561"/>
        <v>1034.5</v>
      </c>
      <c r="AT284" s="31">
        <f t="shared" si="562"/>
        <v>1034.5</v>
      </c>
      <c r="AU284" s="31">
        <f t="shared" si="563"/>
        <v>1034.5</v>
      </c>
      <c r="AV284" s="31"/>
      <c r="AW284" s="32"/>
      <c r="AX284" s="32"/>
      <c r="AY284" s="1"/>
      <c r="AZ284" s="1"/>
      <c r="BA284" s="1"/>
      <c r="BB284" s="1"/>
      <c r="BC284" s="1"/>
      <c r="BD284" s="1"/>
      <c r="BE284" s="1"/>
    </row>
    <row r="285" ht="31.5">
      <c r="A285" s="29" t="s">
        <v>199</v>
      </c>
      <c r="B285" s="29" t="s">
        <v>265</v>
      </c>
      <c r="C285" s="29" t="s">
        <v>27</v>
      </c>
      <c r="D285" s="29" t="s">
        <v>273</v>
      </c>
      <c r="E285" s="29" t="s">
        <v>129</v>
      </c>
      <c r="F285" s="30" t="s">
        <v>130</v>
      </c>
      <c r="G285" s="31">
        <v>94346.399999999994</v>
      </c>
      <c r="H285" s="31">
        <v>124808.7</v>
      </c>
      <c r="I285" s="31">
        <v>132882.20000000001</v>
      </c>
      <c r="J285" s="31"/>
      <c r="K285" s="31"/>
      <c r="L285" s="31"/>
      <c r="M285" s="31">
        <f t="shared" si="600"/>
        <v>94346.399999999994</v>
      </c>
      <c r="N285" s="31">
        <f t="shared" si="601"/>
        <v>124808.7</v>
      </c>
      <c r="O285" s="31">
        <f t="shared" si="602"/>
        <v>132882.20000000001</v>
      </c>
      <c r="P285" s="31"/>
      <c r="Q285" s="31"/>
      <c r="R285" s="31">
        <v>-3000</v>
      </c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>
        <f t="shared" si="564"/>
        <v>91346.399999999994</v>
      </c>
      <c r="AD285" s="31">
        <f t="shared" si="565"/>
        <v>124808.7</v>
      </c>
      <c r="AE285" s="31">
        <f t="shared" si="566"/>
        <v>132882.20000000001</v>
      </c>
      <c r="AF285" s="31"/>
      <c r="AG285" s="31">
        <f t="shared" si="567"/>
        <v>91346.399999999994</v>
      </c>
      <c r="AH285" s="31">
        <f t="shared" si="568"/>
        <v>124808.7</v>
      </c>
      <c r="AI285" s="31">
        <f t="shared" si="569"/>
        <v>132882.20000000001</v>
      </c>
      <c r="AJ285" s="31"/>
      <c r="AK285" s="31"/>
      <c r="AL285" s="31">
        <v>-1757.0530000000001</v>
      </c>
      <c r="AM285" s="31"/>
      <c r="AN285" s="31"/>
      <c r="AO285" s="31"/>
      <c r="AP285" s="31"/>
      <c r="AQ285" s="31"/>
      <c r="AR285" s="31"/>
      <c r="AS285" s="31">
        <f t="shared" si="561"/>
        <v>89589.346999999994</v>
      </c>
      <c r="AT285" s="31">
        <f t="shared" si="562"/>
        <v>124808.7</v>
      </c>
      <c r="AU285" s="31">
        <f t="shared" si="563"/>
        <v>132882.20000000001</v>
      </c>
      <c r="AV285" s="31"/>
      <c r="AW285" s="32"/>
      <c r="AX285" s="32"/>
      <c r="AY285" s="1"/>
      <c r="AZ285" s="1"/>
      <c r="BA285" s="1"/>
      <c r="BB285" s="1"/>
      <c r="BC285" s="1"/>
      <c r="BD285" s="1"/>
      <c r="BE285" s="1"/>
    </row>
    <row r="286" ht="31.5">
      <c r="A286" s="29" t="s">
        <v>199</v>
      </c>
      <c r="B286" s="29" t="s">
        <v>265</v>
      </c>
      <c r="C286" s="29" t="s">
        <v>27</v>
      </c>
      <c r="D286" s="29" t="s">
        <v>275</v>
      </c>
      <c r="E286" s="29"/>
      <c r="F286" s="30" t="s">
        <v>276</v>
      </c>
      <c r="G286" s="31">
        <f>G287</f>
        <v>6506.5</v>
      </c>
      <c r="H286" s="31">
        <f>H287</f>
        <v>0</v>
      </c>
      <c r="I286" s="31">
        <f>I287</f>
        <v>6506.5</v>
      </c>
      <c r="J286" s="31">
        <f>J287</f>
        <v>0</v>
      </c>
      <c r="K286" s="31">
        <f>K287</f>
        <v>0</v>
      </c>
      <c r="L286" s="31">
        <f>L287</f>
        <v>0</v>
      </c>
      <c r="M286" s="31">
        <f t="shared" si="600"/>
        <v>6506.5</v>
      </c>
      <c r="N286" s="31">
        <f t="shared" si="601"/>
        <v>0</v>
      </c>
      <c r="O286" s="31">
        <f t="shared" si="602"/>
        <v>6506.5</v>
      </c>
      <c r="P286" s="31">
        <f>P287</f>
        <v>0</v>
      </c>
      <c r="Q286" s="31">
        <f>Q287</f>
        <v>0</v>
      </c>
      <c r="R286" s="31">
        <f>R287</f>
        <v>0</v>
      </c>
      <c r="S286" s="31">
        <f>S287</f>
        <v>0</v>
      </c>
      <c r="T286" s="31">
        <f>T287</f>
        <v>0</v>
      </c>
      <c r="U286" s="31">
        <f>U287</f>
        <v>0</v>
      </c>
      <c r="V286" s="31">
        <f>V287</f>
        <v>0</v>
      </c>
      <c r="W286" s="31">
        <f>W287</f>
        <v>0</v>
      </c>
      <c r="X286" s="31">
        <f>X287</f>
        <v>0</v>
      </c>
      <c r="Y286" s="31">
        <f>Y287</f>
        <v>0</v>
      </c>
      <c r="Z286" s="31">
        <f>Z287</f>
        <v>0</v>
      </c>
      <c r="AA286" s="31">
        <f>AA287</f>
        <v>0</v>
      </c>
      <c r="AB286" s="31">
        <f>AB287</f>
        <v>0</v>
      </c>
      <c r="AC286" s="31">
        <f t="shared" si="564"/>
        <v>6506.5</v>
      </c>
      <c r="AD286" s="31">
        <f t="shared" si="565"/>
        <v>0</v>
      </c>
      <c r="AE286" s="31">
        <f t="shared" si="566"/>
        <v>6506.5</v>
      </c>
      <c r="AF286" s="31">
        <f>AF287</f>
        <v>0</v>
      </c>
      <c r="AG286" s="31">
        <f t="shared" si="567"/>
        <v>6506.5</v>
      </c>
      <c r="AH286" s="31">
        <f t="shared" si="568"/>
        <v>0</v>
      </c>
      <c r="AI286" s="31">
        <f t="shared" si="569"/>
        <v>6506.5</v>
      </c>
      <c r="AJ286" s="31">
        <f>AJ287</f>
        <v>0</v>
      </c>
      <c r="AK286" s="31">
        <f>AK287</f>
        <v>0</v>
      </c>
      <c r="AL286" s="31">
        <f>AL287</f>
        <v>0</v>
      </c>
      <c r="AM286" s="31">
        <f>AM287</f>
        <v>0</v>
      </c>
      <c r="AN286" s="31">
        <f>AN287</f>
        <v>0</v>
      </c>
      <c r="AO286" s="31">
        <f>AO287</f>
        <v>0</v>
      </c>
      <c r="AP286" s="31">
        <f>AP287</f>
        <v>0</v>
      </c>
      <c r="AQ286" s="31">
        <f>AQ287</f>
        <v>0</v>
      </c>
      <c r="AR286" s="31">
        <f>AR287</f>
        <v>0</v>
      </c>
      <c r="AS286" s="31">
        <f t="shared" si="561"/>
        <v>6506.5</v>
      </c>
      <c r="AT286" s="31">
        <f t="shared" si="562"/>
        <v>0</v>
      </c>
      <c r="AU286" s="31">
        <f t="shared" si="563"/>
        <v>6506.5</v>
      </c>
      <c r="AV286" s="31">
        <f>AV287</f>
        <v>0</v>
      </c>
      <c r="AW286" s="32"/>
      <c r="AX286" s="32"/>
      <c r="AY286" s="1"/>
      <c r="AZ286" s="1"/>
      <c r="BA286" s="1"/>
      <c r="BB286" s="1"/>
      <c r="BC286" s="1"/>
      <c r="BD286" s="1"/>
      <c r="BE286" s="1"/>
    </row>
    <row r="287" ht="31.5">
      <c r="A287" s="29" t="s">
        <v>199</v>
      </c>
      <c r="B287" s="29" t="s">
        <v>265</v>
      </c>
      <c r="C287" s="29" t="s">
        <v>27</v>
      </c>
      <c r="D287" s="29" t="s">
        <v>275</v>
      </c>
      <c r="E287" s="29" t="s">
        <v>129</v>
      </c>
      <c r="F287" s="30" t="s">
        <v>130</v>
      </c>
      <c r="G287" s="31">
        <f>6500+6.5</f>
        <v>6506.5</v>
      </c>
      <c r="H287" s="31">
        <v>0</v>
      </c>
      <c r="I287" s="31">
        <f>6500+6.5</f>
        <v>6506.5</v>
      </c>
      <c r="J287" s="31"/>
      <c r="K287" s="31"/>
      <c r="L287" s="31"/>
      <c r="M287" s="31">
        <f t="shared" si="600"/>
        <v>6506.5</v>
      </c>
      <c r="N287" s="31">
        <f t="shared" si="601"/>
        <v>0</v>
      </c>
      <c r="O287" s="31">
        <f t="shared" si="602"/>
        <v>6506.5</v>
      </c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>
        <f t="shared" si="564"/>
        <v>6506.5</v>
      </c>
      <c r="AD287" s="31">
        <f t="shared" si="565"/>
        <v>0</v>
      </c>
      <c r="AE287" s="31">
        <f t="shared" si="566"/>
        <v>6506.5</v>
      </c>
      <c r="AF287" s="31"/>
      <c r="AG287" s="31">
        <f t="shared" si="567"/>
        <v>6506.5</v>
      </c>
      <c r="AH287" s="31">
        <f t="shared" si="568"/>
        <v>0</v>
      </c>
      <c r="AI287" s="31">
        <f t="shared" si="569"/>
        <v>6506.5</v>
      </c>
      <c r="AJ287" s="31"/>
      <c r="AK287" s="31"/>
      <c r="AL287" s="31"/>
      <c r="AM287" s="31"/>
      <c r="AN287" s="31"/>
      <c r="AO287" s="31"/>
      <c r="AP287" s="31"/>
      <c r="AQ287" s="31"/>
      <c r="AR287" s="31"/>
      <c r="AS287" s="31">
        <f t="shared" si="561"/>
        <v>6506.5</v>
      </c>
      <c r="AT287" s="31">
        <f t="shared" si="562"/>
        <v>0</v>
      </c>
      <c r="AU287" s="31">
        <f t="shared" si="563"/>
        <v>6506.5</v>
      </c>
      <c r="AV287" s="31"/>
      <c r="AW287" s="32"/>
      <c r="AX287" s="32"/>
      <c r="AY287" s="1"/>
      <c r="AZ287" s="1"/>
      <c r="BA287" s="1"/>
      <c r="BB287" s="1"/>
      <c r="BC287" s="1"/>
      <c r="BD287" s="1"/>
      <c r="BE287" s="1"/>
    </row>
    <row r="288" ht="47.25">
      <c r="A288" s="29" t="s">
        <v>199</v>
      </c>
      <c r="B288" s="29" t="s">
        <v>265</v>
      </c>
      <c r="C288" s="29" t="s">
        <v>27</v>
      </c>
      <c r="D288" s="29" t="s">
        <v>277</v>
      </c>
      <c r="E288" s="29"/>
      <c r="F288" s="30" t="s">
        <v>278</v>
      </c>
      <c r="G288" s="31">
        <f>G289+G291+G293+G295</f>
        <v>1096394.5999999999</v>
      </c>
      <c r="H288" s="31">
        <f>H289+H291+H293+H295</f>
        <v>1108136.8999999999</v>
      </c>
      <c r="I288" s="31">
        <f>I289+I291+I293+I295</f>
        <v>1108136.8999999999</v>
      </c>
      <c r="J288" s="31">
        <f>J289+J291+J293+J295</f>
        <v>0</v>
      </c>
      <c r="K288" s="31">
        <f>K289+K291+K293+K295</f>
        <v>0</v>
      </c>
      <c r="L288" s="31">
        <f>L289+L291+L293+L295</f>
        <v>0</v>
      </c>
      <c r="M288" s="31">
        <f t="shared" si="600"/>
        <v>1096394.5999999999</v>
      </c>
      <c r="N288" s="31">
        <f t="shared" si="601"/>
        <v>1108136.8999999999</v>
      </c>
      <c r="O288" s="31">
        <f t="shared" si="602"/>
        <v>1108136.8999999999</v>
      </c>
      <c r="P288" s="31">
        <f>P289+P291+P293+P295</f>
        <v>0</v>
      </c>
      <c r="Q288" s="31">
        <f>Q289+Q291+Q293+Q295</f>
        <v>0</v>
      </c>
      <c r="R288" s="31">
        <f>R289+R291+R293+R295</f>
        <v>-42032.5</v>
      </c>
      <c r="S288" s="31">
        <f>S289+S291+S293+S295</f>
        <v>0</v>
      </c>
      <c r="T288" s="31">
        <f>T289+T291+T293+T295</f>
        <v>0</v>
      </c>
      <c r="U288" s="31">
        <f>U289+U291+U293+U295</f>
        <v>0</v>
      </c>
      <c r="V288" s="31">
        <f>V289+V291+V293+V295</f>
        <v>0</v>
      </c>
      <c r="W288" s="31">
        <f>W289+W291+W293+W295</f>
        <v>0</v>
      </c>
      <c r="X288" s="31">
        <f>X289+X291+X293+X295</f>
        <v>0</v>
      </c>
      <c r="Y288" s="31">
        <f>Y289+Y291+Y293+Y295</f>
        <v>0</v>
      </c>
      <c r="Z288" s="31">
        <f>Z289+Z291+Z293+Z295</f>
        <v>0</v>
      </c>
      <c r="AA288" s="31">
        <f>AA289+AA291+AA293+AA295</f>
        <v>0</v>
      </c>
      <c r="AB288" s="31">
        <f>AB289+AB291+AB293+AB295</f>
        <v>0</v>
      </c>
      <c r="AC288" s="31">
        <f t="shared" si="564"/>
        <v>1054362.0999999999</v>
      </c>
      <c r="AD288" s="31">
        <f t="shared" si="565"/>
        <v>1108136.8999999999</v>
      </c>
      <c r="AE288" s="31">
        <f t="shared" si="566"/>
        <v>1108136.8999999999</v>
      </c>
      <c r="AF288" s="31">
        <f>AF289+AF291+AF293+AF295</f>
        <v>0</v>
      </c>
      <c r="AG288" s="31">
        <f t="shared" si="567"/>
        <v>1054362.0999999999</v>
      </c>
      <c r="AH288" s="31">
        <f t="shared" si="568"/>
        <v>1108136.8999999999</v>
      </c>
      <c r="AI288" s="31">
        <f t="shared" si="569"/>
        <v>1108136.8999999999</v>
      </c>
      <c r="AJ288" s="31">
        <f>AJ289+AJ291+AJ293+AJ295</f>
        <v>0</v>
      </c>
      <c r="AK288" s="31">
        <f>AK289+AK291+AK293+AK295</f>
        <v>0</v>
      </c>
      <c r="AL288" s="31">
        <f>AL289+AL291+AL293+AL295</f>
        <v>0</v>
      </c>
      <c r="AM288" s="31">
        <f>AM289+AM291+AM293+AM295</f>
        <v>0</v>
      </c>
      <c r="AN288" s="31">
        <f>AN289+AN291+AN293+AN295</f>
        <v>0</v>
      </c>
      <c r="AO288" s="31">
        <f>AO289+AO291+AO293+AO295</f>
        <v>0</v>
      </c>
      <c r="AP288" s="31">
        <f>AP289+AP291+AP293+AP295</f>
        <v>0</v>
      </c>
      <c r="AQ288" s="31">
        <f>AQ289+AQ291+AQ293+AQ295</f>
        <v>0</v>
      </c>
      <c r="AR288" s="31">
        <f>AR289+AR291+AR293+AR295</f>
        <v>0</v>
      </c>
      <c r="AS288" s="31">
        <f t="shared" si="561"/>
        <v>1054362.0999999999</v>
      </c>
      <c r="AT288" s="31">
        <f t="shared" si="562"/>
        <v>1108136.8999999999</v>
      </c>
      <c r="AU288" s="31">
        <f t="shared" si="563"/>
        <v>1108136.8999999999</v>
      </c>
      <c r="AV288" s="31">
        <f>AV289+AV291+AV293+AV295</f>
        <v>0</v>
      </c>
      <c r="AW288" s="32"/>
      <c r="AX288" s="32"/>
      <c r="AY288" s="1"/>
      <c r="AZ288" s="1"/>
      <c r="BA288" s="1"/>
      <c r="BB288" s="1"/>
      <c r="BC288" s="1"/>
      <c r="BD288" s="1"/>
      <c r="BE288" s="1"/>
    </row>
    <row r="289" ht="47.25">
      <c r="A289" s="29" t="s">
        <v>199</v>
      </c>
      <c r="B289" s="29" t="s">
        <v>265</v>
      </c>
      <c r="C289" s="29" t="s">
        <v>27</v>
      </c>
      <c r="D289" s="29" t="s">
        <v>279</v>
      </c>
      <c r="E289" s="29"/>
      <c r="F289" s="30" t="s">
        <v>54</v>
      </c>
      <c r="G289" s="31">
        <f>G290</f>
        <v>740515.90000000002</v>
      </c>
      <c r="H289" s="31">
        <f>H290</f>
        <v>752159.09999999998</v>
      </c>
      <c r="I289" s="31">
        <f>I290</f>
        <v>752159.09999999998</v>
      </c>
      <c r="J289" s="31">
        <f>J290</f>
        <v>0</v>
      </c>
      <c r="K289" s="31">
        <f>K290</f>
        <v>0</v>
      </c>
      <c r="L289" s="31">
        <f>L290</f>
        <v>0</v>
      </c>
      <c r="M289" s="31">
        <f t="shared" si="600"/>
        <v>740515.90000000002</v>
      </c>
      <c r="N289" s="31">
        <f t="shared" si="601"/>
        <v>752159.09999999998</v>
      </c>
      <c r="O289" s="31">
        <f t="shared" si="602"/>
        <v>752159.09999999998</v>
      </c>
      <c r="P289" s="31">
        <f>P290</f>
        <v>0</v>
      </c>
      <c r="Q289" s="31">
        <f>Q290</f>
        <v>0</v>
      </c>
      <c r="R289" s="31">
        <f>R290</f>
        <v>-30479.700000000001</v>
      </c>
      <c r="S289" s="31">
        <f>S290</f>
        <v>0</v>
      </c>
      <c r="T289" s="31">
        <f>T290</f>
        <v>0</v>
      </c>
      <c r="U289" s="31">
        <f>U290</f>
        <v>0</v>
      </c>
      <c r="V289" s="31">
        <f>V290</f>
        <v>0</v>
      </c>
      <c r="W289" s="31">
        <f>W290</f>
        <v>0</v>
      </c>
      <c r="X289" s="31">
        <f>X290</f>
        <v>0</v>
      </c>
      <c r="Y289" s="31">
        <f>Y290</f>
        <v>0</v>
      </c>
      <c r="Z289" s="31">
        <f>Z290</f>
        <v>0</v>
      </c>
      <c r="AA289" s="31">
        <f>AA290</f>
        <v>0</v>
      </c>
      <c r="AB289" s="31">
        <f>AB290</f>
        <v>0</v>
      </c>
      <c r="AC289" s="31">
        <f t="shared" si="564"/>
        <v>710036.20000000007</v>
      </c>
      <c r="AD289" s="31">
        <f t="shared" si="565"/>
        <v>752159.09999999998</v>
      </c>
      <c r="AE289" s="31">
        <f t="shared" si="566"/>
        <v>752159.09999999998</v>
      </c>
      <c r="AF289" s="31">
        <f>AF290</f>
        <v>0</v>
      </c>
      <c r="AG289" s="31">
        <f t="shared" si="567"/>
        <v>710036.20000000007</v>
      </c>
      <c r="AH289" s="31">
        <f t="shared" si="568"/>
        <v>752159.09999999998</v>
      </c>
      <c r="AI289" s="31">
        <f t="shared" si="569"/>
        <v>752159.09999999998</v>
      </c>
      <c r="AJ289" s="31">
        <f>AJ290</f>
        <v>0</v>
      </c>
      <c r="AK289" s="31">
        <f>AK290</f>
        <v>0</v>
      </c>
      <c r="AL289" s="31">
        <f>AL290</f>
        <v>0</v>
      </c>
      <c r="AM289" s="31">
        <f>AM290</f>
        <v>0</v>
      </c>
      <c r="AN289" s="31">
        <f>AN290</f>
        <v>0</v>
      </c>
      <c r="AO289" s="31">
        <f>AO290</f>
        <v>0</v>
      </c>
      <c r="AP289" s="31">
        <f>AP290</f>
        <v>0</v>
      </c>
      <c r="AQ289" s="31">
        <f>AQ290</f>
        <v>0</v>
      </c>
      <c r="AR289" s="31">
        <f>AR290</f>
        <v>0</v>
      </c>
      <c r="AS289" s="31">
        <f t="shared" si="561"/>
        <v>710036.20000000007</v>
      </c>
      <c r="AT289" s="31">
        <f t="shared" si="562"/>
        <v>752159.09999999998</v>
      </c>
      <c r="AU289" s="31">
        <f t="shared" si="563"/>
        <v>752159.09999999998</v>
      </c>
      <c r="AV289" s="31">
        <f>AV290</f>
        <v>0</v>
      </c>
      <c r="AW289" s="32"/>
      <c r="AX289" s="32"/>
      <c r="AY289" s="1"/>
      <c r="AZ289" s="1"/>
      <c r="BA289" s="1"/>
      <c r="BB289" s="1"/>
      <c r="BC289" s="1"/>
      <c r="BD289" s="1"/>
      <c r="BE289" s="1"/>
    </row>
    <row r="290" ht="31.5">
      <c r="A290" s="29" t="s">
        <v>199</v>
      </c>
      <c r="B290" s="29" t="s">
        <v>265</v>
      </c>
      <c r="C290" s="29" t="s">
        <v>27</v>
      </c>
      <c r="D290" s="29" t="s">
        <v>279</v>
      </c>
      <c r="E290" s="29" t="s">
        <v>129</v>
      </c>
      <c r="F290" s="30" t="s">
        <v>130</v>
      </c>
      <c r="G290" s="31">
        <v>740515.90000000002</v>
      </c>
      <c r="H290" s="31">
        <v>752159.09999999998</v>
      </c>
      <c r="I290" s="31">
        <v>752159.09999999998</v>
      </c>
      <c r="J290" s="31"/>
      <c r="K290" s="31"/>
      <c r="L290" s="31"/>
      <c r="M290" s="31">
        <f t="shared" si="600"/>
        <v>740515.90000000002</v>
      </c>
      <c r="N290" s="31">
        <f t="shared" si="601"/>
        <v>752159.09999999998</v>
      </c>
      <c r="O290" s="31">
        <f t="shared" si="602"/>
        <v>752159.09999999998</v>
      </c>
      <c r="P290" s="31"/>
      <c r="Q290" s="31"/>
      <c r="R290" s="31">
        <v>-30479.700000000001</v>
      </c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1">
        <f t="shared" si="564"/>
        <v>710036.20000000007</v>
      </c>
      <c r="AD290" s="31">
        <f t="shared" si="565"/>
        <v>752159.09999999998</v>
      </c>
      <c r="AE290" s="31">
        <f t="shared" si="566"/>
        <v>752159.09999999998</v>
      </c>
      <c r="AF290" s="31"/>
      <c r="AG290" s="31">
        <f t="shared" si="567"/>
        <v>710036.20000000007</v>
      </c>
      <c r="AH290" s="31">
        <f t="shared" si="568"/>
        <v>752159.09999999998</v>
      </c>
      <c r="AI290" s="31">
        <f t="shared" si="569"/>
        <v>752159.09999999998</v>
      </c>
      <c r="AJ290" s="31"/>
      <c r="AK290" s="31"/>
      <c r="AL290" s="31"/>
      <c r="AM290" s="31"/>
      <c r="AN290" s="31"/>
      <c r="AO290" s="31"/>
      <c r="AP290" s="31"/>
      <c r="AQ290" s="31"/>
      <c r="AR290" s="31"/>
      <c r="AS290" s="31">
        <f t="shared" si="561"/>
        <v>710036.20000000007</v>
      </c>
      <c r="AT290" s="31">
        <f t="shared" si="562"/>
        <v>752159.09999999998</v>
      </c>
      <c r="AU290" s="31">
        <f t="shared" si="563"/>
        <v>752159.09999999998</v>
      </c>
      <c r="AV290" s="31"/>
      <c r="AW290" s="32"/>
      <c r="AX290" s="32"/>
      <c r="AY290" s="1"/>
      <c r="AZ290" s="1"/>
      <c r="BA290" s="1"/>
      <c r="BB290" s="1"/>
      <c r="BC290" s="1"/>
      <c r="BD290" s="1"/>
      <c r="BE290" s="1"/>
    </row>
    <row r="291" ht="47.25">
      <c r="A291" s="29" t="s">
        <v>199</v>
      </c>
      <c r="B291" s="29" t="s">
        <v>265</v>
      </c>
      <c r="C291" s="29" t="s">
        <v>27</v>
      </c>
      <c r="D291" s="29" t="s">
        <v>280</v>
      </c>
      <c r="E291" s="29"/>
      <c r="F291" s="30" t="s">
        <v>281</v>
      </c>
      <c r="G291" s="31">
        <f>G292</f>
        <v>15996.5</v>
      </c>
      <c r="H291" s="31">
        <f>H292</f>
        <v>16095.6</v>
      </c>
      <c r="I291" s="31">
        <f>I292</f>
        <v>16095.6</v>
      </c>
      <c r="J291" s="31">
        <f>J292</f>
        <v>0</v>
      </c>
      <c r="K291" s="31">
        <f>K292</f>
        <v>0</v>
      </c>
      <c r="L291" s="31">
        <f>L292</f>
        <v>0</v>
      </c>
      <c r="M291" s="31">
        <f t="shared" si="600"/>
        <v>15996.5</v>
      </c>
      <c r="N291" s="31">
        <f t="shared" si="601"/>
        <v>16095.6</v>
      </c>
      <c r="O291" s="31">
        <f t="shared" si="602"/>
        <v>16095.6</v>
      </c>
      <c r="P291" s="31">
        <f>P292</f>
        <v>0</v>
      </c>
      <c r="Q291" s="31">
        <f>Q292</f>
        <v>0</v>
      </c>
      <c r="R291" s="31">
        <f>R292</f>
        <v>0</v>
      </c>
      <c r="S291" s="31">
        <f>S292</f>
        <v>0</v>
      </c>
      <c r="T291" s="31">
        <f>T292</f>
        <v>0</v>
      </c>
      <c r="U291" s="31">
        <f>U292</f>
        <v>0</v>
      </c>
      <c r="V291" s="31">
        <f>V292</f>
        <v>0</v>
      </c>
      <c r="W291" s="31">
        <f>W292</f>
        <v>0</v>
      </c>
      <c r="X291" s="31">
        <f>X292</f>
        <v>0</v>
      </c>
      <c r="Y291" s="31">
        <f>Y292</f>
        <v>0</v>
      </c>
      <c r="Z291" s="31">
        <f>Z292</f>
        <v>0</v>
      </c>
      <c r="AA291" s="31">
        <f>AA292</f>
        <v>0</v>
      </c>
      <c r="AB291" s="31">
        <f>AB292</f>
        <v>0</v>
      </c>
      <c r="AC291" s="31">
        <f t="shared" si="564"/>
        <v>15996.5</v>
      </c>
      <c r="AD291" s="31">
        <f t="shared" si="565"/>
        <v>16095.6</v>
      </c>
      <c r="AE291" s="31">
        <f t="shared" si="566"/>
        <v>16095.6</v>
      </c>
      <c r="AF291" s="31">
        <f>AF292</f>
        <v>0</v>
      </c>
      <c r="AG291" s="31">
        <f t="shared" si="567"/>
        <v>15996.5</v>
      </c>
      <c r="AH291" s="31">
        <f t="shared" si="568"/>
        <v>16095.6</v>
      </c>
      <c r="AI291" s="31">
        <f t="shared" si="569"/>
        <v>16095.6</v>
      </c>
      <c r="AJ291" s="31">
        <f>AJ292</f>
        <v>0</v>
      </c>
      <c r="AK291" s="31">
        <f>AK292</f>
        <v>0</v>
      </c>
      <c r="AL291" s="31">
        <f>AL292</f>
        <v>0</v>
      </c>
      <c r="AM291" s="31">
        <f>AM292</f>
        <v>0</v>
      </c>
      <c r="AN291" s="31">
        <f>AN292</f>
        <v>0</v>
      </c>
      <c r="AO291" s="31">
        <f>AO292</f>
        <v>0</v>
      </c>
      <c r="AP291" s="31">
        <f>AP292</f>
        <v>0</v>
      </c>
      <c r="AQ291" s="31">
        <f>AQ292</f>
        <v>0</v>
      </c>
      <c r="AR291" s="31">
        <f>AR292</f>
        <v>0</v>
      </c>
      <c r="AS291" s="31">
        <f t="shared" si="561"/>
        <v>15996.5</v>
      </c>
      <c r="AT291" s="31">
        <f t="shared" si="562"/>
        <v>16095.6</v>
      </c>
      <c r="AU291" s="31">
        <f t="shared" si="563"/>
        <v>16095.6</v>
      </c>
      <c r="AV291" s="31">
        <f>AV292</f>
        <v>0</v>
      </c>
      <c r="AW291" s="32"/>
      <c r="AX291" s="32"/>
      <c r="AY291" s="1"/>
      <c r="AZ291" s="1"/>
      <c r="BA291" s="1"/>
      <c r="BB291" s="1"/>
      <c r="BC291" s="1"/>
      <c r="BD291" s="1"/>
      <c r="BE291" s="1"/>
    </row>
    <row r="292" ht="31.5">
      <c r="A292" s="29" t="s">
        <v>199</v>
      </c>
      <c r="B292" s="29" t="s">
        <v>265</v>
      </c>
      <c r="C292" s="29" t="s">
        <v>27</v>
      </c>
      <c r="D292" s="29" t="s">
        <v>280</v>
      </c>
      <c r="E292" s="29" t="s">
        <v>129</v>
      </c>
      <c r="F292" s="30" t="s">
        <v>130</v>
      </c>
      <c r="G292" s="31">
        <v>15996.5</v>
      </c>
      <c r="H292" s="31">
        <v>16095.6</v>
      </c>
      <c r="I292" s="31">
        <v>16095.6</v>
      </c>
      <c r="J292" s="31"/>
      <c r="K292" s="31"/>
      <c r="L292" s="31"/>
      <c r="M292" s="31">
        <f t="shared" si="600"/>
        <v>15996.5</v>
      </c>
      <c r="N292" s="31">
        <f t="shared" si="601"/>
        <v>16095.6</v>
      </c>
      <c r="O292" s="31">
        <f t="shared" si="602"/>
        <v>16095.6</v>
      </c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>
        <f t="shared" si="564"/>
        <v>15996.5</v>
      </c>
      <c r="AD292" s="31">
        <f t="shared" si="565"/>
        <v>16095.6</v>
      </c>
      <c r="AE292" s="31">
        <f t="shared" si="566"/>
        <v>16095.6</v>
      </c>
      <c r="AF292" s="31"/>
      <c r="AG292" s="31">
        <f t="shared" si="567"/>
        <v>15996.5</v>
      </c>
      <c r="AH292" s="31">
        <f t="shared" si="568"/>
        <v>16095.6</v>
      </c>
      <c r="AI292" s="31">
        <f t="shared" si="569"/>
        <v>16095.6</v>
      </c>
      <c r="AJ292" s="31"/>
      <c r="AK292" s="31"/>
      <c r="AL292" s="31"/>
      <c r="AM292" s="31"/>
      <c r="AN292" s="31"/>
      <c r="AO292" s="31"/>
      <c r="AP292" s="31"/>
      <c r="AQ292" s="31"/>
      <c r="AR292" s="31"/>
      <c r="AS292" s="31">
        <f t="shared" ref="AS292:AS355" si="693">AG292+AJ292+AK292+AL292+AM292</f>
        <v>15996.5</v>
      </c>
      <c r="AT292" s="31">
        <f t="shared" ref="AT292:AT355" si="694">AH292+AN292+AO292+AP292</f>
        <v>16095.6</v>
      </c>
      <c r="AU292" s="31">
        <f t="shared" ref="AU292:AU355" si="695">AI292+AR292+AQ292</f>
        <v>16095.6</v>
      </c>
      <c r="AV292" s="31"/>
      <c r="AW292" s="32"/>
      <c r="AX292" s="32"/>
      <c r="AY292" s="1"/>
      <c r="AZ292" s="1"/>
      <c r="BA292" s="1"/>
      <c r="BB292" s="1"/>
      <c r="BC292" s="1"/>
      <c r="BD292" s="1"/>
      <c r="BE292" s="1"/>
    </row>
    <row r="293">
      <c r="A293" s="29" t="s">
        <v>199</v>
      </c>
      <c r="B293" s="29" t="s">
        <v>265</v>
      </c>
      <c r="C293" s="29" t="s">
        <v>27</v>
      </c>
      <c r="D293" s="29" t="s">
        <v>282</v>
      </c>
      <c r="E293" s="29"/>
      <c r="F293" s="30" t="s">
        <v>283</v>
      </c>
      <c r="G293" s="31">
        <f>G294</f>
        <v>321759.79999999999</v>
      </c>
      <c r="H293" s="31">
        <f>H294</f>
        <v>321759.79999999999</v>
      </c>
      <c r="I293" s="31">
        <f>I294</f>
        <v>321759.79999999999</v>
      </c>
      <c r="J293" s="31">
        <f>J294</f>
        <v>0</v>
      </c>
      <c r="K293" s="31">
        <f>K294</f>
        <v>0</v>
      </c>
      <c r="L293" s="31">
        <f>L294</f>
        <v>0</v>
      </c>
      <c r="M293" s="31">
        <f t="shared" si="600"/>
        <v>321759.79999999999</v>
      </c>
      <c r="N293" s="31">
        <f t="shared" si="601"/>
        <v>321759.79999999999</v>
      </c>
      <c r="O293" s="31">
        <f t="shared" si="602"/>
        <v>321759.79999999999</v>
      </c>
      <c r="P293" s="31">
        <f>P294</f>
        <v>0</v>
      </c>
      <c r="Q293" s="31">
        <f>Q294</f>
        <v>0</v>
      </c>
      <c r="R293" s="31">
        <f>R294</f>
        <v>-11207.1</v>
      </c>
      <c r="S293" s="31">
        <f>S294</f>
        <v>0</v>
      </c>
      <c r="T293" s="31">
        <f>T294</f>
        <v>0</v>
      </c>
      <c r="U293" s="31">
        <f>U294</f>
        <v>0</v>
      </c>
      <c r="V293" s="31">
        <f>V294</f>
        <v>0</v>
      </c>
      <c r="W293" s="31">
        <f>W294</f>
        <v>0</v>
      </c>
      <c r="X293" s="31">
        <f>X294</f>
        <v>0</v>
      </c>
      <c r="Y293" s="31">
        <f>Y294</f>
        <v>0</v>
      </c>
      <c r="Z293" s="31">
        <f>Z294</f>
        <v>0</v>
      </c>
      <c r="AA293" s="31">
        <f>AA294</f>
        <v>0</v>
      </c>
      <c r="AB293" s="31">
        <f>AB294</f>
        <v>0</v>
      </c>
      <c r="AC293" s="31">
        <f t="shared" si="564"/>
        <v>310552.70000000001</v>
      </c>
      <c r="AD293" s="31">
        <f t="shared" si="565"/>
        <v>321759.79999999999</v>
      </c>
      <c r="AE293" s="31">
        <f t="shared" si="566"/>
        <v>321759.79999999999</v>
      </c>
      <c r="AF293" s="31">
        <f>AF294</f>
        <v>0</v>
      </c>
      <c r="AG293" s="31">
        <f t="shared" si="567"/>
        <v>310552.70000000001</v>
      </c>
      <c r="AH293" s="31">
        <f t="shared" si="568"/>
        <v>321759.79999999999</v>
      </c>
      <c r="AI293" s="31">
        <f t="shared" si="569"/>
        <v>321759.79999999999</v>
      </c>
      <c r="AJ293" s="31">
        <f>AJ294</f>
        <v>0</v>
      </c>
      <c r="AK293" s="31">
        <f>AK294</f>
        <v>0</v>
      </c>
      <c r="AL293" s="31">
        <f>AL294</f>
        <v>0</v>
      </c>
      <c r="AM293" s="31">
        <f>AM294</f>
        <v>0</v>
      </c>
      <c r="AN293" s="31">
        <f>AN294</f>
        <v>0</v>
      </c>
      <c r="AO293" s="31">
        <f>AO294</f>
        <v>0</v>
      </c>
      <c r="AP293" s="31">
        <f>AP294</f>
        <v>0</v>
      </c>
      <c r="AQ293" s="31">
        <f>AQ294</f>
        <v>0</v>
      </c>
      <c r="AR293" s="31">
        <f>AR294</f>
        <v>0</v>
      </c>
      <c r="AS293" s="31">
        <f t="shared" si="693"/>
        <v>310552.70000000001</v>
      </c>
      <c r="AT293" s="31">
        <f t="shared" si="694"/>
        <v>321759.79999999999</v>
      </c>
      <c r="AU293" s="31">
        <f t="shared" si="695"/>
        <v>321759.79999999999</v>
      </c>
      <c r="AV293" s="31">
        <f>AV294</f>
        <v>0</v>
      </c>
      <c r="AW293" s="32"/>
      <c r="AX293" s="32"/>
      <c r="AY293" s="1"/>
      <c r="AZ293" s="1"/>
      <c r="BA293" s="1"/>
      <c r="BB293" s="1"/>
      <c r="BC293" s="1"/>
      <c r="BD293" s="1"/>
      <c r="BE293" s="1"/>
    </row>
    <row r="294" ht="31.5">
      <c r="A294" s="29" t="s">
        <v>199</v>
      </c>
      <c r="B294" s="29" t="s">
        <v>265</v>
      </c>
      <c r="C294" s="29" t="s">
        <v>27</v>
      </c>
      <c r="D294" s="29" t="s">
        <v>282</v>
      </c>
      <c r="E294" s="29" t="s">
        <v>129</v>
      </c>
      <c r="F294" s="30" t="s">
        <v>130</v>
      </c>
      <c r="G294" s="31">
        <v>321759.79999999999</v>
      </c>
      <c r="H294" s="31">
        <v>321759.79999999999</v>
      </c>
      <c r="I294" s="31">
        <v>321759.79999999999</v>
      </c>
      <c r="J294" s="31"/>
      <c r="K294" s="31"/>
      <c r="L294" s="31"/>
      <c r="M294" s="31">
        <f t="shared" si="600"/>
        <v>321759.79999999999</v>
      </c>
      <c r="N294" s="31">
        <f t="shared" si="601"/>
        <v>321759.79999999999</v>
      </c>
      <c r="O294" s="31">
        <f t="shared" si="602"/>
        <v>321759.79999999999</v>
      </c>
      <c r="P294" s="31"/>
      <c r="Q294" s="31"/>
      <c r="R294" s="31">
        <v>-11207.1</v>
      </c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>
        <f t="shared" si="564"/>
        <v>310552.70000000001</v>
      </c>
      <c r="AD294" s="31">
        <f t="shared" si="565"/>
        <v>321759.79999999999</v>
      </c>
      <c r="AE294" s="31">
        <f t="shared" si="566"/>
        <v>321759.79999999999</v>
      </c>
      <c r="AF294" s="31"/>
      <c r="AG294" s="31">
        <f t="shared" si="567"/>
        <v>310552.70000000001</v>
      </c>
      <c r="AH294" s="31">
        <f t="shared" si="568"/>
        <v>321759.79999999999</v>
      </c>
      <c r="AI294" s="31">
        <f t="shared" si="569"/>
        <v>321759.79999999999</v>
      </c>
      <c r="AJ294" s="31"/>
      <c r="AK294" s="31"/>
      <c r="AL294" s="31"/>
      <c r="AM294" s="31"/>
      <c r="AN294" s="31"/>
      <c r="AO294" s="31"/>
      <c r="AP294" s="31"/>
      <c r="AQ294" s="31"/>
      <c r="AR294" s="31"/>
      <c r="AS294" s="31">
        <f t="shared" si="693"/>
        <v>310552.70000000001</v>
      </c>
      <c r="AT294" s="31">
        <f t="shared" si="694"/>
        <v>321759.79999999999</v>
      </c>
      <c r="AU294" s="31">
        <f t="shared" si="695"/>
        <v>321759.79999999999</v>
      </c>
      <c r="AV294" s="31"/>
      <c r="AW294" s="32"/>
      <c r="AX294" s="32"/>
      <c r="AY294" s="1"/>
      <c r="AZ294" s="1"/>
      <c r="BA294" s="1"/>
      <c r="BB294" s="1"/>
      <c r="BC294" s="1"/>
      <c r="BD294" s="1"/>
      <c r="BE294" s="1"/>
    </row>
    <row r="295" ht="63">
      <c r="A295" s="29" t="s">
        <v>199</v>
      </c>
      <c r="B295" s="29" t="s">
        <v>265</v>
      </c>
      <c r="C295" s="29" t="s">
        <v>27</v>
      </c>
      <c r="D295" s="29" t="s">
        <v>284</v>
      </c>
      <c r="E295" s="29"/>
      <c r="F295" s="30" t="s">
        <v>285</v>
      </c>
      <c r="G295" s="31">
        <f>G296</f>
        <v>18122.400000000001</v>
      </c>
      <c r="H295" s="31">
        <f>H296</f>
        <v>18122.400000000001</v>
      </c>
      <c r="I295" s="31">
        <f>I296</f>
        <v>18122.400000000001</v>
      </c>
      <c r="J295" s="31">
        <f>J296</f>
        <v>0</v>
      </c>
      <c r="K295" s="31">
        <f>K296</f>
        <v>0</v>
      </c>
      <c r="L295" s="31">
        <f>L296</f>
        <v>0</v>
      </c>
      <c r="M295" s="31">
        <f t="shared" si="600"/>
        <v>18122.400000000001</v>
      </c>
      <c r="N295" s="31">
        <f t="shared" si="601"/>
        <v>18122.400000000001</v>
      </c>
      <c r="O295" s="31">
        <f t="shared" si="602"/>
        <v>18122.400000000001</v>
      </c>
      <c r="P295" s="31">
        <f>P296</f>
        <v>0</v>
      </c>
      <c r="Q295" s="31">
        <f>Q296</f>
        <v>0</v>
      </c>
      <c r="R295" s="31">
        <f>R296</f>
        <v>-345.69999999999999</v>
      </c>
      <c r="S295" s="31">
        <f>S296</f>
        <v>0</v>
      </c>
      <c r="T295" s="31">
        <f>T296</f>
        <v>0</v>
      </c>
      <c r="U295" s="31">
        <f>U296</f>
        <v>0</v>
      </c>
      <c r="V295" s="31">
        <f>V296</f>
        <v>0</v>
      </c>
      <c r="W295" s="31">
        <f>W296</f>
        <v>0</v>
      </c>
      <c r="X295" s="31">
        <f>X296</f>
        <v>0</v>
      </c>
      <c r="Y295" s="31">
        <f>Y296</f>
        <v>0</v>
      </c>
      <c r="Z295" s="31">
        <f>Z296</f>
        <v>0</v>
      </c>
      <c r="AA295" s="31">
        <f>AA296</f>
        <v>0</v>
      </c>
      <c r="AB295" s="31">
        <f>AB296</f>
        <v>0</v>
      </c>
      <c r="AC295" s="31">
        <f t="shared" si="564"/>
        <v>17776.700000000001</v>
      </c>
      <c r="AD295" s="31">
        <f t="shared" si="565"/>
        <v>18122.400000000001</v>
      </c>
      <c r="AE295" s="31">
        <f t="shared" si="566"/>
        <v>18122.400000000001</v>
      </c>
      <c r="AF295" s="31">
        <f>AF296</f>
        <v>0</v>
      </c>
      <c r="AG295" s="31">
        <f t="shared" si="567"/>
        <v>17776.700000000001</v>
      </c>
      <c r="AH295" s="31">
        <f t="shared" si="568"/>
        <v>18122.400000000001</v>
      </c>
      <c r="AI295" s="31">
        <f t="shared" si="569"/>
        <v>18122.400000000001</v>
      </c>
      <c r="AJ295" s="31">
        <f>AJ296</f>
        <v>0</v>
      </c>
      <c r="AK295" s="31">
        <f>AK296</f>
        <v>0</v>
      </c>
      <c r="AL295" s="31">
        <f>AL296</f>
        <v>0</v>
      </c>
      <c r="AM295" s="31">
        <f>AM296</f>
        <v>0</v>
      </c>
      <c r="AN295" s="31">
        <f>AN296</f>
        <v>0</v>
      </c>
      <c r="AO295" s="31">
        <f>AO296</f>
        <v>0</v>
      </c>
      <c r="AP295" s="31">
        <f>AP296</f>
        <v>0</v>
      </c>
      <c r="AQ295" s="31">
        <f>AQ296</f>
        <v>0</v>
      </c>
      <c r="AR295" s="31">
        <f>AR296</f>
        <v>0</v>
      </c>
      <c r="AS295" s="31">
        <f t="shared" si="693"/>
        <v>17776.700000000001</v>
      </c>
      <c r="AT295" s="31">
        <f t="shared" si="694"/>
        <v>18122.400000000001</v>
      </c>
      <c r="AU295" s="31">
        <f t="shared" si="695"/>
        <v>18122.400000000001</v>
      </c>
      <c r="AV295" s="31">
        <f>AV296</f>
        <v>0</v>
      </c>
      <c r="AW295" s="32"/>
      <c r="AX295" s="32"/>
      <c r="AY295" s="1"/>
      <c r="AZ295" s="1"/>
      <c r="BA295" s="1"/>
      <c r="BB295" s="1"/>
      <c r="BC295" s="1"/>
      <c r="BD295" s="1"/>
      <c r="BE295" s="1"/>
    </row>
    <row r="296" ht="31.5">
      <c r="A296" s="29" t="s">
        <v>199</v>
      </c>
      <c r="B296" s="29" t="s">
        <v>265</v>
      </c>
      <c r="C296" s="29" t="s">
        <v>27</v>
      </c>
      <c r="D296" s="29" t="s">
        <v>284</v>
      </c>
      <c r="E296" s="29" t="s">
        <v>129</v>
      </c>
      <c r="F296" s="30" t="s">
        <v>130</v>
      </c>
      <c r="G296" s="31">
        <v>18122.400000000001</v>
      </c>
      <c r="H296" s="31">
        <v>18122.400000000001</v>
      </c>
      <c r="I296" s="31">
        <v>18122.400000000001</v>
      </c>
      <c r="J296" s="31"/>
      <c r="K296" s="31"/>
      <c r="L296" s="31"/>
      <c r="M296" s="31">
        <f t="shared" si="600"/>
        <v>18122.400000000001</v>
      </c>
      <c r="N296" s="31">
        <f t="shared" si="601"/>
        <v>18122.400000000001</v>
      </c>
      <c r="O296" s="31">
        <f t="shared" si="602"/>
        <v>18122.400000000001</v>
      </c>
      <c r="P296" s="31"/>
      <c r="Q296" s="31"/>
      <c r="R296" s="31">
        <v>-345.69999999999999</v>
      </c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>
        <f t="shared" si="564"/>
        <v>17776.700000000001</v>
      </c>
      <c r="AD296" s="31">
        <f t="shared" si="565"/>
        <v>18122.400000000001</v>
      </c>
      <c r="AE296" s="31">
        <f t="shared" si="566"/>
        <v>18122.400000000001</v>
      </c>
      <c r="AF296" s="31"/>
      <c r="AG296" s="31">
        <f t="shared" si="567"/>
        <v>17776.700000000001</v>
      </c>
      <c r="AH296" s="31">
        <f t="shared" si="568"/>
        <v>18122.400000000001</v>
      </c>
      <c r="AI296" s="31">
        <f t="shared" si="569"/>
        <v>18122.400000000001</v>
      </c>
      <c r="AJ296" s="31"/>
      <c r="AK296" s="31"/>
      <c r="AL296" s="31"/>
      <c r="AM296" s="31"/>
      <c r="AN296" s="31"/>
      <c r="AO296" s="31"/>
      <c r="AP296" s="31"/>
      <c r="AQ296" s="31"/>
      <c r="AR296" s="31"/>
      <c r="AS296" s="31">
        <f t="shared" si="693"/>
        <v>17776.700000000001</v>
      </c>
      <c r="AT296" s="31">
        <f t="shared" si="694"/>
        <v>18122.400000000001</v>
      </c>
      <c r="AU296" s="31">
        <f t="shared" si="695"/>
        <v>18122.400000000001</v>
      </c>
      <c r="AV296" s="31"/>
      <c r="AW296" s="32"/>
      <c r="AX296" s="32"/>
      <c r="AY296" s="1"/>
      <c r="AZ296" s="1"/>
      <c r="BA296" s="1"/>
      <c r="BB296" s="1"/>
      <c r="BC296" s="1"/>
      <c r="BD296" s="1"/>
      <c r="BE296" s="1"/>
    </row>
    <row r="297" ht="31.5">
      <c r="A297" s="29" t="s">
        <v>199</v>
      </c>
      <c r="B297" s="29" t="s">
        <v>265</v>
      </c>
      <c r="C297" s="29" t="s">
        <v>27</v>
      </c>
      <c r="D297" s="29" t="s">
        <v>206</v>
      </c>
      <c r="E297" s="29"/>
      <c r="F297" s="30" t="s">
        <v>207</v>
      </c>
      <c r="G297" s="31">
        <f>G298+G300+G302</f>
        <v>304289.5</v>
      </c>
      <c r="H297" s="31">
        <f>H298+H300+H302</f>
        <v>186249.5</v>
      </c>
      <c r="I297" s="31">
        <f>I298+I300+I302</f>
        <v>137378.10000000001</v>
      </c>
      <c r="J297" s="31">
        <f>J298+J300+J302</f>
        <v>0</v>
      </c>
      <c r="K297" s="31">
        <f>K298+K300+K302</f>
        <v>0</v>
      </c>
      <c r="L297" s="31">
        <f>L298+L300+L302</f>
        <v>0</v>
      </c>
      <c r="M297" s="31">
        <f t="shared" si="600"/>
        <v>304289.5</v>
      </c>
      <c r="N297" s="31">
        <f t="shared" si="601"/>
        <v>186249.5</v>
      </c>
      <c r="O297" s="31">
        <f t="shared" si="602"/>
        <v>137378.10000000001</v>
      </c>
      <c r="P297" s="31">
        <f>P298+P300+P302</f>
        <v>0</v>
      </c>
      <c r="Q297" s="31">
        <f>Q298+Q300+Q302</f>
        <v>7050</v>
      </c>
      <c r="R297" s="31">
        <f>R298+R300+R302</f>
        <v>1414</v>
      </c>
      <c r="S297" s="31">
        <f>S298+S300+S302</f>
        <v>-44817.800000000003</v>
      </c>
      <c r="T297" s="31">
        <f>T298+T300+T302</f>
        <v>0</v>
      </c>
      <c r="U297" s="31">
        <f>U298+U300+U302</f>
        <v>0</v>
      </c>
      <c r="V297" s="31">
        <f>V298+V300+V302</f>
        <v>0</v>
      </c>
      <c r="W297" s="31">
        <f>W298+W300+W302</f>
        <v>41428.800000000003</v>
      </c>
      <c r="X297" s="31">
        <f>X298+X300+X302</f>
        <v>0</v>
      </c>
      <c r="Y297" s="31">
        <f>Y298+Y300+Y302</f>
        <v>0</v>
      </c>
      <c r="Z297" s="31">
        <f>Z298+Z300+Z302</f>
        <v>0</v>
      </c>
      <c r="AA297" s="31">
        <f>AA298+AA300+AA302</f>
        <v>3389</v>
      </c>
      <c r="AB297" s="31">
        <f>AB298+AB300+AB302</f>
        <v>0</v>
      </c>
      <c r="AC297" s="31">
        <f t="shared" si="564"/>
        <v>267935.70000000001</v>
      </c>
      <c r="AD297" s="31">
        <f t="shared" si="565"/>
        <v>227678.29999999999</v>
      </c>
      <c r="AE297" s="31">
        <f t="shared" si="566"/>
        <v>140767.10000000001</v>
      </c>
      <c r="AF297" s="31">
        <f>AF298+AF300+AF302</f>
        <v>0</v>
      </c>
      <c r="AG297" s="31">
        <f t="shared" si="567"/>
        <v>267935.70000000001</v>
      </c>
      <c r="AH297" s="31">
        <f t="shared" si="568"/>
        <v>227678.29999999999</v>
      </c>
      <c r="AI297" s="31">
        <f t="shared" si="569"/>
        <v>140767.10000000001</v>
      </c>
      <c r="AJ297" s="31">
        <f>AJ298+AJ300+AJ302</f>
        <v>0</v>
      </c>
      <c r="AK297" s="31">
        <f>AK298+AK300+AK302</f>
        <v>1889.7</v>
      </c>
      <c r="AL297" s="31">
        <f>AL298+AL300+AL302</f>
        <v>-734.23500000000001</v>
      </c>
      <c r="AM297" s="31">
        <f>AM298+AM300+AM302</f>
        <v>0</v>
      </c>
      <c r="AN297" s="31">
        <f>AN298+AN300+AN302</f>
        <v>0</v>
      </c>
      <c r="AO297" s="31">
        <f>AO298+AO300+AO302</f>
        <v>0</v>
      </c>
      <c r="AP297" s="31">
        <f>AP298+AP300+AP302</f>
        <v>0</v>
      </c>
      <c r="AQ297" s="31">
        <f>AQ298+AQ300+AQ302</f>
        <v>0</v>
      </c>
      <c r="AR297" s="31">
        <f>AR298+AR300+AR302</f>
        <v>0</v>
      </c>
      <c r="AS297" s="31">
        <f t="shared" si="693"/>
        <v>269091.16500000004</v>
      </c>
      <c r="AT297" s="31">
        <f t="shared" si="694"/>
        <v>227678.29999999999</v>
      </c>
      <c r="AU297" s="31">
        <f t="shared" si="695"/>
        <v>140767.10000000001</v>
      </c>
      <c r="AV297" s="31">
        <f>AV298+AV300+AV302</f>
        <v>0</v>
      </c>
      <c r="AW297" s="32"/>
      <c r="AX297" s="32"/>
      <c r="AY297" s="1"/>
      <c r="AZ297" s="1"/>
      <c r="BA297" s="1"/>
      <c r="BB297" s="1"/>
      <c r="BC297" s="1"/>
      <c r="BD297" s="1"/>
      <c r="BE297" s="1"/>
    </row>
    <row r="298">
      <c r="A298" s="29" t="s">
        <v>199</v>
      </c>
      <c r="B298" s="29" t="s">
        <v>265</v>
      </c>
      <c r="C298" s="29" t="s">
        <v>27</v>
      </c>
      <c r="D298" s="29" t="s">
        <v>286</v>
      </c>
      <c r="E298" s="29"/>
      <c r="F298" s="30" t="s">
        <v>287</v>
      </c>
      <c r="G298" s="31">
        <f>G299</f>
        <v>62332.300000000003</v>
      </c>
      <c r="H298" s="31">
        <f>H299</f>
        <v>59862.599999999999</v>
      </c>
      <c r="I298" s="31">
        <f>I299</f>
        <v>26474.099999999999</v>
      </c>
      <c r="J298" s="31">
        <f>J299</f>
        <v>0</v>
      </c>
      <c r="K298" s="31">
        <f>K299</f>
        <v>0</v>
      </c>
      <c r="L298" s="31">
        <f>L299</f>
        <v>0</v>
      </c>
      <c r="M298" s="31">
        <f t="shared" si="600"/>
        <v>62332.300000000003</v>
      </c>
      <c r="N298" s="31">
        <f t="shared" si="601"/>
        <v>59862.599999999999</v>
      </c>
      <c r="O298" s="31">
        <f t="shared" si="602"/>
        <v>26474.099999999999</v>
      </c>
      <c r="P298" s="31">
        <f>P299</f>
        <v>0</v>
      </c>
      <c r="Q298" s="31">
        <f>Q299</f>
        <v>15314.6</v>
      </c>
      <c r="R298" s="31">
        <f>R299</f>
        <v>0</v>
      </c>
      <c r="S298" s="31">
        <f>S299</f>
        <v>-3389</v>
      </c>
      <c r="T298" s="31">
        <f>T299</f>
        <v>0</v>
      </c>
      <c r="U298" s="31">
        <f>U299</f>
        <v>0</v>
      </c>
      <c r="V298" s="31">
        <f>V299</f>
        <v>0</v>
      </c>
      <c r="W298" s="31">
        <f>W299</f>
        <v>0</v>
      </c>
      <c r="X298" s="31">
        <f>X299</f>
        <v>0</v>
      </c>
      <c r="Y298" s="31">
        <f>Y299</f>
        <v>0</v>
      </c>
      <c r="Z298" s="31">
        <f>Z299</f>
        <v>0</v>
      </c>
      <c r="AA298" s="31">
        <f>AA299</f>
        <v>3389</v>
      </c>
      <c r="AB298" s="31">
        <f>AB299</f>
        <v>0</v>
      </c>
      <c r="AC298" s="31">
        <f t="shared" ref="AC298:AC361" si="696">M298+R298+P298+Q298+T298+S298</f>
        <v>74257.900000000009</v>
      </c>
      <c r="AD298" s="31">
        <f t="shared" ref="AD298:AD361" si="697">N298+V298+X298+U298+W298</f>
        <v>59862.599999999999</v>
      </c>
      <c r="AE298" s="31">
        <f t="shared" ref="AE298:AE361" si="698">O298+Z298+AB298+Y298+AA298</f>
        <v>29863.099999999999</v>
      </c>
      <c r="AF298" s="31">
        <f>AF299</f>
        <v>0</v>
      </c>
      <c r="AG298" s="31">
        <f t="shared" ref="AG298:AG361" si="699">AC298+AF298</f>
        <v>74257.900000000009</v>
      </c>
      <c r="AH298" s="31">
        <f t="shared" ref="AH298:AH361" si="700">AD298</f>
        <v>59862.599999999999</v>
      </c>
      <c r="AI298" s="31">
        <f t="shared" ref="AI298:AI361" si="701">AE298</f>
        <v>29863.099999999999</v>
      </c>
      <c r="AJ298" s="31">
        <f>AJ299</f>
        <v>0</v>
      </c>
      <c r="AK298" s="31">
        <f>AK299</f>
        <v>0</v>
      </c>
      <c r="AL298" s="31">
        <f>AL299</f>
        <v>0</v>
      </c>
      <c r="AM298" s="31">
        <f>AM299</f>
        <v>0</v>
      </c>
      <c r="AN298" s="31">
        <f>AN299</f>
        <v>0</v>
      </c>
      <c r="AO298" s="31">
        <f>AO299</f>
        <v>0</v>
      </c>
      <c r="AP298" s="31">
        <f>AP299</f>
        <v>0</v>
      </c>
      <c r="AQ298" s="31">
        <f>AQ299</f>
        <v>0</v>
      </c>
      <c r="AR298" s="31">
        <f>AR299</f>
        <v>0</v>
      </c>
      <c r="AS298" s="31">
        <f t="shared" si="693"/>
        <v>74257.900000000009</v>
      </c>
      <c r="AT298" s="31">
        <f t="shared" si="694"/>
        <v>59862.599999999999</v>
      </c>
      <c r="AU298" s="31">
        <f t="shared" si="695"/>
        <v>29863.099999999999</v>
      </c>
      <c r="AV298" s="31">
        <f>AV299</f>
        <v>0</v>
      </c>
      <c r="AW298" s="32"/>
      <c r="AX298" s="32"/>
      <c r="AY298" s="1"/>
      <c r="AZ298" s="1"/>
      <c r="BA298" s="1"/>
      <c r="BB298" s="1"/>
      <c r="BC298" s="1"/>
      <c r="BD298" s="1"/>
      <c r="BE298" s="1"/>
    </row>
    <row r="299" ht="31.5">
      <c r="A299" s="29" t="s">
        <v>199</v>
      </c>
      <c r="B299" s="29" t="s">
        <v>265</v>
      </c>
      <c r="C299" s="29" t="s">
        <v>27</v>
      </c>
      <c r="D299" s="29" t="s">
        <v>286</v>
      </c>
      <c r="E299" s="29" t="s">
        <v>129</v>
      </c>
      <c r="F299" s="30" t="s">
        <v>130</v>
      </c>
      <c r="G299" s="31">
        <v>62332.300000000003</v>
      </c>
      <c r="H299" s="31">
        <v>59862.599999999999</v>
      </c>
      <c r="I299" s="31">
        <v>26474.099999999999</v>
      </c>
      <c r="J299" s="31"/>
      <c r="K299" s="31"/>
      <c r="L299" s="31"/>
      <c r="M299" s="31">
        <f t="shared" si="600"/>
        <v>62332.300000000003</v>
      </c>
      <c r="N299" s="31">
        <f t="shared" si="601"/>
        <v>59862.599999999999</v>
      </c>
      <c r="O299" s="31">
        <f t="shared" si="602"/>
        <v>26474.099999999999</v>
      </c>
      <c r="P299" s="31"/>
      <c r="Q299" s="31">
        <v>15314.6</v>
      </c>
      <c r="R299" s="31"/>
      <c r="S299" s="31">
        <v>-3389</v>
      </c>
      <c r="T299" s="31"/>
      <c r="U299" s="31"/>
      <c r="V299" s="31"/>
      <c r="W299" s="31"/>
      <c r="X299" s="31"/>
      <c r="Y299" s="31"/>
      <c r="Z299" s="31"/>
      <c r="AA299" s="31">
        <v>3389</v>
      </c>
      <c r="AB299" s="31"/>
      <c r="AC299" s="31">
        <f t="shared" si="696"/>
        <v>74257.900000000009</v>
      </c>
      <c r="AD299" s="31">
        <f t="shared" si="697"/>
        <v>59862.599999999999</v>
      </c>
      <c r="AE299" s="31">
        <f t="shared" si="698"/>
        <v>29863.099999999999</v>
      </c>
      <c r="AF299" s="31"/>
      <c r="AG299" s="31">
        <f t="shared" si="699"/>
        <v>74257.900000000009</v>
      </c>
      <c r="AH299" s="31">
        <f t="shared" si="700"/>
        <v>59862.599999999999</v>
      </c>
      <c r="AI299" s="31">
        <f t="shared" si="701"/>
        <v>29863.099999999999</v>
      </c>
      <c r="AJ299" s="31"/>
      <c r="AK299" s="31"/>
      <c r="AL299" s="31"/>
      <c r="AM299" s="31"/>
      <c r="AN299" s="31"/>
      <c r="AO299" s="31"/>
      <c r="AP299" s="31"/>
      <c r="AQ299" s="31"/>
      <c r="AR299" s="31"/>
      <c r="AS299" s="31">
        <f t="shared" si="693"/>
        <v>74257.900000000009</v>
      </c>
      <c r="AT299" s="31">
        <f t="shared" si="694"/>
        <v>59862.599999999999</v>
      </c>
      <c r="AU299" s="31">
        <f t="shared" si="695"/>
        <v>29863.099999999999</v>
      </c>
      <c r="AV299" s="31"/>
      <c r="AW299" s="32"/>
      <c r="AX299" s="32"/>
      <c r="AY299" s="1"/>
      <c r="AZ299" s="1"/>
      <c r="BA299" s="1"/>
      <c r="BB299" s="1"/>
      <c r="BC299" s="1"/>
      <c r="BD299" s="1"/>
      <c r="BE299" s="1"/>
    </row>
    <row r="300">
      <c r="A300" s="29" t="s">
        <v>199</v>
      </c>
      <c r="B300" s="29" t="s">
        <v>265</v>
      </c>
      <c r="C300" s="29" t="s">
        <v>27</v>
      </c>
      <c r="D300" s="29" t="s">
        <v>208</v>
      </c>
      <c r="E300" s="29"/>
      <c r="F300" s="30" t="s">
        <v>209</v>
      </c>
      <c r="G300" s="31">
        <f>G301</f>
        <v>6934.3999999999996</v>
      </c>
      <c r="H300" s="31">
        <f>H301</f>
        <v>6934.3999999999996</v>
      </c>
      <c r="I300" s="31">
        <f>I301</f>
        <v>6934.3999999999996</v>
      </c>
      <c r="J300" s="31">
        <f>J301</f>
        <v>0</v>
      </c>
      <c r="K300" s="31">
        <f>K301</f>
        <v>0</v>
      </c>
      <c r="L300" s="31">
        <f>L301</f>
        <v>0</v>
      </c>
      <c r="M300" s="31">
        <f t="shared" si="600"/>
        <v>6934.3999999999996</v>
      </c>
      <c r="N300" s="31">
        <f t="shared" si="601"/>
        <v>6934.3999999999996</v>
      </c>
      <c r="O300" s="31">
        <f t="shared" si="602"/>
        <v>6934.3999999999996</v>
      </c>
      <c r="P300" s="31">
        <f>P301</f>
        <v>0</v>
      </c>
      <c r="Q300" s="31">
        <f>Q301</f>
        <v>0</v>
      </c>
      <c r="R300" s="31">
        <f>R301</f>
        <v>1414</v>
      </c>
      <c r="S300" s="31">
        <f>S301</f>
        <v>0</v>
      </c>
      <c r="T300" s="31">
        <f>T301</f>
        <v>0</v>
      </c>
      <c r="U300" s="31">
        <f>U301</f>
        <v>0</v>
      </c>
      <c r="V300" s="31">
        <f>V301</f>
        <v>0</v>
      </c>
      <c r="W300" s="31">
        <f>W301</f>
        <v>0</v>
      </c>
      <c r="X300" s="31">
        <f>X301</f>
        <v>0</v>
      </c>
      <c r="Y300" s="31">
        <f>Y301</f>
        <v>0</v>
      </c>
      <c r="Z300" s="31">
        <f>Z301</f>
        <v>0</v>
      </c>
      <c r="AA300" s="31">
        <f>AA301</f>
        <v>0</v>
      </c>
      <c r="AB300" s="31">
        <f>AB301</f>
        <v>0</v>
      </c>
      <c r="AC300" s="31">
        <f t="shared" si="696"/>
        <v>8348.3999999999996</v>
      </c>
      <c r="AD300" s="31">
        <f t="shared" si="697"/>
        <v>6934.3999999999996</v>
      </c>
      <c r="AE300" s="31">
        <f t="shared" si="698"/>
        <v>6934.3999999999996</v>
      </c>
      <c r="AF300" s="31">
        <f>AF301</f>
        <v>0</v>
      </c>
      <c r="AG300" s="31">
        <f t="shared" si="699"/>
        <v>8348.3999999999996</v>
      </c>
      <c r="AH300" s="31">
        <f t="shared" si="700"/>
        <v>6934.3999999999996</v>
      </c>
      <c r="AI300" s="31">
        <f t="shared" si="701"/>
        <v>6934.3999999999996</v>
      </c>
      <c r="AJ300" s="31">
        <f>AJ301</f>
        <v>0</v>
      </c>
      <c r="AK300" s="31">
        <f>AK301</f>
        <v>0</v>
      </c>
      <c r="AL300" s="31">
        <f>AL301</f>
        <v>0</v>
      </c>
      <c r="AM300" s="31">
        <f>AM301</f>
        <v>0</v>
      </c>
      <c r="AN300" s="31">
        <f>AN301</f>
        <v>0</v>
      </c>
      <c r="AO300" s="31">
        <f>AO301</f>
        <v>0</v>
      </c>
      <c r="AP300" s="31">
        <f>AP301</f>
        <v>0</v>
      </c>
      <c r="AQ300" s="31">
        <f>AQ301</f>
        <v>0</v>
      </c>
      <c r="AR300" s="31">
        <f>AR301</f>
        <v>0</v>
      </c>
      <c r="AS300" s="31">
        <f t="shared" si="693"/>
        <v>8348.3999999999996</v>
      </c>
      <c r="AT300" s="31">
        <f t="shared" si="694"/>
        <v>6934.3999999999996</v>
      </c>
      <c r="AU300" s="31">
        <f t="shared" si="695"/>
        <v>6934.3999999999996</v>
      </c>
      <c r="AV300" s="31">
        <f>AV301</f>
        <v>0</v>
      </c>
      <c r="AW300" s="32"/>
      <c r="AX300" s="32"/>
      <c r="AY300" s="1"/>
      <c r="AZ300" s="1"/>
      <c r="BA300" s="1"/>
      <c r="BB300" s="1"/>
      <c r="BC300" s="1"/>
      <c r="BD300" s="1"/>
      <c r="BE300" s="1"/>
    </row>
    <row r="301" ht="31.5">
      <c r="A301" s="29" t="s">
        <v>199</v>
      </c>
      <c r="B301" s="29" t="s">
        <v>265</v>
      </c>
      <c r="C301" s="29" t="s">
        <v>27</v>
      </c>
      <c r="D301" s="29" t="s">
        <v>208</v>
      </c>
      <c r="E301" s="29" t="s">
        <v>129</v>
      </c>
      <c r="F301" s="30" t="s">
        <v>130</v>
      </c>
      <c r="G301" s="31">
        <v>6934.3999999999996</v>
      </c>
      <c r="H301" s="31">
        <v>6934.3999999999996</v>
      </c>
      <c r="I301" s="31">
        <v>6934.3999999999996</v>
      </c>
      <c r="J301" s="31"/>
      <c r="K301" s="31"/>
      <c r="L301" s="31"/>
      <c r="M301" s="31">
        <f t="shared" si="600"/>
        <v>6934.3999999999996</v>
      </c>
      <c r="N301" s="31">
        <f t="shared" si="601"/>
        <v>6934.3999999999996</v>
      </c>
      <c r="O301" s="31">
        <f t="shared" si="602"/>
        <v>6934.3999999999996</v>
      </c>
      <c r="P301" s="31"/>
      <c r="Q301" s="31"/>
      <c r="R301" s="31">
        <v>1414</v>
      </c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>
        <f t="shared" si="696"/>
        <v>8348.3999999999996</v>
      </c>
      <c r="AD301" s="31">
        <f t="shared" si="697"/>
        <v>6934.3999999999996</v>
      </c>
      <c r="AE301" s="31">
        <f t="shared" si="698"/>
        <v>6934.3999999999996</v>
      </c>
      <c r="AF301" s="31"/>
      <c r="AG301" s="31">
        <f t="shared" si="699"/>
        <v>8348.3999999999996</v>
      </c>
      <c r="AH301" s="31">
        <f t="shared" si="700"/>
        <v>6934.3999999999996</v>
      </c>
      <c r="AI301" s="31">
        <f t="shared" si="701"/>
        <v>6934.3999999999996</v>
      </c>
      <c r="AJ301" s="31"/>
      <c r="AK301" s="31"/>
      <c r="AL301" s="31"/>
      <c r="AM301" s="31"/>
      <c r="AN301" s="31"/>
      <c r="AO301" s="31"/>
      <c r="AP301" s="31"/>
      <c r="AQ301" s="31"/>
      <c r="AR301" s="31"/>
      <c r="AS301" s="31">
        <f t="shared" si="693"/>
        <v>8348.3999999999996</v>
      </c>
      <c r="AT301" s="31">
        <f t="shared" si="694"/>
        <v>6934.3999999999996</v>
      </c>
      <c r="AU301" s="31">
        <f t="shared" si="695"/>
        <v>6934.3999999999996</v>
      </c>
      <c r="AV301" s="31"/>
      <c r="AW301" s="32"/>
      <c r="AX301" s="32"/>
      <c r="AY301" s="1"/>
      <c r="AZ301" s="1"/>
      <c r="BA301" s="1"/>
      <c r="BB301" s="1"/>
      <c r="BC301" s="1"/>
      <c r="BD301" s="1"/>
      <c r="BE301" s="1"/>
    </row>
    <row r="302" ht="31.5">
      <c r="A302" s="29" t="s">
        <v>199</v>
      </c>
      <c r="B302" s="29" t="s">
        <v>265</v>
      </c>
      <c r="C302" s="29" t="s">
        <v>27</v>
      </c>
      <c r="D302" s="29" t="s">
        <v>210</v>
      </c>
      <c r="E302" s="29"/>
      <c r="F302" s="30" t="s">
        <v>211</v>
      </c>
      <c r="G302" s="31">
        <f>G303</f>
        <v>235022.79999999999</v>
      </c>
      <c r="H302" s="31">
        <f>H303</f>
        <v>119452.5</v>
      </c>
      <c r="I302" s="31">
        <f>I303</f>
        <v>103969.60000000001</v>
      </c>
      <c r="J302" s="31">
        <f>J303</f>
        <v>0</v>
      </c>
      <c r="K302" s="31">
        <f>K303</f>
        <v>0</v>
      </c>
      <c r="L302" s="31">
        <f>L303</f>
        <v>0</v>
      </c>
      <c r="M302" s="31">
        <f t="shared" si="600"/>
        <v>235022.79999999999</v>
      </c>
      <c r="N302" s="31">
        <f t="shared" si="601"/>
        <v>119452.5</v>
      </c>
      <c r="O302" s="31">
        <f t="shared" si="602"/>
        <v>103969.60000000001</v>
      </c>
      <c r="P302" s="31">
        <f>P303</f>
        <v>0</v>
      </c>
      <c r="Q302" s="31">
        <f>Q303</f>
        <v>-8264.6000000000004</v>
      </c>
      <c r="R302" s="31">
        <f>R303</f>
        <v>0</v>
      </c>
      <c r="S302" s="31">
        <f>S303</f>
        <v>-41428.800000000003</v>
      </c>
      <c r="T302" s="31">
        <f>T303</f>
        <v>0</v>
      </c>
      <c r="U302" s="31">
        <f>U303</f>
        <v>0</v>
      </c>
      <c r="V302" s="31">
        <f>V303</f>
        <v>0</v>
      </c>
      <c r="W302" s="31">
        <f>W303</f>
        <v>41428.800000000003</v>
      </c>
      <c r="X302" s="31">
        <f>X303</f>
        <v>0</v>
      </c>
      <c r="Y302" s="31">
        <f>Y303</f>
        <v>0</v>
      </c>
      <c r="Z302" s="31">
        <f>Z303</f>
        <v>0</v>
      </c>
      <c r="AA302" s="31">
        <f>AA303</f>
        <v>0</v>
      </c>
      <c r="AB302" s="31">
        <f>AB303</f>
        <v>0</v>
      </c>
      <c r="AC302" s="31">
        <f t="shared" si="696"/>
        <v>185329.39999999997</v>
      </c>
      <c r="AD302" s="31">
        <f t="shared" si="697"/>
        <v>160881.29999999999</v>
      </c>
      <c r="AE302" s="31">
        <f t="shared" si="698"/>
        <v>103969.60000000001</v>
      </c>
      <c r="AF302" s="31">
        <f>AF303</f>
        <v>0</v>
      </c>
      <c r="AG302" s="31">
        <f t="shared" si="699"/>
        <v>185329.39999999997</v>
      </c>
      <c r="AH302" s="31">
        <f t="shared" si="700"/>
        <v>160881.29999999999</v>
      </c>
      <c r="AI302" s="31">
        <f t="shared" si="701"/>
        <v>103969.60000000001</v>
      </c>
      <c r="AJ302" s="31">
        <f>AJ303</f>
        <v>0</v>
      </c>
      <c r="AK302" s="31">
        <f>AK303</f>
        <v>1889.7</v>
      </c>
      <c r="AL302" s="31">
        <f>AL303</f>
        <v>-734.23500000000001</v>
      </c>
      <c r="AM302" s="31">
        <f>AM303</f>
        <v>0</v>
      </c>
      <c r="AN302" s="31">
        <f>AN303</f>
        <v>0</v>
      </c>
      <c r="AO302" s="31">
        <f>AO303</f>
        <v>0</v>
      </c>
      <c r="AP302" s="31">
        <f>AP303</f>
        <v>0</v>
      </c>
      <c r="AQ302" s="31">
        <f>AQ303</f>
        <v>0</v>
      </c>
      <c r="AR302" s="31">
        <f>AR303</f>
        <v>0</v>
      </c>
      <c r="AS302" s="31">
        <f t="shared" si="693"/>
        <v>186484.86499999999</v>
      </c>
      <c r="AT302" s="31">
        <f t="shared" si="694"/>
        <v>160881.29999999999</v>
      </c>
      <c r="AU302" s="31">
        <f t="shared" si="695"/>
        <v>103969.60000000001</v>
      </c>
      <c r="AV302" s="31">
        <f>AV303</f>
        <v>0</v>
      </c>
      <c r="AW302" s="32"/>
      <c r="AX302" s="32"/>
      <c r="AY302" s="1"/>
      <c r="AZ302" s="1"/>
      <c r="BA302" s="1"/>
      <c r="BB302" s="1"/>
      <c r="BC302" s="1"/>
      <c r="BD302" s="1"/>
      <c r="BE302" s="1"/>
    </row>
    <row r="303" ht="31.5">
      <c r="A303" s="29" t="s">
        <v>199</v>
      </c>
      <c r="B303" s="29" t="s">
        <v>265</v>
      </c>
      <c r="C303" s="29" t="s">
        <v>27</v>
      </c>
      <c r="D303" s="29" t="s">
        <v>210</v>
      </c>
      <c r="E303" s="29" t="s">
        <v>129</v>
      </c>
      <c r="F303" s="30" t="s">
        <v>130</v>
      </c>
      <c r="G303" s="31">
        <v>235022.79999999999</v>
      </c>
      <c r="H303" s="31">
        <v>119452.5</v>
      </c>
      <c r="I303" s="31">
        <v>103969.60000000001</v>
      </c>
      <c r="J303" s="31"/>
      <c r="K303" s="31"/>
      <c r="L303" s="31"/>
      <c r="M303" s="31">
        <f t="shared" si="600"/>
        <v>235022.79999999999</v>
      </c>
      <c r="N303" s="31">
        <f t="shared" si="601"/>
        <v>119452.5</v>
      </c>
      <c r="O303" s="31">
        <f t="shared" si="602"/>
        <v>103969.60000000001</v>
      </c>
      <c r="P303" s="31"/>
      <c r="Q303" s="31">
        <v>-8264.6000000000004</v>
      </c>
      <c r="R303" s="31"/>
      <c r="S303" s="31">
        <v>-41428.800000000003</v>
      </c>
      <c r="T303" s="31"/>
      <c r="U303" s="31"/>
      <c r="V303" s="31"/>
      <c r="W303" s="31">
        <v>41428.800000000003</v>
      </c>
      <c r="X303" s="31"/>
      <c r="Y303" s="31"/>
      <c r="Z303" s="31"/>
      <c r="AA303" s="31"/>
      <c r="AB303" s="31"/>
      <c r="AC303" s="31">
        <f t="shared" si="696"/>
        <v>185329.39999999997</v>
      </c>
      <c r="AD303" s="31">
        <f t="shared" si="697"/>
        <v>160881.29999999999</v>
      </c>
      <c r="AE303" s="31">
        <f t="shared" si="698"/>
        <v>103969.60000000001</v>
      </c>
      <c r="AF303" s="31"/>
      <c r="AG303" s="31">
        <f t="shared" si="699"/>
        <v>185329.39999999997</v>
      </c>
      <c r="AH303" s="31">
        <f t="shared" si="700"/>
        <v>160881.29999999999</v>
      </c>
      <c r="AI303" s="31">
        <f t="shared" si="701"/>
        <v>103969.60000000001</v>
      </c>
      <c r="AJ303" s="31"/>
      <c r="AK303" s="31">
        <v>1889.7</v>
      </c>
      <c r="AL303" s="31">
        <v>-734.23500000000001</v>
      </c>
      <c r="AM303" s="31"/>
      <c r="AN303" s="31"/>
      <c r="AO303" s="31"/>
      <c r="AP303" s="31"/>
      <c r="AQ303" s="31"/>
      <c r="AR303" s="31"/>
      <c r="AS303" s="31">
        <f t="shared" si="693"/>
        <v>186484.86499999999</v>
      </c>
      <c r="AT303" s="31">
        <f t="shared" si="694"/>
        <v>160881.29999999999</v>
      </c>
      <c r="AU303" s="31">
        <f t="shared" si="695"/>
        <v>103969.60000000001</v>
      </c>
      <c r="AV303" s="31"/>
      <c r="AW303" s="32"/>
      <c r="AX303" s="32"/>
      <c r="AY303" s="1"/>
      <c r="AZ303" s="1"/>
      <c r="BA303" s="1"/>
      <c r="BB303" s="1"/>
      <c r="BC303" s="1"/>
      <c r="BD303" s="1"/>
      <c r="BE303" s="1"/>
    </row>
    <row r="304" ht="47.25">
      <c r="A304" s="29" t="s">
        <v>199</v>
      </c>
      <c r="B304" s="29" t="s">
        <v>265</v>
      </c>
      <c r="C304" s="29" t="s">
        <v>27</v>
      </c>
      <c r="D304" s="29" t="s">
        <v>248</v>
      </c>
      <c r="E304" s="29"/>
      <c r="F304" s="30" t="s">
        <v>249</v>
      </c>
      <c r="G304" s="31">
        <f t="shared" ref="G304:G305" si="702">G305</f>
        <v>2005.4000000000001</v>
      </c>
      <c r="H304" s="31">
        <f t="shared" ref="H304:H305" si="703">H305</f>
        <v>2925.9000000000001</v>
      </c>
      <c r="I304" s="31">
        <f t="shared" ref="I304:I305" si="704">I305</f>
        <v>4335.6999999999998</v>
      </c>
      <c r="J304" s="31">
        <f t="shared" ref="J304:J305" si="705">J305</f>
        <v>0</v>
      </c>
      <c r="K304" s="31">
        <f t="shared" ref="K304:K305" si="706">K305</f>
        <v>0</v>
      </c>
      <c r="L304" s="31">
        <f t="shared" ref="L304:L305" si="707">L305</f>
        <v>0</v>
      </c>
      <c r="M304" s="31">
        <f t="shared" si="600"/>
        <v>2005.4000000000001</v>
      </c>
      <c r="N304" s="31">
        <f t="shared" si="601"/>
        <v>2925.9000000000001</v>
      </c>
      <c r="O304" s="31">
        <f t="shared" si="602"/>
        <v>4335.6999999999998</v>
      </c>
      <c r="P304" s="31">
        <f t="shared" ref="P304:P305" si="708">P305</f>
        <v>0</v>
      </c>
      <c r="Q304" s="31">
        <f t="shared" ref="Q304:Q305" si="709">Q305</f>
        <v>0</v>
      </c>
      <c r="R304" s="31">
        <f t="shared" ref="R304:R305" si="710">R305</f>
        <v>0</v>
      </c>
      <c r="S304" s="31">
        <f t="shared" ref="S304:S305" si="711">S305</f>
        <v>-527.70000000000005</v>
      </c>
      <c r="T304" s="31">
        <f t="shared" ref="T304:T305" si="712">T305</f>
        <v>0</v>
      </c>
      <c r="U304" s="31">
        <f t="shared" ref="U304:U305" si="713">U305</f>
        <v>0</v>
      </c>
      <c r="V304" s="31">
        <f t="shared" ref="V304:V305" si="714">V305</f>
        <v>0</v>
      </c>
      <c r="W304" s="31">
        <f t="shared" ref="W304:W305" si="715">W305</f>
        <v>0</v>
      </c>
      <c r="X304" s="31">
        <f t="shared" ref="X304:X305" si="716">X305</f>
        <v>0</v>
      </c>
      <c r="Y304" s="31">
        <f t="shared" ref="Y304:Y305" si="717">Y305</f>
        <v>0</v>
      </c>
      <c r="Z304" s="31">
        <f t="shared" ref="Z304:Z305" si="718">Z305</f>
        <v>0</v>
      </c>
      <c r="AA304" s="31">
        <f t="shared" ref="AA304:AA305" si="719">AA305</f>
        <v>527.70000000000005</v>
      </c>
      <c r="AB304" s="31">
        <f t="shared" ref="AB304:AB305" si="720">AB305</f>
        <v>0</v>
      </c>
      <c r="AC304" s="31">
        <f t="shared" si="696"/>
        <v>1477.7</v>
      </c>
      <c r="AD304" s="31">
        <f t="shared" si="697"/>
        <v>2925.9000000000001</v>
      </c>
      <c r="AE304" s="31">
        <f t="shared" si="698"/>
        <v>4863.3999999999996</v>
      </c>
      <c r="AF304" s="31">
        <f t="shared" ref="AF304:AF305" si="721">AF305</f>
        <v>0</v>
      </c>
      <c r="AG304" s="31">
        <f t="shared" si="699"/>
        <v>1477.7</v>
      </c>
      <c r="AH304" s="31">
        <f t="shared" si="700"/>
        <v>2925.9000000000001</v>
      </c>
      <c r="AI304" s="31">
        <f t="shared" si="701"/>
        <v>4863.3999999999996</v>
      </c>
      <c r="AJ304" s="31">
        <f t="shared" ref="AJ304:AJ305" si="722">AJ305</f>
        <v>0</v>
      </c>
      <c r="AK304" s="31">
        <f t="shared" ref="AK304:AK305" si="723">AK305</f>
        <v>0</v>
      </c>
      <c r="AL304" s="31">
        <f t="shared" ref="AL304:AL305" si="724">AL305</f>
        <v>0</v>
      </c>
      <c r="AM304" s="31">
        <f t="shared" ref="AM304:AM305" si="725">AM305</f>
        <v>0</v>
      </c>
      <c r="AN304" s="31">
        <f t="shared" ref="AN304:AN305" si="726">AN305</f>
        <v>0</v>
      </c>
      <c r="AO304" s="31">
        <f t="shared" ref="AO304:AO305" si="727">AO305</f>
        <v>0</v>
      </c>
      <c r="AP304" s="31">
        <f t="shared" ref="AP304:AP305" si="728">AP305</f>
        <v>0</v>
      </c>
      <c r="AQ304" s="31">
        <f t="shared" ref="AQ304:AQ305" si="729">AQ305</f>
        <v>0</v>
      </c>
      <c r="AR304" s="31">
        <f t="shared" ref="AR304:AR305" si="730">AR305</f>
        <v>0</v>
      </c>
      <c r="AS304" s="31">
        <f t="shared" si="693"/>
        <v>1477.7</v>
      </c>
      <c r="AT304" s="31">
        <f t="shared" si="694"/>
        <v>2925.9000000000001</v>
      </c>
      <c r="AU304" s="31">
        <f t="shared" si="695"/>
        <v>4863.3999999999996</v>
      </c>
      <c r="AV304" s="31">
        <f t="shared" ref="AV304:AV305" si="731">AV305</f>
        <v>0</v>
      </c>
      <c r="AW304" s="32"/>
      <c r="AX304" s="32"/>
      <c r="AY304" s="1"/>
      <c r="AZ304" s="1"/>
      <c r="BA304" s="1"/>
      <c r="BB304" s="1"/>
      <c r="BC304" s="1"/>
      <c r="BD304" s="1"/>
      <c r="BE304" s="1"/>
    </row>
    <row r="305" hidden="1">
      <c r="A305" s="29" t="s">
        <v>199</v>
      </c>
      <c r="B305" s="29" t="s">
        <v>265</v>
      </c>
      <c r="C305" s="29" t="s">
        <v>27</v>
      </c>
      <c r="D305" s="29" t="s">
        <v>250</v>
      </c>
      <c r="E305" s="29"/>
      <c r="F305" s="30" t="s">
        <v>34</v>
      </c>
      <c r="G305" s="31">
        <f t="shared" si="702"/>
        <v>2005.4000000000001</v>
      </c>
      <c r="H305" s="31">
        <f t="shared" si="703"/>
        <v>2925.9000000000001</v>
      </c>
      <c r="I305" s="31">
        <f t="shared" si="704"/>
        <v>4335.6999999999998</v>
      </c>
      <c r="J305" s="31">
        <f t="shared" si="705"/>
        <v>0</v>
      </c>
      <c r="K305" s="31">
        <f t="shared" si="706"/>
        <v>0</v>
      </c>
      <c r="L305" s="31">
        <f t="shared" si="707"/>
        <v>0</v>
      </c>
      <c r="M305" s="31">
        <f t="shared" si="600"/>
        <v>2005.4000000000001</v>
      </c>
      <c r="N305" s="31">
        <f t="shared" si="601"/>
        <v>2925.9000000000001</v>
      </c>
      <c r="O305" s="31">
        <f t="shared" si="602"/>
        <v>4335.6999999999998</v>
      </c>
      <c r="P305" s="31">
        <f t="shared" si="708"/>
        <v>0</v>
      </c>
      <c r="Q305" s="31">
        <f t="shared" si="709"/>
        <v>0</v>
      </c>
      <c r="R305" s="31">
        <f t="shared" si="710"/>
        <v>0</v>
      </c>
      <c r="S305" s="31">
        <f t="shared" si="711"/>
        <v>-527.70000000000005</v>
      </c>
      <c r="T305" s="31">
        <f t="shared" si="712"/>
        <v>0</v>
      </c>
      <c r="U305" s="31">
        <f t="shared" si="713"/>
        <v>0</v>
      </c>
      <c r="V305" s="31">
        <f t="shared" si="714"/>
        <v>0</v>
      </c>
      <c r="W305" s="31">
        <f t="shared" si="715"/>
        <v>0</v>
      </c>
      <c r="X305" s="31">
        <f t="shared" si="716"/>
        <v>0</v>
      </c>
      <c r="Y305" s="31">
        <f t="shared" si="717"/>
        <v>0</v>
      </c>
      <c r="Z305" s="31">
        <f t="shared" si="718"/>
        <v>0</v>
      </c>
      <c r="AA305" s="31">
        <f t="shared" si="719"/>
        <v>527.70000000000005</v>
      </c>
      <c r="AB305" s="31">
        <f t="shared" si="720"/>
        <v>0</v>
      </c>
      <c r="AC305" s="31">
        <f t="shared" si="696"/>
        <v>1477.7</v>
      </c>
      <c r="AD305" s="31">
        <f t="shared" si="697"/>
        <v>2925.9000000000001</v>
      </c>
      <c r="AE305" s="31">
        <f t="shared" si="698"/>
        <v>4863.3999999999996</v>
      </c>
      <c r="AF305" s="31">
        <f t="shared" si="721"/>
        <v>0</v>
      </c>
      <c r="AG305" s="31">
        <f t="shared" si="699"/>
        <v>1477.7</v>
      </c>
      <c r="AH305" s="31">
        <f t="shared" si="700"/>
        <v>2925.9000000000001</v>
      </c>
      <c r="AI305" s="31">
        <f t="shared" si="701"/>
        <v>4863.3999999999996</v>
      </c>
      <c r="AJ305" s="31">
        <f t="shared" si="722"/>
        <v>0</v>
      </c>
      <c r="AK305" s="31">
        <f t="shared" si="723"/>
        <v>0</v>
      </c>
      <c r="AL305" s="31">
        <f t="shared" si="724"/>
        <v>0</v>
      </c>
      <c r="AM305" s="31">
        <f t="shared" si="725"/>
        <v>0</v>
      </c>
      <c r="AN305" s="31">
        <f t="shared" si="726"/>
        <v>0</v>
      </c>
      <c r="AO305" s="31">
        <f t="shared" si="727"/>
        <v>0</v>
      </c>
      <c r="AP305" s="31">
        <f t="shared" si="728"/>
        <v>0</v>
      </c>
      <c r="AQ305" s="31">
        <f t="shared" si="729"/>
        <v>0</v>
      </c>
      <c r="AR305" s="31">
        <f t="shared" si="730"/>
        <v>0</v>
      </c>
      <c r="AS305" s="31">
        <f t="shared" si="693"/>
        <v>1477.7</v>
      </c>
      <c r="AT305" s="31">
        <f t="shared" si="694"/>
        <v>2925.9000000000001</v>
      </c>
      <c r="AU305" s="31">
        <f t="shared" si="695"/>
        <v>4863.3999999999996</v>
      </c>
      <c r="AV305" s="31">
        <f t="shared" si="731"/>
        <v>0</v>
      </c>
      <c r="AW305" s="32">
        <v>0</v>
      </c>
      <c r="AX305" s="32"/>
      <c r="AY305" s="41" t="s">
        <v>152</v>
      </c>
      <c r="AZ305" s="1"/>
      <c r="BA305" s="1"/>
      <c r="BB305" s="1"/>
      <c r="BC305" s="1"/>
      <c r="BD305" s="1"/>
      <c r="BE305" s="1"/>
    </row>
    <row r="306" ht="47.25">
      <c r="A306" s="29" t="s">
        <v>199</v>
      </c>
      <c r="B306" s="29" t="s">
        <v>265</v>
      </c>
      <c r="C306" s="29" t="s">
        <v>27</v>
      </c>
      <c r="D306" s="29" t="s">
        <v>251</v>
      </c>
      <c r="E306" s="29"/>
      <c r="F306" s="30" t="s">
        <v>252</v>
      </c>
      <c r="G306" s="31">
        <f>G307+G309</f>
        <v>2005.4000000000001</v>
      </c>
      <c r="H306" s="31">
        <f>H307+H309</f>
        <v>2925.9000000000001</v>
      </c>
      <c r="I306" s="31">
        <f>I307+I309</f>
        <v>4335.6999999999998</v>
      </c>
      <c r="J306" s="31">
        <f>J307+J309</f>
        <v>0</v>
      </c>
      <c r="K306" s="31">
        <f>K307+K309</f>
        <v>0</v>
      </c>
      <c r="L306" s="31">
        <f>L307+L309</f>
        <v>0</v>
      </c>
      <c r="M306" s="31">
        <f t="shared" si="600"/>
        <v>2005.4000000000001</v>
      </c>
      <c r="N306" s="31">
        <f t="shared" si="601"/>
        <v>2925.9000000000001</v>
      </c>
      <c r="O306" s="31">
        <f t="shared" si="602"/>
        <v>4335.6999999999998</v>
      </c>
      <c r="P306" s="31">
        <f>P307+P309</f>
        <v>0</v>
      </c>
      <c r="Q306" s="31">
        <f>Q307+Q309</f>
        <v>0</v>
      </c>
      <c r="R306" s="31">
        <f>R307+R309</f>
        <v>0</v>
      </c>
      <c r="S306" s="31">
        <f>S307+S309</f>
        <v>-527.70000000000005</v>
      </c>
      <c r="T306" s="31">
        <f>T307+T309</f>
        <v>0</v>
      </c>
      <c r="U306" s="31">
        <f>U307+U309</f>
        <v>0</v>
      </c>
      <c r="V306" s="31">
        <f>V307+V309</f>
        <v>0</v>
      </c>
      <c r="W306" s="31">
        <f>W307+W309</f>
        <v>0</v>
      </c>
      <c r="X306" s="31">
        <f>X307+X309</f>
        <v>0</v>
      </c>
      <c r="Y306" s="31">
        <f>Y307+Y309</f>
        <v>0</v>
      </c>
      <c r="Z306" s="31">
        <f>Z307+Z309</f>
        <v>0</v>
      </c>
      <c r="AA306" s="31">
        <f>AA307+AA309</f>
        <v>527.70000000000005</v>
      </c>
      <c r="AB306" s="31">
        <f>AB307+AB309</f>
        <v>0</v>
      </c>
      <c r="AC306" s="31">
        <f t="shared" si="696"/>
        <v>1477.7</v>
      </c>
      <c r="AD306" s="31">
        <f t="shared" si="697"/>
        <v>2925.9000000000001</v>
      </c>
      <c r="AE306" s="31">
        <f t="shared" si="698"/>
        <v>4863.3999999999996</v>
      </c>
      <c r="AF306" s="31">
        <f>AF307+AF309</f>
        <v>0</v>
      </c>
      <c r="AG306" s="31">
        <f t="shared" si="699"/>
        <v>1477.7</v>
      </c>
      <c r="AH306" s="31">
        <f t="shared" si="700"/>
        <v>2925.9000000000001</v>
      </c>
      <c r="AI306" s="31">
        <f t="shared" si="701"/>
        <v>4863.3999999999996</v>
      </c>
      <c r="AJ306" s="31">
        <f>AJ307+AJ309</f>
        <v>0</v>
      </c>
      <c r="AK306" s="31">
        <f>AK307+AK309</f>
        <v>0</v>
      </c>
      <c r="AL306" s="31">
        <f>AL307+AL309</f>
        <v>0</v>
      </c>
      <c r="AM306" s="31">
        <f>AM307+AM309</f>
        <v>0</v>
      </c>
      <c r="AN306" s="31">
        <f>AN307+AN309</f>
        <v>0</v>
      </c>
      <c r="AO306" s="31">
        <f>AO307+AO309</f>
        <v>0</v>
      </c>
      <c r="AP306" s="31">
        <f>AP307+AP309</f>
        <v>0</v>
      </c>
      <c r="AQ306" s="31">
        <f>AQ307+AQ309</f>
        <v>0</v>
      </c>
      <c r="AR306" s="31">
        <f>AR307+AR309</f>
        <v>0</v>
      </c>
      <c r="AS306" s="31">
        <f t="shared" si="693"/>
        <v>1477.7</v>
      </c>
      <c r="AT306" s="31">
        <f t="shared" si="694"/>
        <v>2925.9000000000001</v>
      </c>
      <c r="AU306" s="31">
        <f t="shared" si="695"/>
        <v>4863.3999999999996</v>
      </c>
      <c r="AV306" s="31">
        <f>AV307+AV309</f>
        <v>0</v>
      </c>
      <c r="AW306" s="32"/>
      <c r="AX306" s="32"/>
      <c r="AY306" s="1"/>
      <c r="AZ306" s="1"/>
      <c r="BA306" s="1"/>
      <c r="BB306" s="1"/>
      <c r="BC306" s="1"/>
      <c r="BD306" s="1"/>
      <c r="BE306" s="1"/>
    </row>
    <row r="307" ht="31.5">
      <c r="A307" s="29" t="s">
        <v>199</v>
      </c>
      <c r="B307" s="29" t="s">
        <v>265</v>
      </c>
      <c r="C307" s="29" t="s">
        <v>27</v>
      </c>
      <c r="D307" s="29" t="s">
        <v>253</v>
      </c>
      <c r="E307" s="29"/>
      <c r="F307" s="30" t="s">
        <v>254</v>
      </c>
      <c r="G307" s="31">
        <f>G308</f>
        <v>1477.7</v>
      </c>
      <c r="H307" s="31">
        <f>H308</f>
        <v>1377.7</v>
      </c>
      <c r="I307" s="31">
        <f>I308</f>
        <v>1377.7</v>
      </c>
      <c r="J307" s="31">
        <f>J308</f>
        <v>0</v>
      </c>
      <c r="K307" s="31">
        <f>K308</f>
        <v>0</v>
      </c>
      <c r="L307" s="31">
        <f>L308</f>
        <v>0</v>
      </c>
      <c r="M307" s="31">
        <f t="shared" si="600"/>
        <v>1477.7</v>
      </c>
      <c r="N307" s="31">
        <f t="shared" si="601"/>
        <v>1377.7</v>
      </c>
      <c r="O307" s="31">
        <f t="shared" si="602"/>
        <v>1377.7</v>
      </c>
      <c r="P307" s="31">
        <f>P308</f>
        <v>0</v>
      </c>
      <c r="Q307" s="31">
        <f>Q308</f>
        <v>0</v>
      </c>
      <c r="R307" s="31">
        <f>R308</f>
        <v>0</v>
      </c>
      <c r="S307" s="31">
        <f>S308</f>
        <v>0</v>
      </c>
      <c r="T307" s="31">
        <f>T308</f>
        <v>0</v>
      </c>
      <c r="U307" s="31">
        <f>U308</f>
        <v>0</v>
      </c>
      <c r="V307" s="31">
        <f>V308</f>
        <v>0</v>
      </c>
      <c r="W307" s="31">
        <f>W308</f>
        <v>0</v>
      </c>
      <c r="X307" s="31">
        <f>X308</f>
        <v>0</v>
      </c>
      <c r="Y307" s="31">
        <f>Y308</f>
        <v>0</v>
      </c>
      <c r="Z307" s="31">
        <f>Z308</f>
        <v>0</v>
      </c>
      <c r="AA307" s="31">
        <f>AA308</f>
        <v>0</v>
      </c>
      <c r="AB307" s="31">
        <f>AB308</f>
        <v>0</v>
      </c>
      <c r="AC307" s="31">
        <f t="shared" si="696"/>
        <v>1477.7</v>
      </c>
      <c r="AD307" s="31">
        <f t="shared" si="697"/>
        <v>1377.7</v>
      </c>
      <c r="AE307" s="31">
        <f t="shared" si="698"/>
        <v>1377.7</v>
      </c>
      <c r="AF307" s="31">
        <f>AF308</f>
        <v>0</v>
      </c>
      <c r="AG307" s="31">
        <f t="shared" si="699"/>
        <v>1477.7</v>
      </c>
      <c r="AH307" s="31">
        <f t="shared" si="700"/>
        <v>1377.7</v>
      </c>
      <c r="AI307" s="31">
        <f t="shared" si="701"/>
        <v>1377.7</v>
      </c>
      <c r="AJ307" s="31">
        <f>AJ308</f>
        <v>0</v>
      </c>
      <c r="AK307" s="31">
        <f>AK308</f>
        <v>0</v>
      </c>
      <c r="AL307" s="31">
        <f>AL308</f>
        <v>0</v>
      </c>
      <c r="AM307" s="31">
        <f>AM308</f>
        <v>0</v>
      </c>
      <c r="AN307" s="31">
        <f>AN308</f>
        <v>0</v>
      </c>
      <c r="AO307" s="31">
        <f>AO308</f>
        <v>0</v>
      </c>
      <c r="AP307" s="31">
        <f>AP308</f>
        <v>0</v>
      </c>
      <c r="AQ307" s="31">
        <f>AQ308</f>
        <v>0</v>
      </c>
      <c r="AR307" s="31">
        <f>AR308</f>
        <v>0</v>
      </c>
      <c r="AS307" s="31">
        <f t="shared" si="693"/>
        <v>1477.7</v>
      </c>
      <c r="AT307" s="31">
        <f t="shared" si="694"/>
        <v>1377.7</v>
      </c>
      <c r="AU307" s="31">
        <f t="shared" si="695"/>
        <v>1377.7</v>
      </c>
      <c r="AV307" s="31">
        <f>AV308</f>
        <v>0</v>
      </c>
      <c r="AW307" s="32"/>
      <c r="AX307" s="32"/>
      <c r="AY307" s="1"/>
      <c r="AZ307" s="1"/>
      <c r="BA307" s="1"/>
      <c r="BB307" s="1"/>
      <c r="BC307" s="1"/>
      <c r="BD307" s="1"/>
      <c r="BE307" s="1"/>
    </row>
    <row r="308" ht="31.5">
      <c r="A308" s="29" t="s">
        <v>199</v>
      </c>
      <c r="B308" s="29" t="s">
        <v>265</v>
      </c>
      <c r="C308" s="29" t="s">
        <v>27</v>
      </c>
      <c r="D308" s="29" t="s">
        <v>253</v>
      </c>
      <c r="E308" s="29" t="s">
        <v>129</v>
      </c>
      <c r="F308" s="30" t="s">
        <v>130</v>
      </c>
      <c r="G308" s="31">
        <v>1477.7</v>
      </c>
      <c r="H308" s="31">
        <v>1377.7</v>
      </c>
      <c r="I308" s="31">
        <v>1377.7</v>
      </c>
      <c r="J308" s="31"/>
      <c r="K308" s="31"/>
      <c r="L308" s="31"/>
      <c r="M308" s="31">
        <f t="shared" si="600"/>
        <v>1477.7</v>
      </c>
      <c r="N308" s="31">
        <f t="shared" si="601"/>
        <v>1377.7</v>
      </c>
      <c r="O308" s="31">
        <f t="shared" si="602"/>
        <v>1377.7</v>
      </c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  <c r="AB308" s="31"/>
      <c r="AC308" s="31">
        <f t="shared" si="696"/>
        <v>1477.7</v>
      </c>
      <c r="AD308" s="31">
        <f t="shared" si="697"/>
        <v>1377.7</v>
      </c>
      <c r="AE308" s="31">
        <f t="shared" si="698"/>
        <v>1377.7</v>
      </c>
      <c r="AF308" s="31"/>
      <c r="AG308" s="31">
        <f t="shared" si="699"/>
        <v>1477.7</v>
      </c>
      <c r="AH308" s="31">
        <f t="shared" si="700"/>
        <v>1377.7</v>
      </c>
      <c r="AI308" s="31">
        <f t="shared" si="701"/>
        <v>1377.7</v>
      </c>
      <c r="AJ308" s="31"/>
      <c r="AK308" s="31"/>
      <c r="AL308" s="31"/>
      <c r="AM308" s="31"/>
      <c r="AN308" s="31"/>
      <c r="AO308" s="31"/>
      <c r="AP308" s="31"/>
      <c r="AQ308" s="31"/>
      <c r="AR308" s="31"/>
      <c r="AS308" s="31">
        <f t="shared" si="693"/>
        <v>1477.7</v>
      </c>
      <c r="AT308" s="31">
        <f t="shared" si="694"/>
        <v>1377.7</v>
      </c>
      <c r="AU308" s="31">
        <f t="shared" si="695"/>
        <v>1377.7</v>
      </c>
      <c r="AV308" s="31"/>
      <c r="AW308" s="32"/>
      <c r="AX308" s="32"/>
      <c r="AY308" s="1"/>
      <c r="AZ308" s="1"/>
      <c r="BA308" s="1"/>
      <c r="BB308" s="1"/>
      <c r="BC308" s="1"/>
      <c r="BD308" s="1"/>
      <c r="BE308" s="1"/>
    </row>
    <row r="309" ht="31.5">
      <c r="A309" s="29" t="s">
        <v>199</v>
      </c>
      <c r="B309" s="29" t="s">
        <v>265</v>
      </c>
      <c r="C309" s="29" t="s">
        <v>27</v>
      </c>
      <c r="D309" s="29" t="s">
        <v>288</v>
      </c>
      <c r="E309" s="29"/>
      <c r="F309" s="30" t="s">
        <v>289</v>
      </c>
      <c r="G309" s="31">
        <f>G310</f>
        <v>527.70000000000005</v>
      </c>
      <c r="H309" s="31">
        <f>H310</f>
        <v>1548.2</v>
      </c>
      <c r="I309" s="31">
        <f>I310</f>
        <v>2958</v>
      </c>
      <c r="J309" s="31">
        <f>J310</f>
        <v>0</v>
      </c>
      <c r="K309" s="31">
        <f>K310</f>
        <v>0</v>
      </c>
      <c r="L309" s="31">
        <f>L310</f>
        <v>0</v>
      </c>
      <c r="M309" s="31">
        <f t="shared" si="600"/>
        <v>527.70000000000005</v>
      </c>
      <c r="N309" s="31">
        <f t="shared" si="601"/>
        <v>1548.2</v>
      </c>
      <c r="O309" s="31">
        <f t="shared" si="602"/>
        <v>2958</v>
      </c>
      <c r="P309" s="31">
        <f>P310</f>
        <v>0</v>
      </c>
      <c r="Q309" s="31">
        <f>Q310</f>
        <v>0</v>
      </c>
      <c r="R309" s="31">
        <f>R310</f>
        <v>0</v>
      </c>
      <c r="S309" s="31">
        <f>S310</f>
        <v>-527.70000000000005</v>
      </c>
      <c r="T309" s="31">
        <f>T310</f>
        <v>0</v>
      </c>
      <c r="U309" s="31">
        <f>U310</f>
        <v>0</v>
      </c>
      <c r="V309" s="31">
        <f>V310</f>
        <v>0</v>
      </c>
      <c r="W309" s="31">
        <f>W310</f>
        <v>0</v>
      </c>
      <c r="X309" s="31">
        <f>X310</f>
        <v>0</v>
      </c>
      <c r="Y309" s="31">
        <f>Y310</f>
        <v>0</v>
      </c>
      <c r="Z309" s="31">
        <f>Z310</f>
        <v>0</v>
      </c>
      <c r="AA309" s="31">
        <f>AA310</f>
        <v>527.70000000000005</v>
      </c>
      <c r="AB309" s="31">
        <f>AB310</f>
        <v>0</v>
      </c>
      <c r="AC309" s="31">
        <f t="shared" si="696"/>
        <v>0</v>
      </c>
      <c r="AD309" s="31">
        <f t="shared" si="697"/>
        <v>1548.2</v>
      </c>
      <c r="AE309" s="31">
        <f t="shared" si="698"/>
        <v>3485.6999999999998</v>
      </c>
      <c r="AF309" s="31">
        <f>AF310</f>
        <v>0</v>
      </c>
      <c r="AG309" s="31">
        <f t="shared" si="699"/>
        <v>0</v>
      </c>
      <c r="AH309" s="31">
        <f t="shared" si="700"/>
        <v>1548.2</v>
      </c>
      <c r="AI309" s="31">
        <f t="shared" si="701"/>
        <v>3485.6999999999998</v>
      </c>
      <c r="AJ309" s="31">
        <f>AJ310</f>
        <v>0</v>
      </c>
      <c r="AK309" s="31">
        <f>AK310</f>
        <v>0</v>
      </c>
      <c r="AL309" s="31">
        <f>AL310</f>
        <v>0</v>
      </c>
      <c r="AM309" s="31">
        <f>AM310</f>
        <v>0</v>
      </c>
      <c r="AN309" s="31">
        <f>AN310</f>
        <v>0</v>
      </c>
      <c r="AO309" s="31">
        <f>AO310</f>
        <v>0</v>
      </c>
      <c r="AP309" s="31">
        <f>AP310</f>
        <v>0</v>
      </c>
      <c r="AQ309" s="31">
        <f>AQ310</f>
        <v>0</v>
      </c>
      <c r="AR309" s="31">
        <f>AR310</f>
        <v>0</v>
      </c>
      <c r="AS309" s="31">
        <f t="shared" si="693"/>
        <v>0</v>
      </c>
      <c r="AT309" s="31">
        <f t="shared" si="694"/>
        <v>1548.2</v>
      </c>
      <c r="AU309" s="31">
        <f t="shared" si="695"/>
        <v>3485.6999999999998</v>
      </c>
      <c r="AV309" s="31">
        <f>AV310</f>
        <v>0</v>
      </c>
      <c r="AW309" s="32"/>
      <c r="AX309" s="32"/>
      <c r="AY309" s="1"/>
      <c r="AZ309" s="1"/>
      <c r="BA309" s="1"/>
      <c r="BB309" s="1"/>
      <c r="BC309" s="1"/>
      <c r="BD309" s="1"/>
      <c r="BE309" s="1"/>
    </row>
    <row r="310" ht="31.5">
      <c r="A310" s="29" t="s">
        <v>199</v>
      </c>
      <c r="B310" s="29" t="s">
        <v>265</v>
      </c>
      <c r="C310" s="29" t="s">
        <v>27</v>
      </c>
      <c r="D310" s="29" t="s">
        <v>288</v>
      </c>
      <c r="E310" s="29" t="s">
        <v>129</v>
      </c>
      <c r="F310" s="30" t="s">
        <v>130</v>
      </c>
      <c r="G310" s="31">
        <v>527.70000000000005</v>
      </c>
      <c r="H310" s="31">
        <v>1548.2</v>
      </c>
      <c r="I310" s="31">
        <v>2958</v>
      </c>
      <c r="J310" s="31"/>
      <c r="K310" s="31"/>
      <c r="L310" s="31"/>
      <c r="M310" s="31">
        <f t="shared" si="600"/>
        <v>527.70000000000005</v>
      </c>
      <c r="N310" s="31">
        <f t="shared" si="601"/>
        <v>1548.2</v>
      </c>
      <c r="O310" s="31">
        <f t="shared" si="602"/>
        <v>2958</v>
      </c>
      <c r="P310" s="31"/>
      <c r="Q310" s="31"/>
      <c r="R310" s="31"/>
      <c r="S310" s="31">
        <v>-527.70000000000005</v>
      </c>
      <c r="T310" s="31"/>
      <c r="U310" s="31"/>
      <c r="V310" s="31"/>
      <c r="W310" s="31"/>
      <c r="X310" s="31"/>
      <c r="Y310" s="31"/>
      <c r="Z310" s="31"/>
      <c r="AA310" s="31">
        <v>527.70000000000005</v>
      </c>
      <c r="AB310" s="31"/>
      <c r="AC310" s="31">
        <f t="shared" si="696"/>
        <v>0</v>
      </c>
      <c r="AD310" s="31">
        <f t="shared" si="697"/>
        <v>1548.2</v>
      </c>
      <c r="AE310" s="31">
        <f t="shared" si="698"/>
        <v>3485.6999999999998</v>
      </c>
      <c r="AF310" s="31"/>
      <c r="AG310" s="31">
        <f t="shared" si="699"/>
        <v>0</v>
      </c>
      <c r="AH310" s="31">
        <f t="shared" si="700"/>
        <v>1548.2</v>
      </c>
      <c r="AI310" s="31">
        <f t="shared" si="701"/>
        <v>3485.6999999999998</v>
      </c>
      <c r="AJ310" s="31"/>
      <c r="AK310" s="31"/>
      <c r="AL310" s="31"/>
      <c r="AM310" s="31"/>
      <c r="AN310" s="31"/>
      <c r="AO310" s="31"/>
      <c r="AP310" s="31"/>
      <c r="AQ310" s="31"/>
      <c r="AR310" s="31"/>
      <c r="AS310" s="31">
        <f t="shared" si="693"/>
        <v>0</v>
      </c>
      <c r="AT310" s="31">
        <f t="shared" si="694"/>
        <v>1548.2</v>
      </c>
      <c r="AU310" s="31">
        <f t="shared" si="695"/>
        <v>3485.6999999999998</v>
      </c>
      <c r="AV310" s="31"/>
      <c r="AW310" s="32"/>
      <c r="AX310" s="32"/>
      <c r="AY310" s="1"/>
      <c r="AZ310" s="1"/>
      <c r="BA310" s="1"/>
      <c r="BB310" s="1"/>
      <c r="BC310" s="1"/>
      <c r="BD310" s="1"/>
      <c r="BE310" s="1"/>
    </row>
    <row r="311" s="24" customFormat="1" ht="31.5">
      <c r="A311" s="25" t="s">
        <v>199</v>
      </c>
      <c r="B311" s="25" t="s">
        <v>265</v>
      </c>
      <c r="C311" s="25" t="s">
        <v>116</v>
      </c>
      <c r="D311" s="25"/>
      <c r="E311" s="25"/>
      <c r="F311" s="26" t="s">
        <v>290</v>
      </c>
      <c r="G311" s="27">
        <f t="shared" ref="G311:G313" si="732">G312</f>
        <v>182051.39999999999</v>
      </c>
      <c r="H311" s="27">
        <f t="shared" ref="H311:H313" si="733">H312</f>
        <v>186762.29999999999</v>
      </c>
      <c r="I311" s="27">
        <f t="shared" ref="I311:I313" si="734">I312</f>
        <v>186762.29999999999</v>
      </c>
      <c r="J311" s="27">
        <f t="shared" ref="J311:J313" si="735">J312</f>
        <v>0</v>
      </c>
      <c r="K311" s="27">
        <f t="shared" ref="K311:K313" si="736">K312</f>
        <v>0</v>
      </c>
      <c r="L311" s="27">
        <f t="shared" ref="L311:L313" si="737">L312</f>
        <v>0</v>
      </c>
      <c r="M311" s="27">
        <f t="shared" si="600"/>
        <v>182051.39999999999</v>
      </c>
      <c r="N311" s="27">
        <f t="shared" si="601"/>
        <v>186762.29999999999</v>
      </c>
      <c r="O311" s="27">
        <f t="shared" si="602"/>
        <v>186762.29999999999</v>
      </c>
      <c r="P311" s="27">
        <f t="shared" ref="P311:P313" si="738">P312</f>
        <v>0</v>
      </c>
      <c r="Q311" s="27">
        <f t="shared" ref="Q311:Q313" si="739">Q312</f>
        <v>0</v>
      </c>
      <c r="R311" s="27">
        <f t="shared" ref="R311:R313" si="740">R312</f>
        <v>0</v>
      </c>
      <c r="S311" s="27">
        <f t="shared" ref="S311:S313" si="741">S312</f>
        <v>0</v>
      </c>
      <c r="T311" s="27">
        <f t="shared" ref="T311:T313" si="742">T312</f>
        <v>0</v>
      </c>
      <c r="U311" s="27">
        <f t="shared" ref="U311:U313" si="743">U312</f>
        <v>0</v>
      </c>
      <c r="V311" s="27">
        <f t="shared" ref="V311:V313" si="744">V312</f>
        <v>0</v>
      </c>
      <c r="W311" s="27">
        <f t="shared" ref="W311:W313" si="745">W312</f>
        <v>0</v>
      </c>
      <c r="X311" s="27">
        <f t="shared" ref="X311:X313" si="746">X312</f>
        <v>0</v>
      </c>
      <c r="Y311" s="27">
        <f t="shared" ref="Y311:Y313" si="747">Y312</f>
        <v>0</v>
      </c>
      <c r="Z311" s="27">
        <f t="shared" ref="Z311:Z313" si="748">Z312</f>
        <v>0</v>
      </c>
      <c r="AA311" s="27">
        <f t="shared" ref="AA311:AA313" si="749">AA312</f>
        <v>0</v>
      </c>
      <c r="AB311" s="27">
        <f t="shared" ref="AB311:AB313" si="750">AB312</f>
        <v>0</v>
      </c>
      <c r="AC311" s="27">
        <f t="shared" si="696"/>
        <v>182051.39999999999</v>
      </c>
      <c r="AD311" s="27">
        <f t="shared" si="697"/>
        <v>186762.29999999999</v>
      </c>
      <c r="AE311" s="27">
        <f t="shared" si="698"/>
        <v>186762.29999999999</v>
      </c>
      <c r="AF311" s="27">
        <f t="shared" ref="AF311:AF313" si="751">AF312</f>
        <v>0</v>
      </c>
      <c r="AG311" s="27">
        <f t="shared" si="699"/>
        <v>182051.39999999999</v>
      </c>
      <c r="AH311" s="27">
        <f t="shared" si="700"/>
        <v>186762.29999999999</v>
      </c>
      <c r="AI311" s="27">
        <f t="shared" si="701"/>
        <v>186762.29999999999</v>
      </c>
      <c r="AJ311" s="27">
        <f t="shared" ref="AJ311:AJ313" si="752">AJ312</f>
        <v>0</v>
      </c>
      <c r="AK311" s="27">
        <f t="shared" ref="AK311:AK313" si="753">AK312</f>
        <v>0</v>
      </c>
      <c r="AL311" s="27">
        <f t="shared" ref="AL311:AL313" si="754">AL312</f>
        <v>-2354.7330000000002</v>
      </c>
      <c r="AM311" s="27">
        <f t="shared" ref="AM311:AM313" si="755">AM312</f>
        <v>0</v>
      </c>
      <c r="AN311" s="27">
        <f t="shared" ref="AN311:AN313" si="756">AN312</f>
        <v>0</v>
      </c>
      <c r="AO311" s="27">
        <f t="shared" ref="AO311:AO313" si="757">AO312</f>
        <v>0</v>
      </c>
      <c r="AP311" s="27">
        <f t="shared" ref="AP311:AP313" si="758">AP312</f>
        <v>0</v>
      </c>
      <c r="AQ311" s="27">
        <f t="shared" ref="AQ311:AQ313" si="759">AQ312</f>
        <v>0</v>
      </c>
      <c r="AR311" s="27">
        <f t="shared" ref="AR311:AR313" si="760">AR312</f>
        <v>0</v>
      </c>
      <c r="AS311" s="27">
        <f t="shared" si="693"/>
        <v>179696.66699999999</v>
      </c>
      <c r="AT311" s="27">
        <f t="shared" si="694"/>
        <v>186762.29999999999</v>
      </c>
      <c r="AU311" s="27">
        <f t="shared" si="695"/>
        <v>186762.29999999999</v>
      </c>
      <c r="AV311" s="27">
        <f t="shared" ref="AV311:AV313" si="761">AV312</f>
        <v>0</v>
      </c>
      <c r="AW311" s="28"/>
      <c r="AX311" s="28"/>
      <c r="AY311" s="24"/>
      <c r="AZ311" s="24"/>
      <c r="BA311" s="24"/>
      <c r="BB311" s="24"/>
      <c r="BC311" s="24"/>
      <c r="BD311" s="24"/>
      <c r="BE311" s="24"/>
    </row>
    <row r="312" ht="31.5">
      <c r="A312" s="29" t="s">
        <v>199</v>
      </c>
      <c r="B312" s="29" t="s">
        <v>265</v>
      </c>
      <c r="C312" s="29" t="s">
        <v>116</v>
      </c>
      <c r="D312" s="29" t="s">
        <v>203</v>
      </c>
      <c r="E312" s="29"/>
      <c r="F312" s="30" t="s">
        <v>204</v>
      </c>
      <c r="G312" s="31">
        <f t="shared" si="732"/>
        <v>182051.39999999999</v>
      </c>
      <c r="H312" s="31">
        <f t="shared" si="733"/>
        <v>186762.29999999999</v>
      </c>
      <c r="I312" s="31">
        <f t="shared" si="734"/>
        <v>186762.29999999999</v>
      </c>
      <c r="J312" s="31">
        <f t="shared" si="735"/>
        <v>0</v>
      </c>
      <c r="K312" s="31">
        <f t="shared" si="736"/>
        <v>0</v>
      </c>
      <c r="L312" s="31">
        <f t="shared" si="737"/>
        <v>0</v>
      </c>
      <c r="M312" s="31">
        <f t="shared" si="600"/>
        <v>182051.39999999999</v>
      </c>
      <c r="N312" s="31">
        <f t="shared" si="601"/>
        <v>186762.29999999999</v>
      </c>
      <c r="O312" s="31">
        <f t="shared" si="602"/>
        <v>186762.29999999999</v>
      </c>
      <c r="P312" s="31">
        <f t="shared" si="738"/>
        <v>0</v>
      </c>
      <c r="Q312" s="31">
        <f t="shared" si="739"/>
        <v>0</v>
      </c>
      <c r="R312" s="31">
        <f t="shared" si="740"/>
        <v>0</v>
      </c>
      <c r="S312" s="31">
        <f t="shared" si="741"/>
        <v>0</v>
      </c>
      <c r="T312" s="31">
        <f t="shared" si="742"/>
        <v>0</v>
      </c>
      <c r="U312" s="31">
        <f t="shared" si="743"/>
        <v>0</v>
      </c>
      <c r="V312" s="31">
        <f t="shared" si="744"/>
        <v>0</v>
      </c>
      <c r="W312" s="31">
        <f t="shared" si="745"/>
        <v>0</v>
      </c>
      <c r="X312" s="31">
        <f t="shared" si="746"/>
        <v>0</v>
      </c>
      <c r="Y312" s="31">
        <f t="shared" si="747"/>
        <v>0</v>
      </c>
      <c r="Z312" s="31">
        <f t="shared" si="748"/>
        <v>0</v>
      </c>
      <c r="AA312" s="31">
        <f t="shared" si="749"/>
        <v>0</v>
      </c>
      <c r="AB312" s="31">
        <f t="shared" si="750"/>
        <v>0</v>
      </c>
      <c r="AC312" s="31">
        <f t="shared" si="696"/>
        <v>182051.39999999999</v>
      </c>
      <c r="AD312" s="31">
        <f t="shared" si="697"/>
        <v>186762.29999999999</v>
      </c>
      <c r="AE312" s="31">
        <f t="shared" si="698"/>
        <v>186762.29999999999</v>
      </c>
      <c r="AF312" s="31">
        <f t="shared" si="751"/>
        <v>0</v>
      </c>
      <c r="AG312" s="31">
        <f t="shared" si="699"/>
        <v>182051.39999999999</v>
      </c>
      <c r="AH312" s="31">
        <f t="shared" si="700"/>
        <v>186762.29999999999</v>
      </c>
      <c r="AI312" s="31">
        <f t="shared" si="701"/>
        <v>186762.29999999999</v>
      </c>
      <c r="AJ312" s="31">
        <f t="shared" si="752"/>
        <v>0</v>
      </c>
      <c r="AK312" s="31">
        <f t="shared" si="753"/>
        <v>0</v>
      </c>
      <c r="AL312" s="31">
        <f t="shared" si="754"/>
        <v>-2354.7330000000002</v>
      </c>
      <c r="AM312" s="31">
        <f t="shared" si="755"/>
        <v>0</v>
      </c>
      <c r="AN312" s="31">
        <f t="shared" si="756"/>
        <v>0</v>
      </c>
      <c r="AO312" s="31">
        <f t="shared" si="757"/>
        <v>0</v>
      </c>
      <c r="AP312" s="31">
        <f t="shared" si="758"/>
        <v>0</v>
      </c>
      <c r="AQ312" s="31">
        <f t="shared" si="759"/>
        <v>0</v>
      </c>
      <c r="AR312" s="31">
        <f t="shared" si="760"/>
        <v>0</v>
      </c>
      <c r="AS312" s="31">
        <f t="shared" si="693"/>
        <v>179696.66699999999</v>
      </c>
      <c r="AT312" s="31">
        <f t="shared" si="694"/>
        <v>186762.29999999999</v>
      </c>
      <c r="AU312" s="31">
        <f t="shared" si="695"/>
        <v>186762.29999999999</v>
      </c>
      <c r="AV312" s="31">
        <f t="shared" si="761"/>
        <v>0</v>
      </c>
      <c r="AW312" s="32"/>
      <c r="AX312" s="32"/>
      <c r="AY312" s="1"/>
      <c r="AZ312" s="1"/>
      <c r="BA312" s="1"/>
      <c r="BB312" s="1"/>
      <c r="BC312" s="1"/>
      <c r="BD312" s="1"/>
      <c r="BE312" s="1"/>
    </row>
    <row r="313" hidden="1">
      <c r="A313" s="29" t="s">
        <v>199</v>
      </c>
      <c r="B313" s="29" t="s">
        <v>265</v>
      </c>
      <c r="C313" s="29" t="s">
        <v>116</v>
      </c>
      <c r="D313" s="29" t="s">
        <v>205</v>
      </c>
      <c r="E313" s="29"/>
      <c r="F313" s="30" t="s">
        <v>34</v>
      </c>
      <c r="G313" s="31">
        <f t="shared" si="732"/>
        <v>182051.39999999999</v>
      </c>
      <c r="H313" s="31">
        <f t="shared" si="733"/>
        <v>186762.29999999999</v>
      </c>
      <c r="I313" s="31">
        <f t="shared" si="734"/>
        <v>186762.29999999999</v>
      </c>
      <c r="J313" s="31">
        <f t="shared" si="735"/>
        <v>0</v>
      </c>
      <c r="K313" s="31">
        <f t="shared" si="736"/>
        <v>0</v>
      </c>
      <c r="L313" s="31">
        <f t="shared" si="737"/>
        <v>0</v>
      </c>
      <c r="M313" s="31">
        <f t="shared" ref="M313:M376" si="762">G313+J313</f>
        <v>182051.39999999999</v>
      </c>
      <c r="N313" s="31">
        <f t="shared" ref="N313:N376" si="763">H313+K313</f>
        <v>186762.29999999999</v>
      </c>
      <c r="O313" s="31">
        <f t="shared" ref="O313:O376" si="764">I313+L313</f>
        <v>186762.29999999999</v>
      </c>
      <c r="P313" s="31">
        <f t="shared" si="738"/>
        <v>0</v>
      </c>
      <c r="Q313" s="31">
        <f t="shared" si="739"/>
        <v>0</v>
      </c>
      <c r="R313" s="31">
        <f t="shared" si="740"/>
        <v>0</v>
      </c>
      <c r="S313" s="31">
        <f t="shared" si="741"/>
        <v>0</v>
      </c>
      <c r="T313" s="31">
        <f t="shared" si="742"/>
        <v>0</v>
      </c>
      <c r="U313" s="31">
        <f t="shared" si="743"/>
        <v>0</v>
      </c>
      <c r="V313" s="31">
        <f t="shared" si="744"/>
        <v>0</v>
      </c>
      <c r="W313" s="31">
        <f t="shared" si="745"/>
        <v>0</v>
      </c>
      <c r="X313" s="31">
        <f t="shared" si="746"/>
        <v>0</v>
      </c>
      <c r="Y313" s="31">
        <f t="shared" si="747"/>
        <v>0</v>
      </c>
      <c r="Z313" s="31">
        <f t="shared" si="748"/>
        <v>0</v>
      </c>
      <c r="AA313" s="31">
        <f t="shared" si="749"/>
        <v>0</v>
      </c>
      <c r="AB313" s="31">
        <f t="shared" si="750"/>
        <v>0</v>
      </c>
      <c r="AC313" s="31">
        <f t="shared" si="696"/>
        <v>182051.39999999999</v>
      </c>
      <c r="AD313" s="31">
        <f t="shared" si="697"/>
        <v>186762.29999999999</v>
      </c>
      <c r="AE313" s="31">
        <f t="shared" si="698"/>
        <v>186762.29999999999</v>
      </c>
      <c r="AF313" s="31">
        <f t="shared" si="751"/>
        <v>0</v>
      </c>
      <c r="AG313" s="31">
        <f t="shared" si="699"/>
        <v>182051.39999999999</v>
      </c>
      <c r="AH313" s="31">
        <f t="shared" si="700"/>
        <v>186762.29999999999</v>
      </c>
      <c r="AI313" s="31">
        <f t="shared" si="701"/>
        <v>186762.29999999999</v>
      </c>
      <c r="AJ313" s="31">
        <f t="shared" si="752"/>
        <v>0</v>
      </c>
      <c r="AK313" s="31">
        <f t="shared" si="753"/>
        <v>0</v>
      </c>
      <c r="AL313" s="31">
        <f t="shared" si="754"/>
        <v>-2354.7330000000002</v>
      </c>
      <c r="AM313" s="31">
        <f t="shared" si="755"/>
        <v>0</v>
      </c>
      <c r="AN313" s="31">
        <f t="shared" si="756"/>
        <v>0</v>
      </c>
      <c r="AO313" s="31">
        <f t="shared" si="757"/>
        <v>0</v>
      </c>
      <c r="AP313" s="31">
        <f t="shared" si="758"/>
        <v>0</v>
      </c>
      <c r="AQ313" s="31">
        <f t="shared" si="759"/>
        <v>0</v>
      </c>
      <c r="AR313" s="31">
        <f t="shared" si="760"/>
        <v>0</v>
      </c>
      <c r="AS313" s="31">
        <f t="shared" si="693"/>
        <v>179696.66699999999</v>
      </c>
      <c r="AT313" s="31">
        <f t="shared" si="694"/>
        <v>186762.29999999999</v>
      </c>
      <c r="AU313" s="31">
        <f t="shared" si="695"/>
        <v>186762.29999999999</v>
      </c>
      <c r="AV313" s="31">
        <f t="shared" si="761"/>
        <v>0</v>
      </c>
      <c r="AW313" s="32">
        <v>0</v>
      </c>
      <c r="AX313" s="32"/>
      <c r="AY313" s="41" t="s">
        <v>152</v>
      </c>
      <c r="AZ313" s="1"/>
      <c r="BA313" s="1"/>
      <c r="BB313" s="1"/>
      <c r="BC313" s="1"/>
      <c r="BD313" s="1"/>
      <c r="BE313" s="1"/>
    </row>
    <row r="314" ht="47.25">
      <c r="A314" s="29" t="s">
        <v>199</v>
      </c>
      <c r="B314" s="29" t="s">
        <v>265</v>
      </c>
      <c r="C314" s="29" t="s">
        <v>116</v>
      </c>
      <c r="D314" s="29" t="s">
        <v>291</v>
      </c>
      <c r="E314" s="29"/>
      <c r="F314" s="30" t="s">
        <v>292</v>
      </c>
      <c r="G314" s="31">
        <f>G318+G315</f>
        <v>182051.39999999999</v>
      </c>
      <c r="H314" s="31">
        <f>H318+H315</f>
        <v>186762.29999999999</v>
      </c>
      <c r="I314" s="31">
        <f>I318+I315</f>
        <v>186762.29999999999</v>
      </c>
      <c r="J314" s="31">
        <f>J318+J315</f>
        <v>0</v>
      </c>
      <c r="K314" s="31">
        <f>K318+K315</f>
        <v>0</v>
      </c>
      <c r="L314" s="31">
        <f>L318+L315</f>
        <v>0</v>
      </c>
      <c r="M314" s="31">
        <f t="shared" si="762"/>
        <v>182051.39999999999</v>
      </c>
      <c r="N314" s="31">
        <f t="shared" si="763"/>
        <v>186762.29999999999</v>
      </c>
      <c r="O314" s="31">
        <f t="shared" si="764"/>
        <v>186762.29999999999</v>
      </c>
      <c r="P314" s="31">
        <f>P318+P315</f>
        <v>0</v>
      </c>
      <c r="Q314" s="31">
        <f>Q318+Q315</f>
        <v>0</v>
      </c>
      <c r="R314" s="31">
        <f>R318+R315</f>
        <v>0</v>
      </c>
      <c r="S314" s="31">
        <f>S318+S315</f>
        <v>0</v>
      </c>
      <c r="T314" s="31">
        <f>T318+T315</f>
        <v>0</v>
      </c>
      <c r="U314" s="31">
        <f>U318+U315</f>
        <v>0</v>
      </c>
      <c r="V314" s="31">
        <f>V318+V315</f>
        <v>0</v>
      </c>
      <c r="W314" s="31">
        <f>W318+W315</f>
        <v>0</v>
      </c>
      <c r="X314" s="31">
        <f>X318+X315</f>
        <v>0</v>
      </c>
      <c r="Y314" s="31">
        <f>Y318+Y315</f>
        <v>0</v>
      </c>
      <c r="Z314" s="31">
        <f>Z318+Z315</f>
        <v>0</v>
      </c>
      <c r="AA314" s="31">
        <f>AA318+AA315</f>
        <v>0</v>
      </c>
      <c r="AB314" s="31">
        <f>AB318+AB315</f>
        <v>0</v>
      </c>
      <c r="AC314" s="31">
        <f t="shared" si="696"/>
        <v>182051.39999999999</v>
      </c>
      <c r="AD314" s="31">
        <f t="shared" si="697"/>
        <v>186762.29999999999</v>
      </c>
      <c r="AE314" s="31">
        <f t="shared" si="698"/>
        <v>186762.29999999999</v>
      </c>
      <c r="AF314" s="31">
        <f>AF318+AF315</f>
        <v>0</v>
      </c>
      <c r="AG314" s="31">
        <f t="shared" si="699"/>
        <v>182051.39999999999</v>
      </c>
      <c r="AH314" s="31">
        <f t="shared" si="700"/>
        <v>186762.29999999999</v>
      </c>
      <c r="AI314" s="31">
        <f t="shared" si="701"/>
        <v>186762.29999999999</v>
      </c>
      <c r="AJ314" s="31">
        <f>AJ318+AJ315</f>
        <v>0</v>
      </c>
      <c r="AK314" s="31">
        <f>AK318+AK315</f>
        <v>0</v>
      </c>
      <c r="AL314" s="31">
        <f>AL318+AL315</f>
        <v>-2354.7330000000002</v>
      </c>
      <c r="AM314" s="31">
        <f>AM318+AM315</f>
        <v>0</v>
      </c>
      <c r="AN314" s="31">
        <f>AN318+AN315</f>
        <v>0</v>
      </c>
      <c r="AO314" s="31">
        <f>AO318+AO315</f>
        <v>0</v>
      </c>
      <c r="AP314" s="31">
        <f>AP318+AP315</f>
        <v>0</v>
      </c>
      <c r="AQ314" s="31">
        <f>AQ318+AQ315</f>
        <v>0</v>
      </c>
      <c r="AR314" s="31">
        <f>AR318+AR315</f>
        <v>0</v>
      </c>
      <c r="AS314" s="31">
        <f t="shared" si="693"/>
        <v>179696.66699999999</v>
      </c>
      <c r="AT314" s="31">
        <f t="shared" si="694"/>
        <v>186762.29999999999</v>
      </c>
      <c r="AU314" s="31">
        <f t="shared" si="695"/>
        <v>186762.29999999999</v>
      </c>
      <c r="AV314" s="31">
        <f>AV318+AV315</f>
        <v>0</v>
      </c>
      <c r="AW314" s="32"/>
      <c r="AX314" s="32"/>
      <c r="AY314" s="1"/>
      <c r="AZ314" s="1"/>
      <c r="BA314" s="1"/>
      <c r="BB314" s="1"/>
      <c r="BC314" s="1"/>
      <c r="BD314" s="1"/>
      <c r="BE314" s="1"/>
    </row>
    <row r="315">
      <c r="A315" s="29" t="s">
        <v>199</v>
      </c>
      <c r="B315" s="29" t="s">
        <v>265</v>
      </c>
      <c r="C315" s="29" t="s">
        <v>116</v>
      </c>
      <c r="D315" s="29" t="s">
        <v>293</v>
      </c>
      <c r="E315" s="29"/>
      <c r="F315" s="30" t="s">
        <v>50</v>
      </c>
      <c r="G315" s="31">
        <f>G316+G317</f>
        <v>45991</v>
      </c>
      <c r="H315" s="31">
        <f>H316+H317</f>
        <v>47225.199999999997</v>
      </c>
      <c r="I315" s="31">
        <f>I316+I317</f>
        <v>47225.199999999997</v>
      </c>
      <c r="J315" s="31">
        <f>J316+J317</f>
        <v>0</v>
      </c>
      <c r="K315" s="31">
        <f>K316+K317</f>
        <v>0</v>
      </c>
      <c r="L315" s="31">
        <f>L316+L317</f>
        <v>0</v>
      </c>
      <c r="M315" s="31">
        <f t="shared" si="762"/>
        <v>45991</v>
      </c>
      <c r="N315" s="31">
        <f t="shared" si="763"/>
        <v>47225.199999999997</v>
      </c>
      <c r="O315" s="31">
        <f t="shared" si="764"/>
        <v>47225.199999999997</v>
      </c>
      <c r="P315" s="31">
        <f>P316+P317</f>
        <v>0</v>
      </c>
      <c r="Q315" s="31">
        <f>Q316+Q317</f>
        <v>0</v>
      </c>
      <c r="R315" s="31">
        <f>R316+R317</f>
        <v>0</v>
      </c>
      <c r="S315" s="31">
        <f>S316+S317</f>
        <v>0</v>
      </c>
      <c r="T315" s="31">
        <f>T316+T317</f>
        <v>0</v>
      </c>
      <c r="U315" s="31">
        <f>U316+U317</f>
        <v>0</v>
      </c>
      <c r="V315" s="31">
        <f>V316+V317</f>
        <v>0</v>
      </c>
      <c r="W315" s="31">
        <f>W316+W317</f>
        <v>0</v>
      </c>
      <c r="X315" s="31">
        <f>X316+X317</f>
        <v>0</v>
      </c>
      <c r="Y315" s="31">
        <f>Y316+Y317</f>
        <v>0</v>
      </c>
      <c r="Z315" s="31">
        <f>Z316+Z317</f>
        <v>0</v>
      </c>
      <c r="AA315" s="31">
        <f>AA316+AA317</f>
        <v>0</v>
      </c>
      <c r="AB315" s="31">
        <f>AB316+AB317</f>
        <v>0</v>
      </c>
      <c r="AC315" s="31">
        <f t="shared" si="696"/>
        <v>45991</v>
      </c>
      <c r="AD315" s="31">
        <f t="shared" si="697"/>
        <v>47225.199999999997</v>
      </c>
      <c r="AE315" s="31">
        <f t="shared" si="698"/>
        <v>47225.199999999997</v>
      </c>
      <c r="AF315" s="31">
        <f>AF316+AF317</f>
        <v>0</v>
      </c>
      <c r="AG315" s="31">
        <f t="shared" si="699"/>
        <v>45991</v>
      </c>
      <c r="AH315" s="31">
        <f t="shared" si="700"/>
        <v>47225.199999999997</v>
      </c>
      <c r="AI315" s="31">
        <f t="shared" si="701"/>
        <v>47225.199999999997</v>
      </c>
      <c r="AJ315" s="31">
        <f>AJ316+AJ317</f>
        <v>0</v>
      </c>
      <c r="AK315" s="31">
        <f>AK316+AK317</f>
        <v>0</v>
      </c>
      <c r="AL315" s="31">
        <f>AL316+AL317</f>
        <v>-614</v>
      </c>
      <c r="AM315" s="31">
        <f>AM316+AM317</f>
        <v>0</v>
      </c>
      <c r="AN315" s="31">
        <f>AN316+AN317</f>
        <v>0</v>
      </c>
      <c r="AO315" s="31">
        <f>AO316+AO317</f>
        <v>0</v>
      </c>
      <c r="AP315" s="31">
        <f>AP316+AP317</f>
        <v>0</v>
      </c>
      <c r="AQ315" s="31">
        <f>AQ316+AQ317</f>
        <v>0</v>
      </c>
      <c r="AR315" s="31">
        <f>AR316+AR317</f>
        <v>0</v>
      </c>
      <c r="AS315" s="31">
        <f t="shared" si="693"/>
        <v>45377</v>
      </c>
      <c r="AT315" s="31">
        <f t="shared" si="694"/>
        <v>47225.199999999997</v>
      </c>
      <c r="AU315" s="31">
        <f t="shared" si="695"/>
        <v>47225.199999999997</v>
      </c>
      <c r="AV315" s="31">
        <f>AV316+AV317</f>
        <v>0</v>
      </c>
      <c r="AW315" s="32"/>
      <c r="AX315" s="32"/>
      <c r="AY315" s="1"/>
      <c r="AZ315" s="1"/>
      <c r="BA315" s="1"/>
      <c r="BB315" s="1"/>
      <c r="BC315" s="1"/>
      <c r="BD315" s="1"/>
      <c r="BE315" s="1"/>
    </row>
    <row r="316" ht="78.75">
      <c r="A316" s="29" t="s">
        <v>199</v>
      </c>
      <c r="B316" s="29" t="s">
        <v>265</v>
      </c>
      <c r="C316" s="29" t="s">
        <v>116</v>
      </c>
      <c r="D316" s="29" t="s">
        <v>293</v>
      </c>
      <c r="E316" s="29" t="s">
        <v>51</v>
      </c>
      <c r="F316" s="30" t="s">
        <v>52</v>
      </c>
      <c r="G316" s="31">
        <v>44082</v>
      </c>
      <c r="H316" s="31">
        <v>45316.199999999997</v>
      </c>
      <c r="I316" s="31">
        <v>45316.199999999997</v>
      </c>
      <c r="J316" s="31"/>
      <c r="K316" s="31"/>
      <c r="L316" s="31"/>
      <c r="M316" s="31">
        <f t="shared" si="762"/>
        <v>44082</v>
      </c>
      <c r="N316" s="31">
        <f t="shared" si="763"/>
        <v>45316.199999999997</v>
      </c>
      <c r="O316" s="31">
        <f t="shared" si="764"/>
        <v>45316.199999999997</v>
      </c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>
        <f t="shared" si="696"/>
        <v>44082</v>
      </c>
      <c r="AD316" s="31">
        <f t="shared" si="697"/>
        <v>45316.199999999997</v>
      </c>
      <c r="AE316" s="31">
        <f t="shared" si="698"/>
        <v>45316.199999999997</v>
      </c>
      <c r="AF316" s="31"/>
      <c r="AG316" s="31">
        <f t="shared" si="699"/>
        <v>44082</v>
      </c>
      <c r="AH316" s="31">
        <f t="shared" si="700"/>
        <v>45316.199999999997</v>
      </c>
      <c r="AI316" s="31">
        <f t="shared" si="701"/>
        <v>45316.199999999997</v>
      </c>
      <c r="AJ316" s="31"/>
      <c r="AK316" s="31"/>
      <c r="AL316" s="31">
        <v>-614</v>
      </c>
      <c r="AM316" s="31"/>
      <c r="AN316" s="31"/>
      <c r="AO316" s="31"/>
      <c r="AP316" s="31"/>
      <c r="AQ316" s="31"/>
      <c r="AR316" s="31"/>
      <c r="AS316" s="31">
        <f t="shared" si="693"/>
        <v>43468</v>
      </c>
      <c r="AT316" s="31">
        <f t="shared" si="694"/>
        <v>45316.199999999997</v>
      </c>
      <c r="AU316" s="31">
        <f t="shared" si="695"/>
        <v>45316.199999999997</v>
      </c>
      <c r="AV316" s="31"/>
      <c r="AW316" s="32"/>
      <c r="AX316" s="32"/>
      <c r="AY316" s="1"/>
      <c r="AZ316" s="1"/>
      <c r="BA316" s="1"/>
      <c r="BB316" s="1"/>
      <c r="BC316" s="1"/>
      <c r="BD316" s="1"/>
      <c r="BE316" s="1"/>
    </row>
    <row r="317" ht="31.5">
      <c r="A317" s="29" t="s">
        <v>199</v>
      </c>
      <c r="B317" s="29" t="s">
        <v>265</v>
      </c>
      <c r="C317" s="29" t="s">
        <v>116</v>
      </c>
      <c r="D317" s="29" t="s">
        <v>293</v>
      </c>
      <c r="E317" s="29" t="s">
        <v>39</v>
      </c>
      <c r="F317" s="30" t="s">
        <v>40</v>
      </c>
      <c r="G317" s="31">
        <v>1909</v>
      </c>
      <c r="H317" s="31">
        <v>1909</v>
      </c>
      <c r="I317" s="31">
        <v>1909</v>
      </c>
      <c r="J317" s="31"/>
      <c r="K317" s="31"/>
      <c r="L317" s="31"/>
      <c r="M317" s="31">
        <f t="shared" si="762"/>
        <v>1909</v>
      </c>
      <c r="N317" s="31">
        <f t="shared" si="763"/>
        <v>1909</v>
      </c>
      <c r="O317" s="31">
        <f t="shared" si="764"/>
        <v>1909</v>
      </c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1">
        <f t="shared" si="696"/>
        <v>1909</v>
      </c>
      <c r="AD317" s="31">
        <f t="shared" si="697"/>
        <v>1909</v>
      </c>
      <c r="AE317" s="31">
        <f t="shared" si="698"/>
        <v>1909</v>
      </c>
      <c r="AF317" s="31"/>
      <c r="AG317" s="31">
        <f t="shared" si="699"/>
        <v>1909</v>
      </c>
      <c r="AH317" s="31">
        <f t="shared" si="700"/>
        <v>1909</v>
      </c>
      <c r="AI317" s="31">
        <f t="shared" si="701"/>
        <v>1909</v>
      </c>
      <c r="AJ317" s="31"/>
      <c r="AK317" s="31"/>
      <c r="AL317" s="31"/>
      <c r="AM317" s="31"/>
      <c r="AN317" s="31"/>
      <c r="AO317" s="31"/>
      <c r="AP317" s="31"/>
      <c r="AQ317" s="31"/>
      <c r="AR317" s="31"/>
      <c r="AS317" s="31">
        <f t="shared" si="693"/>
        <v>1909</v>
      </c>
      <c r="AT317" s="31">
        <f t="shared" si="694"/>
        <v>1909</v>
      </c>
      <c r="AU317" s="31">
        <f t="shared" si="695"/>
        <v>1909</v>
      </c>
      <c r="AV317" s="31"/>
      <c r="AW317" s="32"/>
      <c r="AX317" s="32"/>
      <c r="AY317" s="1"/>
      <c r="AZ317" s="1"/>
      <c r="BA317" s="1"/>
      <c r="BB317" s="1"/>
      <c r="BC317" s="1"/>
      <c r="BD317" s="1"/>
      <c r="BE317" s="1"/>
    </row>
    <row r="318" ht="47.25">
      <c r="A318" s="29" t="s">
        <v>199</v>
      </c>
      <c r="B318" s="29" t="s">
        <v>265</v>
      </c>
      <c r="C318" s="29" t="s">
        <v>116</v>
      </c>
      <c r="D318" s="29" t="s">
        <v>294</v>
      </c>
      <c r="E318" s="29"/>
      <c r="F318" s="30" t="s">
        <v>54</v>
      </c>
      <c r="G318" s="31">
        <f>G319+G320</f>
        <v>136060.39999999999</v>
      </c>
      <c r="H318" s="31">
        <f>H319+H320</f>
        <v>139537.10000000001</v>
      </c>
      <c r="I318" s="31">
        <f>I319+I320</f>
        <v>139537.10000000001</v>
      </c>
      <c r="J318" s="31">
        <f>J319+J320</f>
        <v>0</v>
      </c>
      <c r="K318" s="31">
        <f>K319+K320</f>
        <v>0</v>
      </c>
      <c r="L318" s="31">
        <f>L319+L320</f>
        <v>0</v>
      </c>
      <c r="M318" s="31">
        <f t="shared" si="762"/>
        <v>136060.39999999999</v>
      </c>
      <c r="N318" s="31">
        <f t="shared" si="763"/>
        <v>139537.10000000001</v>
      </c>
      <c r="O318" s="31">
        <f t="shared" si="764"/>
        <v>139537.10000000001</v>
      </c>
      <c r="P318" s="31">
        <f>P319+P320</f>
        <v>0</v>
      </c>
      <c r="Q318" s="31">
        <f>Q319+Q320</f>
        <v>0</v>
      </c>
      <c r="R318" s="31">
        <f>R319+R320</f>
        <v>0</v>
      </c>
      <c r="S318" s="31">
        <f>S319+S320</f>
        <v>0</v>
      </c>
      <c r="T318" s="31">
        <f>T319+T320</f>
        <v>0</v>
      </c>
      <c r="U318" s="31">
        <f>U319+U320</f>
        <v>0</v>
      </c>
      <c r="V318" s="31">
        <f>V319+V320</f>
        <v>0</v>
      </c>
      <c r="W318" s="31">
        <f>W319+W320</f>
        <v>0</v>
      </c>
      <c r="X318" s="31">
        <f>X319+X320</f>
        <v>0</v>
      </c>
      <c r="Y318" s="31">
        <f>Y319+Y320</f>
        <v>0</v>
      </c>
      <c r="Z318" s="31">
        <f>Z319+Z320</f>
        <v>0</v>
      </c>
      <c r="AA318" s="31">
        <f>AA319+AA320</f>
        <v>0</v>
      </c>
      <c r="AB318" s="31">
        <f>AB319+AB320</f>
        <v>0</v>
      </c>
      <c r="AC318" s="31">
        <f t="shared" si="696"/>
        <v>136060.39999999999</v>
      </c>
      <c r="AD318" s="31">
        <f t="shared" si="697"/>
        <v>139537.10000000001</v>
      </c>
      <c r="AE318" s="31">
        <f t="shared" si="698"/>
        <v>139537.10000000001</v>
      </c>
      <c r="AF318" s="31">
        <f>AF319+AF320</f>
        <v>0</v>
      </c>
      <c r="AG318" s="31">
        <f t="shared" si="699"/>
        <v>136060.39999999999</v>
      </c>
      <c r="AH318" s="31">
        <f t="shared" si="700"/>
        <v>139537.10000000001</v>
      </c>
      <c r="AI318" s="31">
        <f t="shared" si="701"/>
        <v>139537.10000000001</v>
      </c>
      <c r="AJ318" s="31">
        <f>AJ319+AJ320</f>
        <v>0</v>
      </c>
      <c r="AK318" s="31">
        <f>AK319+AK320</f>
        <v>0</v>
      </c>
      <c r="AL318" s="31">
        <f>AL319+AL320</f>
        <v>-1740.7329999999999</v>
      </c>
      <c r="AM318" s="31">
        <f>AM319+AM320</f>
        <v>0</v>
      </c>
      <c r="AN318" s="31">
        <f>AN319+AN320</f>
        <v>0</v>
      </c>
      <c r="AO318" s="31">
        <f>AO319+AO320</f>
        <v>0</v>
      </c>
      <c r="AP318" s="31">
        <f>AP319+AP320</f>
        <v>0</v>
      </c>
      <c r="AQ318" s="31">
        <f>AQ319+AQ320</f>
        <v>0</v>
      </c>
      <c r="AR318" s="31">
        <f>AR319+AR320</f>
        <v>0</v>
      </c>
      <c r="AS318" s="31">
        <f t="shared" si="693"/>
        <v>134319.66699999999</v>
      </c>
      <c r="AT318" s="31">
        <f t="shared" si="694"/>
        <v>139537.10000000001</v>
      </c>
      <c r="AU318" s="31">
        <f t="shared" si="695"/>
        <v>139537.10000000001</v>
      </c>
      <c r="AV318" s="31">
        <f>AV319+AV320</f>
        <v>0</v>
      </c>
      <c r="AW318" s="32"/>
      <c r="AX318" s="32"/>
      <c r="AY318" s="1"/>
      <c r="AZ318" s="1"/>
      <c r="BA318" s="1"/>
      <c r="BB318" s="1"/>
      <c r="BC318" s="1"/>
      <c r="BD318" s="1"/>
      <c r="BE318" s="1"/>
    </row>
    <row r="319" ht="78.75">
      <c r="A319" s="29" t="s">
        <v>199</v>
      </c>
      <c r="B319" s="29" t="s">
        <v>265</v>
      </c>
      <c r="C319" s="29" t="s">
        <v>116</v>
      </c>
      <c r="D319" s="29" t="s">
        <v>294</v>
      </c>
      <c r="E319" s="29" t="s">
        <v>51</v>
      </c>
      <c r="F319" s="30" t="s">
        <v>52</v>
      </c>
      <c r="G319" s="31">
        <v>123364.5</v>
      </c>
      <c r="H319" s="31">
        <v>126841.39999999999</v>
      </c>
      <c r="I319" s="31">
        <v>126841.39999999999</v>
      </c>
      <c r="J319" s="31"/>
      <c r="K319" s="31"/>
      <c r="L319" s="31"/>
      <c r="M319" s="31">
        <f t="shared" si="762"/>
        <v>123364.5</v>
      </c>
      <c r="N319" s="31">
        <f t="shared" si="763"/>
        <v>126841.39999999999</v>
      </c>
      <c r="O319" s="31">
        <f t="shared" si="764"/>
        <v>126841.39999999999</v>
      </c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31">
        <f t="shared" si="696"/>
        <v>123364.5</v>
      </c>
      <c r="AD319" s="31">
        <f t="shared" si="697"/>
        <v>126841.39999999999</v>
      </c>
      <c r="AE319" s="31">
        <f t="shared" si="698"/>
        <v>126841.39999999999</v>
      </c>
      <c r="AF319" s="31"/>
      <c r="AG319" s="31">
        <f t="shared" si="699"/>
        <v>123364.5</v>
      </c>
      <c r="AH319" s="31">
        <f t="shared" si="700"/>
        <v>126841.39999999999</v>
      </c>
      <c r="AI319" s="31">
        <f t="shared" si="701"/>
        <v>126841.39999999999</v>
      </c>
      <c r="AJ319" s="31"/>
      <c r="AK319" s="31"/>
      <c r="AL319" s="31">
        <v>-1738.5</v>
      </c>
      <c r="AM319" s="31"/>
      <c r="AN319" s="31"/>
      <c r="AO319" s="31"/>
      <c r="AP319" s="31"/>
      <c r="AQ319" s="31"/>
      <c r="AR319" s="31"/>
      <c r="AS319" s="31">
        <f t="shared" si="693"/>
        <v>121626</v>
      </c>
      <c r="AT319" s="31">
        <f t="shared" si="694"/>
        <v>126841.39999999999</v>
      </c>
      <c r="AU319" s="31">
        <f t="shared" si="695"/>
        <v>126841.39999999999</v>
      </c>
      <c r="AV319" s="31"/>
      <c r="AW319" s="32"/>
      <c r="AX319" s="32"/>
      <c r="AY319" s="1"/>
      <c r="AZ319" s="1"/>
      <c r="BA319" s="1"/>
      <c r="BB319" s="1"/>
      <c r="BC319" s="1"/>
      <c r="BD319" s="1"/>
      <c r="BE319" s="1"/>
    </row>
    <row r="320" ht="31.5">
      <c r="A320" s="29" t="s">
        <v>199</v>
      </c>
      <c r="B320" s="29" t="s">
        <v>265</v>
      </c>
      <c r="C320" s="29" t="s">
        <v>116</v>
      </c>
      <c r="D320" s="29" t="s">
        <v>294</v>
      </c>
      <c r="E320" s="29" t="s">
        <v>39</v>
      </c>
      <c r="F320" s="30" t="s">
        <v>40</v>
      </c>
      <c r="G320" s="31">
        <v>12695.9</v>
      </c>
      <c r="H320" s="31">
        <v>12695.700000000001</v>
      </c>
      <c r="I320" s="31">
        <v>12695.700000000001</v>
      </c>
      <c r="J320" s="31"/>
      <c r="K320" s="31"/>
      <c r="L320" s="31"/>
      <c r="M320" s="31">
        <f t="shared" si="762"/>
        <v>12695.9</v>
      </c>
      <c r="N320" s="31">
        <f t="shared" si="763"/>
        <v>12695.700000000001</v>
      </c>
      <c r="O320" s="31">
        <f t="shared" si="764"/>
        <v>12695.700000000001</v>
      </c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  <c r="AB320" s="31"/>
      <c r="AC320" s="31">
        <f t="shared" si="696"/>
        <v>12695.9</v>
      </c>
      <c r="AD320" s="31">
        <f t="shared" si="697"/>
        <v>12695.700000000001</v>
      </c>
      <c r="AE320" s="31">
        <f t="shared" si="698"/>
        <v>12695.700000000001</v>
      </c>
      <c r="AF320" s="31"/>
      <c r="AG320" s="31">
        <f t="shared" si="699"/>
        <v>12695.9</v>
      </c>
      <c r="AH320" s="31">
        <f t="shared" si="700"/>
        <v>12695.700000000001</v>
      </c>
      <c r="AI320" s="31">
        <f t="shared" si="701"/>
        <v>12695.700000000001</v>
      </c>
      <c r="AJ320" s="31"/>
      <c r="AK320" s="31"/>
      <c r="AL320" s="31">
        <v>-2.2330000000000001</v>
      </c>
      <c r="AM320" s="31"/>
      <c r="AN320" s="31"/>
      <c r="AO320" s="31"/>
      <c r="AP320" s="31"/>
      <c r="AQ320" s="31"/>
      <c r="AR320" s="31"/>
      <c r="AS320" s="31">
        <f t="shared" si="693"/>
        <v>12693.666999999999</v>
      </c>
      <c r="AT320" s="31">
        <f t="shared" si="694"/>
        <v>12695.700000000001</v>
      </c>
      <c r="AU320" s="31">
        <f t="shared" si="695"/>
        <v>12695.700000000001</v>
      </c>
      <c r="AV320" s="31"/>
      <c r="AW320" s="32"/>
      <c r="AX320" s="32"/>
      <c r="AY320" s="1"/>
      <c r="AZ320" s="1"/>
      <c r="BA320" s="1"/>
      <c r="BB320" s="1"/>
      <c r="BC320" s="1"/>
      <c r="BD320" s="1"/>
      <c r="BE320" s="1"/>
    </row>
    <row r="321" s="19" customFormat="1">
      <c r="A321" s="20" t="s">
        <v>199</v>
      </c>
      <c r="B321" s="20" t="s">
        <v>295</v>
      </c>
      <c r="C321" s="20"/>
      <c r="D321" s="20"/>
      <c r="E321" s="20"/>
      <c r="F321" s="21" t="s">
        <v>296</v>
      </c>
      <c r="G321" s="22">
        <f t="shared" ref="G321:G326" si="765">G322</f>
        <v>900</v>
      </c>
      <c r="H321" s="22">
        <f t="shared" ref="H321:H326" si="766">H322</f>
        <v>900</v>
      </c>
      <c r="I321" s="22">
        <f t="shared" ref="I321:I326" si="767">I322</f>
        <v>900</v>
      </c>
      <c r="J321" s="22">
        <f t="shared" ref="J321:J326" si="768">J322</f>
        <v>0</v>
      </c>
      <c r="K321" s="22">
        <f t="shared" ref="K321:K326" si="769">K322</f>
        <v>0</v>
      </c>
      <c r="L321" s="22">
        <f t="shared" ref="L321:L326" si="770">L322</f>
        <v>0</v>
      </c>
      <c r="M321" s="22">
        <f t="shared" si="762"/>
        <v>900</v>
      </c>
      <c r="N321" s="22">
        <f t="shared" si="763"/>
        <v>900</v>
      </c>
      <c r="O321" s="22">
        <f t="shared" si="764"/>
        <v>900</v>
      </c>
      <c r="P321" s="22">
        <f t="shared" ref="P321:P326" si="771">P322</f>
        <v>0</v>
      </c>
      <c r="Q321" s="22">
        <f t="shared" ref="Q321:Q326" si="772">Q322</f>
        <v>0</v>
      </c>
      <c r="R321" s="22">
        <f t="shared" ref="R321:R326" si="773">R322</f>
        <v>0</v>
      </c>
      <c r="S321" s="22">
        <f t="shared" ref="S321:S326" si="774">S322</f>
        <v>0</v>
      </c>
      <c r="T321" s="22">
        <f t="shared" ref="T321:T326" si="775">T322</f>
        <v>0</v>
      </c>
      <c r="U321" s="22">
        <f t="shared" ref="U321:U326" si="776">U322</f>
        <v>0</v>
      </c>
      <c r="V321" s="22">
        <f t="shared" ref="V321:V326" si="777">V322</f>
        <v>0</v>
      </c>
      <c r="W321" s="22">
        <f t="shared" ref="W321:W326" si="778">W322</f>
        <v>0</v>
      </c>
      <c r="X321" s="22">
        <f t="shared" ref="X321:X326" si="779">X322</f>
        <v>0</v>
      </c>
      <c r="Y321" s="22">
        <f t="shared" ref="Y321:Y326" si="780">Y322</f>
        <v>0</v>
      </c>
      <c r="Z321" s="22">
        <f t="shared" ref="Z321:Z326" si="781">Z322</f>
        <v>0</v>
      </c>
      <c r="AA321" s="22">
        <f t="shared" ref="AA321:AA326" si="782">AA322</f>
        <v>0</v>
      </c>
      <c r="AB321" s="22">
        <f t="shared" ref="AB321:AB326" si="783">AB322</f>
        <v>0</v>
      </c>
      <c r="AC321" s="22">
        <f t="shared" si="696"/>
        <v>900</v>
      </c>
      <c r="AD321" s="22">
        <f t="shared" si="697"/>
        <v>900</v>
      </c>
      <c r="AE321" s="22">
        <f t="shared" si="698"/>
        <v>900</v>
      </c>
      <c r="AF321" s="22">
        <f t="shared" ref="AF321:AF326" si="784">AF322</f>
        <v>0</v>
      </c>
      <c r="AG321" s="22">
        <f t="shared" si="699"/>
        <v>900</v>
      </c>
      <c r="AH321" s="22">
        <f t="shared" si="700"/>
        <v>900</v>
      </c>
      <c r="AI321" s="22">
        <f t="shared" si="701"/>
        <v>900</v>
      </c>
      <c r="AJ321" s="22">
        <f t="shared" ref="AJ321:AJ326" si="785">AJ322</f>
        <v>0</v>
      </c>
      <c r="AK321" s="22">
        <f t="shared" ref="AK321:AK326" si="786">AK322</f>
        <v>0</v>
      </c>
      <c r="AL321" s="22">
        <f t="shared" ref="AL321:AL326" si="787">AL322</f>
        <v>0</v>
      </c>
      <c r="AM321" s="22">
        <f t="shared" ref="AM321:AM326" si="788">AM322</f>
        <v>0</v>
      </c>
      <c r="AN321" s="22">
        <f t="shared" ref="AN321:AN326" si="789">AN322</f>
        <v>0</v>
      </c>
      <c r="AO321" s="22">
        <f t="shared" ref="AO321:AO326" si="790">AO322</f>
        <v>0</v>
      </c>
      <c r="AP321" s="22">
        <f t="shared" ref="AP321:AP326" si="791">AP322</f>
        <v>0</v>
      </c>
      <c r="AQ321" s="22">
        <f t="shared" ref="AQ321:AQ326" si="792">AQ322</f>
        <v>0</v>
      </c>
      <c r="AR321" s="22">
        <f t="shared" ref="AR321:AR326" si="793">AR322</f>
        <v>0</v>
      </c>
      <c r="AS321" s="22">
        <f t="shared" si="693"/>
        <v>900</v>
      </c>
      <c r="AT321" s="22">
        <f t="shared" si="694"/>
        <v>900</v>
      </c>
      <c r="AU321" s="22">
        <f t="shared" si="695"/>
        <v>900</v>
      </c>
      <c r="AV321" s="22">
        <f t="shared" ref="AV321:AV326" si="794">AV322</f>
        <v>0</v>
      </c>
      <c r="AW321" s="23"/>
      <c r="AX321" s="23"/>
      <c r="AY321" s="19"/>
      <c r="AZ321" s="19"/>
      <c r="BA321" s="19"/>
      <c r="BB321" s="19"/>
      <c r="BC321" s="19"/>
      <c r="BD321" s="19"/>
      <c r="BE321" s="19"/>
    </row>
    <row r="322" s="24" customFormat="1">
      <c r="A322" s="25" t="s">
        <v>199</v>
      </c>
      <c r="B322" s="25" t="s">
        <v>295</v>
      </c>
      <c r="C322" s="25" t="s">
        <v>63</v>
      </c>
      <c r="D322" s="25"/>
      <c r="E322" s="25"/>
      <c r="F322" s="26" t="s">
        <v>297</v>
      </c>
      <c r="G322" s="27">
        <f t="shared" si="765"/>
        <v>900</v>
      </c>
      <c r="H322" s="27">
        <f t="shared" si="766"/>
        <v>900</v>
      </c>
      <c r="I322" s="27">
        <f t="shared" si="767"/>
        <v>900</v>
      </c>
      <c r="J322" s="27">
        <f t="shared" si="768"/>
        <v>0</v>
      </c>
      <c r="K322" s="27">
        <f t="shared" si="769"/>
        <v>0</v>
      </c>
      <c r="L322" s="27">
        <f t="shared" si="770"/>
        <v>0</v>
      </c>
      <c r="M322" s="27">
        <f t="shared" si="762"/>
        <v>900</v>
      </c>
      <c r="N322" s="27">
        <f t="shared" si="763"/>
        <v>900</v>
      </c>
      <c r="O322" s="27">
        <f t="shared" si="764"/>
        <v>900</v>
      </c>
      <c r="P322" s="27">
        <f t="shared" si="771"/>
        <v>0</v>
      </c>
      <c r="Q322" s="27">
        <f t="shared" si="772"/>
        <v>0</v>
      </c>
      <c r="R322" s="27">
        <f t="shared" si="773"/>
        <v>0</v>
      </c>
      <c r="S322" s="27">
        <f t="shared" si="774"/>
        <v>0</v>
      </c>
      <c r="T322" s="27">
        <f t="shared" si="775"/>
        <v>0</v>
      </c>
      <c r="U322" s="27">
        <f t="shared" si="776"/>
        <v>0</v>
      </c>
      <c r="V322" s="27">
        <f t="shared" si="777"/>
        <v>0</v>
      </c>
      <c r="W322" s="27">
        <f t="shared" si="778"/>
        <v>0</v>
      </c>
      <c r="X322" s="27">
        <f t="shared" si="779"/>
        <v>0</v>
      </c>
      <c r="Y322" s="27">
        <f t="shared" si="780"/>
        <v>0</v>
      </c>
      <c r="Z322" s="27">
        <f t="shared" si="781"/>
        <v>0</v>
      </c>
      <c r="AA322" s="27">
        <f t="shared" si="782"/>
        <v>0</v>
      </c>
      <c r="AB322" s="27">
        <f t="shared" si="783"/>
        <v>0</v>
      </c>
      <c r="AC322" s="27">
        <f t="shared" si="696"/>
        <v>900</v>
      </c>
      <c r="AD322" s="27">
        <f t="shared" si="697"/>
        <v>900</v>
      </c>
      <c r="AE322" s="27">
        <f t="shared" si="698"/>
        <v>900</v>
      </c>
      <c r="AF322" s="27">
        <f t="shared" si="784"/>
        <v>0</v>
      </c>
      <c r="AG322" s="27">
        <f t="shared" si="699"/>
        <v>900</v>
      </c>
      <c r="AH322" s="27">
        <f t="shared" si="700"/>
        <v>900</v>
      </c>
      <c r="AI322" s="27">
        <f t="shared" si="701"/>
        <v>900</v>
      </c>
      <c r="AJ322" s="27">
        <f t="shared" si="785"/>
        <v>0</v>
      </c>
      <c r="AK322" s="27">
        <f t="shared" si="786"/>
        <v>0</v>
      </c>
      <c r="AL322" s="27">
        <f t="shared" si="787"/>
        <v>0</v>
      </c>
      <c r="AM322" s="27">
        <f t="shared" si="788"/>
        <v>0</v>
      </c>
      <c r="AN322" s="27">
        <f t="shared" si="789"/>
        <v>0</v>
      </c>
      <c r="AO322" s="27">
        <f t="shared" si="790"/>
        <v>0</v>
      </c>
      <c r="AP322" s="27">
        <f t="shared" si="791"/>
        <v>0</v>
      </c>
      <c r="AQ322" s="27">
        <f t="shared" si="792"/>
        <v>0</v>
      </c>
      <c r="AR322" s="27">
        <f t="shared" si="793"/>
        <v>0</v>
      </c>
      <c r="AS322" s="27">
        <f t="shared" si="693"/>
        <v>900</v>
      </c>
      <c r="AT322" s="27">
        <f t="shared" si="694"/>
        <v>900</v>
      </c>
      <c r="AU322" s="27">
        <f t="shared" si="695"/>
        <v>900</v>
      </c>
      <c r="AV322" s="27">
        <f t="shared" si="794"/>
        <v>0</v>
      </c>
      <c r="AW322" s="28"/>
      <c r="AX322" s="28"/>
      <c r="AY322" s="24"/>
      <c r="AZ322" s="24"/>
      <c r="BA322" s="24"/>
      <c r="BB322" s="24"/>
      <c r="BC322" s="24"/>
      <c r="BD322" s="24"/>
      <c r="BE322" s="24"/>
    </row>
    <row r="323" ht="31.5">
      <c r="A323" s="29" t="s">
        <v>199</v>
      </c>
      <c r="B323" s="29" t="s">
        <v>295</v>
      </c>
      <c r="C323" s="29" t="s">
        <v>63</v>
      </c>
      <c r="D323" s="29" t="s">
        <v>203</v>
      </c>
      <c r="E323" s="16"/>
      <c r="F323" s="30" t="s">
        <v>204</v>
      </c>
      <c r="G323" s="31">
        <f t="shared" si="765"/>
        <v>900</v>
      </c>
      <c r="H323" s="31">
        <f t="shared" si="766"/>
        <v>900</v>
      </c>
      <c r="I323" s="31">
        <f t="shared" si="767"/>
        <v>900</v>
      </c>
      <c r="J323" s="31">
        <f t="shared" si="768"/>
        <v>0</v>
      </c>
      <c r="K323" s="31">
        <f t="shared" si="769"/>
        <v>0</v>
      </c>
      <c r="L323" s="31">
        <f t="shared" si="770"/>
        <v>0</v>
      </c>
      <c r="M323" s="31">
        <f t="shared" si="762"/>
        <v>900</v>
      </c>
      <c r="N323" s="31">
        <f t="shared" si="763"/>
        <v>900</v>
      </c>
      <c r="O323" s="31">
        <f t="shared" si="764"/>
        <v>900</v>
      </c>
      <c r="P323" s="31">
        <f t="shared" si="771"/>
        <v>0</v>
      </c>
      <c r="Q323" s="31">
        <f t="shared" si="772"/>
        <v>0</v>
      </c>
      <c r="R323" s="31">
        <f t="shared" si="773"/>
        <v>0</v>
      </c>
      <c r="S323" s="31">
        <f t="shared" si="774"/>
        <v>0</v>
      </c>
      <c r="T323" s="31">
        <f t="shared" si="775"/>
        <v>0</v>
      </c>
      <c r="U323" s="31">
        <f t="shared" si="776"/>
        <v>0</v>
      </c>
      <c r="V323" s="31">
        <f t="shared" si="777"/>
        <v>0</v>
      </c>
      <c r="W323" s="31">
        <f t="shared" si="778"/>
        <v>0</v>
      </c>
      <c r="X323" s="31">
        <f t="shared" si="779"/>
        <v>0</v>
      </c>
      <c r="Y323" s="31">
        <f t="shared" si="780"/>
        <v>0</v>
      </c>
      <c r="Z323" s="31">
        <f t="shared" si="781"/>
        <v>0</v>
      </c>
      <c r="AA323" s="31">
        <f t="shared" si="782"/>
        <v>0</v>
      </c>
      <c r="AB323" s="31">
        <f t="shared" si="783"/>
        <v>0</v>
      </c>
      <c r="AC323" s="31">
        <f t="shared" si="696"/>
        <v>900</v>
      </c>
      <c r="AD323" s="31">
        <f t="shared" si="697"/>
        <v>900</v>
      </c>
      <c r="AE323" s="31">
        <f t="shared" si="698"/>
        <v>900</v>
      </c>
      <c r="AF323" s="31">
        <f t="shared" si="784"/>
        <v>0</v>
      </c>
      <c r="AG323" s="31">
        <f t="shared" si="699"/>
        <v>900</v>
      </c>
      <c r="AH323" s="31">
        <f t="shared" si="700"/>
        <v>900</v>
      </c>
      <c r="AI323" s="31">
        <f t="shared" si="701"/>
        <v>900</v>
      </c>
      <c r="AJ323" s="31">
        <f t="shared" si="785"/>
        <v>0</v>
      </c>
      <c r="AK323" s="31">
        <f t="shared" si="786"/>
        <v>0</v>
      </c>
      <c r="AL323" s="31">
        <f t="shared" si="787"/>
        <v>0</v>
      </c>
      <c r="AM323" s="31">
        <f t="shared" si="788"/>
        <v>0</v>
      </c>
      <c r="AN323" s="31">
        <f t="shared" si="789"/>
        <v>0</v>
      </c>
      <c r="AO323" s="31">
        <f t="shared" si="790"/>
        <v>0</v>
      </c>
      <c r="AP323" s="31">
        <f t="shared" si="791"/>
        <v>0</v>
      </c>
      <c r="AQ323" s="31">
        <f t="shared" si="792"/>
        <v>0</v>
      </c>
      <c r="AR323" s="31">
        <f t="shared" si="793"/>
        <v>0</v>
      </c>
      <c r="AS323" s="31">
        <f t="shared" si="693"/>
        <v>900</v>
      </c>
      <c r="AT323" s="31">
        <f t="shared" si="694"/>
        <v>900</v>
      </c>
      <c r="AU323" s="31">
        <f t="shared" si="695"/>
        <v>900</v>
      </c>
      <c r="AV323" s="31">
        <f t="shared" si="794"/>
        <v>0</v>
      </c>
      <c r="AW323" s="32"/>
      <c r="AX323" s="32"/>
      <c r="AY323" s="1"/>
      <c r="AZ323" s="1"/>
      <c r="BA323" s="1"/>
      <c r="BB323" s="1"/>
      <c r="BC323" s="1"/>
      <c r="BD323" s="1"/>
      <c r="BE323" s="1"/>
    </row>
    <row r="324" hidden="1">
      <c r="A324" s="29" t="s">
        <v>199</v>
      </c>
      <c r="B324" s="29" t="s">
        <v>295</v>
      </c>
      <c r="C324" s="29" t="s">
        <v>63</v>
      </c>
      <c r="D324" s="29" t="s">
        <v>205</v>
      </c>
      <c r="E324" s="16"/>
      <c r="F324" s="30" t="s">
        <v>34</v>
      </c>
      <c r="G324" s="31">
        <f t="shared" si="765"/>
        <v>900</v>
      </c>
      <c r="H324" s="31">
        <f t="shared" si="766"/>
        <v>900</v>
      </c>
      <c r="I324" s="31">
        <f t="shared" si="767"/>
        <v>900</v>
      </c>
      <c r="J324" s="31">
        <f t="shared" si="768"/>
        <v>0</v>
      </c>
      <c r="K324" s="31">
        <f t="shared" si="769"/>
        <v>0</v>
      </c>
      <c r="L324" s="31">
        <f t="shared" si="770"/>
        <v>0</v>
      </c>
      <c r="M324" s="31">
        <f t="shared" si="762"/>
        <v>900</v>
      </c>
      <c r="N324" s="31">
        <f t="shared" si="763"/>
        <v>900</v>
      </c>
      <c r="O324" s="31">
        <f t="shared" si="764"/>
        <v>900</v>
      </c>
      <c r="P324" s="31">
        <f t="shared" si="771"/>
        <v>0</v>
      </c>
      <c r="Q324" s="31">
        <f t="shared" si="772"/>
        <v>0</v>
      </c>
      <c r="R324" s="31">
        <f t="shared" si="773"/>
        <v>0</v>
      </c>
      <c r="S324" s="31">
        <f t="shared" si="774"/>
        <v>0</v>
      </c>
      <c r="T324" s="31">
        <f t="shared" si="775"/>
        <v>0</v>
      </c>
      <c r="U324" s="31">
        <f t="shared" si="776"/>
        <v>0</v>
      </c>
      <c r="V324" s="31">
        <f t="shared" si="777"/>
        <v>0</v>
      </c>
      <c r="W324" s="31">
        <f t="shared" si="778"/>
        <v>0</v>
      </c>
      <c r="X324" s="31">
        <f t="shared" si="779"/>
        <v>0</v>
      </c>
      <c r="Y324" s="31">
        <f t="shared" si="780"/>
        <v>0</v>
      </c>
      <c r="Z324" s="31">
        <f t="shared" si="781"/>
        <v>0</v>
      </c>
      <c r="AA324" s="31">
        <f t="shared" si="782"/>
        <v>0</v>
      </c>
      <c r="AB324" s="31">
        <f t="shared" si="783"/>
        <v>0</v>
      </c>
      <c r="AC324" s="31">
        <f t="shared" si="696"/>
        <v>900</v>
      </c>
      <c r="AD324" s="31">
        <f t="shared" si="697"/>
        <v>900</v>
      </c>
      <c r="AE324" s="31">
        <f t="shared" si="698"/>
        <v>900</v>
      </c>
      <c r="AF324" s="31">
        <f t="shared" si="784"/>
        <v>0</v>
      </c>
      <c r="AG324" s="31">
        <f t="shared" si="699"/>
        <v>900</v>
      </c>
      <c r="AH324" s="31">
        <f t="shared" si="700"/>
        <v>900</v>
      </c>
      <c r="AI324" s="31">
        <f t="shared" si="701"/>
        <v>900</v>
      </c>
      <c r="AJ324" s="31">
        <f t="shared" si="785"/>
        <v>0</v>
      </c>
      <c r="AK324" s="31">
        <f t="shared" si="786"/>
        <v>0</v>
      </c>
      <c r="AL324" s="31">
        <f t="shared" si="787"/>
        <v>0</v>
      </c>
      <c r="AM324" s="31">
        <f t="shared" si="788"/>
        <v>0</v>
      </c>
      <c r="AN324" s="31">
        <f t="shared" si="789"/>
        <v>0</v>
      </c>
      <c r="AO324" s="31">
        <f t="shared" si="790"/>
        <v>0</v>
      </c>
      <c r="AP324" s="31">
        <f t="shared" si="791"/>
        <v>0</v>
      </c>
      <c r="AQ324" s="31">
        <f t="shared" si="792"/>
        <v>0</v>
      </c>
      <c r="AR324" s="31">
        <f t="shared" si="793"/>
        <v>0</v>
      </c>
      <c r="AS324" s="31">
        <f t="shared" si="693"/>
        <v>900</v>
      </c>
      <c r="AT324" s="31">
        <f t="shared" si="694"/>
        <v>900</v>
      </c>
      <c r="AU324" s="31">
        <f t="shared" si="695"/>
        <v>900</v>
      </c>
      <c r="AV324" s="31">
        <f t="shared" si="794"/>
        <v>0</v>
      </c>
      <c r="AW324" s="32">
        <v>0</v>
      </c>
      <c r="AX324" s="32"/>
      <c r="AY324" s="41" t="s">
        <v>152</v>
      </c>
      <c r="AZ324" s="1"/>
      <c r="BA324" s="1"/>
      <c r="BB324" s="1"/>
      <c r="BC324" s="1"/>
      <c r="BD324" s="1"/>
      <c r="BE324" s="1"/>
    </row>
    <row r="325" ht="31.5">
      <c r="A325" s="29" t="s">
        <v>199</v>
      </c>
      <c r="B325" s="29" t="s">
        <v>295</v>
      </c>
      <c r="C325" s="29" t="s">
        <v>63</v>
      </c>
      <c r="D325" s="29" t="s">
        <v>212</v>
      </c>
      <c r="E325" s="16"/>
      <c r="F325" s="30" t="s">
        <v>213</v>
      </c>
      <c r="G325" s="31">
        <f t="shared" si="765"/>
        <v>900</v>
      </c>
      <c r="H325" s="31">
        <f t="shared" si="766"/>
        <v>900</v>
      </c>
      <c r="I325" s="31">
        <f t="shared" si="767"/>
        <v>900</v>
      </c>
      <c r="J325" s="31">
        <f t="shared" si="768"/>
        <v>0</v>
      </c>
      <c r="K325" s="31">
        <f t="shared" si="769"/>
        <v>0</v>
      </c>
      <c r="L325" s="31">
        <f t="shared" si="770"/>
        <v>0</v>
      </c>
      <c r="M325" s="31">
        <f t="shared" si="762"/>
        <v>900</v>
      </c>
      <c r="N325" s="31">
        <f t="shared" si="763"/>
        <v>900</v>
      </c>
      <c r="O325" s="31">
        <f t="shared" si="764"/>
        <v>900</v>
      </c>
      <c r="P325" s="31">
        <f t="shared" si="771"/>
        <v>0</v>
      </c>
      <c r="Q325" s="31">
        <f t="shared" si="772"/>
        <v>0</v>
      </c>
      <c r="R325" s="31">
        <f t="shared" si="773"/>
        <v>0</v>
      </c>
      <c r="S325" s="31">
        <f t="shared" si="774"/>
        <v>0</v>
      </c>
      <c r="T325" s="31">
        <f t="shared" si="775"/>
        <v>0</v>
      </c>
      <c r="U325" s="31">
        <f t="shared" si="776"/>
        <v>0</v>
      </c>
      <c r="V325" s="31">
        <f t="shared" si="777"/>
        <v>0</v>
      </c>
      <c r="W325" s="31">
        <f t="shared" si="778"/>
        <v>0</v>
      </c>
      <c r="X325" s="31">
        <f t="shared" si="779"/>
        <v>0</v>
      </c>
      <c r="Y325" s="31">
        <f t="shared" si="780"/>
        <v>0</v>
      </c>
      <c r="Z325" s="31">
        <f t="shared" si="781"/>
        <v>0</v>
      </c>
      <c r="AA325" s="31">
        <f t="shared" si="782"/>
        <v>0</v>
      </c>
      <c r="AB325" s="31">
        <f t="shared" si="783"/>
        <v>0</v>
      </c>
      <c r="AC325" s="31">
        <f t="shared" si="696"/>
        <v>900</v>
      </c>
      <c r="AD325" s="31">
        <f t="shared" si="697"/>
        <v>900</v>
      </c>
      <c r="AE325" s="31">
        <f t="shared" si="698"/>
        <v>900</v>
      </c>
      <c r="AF325" s="31">
        <f t="shared" si="784"/>
        <v>0</v>
      </c>
      <c r="AG325" s="31">
        <f t="shared" si="699"/>
        <v>900</v>
      </c>
      <c r="AH325" s="31">
        <f t="shared" si="700"/>
        <v>900</v>
      </c>
      <c r="AI325" s="31">
        <f t="shared" si="701"/>
        <v>900</v>
      </c>
      <c r="AJ325" s="31">
        <f t="shared" si="785"/>
        <v>0</v>
      </c>
      <c r="AK325" s="31">
        <f t="shared" si="786"/>
        <v>0</v>
      </c>
      <c r="AL325" s="31">
        <f t="shared" si="787"/>
        <v>0</v>
      </c>
      <c r="AM325" s="31">
        <f t="shared" si="788"/>
        <v>0</v>
      </c>
      <c r="AN325" s="31">
        <f t="shared" si="789"/>
        <v>0</v>
      </c>
      <c r="AO325" s="31">
        <f t="shared" si="790"/>
        <v>0</v>
      </c>
      <c r="AP325" s="31">
        <f t="shared" si="791"/>
        <v>0</v>
      </c>
      <c r="AQ325" s="31">
        <f t="shared" si="792"/>
        <v>0</v>
      </c>
      <c r="AR325" s="31">
        <f t="shared" si="793"/>
        <v>0</v>
      </c>
      <c r="AS325" s="31">
        <f t="shared" si="693"/>
        <v>900</v>
      </c>
      <c r="AT325" s="31">
        <f t="shared" si="694"/>
        <v>900</v>
      </c>
      <c r="AU325" s="31">
        <f t="shared" si="695"/>
        <v>900</v>
      </c>
      <c r="AV325" s="31">
        <f t="shared" si="794"/>
        <v>0</v>
      </c>
      <c r="AW325" s="32"/>
      <c r="AX325" s="32"/>
      <c r="AY325" s="1"/>
      <c r="AZ325" s="1"/>
      <c r="BA325" s="1"/>
      <c r="BB325" s="1"/>
      <c r="BC325" s="1"/>
      <c r="BD325" s="1"/>
      <c r="BE325" s="1"/>
    </row>
    <row r="326" ht="63">
      <c r="A326" s="29" t="s">
        <v>199</v>
      </c>
      <c r="B326" s="29" t="s">
        <v>295</v>
      </c>
      <c r="C326" s="29" t="s">
        <v>63</v>
      </c>
      <c r="D326" s="29" t="s">
        <v>219</v>
      </c>
      <c r="E326" s="16"/>
      <c r="F326" s="30" t="s">
        <v>220</v>
      </c>
      <c r="G326" s="31">
        <f t="shared" si="765"/>
        <v>900</v>
      </c>
      <c r="H326" s="31">
        <f t="shared" si="766"/>
        <v>900</v>
      </c>
      <c r="I326" s="31">
        <f t="shared" si="767"/>
        <v>900</v>
      </c>
      <c r="J326" s="31">
        <f t="shared" si="768"/>
        <v>0</v>
      </c>
      <c r="K326" s="31">
        <f t="shared" si="769"/>
        <v>0</v>
      </c>
      <c r="L326" s="31">
        <f t="shared" si="770"/>
        <v>0</v>
      </c>
      <c r="M326" s="31">
        <f t="shared" si="762"/>
        <v>900</v>
      </c>
      <c r="N326" s="31">
        <f t="shared" si="763"/>
        <v>900</v>
      </c>
      <c r="O326" s="31">
        <f t="shared" si="764"/>
        <v>900</v>
      </c>
      <c r="P326" s="31">
        <f t="shared" si="771"/>
        <v>0</v>
      </c>
      <c r="Q326" s="31">
        <f t="shared" si="772"/>
        <v>0</v>
      </c>
      <c r="R326" s="31">
        <f t="shared" si="773"/>
        <v>0</v>
      </c>
      <c r="S326" s="31">
        <f t="shared" si="774"/>
        <v>0</v>
      </c>
      <c r="T326" s="31">
        <f t="shared" si="775"/>
        <v>0</v>
      </c>
      <c r="U326" s="31">
        <f t="shared" si="776"/>
        <v>0</v>
      </c>
      <c r="V326" s="31">
        <f t="shared" si="777"/>
        <v>0</v>
      </c>
      <c r="W326" s="31">
        <f t="shared" si="778"/>
        <v>0</v>
      </c>
      <c r="X326" s="31">
        <f t="shared" si="779"/>
        <v>0</v>
      </c>
      <c r="Y326" s="31">
        <f t="shared" si="780"/>
        <v>0</v>
      </c>
      <c r="Z326" s="31">
        <f t="shared" si="781"/>
        <v>0</v>
      </c>
      <c r="AA326" s="31">
        <f t="shared" si="782"/>
        <v>0</v>
      </c>
      <c r="AB326" s="31">
        <f t="shared" si="783"/>
        <v>0</v>
      </c>
      <c r="AC326" s="31">
        <f t="shared" si="696"/>
        <v>900</v>
      </c>
      <c r="AD326" s="31">
        <f t="shared" si="697"/>
        <v>900</v>
      </c>
      <c r="AE326" s="31">
        <f t="shared" si="698"/>
        <v>900</v>
      </c>
      <c r="AF326" s="31">
        <f t="shared" si="784"/>
        <v>0</v>
      </c>
      <c r="AG326" s="31">
        <f t="shared" si="699"/>
        <v>900</v>
      </c>
      <c r="AH326" s="31">
        <f t="shared" si="700"/>
        <v>900</v>
      </c>
      <c r="AI326" s="31">
        <f t="shared" si="701"/>
        <v>900</v>
      </c>
      <c r="AJ326" s="31">
        <f t="shared" si="785"/>
        <v>0</v>
      </c>
      <c r="AK326" s="31">
        <f t="shared" si="786"/>
        <v>0</v>
      </c>
      <c r="AL326" s="31">
        <f t="shared" si="787"/>
        <v>0</v>
      </c>
      <c r="AM326" s="31">
        <f t="shared" si="788"/>
        <v>0</v>
      </c>
      <c r="AN326" s="31">
        <f t="shared" si="789"/>
        <v>0</v>
      </c>
      <c r="AO326" s="31">
        <f t="shared" si="790"/>
        <v>0</v>
      </c>
      <c r="AP326" s="31">
        <f t="shared" si="791"/>
        <v>0</v>
      </c>
      <c r="AQ326" s="31">
        <f t="shared" si="792"/>
        <v>0</v>
      </c>
      <c r="AR326" s="31">
        <f t="shared" si="793"/>
        <v>0</v>
      </c>
      <c r="AS326" s="31">
        <f t="shared" si="693"/>
        <v>900</v>
      </c>
      <c r="AT326" s="31">
        <f t="shared" si="694"/>
        <v>900</v>
      </c>
      <c r="AU326" s="31">
        <f t="shared" si="695"/>
        <v>900</v>
      </c>
      <c r="AV326" s="31">
        <f t="shared" si="794"/>
        <v>0</v>
      </c>
      <c r="AW326" s="32"/>
      <c r="AX326" s="32"/>
      <c r="AY326" s="1"/>
      <c r="AZ326" s="1"/>
      <c r="BA326" s="1"/>
      <c r="BB326" s="1"/>
      <c r="BC326" s="1"/>
      <c r="BD326" s="1"/>
      <c r="BE326" s="1"/>
    </row>
    <row r="327" ht="31.5">
      <c r="A327" s="29" t="s">
        <v>199</v>
      </c>
      <c r="B327" s="29" t="s">
        <v>295</v>
      </c>
      <c r="C327" s="29" t="s">
        <v>63</v>
      </c>
      <c r="D327" s="29" t="s">
        <v>219</v>
      </c>
      <c r="E327" s="15" t="s">
        <v>129</v>
      </c>
      <c r="F327" s="30" t="s">
        <v>130</v>
      </c>
      <c r="G327" s="31">
        <v>900</v>
      </c>
      <c r="H327" s="31">
        <v>900</v>
      </c>
      <c r="I327" s="31">
        <v>900</v>
      </c>
      <c r="J327" s="31"/>
      <c r="K327" s="31"/>
      <c r="L327" s="31"/>
      <c r="M327" s="31">
        <f t="shared" si="762"/>
        <v>900</v>
      </c>
      <c r="N327" s="31">
        <f t="shared" si="763"/>
        <v>900</v>
      </c>
      <c r="O327" s="31">
        <f t="shared" si="764"/>
        <v>900</v>
      </c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31">
        <f t="shared" si="696"/>
        <v>900</v>
      </c>
      <c r="AD327" s="31">
        <f t="shared" si="697"/>
        <v>900</v>
      </c>
      <c r="AE327" s="31">
        <f t="shared" si="698"/>
        <v>900</v>
      </c>
      <c r="AF327" s="31"/>
      <c r="AG327" s="31">
        <f t="shared" si="699"/>
        <v>900</v>
      </c>
      <c r="AH327" s="31">
        <f t="shared" si="700"/>
        <v>900</v>
      </c>
      <c r="AI327" s="31">
        <f t="shared" si="701"/>
        <v>900</v>
      </c>
      <c r="AJ327" s="31"/>
      <c r="AK327" s="31"/>
      <c r="AL327" s="31"/>
      <c r="AM327" s="31"/>
      <c r="AN327" s="31"/>
      <c r="AO327" s="31"/>
      <c r="AP327" s="31"/>
      <c r="AQ327" s="31"/>
      <c r="AR327" s="31"/>
      <c r="AS327" s="31">
        <f t="shared" si="693"/>
        <v>900</v>
      </c>
      <c r="AT327" s="31">
        <f t="shared" si="694"/>
        <v>900</v>
      </c>
      <c r="AU327" s="31">
        <f t="shared" si="695"/>
        <v>900</v>
      </c>
      <c r="AV327" s="31"/>
      <c r="AW327" s="32"/>
      <c r="AX327" s="32"/>
      <c r="AY327" s="1"/>
      <c r="AZ327" s="1"/>
      <c r="BA327" s="1"/>
      <c r="BB327" s="1"/>
      <c r="BC327" s="1"/>
      <c r="BD327" s="1"/>
      <c r="BE327" s="1"/>
    </row>
    <row r="328" s="19" customFormat="1" ht="31.5">
      <c r="A328" s="20" t="s">
        <v>298</v>
      </c>
      <c r="B328" s="20"/>
      <c r="C328" s="20"/>
      <c r="D328" s="20"/>
      <c r="E328" s="20"/>
      <c r="F328" s="21" t="s">
        <v>299</v>
      </c>
      <c r="G328" s="22">
        <f>G329+G559+G523</f>
        <v>24590061.499999996</v>
      </c>
      <c r="H328" s="22">
        <f>H329+H559+H523</f>
        <v>23967002.799999997</v>
      </c>
      <c r="I328" s="22">
        <f>I329+I559+I523</f>
        <v>23370748</v>
      </c>
      <c r="J328" s="22">
        <f>J329+J559+J523</f>
        <v>-2281.3049999999998</v>
      </c>
      <c r="K328" s="22">
        <f>K329+K559+K523</f>
        <v>-2239.614</v>
      </c>
      <c r="L328" s="22">
        <f>L329+L559+L523</f>
        <v>-2239.614</v>
      </c>
      <c r="M328" s="22">
        <f t="shared" si="762"/>
        <v>24587780.194999997</v>
      </c>
      <c r="N328" s="22">
        <f t="shared" si="763"/>
        <v>23964763.185999997</v>
      </c>
      <c r="O328" s="22">
        <f t="shared" si="764"/>
        <v>23368508.386</v>
      </c>
      <c r="P328" s="22">
        <f>P329+P559+P523</f>
        <v>-9.0949470177292824e-13</v>
      </c>
      <c r="Q328" s="22">
        <f>Q329+Q559+Q523</f>
        <v>0</v>
      </c>
      <c r="R328" s="22">
        <f>R329+R559+R523</f>
        <v>158293.04699999999</v>
      </c>
      <c r="S328" s="22">
        <f>S329+S559+S523</f>
        <v>-62828.428999999996</v>
      </c>
      <c r="T328" s="22">
        <f>T329+T559+T523</f>
        <v>0</v>
      </c>
      <c r="U328" s="22">
        <f>U329+U559+U523</f>
        <v>-9.0949470177292824e-13</v>
      </c>
      <c r="V328" s="22">
        <f>V329+V559+V523</f>
        <v>1888.5160000000001</v>
      </c>
      <c r="W328" s="22">
        <f>W329+W559+W523</f>
        <v>9200</v>
      </c>
      <c r="X328" s="22">
        <f>X329+X559+X523</f>
        <v>0</v>
      </c>
      <c r="Y328" s="22">
        <f>Y329+Y559+Y523</f>
        <v>-9.0949470177292824e-13</v>
      </c>
      <c r="Z328" s="22">
        <f>Z329+Z559+Z523</f>
        <v>1770.6669999999999</v>
      </c>
      <c r="AA328" s="22">
        <f>AA329+AA559+AA523</f>
        <v>53628.428999999996</v>
      </c>
      <c r="AB328" s="22">
        <f>AB329+AB559+AB523</f>
        <v>0</v>
      </c>
      <c r="AC328" s="22">
        <f t="shared" si="696"/>
        <v>24683244.812999994</v>
      </c>
      <c r="AD328" s="22">
        <f t="shared" si="697"/>
        <v>23975851.701999996</v>
      </c>
      <c r="AE328" s="22">
        <f t="shared" si="698"/>
        <v>23423907.482000001</v>
      </c>
      <c r="AF328" s="22">
        <f>AF329+AF559+AF523</f>
        <v>0</v>
      </c>
      <c r="AG328" s="22">
        <f t="shared" si="699"/>
        <v>24683244.812999994</v>
      </c>
      <c r="AH328" s="22">
        <f t="shared" si="700"/>
        <v>23975851.701999996</v>
      </c>
      <c r="AI328" s="22">
        <f t="shared" si="701"/>
        <v>23423907.482000001</v>
      </c>
      <c r="AJ328" s="22">
        <f>AJ329+AJ559+AJ523</f>
        <v>-54620.699999999997</v>
      </c>
      <c r="AK328" s="22">
        <f>AK329+AK559+AK523</f>
        <v>0</v>
      </c>
      <c r="AL328" s="22">
        <f>AL329+AL559+AL523</f>
        <v>23809.322</v>
      </c>
      <c r="AM328" s="22">
        <f>AM329+AM559+AM523</f>
        <v>0</v>
      </c>
      <c r="AN328" s="22">
        <f>AN329+AN559+AN523</f>
        <v>121902.88923</v>
      </c>
      <c r="AO328" s="22">
        <f>AO329+AO559+AO523</f>
        <v>0</v>
      </c>
      <c r="AP328" s="22">
        <f>AP329+AP559+AP523</f>
        <v>0</v>
      </c>
      <c r="AQ328" s="22">
        <f>AQ329+AQ559+AQ523</f>
        <v>0</v>
      </c>
      <c r="AR328" s="22">
        <f>AR329+AR559+AR523</f>
        <v>0</v>
      </c>
      <c r="AS328" s="22">
        <f t="shared" si="693"/>
        <v>24652433.434999995</v>
      </c>
      <c r="AT328" s="22">
        <f t="shared" si="694"/>
        <v>24097754.591229998</v>
      </c>
      <c r="AU328" s="22">
        <f t="shared" si="695"/>
        <v>23423907.482000001</v>
      </c>
      <c r="AV328" s="22">
        <f>AV329+AV559+AV523</f>
        <v>0</v>
      </c>
      <c r="AW328" s="23"/>
      <c r="AX328" s="23"/>
      <c r="AY328" s="19"/>
      <c r="AZ328" s="19"/>
      <c r="BA328" s="19"/>
      <c r="BB328" s="19"/>
      <c r="BC328" s="19"/>
      <c r="BD328" s="19"/>
      <c r="BE328" s="19"/>
    </row>
    <row r="329" s="19" customFormat="1">
      <c r="A329" s="20" t="s">
        <v>298</v>
      </c>
      <c r="B329" s="20" t="s">
        <v>74</v>
      </c>
      <c r="C329" s="20"/>
      <c r="D329" s="20"/>
      <c r="E329" s="20"/>
      <c r="F329" s="21" t="s">
        <v>201</v>
      </c>
      <c r="G329" s="22">
        <f>G461+G358+G330+G426+G448</f>
        <v>23931611.199999996</v>
      </c>
      <c r="H329" s="22">
        <f>H461+H358+H330+H426+H448</f>
        <v>23312730.399999999</v>
      </c>
      <c r="I329" s="22">
        <f>I461+I358+I330+I426+I448</f>
        <v>22716210.800000001</v>
      </c>
      <c r="J329" s="22">
        <f>J461+J358+J330+J426+J448</f>
        <v>-1219.8589999999999</v>
      </c>
      <c r="K329" s="22">
        <f>K461+K358+K330+K426+K448</f>
        <v>-362.52600000000001</v>
      </c>
      <c r="L329" s="22">
        <f>L461+L358+L330+L426+L448</f>
        <v>-362.52600000000001</v>
      </c>
      <c r="M329" s="22">
        <f t="shared" si="762"/>
        <v>23930391.340999994</v>
      </c>
      <c r="N329" s="22">
        <f t="shared" si="763"/>
        <v>23312367.873999998</v>
      </c>
      <c r="O329" s="22">
        <f t="shared" si="764"/>
        <v>22715848.274</v>
      </c>
      <c r="P329" s="22">
        <f>P461+P358+P330+P426+P448</f>
        <v>-9.0949470177292824e-13</v>
      </c>
      <c r="Q329" s="22">
        <f>Q461+Q358+Q330+Q426+Q448</f>
        <v>0</v>
      </c>
      <c r="R329" s="22">
        <f>R461+R358+R330+R426+R448</f>
        <v>165740.64299999998</v>
      </c>
      <c r="S329" s="22">
        <f>S461+S358+S330+S426+S448</f>
        <v>-62828.428999999996</v>
      </c>
      <c r="T329" s="22">
        <f>T461+T358+T330+T426+T448</f>
        <v>0</v>
      </c>
      <c r="U329" s="22">
        <f>U461+U358+U330+U426+U448</f>
        <v>-9.0949470177292824e-13</v>
      </c>
      <c r="V329" s="22">
        <f>V461+V358+V330+V426+V448</f>
        <v>1888.5160000000001</v>
      </c>
      <c r="W329" s="22">
        <f>W461+W358+W330+W426+W448</f>
        <v>9200</v>
      </c>
      <c r="X329" s="22">
        <f>X461+X358+X330+X426+X448</f>
        <v>0</v>
      </c>
      <c r="Y329" s="22">
        <f>Y461+Y358+Y330+Y426+Y448</f>
        <v>-9.0949470177292824e-13</v>
      </c>
      <c r="Z329" s="22">
        <f>Z461+Z358+Z330+Z426+Z448</f>
        <v>1770.6669999999999</v>
      </c>
      <c r="AA329" s="22">
        <f>AA461+AA358+AA330+AA426+AA448</f>
        <v>53628.428999999996</v>
      </c>
      <c r="AB329" s="22">
        <f>AB461+AB358+AB330+AB426+AB448</f>
        <v>0</v>
      </c>
      <c r="AC329" s="22">
        <f t="shared" si="696"/>
        <v>24033303.554999992</v>
      </c>
      <c r="AD329" s="22">
        <f t="shared" si="697"/>
        <v>23323456.389999997</v>
      </c>
      <c r="AE329" s="22">
        <f t="shared" si="698"/>
        <v>22771247.370000001</v>
      </c>
      <c r="AF329" s="22">
        <f>AF461+AF358+AF330+AF426+AF448</f>
        <v>-6000</v>
      </c>
      <c r="AG329" s="22">
        <f t="shared" si="699"/>
        <v>24027303.554999992</v>
      </c>
      <c r="AH329" s="22">
        <f t="shared" si="700"/>
        <v>23323456.389999997</v>
      </c>
      <c r="AI329" s="22">
        <f t="shared" si="701"/>
        <v>22771247.370000001</v>
      </c>
      <c r="AJ329" s="22">
        <f>AJ461+AJ358+AJ330+AJ426+AJ448</f>
        <v>-54620.699999999997</v>
      </c>
      <c r="AK329" s="22">
        <f>AK461+AK358+AK330+AK426+AK448</f>
        <v>0</v>
      </c>
      <c r="AL329" s="22">
        <f>AL461+AL358+AL330+AL426+AL448</f>
        <v>23899.022000000001</v>
      </c>
      <c r="AM329" s="22">
        <f>AM461+AM358+AM330+AM426+AM448</f>
        <v>0</v>
      </c>
      <c r="AN329" s="22">
        <f>AN461+AN358+AN330+AN426+AN448</f>
        <v>121902.88923</v>
      </c>
      <c r="AO329" s="22">
        <f>AO461+AO358+AO330+AO426+AO448</f>
        <v>0</v>
      </c>
      <c r="AP329" s="22">
        <f>AP461+AP358+AP330+AP426+AP448</f>
        <v>0</v>
      </c>
      <c r="AQ329" s="22">
        <f>AQ461+AQ358+AQ330+AQ426+AQ448</f>
        <v>0</v>
      </c>
      <c r="AR329" s="22">
        <f>AR461+AR358+AR330+AR426+AR448</f>
        <v>0</v>
      </c>
      <c r="AS329" s="22">
        <f t="shared" si="693"/>
        <v>23996581.876999993</v>
      </c>
      <c r="AT329" s="22">
        <f t="shared" si="694"/>
        <v>23445359.279229999</v>
      </c>
      <c r="AU329" s="22">
        <f t="shared" si="695"/>
        <v>22771247.370000001</v>
      </c>
      <c r="AV329" s="22">
        <f>AV461+AV358+AV330+AV426+AV448</f>
        <v>0</v>
      </c>
      <c r="AW329" s="23"/>
      <c r="AX329" s="23"/>
      <c r="AY329" s="19"/>
      <c r="AZ329" s="19"/>
      <c r="BA329" s="19"/>
      <c r="BB329" s="19"/>
      <c r="BC329" s="19"/>
      <c r="BD329" s="19"/>
      <c r="BE329" s="19"/>
    </row>
    <row r="330" s="24" customFormat="1">
      <c r="A330" s="25" t="s">
        <v>298</v>
      </c>
      <c r="B330" s="25" t="s">
        <v>74</v>
      </c>
      <c r="C330" s="25" t="s">
        <v>27</v>
      </c>
      <c r="D330" s="25"/>
      <c r="E330" s="25"/>
      <c r="F330" s="26" t="s">
        <v>300</v>
      </c>
      <c r="G330" s="27">
        <f>G331</f>
        <v>8474528.1999999993</v>
      </c>
      <c r="H330" s="27">
        <f>H331</f>
        <v>8320964.5999999996</v>
      </c>
      <c r="I330" s="27">
        <f>I331</f>
        <v>8176073.7000000011</v>
      </c>
      <c r="J330" s="27">
        <f>J331</f>
        <v>0</v>
      </c>
      <c r="K330" s="27">
        <f>K331</f>
        <v>0</v>
      </c>
      <c r="L330" s="27">
        <f>L331</f>
        <v>0</v>
      </c>
      <c r="M330" s="27">
        <f t="shared" si="762"/>
        <v>8474528.1999999993</v>
      </c>
      <c r="N330" s="27">
        <f t="shared" si="763"/>
        <v>8320964.5999999996</v>
      </c>
      <c r="O330" s="27">
        <f t="shared" si="764"/>
        <v>8176073.7000000011</v>
      </c>
      <c r="P330" s="27">
        <f>P331</f>
        <v>-4859.3270000000002</v>
      </c>
      <c r="Q330" s="27">
        <f>Q331</f>
        <v>0</v>
      </c>
      <c r="R330" s="27">
        <f>R331</f>
        <v>12480.773999999999</v>
      </c>
      <c r="S330" s="27">
        <f>S331</f>
        <v>0</v>
      </c>
      <c r="T330" s="27">
        <f>T331</f>
        <v>0</v>
      </c>
      <c r="U330" s="27">
        <f>U331</f>
        <v>-5806.3630000000003</v>
      </c>
      <c r="V330" s="27">
        <f>V331</f>
        <v>0</v>
      </c>
      <c r="W330" s="27">
        <f>W331</f>
        <v>0</v>
      </c>
      <c r="X330" s="27">
        <f>X331</f>
        <v>0</v>
      </c>
      <c r="Y330" s="27">
        <f>Y331</f>
        <v>-5806.3630000000003</v>
      </c>
      <c r="Z330" s="27">
        <f>Z331</f>
        <v>0</v>
      </c>
      <c r="AA330" s="27">
        <f>AA331</f>
        <v>0</v>
      </c>
      <c r="AB330" s="27">
        <f>AB331</f>
        <v>0</v>
      </c>
      <c r="AC330" s="27">
        <f t="shared" si="696"/>
        <v>8482149.6469999999</v>
      </c>
      <c r="AD330" s="27">
        <f t="shared" si="697"/>
        <v>8315158.2369999997</v>
      </c>
      <c r="AE330" s="27">
        <f t="shared" si="698"/>
        <v>8170267.3370000012</v>
      </c>
      <c r="AF330" s="27">
        <f>AF331</f>
        <v>0</v>
      </c>
      <c r="AG330" s="27">
        <f t="shared" si="699"/>
        <v>8482149.6469999999</v>
      </c>
      <c r="AH330" s="27">
        <f t="shared" si="700"/>
        <v>8315158.2369999997</v>
      </c>
      <c r="AI330" s="27">
        <f t="shared" si="701"/>
        <v>8170267.3370000012</v>
      </c>
      <c r="AJ330" s="27">
        <f>AJ331</f>
        <v>0</v>
      </c>
      <c r="AK330" s="27">
        <f>AK331</f>
        <v>0</v>
      </c>
      <c r="AL330" s="27">
        <f>AL331</f>
        <v>0</v>
      </c>
      <c r="AM330" s="27">
        <f>AM331</f>
        <v>0</v>
      </c>
      <c r="AN330" s="27">
        <f>AN331</f>
        <v>0</v>
      </c>
      <c r="AO330" s="27">
        <f>AO331</f>
        <v>0</v>
      </c>
      <c r="AP330" s="27">
        <f>AP331</f>
        <v>0</v>
      </c>
      <c r="AQ330" s="27">
        <f>AQ331</f>
        <v>0</v>
      </c>
      <c r="AR330" s="27">
        <f>AR331</f>
        <v>0</v>
      </c>
      <c r="AS330" s="27">
        <f t="shared" si="693"/>
        <v>8482149.6469999999</v>
      </c>
      <c r="AT330" s="27">
        <f t="shared" si="694"/>
        <v>8315158.2369999997</v>
      </c>
      <c r="AU330" s="27">
        <f t="shared" si="695"/>
        <v>8170267.3370000012</v>
      </c>
      <c r="AV330" s="27">
        <f>AV331</f>
        <v>0</v>
      </c>
      <c r="AW330" s="28"/>
      <c r="AX330" s="28"/>
      <c r="AY330" s="24"/>
      <c r="AZ330" s="24"/>
      <c r="BA330" s="24"/>
      <c r="BB330" s="24"/>
      <c r="BC330" s="24"/>
      <c r="BD330" s="24"/>
      <c r="BE330" s="24"/>
    </row>
    <row r="331" ht="31.5">
      <c r="A331" s="29" t="s">
        <v>298</v>
      </c>
      <c r="B331" s="29" t="s">
        <v>74</v>
      </c>
      <c r="C331" s="29" t="s">
        <v>27</v>
      </c>
      <c r="D331" s="29" t="s">
        <v>301</v>
      </c>
      <c r="E331" s="29"/>
      <c r="F331" s="30" t="s">
        <v>302</v>
      </c>
      <c r="G331" s="31">
        <f>G336+G332</f>
        <v>8474528.1999999993</v>
      </c>
      <c r="H331" s="31">
        <f>H336+H332</f>
        <v>8320964.5999999996</v>
      </c>
      <c r="I331" s="31">
        <f>I336+I332</f>
        <v>8176073.7000000011</v>
      </c>
      <c r="J331" s="31">
        <f>J336+J332</f>
        <v>0</v>
      </c>
      <c r="K331" s="31">
        <f>K336+K332</f>
        <v>0</v>
      </c>
      <c r="L331" s="31">
        <f>L336+L332</f>
        <v>0</v>
      </c>
      <c r="M331" s="31">
        <f t="shared" si="762"/>
        <v>8474528.1999999993</v>
      </c>
      <c r="N331" s="31">
        <f t="shared" si="763"/>
        <v>8320964.5999999996</v>
      </c>
      <c r="O331" s="31">
        <f t="shared" si="764"/>
        <v>8176073.7000000011</v>
      </c>
      <c r="P331" s="31">
        <f>P336+P332</f>
        <v>-4859.3270000000002</v>
      </c>
      <c r="Q331" s="31">
        <f>Q336+Q332</f>
        <v>0</v>
      </c>
      <c r="R331" s="31">
        <f>R336+R332</f>
        <v>12480.773999999999</v>
      </c>
      <c r="S331" s="31">
        <f>S336+S332</f>
        <v>0</v>
      </c>
      <c r="T331" s="31">
        <f>T336+T332</f>
        <v>0</v>
      </c>
      <c r="U331" s="31">
        <f>U336+U332</f>
        <v>-5806.3630000000003</v>
      </c>
      <c r="V331" s="31">
        <f>V336+V332</f>
        <v>0</v>
      </c>
      <c r="W331" s="31">
        <f>W336+W332</f>
        <v>0</v>
      </c>
      <c r="X331" s="31">
        <f>X336+X332</f>
        <v>0</v>
      </c>
      <c r="Y331" s="31">
        <f>Y336+Y332</f>
        <v>-5806.3630000000003</v>
      </c>
      <c r="Z331" s="31">
        <f>Z336+Z332</f>
        <v>0</v>
      </c>
      <c r="AA331" s="31">
        <f>AA336+AA332</f>
        <v>0</v>
      </c>
      <c r="AB331" s="31">
        <f>AB336+AB332</f>
        <v>0</v>
      </c>
      <c r="AC331" s="31">
        <f t="shared" si="696"/>
        <v>8482149.6469999999</v>
      </c>
      <c r="AD331" s="31">
        <f t="shared" si="697"/>
        <v>8315158.2369999997</v>
      </c>
      <c r="AE331" s="31">
        <f t="shared" si="698"/>
        <v>8170267.3370000012</v>
      </c>
      <c r="AF331" s="31">
        <f>AF336+AF332</f>
        <v>0</v>
      </c>
      <c r="AG331" s="31">
        <f t="shared" si="699"/>
        <v>8482149.6469999999</v>
      </c>
      <c r="AH331" s="31">
        <f t="shared" si="700"/>
        <v>8315158.2369999997</v>
      </c>
      <c r="AI331" s="31">
        <f t="shared" si="701"/>
        <v>8170267.3370000012</v>
      </c>
      <c r="AJ331" s="31">
        <f>AJ336+AJ332</f>
        <v>0</v>
      </c>
      <c r="AK331" s="31">
        <f>AK336+AK332</f>
        <v>0</v>
      </c>
      <c r="AL331" s="31">
        <f>AL336+AL332</f>
        <v>0</v>
      </c>
      <c r="AM331" s="31">
        <f>AM336+AM332</f>
        <v>0</v>
      </c>
      <c r="AN331" s="31">
        <f>AN336+AN332</f>
        <v>0</v>
      </c>
      <c r="AO331" s="31">
        <f>AO336+AO332</f>
        <v>0</v>
      </c>
      <c r="AP331" s="31">
        <f>AP336+AP332</f>
        <v>0</v>
      </c>
      <c r="AQ331" s="31">
        <f>AQ336+AQ332</f>
        <v>0</v>
      </c>
      <c r="AR331" s="31">
        <f>AR336+AR332</f>
        <v>0</v>
      </c>
      <c r="AS331" s="31">
        <f t="shared" si="693"/>
        <v>8482149.6469999999</v>
      </c>
      <c r="AT331" s="31">
        <f t="shared" si="694"/>
        <v>8315158.2369999997</v>
      </c>
      <c r="AU331" s="31">
        <f t="shared" si="695"/>
        <v>8170267.3370000012</v>
      </c>
      <c r="AV331" s="31">
        <f>AV336+AV332</f>
        <v>0</v>
      </c>
      <c r="AW331" s="32"/>
      <c r="AX331" s="32"/>
      <c r="AY331" s="1"/>
      <c r="AZ331" s="1"/>
      <c r="BA331" s="1"/>
      <c r="BB331" s="1"/>
      <c r="BC331" s="1"/>
      <c r="BD331" s="1"/>
      <c r="BE331" s="1"/>
    </row>
    <row r="332" ht="31.5">
      <c r="A332" s="29" t="s">
        <v>298</v>
      </c>
      <c r="B332" s="29" t="s">
        <v>74</v>
      </c>
      <c r="C332" s="29" t="s">
        <v>27</v>
      </c>
      <c r="D332" s="29" t="s">
        <v>303</v>
      </c>
      <c r="E332" s="29"/>
      <c r="F332" s="30" t="s">
        <v>304</v>
      </c>
      <c r="G332" s="31">
        <f t="shared" ref="G332:G334" si="795">G333</f>
        <v>5939.8000000000002</v>
      </c>
      <c r="H332" s="31">
        <f t="shared" ref="H332:H334" si="796">H333</f>
        <v>21977.300000000003</v>
      </c>
      <c r="I332" s="31">
        <f t="shared" ref="I332:I334" si="797">I333</f>
        <v>0</v>
      </c>
      <c r="J332" s="31">
        <f t="shared" ref="J332:J334" si="798">J333</f>
        <v>0</v>
      </c>
      <c r="K332" s="31">
        <f t="shared" ref="K332:K334" si="799">K333</f>
        <v>0</v>
      </c>
      <c r="L332" s="31">
        <f t="shared" ref="L332:L334" si="800">L333</f>
        <v>0</v>
      </c>
      <c r="M332" s="31">
        <f t="shared" si="762"/>
        <v>5939.8000000000002</v>
      </c>
      <c r="N332" s="31">
        <f t="shared" si="763"/>
        <v>21977.300000000003</v>
      </c>
      <c r="O332" s="31">
        <f t="shared" si="764"/>
        <v>0</v>
      </c>
      <c r="P332" s="31">
        <f t="shared" ref="P332:P334" si="801">P333</f>
        <v>0</v>
      </c>
      <c r="Q332" s="31">
        <f t="shared" ref="Q332:Q334" si="802">Q333</f>
        <v>0</v>
      </c>
      <c r="R332" s="31">
        <f t="shared" ref="R332:R334" si="803">R333</f>
        <v>0</v>
      </c>
      <c r="S332" s="31">
        <f t="shared" ref="S332:S334" si="804">S333</f>
        <v>0</v>
      </c>
      <c r="T332" s="31">
        <f t="shared" ref="T332:T334" si="805">T333</f>
        <v>0</v>
      </c>
      <c r="U332" s="31">
        <f t="shared" ref="U332:U334" si="806">U333</f>
        <v>0</v>
      </c>
      <c r="V332" s="31">
        <f t="shared" ref="V332:V334" si="807">V333</f>
        <v>0</v>
      </c>
      <c r="W332" s="31">
        <f t="shared" ref="W332:W334" si="808">W333</f>
        <v>0</v>
      </c>
      <c r="X332" s="31">
        <f t="shared" ref="X332:X334" si="809">X333</f>
        <v>0</v>
      </c>
      <c r="Y332" s="31">
        <f t="shared" ref="Y332:Y334" si="810">Y333</f>
        <v>0</v>
      </c>
      <c r="Z332" s="31">
        <f t="shared" ref="Z332:Z334" si="811">Z333</f>
        <v>0</v>
      </c>
      <c r="AA332" s="31">
        <f t="shared" ref="AA332:AA334" si="812">AA333</f>
        <v>0</v>
      </c>
      <c r="AB332" s="31">
        <f t="shared" ref="AB332:AB334" si="813">AB333</f>
        <v>0</v>
      </c>
      <c r="AC332" s="31">
        <f t="shared" si="696"/>
        <v>5939.8000000000002</v>
      </c>
      <c r="AD332" s="31">
        <f t="shared" si="697"/>
        <v>21977.300000000003</v>
      </c>
      <c r="AE332" s="31">
        <f t="shared" si="698"/>
        <v>0</v>
      </c>
      <c r="AF332" s="31">
        <f t="shared" ref="AF332:AF334" si="814">AF333</f>
        <v>0</v>
      </c>
      <c r="AG332" s="31">
        <f t="shared" si="699"/>
        <v>5939.8000000000002</v>
      </c>
      <c r="AH332" s="31">
        <f t="shared" si="700"/>
        <v>21977.300000000003</v>
      </c>
      <c r="AI332" s="31">
        <f t="shared" si="701"/>
        <v>0</v>
      </c>
      <c r="AJ332" s="31">
        <f t="shared" ref="AJ332:AJ334" si="815">AJ333</f>
        <v>0</v>
      </c>
      <c r="AK332" s="31">
        <f t="shared" ref="AK332:AK334" si="816">AK333</f>
        <v>0</v>
      </c>
      <c r="AL332" s="31">
        <f t="shared" ref="AL332:AL334" si="817">AL333</f>
        <v>0</v>
      </c>
      <c r="AM332" s="31">
        <f t="shared" ref="AM332:AM334" si="818">AM333</f>
        <v>0</v>
      </c>
      <c r="AN332" s="31">
        <f t="shared" ref="AN332:AN334" si="819">AN333</f>
        <v>0</v>
      </c>
      <c r="AO332" s="31">
        <f t="shared" ref="AO332:AO334" si="820">AO333</f>
        <v>0</v>
      </c>
      <c r="AP332" s="31">
        <f t="shared" ref="AP332:AP334" si="821">AP333</f>
        <v>0</v>
      </c>
      <c r="AQ332" s="31">
        <f t="shared" ref="AQ332:AQ334" si="822">AQ333</f>
        <v>0</v>
      </c>
      <c r="AR332" s="31">
        <f t="shared" ref="AR332:AR334" si="823">AR333</f>
        <v>0</v>
      </c>
      <c r="AS332" s="31">
        <f t="shared" si="693"/>
        <v>5939.8000000000002</v>
      </c>
      <c r="AT332" s="31">
        <f t="shared" si="694"/>
        <v>21977.300000000003</v>
      </c>
      <c r="AU332" s="31">
        <f t="shared" si="695"/>
        <v>0</v>
      </c>
      <c r="AV332" s="31">
        <f t="shared" ref="AV332:AV334" si="824">AV333</f>
        <v>0</v>
      </c>
      <c r="AW332" s="32"/>
      <c r="AX332" s="32"/>
      <c r="AY332" s="1"/>
      <c r="AZ332" s="1"/>
      <c r="BA332" s="1"/>
      <c r="BB332" s="1"/>
      <c r="BC332" s="1"/>
      <c r="BD332" s="1"/>
      <c r="BE332" s="1"/>
    </row>
    <row r="333">
      <c r="A333" s="29" t="s">
        <v>298</v>
      </c>
      <c r="B333" s="29" t="s">
        <v>74</v>
      </c>
      <c r="C333" s="29" t="s">
        <v>27</v>
      </c>
      <c r="D333" s="29" t="s">
        <v>305</v>
      </c>
      <c r="E333" s="29"/>
      <c r="F333" s="30" t="s">
        <v>306</v>
      </c>
      <c r="G333" s="31">
        <f t="shared" si="795"/>
        <v>5939.8000000000002</v>
      </c>
      <c r="H333" s="31">
        <f t="shared" si="796"/>
        <v>21977.300000000003</v>
      </c>
      <c r="I333" s="31">
        <f t="shared" si="797"/>
        <v>0</v>
      </c>
      <c r="J333" s="31">
        <f t="shared" si="798"/>
        <v>0</v>
      </c>
      <c r="K333" s="31">
        <f t="shared" si="799"/>
        <v>0</v>
      </c>
      <c r="L333" s="31">
        <f t="shared" si="800"/>
        <v>0</v>
      </c>
      <c r="M333" s="31">
        <f t="shared" si="762"/>
        <v>5939.8000000000002</v>
      </c>
      <c r="N333" s="31">
        <f t="shared" si="763"/>
        <v>21977.300000000003</v>
      </c>
      <c r="O333" s="31">
        <f t="shared" si="764"/>
        <v>0</v>
      </c>
      <c r="P333" s="31">
        <f t="shared" si="801"/>
        <v>0</v>
      </c>
      <c r="Q333" s="31">
        <f t="shared" si="802"/>
        <v>0</v>
      </c>
      <c r="R333" s="31">
        <f t="shared" si="803"/>
        <v>0</v>
      </c>
      <c r="S333" s="31">
        <f t="shared" si="804"/>
        <v>0</v>
      </c>
      <c r="T333" s="31">
        <f t="shared" si="805"/>
        <v>0</v>
      </c>
      <c r="U333" s="31">
        <f t="shared" si="806"/>
        <v>0</v>
      </c>
      <c r="V333" s="31">
        <f t="shared" si="807"/>
        <v>0</v>
      </c>
      <c r="W333" s="31">
        <f t="shared" si="808"/>
        <v>0</v>
      </c>
      <c r="X333" s="31">
        <f t="shared" si="809"/>
        <v>0</v>
      </c>
      <c r="Y333" s="31">
        <f t="shared" si="810"/>
        <v>0</v>
      </c>
      <c r="Z333" s="31">
        <f t="shared" si="811"/>
        <v>0</v>
      </c>
      <c r="AA333" s="31">
        <f t="shared" si="812"/>
        <v>0</v>
      </c>
      <c r="AB333" s="31">
        <f t="shared" si="813"/>
        <v>0</v>
      </c>
      <c r="AC333" s="31">
        <f t="shared" si="696"/>
        <v>5939.8000000000002</v>
      </c>
      <c r="AD333" s="31">
        <f t="shared" si="697"/>
        <v>21977.300000000003</v>
      </c>
      <c r="AE333" s="31">
        <f t="shared" si="698"/>
        <v>0</v>
      </c>
      <c r="AF333" s="31">
        <f t="shared" si="814"/>
        <v>0</v>
      </c>
      <c r="AG333" s="31">
        <f t="shared" si="699"/>
        <v>5939.8000000000002</v>
      </c>
      <c r="AH333" s="31">
        <f t="shared" si="700"/>
        <v>21977.300000000003</v>
      </c>
      <c r="AI333" s="31">
        <f t="shared" si="701"/>
        <v>0</v>
      </c>
      <c r="AJ333" s="31">
        <f t="shared" si="815"/>
        <v>0</v>
      </c>
      <c r="AK333" s="31">
        <f t="shared" si="816"/>
        <v>0</v>
      </c>
      <c r="AL333" s="31">
        <f t="shared" si="817"/>
        <v>0</v>
      </c>
      <c r="AM333" s="31">
        <f t="shared" si="818"/>
        <v>0</v>
      </c>
      <c r="AN333" s="31">
        <f t="shared" si="819"/>
        <v>0</v>
      </c>
      <c r="AO333" s="31">
        <f t="shared" si="820"/>
        <v>0</v>
      </c>
      <c r="AP333" s="31">
        <f t="shared" si="821"/>
        <v>0</v>
      </c>
      <c r="AQ333" s="31">
        <f t="shared" si="822"/>
        <v>0</v>
      </c>
      <c r="AR333" s="31">
        <f t="shared" si="823"/>
        <v>0</v>
      </c>
      <c r="AS333" s="31">
        <f t="shared" si="693"/>
        <v>5939.8000000000002</v>
      </c>
      <c r="AT333" s="31">
        <f t="shared" si="694"/>
        <v>21977.300000000003</v>
      </c>
      <c r="AU333" s="31">
        <f t="shared" si="695"/>
        <v>0</v>
      </c>
      <c r="AV333" s="31">
        <f t="shared" si="824"/>
        <v>0</v>
      </c>
      <c r="AW333" s="32"/>
      <c r="AX333" s="32"/>
      <c r="AY333" s="1"/>
      <c r="AZ333" s="1"/>
      <c r="BA333" s="1"/>
      <c r="BB333" s="1"/>
      <c r="BC333" s="1"/>
      <c r="BD333" s="1"/>
      <c r="BE333" s="1"/>
    </row>
    <row r="334" ht="63">
      <c r="A334" s="29" t="s">
        <v>298</v>
      </c>
      <c r="B334" s="29" t="s">
        <v>74</v>
      </c>
      <c r="C334" s="29" t="s">
        <v>27</v>
      </c>
      <c r="D334" s="29" t="s">
        <v>307</v>
      </c>
      <c r="E334" s="29"/>
      <c r="F334" s="30" t="s">
        <v>308</v>
      </c>
      <c r="G334" s="31">
        <f t="shared" si="795"/>
        <v>5939.8000000000002</v>
      </c>
      <c r="H334" s="31">
        <f t="shared" si="796"/>
        <v>21977.300000000003</v>
      </c>
      <c r="I334" s="31">
        <f t="shared" si="797"/>
        <v>0</v>
      </c>
      <c r="J334" s="31">
        <f t="shared" si="798"/>
        <v>0</v>
      </c>
      <c r="K334" s="31">
        <f t="shared" si="799"/>
        <v>0</v>
      </c>
      <c r="L334" s="31">
        <f t="shared" si="800"/>
        <v>0</v>
      </c>
      <c r="M334" s="31">
        <f t="shared" si="762"/>
        <v>5939.8000000000002</v>
      </c>
      <c r="N334" s="31">
        <f t="shared" si="763"/>
        <v>21977.300000000003</v>
      </c>
      <c r="O334" s="31">
        <f t="shared" si="764"/>
        <v>0</v>
      </c>
      <c r="P334" s="31">
        <f t="shared" si="801"/>
        <v>0</v>
      </c>
      <c r="Q334" s="31">
        <f t="shared" si="802"/>
        <v>0</v>
      </c>
      <c r="R334" s="31">
        <f t="shared" si="803"/>
        <v>0</v>
      </c>
      <c r="S334" s="31">
        <f t="shared" si="804"/>
        <v>0</v>
      </c>
      <c r="T334" s="31">
        <f t="shared" si="805"/>
        <v>0</v>
      </c>
      <c r="U334" s="31">
        <f t="shared" si="806"/>
        <v>0</v>
      </c>
      <c r="V334" s="31">
        <f t="shared" si="807"/>
        <v>0</v>
      </c>
      <c r="W334" s="31">
        <f t="shared" si="808"/>
        <v>0</v>
      </c>
      <c r="X334" s="31">
        <f t="shared" si="809"/>
        <v>0</v>
      </c>
      <c r="Y334" s="31">
        <f t="shared" si="810"/>
        <v>0</v>
      </c>
      <c r="Z334" s="31">
        <f t="shared" si="811"/>
        <v>0</v>
      </c>
      <c r="AA334" s="31">
        <f t="shared" si="812"/>
        <v>0</v>
      </c>
      <c r="AB334" s="31">
        <f t="shared" si="813"/>
        <v>0</v>
      </c>
      <c r="AC334" s="31">
        <f t="shared" si="696"/>
        <v>5939.8000000000002</v>
      </c>
      <c r="AD334" s="31">
        <f t="shared" si="697"/>
        <v>21977.300000000003</v>
      </c>
      <c r="AE334" s="31">
        <f t="shared" si="698"/>
        <v>0</v>
      </c>
      <c r="AF334" s="31">
        <f t="shared" si="814"/>
        <v>0</v>
      </c>
      <c r="AG334" s="31">
        <f t="shared" si="699"/>
        <v>5939.8000000000002</v>
      </c>
      <c r="AH334" s="31">
        <f t="shared" si="700"/>
        <v>21977.300000000003</v>
      </c>
      <c r="AI334" s="31">
        <f t="shared" si="701"/>
        <v>0</v>
      </c>
      <c r="AJ334" s="31">
        <f t="shared" si="815"/>
        <v>0</v>
      </c>
      <c r="AK334" s="31">
        <f t="shared" si="816"/>
        <v>0</v>
      </c>
      <c r="AL334" s="31">
        <f t="shared" si="817"/>
        <v>0</v>
      </c>
      <c r="AM334" s="31">
        <f t="shared" si="818"/>
        <v>0</v>
      </c>
      <c r="AN334" s="31">
        <f t="shared" si="819"/>
        <v>0</v>
      </c>
      <c r="AO334" s="31">
        <f t="shared" si="820"/>
        <v>0</v>
      </c>
      <c r="AP334" s="31">
        <f t="shared" si="821"/>
        <v>0</v>
      </c>
      <c r="AQ334" s="31">
        <f t="shared" si="822"/>
        <v>0</v>
      </c>
      <c r="AR334" s="31">
        <f t="shared" si="823"/>
        <v>0</v>
      </c>
      <c r="AS334" s="31">
        <f t="shared" si="693"/>
        <v>5939.8000000000002</v>
      </c>
      <c r="AT334" s="31">
        <f t="shared" si="694"/>
        <v>21977.300000000003</v>
      </c>
      <c r="AU334" s="31">
        <f t="shared" si="695"/>
        <v>0</v>
      </c>
      <c r="AV334" s="31">
        <f t="shared" si="824"/>
        <v>0</v>
      </c>
      <c r="AW334" s="32"/>
      <c r="AX334" s="32"/>
      <c r="AY334" s="1"/>
      <c r="AZ334" s="1"/>
      <c r="BA334" s="1"/>
      <c r="BB334" s="1"/>
      <c r="BC334" s="1"/>
      <c r="BD334" s="1"/>
      <c r="BE334" s="1"/>
    </row>
    <row r="335" ht="31.5">
      <c r="A335" s="29" t="s">
        <v>298</v>
      </c>
      <c r="B335" s="29" t="s">
        <v>74</v>
      </c>
      <c r="C335" s="29" t="s">
        <v>27</v>
      </c>
      <c r="D335" s="29" t="s">
        <v>307</v>
      </c>
      <c r="E335" s="29" t="s">
        <v>129</v>
      </c>
      <c r="F335" s="30" t="s">
        <v>130</v>
      </c>
      <c r="G335" s="31">
        <v>5939.8000000000002</v>
      </c>
      <c r="H335" s="31">
        <v>21977.300000000003</v>
      </c>
      <c r="I335" s="31"/>
      <c r="J335" s="31"/>
      <c r="K335" s="31"/>
      <c r="L335" s="31"/>
      <c r="M335" s="31">
        <f t="shared" si="762"/>
        <v>5939.8000000000002</v>
      </c>
      <c r="N335" s="31">
        <f t="shared" si="763"/>
        <v>21977.300000000003</v>
      </c>
      <c r="O335" s="31">
        <f t="shared" si="764"/>
        <v>0</v>
      </c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  <c r="AB335" s="31"/>
      <c r="AC335" s="31">
        <f t="shared" si="696"/>
        <v>5939.8000000000002</v>
      </c>
      <c r="AD335" s="31">
        <f t="shared" si="697"/>
        <v>21977.300000000003</v>
      </c>
      <c r="AE335" s="31">
        <f t="shared" si="698"/>
        <v>0</v>
      </c>
      <c r="AF335" s="31"/>
      <c r="AG335" s="31">
        <f t="shared" si="699"/>
        <v>5939.8000000000002</v>
      </c>
      <c r="AH335" s="31">
        <f t="shared" si="700"/>
        <v>21977.300000000003</v>
      </c>
      <c r="AI335" s="31">
        <f t="shared" si="701"/>
        <v>0</v>
      </c>
      <c r="AJ335" s="31"/>
      <c r="AK335" s="31"/>
      <c r="AL335" s="31"/>
      <c r="AM335" s="31"/>
      <c r="AN335" s="31"/>
      <c r="AO335" s="31"/>
      <c r="AP335" s="31"/>
      <c r="AQ335" s="31"/>
      <c r="AR335" s="31"/>
      <c r="AS335" s="31">
        <f t="shared" si="693"/>
        <v>5939.8000000000002</v>
      </c>
      <c r="AT335" s="31">
        <f t="shared" si="694"/>
        <v>21977.300000000003</v>
      </c>
      <c r="AU335" s="31">
        <f t="shared" si="695"/>
        <v>0</v>
      </c>
      <c r="AV335" s="31"/>
      <c r="AW335" s="32"/>
      <c r="AX335" s="32"/>
      <c r="AY335" s="1"/>
      <c r="AZ335" s="1"/>
      <c r="BA335" s="1"/>
      <c r="BB335" s="1"/>
      <c r="BC335" s="1"/>
      <c r="BD335" s="1"/>
      <c r="BE335" s="1"/>
    </row>
    <row r="336">
      <c r="A336" s="29" t="s">
        <v>298</v>
      </c>
      <c r="B336" s="29" t="s">
        <v>74</v>
      </c>
      <c r="C336" s="29" t="s">
        <v>27</v>
      </c>
      <c r="D336" s="29" t="s">
        <v>309</v>
      </c>
      <c r="E336" s="29"/>
      <c r="F336" s="30" t="s">
        <v>34</v>
      </c>
      <c r="G336" s="31">
        <f>G337+G344+G351</f>
        <v>8468588.3999999985</v>
      </c>
      <c r="H336" s="31">
        <f>H337+H344+H351</f>
        <v>8298987.2999999998</v>
      </c>
      <c r="I336" s="31">
        <f>I337+I344+I351</f>
        <v>8176073.7000000011</v>
      </c>
      <c r="J336" s="31">
        <f>J337+J344+J351</f>
        <v>0</v>
      </c>
      <c r="K336" s="31">
        <f>K337+K344+K351</f>
        <v>0</v>
      </c>
      <c r="L336" s="31">
        <f>L337+L344+L351</f>
        <v>0</v>
      </c>
      <c r="M336" s="31">
        <f t="shared" si="762"/>
        <v>8468588.3999999985</v>
      </c>
      <c r="N336" s="31">
        <f t="shared" si="763"/>
        <v>8298987.2999999998</v>
      </c>
      <c r="O336" s="31">
        <f t="shared" si="764"/>
        <v>8176073.7000000011</v>
      </c>
      <c r="P336" s="31">
        <f>P337+P344+P351</f>
        <v>-4859.3270000000002</v>
      </c>
      <c r="Q336" s="31">
        <f>Q337+Q344+Q351</f>
        <v>0</v>
      </c>
      <c r="R336" s="31">
        <f>R337+R344+R351</f>
        <v>12480.773999999999</v>
      </c>
      <c r="S336" s="31">
        <f>S337+S344+S351</f>
        <v>0</v>
      </c>
      <c r="T336" s="31">
        <f>T337+T344+T351</f>
        <v>0</v>
      </c>
      <c r="U336" s="31">
        <f>U337+U344+U351</f>
        <v>-5806.3630000000003</v>
      </c>
      <c r="V336" s="31">
        <f>V337+V344+V351</f>
        <v>0</v>
      </c>
      <c r="W336" s="31">
        <f>W337+W344+W351</f>
        <v>0</v>
      </c>
      <c r="X336" s="31">
        <f>X337+X344+X351</f>
        <v>0</v>
      </c>
      <c r="Y336" s="31">
        <f>Y337+Y344+Y351</f>
        <v>-5806.3630000000003</v>
      </c>
      <c r="Z336" s="31">
        <f>Z337+Z344+Z351</f>
        <v>0</v>
      </c>
      <c r="AA336" s="31">
        <f>AA337+AA344+AA351</f>
        <v>0</v>
      </c>
      <c r="AB336" s="31">
        <f>AB337+AB344+AB351</f>
        <v>0</v>
      </c>
      <c r="AC336" s="31">
        <f t="shared" si="696"/>
        <v>8476209.8469999991</v>
      </c>
      <c r="AD336" s="31">
        <f t="shared" si="697"/>
        <v>8293180.9369999999</v>
      </c>
      <c r="AE336" s="31">
        <f t="shared" si="698"/>
        <v>8170267.3370000012</v>
      </c>
      <c r="AF336" s="31">
        <f>AF337+AF344+AF351</f>
        <v>0</v>
      </c>
      <c r="AG336" s="31">
        <f t="shared" si="699"/>
        <v>8476209.8469999991</v>
      </c>
      <c r="AH336" s="31">
        <f t="shared" si="700"/>
        <v>8293180.9369999999</v>
      </c>
      <c r="AI336" s="31">
        <f t="shared" si="701"/>
        <v>8170267.3370000012</v>
      </c>
      <c r="AJ336" s="31">
        <f>AJ337+AJ344+AJ351</f>
        <v>0</v>
      </c>
      <c r="AK336" s="31">
        <f>AK337+AK344+AK351</f>
        <v>0</v>
      </c>
      <c r="AL336" s="31">
        <f>AL337+AL344+AL351</f>
        <v>0</v>
      </c>
      <c r="AM336" s="31">
        <f>AM337+AM344+AM351</f>
        <v>0</v>
      </c>
      <c r="AN336" s="31">
        <f>AN337+AN344+AN351</f>
        <v>0</v>
      </c>
      <c r="AO336" s="31">
        <f>AO337+AO344+AO351</f>
        <v>0</v>
      </c>
      <c r="AP336" s="31">
        <f>AP337+AP344+AP351</f>
        <v>0</v>
      </c>
      <c r="AQ336" s="31">
        <f>AQ337+AQ344+AQ351</f>
        <v>0</v>
      </c>
      <c r="AR336" s="31">
        <f>AR337+AR344+AR351</f>
        <v>0</v>
      </c>
      <c r="AS336" s="31">
        <f t="shared" si="693"/>
        <v>8476209.8469999991</v>
      </c>
      <c r="AT336" s="31">
        <f t="shared" si="694"/>
        <v>8293180.9369999999</v>
      </c>
      <c r="AU336" s="31">
        <f t="shared" si="695"/>
        <v>8170267.3370000012</v>
      </c>
      <c r="AV336" s="31">
        <f>AV337+AV344+AV351</f>
        <v>0</v>
      </c>
      <c r="AW336" s="32"/>
      <c r="AX336" s="32"/>
      <c r="AY336" s="1"/>
      <c r="AZ336" s="1"/>
      <c r="BA336" s="1"/>
      <c r="BB336" s="1"/>
      <c r="BC336" s="1"/>
      <c r="BD336" s="1"/>
      <c r="BE336" s="1"/>
    </row>
    <row r="337" ht="47.25">
      <c r="A337" s="29" t="s">
        <v>298</v>
      </c>
      <c r="B337" s="29" t="s">
        <v>74</v>
      </c>
      <c r="C337" s="29" t="s">
        <v>27</v>
      </c>
      <c r="D337" s="29" t="s">
        <v>310</v>
      </c>
      <c r="E337" s="29"/>
      <c r="F337" s="30" t="s">
        <v>311</v>
      </c>
      <c r="G337" s="31">
        <f>G338+G342+G340</f>
        <v>7920357.7999999989</v>
      </c>
      <c r="H337" s="31">
        <f>H338+H342+H340</f>
        <v>7843926</v>
      </c>
      <c r="I337" s="31">
        <f>I338+I342+I340</f>
        <v>7787485.7000000011</v>
      </c>
      <c r="J337" s="31">
        <f>J338+J342+J340</f>
        <v>0</v>
      </c>
      <c r="K337" s="31">
        <f>K338+K342+K340</f>
        <v>0</v>
      </c>
      <c r="L337" s="31">
        <f>L338+L342+L340</f>
        <v>0</v>
      </c>
      <c r="M337" s="31">
        <f t="shared" si="762"/>
        <v>7920357.7999999989</v>
      </c>
      <c r="N337" s="31">
        <f t="shared" si="763"/>
        <v>7843926</v>
      </c>
      <c r="O337" s="31">
        <f t="shared" si="764"/>
        <v>7787485.7000000011</v>
      </c>
      <c r="P337" s="31">
        <f>P338+P342+P340</f>
        <v>0</v>
      </c>
      <c r="Q337" s="31">
        <f>Q338+Q342+Q340</f>
        <v>0</v>
      </c>
      <c r="R337" s="31">
        <f>R338+R342+R340</f>
        <v>0</v>
      </c>
      <c r="S337" s="31">
        <f>S338+S342+S340</f>
        <v>0</v>
      </c>
      <c r="T337" s="31">
        <f>T338+T342+T340</f>
        <v>0</v>
      </c>
      <c r="U337" s="31">
        <f>U338+U342+U340</f>
        <v>0</v>
      </c>
      <c r="V337" s="31">
        <f>V338+V342+V340</f>
        <v>0</v>
      </c>
      <c r="W337" s="31">
        <f>W338+W342+W340</f>
        <v>0</v>
      </c>
      <c r="X337" s="31">
        <f>X338+X342+X340</f>
        <v>0</v>
      </c>
      <c r="Y337" s="31">
        <f>Y338+Y342+Y340</f>
        <v>0</v>
      </c>
      <c r="Z337" s="31">
        <f>Z338+Z342+Z340</f>
        <v>0</v>
      </c>
      <c r="AA337" s="31">
        <f>AA338+AA342+AA340</f>
        <v>0</v>
      </c>
      <c r="AB337" s="31">
        <f>AB338+AB342+AB340</f>
        <v>0</v>
      </c>
      <c r="AC337" s="31">
        <f t="shared" si="696"/>
        <v>7920357.7999999989</v>
      </c>
      <c r="AD337" s="31">
        <f t="shared" si="697"/>
        <v>7843926</v>
      </c>
      <c r="AE337" s="31">
        <f t="shared" si="698"/>
        <v>7787485.7000000011</v>
      </c>
      <c r="AF337" s="31">
        <f>AF338+AF342+AF340</f>
        <v>0</v>
      </c>
      <c r="AG337" s="31">
        <f t="shared" si="699"/>
        <v>7920357.7999999989</v>
      </c>
      <c r="AH337" s="31">
        <f t="shared" si="700"/>
        <v>7843926</v>
      </c>
      <c r="AI337" s="31">
        <f t="shared" si="701"/>
        <v>7787485.7000000011</v>
      </c>
      <c r="AJ337" s="31">
        <f>AJ338+AJ342+AJ340</f>
        <v>0</v>
      </c>
      <c r="AK337" s="31">
        <f>AK338+AK342+AK340</f>
        <v>0</v>
      </c>
      <c r="AL337" s="31">
        <f>AL338+AL342+AL340</f>
        <v>0</v>
      </c>
      <c r="AM337" s="31">
        <f>AM338+AM342+AM340</f>
        <v>0</v>
      </c>
      <c r="AN337" s="31">
        <f>AN338+AN342+AN340</f>
        <v>0</v>
      </c>
      <c r="AO337" s="31">
        <f>AO338+AO342+AO340</f>
        <v>0</v>
      </c>
      <c r="AP337" s="31">
        <f>AP338+AP342+AP340</f>
        <v>0</v>
      </c>
      <c r="AQ337" s="31">
        <f>AQ338+AQ342+AQ340</f>
        <v>0</v>
      </c>
      <c r="AR337" s="31">
        <f>AR338+AR342+AR340</f>
        <v>0</v>
      </c>
      <c r="AS337" s="31">
        <f t="shared" si="693"/>
        <v>7920357.7999999989</v>
      </c>
      <c r="AT337" s="31">
        <f t="shared" si="694"/>
        <v>7843926</v>
      </c>
      <c r="AU337" s="31">
        <f t="shared" si="695"/>
        <v>7787485.7000000011</v>
      </c>
      <c r="AV337" s="31">
        <f>AV338+AV342+AV340</f>
        <v>0</v>
      </c>
      <c r="AW337" s="32"/>
      <c r="AX337" s="32"/>
      <c r="AY337" s="1"/>
      <c r="AZ337" s="1"/>
      <c r="BA337" s="1"/>
      <c r="BB337" s="1"/>
      <c r="BC337" s="1"/>
      <c r="BD337" s="1"/>
      <c r="BE337" s="1"/>
    </row>
    <row r="338" ht="47.25">
      <c r="A338" s="29" t="s">
        <v>298</v>
      </c>
      <c r="B338" s="29" t="s">
        <v>74</v>
      </c>
      <c r="C338" s="29" t="s">
        <v>27</v>
      </c>
      <c r="D338" s="29" t="s">
        <v>312</v>
      </c>
      <c r="E338" s="29"/>
      <c r="F338" s="30" t="s">
        <v>54</v>
      </c>
      <c r="G338" s="31">
        <f>G339</f>
        <v>1337498.7</v>
      </c>
      <c r="H338" s="31">
        <f>H339</f>
        <v>1337498.7</v>
      </c>
      <c r="I338" s="31">
        <f>I339</f>
        <v>1337498.7</v>
      </c>
      <c r="J338" s="31">
        <f>J339</f>
        <v>0</v>
      </c>
      <c r="K338" s="31">
        <f>K339</f>
        <v>0</v>
      </c>
      <c r="L338" s="31">
        <f>L339</f>
        <v>0</v>
      </c>
      <c r="M338" s="31">
        <f t="shared" si="762"/>
        <v>1337498.7</v>
      </c>
      <c r="N338" s="31">
        <f t="shared" si="763"/>
        <v>1337498.7</v>
      </c>
      <c r="O338" s="31">
        <f t="shared" si="764"/>
        <v>1337498.7</v>
      </c>
      <c r="P338" s="31">
        <f>P339</f>
        <v>0</v>
      </c>
      <c r="Q338" s="31">
        <f>Q339</f>
        <v>0</v>
      </c>
      <c r="R338" s="31">
        <f>R339</f>
        <v>0</v>
      </c>
      <c r="S338" s="31">
        <f>S339</f>
        <v>0</v>
      </c>
      <c r="T338" s="31">
        <f>T339</f>
        <v>0</v>
      </c>
      <c r="U338" s="31">
        <f>U339</f>
        <v>0</v>
      </c>
      <c r="V338" s="31">
        <f>V339</f>
        <v>0</v>
      </c>
      <c r="W338" s="31">
        <f>W339</f>
        <v>0</v>
      </c>
      <c r="X338" s="31">
        <f>X339</f>
        <v>0</v>
      </c>
      <c r="Y338" s="31">
        <f>Y339</f>
        <v>0</v>
      </c>
      <c r="Z338" s="31">
        <f>Z339</f>
        <v>0</v>
      </c>
      <c r="AA338" s="31">
        <f>AA339</f>
        <v>0</v>
      </c>
      <c r="AB338" s="31">
        <f>AB339</f>
        <v>0</v>
      </c>
      <c r="AC338" s="31">
        <f t="shared" si="696"/>
        <v>1337498.7</v>
      </c>
      <c r="AD338" s="31">
        <f t="shared" si="697"/>
        <v>1337498.7</v>
      </c>
      <c r="AE338" s="31">
        <f t="shared" si="698"/>
        <v>1337498.7</v>
      </c>
      <c r="AF338" s="31">
        <f>AF339</f>
        <v>0</v>
      </c>
      <c r="AG338" s="31">
        <f t="shared" si="699"/>
        <v>1337498.7</v>
      </c>
      <c r="AH338" s="31">
        <f t="shared" si="700"/>
        <v>1337498.7</v>
      </c>
      <c r="AI338" s="31">
        <f t="shared" si="701"/>
        <v>1337498.7</v>
      </c>
      <c r="AJ338" s="31">
        <f>AJ339</f>
        <v>0</v>
      </c>
      <c r="AK338" s="31">
        <f>AK339</f>
        <v>0</v>
      </c>
      <c r="AL338" s="31">
        <f>AL339</f>
        <v>0</v>
      </c>
      <c r="AM338" s="31">
        <f>AM339</f>
        <v>0</v>
      </c>
      <c r="AN338" s="31">
        <f>AN339</f>
        <v>0</v>
      </c>
      <c r="AO338" s="31">
        <f>AO339</f>
        <v>0</v>
      </c>
      <c r="AP338" s="31">
        <f>AP339</f>
        <v>0</v>
      </c>
      <c r="AQ338" s="31">
        <f>AQ339</f>
        <v>0</v>
      </c>
      <c r="AR338" s="31">
        <f>AR339</f>
        <v>0</v>
      </c>
      <c r="AS338" s="31">
        <f t="shared" si="693"/>
        <v>1337498.7</v>
      </c>
      <c r="AT338" s="31">
        <f t="shared" si="694"/>
        <v>1337498.7</v>
      </c>
      <c r="AU338" s="31">
        <f t="shared" si="695"/>
        <v>1337498.7</v>
      </c>
      <c r="AV338" s="31">
        <f>AV339</f>
        <v>0</v>
      </c>
      <c r="AW338" s="32"/>
      <c r="AX338" s="32"/>
      <c r="AY338" s="1"/>
      <c r="AZ338" s="1"/>
      <c r="BA338" s="1"/>
      <c r="BB338" s="1"/>
      <c r="BC338" s="1"/>
      <c r="BD338" s="1"/>
      <c r="BE338" s="1"/>
    </row>
    <row r="339" ht="31.5">
      <c r="A339" s="29" t="s">
        <v>298</v>
      </c>
      <c r="B339" s="29" t="s">
        <v>74</v>
      </c>
      <c r="C339" s="29" t="s">
        <v>27</v>
      </c>
      <c r="D339" s="29" t="s">
        <v>312</v>
      </c>
      <c r="E339" s="29" t="s">
        <v>129</v>
      </c>
      <c r="F339" s="30" t="s">
        <v>130</v>
      </c>
      <c r="G339" s="31">
        <v>1337498.7</v>
      </c>
      <c r="H339" s="31">
        <v>1337498.7</v>
      </c>
      <c r="I339" s="31">
        <v>1337498.7</v>
      </c>
      <c r="J339" s="31"/>
      <c r="K339" s="31"/>
      <c r="L339" s="31"/>
      <c r="M339" s="31">
        <f t="shared" si="762"/>
        <v>1337498.7</v>
      </c>
      <c r="N339" s="31">
        <f t="shared" si="763"/>
        <v>1337498.7</v>
      </c>
      <c r="O339" s="31">
        <f t="shared" si="764"/>
        <v>1337498.7</v>
      </c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1"/>
      <c r="AB339" s="31"/>
      <c r="AC339" s="31">
        <f t="shared" si="696"/>
        <v>1337498.7</v>
      </c>
      <c r="AD339" s="31">
        <f t="shared" si="697"/>
        <v>1337498.7</v>
      </c>
      <c r="AE339" s="31">
        <f t="shared" si="698"/>
        <v>1337498.7</v>
      </c>
      <c r="AF339" s="31"/>
      <c r="AG339" s="31">
        <f t="shared" si="699"/>
        <v>1337498.7</v>
      </c>
      <c r="AH339" s="31">
        <f t="shared" si="700"/>
        <v>1337498.7</v>
      </c>
      <c r="AI339" s="31">
        <f t="shared" si="701"/>
        <v>1337498.7</v>
      </c>
      <c r="AJ339" s="31"/>
      <c r="AK339" s="31"/>
      <c r="AL339" s="31"/>
      <c r="AM339" s="31"/>
      <c r="AN339" s="31"/>
      <c r="AO339" s="31"/>
      <c r="AP339" s="31"/>
      <c r="AQ339" s="31"/>
      <c r="AR339" s="31"/>
      <c r="AS339" s="31">
        <f t="shared" si="693"/>
        <v>1337498.7</v>
      </c>
      <c r="AT339" s="31">
        <f t="shared" si="694"/>
        <v>1337498.7</v>
      </c>
      <c r="AU339" s="31">
        <f t="shared" si="695"/>
        <v>1337498.7</v>
      </c>
      <c r="AV339" s="31"/>
      <c r="AW339" s="32"/>
      <c r="AX339" s="32"/>
      <c r="AY339" s="1"/>
      <c r="AZ339" s="1"/>
      <c r="BA339" s="1"/>
      <c r="BB339" s="1"/>
      <c r="BC339" s="1"/>
      <c r="BD339" s="1"/>
      <c r="BE339" s="1"/>
    </row>
    <row r="340" ht="31.5">
      <c r="A340" s="29" t="s">
        <v>298</v>
      </c>
      <c r="B340" s="29" t="s">
        <v>74</v>
      </c>
      <c r="C340" s="29" t="s">
        <v>27</v>
      </c>
      <c r="D340" s="29" t="s">
        <v>313</v>
      </c>
      <c r="E340" s="29"/>
      <c r="F340" s="30" t="s">
        <v>314</v>
      </c>
      <c r="G340" s="31">
        <f>G341</f>
        <v>6580394.8999999994</v>
      </c>
      <c r="H340" s="31">
        <f>H341</f>
        <v>6503963.0999999996</v>
      </c>
      <c r="I340" s="31">
        <f>I341</f>
        <v>6447522.8000000007</v>
      </c>
      <c r="J340" s="31">
        <f>J341</f>
        <v>0</v>
      </c>
      <c r="K340" s="31">
        <f>K341</f>
        <v>0</v>
      </c>
      <c r="L340" s="31">
        <f>L341</f>
        <v>0</v>
      </c>
      <c r="M340" s="31">
        <f t="shared" si="762"/>
        <v>6580394.8999999994</v>
      </c>
      <c r="N340" s="31">
        <f t="shared" si="763"/>
        <v>6503963.0999999996</v>
      </c>
      <c r="O340" s="31">
        <f t="shared" si="764"/>
        <v>6447522.8000000007</v>
      </c>
      <c r="P340" s="31">
        <f>P341</f>
        <v>0</v>
      </c>
      <c r="Q340" s="31">
        <f>Q341</f>
        <v>0</v>
      </c>
      <c r="R340" s="31">
        <f>R341</f>
        <v>0</v>
      </c>
      <c r="S340" s="31">
        <f>S341</f>
        <v>0</v>
      </c>
      <c r="T340" s="31">
        <f>T341</f>
        <v>0</v>
      </c>
      <c r="U340" s="31">
        <f>U341</f>
        <v>0</v>
      </c>
      <c r="V340" s="31">
        <f>V341</f>
        <v>0</v>
      </c>
      <c r="W340" s="31">
        <f>W341</f>
        <v>0</v>
      </c>
      <c r="X340" s="31">
        <f>X341</f>
        <v>0</v>
      </c>
      <c r="Y340" s="31">
        <f>Y341</f>
        <v>0</v>
      </c>
      <c r="Z340" s="31">
        <f>Z341</f>
        <v>0</v>
      </c>
      <c r="AA340" s="31">
        <f>AA341</f>
        <v>0</v>
      </c>
      <c r="AB340" s="31">
        <f>AB341</f>
        <v>0</v>
      </c>
      <c r="AC340" s="31">
        <f t="shared" si="696"/>
        <v>6580394.8999999994</v>
      </c>
      <c r="AD340" s="31">
        <f t="shared" si="697"/>
        <v>6503963.0999999996</v>
      </c>
      <c r="AE340" s="31">
        <f t="shared" si="698"/>
        <v>6447522.8000000007</v>
      </c>
      <c r="AF340" s="31">
        <f>AF341</f>
        <v>0</v>
      </c>
      <c r="AG340" s="31">
        <f t="shared" si="699"/>
        <v>6580394.8999999994</v>
      </c>
      <c r="AH340" s="31">
        <f t="shared" si="700"/>
        <v>6503963.0999999996</v>
      </c>
      <c r="AI340" s="31">
        <f t="shared" si="701"/>
        <v>6447522.8000000007</v>
      </c>
      <c r="AJ340" s="31">
        <f>AJ341</f>
        <v>0</v>
      </c>
      <c r="AK340" s="31">
        <f>AK341</f>
        <v>0</v>
      </c>
      <c r="AL340" s="31">
        <f>AL341</f>
        <v>0</v>
      </c>
      <c r="AM340" s="31">
        <f>AM341</f>
        <v>0</v>
      </c>
      <c r="AN340" s="31">
        <f>AN341</f>
        <v>0</v>
      </c>
      <c r="AO340" s="31">
        <f>AO341</f>
        <v>0</v>
      </c>
      <c r="AP340" s="31">
        <f>AP341</f>
        <v>0</v>
      </c>
      <c r="AQ340" s="31">
        <f>AQ341</f>
        <v>0</v>
      </c>
      <c r="AR340" s="31">
        <f>AR341</f>
        <v>0</v>
      </c>
      <c r="AS340" s="31">
        <f t="shared" si="693"/>
        <v>6580394.8999999994</v>
      </c>
      <c r="AT340" s="31">
        <f t="shared" si="694"/>
        <v>6503963.0999999996</v>
      </c>
      <c r="AU340" s="31">
        <f t="shared" si="695"/>
        <v>6447522.8000000007</v>
      </c>
      <c r="AV340" s="31">
        <f>AV341</f>
        <v>0</v>
      </c>
      <c r="AW340" s="32"/>
      <c r="AX340" s="32"/>
      <c r="AY340" s="1"/>
      <c r="AZ340" s="1"/>
      <c r="BA340" s="1"/>
      <c r="BB340" s="1"/>
      <c r="BC340" s="1"/>
      <c r="BD340" s="1"/>
      <c r="BE340" s="1"/>
    </row>
    <row r="341" ht="31.5">
      <c r="A341" s="29" t="s">
        <v>298</v>
      </c>
      <c r="B341" s="29" t="s">
        <v>74</v>
      </c>
      <c r="C341" s="29" t="s">
        <v>27</v>
      </c>
      <c r="D341" s="29" t="s">
        <v>313</v>
      </c>
      <c r="E341" s="29" t="s">
        <v>129</v>
      </c>
      <c r="F341" s="30" t="s">
        <v>130</v>
      </c>
      <c r="G341" s="31">
        <v>6580394.8999999994</v>
      </c>
      <c r="H341" s="31">
        <v>6503963.0999999996</v>
      </c>
      <c r="I341" s="31">
        <v>6447522.8000000007</v>
      </c>
      <c r="J341" s="31"/>
      <c r="K341" s="31"/>
      <c r="L341" s="31"/>
      <c r="M341" s="31">
        <f t="shared" si="762"/>
        <v>6580394.8999999994</v>
      </c>
      <c r="N341" s="31">
        <f t="shared" si="763"/>
        <v>6503963.0999999996</v>
      </c>
      <c r="O341" s="31">
        <f t="shared" si="764"/>
        <v>6447522.8000000007</v>
      </c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  <c r="AB341" s="31"/>
      <c r="AC341" s="31">
        <f t="shared" si="696"/>
        <v>6580394.8999999994</v>
      </c>
      <c r="AD341" s="31">
        <f t="shared" si="697"/>
        <v>6503963.0999999996</v>
      </c>
      <c r="AE341" s="31">
        <f t="shared" si="698"/>
        <v>6447522.8000000007</v>
      </c>
      <c r="AF341" s="31"/>
      <c r="AG341" s="31">
        <f t="shared" si="699"/>
        <v>6580394.8999999994</v>
      </c>
      <c r="AH341" s="31">
        <f t="shared" si="700"/>
        <v>6503963.0999999996</v>
      </c>
      <c r="AI341" s="31">
        <f t="shared" si="701"/>
        <v>6447522.8000000007</v>
      </c>
      <c r="AJ341" s="31"/>
      <c r="AK341" s="31"/>
      <c r="AL341" s="31"/>
      <c r="AM341" s="31"/>
      <c r="AN341" s="31"/>
      <c r="AO341" s="31"/>
      <c r="AP341" s="31"/>
      <c r="AQ341" s="31"/>
      <c r="AR341" s="31"/>
      <c r="AS341" s="31">
        <f t="shared" si="693"/>
        <v>6580394.8999999994</v>
      </c>
      <c r="AT341" s="31">
        <f t="shared" si="694"/>
        <v>6503963.0999999996</v>
      </c>
      <c r="AU341" s="31">
        <f t="shared" si="695"/>
        <v>6447522.8000000007</v>
      </c>
      <c r="AV341" s="31"/>
      <c r="AW341" s="32"/>
      <c r="AX341" s="32"/>
      <c r="AY341" s="1"/>
      <c r="AZ341" s="1"/>
      <c r="BA341" s="1"/>
      <c r="BB341" s="1"/>
      <c r="BC341" s="1"/>
      <c r="BD341" s="1"/>
      <c r="BE341" s="1"/>
    </row>
    <row r="342" ht="189">
      <c r="A342" s="29" t="s">
        <v>298</v>
      </c>
      <c r="B342" s="29" t="s">
        <v>74</v>
      </c>
      <c r="C342" s="29" t="s">
        <v>27</v>
      </c>
      <c r="D342" s="29" t="s">
        <v>315</v>
      </c>
      <c r="E342" s="29"/>
      <c r="F342" s="30" t="s">
        <v>316</v>
      </c>
      <c r="G342" s="31">
        <f>G343</f>
        <v>2464.1999999999998</v>
      </c>
      <c r="H342" s="31">
        <f>H343</f>
        <v>2464.1999999999998</v>
      </c>
      <c r="I342" s="31">
        <f>I343</f>
        <v>2464.1999999999998</v>
      </c>
      <c r="J342" s="31">
        <f>J343</f>
        <v>0</v>
      </c>
      <c r="K342" s="31">
        <f>K343</f>
        <v>0</v>
      </c>
      <c r="L342" s="31">
        <f>L343</f>
        <v>0</v>
      </c>
      <c r="M342" s="31">
        <f t="shared" si="762"/>
        <v>2464.1999999999998</v>
      </c>
      <c r="N342" s="31">
        <f t="shared" si="763"/>
        <v>2464.1999999999998</v>
      </c>
      <c r="O342" s="31">
        <f t="shared" si="764"/>
        <v>2464.1999999999998</v>
      </c>
      <c r="P342" s="31">
        <f>P343</f>
        <v>0</v>
      </c>
      <c r="Q342" s="31">
        <f>Q343</f>
        <v>0</v>
      </c>
      <c r="R342" s="31">
        <f>R343</f>
        <v>0</v>
      </c>
      <c r="S342" s="31">
        <f>S343</f>
        <v>0</v>
      </c>
      <c r="T342" s="31">
        <f>T343</f>
        <v>0</v>
      </c>
      <c r="U342" s="31">
        <f>U343</f>
        <v>0</v>
      </c>
      <c r="V342" s="31">
        <f>V343</f>
        <v>0</v>
      </c>
      <c r="W342" s="31">
        <f>W343</f>
        <v>0</v>
      </c>
      <c r="X342" s="31">
        <f>X343</f>
        <v>0</v>
      </c>
      <c r="Y342" s="31">
        <f>Y343</f>
        <v>0</v>
      </c>
      <c r="Z342" s="31">
        <f>Z343</f>
        <v>0</v>
      </c>
      <c r="AA342" s="31">
        <f>AA343</f>
        <v>0</v>
      </c>
      <c r="AB342" s="31">
        <f>AB343</f>
        <v>0</v>
      </c>
      <c r="AC342" s="31">
        <f t="shared" si="696"/>
        <v>2464.1999999999998</v>
      </c>
      <c r="AD342" s="31">
        <f t="shared" si="697"/>
        <v>2464.1999999999998</v>
      </c>
      <c r="AE342" s="31">
        <f t="shared" si="698"/>
        <v>2464.1999999999998</v>
      </c>
      <c r="AF342" s="31">
        <f>AF343</f>
        <v>0</v>
      </c>
      <c r="AG342" s="31">
        <f t="shared" si="699"/>
        <v>2464.1999999999998</v>
      </c>
      <c r="AH342" s="31">
        <f t="shared" si="700"/>
        <v>2464.1999999999998</v>
      </c>
      <c r="AI342" s="31">
        <f t="shared" si="701"/>
        <v>2464.1999999999998</v>
      </c>
      <c r="AJ342" s="31">
        <f>AJ343</f>
        <v>0</v>
      </c>
      <c r="AK342" s="31">
        <f>AK343</f>
        <v>0</v>
      </c>
      <c r="AL342" s="31">
        <f>AL343</f>
        <v>0</v>
      </c>
      <c r="AM342" s="31">
        <f>AM343</f>
        <v>0</v>
      </c>
      <c r="AN342" s="31">
        <f>AN343</f>
        <v>0</v>
      </c>
      <c r="AO342" s="31">
        <f>AO343</f>
        <v>0</v>
      </c>
      <c r="AP342" s="31">
        <f>AP343</f>
        <v>0</v>
      </c>
      <c r="AQ342" s="31">
        <f>AQ343</f>
        <v>0</v>
      </c>
      <c r="AR342" s="31">
        <f>AR343</f>
        <v>0</v>
      </c>
      <c r="AS342" s="31">
        <f t="shared" si="693"/>
        <v>2464.1999999999998</v>
      </c>
      <c r="AT342" s="31">
        <f t="shared" si="694"/>
        <v>2464.1999999999998</v>
      </c>
      <c r="AU342" s="31">
        <f t="shared" si="695"/>
        <v>2464.1999999999998</v>
      </c>
      <c r="AV342" s="31">
        <f>AV343</f>
        <v>0</v>
      </c>
      <c r="AW342" s="32"/>
      <c r="AX342" s="32"/>
      <c r="AY342" s="1"/>
      <c r="AZ342" s="1"/>
      <c r="BA342" s="1"/>
      <c r="BB342" s="1"/>
      <c r="BC342" s="1"/>
      <c r="BD342" s="1"/>
      <c r="BE342" s="1"/>
    </row>
    <row r="343" ht="31.5">
      <c r="A343" s="29" t="s">
        <v>298</v>
      </c>
      <c r="B343" s="29" t="s">
        <v>74</v>
      </c>
      <c r="C343" s="29" t="s">
        <v>27</v>
      </c>
      <c r="D343" s="29" t="s">
        <v>315</v>
      </c>
      <c r="E343" s="29" t="s">
        <v>129</v>
      </c>
      <c r="F343" s="30" t="s">
        <v>130</v>
      </c>
      <c r="G343" s="31">
        <v>2464.1999999999998</v>
      </c>
      <c r="H343" s="31">
        <v>2464.1999999999998</v>
      </c>
      <c r="I343" s="31">
        <v>2464.1999999999998</v>
      </c>
      <c r="J343" s="31"/>
      <c r="K343" s="31"/>
      <c r="L343" s="31"/>
      <c r="M343" s="31">
        <f t="shared" si="762"/>
        <v>2464.1999999999998</v>
      </c>
      <c r="N343" s="31">
        <f t="shared" si="763"/>
        <v>2464.1999999999998</v>
      </c>
      <c r="O343" s="31">
        <f t="shared" si="764"/>
        <v>2464.1999999999998</v>
      </c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  <c r="AB343" s="31"/>
      <c r="AC343" s="31">
        <f t="shared" si="696"/>
        <v>2464.1999999999998</v>
      </c>
      <c r="AD343" s="31">
        <f t="shared" si="697"/>
        <v>2464.1999999999998</v>
      </c>
      <c r="AE343" s="31">
        <f t="shared" si="698"/>
        <v>2464.1999999999998</v>
      </c>
      <c r="AF343" s="31"/>
      <c r="AG343" s="31">
        <f t="shared" si="699"/>
        <v>2464.1999999999998</v>
      </c>
      <c r="AH343" s="31">
        <f t="shared" si="700"/>
        <v>2464.1999999999998</v>
      </c>
      <c r="AI343" s="31">
        <f t="shared" si="701"/>
        <v>2464.1999999999998</v>
      </c>
      <c r="AJ343" s="31"/>
      <c r="AK343" s="31"/>
      <c r="AL343" s="31"/>
      <c r="AM343" s="31"/>
      <c r="AN343" s="31"/>
      <c r="AO343" s="31"/>
      <c r="AP343" s="31"/>
      <c r="AQ343" s="31"/>
      <c r="AR343" s="31"/>
      <c r="AS343" s="31">
        <f t="shared" si="693"/>
        <v>2464.1999999999998</v>
      </c>
      <c r="AT343" s="31">
        <f t="shared" si="694"/>
        <v>2464.1999999999998</v>
      </c>
      <c r="AU343" s="31">
        <f t="shared" si="695"/>
        <v>2464.1999999999998</v>
      </c>
      <c r="AV343" s="31"/>
      <c r="AW343" s="32"/>
      <c r="AX343" s="32"/>
      <c r="AY343" s="1"/>
      <c r="AZ343" s="1"/>
      <c r="BA343" s="1"/>
      <c r="BB343" s="1"/>
      <c r="BC343" s="1"/>
      <c r="BD343" s="1"/>
      <c r="BE343" s="1"/>
    </row>
    <row r="344" ht="47.25">
      <c r="A344" s="29" t="s">
        <v>298</v>
      </c>
      <c r="B344" s="29" t="s">
        <v>74</v>
      </c>
      <c r="C344" s="29" t="s">
        <v>27</v>
      </c>
      <c r="D344" s="29" t="s">
        <v>317</v>
      </c>
      <c r="E344" s="29"/>
      <c r="F344" s="30" t="s">
        <v>318</v>
      </c>
      <c r="G344" s="31">
        <f>G348+G345</f>
        <v>286841.59999999998</v>
      </c>
      <c r="H344" s="31">
        <f>H348+H345</f>
        <v>288771.70000000001</v>
      </c>
      <c r="I344" s="31">
        <f>I348+I345</f>
        <v>288771.70000000001</v>
      </c>
      <c r="J344" s="31">
        <f>J348+J345</f>
        <v>0</v>
      </c>
      <c r="K344" s="31">
        <f>K348+K345</f>
        <v>0</v>
      </c>
      <c r="L344" s="31">
        <f>L348+L345</f>
        <v>0</v>
      </c>
      <c r="M344" s="31">
        <f t="shared" si="762"/>
        <v>286841.59999999998</v>
      </c>
      <c r="N344" s="31">
        <f t="shared" si="763"/>
        <v>288771.70000000001</v>
      </c>
      <c r="O344" s="31">
        <f t="shared" si="764"/>
        <v>288771.70000000001</v>
      </c>
      <c r="P344" s="31">
        <f>P348+P345</f>
        <v>-4859.3270000000002</v>
      </c>
      <c r="Q344" s="31">
        <f>Q348+Q345</f>
        <v>0</v>
      </c>
      <c r="R344" s="31">
        <f>R348+R345</f>
        <v>0</v>
      </c>
      <c r="S344" s="31">
        <f>S348+S345</f>
        <v>0</v>
      </c>
      <c r="T344" s="31">
        <f>T348+T345</f>
        <v>0</v>
      </c>
      <c r="U344" s="31">
        <f>U348+U345</f>
        <v>-5806.3630000000003</v>
      </c>
      <c r="V344" s="31">
        <f>V348+V345</f>
        <v>0</v>
      </c>
      <c r="W344" s="31">
        <f>W348+W345</f>
        <v>0</v>
      </c>
      <c r="X344" s="31">
        <f>X348+X345</f>
        <v>0</v>
      </c>
      <c r="Y344" s="31">
        <f>Y348+Y345</f>
        <v>-5806.3630000000003</v>
      </c>
      <c r="Z344" s="31">
        <f>Z348+Z345</f>
        <v>0</v>
      </c>
      <c r="AA344" s="31">
        <f>AA348+AA345</f>
        <v>0</v>
      </c>
      <c r="AB344" s="31">
        <f>AB348+AB345</f>
        <v>0</v>
      </c>
      <c r="AC344" s="31">
        <f t="shared" si="696"/>
        <v>281982.27299999999</v>
      </c>
      <c r="AD344" s="31">
        <f t="shared" si="697"/>
        <v>282965.337</v>
      </c>
      <c r="AE344" s="31">
        <f t="shared" si="698"/>
        <v>282965.337</v>
      </c>
      <c r="AF344" s="31">
        <f>AF348+AF345</f>
        <v>0</v>
      </c>
      <c r="AG344" s="31">
        <f t="shared" si="699"/>
        <v>281982.27299999999</v>
      </c>
      <c r="AH344" s="31">
        <f t="shared" si="700"/>
        <v>282965.337</v>
      </c>
      <c r="AI344" s="31">
        <f t="shared" si="701"/>
        <v>282965.337</v>
      </c>
      <c r="AJ344" s="31">
        <f>AJ348+AJ345</f>
        <v>0</v>
      </c>
      <c r="AK344" s="31">
        <f>AK348+AK345</f>
        <v>0</v>
      </c>
      <c r="AL344" s="31">
        <f>AL348+AL345</f>
        <v>0</v>
      </c>
      <c r="AM344" s="31">
        <f>AM348+AM345</f>
        <v>0</v>
      </c>
      <c r="AN344" s="31">
        <f>AN348+AN345</f>
        <v>0</v>
      </c>
      <c r="AO344" s="31">
        <f>AO348+AO345</f>
        <v>0</v>
      </c>
      <c r="AP344" s="31">
        <f>AP348+AP345</f>
        <v>0</v>
      </c>
      <c r="AQ344" s="31">
        <f>AQ348+AQ345</f>
        <v>0</v>
      </c>
      <c r="AR344" s="31">
        <f>AR348+AR345</f>
        <v>0</v>
      </c>
      <c r="AS344" s="31">
        <f t="shared" si="693"/>
        <v>281982.27299999999</v>
      </c>
      <c r="AT344" s="31">
        <f t="shared" si="694"/>
        <v>282965.337</v>
      </c>
      <c r="AU344" s="31">
        <f t="shared" si="695"/>
        <v>282965.337</v>
      </c>
      <c r="AV344" s="31">
        <f>AV348+AV345</f>
        <v>0</v>
      </c>
      <c r="AW344" s="32"/>
      <c r="AX344" s="32"/>
      <c r="AY344" s="1"/>
      <c r="AZ344" s="1"/>
      <c r="BA344" s="1"/>
      <c r="BB344" s="1"/>
      <c r="BC344" s="1"/>
      <c r="BD344" s="1"/>
      <c r="BE344" s="1"/>
    </row>
    <row r="345" ht="31.5">
      <c r="A345" s="29" t="s">
        <v>298</v>
      </c>
      <c r="B345" s="29" t="s">
        <v>74</v>
      </c>
      <c r="C345" s="29" t="s">
        <v>27</v>
      </c>
      <c r="D345" s="29" t="s">
        <v>319</v>
      </c>
      <c r="E345" s="29"/>
      <c r="F345" s="30" t="s">
        <v>314</v>
      </c>
      <c r="G345" s="31">
        <f>G346+G347</f>
        <v>248625.79999999999</v>
      </c>
      <c r="H345" s="31">
        <f>H346+H347</f>
        <v>250555.90000000002</v>
      </c>
      <c r="I345" s="31">
        <f>I346+I347</f>
        <v>250555.90000000002</v>
      </c>
      <c r="J345" s="31">
        <f>J346+J347</f>
        <v>0</v>
      </c>
      <c r="K345" s="31">
        <f>K346+K347</f>
        <v>0</v>
      </c>
      <c r="L345" s="31">
        <f>L346+L347</f>
        <v>0</v>
      </c>
      <c r="M345" s="31">
        <f t="shared" si="762"/>
        <v>248625.79999999999</v>
      </c>
      <c r="N345" s="31">
        <f t="shared" si="763"/>
        <v>250555.90000000002</v>
      </c>
      <c r="O345" s="31">
        <f t="shared" si="764"/>
        <v>250555.90000000002</v>
      </c>
      <c r="P345" s="31">
        <f>P346+P347</f>
        <v>0</v>
      </c>
      <c r="Q345" s="31">
        <f>Q346+Q347</f>
        <v>0</v>
      </c>
      <c r="R345" s="31">
        <f>R346+R347</f>
        <v>0</v>
      </c>
      <c r="S345" s="31">
        <f>S346+S347</f>
        <v>0</v>
      </c>
      <c r="T345" s="31">
        <f>T346+T347</f>
        <v>0</v>
      </c>
      <c r="U345" s="31">
        <f>U346+U347</f>
        <v>0</v>
      </c>
      <c r="V345" s="31">
        <f>V346+V347</f>
        <v>0</v>
      </c>
      <c r="W345" s="31">
        <f>W346+W347</f>
        <v>0</v>
      </c>
      <c r="X345" s="31">
        <f>X346+X347</f>
        <v>0</v>
      </c>
      <c r="Y345" s="31">
        <f>Y346+Y347</f>
        <v>0</v>
      </c>
      <c r="Z345" s="31">
        <f>Z346+Z347</f>
        <v>0</v>
      </c>
      <c r="AA345" s="31">
        <f>AA346+AA347</f>
        <v>0</v>
      </c>
      <c r="AB345" s="31">
        <f>AB346+AB347</f>
        <v>0</v>
      </c>
      <c r="AC345" s="31">
        <f t="shared" si="696"/>
        <v>248625.79999999999</v>
      </c>
      <c r="AD345" s="31">
        <f t="shared" si="697"/>
        <v>250555.90000000002</v>
      </c>
      <c r="AE345" s="31">
        <f t="shared" si="698"/>
        <v>250555.90000000002</v>
      </c>
      <c r="AF345" s="31">
        <f>AF346+AF347</f>
        <v>0</v>
      </c>
      <c r="AG345" s="31">
        <f t="shared" si="699"/>
        <v>248625.79999999999</v>
      </c>
      <c r="AH345" s="31">
        <f t="shared" si="700"/>
        <v>250555.90000000002</v>
      </c>
      <c r="AI345" s="31">
        <f t="shared" si="701"/>
        <v>250555.90000000002</v>
      </c>
      <c r="AJ345" s="31">
        <f>AJ346+AJ347</f>
        <v>0</v>
      </c>
      <c r="AK345" s="31">
        <f>AK346+AK347</f>
        <v>0</v>
      </c>
      <c r="AL345" s="31">
        <f>AL346+AL347</f>
        <v>0</v>
      </c>
      <c r="AM345" s="31">
        <f>AM346+AM347</f>
        <v>0</v>
      </c>
      <c r="AN345" s="31">
        <f>AN346+AN347</f>
        <v>0</v>
      </c>
      <c r="AO345" s="31">
        <f>AO346+AO347</f>
        <v>0</v>
      </c>
      <c r="AP345" s="31">
        <f>AP346+AP347</f>
        <v>0</v>
      </c>
      <c r="AQ345" s="31">
        <f>AQ346+AQ347</f>
        <v>0</v>
      </c>
      <c r="AR345" s="31">
        <f>AR346+AR347</f>
        <v>0</v>
      </c>
      <c r="AS345" s="31">
        <f t="shared" si="693"/>
        <v>248625.79999999999</v>
      </c>
      <c r="AT345" s="31">
        <f t="shared" si="694"/>
        <v>250555.90000000002</v>
      </c>
      <c r="AU345" s="31">
        <f t="shared" si="695"/>
        <v>250555.90000000002</v>
      </c>
      <c r="AV345" s="31">
        <f>AV346+AV347</f>
        <v>0</v>
      </c>
      <c r="AW345" s="32"/>
      <c r="AX345" s="32"/>
      <c r="AY345" s="1"/>
      <c r="AZ345" s="1"/>
      <c r="BA345" s="1"/>
      <c r="BB345" s="1"/>
      <c r="BC345" s="1"/>
      <c r="BD345" s="1"/>
      <c r="BE345" s="1"/>
    </row>
    <row r="346" ht="30">
      <c r="A346" s="29" t="s">
        <v>298</v>
      </c>
      <c r="B346" s="29" t="s">
        <v>74</v>
      </c>
      <c r="C346" s="29" t="s">
        <v>27</v>
      </c>
      <c r="D346" s="29" t="s">
        <v>319</v>
      </c>
      <c r="E346" s="29" t="s">
        <v>129</v>
      </c>
      <c r="F346" s="30" t="s">
        <v>130</v>
      </c>
      <c r="G346" s="31">
        <v>108964.2</v>
      </c>
      <c r="H346" s="31">
        <v>109809.7</v>
      </c>
      <c r="I346" s="31">
        <v>109809.7</v>
      </c>
      <c r="J346" s="31"/>
      <c r="K346" s="31"/>
      <c r="L346" s="31"/>
      <c r="M346" s="31">
        <f t="shared" si="762"/>
        <v>108964.2</v>
      </c>
      <c r="N346" s="31">
        <f t="shared" si="763"/>
        <v>109809.7</v>
      </c>
      <c r="O346" s="31">
        <f t="shared" si="764"/>
        <v>109809.7</v>
      </c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1"/>
      <c r="AB346" s="31"/>
      <c r="AC346" s="31">
        <f t="shared" si="696"/>
        <v>108964.2</v>
      </c>
      <c r="AD346" s="31">
        <f t="shared" si="697"/>
        <v>109809.7</v>
      </c>
      <c r="AE346" s="31">
        <f t="shared" si="698"/>
        <v>109809.7</v>
      </c>
      <c r="AF346" s="31"/>
      <c r="AG346" s="31">
        <f t="shared" si="699"/>
        <v>108964.2</v>
      </c>
      <c r="AH346" s="31">
        <f t="shared" si="700"/>
        <v>109809.7</v>
      </c>
      <c r="AI346" s="31">
        <f t="shared" si="701"/>
        <v>109809.7</v>
      </c>
      <c r="AJ346" s="31"/>
      <c r="AK346" s="31"/>
      <c r="AL346" s="31"/>
      <c r="AM346" s="31"/>
      <c r="AN346" s="31"/>
      <c r="AO346" s="31"/>
      <c r="AP346" s="31"/>
      <c r="AQ346" s="31"/>
      <c r="AR346" s="31"/>
      <c r="AS346" s="31">
        <f t="shared" si="693"/>
        <v>108964.2</v>
      </c>
      <c r="AT346" s="31">
        <f t="shared" si="694"/>
        <v>109809.7</v>
      </c>
      <c r="AU346" s="31">
        <f t="shared" si="695"/>
        <v>109809.7</v>
      </c>
      <c r="AV346" s="31"/>
      <c r="AW346" s="32"/>
      <c r="AX346" s="32"/>
      <c r="AY346" s="1"/>
      <c r="AZ346" s="1"/>
      <c r="BA346" s="1"/>
      <c r="BB346" s="1"/>
      <c r="BC346" s="1"/>
      <c r="BD346" s="1"/>
      <c r="BE346" s="1"/>
    </row>
    <row r="347" ht="15">
      <c r="A347" s="29" t="s">
        <v>298</v>
      </c>
      <c r="B347" s="29" t="s">
        <v>74</v>
      </c>
      <c r="C347" s="29" t="s">
        <v>27</v>
      </c>
      <c r="D347" s="29" t="s">
        <v>319</v>
      </c>
      <c r="E347" s="29" t="s">
        <v>41</v>
      </c>
      <c r="F347" s="30" t="s">
        <v>42</v>
      </c>
      <c r="G347" s="31">
        <v>139661.60000000001</v>
      </c>
      <c r="H347" s="31">
        <v>140746.20000000001</v>
      </c>
      <c r="I347" s="31">
        <v>140746.20000000001</v>
      </c>
      <c r="J347" s="31"/>
      <c r="K347" s="31"/>
      <c r="L347" s="31"/>
      <c r="M347" s="31">
        <f t="shared" si="762"/>
        <v>139661.60000000001</v>
      </c>
      <c r="N347" s="31">
        <f t="shared" si="763"/>
        <v>140746.20000000001</v>
      </c>
      <c r="O347" s="31">
        <f t="shared" si="764"/>
        <v>140746.20000000001</v>
      </c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AC347" s="31">
        <f t="shared" si="696"/>
        <v>139661.60000000001</v>
      </c>
      <c r="AD347" s="31">
        <f t="shared" si="697"/>
        <v>140746.20000000001</v>
      </c>
      <c r="AE347" s="31">
        <f t="shared" si="698"/>
        <v>140746.20000000001</v>
      </c>
      <c r="AF347" s="31"/>
      <c r="AG347" s="31">
        <f t="shared" si="699"/>
        <v>139661.60000000001</v>
      </c>
      <c r="AH347" s="31">
        <f t="shared" si="700"/>
        <v>140746.20000000001</v>
      </c>
      <c r="AI347" s="31">
        <f t="shared" si="701"/>
        <v>140746.20000000001</v>
      </c>
      <c r="AJ347" s="31"/>
      <c r="AK347" s="31"/>
      <c r="AL347" s="31"/>
      <c r="AM347" s="31"/>
      <c r="AN347" s="31"/>
      <c r="AO347" s="31"/>
      <c r="AP347" s="31"/>
      <c r="AQ347" s="31"/>
      <c r="AR347" s="31"/>
      <c r="AS347" s="31">
        <f t="shared" si="693"/>
        <v>139661.60000000001</v>
      </c>
      <c r="AT347" s="31">
        <f t="shared" si="694"/>
        <v>140746.20000000001</v>
      </c>
      <c r="AU347" s="31">
        <f t="shared" si="695"/>
        <v>140746.20000000001</v>
      </c>
      <c r="AV347" s="31"/>
      <c r="AW347" s="32"/>
      <c r="AX347" s="32"/>
      <c r="AY347" s="1"/>
      <c r="AZ347" s="1"/>
      <c r="BA347" s="1"/>
      <c r="BB347" s="1"/>
      <c r="BC347" s="1"/>
      <c r="BD347" s="1"/>
      <c r="BE347" s="1"/>
    </row>
    <row r="348" ht="60">
      <c r="A348" s="29" t="s">
        <v>298</v>
      </c>
      <c r="B348" s="29" t="s">
        <v>74</v>
      </c>
      <c r="C348" s="29" t="s">
        <v>27</v>
      </c>
      <c r="D348" s="29" t="s">
        <v>320</v>
      </c>
      <c r="E348" s="29"/>
      <c r="F348" s="30" t="s">
        <v>321</v>
      </c>
      <c r="G348" s="31">
        <f>G349+G350</f>
        <v>38215.800000000003</v>
      </c>
      <c r="H348" s="31">
        <f>H349+H350</f>
        <v>38215.800000000003</v>
      </c>
      <c r="I348" s="31">
        <f>I349+I350</f>
        <v>38215.800000000003</v>
      </c>
      <c r="J348" s="31">
        <f>J349+J350</f>
        <v>0</v>
      </c>
      <c r="K348" s="31">
        <f>K349+K350</f>
        <v>0</v>
      </c>
      <c r="L348" s="31">
        <f>L349+L350</f>
        <v>0</v>
      </c>
      <c r="M348" s="31">
        <f t="shared" si="762"/>
        <v>38215.800000000003</v>
      </c>
      <c r="N348" s="31">
        <f t="shared" si="763"/>
        <v>38215.800000000003</v>
      </c>
      <c r="O348" s="31">
        <f t="shared" si="764"/>
        <v>38215.800000000003</v>
      </c>
      <c r="P348" s="31">
        <f>P349+P350</f>
        <v>-4859.3270000000002</v>
      </c>
      <c r="Q348" s="31">
        <f>Q349+Q350</f>
        <v>0</v>
      </c>
      <c r="R348" s="31">
        <f>R349+R350</f>
        <v>0</v>
      </c>
      <c r="S348" s="31">
        <f>S349+S350</f>
        <v>0</v>
      </c>
      <c r="T348" s="31">
        <f>T349+T350</f>
        <v>0</v>
      </c>
      <c r="U348" s="31">
        <f>U349+U350</f>
        <v>-5806.3630000000003</v>
      </c>
      <c r="V348" s="31">
        <f>V349+V350</f>
        <v>0</v>
      </c>
      <c r="W348" s="31">
        <f>W349+W350</f>
        <v>0</v>
      </c>
      <c r="X348" s="31">
        <f>X349+X350</f>
        <v>0</v>
      </c>
      <c r="Y348" s="31">
        <f>Y349+Y350</f>
        <v>-5806.3630000000003</v>
      </c>
      <c r="Z348" s="31">
        <f>Z349+Z350</f>
        <v>0</v>
      </c>
      <c r="AA348" s="31">
        <f>AA349+AA350</f>
        <v>0</v>
      </c>
      <c r="AB348" s="31">
        <f>AB349+AB350</f>
        <v>0</v>
      </c>
      <c r="AC348" s="31">
        <f t="shared" si="696"/>
        <v>33356.473000000005</v>
      </c>
      <c r="AD348" s="31">
        <f t="shared" si="697"/>
        <v>32409.437000000002</v>
      </c>
      <c r="AE348" s="31">
        <f t="shared" si="698"/>
        <v>32409.437000000002</v>
      </c>
      <c r="AF348" s="31">
        <f>AF349+AF350</f>
        <v>0</v>
      </c>
      <c r="AG348" s="31">
        <f t="shared" si="699"/>
        <v>33356.473000000005</v>
      </c>
      <c r="AH348" s="31">
        <f t="shared" si="700"/>
        <v>32409.437000000002</v>
      </c>
      <c r="AI348" s="31">
        <f t="shared" si="701"/>
        <v>32409.437000000002</v>
      </c>
      <c r="AJ348" s="31">
        <f>AJ349+AJ350</f>
        <v>0</v>
      </c>
      <c r="AK348" s="31">
        <f>AK349+AK350</f>
        <v>0</v>
      </c>
      <c r="AL348" s="31">
        <f>AL349+AL350</f>
        <v>0</v>
      </c>
      <c r="AM348" s="31">
        <f>AM349+AM350</f>
        <v>0</v>
      </c>
      <c r="AN348" s="31">
        <f>AN349+AN350</f>
        <v>0</v>
      </c>
      <c r="AO348" s="31">
        <f>AO349+AO350</f>
        <v>0</v>
      </c>
      <c r="AP348" s="31">
        <f>AP349+AP350</f>
        <v>0</v>
      </c>
      <c r="AQ348" s="31">
        <f>AQ349+AQ350</f>
        <v>0</v>
      </c>
      <c r="AR348" s="31">
        <f>AR349+AR350</f>
        <v>0</v>
      </c>
      <c r="AS348" s="31">
        <f t="shared" si="693"/>
        <v>33356.473000000005</v>
      </c>
      <c r="AT348" s="31">
        <f t="shared" si="694"/>
        <v>32409.437000000002</v>
      </c>
      <c r="AU348" s="31">
        <f t="shared" si="695"/>
        <v>32409.437000000002</v>
      </c>
      <c r="AV348" s="31">
        <f>AV349+AV350</f>
        <v>0</v>
      </c>
      <c r="AW348" s="32"/>
      <c r="AX348" s="32"/>
      <c r="AY348" s="1"/>
      <c r="AZ348" s="1"/>
      <c r="BA348" s="1"/>
      <c r="BB348" s="1"/>
      <c r="BC348" s="1"/>
      <c r="BD348" s="1"/>
      <c r="BE348" s="1"/>
    </row>
    <row r="349" ht="30">
      <c r="A349" s="29" t="s">
        <v>298</v>
      </c>
      <c r="B349" s="29" t="s">
        <v>74</v>
      </c>
      <c r="C349" s="29" t="s">
        <v>27</v>
      </c>
      <c r="D349" s="29" t="s">
        <v>320</v>
      </c>
      <c r="E349" s="29" t="s">
        <v>129</v>
      </c>
      <c r="F349" s="30" t="s">
        <v>130</v>
      </c>
      <c r="G349" s="31">
        <v>20126.5</v>
      </c>
      <c r="H349" s="31">
        <v>20126.5</v>
      </c>
      <c r="I349" s="31">
        <v>20126.5</v>
      </c>
      <c r="J349" s="31"/>
      <c r="K349" s="31"/>
      <c r="L349" s="31"/>
      <c r="M349" s="31">
        <f t="shared" si="762"/>
        <v>20126.5</v>
      </c>
      <c r="N349" s="31">
        <f t="shared" si="763"/>
        <v>20126.5</v>
      </c>
      <c r="O349" s="31">
        <f t="shared" si="764"/>
        <v>20126.5</v>
      </c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  <c r="AB349" s="31"/>
      <c r="AC349" s="31">
        <f t="shared" si="696"/>
        <v>20126.5</v>
      </c>
      <c r="AD349" s="31">
        <f t="shared" si="697"/>
        <v>20126.5</v>
      </c>
      <c r="AE349" s="31">
        <f t="shared" si="698"/>
        <v>20126.5</v>
      </c>
      <c r="AF349" s="31"/>
      <c r="AG349" s="31">
        <f t="shared" si="699"/>
        <v>20126.5</v>
      </c>
      <c r="AH349" s="31">
        <f t="shared" si="700"/>
        <v>20126.5</v>
      </c>
      <c r="AI349" s="31">
        <f t="shared" si="701"/>
        <v>20126.5</v>
      </c>
      <c r="AJ349" s="31"/>
      <c r="AK349" s="31"/>
      <c r="AL349" s="31"/>
      <c r="AM349" s="31"/>
      <c r="AN349" s="31"/>
      <c r="AO349" s="31"/>
      <c r="AP349" s="31"/>
      <c r="AQ349" s="31"/>
      <c r="AR349" s="31"/>
      <c r="AS349" s="31">
        <f t="shared" si="693"/>
        <v>20126.5</v>
      </c>
      <c r="AT349" s="31">
        <f t="shared" si="694"/>
        <v>20126.5</v>
      </c>
      <c r="AU349" s="31">
        <f t="shared" si="695"/>
        <v>20126.5</v>
      </c>
      <c r="AV349" s="31"/>
      <c r="AW349" s="32"/>
      <c r="AX349" s="32"/>
      <c r="AY349" s="1"/>
      <c r="AZ349" s="1"/>
      <c r="BA349" s="1"/>
      <c r="BB349" s="1"/>
      <c r="BC349" s="1"/>
      <c r="BD349" s="1"/>
      <c r="BE349" s="1"/>
    </row>
    <row r="350" ht="15">
      <c r="A350" s="29" t="s">
        <v>298</v>
      </c>
      <c r="B350" s="29" t="s">
        <v>74</v>
      </c>
      <c r="C350" s="29" t="s">
        <v>27</v>
      </c>
      <c r="D350" s="29" t="s">
        <v>320</v>
      </c>
      <c r="E350" s="29" t="s">
        <v>41</v>
      </c>
      <c r="F350" s="30" t="s">
        <v>42</v>
      </c>
      <c r="G350" s="31">
        <v>18089.299999999999</v>
      </c>
      <c r="H350" s="31">
        <v>18089.299999999999</v>
      </c>
      <c r="I350" s="31">
        <v>18089.299999999999</v>
      </c>
      <c r="J350" s="31"/>
      <c r="K350" s="31"/>
      <c r="L350" s="31"/>
      <c r="M350" s="31">
        <f t="shared" si="762"/>
        <v>18089.299999999999</v>
      </c>
      <c r="N350" s="31">
        <f t="shared" si="763"/>
        <v>18089.299999999999</v>
      </c>
      <c r="O350" s="31">
        <f t="shared" si="764"/>
        <v>18089.299999999999</v>
      </c>
      <c r="P350" s="31">
        <v>-4859.3270000000002</v>
      </c>
      <c r="Q350" s="31"/>
      <c r="R350" s="31"/>
      <c r="S350" s="31"/>
      <c r="T350" s="31"/>
      <c r="U350" s="31">
        <v>-5806.3630000000003</v>
      </c>
      <c r="V350" s="31"/>
      <c r="W350" s="31"/>
      <c r="X350" s="31"/>
      <c r="Y350" s="31">
        <v>-5806.3630000000003</v>
      </c>
      <c r="Z350" s="31"/>
      <c r="AA350" s="31"/>
      <c r="AB350" s="31"/>
      <c r="AC350" s="31">
        <f t="shared" si="696"/>
        <v>13229.972999999998</v>
      </c>
      <c r="AD350" s="31">
        <f t="shared" si="697"/>
        <v>12282.936999999998</v>
      </c>
      <c r="AE350" s="31">
        <f t="shared" si="698"/>
        <v>12282.936999999998</v>
      </c>
      <c r="AF350" s="31"/>
      <c r="AG350" s="31">
        <f t="shared" si="699"/>
        <v>13229.972999999998</v>
      </c>
      <c r="AH350" s="31">
        <f t="shared" si="700"/>
        <v>12282.936999999998</v>
      </c>
      <c r="AI350" s="31">
        <f t="shared" si="701"/>
        <v>12282.936999999998</v>
      </c>
      <c r="AJ350" s="31"/>
      <c r="AK350" s="31"/>
      <c r="AL350" s="31"/>
      <c r="AM350" s="31"/>
      <c r="AN350" s="31"/>
      <c r="AO350" s="31"/>
      <c r="AP350" s="31"/>
      <c r="AQ350" s="31"/>
      <c r="AR350" s="31"/>
      <c r="AS350" s="31">
        <f t="shared" si="693"/>
        <v>13229.972999999998</v>
      </c>
      <c r="AT350" s="31">
        <f t="shared" si="694"/>
        <v>12282.936999999998</v>
      </c>
      <c r="AU350" s="31">
        <f t="shared" si="695"/>
        <v>12282.936999999998</v>
      </c>
      <c r="AV350" s="31"/>
      <c r="AW350" s="32"/>
      <c r="AX350" s="32"/>
      <c r="AY350" s="1"/>
      <c r="AZ350" s="1"/>
      <c r="BA350" s="1"/>
      <c r="BB350" s="1"/>
      <c r="BC350" s="1"/>
      <c r="BD350" s="1"/>
      <c r="BE350" s="1"/>
    </row>
    <row r="351" ht="60">
      <c r="A351" s="29" t="s">
        <v>298</v>
      </c>
      <c r="B351" s="29" t="s">
        <v>74</v>
      </c>
      <c r="C351" s="29" t="s">
        <v>27</v>
      </c>
      <c r="D351" s="29" t="s">
        <v>322</v>
      </c>
      <c r="E351" s="29"/>
      <c r="F351" s="30" t="s">
        <v>323</v>
      </c>
      <c r="G351" s="31">
        <f>G352+G354+G356</f>
        <v>261389</v>
      </c>
      <c r="H351" s="31">
        <f>H352+H354+H356</f>
        <v>166289.60000000001</v>
      </c>
      <c r="I351" s="31">
        <f>I352+I354+I356</f>
        <v>99816.300000000003</v>
      </c>
      <c r="J351" s="31">
        <f>J352+J354+J356</f>
        <v>0</v>
      </c>
      <c r="K351" s="31">
        <f>K352+K354+K356</f>
        <v>0</v>
      </c>
      <c r="L351" s="31">
        <f>L352+L354+L356</f>
        <v>0</v>
      </c>
      <c r="M351" s="31">
        <f t="shared" si="762"/>
        <v>261389</v>
      </c>
      <c r="N351" s="31">
        <f t="shared" si="763"/>
        <v>166289.60000000001</v>
      </c>
      <c r="O351" s="31">
        <f t="shared" si="764"/>
        <v>99816.300000000003</v>
      </c>
      <c r="P351" s="31">
        <f>P352+P354+P356</f>
        <v>0</v>
      </c>
      <c r="Q351" s="31">
        <f>Q352+Q354+Q356</f>
        <v>0</v>
      </c>
      <c r="R351" s="31">
        <f>R352+R354+R356</f>
        <v>12480.773999999999</v>
      </c>
      <c r="S351" s="31">
        <f>S352+S354+S356</f>
        <v>0</v>
      </c>
      <c r="T351" s="31">
        <f>T352+T354+T356</f>
        <v>0</v>
      </c>
      <c r="U351" s="31">
        <f>U352+U354+U356</f>
        <v>0</v>
      </c>
      <c r="V351" s="31">
        <f>V352+V354+V356</f>
        <v>0</v>
      </c>
      <c r="W351" s="31">
        <f>W352+W354+W356</f>
        <v>0</v>
      </c>
      <c r="X351" s="31">
        <f>X352+X354+X356</f>
        <v>0</v>
      </c>
      <c r="Y351" s="31">
        <f>Y352+Y354+Y356</f>
        <v>0</v>
      </c>
      <c r="Z351" s="31">
        <f>Z352+Z354+Z356</f>
        <v>0</v>
      </c>
      <c r="AA351" s="31">
        <f>AA352+AA354+AA356</f>
        <v>0</v>
      </c>
      <c r="AB351" s="31">
        <f>AB352+AB354+AB356</f>
        <v>0</v>
      </c>
      <c r="AC351" s="31">
        <f t="shared" si="696"/>
        <v>273869.77399999998</v>
      </c>
      <c r="AD351" s="31">
        <f t="shared" si="697"/>
        <v>166289.60000000001</v>
      </c>
      <c r="AE351" s="31">
        <f t="shared" si="698"/>
        <v>99816.300000000003</v>
      </c>
      <c r="AF351" s="31">
        <f>AF352+AF354+AF356</f>
        <v>0</v>
      </c>
      <c r="AG351" s="31">
        <f t="shared" si="699"/>
        <v>273869.77399999998</v>
      </c>
      <c r="AH351" s="31">
        <f t="shared" si="700"/>
        <v>166289.60000000001</v>
      </c>
      <c r="AI351" s="31">
        <f t="shared" si="701"/>
        <v>99816.300000000003</v>
      </c>
      <c r="AJ351" s="31">
        <f>AJ352+AJ354+AJ356</f>
        <v>0</v>
      </c>
      <c r="AK351" s="31">
        <f>AK352+AK354+AK356</f>
        <v>0</v>
      </c>
      <c r="AL351" s="31">
        <f>AL352+AL354+AL356</f>
        <v>0</v>
      </c>
      <c r="AM351" s="31">
        <f>AM352+AM354+AM356</f>
        <v>0</v>
      </c>
      <c r="AN351" s="31">
        <f>AN352+AN354+AN356</f>
        <v>0</v>
      </c>
      <c r="AO351" s="31">
        <f>AO352+AO354+AO356</f>
        <v>0</v>
      </c>
      <c r="AP351" s="31">
        <f>AP352+AP354+AP356</f>
        <v>0</v>
      </c>
      <c r="AQ351" s="31">
        <f>AQ352+AQ354+AQ356</f>
        <v>0</v>
      </c>
      <c r="AR351" s="31">
        <f>AR352+AR354+AR356</f>
        <v>0</v>
      </c>
      <c r="AS351" s="31">
        <f t="shared" si="693"/>
        <v>273869.77399999998</v>
      </c>
      <c r="AT351" s="31">
        <f t="shared" si="694"/>
        <v>166289.60000000001</v>
      </c>
      <c r="AU351" s="31">
        <f t="shared" si="695"/>
        <v>99816.300000000003</v>
      </c>
      <c r="AV351" s="31">
        <f>AV352+AV354+AV356</f>
        <v>0</v>
      </c>
      <c r="AW351" s="32"/>
      <c r="AX351" s="32"/>
      <c r="AY351" s="1"/>
      <c r="AZ351" s="1"/>
      <c r="BA351" s="1"/>
      <c r="BB351" s="1"/>
      <c r="BC351" s="1"/>
      <c r="BD351" s="1"/>
      <c r="BE351" s="1"/>
    </row>
    <row r="352" ht="15">
      <c r="A352" s="29" t="s">
        <v>298</v>
      </c>
      <c r="B352" s="29" t="s">
        <v>74</v>
      </c>
      <c r="C352" s="29" t="s">
        <v>27</v>
      </c>
      <c r="D352" s="29" t="s">
        <v>324</v>
      </c>
      <c r="E352" s="29"/>
      <c r="F352" s="30" t="s">
        <v>209</v>
      </c>
      <c r="G352" s="31">
        <f>G353</f>
        <v>99816.300000000003</v>
      </c>
      <c r="H352" s="31">
        <f>H353</f>
        <v>99816.300000000003</v>
      </c>
      <c r="I352" s="31">
        <f>I353</f>
        <v>99816.300000000003</v>
      </c>
      <c r="J352" s="31">
        <f>J353</f>
        <v>0</v>
      </c>
      <c r="K352" s="31">
        <f>K353</f>
        <v>0</v>
      </c>
      <c r="L352" s="31">
        <f>L353</f>
        <v>0</v>
      </c>
      <c r="M352" s="31">
        <f t="shared" si="762"/>
        <v>99816.300000000003</v>
      </c>
      <c r="N352" s="31">
        <f t="shared" si="763"/>
        <v>99816.300000000003</v>
      </c>
      <c r="O352" s="31">
        <f t="shared" si="764"/>
        <v>99816.300000000003</v>
      </c>
      <c r="P352" s="31">
        <f>P353</f>
        <v>0</v>
      </c>
      <c r="Q352" s="31">
        <f>Q353</f>
        <v>0</v>
      </c>
      <c r="R352" s="31">
        <f>R353</f>
        <v>12480.773999999999</v>
      </c>
      <c r="S352" s="31">
        <f>S353</f>
        <v>0</v>
      </c>
      <c r="T352" s="31">
        <f>T353</f>
        <v>0</v>
      </c>
      <c r="U352" s="31">
        <f>U353</f>
        <v>0</v>
      </c>
      <c r="V352" s="31">
        <f>V353</f>
        <v>0</v>
      </c>
      <c r="W352" s="31">
        <f>W353</f>
        <v>0</v>
      </c>
      <c r="X352" s="31">
        <f>X353</f>
        <v>0</v>
      </c>
      <c r="Y352" s="31">
        <f>Y353</f>
        <v>0</v>
      </c>
      <c r="Z352" s="31">
        <f>Z353</f>
        <v>0</v>
      </c>
      <c r="AA352" s="31">
        <f>AA353</f>
        <v>0</v>
      </c>
      <c r="AB352" s="31">
        <f>AB353</f>
        <v>0</v>
      </c>
      <c r="AC352" s="31">
        <f t="shared" si="696"/>
        <v>112297.07400000001</v>
      </c>
      <c r="AD352" s="31">
        <f t="shared" si="697"/>
        <v>99816.300000000003</v>
      </c>
      <c r="AE352" s="31">
        <f t="shared" si="698"/>
        <v>99816.300000000003</v>
      </c>
      <c r="AF352" s="31">
        <f>AF353</f>
        <v>0</v>
      </c>
      <c r="AG352" s="31">
        <f t="shared" si="699"/>
        <v>112297.07400000001</v>
      </c>
      <c r="AH352" s="31">
        <f t="shared" si="700"/>
        <v>99816.300000000003</v>
      </c>
      <c r="AI352" s="31">
        <f t="shared" si="701"/>
        <v>99816.300000000003</v>
      </c>
      <c r="AJ352" s="31">
        <f>AJ353</f>
        <v>0</v>
      </c>
      <c r="AK352" s="31">
        <f>AK353</f>
        <v>0</v>
      </c>
      <c r="AL352" s="31">
        <f>AL353</f>
        <v>0</v>
      </c>
      <c r="AM352" s="31">
        <f>AM353</f>
        <v>0</v>
      </c>
      <c r="AN352" s="31">
        <f>AN353</f>
        <v>0</v>
      </c>
      <c r="AO352" s="31">
        <f>AO353</f>
        <v>0</v>
      </c>
      <c r="AP352" s="31">
        <f>AP353</f>
        <v>0</v>
      </c>
      <c r="AQ352" s="31">
        <f>AQ353</f>
        <v>0</v>
      </c>
      <c r="AR352" s="31">
        <f>AR353</f>
        <v>0</v>
      </c>
      <c r="AS352" s="31">
        <f t="shared" si="693"/>
        <v>112297.07400000001</v>
      </c>
      <c r="AT352" s="31">
        <f t="shared" si="694"/>
        <v>99816.300000000003</v>
      </c>
      <c r="AU352" s="31">
        <f t="shared" si="695"/>
        <v>99816.300000000003</v>
      </c>
      <c r="AV352" s="31">
        <f>AV353</f>
        <v>0</v>
      </c>
      <c r="AW352" s="32"/>
      <c r="AX352" s="32"/>
      <c r="AY352" s="1"/>
      <c r="AZ352" s="1"/>
      <c r="BA352" s="1"/>
      <c r="BB352" s="1"/>
      <c r="BC352" s="1"/>
      <c r="BD352" s="1"/>
      <c r="BE352" s="1"/>
    </row>
    <row r="353" ht="30">
      <c r="A353" s="29" t="s">
        <v>298</v>
      </c>
      <c r="B353" s="29" t="s">
        <v>74</v>
      </c>
      <c r="C353" s="29" t="s">
        <v>27</v>
      </c>
      <c r="D353" s="29" t="s">
        <v>324</v>
      </c>
      <c r="E353" s="29" t="s">
        <v>129</v>
      </c>
      <c r="F353" s="30" t="s">
        <v>130</v>
      </c>
      <c r="G353" s="31">
        <v>99816.300000000003</v>
      </c>
      <c r="H353" s="31">
        <v>99816.300000000003</v>
      </c>
      <c r="I353" s="31">
        <v>99816.300000000003</v>
      </c>
      <c r="J353" s="31"/>
      <c r="K353" s="31"/>
      <c r="L353" s="31"/>
      <c r="M353" s="31">
        <f t="shared" si="762"/>
        <v>99816.300000000003</v>
      </c>
      <c r="N353" s="31">
        <f t="shared" si="763"/>
        <v>99816.300000000003</v>
      </c>
      <c r="O353" s="31">
        <f t="shared" si="764"/>
        <v>99816.300000000003</v>
      </c>
      <c r="P353" s="31"/>
      <c r="Q353" s="31"/>
      <c r="R353" s="31">
        <v>12480.773999999999</v>
      </c>
      <c r="S353" s="31"/>
      <c r="T353" s="31"/>
      <c r="U353" s="31"/>
      <c r="V353" s="31"/>
      <c r="W353" s="31"/>
      <c r="X353" s="31"/>
      <c r="Y353" s="31"/>
      <c r="Z353" s="31"/>
      <c r="AA353" s="31"/>
      <c r="AB353" s="31"/>
      <c r="AC353" s="31">
        <f t="shared" si="696"/>
        <v>112297.07400000001</v>
      </c>
      <c r="AD353" s="31">
        <f t="shared" si="697"/>
        <v>99816.300000000003</v>
      </c>
      <c r="AE353" s="31">
        <f t="shared" si="698"/>
        <v>99816.300000000003</v>
      </c>
      <c r="AF353" s="31"/>
      <c r="AG353" s="31">
        <f t="shared" si="699"/>
        <v>112297.07400000001</v>
      </c>
      <c r="AH353" s="31">
        <f t="shared" si="700"/>
        <v>99816.300000000003</v>
      </c>
      <c r="AI353" s="31">
        <f t="shared" si="701"/>
        <v>99816.300000000003</v>
      </c>
      <c r="AJ353" s="31"/>
      <c r="AK353" s="31"/>
      <c r="AL353" s="31"/>
      <c r="AM353" s="31"/>
      <c r="AN353" s="31"/>
      <c r="AO353" s="31"/>
      <c r="AP353" s="31"/>
      <c r="AQ353" s="31"/>
      <c r="AR353" s="31"/>
      <c r="AS353" s="31">
        <f t="shared" si="693"/>
        <v>112297.07400000001</v>
      </c>
      <c r="AT353" s="31">
        <f t="shared" si="694"/>
        <v>99816.300000000003</v>
      </c>
      <c r="AU353" s="31">
        <f t="shared" si="695"/>
        <v>99816.300000000003</v>
      </c>
      <c r="AV353" s="31"/>
      <c r="AW353" s="32"/>
      <c r="AX353" s="32"/>
      <c r="AY353" s="1"/>
      <c r="AZ353" s="1"/>
      <c r="BA353" s="1"/>
      <c r="BB353" s="1"/>
      <c r="BC353" s="1"/>
      <c r="BD353" s="1"/>
      <c r="BE353" s="1"/>
    </row>
    <row r="354" ht="60">
      <c r="A354" s="29" t="s">
        <v>298</v>
      </c>
      <c r="B354" s="29" t="s">
        <v>74</v>
      </c>
      <c r="C354" s="29" t="s">
        <v>27</v>
      </c>
      <c r="D354" s="29" t="s">
        <v>325</v>
      </c>
      <c r="E354" s="29"/>
      <c r="F354" s="30" t="s">
        <v>326</v>
      </c>
      <c r="G354" s="31">
        <f>G355</f>
        <v>146272.70000000001</v>
      </c>
      <c r="H354" s="31">
        <f>H355</f>
        <v>66473.300000000003</v>
      </c>
      <c r="I354" s="31">
        <f>I355</f>
        <v>0</v>
      </c>
      <c r="J354" s="31">
        <f>J355</f>
        <v>0</v>
      </c>
      <c r="K354" s="31">
        <f>K355</f>
        <v>0</v>
      </c>
      <c r="L354" s="31">
        <f>L355</f>
        <v>0</v>
      </c>
      <c r="M354" s="31">
        <f t="shared" si="762"/>
        <v>146272.70000000001</v>
      </c>
      <c r="N354" s="31">
        <f t="shared" si="763"/>
        <v>66473.300000000003</v>
      </c>
      <c r="O354" s="31">
        <f t="shared" si="764"/>
        <v>0</v>
      </c>
      <c r="P354" s="31">
        <f>P355</f>
        <v>0</v>
      </c>
      <c r="Q354" s="31">
        <f>Q355</f>
        <v>0</v>
      </c>
      <c r="R354" s="31">
        <f>R355</f>
        <v>0</v>
      </c>
      <c r="S354" s="31">
        <f>S355</f>
        <v>0</v>
      </c>
      <c r="T354" s="31">
        <f>T355</f>
        <v>0</v>
      </c>
      <c r="U354" s="31">
        <f>U355</f>
        <v>0</v>
      </c>
      <c r="V354" s="31">
        <f>V355</f>
        <v>0</v>
      </c>
      <c r="W354" s="31">
        <f>W355</f>
        <v>0</v>
      </c>
      <c r="X354" s="31">
        <f>X355</f>
        <v>0</v>
      </c>
      <c r="Y354" s="31">
        <f>Y355</f>
        <v>0</v>
      </c>
      <c r="Z354" s="31">
        <f>Z355</f>
        <v>0</v>
      </c>
      <c r="AA354" s="31">
        <f>AA355</f>
        <v>0</v>
      </c>
      <c r="AB354" s="31">
        <f>AB355</f>
        <v>0</v>
      </c>
      <c r="AC354" s="31">
        <f t="shared" si="696"/>
        <v>146272.70000000001</v>
      </c>
      <c r="AD354" s="31">
        <f t="shared" si="697"/>
        <v>66473.300000000003</v>
      </c>
      <c r="AE354" s="31">
        <f t="shared" si="698"/>
        <v>0</v>
      </c>
      <c r="AF354" s="31">
        <f>AF355</f>
        <v>0</v>
      </c>
      <c r="AG354" s="31">
        <f t="shared" si="699"/>
        <v>146272.70000000001</v>
      </c>
      <c r="AH354" s="31">
        <f t="shared" si="700"/>
        <v>66473.300000000003</v>
      </c>
      <c r="AI354" s="31">
        <f t="shared" si="701"/>
        <v>0</v>
      </c>
      <c r="AJ354" s="31">
        <f>AJ355</f>
        <v>0</v>
      </c>
      <c r="AK354" s="31">
        <f>AK355</f>
        <v>0</v>
      </c>
      <c r="AL354" s="31">
        <f>AL355</f>
        <v>0</v>
      </c>
      <c r="AM354" s="31">
        <f>AM355</f>
        <v>0</v>
      </c>
      <c r="AN354" s="31">
        <f>AN355</f>
        <v>0</v>
      </c>
      <c r="AO354" s="31">
        <f>AO355</f>
        <v>0</v>
      </c>
      <c r="AP354" s="31">
        <f>AP355</f>
        <v>0</v>
      </c>
      <c r="AQ354" s="31">
        <f>AQ355</f>
        <v>0</v>
      </c>
      <c r="AR354" s="31">
        <f>AR355</f>
        <v>0</v>
      </c>
      <c r="AS354" s="31">
        <f t="shared" si="693"/>
        <v>146272.70000000001</v>
      </c>
      <c r="AT354" s="31">
        <f t="shared" si="694"/>
        <v>66473.300000000003</v>
      </c>
      <c r="AU354" s="31">
        <f t="shared" si="695"/>
        <v>0</v>
      </c>
      <c r="AV354" s="31">
        <f>AV355</f>
        <v>0</v>
      </c>
      <c r="AW354" s="32"/>
      <c r="AX354" s="32"/>
      <c r="AY354" s="1"/>
      <c r="AZ354" s="1"/>
      <c r="BA354" s="1"/>
      <c r="BB354" s="1"/>
      <c r="BC354" s="1"/>
      <c r="BD354" s="1"/>
      <c r="BE354" s="1"/>
    </row>
    <row r="355" ht="30">
      <c r="A355" s="29" t="s">
        <v>298</v>
      </c>
      <c r="B355" s="29" t="s">
        <v>74</v>
      </c>
      <c r="C355" s="29" t="s">
        <v>27</v>
      </c>
      <c r="D355" s="29" t="s">
        <v>325</v>
      </c>
      <c r="E355" s="29" t="s">
        <v>129</v>
      </c>
      <c r="F355" s="30" t="s">
        <v>130</v>
      </c>
      <c r="G355" s="31">
        <v>146272.70000000001</v>
      </c>
      <c r="H355" s="31">
        <v>66473.300000000003</v>
      </c>
      <c r="I355" s="31"/>
      <c r="J355" s="31"/>
      <c r="K355" s="31"/>
      <c r="L355" s="31"/>
      <c r="M355" s="31">
        <f t="shared" si="762"/>
        <v>146272.70000000001</v>
      </c>
      <c r="N355" s="31">
        <f t="shared" si="763"/>
        <v>66473.300000000003</v>
      </c>
      <c r="O355" s="31">
        <f t="shared" si="764"/>
        <v>0</v>
      </c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  <c r="AB355" s="31"/>
      <c r="AC355" s="31">
        <f t="shared" si="696"/>
        <v>146272.70000000001</v>
      </c>
      <c r="AD355" s="31">
        <f t="shared" si="697"/>
        <v>66473.300000000003</v>
      </c>
      <c r="AE355" s="31">
        <f t="shared" si="698"/>
        <v>0</v>
      </c>
      <c r="AF355" s="31"/>
      <c r="AG355" s="31">
        <f t="shared" si="699"/>
        <v>146272.70000000001</v>
      </c>
      <c r="AH355" s="31">
        <f t="shared" si="700"/>
        <v>66473.300000000003</v>
      </c>
      <c r="AI355" s="31">
        <f t="shared" si="701"/>
        <v>0</v>
      </c>
      <c r="AJ355" s="31"/>
      <c r="AK355" s="31"/>
      <c r="AL355" s="31"/>
      <c r="AM355" s="31"/>
      <c r="AN355" s="31"/>
      <c r="AO355" s="31"/>
      <c r="AP355" s="31"/>
      <c r="AQ355" s="31"/>
      <c r="AR355" s="31"/>
      <c r="AS355" s="31">
        <f t="shared" si="693"/>
        <v>146272.70000000001</v>
      </c>
      <c r="AT355" s="31">
        <f t="shared" si="694"/>
        <v>66473.300000000003</v>
      </c>
      <c r="AU355" s="31">
        <f t="shared" si="695"/>
        <v>0</v>
      </c>
      <c r="AV355" s="31"/>
      <c r="AW355" s="32"/>
      <c r="AX355" s="32"/>
      <c r="AY355" s="1"/>
      <c r="AZ355" s="1"/>
      <c r="BA355" s="1"/>
      <c r="BB355" s="1"/>
      <c r="BC355" s="1"/>
      <c r="BD355" s="1"/>
      <c r="BE355" s="1"/>
    </row>
    <row r="356" ht="45">
      <c r="A356" s="29" t="s">
        <v>298</v>
      </c>
      <c r="B356" s="29" t="s">
        <v>74</v>
      </c>
      <c r="C356" s="29" t="s">
        <v>27</v>
      </c>
      <c r="D356" s="29" t="s">
        <v>327</v>
      </c>
      <c r="E356" s="29"/>
      <c r="F356" s="30" t="s">
        <v>328</v>
      </c>
      <c r="G356" s="31">
        <f>G357</f>
        <v>15300</v>
      </c>
      <c r="H356" s="31">
        <f>H357</f>
        <v>0</v>
      </c>
      <c r="I356" s="31">
        <f>I357</f>
        <v>0</v>
      </c>
      <c r="J356" s="31">
        <f>J357</f>
        <v>0</v>
      </c>
      <c r="K356" s="31">
        <f>K357</f>
        <v>0</v>
      </c>
      <c r="L356" s="31">
        <f>L357</f>
        <v>0</v>
      </c>
      <c r="M356" s="31">
        <f t="shared" si="762"/>
        <v>15300</v>
      </c>
      <c r="N356" s="31">
        <f t="shared" si="763"/>
        <v>0</v>
      </c>
      <c r="O356" s="31">
        <f t="shared" si="764"/>
        <v>0</v>
      </c>
      <c r="P356" s="31">
        <f>P357</f>
        <v>0</v>
      </c>
      <c r="Q356" s="31">
        <f>Q357</f>
        <v>0</v>
      </c>
      <c r="R356" s="31">
        <f>R357</f>
        <v>0</v>
      </c>
      <c r="S356" s="31">
        <f>S357</f>
        <v>0</v>
      </c>
      <c r="T356" s="31">
        <f>T357</f>
        <v>0</v>
      </c>
      <c r="U356" s="31">
        <f>U357</f>
        <v>0</v>
      </c>
      <c r="V356" s="31">
        <f>V357</f>
        <v>0</v>
      </c>
      <c r="W356" s="31">
        <f>W357</f>
        <v>0</v>
      </c>
      <c r="X356" s="31">
        <f>X357</f>
        <v>0</v>
      </c>
      <c r="Y356" s="31">
        <f>Y357</f>
        <v>0</v>
      </c>
      <c r="Z356" s="31">
        <f>Z357</f>
        <v>0</v>
      </c>
      <c r="AA356" s="31">
        <f>AA357</f>
        <v>0</v>
      </c>
      <c r="AB356" s="31">
        <f>AB357</f>
        <v>0</v>
      </c>
      <c r="AC356" s="31">
        <f t="shared" si="696"/>
        <v>15300</v>
      </c>
      <c r="AD356" s="31">
        <f t="shared" si="697"/>
        <v>0</v>
      </c>
      <c r="AE356" s="31">
        <f t="shared" si="698"/>
        <v>0</v>
      </c>
      <c r="AF356" s="31">
        <f>AF357</f>
        <v>0</v>
      </c>
      <c r="AG356" s="31">
        <f t="shared" si="699"/>
        <v>15300</v>
      </c>
      <c r="AH356" s="31">
        <f t="shared" si="700"/>
        <v>0</v>
      </c>
      <c r="AI356" s="31">
        <f t="shared" si="701"/>
        <v>0</v>
      </c>
      <c r="AJ356" s="31">
        <f>AJ357</f>
        <v>0</v>
      </c>
      <c r="AK356" s="31">
        <f>AK357</f>
        <v>0</v>
      </c>
      <c r="AL356" s="31">
        <f>AL357</f>
        <v>0</v>
      </c>
      <c r="AM356" s="31">
        <f>AM357</f>
        <v>0</v>
      </c>
      <c r="AN356" s="31">
        <f>AN357</f>
        <v>0</v>
      </c>
      <c r="AO356" s="31">
        <f>AO357</f>
        <v>0</v>
      </c>
      <c r="AP356" s="31">
        <f>AP357</f>
        <v>0</v>
      </c>
      <c r="AQ356" s="31">
        <f>AQ357</f>
        <v>0</v>
      </c>
      <c r="AR356" s="31">
        <f>AR357</f>
        <v>0</v>
      </c>
      <c r="AS356" s="31">
        <f t="shared" ref="AS356:AS419" si="825">AG356+AJ356+AK356+AL356+AM356</f>
        <v>15300</v>
      </c>
      <c r="AT356" s="31">
        <f t="shared" ref="AT356:AT419" si="826">AH356+AN356+AO356+AP356</f>
        <v>0</v>
      </c>
      <c r="AU356" s="31">
        <f t="shared" ref="AU356:AU419" si="827">AI356+AR356+AQ356</f>
        <v>0</v>
      </c>
      <c r="AV356" s="31">
        <f>AV357</f>
        <v>0</v>
      </c>
      <c r="AW356" s="32"/>
      <c r="AX356" s="32"/>
      <c r="AY356" s="1"/>
      <c r="AZ356" s="1"/>
      <c r="BA356" s="1"/>
      <c r="BB356" s="1"/>
      <c r="BC356" s="1"/>
      <c r="BD356" s="1"/>
      <c r="BE356" s="1"/>
    </row>
    <row r="357" ht="30">
      <c r="A357" s="29" t="s">
        <v>298</v>
      </c>
      <c r="B357" s="29" t="s">
        <v>74</v>
      </c>
      <c r="C357" s="29" t="s">
        <v>27</v>
      </c>
      <c r="D357" s="29" t="s">
        <v>327</v>
      </c>
      <c r="E357" s="29" t="s">
        <v>129</v>
      </c>
      <c r="F357" s="30" t="s">
        <v>130</v>
      </c>
      <c r="G357" s="31">
        <v>15300</v>
      </c>
      <c r="H357" s="31"/>
      <c r="I357" s="31"/>
      <c r="J357" s="31"/>
      <c r="K357" s="31"/>
      <c r="L357" s="31"/>
      <c r="M357" s="31">
        <f t="shared" si="762"/>
        <v>15300</v>
      </c>
      <c r="N357" s="31">
        <f t="shared" si="763"/>
        <v>0</v>
      </c>
      <c r="O357" s="31">
        <f t="shared" si="764"/>
        <v>0</v>
      </c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  <c r="AB357" s="31"/>
      <c r="AC357" s="31">
        <f t="shared" si="696"/>
        <v>15300</v>
      </c>
      <c r="AD357" s="31">
        <f t="shared" si="697"/>
        <v>0</v>
      </c>
      <c r="AE357" s="31">
        <f t="shared" si="698"/>
        <v>0</v>
      </c>
      <c r="AF357" s="31"/>
      <c r="AG357" s="31">
        <f t="shared" si="699"/>
        <v>15300</v>
      </c>
      <c r="AH357" s="31">
        <f t="shared" si="700"/>
        <v>0</v>
      </c>
      <c r="AI357" s="31">
        <f t="shared" si="701"/>
        <v>0</v>
      </c>
      <c r="AJ357" s="31"/>
      <c r="AK357" s="31"/>
      <c r="AL357" s="31"/>
      <c r="AM357" s="31"/>
      <c r="AN357" s="31"/>
      <c r="AO357" s="31"/>
      <c r="AP357" s="31"/>
      <c r="AQ357" s="31"/>
      <c r="AR357" s="31"/>
      <c r="AS357" s="31">
        <f t="shared" si="825"/>
        <v>15300</v>
      </c>
      <c r="AT357" s="31">
        <f t="shared" si="826"/>
        <v>0</v>
      </c>
      <c r="AU357" s="31">
        <f t="shared" si="827"/>
        <v>0</v>
      </c>
      <c r="AV357" s="31"/>
      <c r="AW357" s="32"/>
      <c r="AX357" s="32"/>
      <c r="AY357" s="1"/>
      <c r="AZ357" s="1"/>
      <c r="BA357" s="1"/>
      <c r="BB357" s="1"/>
      <c r="BC357" s="1"/>
      <c r="BD357" s="1"/>
      <c r="BE357" s="1"/>
    </row>
    <row r="358" s="24" customFormat="1" ht="15">
      <c r="A358" s="25" t="s">
        <v>298</v>
      </c>
      <c r="B358" s="25" t="s">
        <v>74</v>
      </c>
      <c r="C358" s="25" t="s">
        <v>329</v>
      </c>
      <c r="D358" s="25"/>
      <c r="E358" s="25"/>
      <c r="F358" s="26" t="s">
        <v>330</v>
      </c>
      <c r="G358" s="27">
        <f>G359+G364</f>
        <v>13455481.799999995</v>
      </c>
      <c r="H358" s="27">
        <f>H359+H364</f>
        <v>12973886.899999999</v>
      </c>
      <c r="I358" s="27">
        <f>I359+I364</f>
        <v>12519201.1</v>
      </c>
      <c r="J358" s="27">
        <f>J359+J364</f>
        <v>0</v>
      </c>
      <c r="K358" s="27">
        <f>K359+K364</f>
        <v>0</v>
      </c>
      <c r="L358" s="27">
        <f>L359+L364</f>
        <v>0</v>
      </c>
      <c r="M358" s="27">
        <f t="shared" si="762"/>
        <v>13455481.799999995</v>
      </c>
      <c r="N358" s="27">
        <f t="shared" si="763"/>
        <v>12973886.899999999</v>
      </c>
      <c r="O358" s="27">
        <f t="shared" si="764"/>
        <v>12519201.1</v>
      </c>
      <c r="P358" s="27">
        <f>P359+P364</f>
        <v>4859.3269999999993</v>
      </c>
      <c r="Q358" s="27">
        <f>Q359+Q364</f>
        <v>0</v>
      </c>
      <c r="R358" s="27">
        <f>R359+R364</f>
        <v>204132.962</v>
      </c>
      <c r="S358" s="27">
        <f>S359+S364</f>
        <v>-62828.428999999996</v>
      </c>
      <c r="T358" s="27">
        <f>T359+T364</f>
        <v>0</v>
      </c>
      <c r="U358" s="27">
        <f>U359+U364</f>
        <v>5806.3629999999994</v>
      </c>
      <c r="V358" s="27">
        <f>V359+V364</f>
        <v>1888.5160000000001</v>
      </c>
      <c r="W358" s="27">
        <f>W359+W364</f>
        <v>9200</v>
      </c>
      <c r="X358" s="27">
        <f>X359+X364</f>
        <v>0</v>
      </c>
      <c r="Y358" s="27">
        <f>Y359+Y364</f>
        <v>5806.3629999999994</v>
      </c>
      <c r="Z358" s="27">
        <f>Z359+Z364</f>
        <v>1770.6669999999999</v>
      </c>
      <c r="AA358" s="27">
        <f>AA359+AA364</f>
        <v>53628.428999999996</v>
      </c>
      <c r="AB358" s="27">
        <f>AB359+AB364</f>
        <v>0</v>
      </c>
      <c r="AC358" s="27">
        <f t="shared" si="696"/>
        <v>13601645.659999995</v>
      </c>
      <c r="AD358" s="27">
        <f t="shared" si="697"/>
        <v>12990781.778999999</v>
      </c>
      <c r="AE358" s="27">
        <f t="shared" si="698"/>
        <v>12580406.558999998</v>
      </c>
      <c r="AF358" s="27">
        <f>AF359+AF364</f>
        <v>-6000</v>
      </c>
      <c r="AG358" s="27">
        <f t="shared" si="699"/>
        <v>13595645.659999995</v>
      </c>
      <c r="AH358" s="27">
        <f t="shared" si="700"/>
        <v>12990781.778999999</v>
      </c>
      <c r="AI358" s="27">
        <f t="shared" si="701"/>
        <v>12580406.558999998</v>
      </c>
      <c r="AJ358" s="27">
        <f>AJ359+AJ364</f>
        <v>-54620.699999999997</v>
      </c>
      <c r="AK358" s="27">
        <f>AK359+AK364</f>
        <v>0</v>
      </c>
      <c r="AL358" s="27">
        <f>AL359+AL364</f>
        <v>30632.421999999999</v>
      </c>
      <c r="AM358" s="27">
        <f>AM359+AM364</f>
        <v>0</v>
      </c>
      <c r="AN358" s="27">
        <f>AN359+AN364</f>
        <v>121902.88923</v>
      </c>
      <c r="AO358" s="27">
        <f>AO359+AO364</f>
        <v>0</v>
      </c>
      <c r="AP358" s="27">
        <f>AP359+AP364</f>
        <v>0</v>
      </c>
      <c r="AQ358" s="27">
        <f>AQ359+AQ364</f>
        <v>0</v>
      </c>
      <c r="AR358" s="27">
        <f>AR359+AR364</f>
        <v>0</v>
      </c>
      <c r="AS358" s="27">
        <f t="shared" si="825"/>
        <v>13571657.381999996</v>
      </c>
      <c r="AT358" s="27">
        <f t="shared" si="826"/>
        <v>13112684.668229999</v>
      </c>
      <c r="AU358" s="27">
        <f t="shared" si="827"/>
        <v>12580406.558999998</v>
      </c>
      <c r="AV358" s="27">
        <f>AV359+AV364</f>
        <v>0</v>
      </c>
      <c r="AW358" s="28"/>
      <c r="AX358" s="28"/>
      <c r="AY358" s="24"/>
      <c r="AZ358" s="24"/>
      <c r="BA358" s="24"/>
      <c r="BB358" s="24"/>
      <c r="BC358" s="24"/>
      <c r="BD358" s="24"/>
      <c r="BE358" s="24"/>
    </row>
    <row r="359" ht="45">
      <c r="A359" s="29" t="s">
        <v>298</v>
      </c>
      <c r="B359" s="29" t="s">
        <v>74</v>
      </c>
      <c r="C359" s="29" t="s">
        <v>329</v>
      </c>
      <c r="D359" s="29" t="s">
        <v>248</v>
      </c>
      <c r="E359" s="29"/>
      <c r="F359" s="30" t="s">
        <v>249</v>
      </c>
      <c r="G359" s="31">
        <f t="shared" ref="G359:G362" si="828">G360</f>
        <v>20575</v>
      </c>
      <c r="H359" s="31">
        <f t="shared" ref="H359:H362" si="829">H360</f>
        <v>19554.5</v>
      </c>
      <c r="I359" s="31">
        <f t="shared" ref="I359:I362" si="830">I360</f>
        <v>21102.700000000001</v>
      </c>
      <c r="J359" s="31">
        <f t="shared" ref="J359:J362" si="831">J360</f>
        <v>0</v>
      </c>
      <c r="K359" s="31">
        <f t="shared" ref="K359:K362" si="832">K360</f>
        <v>0</v>
      </c>
      <c r="L359" s="31">
        <f t="shared" ref="L359:L362" si="833">L360</f>
        <v>0</v>
      </c>
      <c r="M359" s="31">
        <f t="shared" si="762"/>
        <v>20575</v>
      </c>
      <c r="N359" s="31">
        <f t="shared" si="763"/>
        <v>19554.5</v>
      </c>
      <c r="O359" s="31">
        <f t="shared" si="764"/>
        <v>21102.700000000001</v>
      </c>
      <c r="P359" s="31">
        <f t="shared" ref="P359:P362" si="834">P360</f>
        <v>0</v>
      </c>
      <c r="Q359" s="31">
        <f t="shared" ref="Q359:Q362" si="835">Q360</f>
        <v>0</v>
      </c>
      <c r="R359" s="31">
        <f t="shared" ref="R359:R362" si="836">R360</f>
        <v>0</v>
      </c>
      <c r="S359" s="31">
        <f t="shared" ref="S359:S362" si="837">S360</f>
        <v>-7660</v>
      </c>
      <c r="T359" s="31">
        <f t="shared" ref="T359:T362" si="838">T360</f>
        <v>0</v>
      </c>
      <c r="U359" s="31">
        <f t="shared" ref="U359:U362" si="839">U360</f>
        <v>0</v>
      </c>
      <c r="V359" s="31">
        <f t="shared" ref="V359:V362" si="840">V360</f>
        <v>0</v>
      </c>
      <c r="W359" s="31">
        <f t="shared" ref="W359:W362" si="841">W360</f>
        <v>0</v>
      </c>
      <c r="X359" s="31">
        <f t="shared" ref="X359:X362" si="842">X360</f>
        <v>0</v>
      </c>
      <c r="Y359" s="31">
        <f t="shared" ref="Y359:Y362" si="843">Y360</f>
        <v>0</v>
      </c>
      <c r="Z359" s="31">
        <f t="shared" ref="Z359:Z362" si="844">Z360</f>
        <v>0</v>
      </c>
      <c r="AA359" s="31">
        <f t="shared" ref="AA359:AA362" si="845">AA360</f>
        <v>7660</v>
      </c>
      <c r="AB359" s="31">
        <f t="shared" ref="AB359:AB362" si="846">AB360</f>
        <v>0</v>
      </c>
      <c r="AC359" s="31">
        <f t="shared" si="696"/>
        <v>12915</v>
      </c>
      <c r="AD359" s="31">
        <f t="shared" si="697"/>
        <v>19554.5</v>
      </c>
      <c r="AE359" s="31">
        <f t="shared" si="698"/>
        <v>28762.700000000001</v>
      </c>
      <c r="AF359" s="31">
        <f t="shared" ref="AF359:AF362" si="847">AF360</f>
        <v>0</v>
      </c>
      <c r="AG359" s="31">
        <f t="shared" si="699"/>
        <v>12915</v>
      </c>
      <c r="AH359" s="31">
        <f t="shared" si="700"/>
        <v>19554.5</v>
      </c>
      <c r="AI359" s="31">
        <f t="shared" si="701"/>
        <v>28762.700000000001</v>
      </c>
      <c r="AJ359" s="31">
        <f t="shared" ref="AJ359:AJ362" si="848">AJ360</f>
        <v>0</v>
      </c>
      <c r="AK359" s="31">
        <f t="shared" ref="AK359:AK362" si="849">AK360</f>
        <v>0</v>
      </c>
      <c r="AL359" s="31">
        <f t="shared" ref="AL359:AL362" si="850">AL360</f>
        <v>0</v>
      </c>
      <c r="AM359" s="31">
        <f t="shared" ref="AM359:AM362" si="851">AM360</f>
        <v>0</v>
      </c>
      <c r="AN359" s="31">
        <f t="shared" ref="AN359:AN362" si="852">AN360</f>
        <v>0</v>
      </c>
      <c r="AO359" s="31">
        <f t="shared" ref="AO359:AO362" si="853">AO360</f>
        <v>0</v>
      </c>
      <c r="AP359" s="31">
        <f t="shared" ref="AP359:AP362" si="854">AP360</f>
        <v>0</v>
      </c>
      <c r="AQ359" s="31">
        <f t="shared" ref="AQ359:AQ362" si="855">AQ360</f>
        <v>0</v>
      </c>
      <c r="AR359" s="31">
        <f t="shared" ref="AR359:AR362" si="856">AR360</f>
        <v>0</v>
      </c>
      <c r="AS359" s="31">
        <f t="shared" si="825"/>
        <v>12915</v>
      </c>
      <c r="AT359" s="31">
        <f t="shared" si="826"/>
        <v>19554.5</v>
      </c>
      <c r="AU359" s="31">
        <f t="shared" si="827"/>
        <v>28762.700000000001</v>
      </c>
      <c r="AV359" s="31">
        <f t="shared" ref="AV359:AV362" si="857">AV360</f>
        <v>0</v>
      </c>
      <c r="AW359" s="32"/>
      <c r="AX359" s="32"/>
      <c r="AY359" s="1"/>
      <c r="AZ359" s="1"/>
      <c r="BA359" s="1"/>
      <c r="BB359" s="1"/>
      <c r="BC359" s="1"/>
      <c r="BD359" s="1"/>
      <c r="BE359" s="1"/>
    </row>
    <row r="360" ht="15" hidden="1">
      <c r="A360" s="29" t="s">
        <v>298</v>
      </c>
      <c r="B360" s="29" t="s">
        <v>74</v>
      </c>
      <c r="C360" s="29" t="s">
        <v>329</v>
      </c>
      <c r="D360" s="29" t="s">
        <v>250</v>
      </c>
      <c r="E360" s="29"/>
      <c r="F360" s="30" t="s">
        <v>34</v>
      </c>
      <c r="G360" s="31">
        <f t="shared" si="828"/>
        <v>20575</v>
      </c>
      <c r="H360" s="31">
        <f t="shared" si="829"/>
        <v>19554.5</v>
      </c>
      <c r="I360" s="31">
        <f t="shared" si="830"/>
        <v>21102.700000000001</v>
      </c>
      <c r="J360" s="31">
        <f t="shared" si="831"/>
        <v>0</v>
      </c>
      <c r="K360" s="31">
        <f t="shared" si="832"/>
        <v>0</v>
      </c>
      <c r="L360" s="31">
        <f t="shared" si="833"/>
        <v>0</v>
      </c>
      <c r="M360" s="31">
        <f t="shared" si="762"/>
        <v>20575</v>
      </c>
      <c r="N360" s="31">
        <f t="shared" si="763"/>
        <v>19554.5</v>
      </c>
      <c r="O360" s="31">
        <f t="shared" si="764"/>
        <v>21102.700000000001</v>
      </c>
      <c r="P360" s="31">
        <f t="shared" si="834"/>
        <v>0</v>
      </c>
      <c r="Q360" s="31">
        <f t="shared" si="835"/>
        <v>0</v>
      </c>
      <c r="R360" s="31">
        <f t="shared" si="836"/>
        <v>0</v>
      </c>
      <c r="S360" s="31">
        <f t="shared" si="837"/>
        <v>-7660</v>
      </c>
      <c r="T360" s="31">
        <f t="shared" si="838"/>
        <v>0</v>
      </c>
      <c r="U360" s="31">
        <f t="shared" si="839"/>
        <v>0</v>
      </c>
      <c r="V360" s="31">
        <f t="shared" si="840"/>
        <v>0</v>
      </c>
      <c r="W360" s="31">
        <f t="shared" si="841"/>
        <v>0</v>
      </c>
      <c r="X360" s="31">
        <f t="shared" si="842"/>
        <v>0</v>
      </c>
      <c r="Y360" s="31">
        <f t="shared" si="843"/>
        <v>0</v>
      </c>
      <c r="Z360" s="31">
        <f t="shared" si="844"/>
        <v>0</v>
      </c>
      <c r="AA360" s="31">
        <f t="shared" si="845"/>
        <v>7660</v>
      </c>
      <c r="AB360" s="31">
        <f t="shared" si="846"/>
        <v>0</v>
      </c>
      <c r="AC360" s="31">
        <f t="shared" si="696"/>
        <v>12915</v>
      </c>
      <c r="AD360" s="31">
        <f t="shared" si="697"/>
        <v>19554.5</v>
      </c>
      <c r="AE360" s="31">
        <f t="shared" si="698"/>
        <v>28762.700000000001</v>
      </c>
      <c r="AF360" s="31">
        <f t="shared" si="847"/>
        <v>0</v>
      </c>
      <c r="AG360" s="31">
        <f t="shared" si="699"/>
        <v>12915</v>
      </c>
      <c r="AH360" s="31">
        <f t="shared" si="700"/>
        <v>19554.5</v>
      </c>
      <c r="AI360" s="31">
        <f t="shared" si="701"/>
        <v>28762.700000000001</v>
      </c>
      <c r="AJ360" s="31">
        <f t="shared" si="848"/>
        <v>0</v>
      </c>
      <c r="AK360" s="31">
        <f t="shared" si="849"/>
        <v>0</v>
      </c>
      <c r="AL360" s="31">
        <f t="shared" si="850"/>
        <v>0</v>
      </c>
      <c r="AM360" s="31">
        <f t="shared" si="851"/>
        <v>0</v>
      </c>
      <c r="AN360" s="31">
        <f t="shared" si="852"/>
        <v>0</v>
      </c>
      <c r="AO360" s="31">
        <f t="shared" si="853"/>
        <v>0</v>
      </c>
      <c r="AP360" s="31">
        <f t="shared" si="854"/>
        <v>0</v>
      </c>
      <c r="AQ360" s="31">
        <f t="shared" si="855"/>
        <v>0</v>
      </c>
      <c r="AR360" s="31">
        <f t="shared" si="856"/>
        <v>0</v>
      </c>
      <c r="AS360" s="31">
        <f t="shared" si="825"/>
        <v>12915</v>
      </c>
      <c r="AT360" s="31">
        <f t="shared" si="826"/>
        <v>19554.5</v>
      </c>
      <c r="AU360" s="31">
        <f t="shared" si="827"/>
        <v>28762.700000000001</v>
      </c>
      <c r="AV360" s="31">
        <f t="shared" si="857"/>
        <v>0</v>
      </c>
      <c r="AW360" s="32">
        <v>0</v>
      </c>
      <c r="AX360" s="32"/>
      <c r="AY360" s="41" t="s">
        <v>152</v>
      </c>
      <c r="AZ360" s="1"/>
      <c r="BA360" s="1"/>
      <c r="BB360" s="1"/>
      <c r="BC360" s="1"/>
      <c r="BD360" s="1"/>
      <c r="BE360" s="1"/>
    </row>
    <row r="361" ht="45">
      <c r="A361" s="29" t="s">
        <v>298</v>
      </c>
      <c r="B361" s="29" t="s">
        <v>74</v>
      </c>
      <c r="C361" s="29" t="s">
        <v>329</v>
      </c>
      <c r="D361" s="29" t="s">
        <v>251</v>
      </c>
      <c r="E361" s="29"/>
      <c r="F361" s="30" t="s">
        <v>252</v>
      </c>
      <c r="G361" s="31">
        <f t="shared" si="828"/>
        <v>20575</v>
      </c>
      <c r="H361" s="31">
        <f t="shared" si="829"/>
        <v>19554.5</v>
      </c>
      <c r="I361" s="31">
        <f t="shared" si="830"/>
        <v>21102.700000000001</v>
      </c>
      <c r="J361" s="31">
        <f t="shared" si="831"/>
        <v>0</v>
      </c>
      <c r="K361" s="31">
        <f t="shared" si="832"/>
        <v>0</v>
      </c>
      <c r="L361" s="31">
        <f t="shared" si="833"/>
        <v>0</v>
      </c>
      <c r="M361" s="31">
        <f t="shared" si="762"/>
        <v>20575</v>
      </c>
      <c r="N361" s="31">
        <f t="shared" si="763"/>
        <v>19554.5</v>
      </c>
      <c r="O361" s="31">
        <f t="shared" si="764"/>
        <v>21102.700000000001</v>
      </c>
      <c r="P361" s="31">
        <f t="shared" si="834"/>
        <v>0</v>
      </c>
      <c r="Q361" s="31">
        <f t="shared" si="835"/>
        <v>0</v>
      </c>
      <c r="R361" s="31">
        <f t="shared" si="836"/>
        <v>0</v>
      </c>
      <c r="S361" s="31">
        <f t="shared" si="837"/>
        <v>-7660</v>
      </c>
      <c r="T361" s="31">
        <f t="shared" si="838"/>
        <v>0</v>
      </c>
      <c r="U361" s="31">
        <f t="shared" si="839"/>
        <v>0</v>
      </c>
      <c r="V361" s="31">
        <f t="shared" si="840"/>
        <v>0</v>
      </c>
      <c r="W361" s="31">
        <f t="shared" si="841"/>
        <v>0</v>
      </c>
      <c r="X361" s="31">
        <f t="shared" si="842"/>
        <v>0</v>
      </c>
      <c r="Y361" s="31">
        <f t="shared" si="843"/>
        <v>0</v>
      </c>
      <c r="Z361" s="31">
        <f t="shared" si="844"/>
        <v>0</v>
      </c>
      <c r="AA361" s="31">
        <f t="shared" si="845"/>
        <v>7660</v>
      </c>
      <c r="AB361" s="31">
        <f t="shared" si="846"/>
        <v>0</v>
      </c>
      <c r="AC361" s="31">
        <f t="shared" si="696"/>
        <v>12915</v>
      </c>
      <c r="AD361" s="31">
        <f t="shared" si="697"/>
        <v>19554.5</v>
      </c>
      <c r="AE361" s="31">
        <f t="shared" si="698"/>
        <v>28762.700000000001</v>
      </c>
      <c r="AF361" s="31">
        <f t="shared" si="847"/>
        <v>0</v>
      </c>
      <c r="AG361" s="31">
        <f t="shared" si="699"/>
        <v>12915</v>
      </c>
      <c r="AH361" s="31">
        <f t="shared" si="700"/>
        <v>19554.5</v>
      </c>
      <c r="AI361" s="31">
        <f t="shared" si="701"/>
        <v>28762.700000000001</v>
      </c>
      <c r="AJ361" s="31">
        <f t="shared" si="848"/>
        <v>0</v>
      </c>
      <c r="AK361" s="31">
        <f t="shared" si="849"/>
        <v>0</v>
      </c>
      <c r="AL361" s="31">
        <f t="shared" si="850"/>
        <v>0</v>
      </c>
      <c r="AM361" s="31">
        <f t="shared" si="851"/>
        <v>0</v>
      </c>
      <c r="AN361" s="31">
        <f t="shared" si="852"/>
        <v>0</v>
      </c>
      <c r="AO361" s="31">
        <f t="shared" si="853"/>
        <v>0</v>
      </c>
      <c r="AP361" s="31">
        <f t="shared" si="854"/>
        <v>0</v>
      </c>
      <c r="AQ361" s="31">
        <f t="shared" si="855"/>
        <v>0</v>
      </c>
      <c r="AR361" s="31">
        <f t="shared" si="856"/>
        <v>0</v>
      </c>
      <c r="AS361" s="31">
        <f t="shared" si="825"/>
        <v>12915</v>
      </c>
      <c r="AT361" s="31">
        <f t="shared" si="826"/>
        <v>19554.5</v>
      </c>
      <c r="AU361" s="31">
        <f t="shared" si="827"/>
        <v>28762.700000000001</v>
      </c>
      <c r="AV361" s="31">
        <f t="shared" si="857"/>
        <v>0</v>
      </c>
      <c r="AW361" s="32"/>
      <c r="AX361" s="32"/>
      <c r="AY361" s="1"/>
      <c r="AZ361" s="1"/>
      <c r="BA361" s="1"/>
      <c r="BB361" s="1"/>
      <c r="BC361" s="1"/>
      <c r="BD361" s="1"/>
      <c r="BE361" s="1"/>
    </row>
    <row r="362" ht="30">
      <c r="A362" s="29" t="s">
        <v>298</v>
      </c>
      <c r="B362" s="29" t="s">
        <v>74</v>
      </c>
      <c r="C362" s="29" t="s">
        <v>329</v>
      </c>
      <c r="D362" s="29" t="s">
        <v>288</v>
      </c>
      <c r="E362" s="29"/>
      <c r="F362" s="30" t="s">
        <v>289</v>
      </c>
      <c r="G362" s="31">
        <f t="shared" si="828"/>
        <v>20575</v>
      </c>
      <c r="H362" s="31">
        <f t="shared" si="829"/>
        <v>19554.5</v>
      </c>
      <c r="I362" s="31">
        <f t="shared" si="830"/>
        <v>21102.700000000001</v>
      </c>
      <c r="J362" s="31">
        <f t="shared" si="831"/>
        <v>0</v>
      </c>
      <c r="K362" s="31">
        <f t="shared" si="832"/>
        <v>0</v>
      </c>
      <c r="L362" s="31">
        <f t="shared" si="833"/>
        <v>0</v>
      </c>
      <c r="M362" s="31">
        <f t="shared" si="762"/>
        <v>20575</v>
      </c>
      <c r="N362" s="31">
        <f t="shared" si="763"/>
        <v>19554.5</v>
      </c>
      <c r="O362" s="31">
        <f t="shared" si="764"/>
        <v>21102.700000000001</v>
      </c>
      <c r="P362" s="31">
        <f t="shared" si="834"/>
        <v>0</v>
      </c>
      <c r="Q362" s="31">
        <f t="shared" si="835"/>
        <v>0</v>
      </c>
      <c r="R362" s="31">
        <f t="shared" si="836"/>
        <v>0</v>
      </c>
      <c r="S362" s="31">
        <f t="shared" si="837"/>
        <v>-7660</v>
      </c>
      <c r="T362" s="31">
        <f t="shared" si="838"/>
        <v>0</v>
      </c>
      <c r="U362" s="31">
        <f t="shared" si="839"/>
        <v>0</v>
      </c>
      <c r="V362" s="31">
        <f t="shared" si="840"/>
        <v>0</v>
      </c>
      <c r="W362" s="31">
        <f t="shared" si="841"/>
        <v>0</v>
      </c>
      <c r="X362" s="31">
        <f t="shared" si="842"/>
        <v>0</v>
      </c>
      <c r="Y362" s="31">
        <f t="shared" si="843"/>
        <v>0</v>
      </c>
      <c r="Z362" s="31">
        <f t="shared" si="844"/>
        <v>0</v>
      </c>
      <c r="AA362" s="31">
        <f t="shared" si="845"/>
        <v>7660</v>
      </c>
      <c r="AB362" s="31">
        <f t="shared" si="846"/>
        <v>0</v>
      </c>
      <c r="AC362" s="31">
        <f t="shared" ref="AC362:AC425" si="858">M362+R362+P362+Q362+T362+S362</f>
        <v>12915</v>
      </c>
      <c r="AD362" s="31">
        <f t="shared" ref="AD362:AD425" si="859">N362+V362+X362+U362+W362</f>
        <v>19554.5</v>
      </c>
      <c r="AE362" s="31">
        <f t="shared" ref="AE362:AE425" si="860">O362+Z362+AB362+Y362+AA362</f>
        <v>28762.700000000001</v>
      </c>
      <c r="AF362" s="31">
        <f t="shared" si="847"/>
        <v>0</v>
      </c>
      <c r="AG362" s="31">
        <f t="shared" ref="AG362:AG425" si="861">AC362+AF362</f>
        <v>12915</v>
      </c>
      <c r="AH362" s="31">
        <f t="shared" ref="AH362:AH425" si="862">AD362</f>
        <v>19554.5</v>
      </c>
      <c r="AI362" s="31">
        <f t="shared" ref="AI362:AI425" si="863">AE362</f>
        <v>28762.700000000001</v>
      </c>
      <c r="AJ362" s="31">
        <f t="shared" si="848"/>
        <v>0</v>
      </c>
      <c r="AK362" s="31">
        <f t="shared" si="849"/>
        <v>0</v>
      </c>
      <c r="AL362" s="31">
        <f t="shared" si="850"/>
        <v>0</v>
      </c>
      <c r="AM362" s="31">
        <f t="shared" si="851"/>
        <v>0</v>
      </c>
      <c r="AN362" s="31">
        <f t="shared" si="852"/>
        <v>0</v>
      </c>
      <c r="AO362" s="31">
        <f t="shared" si="853"/>
        <v>0</v>
      </c>
      <c r="AP362" s="31">
        <f t="shared" si="854"/>
        <v>0</v>
      </c>
      <c r="AQ362" s="31">
        <f t="shared" si="855"/>
        <v>0</v>
      </c>
      <c r="AR362" s="31">
        <f t="shared" si="856"/>
        <v>0</v>
      </c>
      <c r="AS362" s="31">
        <f t="shared" si="825"/>
        <v>12915</v>
      </c>
      <c r="AT362" s="31">
        <f t="shared" si="826"/>
        <v>19554.5</v>
      </c>
      <c r="AU362" s="31">
        <f t="shared" si="827"/>
        <v>28762.700000000001</v>
      </c>
      <c r="AV362" s="31">
        <f t="shared" si="857"/>
        <v>0</v>
      </c>
      <c r="AW362" s="32"/>
      <c r="AX362" s="32"/>
      <c r="AY362" s="1"/>
      <c r="AZ362" s="1"/>
      <c r="BA362" s="1"/>
      <c r="BB362" s="1"/>
      <c r="BC362" s="1"/>
      <c r="BD362" s="1"/>
      <c r="BE362" s="1"/>
    </row>
    <row r="363" ht="30">
      <c r="A363" s="29" t="s">
        <v>298</v>
      </c>
      <c r="B363" s="29" t="s">
        <v>74</v>
      </c>
      <c r="C363" s="29" t="s">
        <v>329</v>
      </c>
      <c r="D363" s="29" t="s">
        <v>288</v>
      </c>
      <c r="E363" s="29" t="s">
        <v>129</v>
      </c>
      <c r="F363" s="30" t="s">
        <v>130</v>
      </c>
      <c r="G363" s="31">
        <v>20575</v>
      </c>
      <c r="H363" s="31">
        <v>19554.5</v>
      </c>
      <c r="I363" s="31">
        <v>21102.700000000001</v>
      </c>
      <c r="J363" s="31"/>
      <c r="K363" s="31"/>
      <c r="L363" s="31"/>
      <c r="M363" s="31">
        <f t="shared" si="762"/>
        <v>20575</v>
      </c>
      <c r="N363" s="31">
        <f t="shared" si="763"/>
        <v>19554.5</v>
      </c>
      <c r="O363" s="31">
        <f t="shared" si="764"/>
        <v>21102.700000000001</v>
      </c>
      <c r="P363" s="31"/>
      <c r="Q363" s="31"/>
      <c r="R363" s="31"/>
      <c r="S363" s="31">
        <v>-7660</v>
      </c>
      <c r="T363" s="31"/>
      <c r="U363" s="31"/>
      <c r="V363" s="31"/>
      <c r="W363" s="31"/>
      <c r="X363" s="31"/>
      <c r="Y363" s="31"/>
      <c r="Z363" s="31"/>
      <c r="AA363" s="31">
        <v>7660</v>
      </c>
      <c r="AB363" s="31"/>
      <c r="AC363" s="31">
        <f t="shared" si="858"/>
        <v>12915</v>
      </c>
      <c r="AD363" s="31">
        <f t="shared" si="859"/>
        <v>19554.5</v>
      </c>
      <c r="AE363" s="31">
        <f t="shared" si="860"/>
        <v>28762.700000000001</v>
      </c>
      <c r="AF363" s="31"/>
      <c r="AG363" s="31">
        <f t="shared" si="861"/>
        <v>12915</v>
      </c>
      <c r="AH363" s="31">
        <f t="shared" si="862"/>
        <v>19554.5</v>
      </c>
      <c r="AI363" s="31">
        <f t="shared" si="863"/>
        <v>28762.700000000001</v>
      </c>
      <c r="AJ363" s="31"/>
      <c r="AK363" s="31"/>
      <c r="AL363" s="31"/>
      <c r="AM363" s="31"/>
      <c r="AN363" s="31"/>
      <c r="AO363" s="31"/>
      <c r="AP363" s="31"/>
      <c r="AQ363" s="31"/>
      <c r="AR363" s="31"/>
      <c r="AS363" s="31">
        <f t="shared" si="825"/>
        <v>12915</v>
      </c>
      <c r="AT363" s="31">
        <f t="shared" si="826"/>
        <v>19554.5</v>
      </c>
      <c r="AU363" s="31">
        <f t="shared" si="827"/>
        <v>28762.700000000001</v>
      </c>
      <c r="AV363" s="31"/>
      <c r="AW363" s="32"/>
      <c r="AX363" s="32"/>
      <c r="AY363" s="1"/>
      <c r="AZ363" s="1"/>
      <c r="BA363" s="1"/>
      <c r="BB363" s="1"/>
      <c r="BC363" s="1"/>
      <c r="BD363" s="1"/>
      <c r="BE363" s="1"/>
    </row>
    <row r="364" ht="30">
      <c r="A364" s="29" t="s">
        <v>298</v>
      </c>
      <c r="B364" s="29" t="s">
        <v>74</v>
      </c>
      <c r="C364" s="29" t="s">
        <v>329</v>
      </c>
      <c r="D364" s="29" t="s">
        <v>301</v>
      </c>
      <c r="E364" s="29"/>
      <c r="F364" s="30" t="s">
        <v>302</v>
      </c>
      <c r="G364" s="31">
        <f>G385+G365+G378</f>
        <v>13434906.799999995</v>
      </c>
      <c r="H364" s="31">
        <f>H385+H365+H378</f>
        <v>12954332.399999999</v>
      </c>
      <c r="I364" s="31">
        <f>I385+I365+I378</f>
        <v>12498098.4</v>
      </c>
      <c r="J364" s="31">
        <f>J385+J365+J378</f>
        <v>0</v>
      </c>
      <c r="K364" s="31">
        <f>K385+K365+K378</f>
        <v>0</v>
      </c>
      <c r="L364" s="31">
        <f>L385+L365+L378</f>
        <v>0</v>
      </c>
      <c r="M364" s="31">
        <f t="shared" si="762"/>
        <v>13434906.799999995</v>
      </c>
      <c r="N364" s="31">
        <f t="shared" si="763"/>
        <v>12954332.399999999</v>
      </c>
      <c r="O364" s="31">
        <f t="shared" si="764"/>
        <v>12498098.4</v>
      </c>
      <c r="P364" s="31">
        <f>P385+P365+P378</f>
        <v>4859.3269999999993</v>
      </c>
      <c r="Q364" s="31">
        <f>Q385+Q365+Q378</f>
        <v>0</v>
      </c>
      <c r="R364" s="31">
        <f>R385+R365+R378</f>
        <v>204132.962</v>
      </c>
      <c r="S364" s="31">
        <f>S385+S365+S378</f>
        <v>-55168.428999999996</v>
      </c>
      <c r="T364" s="31">
        <f>T385+T365+T378</f>
        <v>0</v>
      </c>
      <c r="U364" s="31">
        <f>U385+U365+U378</f>
        <v>5806.3629999999994</v>
      </c>
      <c r="V364" s="31">
        <f>V385+V365+V378</f>
        <v>1888.5160000000001</v>
      </c>
      <c r="W364" s="31">
        <f>W385+W365+W378</f>
        <v>9200</v>
      </c>
      <c r="X364" s="31">
        <f>X385+X365+X378</f>
        <v>0</v>
      </c>
      <c r="Y364" s="31">
        <f>Y385+Y365+Y378</f>
        <v>5806.3629999999994</v>
      </c>
      <c r="Z364" s="31">
        <f>Z385+Z365+Z378</f>
        <v>1770.6669999999999</v>
      </c>
      <c r="AA364" s="31">
        <f>AA385+AA365+AA378</f>
        <v>45968.428999999996</v>
      </c>
      <c r="AB364" s="31">
        <f>AB385+AB365+AB378</f>
        <v>0</v>
      </c>
      <c r="AC364" s="31">
        <f t="shared" si="858"/>
        <v>13588730.659999995</v>
      </c>
      <c r="AD364" s="31">
        <f t="shared" si="859"/>
        <v>12971227.278999999</v>
      </c>
      <c r="AE364" s="31">
        <f t="shared" si="860"/>
        <v>12551643.858999999</v>
      </c>
      <c r="AF364" s="31">
        <f>AF385+AF365+AF378</f>
        <v>-6000</v>
      </c>
      <c r="AG364" s="31">
        <f t="shared" si="861"/>
        <v>13582730.659999995</v>
      </c>
      <c r="AH364" s="31">
        <f t="shared" si="862"/>
        <v>12971227.278999999</v>
      </c>
      <c r="AI364" s="31">
        <f t="shared" si="863"/>
        <v>12551643.858999999</v>
      </c>
      <c r="AJ364" s="31">
        <f>AJ385+AJ365+AJ378</f>
        <v>-54620.699999999997</v>
      </c>
      <c r="AK364" s="31">
        <f>AK385+AK365+AK378</f>
        <v>0</v>
      </c>
      <c r="AL364" s="31">
        <f>AL385+AL365+AL378</f>
        <v>30632.421999999999</v>
      </c>
      <c r="AM364" s="31">
        <f>AM385+AM365+AM378</f>
        <v>0</v>
      </c>
      <c r="AN364" s="31">
        <f>AN385+AN365+AN378</f>
        <v>121902.88923</v>
      </c>
      <c r="AO364" s="31">
        <f>AO385+AO365+AO378</f>
        <v>0</v>
      </c>
      <c r="AP364" s="31">
        <f>AP385+AP365+AP378</f>
        <v>0</v>
      </c>
      <c r="AQ364" s="31">
        <f>AQ385+AQ365+AQ378</f>
        <v>0</v>
      </c>
      <c r="AR364" s="31">
        <f>AR385+AR365+AR378</f>
        <v>0</v>
      </c>
      <c r="AS364" s="31">
        <f t="shared" si="825"/>
        <v>13558742.381999996</v>
      </c>
      <c r="AT364" s="31">
        <f t="shared" si="826"/>
        <v>13093130.168229999</v>
      </c>
      <c r="AU364" s="31">
        <f t="shared" si="827"/>
        <v>12551643.858999999</v>
      </c>
      <c r="AV364" s="31">
        <f>AV385+AV365+AV378</f>
        <v>0</v>
      </c>
      <c r="AW364" s="32"/>
      <c r="AX364" s="32"/>
      <c r="AY364" s="1"/>
      <c r="AZ364" s="1"/>
      <c r="BA364" s="1"/>
      <c r="BB364" s="1"/>
      <c r="BC364" s="1"/>
      <c r="BD364" s="1"/>
      <c r="BE364" s="1"/>
    </row>
    <row r="365" ht="30">
      <c r="A365" s="29" t="s">
        <v>298</v>
      </c>
      <c r="B365" s="29" t="s">
        <v>74</v>
      </c>
      <c r="C365" s="29" t="s">
        <v>329</v>
      </c>
      <c r="D365" s="29" t="s">
        <v>303</v>
      </c>
      <c r="E365" s="29"/>
      <c r="F365" s="30" t="s">
        <v>304</v>
      </c>
      <c r="G365" s="31">
        <f>G366+G371</f>
        <v>804346.59999999998</v>
      </c>
      <c r="H365" s="31">
        <f>H366+H371</f>
        <v>614196.69999999995</v>
      </c>
      <c r="I365" s="31">
        <f>I366+I371</f>
        <v>528748.40000000002</v>
      </c>
      <c r="J365" s="31">
        <f>J366+J371</f>
        <v>0</v>
      </c>
      <c r="K365" s="31">
        <f>K366+K371</f>
        <v>0</v>
      </c>
      <c r="L365" s="31">
        <f>L366+L371</f>
        <v>0</v>
      </c>
      <c r="M365" s="31">
        <f t="shared" si="762"/>
        <v>804346.59999999998</v>
      </c>
      <c r="N365" s="31">
        <f t="shared" si="763"/>
        <v>614196.69999999995</v>
      </c>
      <c r="O365" s="31">
        <f t="shared" si="764"/>
        <v>528748.40000000002</v>
      </c>
      <c r="P365" s="31">
        <f>P366+P371</f>
        <v>0</v>
      </c>
      <c r="Q365" s="31">
        <f>Q366+Q371</f>
        <v>0</v>
      </c>
      <c r="R365" s="31">
        <f>R366+R371</f>
        <v>0</v>
      </c>
      <c r="S365" s="31">
        <f>S366+S371</f>
        <v>0</v>
      </c>
      <c r="T365" s="31">
        <f>T366+T371</f>
        <v>0</v>
      </c>
      <c r="U365" s="31">
        <f>U366+U371</f>
        <v>0</v>
      </c>
      <c r="V365" s="31">
        <f>V366+V371</f>
        <v>0</v>
      </c>
      <c r="W365" s="31">
        <f>W366+W371</f>
        <v>0</v>
      </c>
      <c r="X365" s="31">
        <f>X366+X371</f>
        <v>0</v>
      </c>
      <c r="Y365" s="31">
        <f>Y366+Y371</f>
        <v>0</v>
      </c>
      <c r="Z365" s="31">
        <f>Z366+Z371</f>
        <v>0</v>
      </c>
      <c r="AA365" s="31">
        <f>AA366+AA371</f>
        <v>0</v>
      </c>
      <c r="AB365" s="31">
        <f>AB366+AB371</f>
        <v>0</v>
      </c>
      <c r="AC365" s="31">
        <f t="shared" si="858"/>
        <v>804346.59999999998</v>
      </c>
      <c r="AD365" s="31">
        <f t="shared" si="859"/>
        <v>614196.69999999995</v>
      </c>
      <c r="AE365" s="31">
        <f t="shared" si="860"/>
        <v>528748.40000000002</v>
      </c>
      <c r="AF365" s="31">
        <f>AF366+AF371</f>
        <v>0</v>
      </c>
      <c r="AG365" s="31">
        <f t="shared" si="861"/>
        <v>804346.59999999998</v>
      </c>
      <c r="AH365" s="31">
        <f t="shared" si="862"/>
        <v>614196.69999999995</v>
      </c>
      <c r="AI365" s="31">
        <f t="shared" si="863"/>
        <v>528748.40000000002</v>
      </c>
      <c r="AJ365" s="31">
        <f>AJ366+AJ371</f>
        <v>-54620.699999999997</v>
      </c>
      <c r="AK365" s="31">
        <f>AK366+AK371</f>
        <v>0</v>
      </c>
      <c r="AL365" s="31">
        <f>AL366+AL371</f>
        <v>0</v>
      </c>
      <c r="AM365" s="31">
        <f>AM366+AM371</f>
        <v>0</v>
      </c>
      <c r="AN365" s="31">
        <f>AN366+AN371</f>
        <v>121902.88923</v>
      </c>
      <c r="AO365" s="31">
        <f>AO366+AO371</f>
        <v>0</v>
      </c>
      <c r="AP365" s="31">
        <f>AP366+AP371</f>
        <v>0</v>
      </c>
      <c r="AQ365" s="31">
        <f>AQ366+AQ371</f>
        <v>0</v>
      </c>
      <c r="AR365" s="31">
        <f>AR366+AR371</f>
        <v>0</v>
      </c>
      <c r="AS365" s="31">
        <f t="shared" si="825"/>
        <v>749725.90000000002</v>
      </c>
      <c r="AT365" s="31">
        <f t="shared" si="826"/>
        <v>736099.58922999993</v>
      </c>
      <c r="AU365" s="31">
        <f t="shared" si="827"/>
        <v>528748.40000000002</v>
      </c>
      <c r="AV365" s="31">
        <f>AV366+AV371</f>
        <v>0</v>
      </c>
      <c r="AW365" s="32"/>
      <c r="AX365" s="32"/>
      <c r="AY365" s="1"/>
      <c r="AZ365" s="1"/>
      <c r="BA365" s="1"/>
      <c r="BB365" s="1"/>
      <c r="BC365" s="1"/>
      <c r="BD365" s="1"/>
      <c r="BE365" s="1"/>
    </row>
    <row r="366" ht="15">
      <c r="A366" s="29" t="s">
        <v>298</v>
      </c>
      <c r="B366" s="29" t="s">
        <v>74</v>
      </c>
      <c r="C366" s="29" t="s">
        <v>329</v>
      </c>
      <c r="D366" s="29" t="s">
        <v>331</v>
      </c>
      <c r="E366" s="29"/>
      <c r="F366" s="30" t="s">
        <v>332</v>
      </c>
      <c r="G366" s="31">
        <f>G367+G369</f>
        <v>286329.79999999999</v>
      </c>
      <c r="H366" s="31">
        <f>H367+H369</f>
        <v>85991.5</v>
      </c>
      <c r="I366" s="31">
        <f>I367+I369</f>
        <v>0</v>
      </c>
      <c r="J366" s="31">
        <f>J367+J369</f>
        <v>0</v>
      </c>
      <c r="K366" s="31">
        <f>K367+K369</f>
        <v>0</v>
      </c>
      <c r="L366" s="31">
        <f>L367+L369</f>
        <v>0</v>
      </c>
      <c r="M366" s="31">
        <f t="shared" si="762"/>
        <v>286329.79999999999</v>
      </c>
      <c r="N366" s="31">
        <f t="shared" si="763"/>
        <v>85991.5</v>
      </c>
      <c r="O366" s="31">
        <f t="shared" si="764"/>
        <v>0</v>
      </c>
      <c r="P366" s="31">
        <f>P367+P369</f>
        <v>0</v>
      </c>
      <c r="Q366" s="31">
        <f>Q367+Q369</f>
        <v>0</v>
      </c>
      <c r="R366" s="31">
        <f>R367+R369</f>
        <v>0</v>
      </c>
      <c r="S366" s="31">
        <f>S367+S369</f>
        <v>0</v>
      </c>
      <c r="T366" s="31">
        <f>T367+T369</f>
        <v>0</v>
      </c>
      <c r="U366" s="31">
        <f>U367+U369</f>
        <v>0</v>
      </c>
      <c r="V366" s="31">
        <f>V367+V369</f>
        <v>0</v>
      </c>
      <c r="W366" s="31">
        <f>W367+W369</f>
        <v>0</v>
      </c>
      <c r="X366" s="31">
        <f>X367+X369</f>
        <v>0</v>
      </c>
      <c r="Y366" s="31">
        <f>Y367+Y369</f>
        <v>0</v>
      </c>
      <c r="Z366" s="31">
        <f>Z367+Z369</f>
        <v>0</v>
      </c>
      <c r="AA366" s="31">
        <f>AA367+AA369</f>
        <v>0</v>
      </c>
      <c r="AB366" s="31">
        <f>AB367+AB369</f>
        <v>0</v>
      </c>
      <c r="AC366" s="31">
        <f t="shared" si="858"/>
        <v>286329.79999999999</v>
      </c>
      <c r="AD366" s="31">
        <f t="shared" si="859"/>
        <v>85991.5</v>
      </c>
      <c r="AE366" s="31">
        <f t="shared" si="860"/>
        <v>0</v>
      </c>
      <c r="AF366" s="31">
        <f>AF367+AF369</f>
        <v>0</v>
      </c>
      <c r="AG366" s="31">
        <f t="shared" si="861"/>
        <v>286329.79999999999</v>
      </c>
      <c r="AH366" s="31">
        <f t="shared" si="862"/>
        <v>85991.5</v>
      </c>
      <c r="AI366" s="31">
        <f t="shared" si="863"/>
        <v>0</v>
      </c>
      <c r="AJ366" s="31">
        <f>AJ367+AJ369</f>
        <v>-54620.699999999997</v>
      </c>
      <c r="AK366" s="31">
        <f>AK367+AK369</f>
        <v>0</v>
      </c>
      <c r="AL366" s="31">
        <f>AL367+AL369</f>
        <v>0</v>
      </c>
      <c r="AM366" s="31">
        <f>AM367+AM369</f>
        <v>0</v>
      </c>
      <c r="AN366" s="31">
        <f>AN367+AN369</f>
        <v>121902.88923</v>
      </c>
      <c r="AO366" s="31">
        <f>AO367+AO369</f>
        <v>0</v>
      </c>
      <c r="AP366" s="31">
        <f>AP367+AP369</f>
        <v>0</v>
      </c>
      <c r="AQ366" s="31">
        <f>AQ367+AQ369</f>
        <v>0</v>
      </c>
      <c r="AR366" s="31">
        <f>AR367+AR369</f>
        <v>0</v>
      </c>
      <c r="AS366" s="31">
        <f t="shared" si="825"/>
        <v>231709.09999999998</v>
      </c>
      <c r="AT366" s="31">
        <f t="shared" si="826"/>
        <v>207894.38923</v>
      </c>
      <c r="AU366" s="31">
        <f t="shared" si="827"/>
        <v>0</v>
      </c>
      <c r="AV366" s="31">
        <f>AV367+AV369</f>
        <v>0</v>
      </c>
      <c r="AW366" s="32"/>
      <c r="AX366" s="32"/>
      <c r="AY366" s="1"/>
      <c r="AZ366" s="1"/>
      <c r="BA366" s="1"/>
      <c r="BB366" s="1"/>
      <c r="BC366" s="1"/>
      <c r="BD366" s="1"/>
      <c r="BE366" s="1"/>
    </row>
    <row r="367" ht="45">
      <c r="A367" s="29" t="s">
        <v>298</v>
      </c>
      <c r="B367" s="29" t="s">
        <v>74</v>
      </c>
      <c r="C367" s="29" t="s">
        <v>329</v>
      </c>
      <c r="D367" s="29" t="s">
        <v>333</v>
      </c>
      <c r="E367" s="29"/>
      <c r="F367" s="30" t="s">
        <v>334</v>
      </c>
      <c r="G367" s="31">
        <f t="shared" ref="G367:G380" si="864">G368</f>
        <v>54620.699999999997</v>
      </c>
      <c r="H367" s="31">
        <f>H368</f>
        <v>0</v>
      </c>
      <c r="I367" s="31">
        <f t="shared" ref="I367:I383" si="865">I368</f>
        <v>0</v>
      </c>
      <c r="J367" s="31">
        <f>J368</f>
        <v>0</v>
      </c>
      <c r="K367" s="31">
        <f>K368</f>
        <v>0</v>
      </c>
      <c r="L367" s="31">
        <f>L368</f>
        <v>0</v>
      </c>
      <c r="M367" s="31">
        <f t="shared" si="762"/>
        <v>54620.699999999997</v>
      </c>
      <c r="N367" s="31">
        <f t="shared" si="763"/>
        <v>0</v>
      </c>
      <c r="O367" s="31">
        <f t="shared" si="764"/>
        <v>0</v>
      </c>
      <c r="P367" s="31">
        <f>P368</f>
        <v>0</v>
      </c>
      <c r="Q367" s="31">
        <f>Q368</f>
        <v>0</v>
      </c>
      <c r="R367" s="31">
        <f>R368</f>
        <v>0</v>
      </c>
      <c r="S367" s="31">
        <f>S368</f>
        <v>0</v>
      </c>
      <c r="T367" s="31">
        <f>T368</f>
        <v>0</v>
      </c>
      <c r="U367" s="31">
        <f>U368</f>
        <v>0</v>
      </c>
      <c r="V367" s="31">
        <f>V368</f>
        <v>0</v>
      </c>
      <c r="W367" s="31">
        <f>W368</f>
        <v>0</v>
      </c>
      <c r="X367" s="31">
        <f>X368</f>
        <v>0</v>
      </c>
      <c r="Y367" s="31">
        <f>Y368</f>
        <v>0</v>
      </c>
      <c r="Z367" s="31">
        <f>Z368</f>
        <v>0</v>
      </c>
      <c r="AA367" s="31">
        <f>AA368</f>
        <v>0</v>
      </c>
      <c r="AB367" s="31">
        <f>AB368</f>
        <v>0</v>
      </c>
      <c r="AC367" s="31">
        <f t="shared" si="858"/>
        <v>54620.699999999997</v>
      </c>
      <c r="AD367" s="31">
        <f t="shared" si="859"/>
        <v>0</v>
      </c>
      <c r="AE367" s="31">
        <f t="shared" si="860"/>
        <v>0</v>
      </c>
      <c r="AF367" s="31">
        <f>AF368</f>
        <v>0</v>
      </c>
      <c r="AG367" s="31">
        <f t="shared" si="861"/>
        <v>54620.699999999997</v>
      </c>
      <c r="AH367" s="31">
        <f t="shared" si="862"/>
        <v>0</v>
      </c>
      <c r="AI367" s="31">
        <f t="shared" si="863"/>
        <v>0</v>
      </c>
      <c r="AJ367" s="31">
        <f>AJ368</f>
        <v>-54620.699999999997</v>
      </c>
      <c r="AK367" s="31">
        <f>AK368</f>
        <v>0</v>
      </c>
      <c r="AL367" s="31">
        <f>AL368</f>
        <v>0</v>
      </c>
      <c r="AM367" s="31">
        <f>AM368</f>
        <v>0</v>
      </c>
      <c r="AN367" s="31">
        <f>AN368</f>
        <v>121902.88923</v>
      </c>
      <c r="AO367" s="31">
        <f>AO368</f>
        <v>0</v>
      </c>
      <c r="AP367" s="31">
        <f>AP368</f>
        <v>0</v>
      </c>
      <c r="AQ367" s="31">
        <f>AQ368</f>
        <v>0</v>
      </c>
      <c r="AR367" s="31">
        <f>AR368</f>
        <v>0</v>
      </c>
      <c r="AS367" s="31">
        <f t="shared" si="825"/>
        <v>0</v>
      </c>
      <c r="AT367" s="31">
        <f t="shared" si="826"/>
        <v>121902.88923</v>
      </c>
      <c r="AU367" s="31">
        <f t="shared" si="827"/>
        <v>0</v>
      </c>
      <c r="AV367" s="31">
        <f>AV368</f>
        <v>0</v>
      </c>
      <c r="AW367" s="32"/>
      <c r="AX367" s="32"/>
      <c r="AY367" s="1"/>
      <c r="AZ367" s="1"/>
      <c r="BA367" s="1"/>
      <c r="BB367" s="1"/>
      <c r="BC367" s="1"/>
      <c r="BD367" s="1"/>
      <c r="BE367" s="1"/>
    </row>
    <row r="368" ht="30">
      <c r="A368" s="29" t="s">
        <v>298</v>
      </c>
      <c r="B368" s="29" t="s">
        <v>74</v>
      </c>
      <c r="C368" s="29" t="s">
        <v>329</v>
      </c>
      <c r="D368" s="29" t="s">
        <v>333</v>
      </c>
      <c r="E368" s="29" t="s">
        <v>335</v>
      </c>
      <c r="F368" s="30" t="s">
        <v>336</v>
      </c>
      <c r="G368" s="31">
        <v>54620.699999999997</v>
      </c>
      <c r="H368" s="31"/>
      <c r="I368" s="31"/>
      <c r="J368" s="31"/>
      <c r="K368" s="31"/>
      <c r="L368" s="31"/>
      <c r="M368" s="31">
        <f t="shared" si="762"/>
        <v>54620.699999999997</v>
      </c>
      <c r="N368" s="31">
        <f t="shared" si="763"/>
        <v>0</v>
      </c>
      <c r="O368" s="31">
        <f t="shared" si="764"/>
        <v>0</v>
      </c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  <c r="AA368" s="31"/>
      <c r="AB368" s="31"/>
      <c r="AC368" s="31">
        <f t="shared" si="858"/>
        <v>54620.699999999997</v>
      </c>
      <c r="AD368" s="31">
        <f t="shared" si="859"/>
        <v>0</v>
      </c>
      <c r="AE368" s="31">
        <f t="shared" si="860"/>
        <v>0</v>
      </c>
      <c r="AF368" s="31"/>
      <c r="AG368" s="31">
        <f t="shared" si="861"/>
        <v>54620.699999999997</v>
      </c>
      <c r="AH368" s="31">
        <f t="shared" si="862"/>
        <v>0</v>
      </c>
      <c r="AI368" s="31">
        <f t="shared" si="863"/>
        <v>0</v>
      </c>
      <c r="AJ368" s="31">
        <v>-54620.699999999997</v>
      </c>
      <c r="AK368" s="31"/>
      <c r="AL368" s="31"/>
      <c r="AM368" s="31"/>
      <c r="AN368" s="31">
        <v>121902.88923</v>
      </c>
      <c r="AO368" s="31"/>
      <c r="AP368" s="31"/>
      <c r="AQ368" s="31"/>
      <c r="AR368" s="31"/>
      <c r="AS368" s="31">
        <f t="shared" si="825"/>
        <v>0</v>
      </c>
      <c r="AT368" s="31">
        <f t="shared" si="826"/>
        <v>121902.88923</v>
      </c>
      <c r="AU368" s="31">
        <f t="shared" si="827"/>
        <v>0</v>
      </c>
      <c r="AV368" s="31"/>
      <c r="AW368" s="32"/>
      <c r="AX368" s="32"/>
      <c r="AY368" s="1"/>
      <c r="AZ368" s="1"/>
      <c r="BA368" s="1"/>
      <c r="BB368" s="1"/>
      <c r="BC368" s="1"/>
      <c r="BD368" s="1"/>
      <c r="BE368" s="1"/>
    </row>
    <row r="369" ht="30">
      <c r="A369" s="29" t="s">
        <v>298</v>
      </c>
      <c r="B369" s="29" t="s">
        <v>74</v>
      </c>
      <c r="C369" s="29" t="s">
        <v>329</v>
      </c>
      <c r="D369" s="29" t="s">
        <v>337</v>
      </c>
      <c r="E369" s="29"/>
      <c r="F369" s="30" t="s">
        <v>338</v>
      </c>
      <c r="G369" s="31">
        <f t="shared" si="864"/>
        <v>231709.10000000001</v>
      </c>
      <c r="H369" s="31">
        <f>H370</f>
        <v>85991.5</v>
      </c>
      <c r="I369" s="31">
        <f t="shared" si="865"/>
        <v>0</v>
      </c>
      <c r="J369" s="31">
        <f>J370</f>
        <v>0</v>
      </c>
      <c r="K369" s="31">
        <f>K370</f>
        <v>0</v>
      </c>
      <c r="L369" s="31">
        <f>L370</f>
        <v>0</v>
      </c>
      <c r="M369" s="31">
        <f t="shared" si="762"/>
        <v>231709.10000000001</v>
      </c>
      <c r="N369" s="31">
        <f t="shared" si="763"/>
        <v>85991.5</v>
      </c>
      <c r="O369" s="31">
        <f t="shared" si="764"/>
        <v>0</v>
      </c>
      <c r="P369" s="31">
        <f>P370</f>
        <v>0</v>
      </c>
      <c r="Q369" s="31">
        <f>Q370</f>
        <v>0</v>
      </c>
      <c r="R369" s="31">
        <f>R370</f>
        <v>0</v>
      </c>
      <c r="S369" s="31">
        <f>S370</f>
        <v>0</v>
      </c>
      <c r="T369" s="31">
        <f>T370</f>
        <v>0</v>
      </c>
      <c r="U369" s="31">
        <f>U370</f>
        <v>0</v>
      </c>
      <c r="V369" s="31">
        <f>V370</f>
        <v>0</v>
      </c>
      <c r="W369" s="31">
        <f>W370</f>
        <v>0</v>
      </c>
      <c r="X369" s="31">
        <f>X370</f>
        <v>0</v>
      </c>
      <c r="Y369" s="31">
        <f>Y370</f>
        <v>0</v>
      </c>
      <c r="Z369" s="31">
        <f>Z370</f>
        <v>0</v>
      </c>
      <c r="AA369" s="31">
        <f>AA370</f>
        <v>0</v>
      </c>
      <c r="AB369" s="31">
        <f>AB370</f>
        <v>0</v>
      </c>
      <c r="AC369" s="31">
        <f t="shared" si="858"/>
        <v>231709.10000000001</v>
      </c>
      <c r="AD369" s="31">
        <f t="shared" si="859"/>
        <v>85991.5</v>
      </c>
      <c r="AE369" s="31">
        <f t="shared" si="860"/>
        <v>0</v>
      </c>
      <c r="AF369" s="31">
        <f>AF370</f>
        <v>0</v>
      </c>
      <c r="AG369" s="31">
        <f t="shared" si="861"/>
        <v>231709.10000000001</v>
      </c>
      <c r="AH369" s="31">
        <f t="shared" si="862"/>
        <v>85991.5</v>
      </c>
      <c r="AI369" s="31">
        <f t="shared" si="863"/>
        <v>0</v>
      </c>
      <c r="AJ369" s="31">
        <f>AJ370</f>
        <v>0</v>
      </c>
      <c r="AK369" s="31">
        <f>AK370</f>
        <v>0</v>
      </c>
      <c r="AL369" s="31">
        <f>AL370</f>
        <v>0</v>
      </c>
      <c r="AM369" s="31">
        <f>AM370</f>
        <v>0</v>
      </c>
      <c r="AN369" s="31">
        <f>AN370</f>
        <v>0</v>
      </c>
      <c r="AO369" s="31">
        <f>AO370</f>
        <v>0</v>
      </c>
      <c r="AP369" s="31">
        <f>AP370</f>
        <v>0</v>
      </c>
      <c r="AQ369" s="31">
        <f>AQ370</f>
        <v>0</v>
      </c>
      <c r="AR369" s="31">
        <f>AR370</f>
        <v>0</v>
      </c>
      <c r="AS369" s="31">
        <f t="shared" si="825"/>
        <v>231709.10000000001</v>
      </c>
      <c r="AT369" s="31">
        <f t="shared" si="826"/>
        <v>85991.5</v>
      </c>
      <c r="AU369" s="31">
        <f t="shared" si="827"/>
        <v>0</v>
      </c>
      <c r="AV369" s="31">
        <f>AV370</f>
        <v>0</v>
      </c>
      <c r="AW369" s="32"/>
      <c r="AX369" s="32"/>
      <c r="AY369" s="1"/>
      <c r="AZ369" s="1"/>
      <c r="BA369" s="1"/>
      <c r="BB369" s="1"/>
      <c r="BC369" s="1"/>
      <c r="BD369" s="1"/>
      <c r="BE369" s="1"/>
    </row>
    <row r="370" ht="30">
      <c r="A370" s="29" t="s">
        <v>298</v>
      </c>
      <c r="B370" s="29" t="s">
        <v>74</v>
      </c>
      <c r="C370" s="29" t="s">
        <v>329</v>
      </c>
      <c r="D370" s="29" t="s">
        <v>337</v>
      </c>
      <c r="E370" s="29" t="s">
        <v>129</v>
      </c>
      <c r="F370" s="30" t="s">
        <v>130</v>
      </c>
      <c r="G370" s="31">
        <f>241851.5-10142.4</f>
        <v>231709.10000000001</v>
      </c>
      <c r="H370" s="31">
        <v>85991.5</v>
      </c>
      <c r="I370" s="31"/>
      <c r="J370" s="31"/>
      <c r="K370" s="31"/>
      <c r="L370" s="31"/>
      <c r="M370" s="31">
        <f t="shared" si="762"/>
        <v>231709.10000000001</v>
      </c>
      <c r="N370" s="31">
        <f t="shared" si="763"/>
        <v>85991.5</v>
      </c>
      <c r="O370" s="31">
        <f t="shared" si="764"/>
        <v>0</v>
      </c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  <c r="AA370" s="31"/>
      <c r="AB370" s="31"/>
      <c r="AC370" s="31">
        <f t="shared" si="858"/>
        <v>231709.10000000001</v>
      </c>
      <c r="AD370" s="31">
        <f t="shared" si="859"/>
        <v>85991.5</v>
      </c>
      <c r="AE370" s="31">
        <f t="shared" si="860"/>
        <v>0</v>
      </c>
      <c r="AF370" s="31"/>
      <c r="AG370" s="31">
        <f t="shared" si="861"/>
        <v>231709.10000000001</v>
      </c>
      <c r="AH370" s="31">
        <f t="shared" si="862"/>
        <v>85991.5</v>
      </c>
      <c r="AI370" s="31">
        <f t="shared" si="863"/>
        <v>0</v>
      </c>
      <c r="AJ370" s="31"/>
      <c r="AK370" s="31"/>
      <c r="AL370" s="31"/>
      <c r="AM370" s="31"/>
      <c r="AN370" s="31"/>
      <c r="AO370" s="31"/>
      <c r="AP370" s="31"/>
      <c r="AQ370" s="31"/>
      <c r="AR370" s="31"/>
      <c r="AS370" s="31">
        <f t="shared" si="825"/>
        <v>231709.10000000001</v>
      </c>
      <c r="AT370" s="31">
        <f t="shared" si="826"/>
        <v>85991.5</v>
      </c>
      <c r="AU370" s="31">
        <f t="shared" si="827"/>
        <v>0</v>
      </c>
      <c r="AV370" s="31"/>
      <c r="AW370" s="32"/>
      <c r="AX370" s="32"/>
      <c r="AY370" s="1"/>
      <c r="AZ370" s="1"/>
      <c r="BA370" s="1"/>
      <c r="BB370" s="1"/>
      <c r="BC370" s="1"/>
      <c r="BD370" s="1"/>
      <c r="BE370" s="1"/>
    </row>
    <row r="371" ht="15">
      <c r="A371" s="29" t="s">
        <v>298</v>
      </c>
      <c r="B371" s="29" t="s">
        <v>74</v>
      </c>
      <c r="C371" s="29" t="s">
        <v>329</v>
      </c>
      <c r="D371" s="29" t="s">
        <v>339</v>
      </c>
      <c r="E371" s="29"/>
      <c r="F371" s="30" t="s">
        <v>340</v>
      </c>
      <c r="G371" s="31">
        <f>G372+G374+G376</f>
        <v>518016.79999999999</v>
      </c>
      <c r="H371" s="31">
        <f>H372+H374+H376</f>
        <v>528205.19999999995</v>
      </c>
      <c r="I371" s="31">
        <f>I372+I374+I376</f>
        <v>528748.40000000002</v>
      </c>
      <c r="J371" s="31">
        <f>J372+J374+J376</f>
        <v>0</v>
      </c>
      <c r="K371" s="31">
        <f>K372+K374+K376</f>
        <v>0</v>
      </c>
      <c r="L371" s="31">
        <f>L372+L374+L376</f>
        <v>0</v>
      </c>
      <c r="M371" s="31">
        <f t="shared" si="762"/>
        <v>518016.79999999999</v>
      </c>
      <c r="N371" s="31">
        <f t="shared" si="763"/>
        <v>528205.19999999995</v>
      </c>
      <c r="O371" s="31">
        <f t="shared" si="764"/>
        <v>528748.40000000002</v>
      </c>
      <c r="P371" s="31">
        <f>P372+P374+P376</f>
        <v>0</v>
      </c>
      <c r="Q371" s="31">
        <f>Q372+Q374+Q376</f>
        <v>0</v>
      </c>
      <c r="R371" s="31">
        <f>R372+R374+R376</f>
        <v>0</v>
      </c>
      <c r="S371" s="31">
        <f>S372+S374+S376</f>
        <v>0</v>
      </c>
      <c r="T371" s="31">
        <f>T372+T374+T376</f>
        <v>0</v>
      </c>
      <c r="U371" s="31">
        <f>U372+U374+U376</f>
        <v>0</v>
      </c>
      <c r="V371" s="31">
        <f>V372+V374+V376</f>
        <v>0</v>
      </c>
      <c r="W371" s="31">
        <f>W372+W374+W376</f>
        <v>0</v>
      </c>
      <c r="X371" s="31">
        <f>X372+X374+X376</f>
        <v>0</v>
      </c>
      <c r="Y371" s="31">
        <f>Y372+Y374+Y376</f>
        <v>0</v>
      </c>
      <c r="Z371" s="31">
        <f>Z372+Z374+Z376</f>
        <v>0</v>
      </c>
      <c r="AA371" s="31">
        <f>AA372+AA374+AA376</f>
        <v>0</v>
      </c>
      <c r="AB371" s="31">
        <f>AB372+AB374+AB376</f>
        <v>0</v>
      </c>
      <c r="AC371" s="31">
        <f t="shared" si="858"/>
        <v>518016.79999999999</v>
      </c>
      <c r="AD371" s="31">
        <f t="shared" si="859"/>
        <v>528205.19999999995</v>
      </c>
      <c r="AE371" s="31">
        <f t="shared" si="860"/>
        <v>528748.40000000002</v>
      </c>
      <c r="AF371" s="31">
        <f>AF372+AF374+AF376</f>
        <v>0</v>
      </c>
      <c r="AG371" s="31">
        <f t="shared" si="861"/>
        <v>518016.79999999999</v>
      </c>
      <c r="AH371" s="31">
        <f t="shared" si="862"/>
        <v>528205.19999999995</v>
      </c>
      <c r="AI371" s="31">
        <f t="shared" si="863"/>
        <v>528748.40000000002</v>
      </c>
      <c r="AJ371" s="31">
        <f>AJ372+AJ374+AJ376</f>
        <v>0</v>
      </c>
      <c r="AK371" s="31">
        <f>AK372+AK374+AK376</f>
        <v>0</v>
      </c>
      <c r="AL371" s="31">
        <f>AL372+AL374+AL376</f>
        <v>0</v>
      </c>
      <c r="AM371" s="31">
        <f>AM372+AM374+AM376</f>
        <v>0</v>
      </c>
      <c r="AN371" s="31">
        <f>AN372+AN374+AN376</f>
        <v>0</v>
      </c>
      <c r="AO371" s="31">
        <f>AO372+AO374+AO376</f>
        <v>0</v>
      </c>
      <c r="AP371" s="31">
        <f>AP372+AP374+AP376</f>
        <v>0</v>
      </c>
      <c r="AQ371" s="31">
        <f>AQ372+AQ374+AQ376</f>
        <v>0</v>
      </c>
      <c r="AR371" s="31">
        <f>AR372+AR374+AR376</f>
        <v>0</v>
      </c>
      <c r="AS371" s="31">
        <f t="shared" si="825"/>
        <v>518016.79999999999</v>
      </c>
      <c r="AT371" s="31">
        <f t="shared" si="826"/>
        <v>528205.19999999995</v>
      </c>
      <c r="AU371" s="31">
        <f t="shared" si="827"/>
        <v>528748.40000000002</v>
      </c>
      <c r="AV371" s="31">
        <f>AV372+AV374+AV376</f>
        <v>0</v>
      </c>
      <c r="AW371" s="32"/>
      <c r="AX371" s="32"/>
      <c r="AY371" s="1"/>
      <c r="AZ371" s="1"/>
      <c r="BA371" s="1"/>
      <c r="BB371" s="1"/>
      <c r="BC371" s="1"/>
      <c r="BD371" s="1"/>
      <c r="BE371" s="1"/>
    </row>
    <row r="372" ht="150">
      <c r="A372" s="29" t="s">
        <v>298</v>
      </c>
      <c r="B372" s="29" t="s">
        <v>74</v>
      </c>
      <c r="C372" s="29" t="s">
        <v>329</v>
      </c>
      <c r="D372" s="29" t="s">
        <v>341</v>
      </c>
      <c r="E372" s="29"/>
      <c r="F372" s="30" t="s">
        <v>342</v>
      </c>
      <c r="G372" s="31">
        <f>G373</f>
        <v>9789</v>
      </c>
      <c r="H372" s="31">
        <f>H373</f>
        <v>9789</v>
      </c>
      <c r="I372" s="31">
        <f>I373</f>
        <v>9789</v>
      </c>
      <c r="J372" s="31">
        <f>J373</f>
        <v>0</v>
      </c>
      <c r="K372" s="31">
        <f>K373</f>
        <v>0</v>
      </c>
      <c r="L372" s="31">
        <f>L373</f>
        <v>0</v>
      </c>
      <c r="M372" s="31">
        <f t="shared" si="762"/>
        <v>9789</v>
      </c>
      <c r="N372" s="31">
        <f t="shared" si="763"/>
        <v>9789</v>
      </c>
      <c r="O372" s="31">
        <f t="shared" si="764"/>
        <v>9789</v>
      </c>
      <c r="P372" s="31">
        <f>P373</f>
        <v>0</v>
      </c>
      <c r="Q372" s="31">
        <f>Q373</f>
        <v>0</v>
      </c>
      <c r="R372" s="31">
        <f>R373</f>
        <v>0</v>
      </c>
      <c r="S372" s="31">
        <f>S373</f>
        <v>0</v>
      </c>
      <c r="T372" s="31">
        <f>T373</f>
        <v>0</v>
      </c>
      <c r="U372" s="31">
        <f>U373</f>
        <v>0</v>
      </c>
      <c r="V372" s="31">
        <f>V373</f>
        <v>0</v>
      </c>
      <c r="W372" s="31">
        <f>W373</f>
        <v>0</v>
      </c>
      <c r="X372" s="31">
        <f>X373</f>
        <v>0</v>
      </c>
      <c r="Y372" s="31">
        <f>Y373</f>
        <v>0</v>
      </c>
      <c r="Z372" s="31">
        <f>Z373</f>
        <v>0</v>
      </c>
      <c r="AA372" s="31">
        <f>AA373</f>
        <v>0</v>
      </c>
      <c r="AB372" s="31">
        <f>AB373</f>
        <v>0</v>
      </c>
      <c r="AC372" s="31">
        <f t="shared" si="858"/>
        <v>9789</v>
      </c>
      <c r="AD372" s="31">
        <f t="shared" si="859"/>
        <v>9789</v>
      </c>
      <c r="AE372" s="31">
        <f t="shared" si="860"/>
        <v>9789</v>
      </c>
      <c r="AF372" s="31">
        <f>AF373</f>
        <v>0</v>
      </c>
      <c r="AG372" s="31">
        <f t="shared" si="861"/>
        <v>9789</v>
      </c>
      <c r="AH372" s="31">
        <f t="shared" si="862"/>
        <v>9789</v>
      </c>
      <c r="AI372" s="31">
        <f t="shared" si="863"/>
        <v>9789</v>
      </c>
      <c r="AJ372" s="31">
        <f>AJ373</f>
        <v>0</v>
      </c>
      <c r="AK372" s="31">
        <f>AK373</f>
        <v>0</v>
      </c>
      <c r="AL372" s="31">
        <f>AL373</f>
        <v>0</v>
      </c>
      <c r="AM372" s="31">
        <f>AM373</f>
        <v>0</v>
      </c>
      <c r="AN372" s="31">
        <f>AN373</f>
        <v>0</v>
      </c>
      <c r="AO372" s="31">
        <f>AO373</f>
        <v>0</v>
      </c>
      <c r="AP372" s="31">
        <f>AP373</f>
        <v>0</v>
      </c>
      <c r="AQ372" s="31">
        <f>AQ373</f>
        <v>0</v>
      </c>
      <c r="AR372" s="31">
        <f>AR373</f>
        <v>0</v>
      </c>
      <c r="AS372" s="31">
        <f t="shared" si="825"/>
        <v>9789</v>
      </c>
      <c r="AT372" s="31">
        <f t="shared" si="826"/>
        <v>9789</v>
      </c>
      <c r="AU372" s="31">
        <f t="shared" si="827"/>
        <v>9789</v>
      </c>
      <c r="AV372" s="31">
        <f>AV373</f>
        <v>0</v>
      </c>
      <c r="AW372" s="32"/>
      <c r="AX372" s="32"/>
      <c r="AY372" s="1"/>
      <c r="AZ372" s="1"/>
      <c r="BA372" s="1"/>
      <c r="BB372" s="1"/>
      <c r="BC372" s="1"/>
      <c r="BD372" s="1"/>
      <c r="BE372" s="1"/>
    </row>
    <row r="373" ht="30">
      <c r="A373" s="29" t="s">
        <v>298</v>
      </c>
      <c r="B373" s="29" t="s">
        <v>74</v>
      </c>
      <c r="C373" s="29" t="s">
        <v>329</v>
      </c>
      <c r="D373" s="29" t="s">
        <v>341</v>
      </c>
      <c r="E373" s="29" t="s">
        <v>129</v>
      </c>
      <c r="F373" s="30" t="s">
        <v>130</v>
      </c>
      <c r="G373" s="31">
        <v>9789</v>
      </c>
      <c r="H373" s="31">
        <v>9789</v>
      </c>
      <c r="I373" s="31">
        <v>9789</v>
      </c>
      <c r="J373" s="31"/>
      <c r="K373" s="31"/>
      <c r="L373" s="31"/>
      <c r="M373" s="31">
        <f t="shared" si="762"/>
        <v>9789</v>
      </c>
      <c r="N373" s="31">
        <f t="shared" si="763"/>
        <v>9789</v>
      </c>
      <c r="O373" s="31">
        <f t="shared" si="764"/>
        <v>9789</v>
      </c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1"/>
      <c r="AB373" s="31"/>
      <c r="AC373" s="31">
        <f t="shared" si="858"/>
        <v>9789</v>
      </c>
      <c r="AD373" s="31">
        <f t="shared" si="859"/>
        <v>9789</v>
      </c>
      <c r="AE373" s="31">
        <f t="shared" si="860"/>
        <v>9789</v>
      </c>
      <c r="AF373" s="31"/>
      <c r="AG373" s="31">
        <f t="shared" si="861"/>
        <v>9789</v>
      </c>
      <c r="AH373" s="31">
        <f t="shared" si="862"/>
        <v>9789</v>
      </c>
      <c r="AI373" s="31">
        <f t="shared" si="863"/>
        <v>9789</v>
      </c>
      <c r="AJ373" s="31"/>
      <c r="AK373" s="31"/>
      <c r="AL373" s="31"/>
      <c r="AM373" s="31"/>
      <c r="AN373" s="31"/>
      <c r="AO373" s="31"/>
      <c r="AP373" s="31"/>
      <c r="AQ373" s="31"/>
      <c r="AR373" s="31"/>
      <c r="AS373" s="31">
        <f t="shared" si="825"/>
        <v>9789</v>
      </c>
      <c r="AT373" s="31">
        <f t="shared" si="826"/>
        <v>9789</v>
      </c>
      <c r="AU373" s="31">
        <f t="shared" si="827"/>
        <v>9789</v>
      </c>
      <c r="AV373" s="31"/>
      <c r="AW373" s="32"/>
      <c r="AX373" s="32"/>
      <c r="AY373" s="1"/>
      <c r="AZ373" s="1"/>
      <c r="BA373" s="1"/>
      <c r="BB373" s="1"/>
      <c r="BC373" s="1"/>
      <c r="BD373" s="1"/>
      <c r="BE373" s="1"/>
    </row>
    <row r="374" ht="60">
      <c r="A374" s="29" t="s">
        <v>298</v>
      </c>
      <c r="B374" s="29" t="s">
        <v>74</v>
      </c>
      <c r="C374" s="29" t="s">
        <v>329</v>
      </c>
      <c r="D374" s="29" t="s">
        <v>343</v>
      </c>
      <c r="E374" s="29"/>
      <c r="F374" s="30" t="s">
        <v>344</v>
      </c>
      <c r="G374" s="31">
        <f>G375</f>
        <v>35738.5</v>
      </c>
      <c r="H374" s="31">
        <f>H375</f>
        <v>46319.099999999999</v>
      </c>
      <c r="I374" s="31">
        <f>I375</f>
        <v>46870.900000000001</v>
      </c>
      <c r="J374" s="31">
        <f>J375</f>
        <v>0</v>
      </c>
      <c r="K374" s="31">
        <f>K375</f>
        <v>0</v>
      </c>
      <c r="L374" s="31">
        <f>L375</f>
        <v>0</v>
      </c>
      <c r="M374" s="31">
        <f t="shared" si="762"/>
        <v>35738.5</v>
      </c>
      <c r="N374" s="31">
        <f t="shared" si="763"/>
        <v>46319.099999999999</v>
      </c>
      <c r="O374" s="31">
        <f t="shared" si="764"/>
        <v>46870.900000000001</v>
      </c>
      <c r="P374" s="31">
        <f>P375</f>
        <v>0</v>
      </c>
      <c r="Q374" s="31">
        <f>Q375</f>
        <v>0</v>
      </c>
      <c r="R374" s="31">
        <f>R375</f>
        <v>0</v>
      </c>
      <c r="S374" s="31">
        <f>S375</f>
        <v>0</v>
      </c>
      <c r="T374" s="31">
        <f>T375</f>
        <v>0</v>
      </c>
      <c r="U374" s="31">
        <f>U375</f>
        <v>0</v>
      </c>
      <c r="V374" s="31">
        <f>V375</f>
        <v>0</v>
      </c>
      <c r="W374" s="31">
        <f>W375</f>
        <v>0</v>
      </c>
      <c r="X374" s="31">
        <f>X375</f>
        <v>0</v>
      </c>
      <c r="Y374" s="31">
        <f>Y375</f>
        <v>0</v>
      </c>
      <c r="Z374" s="31">
        <f>Z375</f>
        <v>0</v>
      </c>
      <c r="AA374" s="31">
        <f>AA375</f>
        <v>0</v>
      </c>
      <c r="AB374" s="31">
        <f>AB375</f>
        <v>0</v>
      </c>
      <c r="AC374" s="31">
        <f t="shared" si="858"/>
        <v>35738.5</v>
      </c>
      <c r="AD374" s="31">
        <f t="shared" si="859"/>
        <v>46319.099999999999</v>
      </c>
      <c r="AE374" s="31">
        <f t="shared" si="860"/>
        <v>46870.900000000001</v>
      </c>
      <c r="AF374" s="31">
        <f>AF375</f>
        <v>0</v>
      </c>
      <c r="AG374" s="31">
        <f t="shared" si="861"/>
        <v>35738.5</v>
      </c>
      <c r="AH374" s="31">
        <f t="shared" si="862"/>
        <v>46319.099999999999</v>
      </c>
      <c r="AI374" s="31">
        <f t="shared" si="863"/>
        <v>46870.900000000001</v>
      </c>
      <c r="AJ374" s="31">
        <f>AJ375</f>
        <v>0</v>
      </c>
      <c r="AK374" s="31">
        <f>AK375</f>
        <v>0</v>
      </c>
      <c r="AL374" s="31">
        <f>AL375</f>
        <v>0</v>
      </c>
      <c r="AM374" s="31">
        <f>AM375</f>
        <v>0</v>
      </c>
      <c r="AN374" s="31">
        <f>AN375</f>
        <v>0</v>
      </c>
      <c r="AO374" s="31">
        <f>AO375</f>
        <v>0</v>
      </c>
      <c r="AP374" s="31">
        <f>AP375</f>
        <v>0</v>
      </c>
      <c r="AQ374" s="31">
        <f>AQ375</f>
        <v>0</v>
      </c>
      <c r="AR374" s="31">
        <f>AR375</f>
        <v>0</v>
      </c>
      <c r="AS374" s="31">
        <f t="shared" si="825"/>
        <v>35738.5</v>
      </c>
      <c r="AT374" s="31">
        <f t="shared" si="826"/>
        <v>46319.099999999999</v>
      </c>
      <c r="AU374" s="31">
        <f t="shared" si="827"/>
        <v>46870.900000000001</v>
      </c>
      <c r="AV374" s="31">
        <f>AV375</f>
        <v>0</v>
      </c>
      <c r="AW374" s="32"/>
      <c r="AX374" s="32"/>
      <c r="AY374" s="1"/>
      <c r="AZ374" s="1"/>
      <c r="BA374" s="1"/>
      <c r="BB374" s="1"/>
      <c r="BC374" s="1"/>
      <c r="BD374" s="1"/>
      <c r="BE374" s="1"/>
    </row>
    <row r="375" ht="30">
      <c r="A375" s="29" t="s">
        <v>298</v>
      </c>
      <c r="B375" s="29" t="s">
        <v>74</v>
      </c>
      <c r="C375" s="29" t="s">
        <v>329</v>
      </c>
      <c r="D375" s="29" t="s">
        <v>343</v>
      </c>
      <c r="E375" s="29" t="s">
        <v>129</v>
      </c>
      <c r="F375" s="30" t="s">
        <v>130</v>
      </c>
      <c r="G375" s="31">
        <v>35738.5</v>
      </c>
      <c r="H375" s="31">
        <v>46319.099999999999</v>
      </c>
      <c r="I375" s="31">
        <v>46870.900000000001</v>
      </c>
      <c r="J375" s="31"/>
      <c r="K375" s="31"/>
      <c r="L375" s="31"/>
      <c r="M375" s="31">
        <f t="shared" si="762"/>
        <v>35738.5</v>
      </c>
      <c r="N375" s="31">
        <f t="shared" si="763"/>
        <v>46319.099999999999</v>
      </c>
      <c r="O375" s="31">
        <f t="shared" si="764"/>
        <v>46870.900000000001</v>
      </c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  <c r="AA375" s="31"/>
      <c r="AB375" s="31"/>
      <c r="AC375" s="31">
        <f t="shared" si="858"/>
        <v>35738.5</v>
      </c>
      <c r="AD375" s="31">
        <f t="shared" si="859"/>
        <v>46319.099999999999</v>
      </c>
      <c r="AE375" s="31">
        <f t="shared" si="860"/>
        <v>46870.900000000001</v>
      </c>
      <c r="AF375" s="31"/>
      <c r="AG375" s="31">
        <f t="shared" si="861"/>
        <v>35738.5</v>
      </c>
      <c r="AH375" s="31">
        <f t="shared" si="862"/>
        <v>46319.099999999999</v>
      </c>
      <c r="AI375" s="31">
        <f t="shared" si="863"/>
        <v>46870.900000000001</v>
      </c>
      <c r="AJ375" s="31"/>
      <c r="AK375" s="31"/>
      <c r="AL375" s="31"/>
      <c r="AM375" s="31"/>
      <c r="AN375" s="31"/>
      <c r="AO375" s="31"/>
      <c r="AP375" s="31"/>
      <c r="AQ375" s="31"/>
      <c r="AR375" s="31"/>
      <c r="AS375" s="31">
        <f t="shared" si="825"/>
        <v>35738.5</v>
      </c>
      <c r="AT375" s="31">
        <f t="shared" si="826"/>
        <v>46319.099999999999</v>
      </c>
      <c r="AU375" s="31">
        <f t="shared" si="827"/>
        <v>46870.900000000001</v>
      </c>
      <c r="AV375" s="31"/>
      <c r="AW375" s="32"/>
      <c r="AX375" s="32"/>
      <c r="AY375" s="1"/>
      <c r="AZ375" s="1"/>
      <c r="BA375" s="1"/>
      <c r="BB375" s="1"/>
      <c r="BC375" s="1"/>
      <c r="BD375" s="1"/>
      <c r="BE375" s="1"/>
    </row>
    <row r="376" ht="120">
      <c r="A376" s="29" t="s">
        <v>298</v>
      </c>
      <c r="B376" s="29" t="s">
        <v>74</v>
      </c>
      <c r="C376" s="29" t="s">
        <v>329</v>
      </c>
      <c r="D376" s="29" t="s">
        <v>345</v>
      </c>
      <c r="E376" s="29"/>
      <c r="F376" s="30" t="s">
        <v>346</v>
      </c>
      <c r="G376" s="31">
        <f>G377</f>
        <v>472489.29999999999</v>
      </c>
      <c r="H376" s="31">
        <f>H377</f>
        <v>472097.09999999998</v>
      </c>
      <c r="I376" s="31">
        <f>I377</f>
        <v>472088.5</v>
      </c>
      <c r="J376" s="31">
        <f>J377</f>
        <v>0</v>
      </c>
      <c r="K376" s="31">
        <f>K377</f>
        <v>0</v>
      </c>
      <c r="L376" s="31">
        <f>L377</f>
        <v>0</v>
      </c>
      <c r="M376" s="31">
        <f t="shared" si="762"/>
        <v>472489.29999999999</v>
      </c>
      <c r="N376" s="31">
        <f t="shared" si="763"/>
        <v>472097.09999999998</v>
      </c>
      <c r="O376" s="31">
        <f t="shared" si="764"/>
        <v>472088.5</v>
      </c>
      <c r="P376" s="31">
        <f>P377</f>
        <v>0</v>
      </c>
      <c r="Q376" s="31">
        <f>Q377</f>
        <v>0</v>
      </c>
      <c r="R376" s="31">
        <f>R377</f>
        <v>0</v>
      </c>
      <c r="S376" s="31">
        <f>S377</f>
        <v>0</v>
      </c>
      <c r="T376" s="31">
        <f>T377</f>
        <v>0</v>
      </c>
      <c r="U376" s="31">
        <f>U377</f>
        <v>0</v>
      </c>
      <c r="V376" s="31">
        <f>V377</f>
        <v>0</v>
      </c>
      <c r="W376" s="31">
        <f>W377</f>
        <v>0</v>
      </c>
      <c r="X376" s="31">
        <f>X377</f>
        <v>0</v>
      </c>
      <c r="Y376" s="31">
        <f>Y377</f>
        <v>0</v>
      </c>
      <c r="Z376" s="31">
        <f>Z377</f>
        <v>0</v>
      </c>
      <c r="AA376" s="31">
        <f>AA377</f>
        <v>0</v>
      </c>
      <c r="AB376" s="31">
        <f>AB377</f>
        <v>0</v>
      </c>
      <c r="AC376" s="31">
        <f t="shared" si="858"/>
        <v>472489.29999999999</v>
      </c>
      <c r="AD376" s="31">
        <f t="shared" si="859"/>
        <v>472097.09999999998</v>
      </c>
      <c r="AE376" s="31">
        <f t="shared" si="860"/>
        <v>472088.5</v>
      </c>
      <c r="AF376" s="31">
        <f>AF377</f>
        <v>0</v>
      </c>
      <c r="AG376" s="31">
        <f t="shared" si="861"/>
        <v>472489.29999999999</v>
      </c>
      <c r="AH376" s="31">
        <f t="shared" si="862"/>
        <v>472097.09999999998</v>
      </c>
      <c r="AI376" s="31">
        <f t="shared" si="863"/>
        <v>472088.5</v>
      </c>
      <c r="AJ376" s="31">
        <f>AJ377</f>
        <v>0</v>
      </c>
      <c r="AK376" s="31">
        <f>AK377</f>
        <v>0</v>
      </c>
      <c r="AL376" s="31">
        <f>AL377</f>
        <v>0</v>
      </c>
      <c r="AM376" s="31">
        <f>AM377</f>
        <v>0</v>
      </c>
      <c r="AN376" s="31">
        <f>AN377</f>
        <v>0</v>
      </c>
      <c r="AO376" s="31">
        <f>AO377</f>
        <v>0</v>
      </c>
      <c r="AP376" s="31">
        <f>AP377</f>
        <v>0</v>
      </c>
      <c r="AQ376" s="31">
        <f>AQ377</f>
        <v>0</v>
      </c>
      <c r="AR376" s="31">
        <f>AR377</f>
        <v>0</v>
      </c>
      <c r="AS376" s="31">
        <f t="shared" si="825"/>
        <v>472489.29999999999</v>
      </c>
      <c r="AT376" s="31">
        <f t="shared" si="826"/>
        <v>472097.09999999998</v>
      </c>
      <c r="AU376" s="31">
        <f t="shared" si="827"/>
        <v>472088.5</v>
      </c>
      <c r="AV376" s="31">
        <f>AV377</f>
        <v>0</v>
      </c>
      <c r="AW376" s="32"/>
      <c r="AX376" s="32"/>
      <c r="AY376" s="1"/>
      <c r="AZ376" s="1"/>
      <c r="BA376" s="1"/>
      <c r="BB376" s="1"/>
      <c r="BC376" s="1"/>
      <c r="BD376" s="1"/>
      <c r="BE376" s="1"/>
    </row>
    <row r="377" ht="30">
      <c r="A377" s="29" t="s">
        <v>298</v>
      </c>
      <c r="B377" s="29" t="s">
        <v>74</v>
      </c>
      <c r="C377" s="29" t="s">
        <v>329</v>
      </c>
      <c r="D377" s="29" t="s">
        <v>345</v>
      </c>
      <c r="E377" s="29" t="s">
        <v>129</v>
      </c>
      <c r="F377" s="30" t="s">
        <v>130</v>
      </c>
      <c r="G377" s="31">
        <v>472489.29999999999</v>
      </c>
      <c r="H377" s="31">
        <v>472097.09999999998</v>
      </c>
      <c r="I377" s="31">
        <v>472088.5</v>
      </c>
      <c r="J377" s="31"/>
      <c r="K377" s="31"/>
      <c r="L377" s="31"/>
      <c r="M377" s="31">
        <f t="shared" ref="M377:M440" si="866">G377+J377</f>
        <v>472489.29999999999</v>
      </c>
      <c r="N377" s="31">
        <f t="shared" ref="N377:N440" si="867">H377+K377</f>
        <v>472097.09999999998</v>
      </c>
      <c r="O377" s="31">
        <f t="shared" ref="O377:O440" si="868">I377+L377</f>
        <v>472088.5</v>
      </c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  <c r="AB377" s="31"/>
      <c r="AC377" s="31">
        <f t="shared" si="858"/>
        <v>472489.29999999999</v>
      </c>
      <c r="AD377" s="31">
        <f t="shared" si="859"/>
        <v>472097.09999999998</v>
      </c>
      <c r="AE377" s="31">
        <f t="shared" si="860"/>
        <v>472088.5</v>
      </c>
      <c r="AF377" s="31"/>
      <c r="AG377" s="31">
        <f t="shared" si="861"/>
        <v>472489.29999999999</v>
      </c>
      <c r="AH377" s="31">
        <f t="shared" si="862"/>
        <v>472097.09999999998</v>
      </c>
      <c r="AI377" s="31">
        <f t="shared" si="863"/>
        <v>472088.5</v>
      </c>
      <c r="AJ377" s="31"/>
      <c r="AK377" s="31"/>
      <c r="AL377" s="31"/>
      <c r="AM377" s="31"/>
      <c r="AN377" s="31"/>
      <c r="AO377" s="31"/>
      <c r="AP377" s="31"/>
      <c r="AQ377" s="31"/>
      <c r="AR377" s="31"/>
      <c r="AS377" s="31">
        <f t="shared" si="825"/>
        <v>472489.29999999999</v>
      </c>
      <c r="AT377" s="31">
        <f t="shared" si="826"/>
        <v>472097.09999999998</v>
      </c>
      <c r="AU377" s="31">
        <f t="shared" si="827"/>
        <v>472088.5</v>
      </c>
      <c r="AV377" s="31"/>
      <c r="AW377" s="32"/>
      <c r="AX377" s="32"/>
      <c r="AY377" s="1"/>
      <c r="AZ377" s="1"/>
      <c r="BA377" s="1"/>
      <c r="BB377" s="1"/>
      <c r="BC377" s="1"/>
      <c r="BD377" s="1"/>
      <c r="BE377" s="1"/>
    </row>
    <row r="378" ht="30">
      <c r="A378" s="29" t="s">
        <v>298</v>
      </c>
      <c r="B378" s="29" t="s">
        <v>74</v>
      </c>
      <c r="C378" s="29" t="s">
        <v>329</v>
      </c>
      <c r="D378" s="29" t="s">
        <v>347</v>
      </c>
      <c r="E378" s="29"/>
      <c r="F378" s="30" t="s">
        <v>165</v>
      </c>
      <c r="G378" s="31">
        <f>G379+G382</f>
        <v>173665.20000000001</v>
      </c>
      <c r="H378" s="31">
        <f>H379+H382</f>
        <v>0</v>
      </c>
      <c r="I378" s="31">
        <f>I379+I382</f>
        <v>0</v>
      </c>
      <c r="J378" s="31">
        <f>J379+J382</f>
        <v>0</v>
      </c>
      <c r="K378" s="31">
        <f>K379+K382</f>
        <v>0</v>
      </c>
      <c r="L378" s="31">
        <f>L379+L382</f>
        <v>0</v>
      </c>
      <c r="M378" s="31">
        <f t="shared" si="866"/>
        <v>173665.20000000001</v>
      </c>
      <c r="N378" s="31">
        <f t="shared" si="867"/>
        <v>0</v>
      </c>
      <c r="O378" s="31">
        <f t="shared" si="868"/>
        <v>0</v>
      </c>
      <c r="P378" s="31">
        <f>P379+P382</f>
        <v>0</v>
      </c>
      <c r="Q378" s="31">
        <f>Q379+Q382</f>
        <v>0</v>
      </c>
      <c r="R378" s="31">
        <f>R379+R382</f>
        <v>0</v>
      </c>
      <c r="S378" s="31">
        <f>S379+S382</f>
        <v>0</v>
      </c>
      <c r="T378" s="31">
        <f>T379+T382</f>
        <v>0</v>
      </c>
      <c r="U378" s="31">
        <f>U379+U382</f>
        <v>0</v>
      </c>
      <c r="V378" s="31">
        <f>V379+V382</f>
        <v>0</v>
      </c>
      <c r="W378" s="31">
        <f>W379+W382</f>
        <v>0</v>
      </c>
      <c r="X378" s="31">
        <f>X379+X382</f>
        <v>0</v>
      </c>
      <c r="Y378" s="31">
        <f>Y379+Y382</f>
        <v>0</v>
      </c>
      <c r="Z378" s="31">
        <f>Z379+Z382</f>
        <v>0</v>
      </c>
      <c r="AA378" s="31">
        <f>AA379+AA382</f>
        <v>0</v>
      </c>
      <c r="AB378" s="31">
        <f>AB379+AB382</f>
        <v>0</v>
      </c>
      <c r="AC378" s="31">
        <f t="shared" si="858"/>
        <v>173665.20000000001</v>
      </c>
      <c r="AD378" s="31">
        <f t="shared" si="859"/>
        <v>0</v>
      </c>
      <c r="AE378" s="31">
        <f t="shared" si="860"/>
        <v>0</v>
      </c>
      <c r="AF378" s="31">
        <f>AF379+AF382</f>
        <v>0</v>
      </c>
      <c r="AG378" s="31">
        <f t="shared" si="861"/>
        <v>173665.20000000001</v>
      </c>
      <c r="AH378" s="31">
        <f t="shared" si="862"/>
        <v>0</v>
      </c>
      <c r="AI378" s="31">
        <f t="shared" si="863"/>
        <v>0</v>
      </c>
      <c r="AJ378" s="31">
        <f>AJ379+AJ382</f>
        <v>0</v>
      </c>
      <c r="AK378" s="31">
        <f>AK379+AK382</f>
        <v>0</v>
      </c>
      <c r="AL378" s="31">
        <f>AL379+AL382</f>
        <v>0</v>
      </c>
      <c r="AM378" s="31">
        <f>AM379+AM382</f>
        <v>0</v>
      </c>
      <c r="AN378" s="31">
        <f>AN379+AN382</f>
        <v>0</v>
      </c>
      <c r="AO378" s="31">
        <f>AO379+AO382</f>
        <v>0</v>
      </c>
      <c r="AP378" s="31">
        <f>AP379+AP382</f>
        <v>0</v>
      </c>
      <c r="AQ378" s="31">
        <f>AQ379+AQ382</f>
        <v>0</v>
      </c>
      <c r="AR378" s="31">
        <f>AR379+AR382</f>
        <v>0</v>
      </c>
      <c r="AS378" s="31">
        <f t="shared" si="825"/>
        <v>173665.20000000001</v>
      </c>
      <c r="AT378" s="31">
        <f t="shared" si="826"/>
        <v>0</v>
      </c>
      <c r="AU378" s="31">
        <f t="shared" si="827"/>
        <v>0</v>
      </c>
      <c r="AV378" s="31">
        <f>AV379+AV382</f>
        <v>0</v>
      </c>
      <c r="AW378" s="32"/>
      <c r="AX378" s="32"/>
      <c r="AY378" s="1"/>
      <c r="AZ378" s="1"/>
      <c r="BA378" s="1"/>
      <c r="BB378" s="1"/>
      <c r="BC378" s="1"/>
      <c r="BD378" s="1"/>
      <c r="BE378" s="1"/>
    </row>
    <row r="379" ht="30">
      <c r="A379" s="29" t="s">
        <v>298</v>
      </c>
      <c r="B379" s="29" t="s">
        <v>74</v>
      </c>
      <c r="C379" s="29" t="s">
        <v>329</v>
      </c>
      <c r="D379" s="29" t="s">
        <v>348</v>
      </c>
      <c r="E379" s="29"/>
      <c r="F379" s="30" t="s">
        <v>349</v>
      </c>
      <c r="G379" s="31">
        <f t="shared" si="864"/>
        <v>24288.199999999997</v>
      </c>
      <c r="H379" s="31">
        <f t="shared" ref="H379:H383" si="869">H380</f>
        <v>0</v>
      </c>
      <c r="I379" s="31">
        <f t="shared" si="865"/>
        <v>0</v>
      </c>
      <c r="J379" s="31">
        <f t="shared" ref="J379:J383" si="870">J380</f>
        <v>0</v>
      </c>
      <c r="K379" s="31">
        <f t="shared" ref="K379:K383" si="871">K380</f>
        <v>0</v>
      </c>
      <c r="L379" s="31">
        <f t="shared" ref="L379:L383" si="872">L380</f>
        <v>0</v>
      </c>
      <c r="M379" s="31">
        <f t="shared" si="866"/>
        <v>24288.199999999997</v>
      </c>
      <c r="N379" s="31">
        <f t="shared" si="867"/>
        <v>0</v>
      </c>
      <c r="O379" s="31">
        <f t="shared" si="868"/>
        <v>0</v>
      </c>
      <c r="P379" s="31">
        <f t="shared" ref="P379:P383" si="873">P380</f>
        <v>0</v>
      </c>
      <c r="Q379" s="31">
        <f t="shared" ref="Q379:Q383" si="874">Q380</f>
        <v>0</v>
      </c>
      <c r="R379" s="31">
        <f t="shared" ref="R379:R383" si="875">R380</f>
        <v>0</v>
      </c>
      <c r="S379" s="31">
        <f t="shared" ref="S379:S383" si="876">S380</f>
        <v>0</v>
      </c>
      <c r="T379" s="31">
        <f t="shared" ref="T379:T383" si="877">T380</f>
        <v>0</v>
      </c>
      <c r="U379" s="31">
        <f t="shared" ref="U379:U383" si="878">U380</f>
        <v>0</v>
      </c>
      <c r="V379" s="31">
        <f t="shared" ref="V379:V383" si="879">V380</f>
        <v>0</v>
      </c>
      <c r="W379" s="31">
        <f t="shared" ref="W379:W383" si="880">W380</f>
        <v>0</v>
      </c>
      <c r="X379" s="31">
        <f t="shared" ref="X379:X383" si="881">X380</f>
        <v>0</v>
      </c>
      <c r="Y379" s="31">
        <f t="shared" ref="Y379:Y383" si="882">Y380</f>
        <v>0</v>
      </c>
      <c r="Z379" s="31">
        <f t="shared" ref="Z379:Z383" si="883">Z380</f>
        <v>0</v>
      </c>
      <c r="AA379" s="31">
        <f t="shared" ref="AA379:AA383" si="884">AA380</f>
        <v>0</v>
      </c>
      <c r="AB379" s="31">
        <f t="shared" ref="AB379:AB383" si="885">AB380</f>
        <v>0</v>
      </c>
      <c r="AC379" s="31">
        <f t="shared" si="858"/>
        <v>24288.199999999997</v>
      </c>
      <c r="AD379" s="31">
        <f t="shared" si="859"/>
        <v>0</v>
      </c>
      <c r="AE379" s="31">
        <f t="shared" si="860"/>
        <v>0</v>
      </c>
      <c r="AF379" s="31">
        <f t="shared" ref="AF379:AF383" si="886">AF380</f>
        <v>0</v>
      </c>
      <c r="AG379" s="31">
        <f t="shared" si="861"/>
        <v>24288.199999999997</v>
      </c>
      <c r="AH379" s="31">
        <f t="shared" si="862"/>
        <v>0</v>
      </c>
      <c r="AI379" s="31">
        <f t="shared" si="863"/>
        <v>0</v>
      </c>
      <c r="AJ379" s="31">
        <f t="shared" ref="AJ379:AJ383" si="887">AJ380</f>
        <v>0</v>
      </c>
      <c r="AK379" s="31">
        <f t="shared" ref="AK379:AK383" si="888">AK380</f>
        <v>0</v>
      </c>
      <c r="AL379" s="31">
        <f t="shared" ref="AL379:AL383" si="889">AL380</f>
        <v>0</v>
      </c>
      <c r="AM379" s="31">
        <f t="shared" ref="AM379:AM383" si="890">AM380</f>
        <v>0</v>
      </c>
      <c r="AN379" s="31">
        <f t="shared" ref="AN379:AN383" si="891">AN380</f>
        <v>0</v>
      </c>
      <c r="AO379" s="31">
        <f t="shared" ref="AO379:AO383" si="892">AO380</f>
        <v>0</v>
      </c>
      <c r="AP379" s="31">
        <f t="shared" ref="AP379:AP383" si="893">AP380</f>
        <v>0</v>
      </c>
      <c r="AQ379" s="31">
        <f t="shared" ref="AQ379:AQ383" si="894">AQ380</f>
        <v>0</v>
      </c>
      <c r="AR379" s="31">
        <f t="shared" ref="AR379:AR383" si="895">AR380</f>
        <v>0</v>
      </c>
      <c r="AS379" s="31">
        <f t="shared" si="825"/>
        <v>24288.199999999997</v>
      </c>
      <c r="AT379" s="31">
        <f t="shared" si="826"/>
        <v>0</v>
      </c>
      <c r="AU379" s="31">
        <f t="shared" si="827"/>
        <v>0</v>
      </c>
      <c r="AV379" s="31">
        <f t="shared" ref="AV379:AV383" si="896">AV380</f>
        <v>0</v>
      </c>
      <c r="AW379" s="32"/>
      <c r="AX379" s="32"/>
      <c r="AY379" s="1"/>
      <c r="AZ379" s="1"/>
      <c r="BA379" s="1"/>
      <c r="BB379" s="1"/>
      <c r="BC379" s="1"/>
      <c r="BD379" s="1"/>
      <c r="BE379" s="1"/>
    </row>
    <row r="380" ht="30">
      <c r="A380" s="29" t="s">
        <v>298</v>
      </c>
      <c r="B380" s="29" t="s">
        <v>74</v>
      </c>
      <c r="C380" s="29" t="s">
        <v>329</v>
      </c>
      <c r="D380" s="29" t="s">
        <v>350</v>
      </c>
      <c r="E380" s="29"/>
      <c r="F380" s="30" t="s">
        <v>351</v>
      </c>
      <c r="G380" s="31">
        <f t="shared" si="864"/>
        <v>24288.199999999997</v>
      </c>
      <c r="H380" s="31">
        <f t="shared" si="869"/>
        <v>0</v>
      </c>
      <c r="I380" s="31">
        <f t="shared" si="865"/>
        <v>0</v>
      </c>
      <c r="J380" s="31">
        <f t="shared" si="870"/>
        <v>0</v>
      </c>
      <c r="K380" s="31">
        <f t="shared" si="871"/>
        <v>0</v>
      </c>
      <c r="L380" s="31">
        <f t="shared" si="872"/>
        <v>0</v>
      </c>
      <c r="M380" s="31">
        <f t="shared" si="866"/>
        <v>24288.199999999997</v>
      </c>
      <c r="N380" s="31">
        <f t="shared" si="867"/>
        <v>0</v>
      </c>
      <c r="O380" s="31">
        <f t="shared" si="868"/>
        <v>0</v>
      </c>
      <c r="P380" s="31">
        <f t="shared" si="873"/>
        <v>0</v>
      </c>
      <c r="Q380" s="31">
        <f t="shared" si="874"/>
        <v>0</v>
      </c>
      <c r="R380" s="31">
        <f t="shared" si="875"/>
        <v>0</v>
      </c>
      <c r="S380" s="31">
        <f t="shared" si="876"/>
        <v>0</v>
      </c>
      <c r="T380" s="31">
        <f t="shared" si="877"/>
        <v>0</v>
      </c>
      <c r="U380" s="31">
        <f t="shared" si="878"/>
        <v>0</v>
      </c>
      <c r="V380" s="31">
        <f t="shared" si="879"/>
        <v>0</v>
      </c>
      <c r="W380" s="31">
        <f t="shared" si="880"/>
        <v>0</v>
      </c>
      <c r="X380" s="31">
        <f t="shared" si="881"/>
        <v>0</v>
      </c>
      <c r="Y380" s="31">
        <f t="shared" si="882"/>
        <v>0</v>
      </c>
      <c r="Z380" s="31">
        <f t="shared" si="883"/>
        <v>0</v>
      </c>
      <c r="AA380" s="31">
        <f t="shared" si="884"/>
        <v>0</v>
      </c>
      <c r="AB380" s="31">
        <f t="shared" si="885"/>
        <v>0</v>
      </c>
      <c r="AC380" s="31">
        <f t="shared" si="858"/>
        <v>24288.199999999997</v>
      </c>
      <c r="AD380" s="31">
        <f t="shared" si="859"/>
        <v>0</v>
      </c>
      <c r="AE380" s="31">
        <f t="shared" si="860"/>
        <v>0</v>
      </c>
      <c r="AF380" s="31">
        <f t="shared" si="886"/>
        <v>0</v>
      </c>
      <c r="AG380" s="31">
        <f t="shared" si="861"/>
        <v>24288.199999999997</v>
      </c>
      <c r="AH380" s="31">
        <f t="shared" si="862"/>
        <v>0</v>
      </c>
      <c r="AI380" s="31">
        <f t="shared" si="863"/>
        <v>0</v>
      </c>
      <c r="AJ380" s="31">
        <f t="shared" si="887"/>
        <v>0</v>
      </c>
      <c r="AK380" s="31">
        <f t="shared" si="888"/>
        <v>0</v>
      </c>
      <c r="AL380" s="31">
        <f t="shared" si="889"/>
        <v>0</v>
      </c>
      <c r="AM380" s="31">
        <f t="shared" si="890"/>
        <v>0</v>
      </c>
      <c r="AN380" s="31">
        <f t="shared" si="891"/>
        <v>0</v>
      </c>
      <c r="AO380" s="31">
        <f t="shared" si="892"/>
        <v>0</v>
      </c>
      <c r="AP380" s="31">
        <f t="shared" si="893"/>
        <v>0</v>
      </c>
      <c r="AQ380" s="31">
        <f t="shared" si="894"/>
        <v>0</v>
      </c>
      <c r="AR380" s="31">
        <f t="shared" si="895"/>
        <v>0</v>
      </c>
      <c r="AS380" s="31">
        <f t="shared" si="825"/>
        <v>24288.199999999997</v>
      </c>
      <c r="AT380" s="31">
        <f t="shared" si="826"/>
        <v>0</v>
      </c>
      <c r="AU380" s="31">
        <f t="shared" si="827"/>
        <v>0</v>
      </c>
      <c r="AV380" s="31">
        <f t="shared" si="896"/>
        <v>0</v>
      </c>
      <c r="AW380" s="32"/>
      <c r="AX380" s="32"/>
      <c r="AY380" s="1"/>
      <c r="AZ380" s="1"/>
      <c r="BA380" s="1"/>
      <c r="BB380" s="1"/>
      <c r="BC380" s="1"/>
      <c r="BD380" s="1"/>
      <c r="BE380" s="1"/>
    </row>
    <row r="381" ht="30">
      <c r="A381" s="29" t="s">
        <v>298</v>
      </c>
      <c r="B381" s="29" t="s">
        <v>74</v>
      </c>
      <c r="C381" s="29" t="s">
        <v>329</v>
      </c>
      <c r="D381" s="29" t="s">
        <v>350</v>
      </c>
      <c r="E381" s="29" t="s">
        <v>129</v>
      </c>
      <c r="F381" s="30" t="s">
        <v>130</v>
      </c>
      <c r="G381" s="31">
        <f>6072+18216.1+0.1</f>
        <v>24288.199999999997</v>
      </c>
      <c r="H381" s="31"/>
      <c r="I381" s="31"/>
      <c r="J381" s="31"/>
      <c r="K381" s="31"/>
      <c r="L381" s="31"/>
      <c r="M381" s="31">
        <f t="shared" si="866"/>
        <v>24288.199999999997</v>
      </c>
      <c r="N381" s="31">
        <f t="shared" si="867"/>
        <v>0</v>
      </c>
      <c r="O381" s="31">
        <f t="shared" si="868"/>
        <v>0</v>
      </c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  <c r="AB381" s="31"/>
      <c r="AC381" s="31">
        <f t="shared" si="858"/>
        <v>24288.199999999997</v>
      </c>
      <c r="AD381" s="31">
        <f t="shared" si="859"/>
        <v>0</v>
      </c>
      <c r="AE381" s="31">
        <f t="shared" si="860"/>
        <v>0</v>
      </c>
      <c r="AF381" s="31"/>
      <c r="AG381" s="31">
        <f t="shared" si="861"/>
        <v>24288.199999999997</v>
      </c>
      <c r="AH381" s="31">
        <f t="shared" si="862"/>
        <v>0</v>
      </c>
      <c r="AI381" s="31">
        <f t="shared" si="863"/>
        <v>0</v>
      </c>
      <c r="AJ381" s="31"/>
      <c r="AK381" s="31"/>
      <c r="AL381" s="31"/>
      <c r="AM381" s="31"/>
      <c r="AN381" s="31"/>
      <c r="AO381" s="31"/>
      <c r="AP381" s="31"/>
      <c r="AQ381" s="31"/>
      <c r="AR381" s="31"/>
      <c r="AS381" s="31">
        <f t="shared" si="825"/>
        <v>24288.199999999997</v>
      </c>
      <c r="AT381" s="31">
        <f t="shared" si="826"/>
        <v>0</v>
      </c>
      <c r="AU381" s="31">
        <f t="shared" si="827"/>
        <v>0</v>
      </c>
      <c r="AV381" s="31"/>
      <c r="AW381" s="32"/>
      <c r="AX381" s="32"/>
      <c r="AY381" s="1"/>
      <c r="AZ381" s="1"/>
      <c r="BA381" s="1"/>
      <c r="BB381" s="1"/>
      <c r="BC381" s="1"/>
      <c r="BD381" s="1"/>
      <c r="BE381" s="1"/>
    </row>
    <row r="382" ht="15">
      <c r="A382" s="29" t="s">
        <v>298</v>
      </c>
      <c r="B382" s="29" t="s">
        <v>74</v>
      </c>
      <c r="C382" s="29" t="s">
        <v>329</v>
      </c>
      <c r="D382" s="29" t="s">
        <v>352</v>
      </c>
      <c r="E382" s="29"/>
      <c r="F382" s="30" t="s">
        <v>353</v>
      </c>
      <c r="G382" s="31">
        <f t="shared" ref="G382:G383" si="897">G383</f>
        <v>149377</v>
      </c>
      <c r="H382" s="31">
        <f t="shared" si="869"/>
        <v>0</v>
      </c>
      <c r="I382" s="31">
        <f t="shared" si="865"/>
        <v>0</v>
      </c>
      <c r="J382" s="31">
        <f t="shared" si="870"/>
        <v>0</v>
      </c>
      <c r="K382" s="31">
        <f t="shared" si="871"/>
        <v>0</v>
      </c>
      <c r="L382" s="31">
        <f t="shared" si="872"/>
        <v>0</v>
      </c>
      <c r="M382" s="31">
        <f t="shared" si="866"/>
        <v>149377</v>
      </c>
      <c r="N382" s="31">
        <f t="shared" si="867"/>
        <v>0</v>
      </c>
      <c r="O382" s="31">
        <f t="shared" si="868"/>
        <v>0</v>
      </c>
      <c r="P382" s="31">
        <f t="shared" si="873"/>
        <v>0</v>
      </c>
      <c r="Q382" s="31">
        <f t="shared" si="874"/>
        <v>0</v>
      </c>
      <c r="R382" s="31">
        <f t="shared" si="875"/>
        <v>0</v>
      </c>
      <c r="S382" s="31">
        <f t="shared" si="876"/>
        <v>0</v>
      </c>
      <c r="T382" s="31">
        <f t="shared" si="877"/>
        <v>0</v>
      </c>
      <c r="U382" s="31">
        <f t="shared" si="878"/>
        <v>0</v>
      </c>
      <c r="V382" s="31">
        <f t="shared" si="879"/>
        <v>0</v>
      </c>
      <c r="W382" s="31">
        <f t="shared" si="880"/>
        <v>0</v>
      </c>
      <c r="X382" s="31">
        <f t="shared" si="881"/>
        <v>0</v>
      </c>
      <c r="Y382" s="31">
        <f t="shared" si="882"/>
        <v>0</v>
      </c>
      <c r="Z382" s="31">
        <f t="shared" si="883"/>
        <v>0</v>
      </c>
      <c r="AA382" s="31">
        <f t="shared" si="884"/>
        <v>0</v>
      </c>
      <c r="AB382" s="31">
        <f t="shared" si="885"/>
        <v>0</v>
      </c>
      <c r="AC382" s="31">
        <f t="shared" si="858"/>
        <v>149377</v>
      </c>
      <c r="AD382" s="31">
        <f t="shared" si="859"/>
        <v>0</v>
      </c>
      <c r="AE382" s="31">
        <f t="shared" si="860"/>
        <v>0</v>
      </c>
      <c r="AF382" s="31">
        <f t="shared" si="886"/>
        <v>0</v>
      </c>
      <c r="AG382" s="31">
        <f t="shared" si="861"/>
        <v>149377</v>
      </c>
      <c r="AH382" s="31">
        <f t="shared" si="862"/>
        <v>0</v>
      </c>
      <c r="AI382" s="31">
        <f t="shared" si="863"/>
        <v>0</v>
      </c>
      <c r="AJ382" s="31">
        <f t="shared" si="887"/>
        <v>0</v>
      </c>
      <c r="AK382" s="31">
        <f t="shared" si="888"/>
        <v>0</v>
      </c>
      <c r="AL382" s="31">
        <f t="shared" si="889"/>
        <v>0</v>
      </c>
      <c r="AM382" s="31">
        <f t="shared" si="890"/>
        <v>0</v>
      </c>
      <c r="AN382" s="31">
        <f t="shared" si="891"/>
        <v>0</v>
      </c>
      <c r="AO382" s="31">
        <f t="shared" si="892"/>
        <v>0</v>
      </c>
      <c r="AP382" s="31">
        <f t="shared" si="893"/>
        <v>0</v>
      </c>
      <c r="AQ382" s="31">
        <f t="shared" si="894"/>
        <v>0</v>
      </c>
      <c r="AR382" s="31">
        <f t="shared" si="895"/>
        <v>0</v>
      </c>
      <c r="AS382" s="31">
        <f t="shared" si="825"/>
        <v>149377</v>
      </c>
      <c r="AT382" s="31">
        <f t="shared" si="826"/>
        <v>0</v>
      </c>
      <c r="AU382" s="31">
        <f t="shared" si="827"/>
        <v>0</v>
      </c>
      <c r="AV382" s="31">
        <f t="shared" si="896"/>
        <v>0</v>
      </c>
      <c r="AW382" s="32"/>
      <c r="AX382" s="32"/>
      <c r="AY382" s="1"/>
      <c r="AZ382" s="1"/>
      <c r="BA382" s="1"/>
      <c r="BB382" s="1"/>
      <c r="BC382" s="1"/>
      <c r="BD382" s="1"/>
      <c r="BE382" s="1"/>
    </row>
    <row r="383" ht="30">
      <c r="A383" s="29" t="s">
        <v>298</v>
      </c>
      <c r="B383" s="29" t="s">
        <v>74</v>
      </c>
      <c r="C383" s="29" t="s">
        <v>329</v>
      </c>
      <c r="D383" s="29" t="s">
        <v>354</v>
      </c>
      <c r="E383" s="29"/>
      <c r="F383" s="30" t="s">
        <v>355</v>
      </c>
      <c r="G383" s="31">
        <f t="shared" si="897"/>
        <v>149377</v>
      </c>
      <c r="H383" s="31">
        <f t="shared" si="869"/>
        <v>0</v>
      </c>
      <c r="I383" s="31">
        <f t="shared" si="865"/>
        <v>0</v>
      </c>
      <c r="J383" s="31">
        <f t="shared" si="870"/>
        <v>0</v>
      </c>
      <c r="K383" s="31">
        <f t="shared" si="871"/>
        <v>0</v>
      </c>
      <c r="L383" s="31">
        <f t="shared" si="872"/>
        <v>0</v>
      </c>
      <c r="M383" s="31">
        <f t="shared" si="866"/>
        <v>149377</v>
      </c>
      <c r="N383" s="31">
        <f t="shared" si="867"/>
        <v>0</v>
      </c>
      <c r="O383" s="31">
        <f t="shared" si="868"/>
        <v>0</v>
      </c>
      <c r="P383" s="31">
        <f t="shared" si="873"/>
        <v>0</v>
      </c>
      <c r="Q383" s="31">
        <f t="shared" si="874"/>
        <v>0</v>
      </c>
      <c r="R383" s="31">
        <f t="shared" si="875"/>
        <v>0</v>
      </c>
      <c r="S383" s="31">
        <f t="shared" si="876"/>
        <v>0</v>
      </c>
      <c r="T383" s="31">
        <f t="shared" si="877"/>
        <v>0</v>
      </c>
      <c r="U383" s="31">
        <f t="shared" si="878"/>
        <v>0</v>
      </c>
      <c r="V383" s="31">
        <f t="shared" si="879"/>
        <v>0</v>
      </c>
      <c r="W383" s="31">
        <f t="shared" si="880"/>
        <v>0</v>
      </c>
      <c r="X383" s="31">
        <f t="shared" si="881"/>
        <v>0</v>
      </c>
      <c r="Y383" s="31">
        <f t="shared" si="882"/>
        <v>0</v>
      </c>
      <c r="Z383" s="31">
        <f t="shared" si="883"/>
        <v>0</v>
      </c>
      <c r="AA383" s="31">
        <f t="shared" si="884"/>
        <v>0</v>
      </c>
      <c r="AB383" s="31">
        <f t="shared" si="885"/>
        <v>0</v>
      </c>
      <c r="AC383" s="31">
        <f t="shared" si="858"/>
        <v>149377</v>
      </c>
      <c r="AD383" s="31">
        <f t="shared" si="859"/>
        <v>0</v>
      </c>
      <c r="AE383" s="31">
        <f t="shared" si="860"/>
        <v>0</v>
      </c>
      <c r="AF383" s="31">
        <f t="shared" si="886"/>
        <v>0</v>
      </c>
      <c r="AG383" s="31">
        <f t="shared" si="861"/>
        <v>149377</v>
      </c>
      <c r="AH383" s="31">
        <f t="shared" si="862"/>
        <v>0</v>
      </c>
      <c r="AI383" s="31">
        <f t="shared" si="863"/>
        <v>0</v>
      </c>
      <c r="AJ383" s="31">
        <f t="shared" si="887"/>
        <v>0</v>
      </c>
      <c r="AK383" s="31">
        <f t="shared" si="888"/>
        <v>0</v>
      </c>
      <c r="AL383" s="31">
        <f t="shared" si="889"/>
        <v>0</v>
      </c>
      <c r="AM383" s="31">
        <f t="shared" si="890"/>
        <v>0</v>
      </c>
      <c r="AN383" s="31">
        <f t="shared" si="891"/>
        <v>0</v>
      </c>
      <c r="AO383" s="31">
        <f t="shared" si="892"/>
        <v>0</v>
      </c>
      <c r="AP383" s="31">
        <f t="shared" si="893"/>
        <v>0</v>
      </c>
      <c r="AQ383" s="31">
        <f t="shared" si="894"/>
        <v>0</v>
      </c>
      <c r="AR383" s="31">
        <f t="shared" si="895"/>
        <v>0</v>
      </c>
      <c r="AS383" s="31">
        <f t="shared" si="825"/>
        <v>149377</v>
      </c>
      <c r="AT383" s="31">
        <f t="shared" si="826"/>
        <v>0</v>
      </c>
      <c r="AU383" s="31">
        <f t="shared" si="827"/>
        <v>0</v>
      </c>
      <c r="AV383" s="31">
        <f t="shared" si="896"/>
        <v>0</v>
      </c>
      <c r="AW383" s="32"/>
      <c r="AX383" s="32"/>
      <c r="AY383" s="1"/>
      <c r="AZ383" s="1"/>
      <c r="BA383" s="1"/>
      <c r="BB383" s="1"/>
      <c r="BC383" s="1"/>
      <c r="BD383" s="1"/>
      <c r="BE383" s="1"/>
    </row>
    <row r="384" ht="30">
      <c r="A384" s="29" t="s">
        <v>298</v>
      </c>
      <c r="B384" s="29" t="s">
        <v>74</v>
      </c>
      <c r="C384" s="29" t="s">
        <v>329</v>
      </c>
      <c r="D384" s="29" t="s">
        <v>354</v>
      </c>
      <c r="E384" s="29" t="s">
        <v>129</v>
      </c>
      <c r="F384" s="30" t="s">
        <v>130</v>
      </c>
      <c r="G384" s="31">
        <v>149377</v>
      </c>
      <c r="H384" s="31"/>
      <c r="I384" s="31"/>
      <c r="J384" s="31"/>
      <c r="K384" s="31"/>
      <c r="L384" s="31"/>
      <c r="M384" s="31">
        <f t="shared" si="866"/>
        <v>149377</v>
      </c>
      <c r="N384" s="31">
        <f t="shared" si="867"/>
        <v>0</v>
      </c>
      <c r="O384" s="31">
        <f t="shared" si="868"/>
        <v>0</v>
      </c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  <c r="AA384" s="31"/>
      <c r="AB384" s="31"/>
      <c r="AC384" s="31">
        <f t="shared" si="858"/>
        <v>149377</v>
      </c>
      <c r="AD384" s="31">
        <f t="shared" si="859"/>
        <v>0</v>
      </c>
      <c r="AE384" s="31">
        <f t="shared" si="860"/>
        <v>0</v>
      </c>
      <c r="AF384" s="31"/>
      <c r="AG384" s="31">
        <f t="shared" si="861"/>
        <v>149377</v>
      </c>
      <c r="AH384" s="31">
        <f t="shared" si="862"/>
        <v>0</v>
      </c>
      <c r="AI384" s="31">
        <f t="shared" si="863"/>
        <v>0</v>
      </c>
      <c r="AJ384" s="31"/>
      <c r="AK384" s="31"/>
      <c r="AL384" s="31"/>
      <c r="AM384" s="31"/>
      <c r="AN384" s="31"/>
      <c r="AO384" s="31"/>
      <c r="AP384" s="31"/>
      <c r="AQ384" s="31"/>
      <c r="AR384" s="31"/>
      <c r="AS384" s="31">
        <f t="shared" si="825"/>
        <v>149377</v>
      </c>
      <c r="AT384" s="31">
        <f t="shared" si="826"/>
        <v>0</v>
      </c>
      <c r="AU384" s="31">
        <f t="shared" si="827"/>
        <v>0</v>
      </c>
      <c r="AV384" s="31"/>
      <c r="AW384" s="32"/>
      <c r="AX384" s="32"/>
      <c r="AY384" s="1"/>
      <c r="AZ384" s="1"/>
      <c r="BA384" s="1"/>
      <c r="BB384" s="1"/>
      <c r="BC384" s="1"/>
      <c r="BD384" s="1"/>
      <c r="BE384" s="1"/>
    </row>
    <row r="385" ht="15">
      <c r="A385" s="29" t="s">
        <v>298</v>
      </c>
      <c r="B385" s="29" t="s">
        <v>74</v>
      </c>
      <c r="C385" s="29" t="s">
        <v>329</v>
      </c>
      <c r="D385" s="29" t="s">
        <v>309</v>
      </c>
      <c r="E385" s="29"/>
      <c r="F385" s="30" t="s">
        <v>34</v>
      </c>
      <c r="G385" s="31">
        <f>G386+G408+G413+G405</f>
        <v>12456894.999999996</v>
      </c>
      <c r="H385" s="31">
        <f>H386+H408+H413+H405</f>
        <v>12340135.699999999</v>
      </c>
      <c r="I385" s="31">
        <f>I386+I408+I413+I405</f>
        <v>11969350</v>
      </c>
      <c r="J385" s="31">
        <f>J386+J408+J413+J405</f>
        <v>0</v>
      </c>
      <c r="K385" s="31">
        <f>K386+K408+K413+K405</f>
        <v>0</v>
      </c>
      <c r="L385" s="31">
        <f>L386+L408+L413+L405</f>
        <v>0</v>
      </c>
      <c r="M385" s="31">
        <f t="shared" si="866"/>
        <v>12456894.999999996</v>
      </c>
      <c r="N385" s="31">
        <f t="shared" si="867"/>
        <v>12340135.699999999</v>
      </c>
      <c r="O385" s="31">
        <f t="shared" si="868"/>
        <v>11969350</v>
      </c>
      <c r="P385" s="31">
        <f>P386+P408+P413+P405</f>
        <v>4859.3269999999993</v>
      </c>
      <c r="Q385" s="31">
        <f>Q386+Q408+Q413+Q405</f>
        <v>0</v>
      </c>
      <c r="R385" s="31">
        <f>R386+R408+R413+R405</f>
        <v>204132.962</v>
      </c>
      <c r="S385" s="31">
        <f>S386+S408+S413+S405</f>
        <v>-55168.428999999996</v>
      </c>
      <c r="T385" s="31">
        <f>T386+T408+T413+T405</f>
        <v>0</v>
      </c>
      <c r="U385" s="31">
        <f>U386+U408+U413+U405</f>
        <v>5806.3629999999994</v>
      </c>
      <c r="V385" s="31">
        <f>V386+V408+V413+V405</f>
        <v>1888.5160000000001</v>
      </c>
      <c r="W385" s="31">
        <f>W386+W408+W413+W405</f>
        <v>9200</v>
      </c>
      <c r="X385" s="31">
        <f>X386+X408+X413+X405</f>
        <v>0</v>
      </c>
      <c r="Y385" s="31">
        <f>Y386+Y408+Y413+Y405</f>
        <v>5806.3629999999994</v>
      </c>
      <c r="Z385" s="31">
        <f>Z386+Z408+Z413+Z405</f>
        <v>1770.6669999999999</v>
      </c>
      <c r="AA385" s="31">
        <f>AA386+AA408+AA413+AA405</f>
        <v>45968.428999999996</v>
      </c>
      <c r="AB385" s="31">
        <f>AB386+AB408+AB413+AB405</f>
        <v>0</v>
      </c>
      <c r="AC385" s="31">
        <f t="shared" si="858"/>
        <v>12610718.859999996</v>
      </c>
      <c r="AD385" s="31">
        <f t="shared" si="859"/>
        <v>12357030.579</v>
      </c>
      <c r="AE385" s="31">
        <f t="shared" si="860"/>
        <v>12022895.458999999</v>
      </c>
      <c r="AF385" s="31">
        <f>AF386+AF408+AF413+AF405</f>
        <v>-6000</v>
      </c>
      <c r="AG385" s="31">
        <f t="shared" si="861"/>
        <v>12604718.859999996</v>
      </c>
      <c r="AH385" s="31">
        <f t="shared" si="862"/>
        <v>12357030.579</v>
      </c>
      <c r="AI385" s="31">
        <f t="shared" si="863"/>
        <v>12022895.458999999</v>
      </c>
      <c r="AJ385" s="31">
        <f>AJ386+AJ408+AJ413+AJ405</f>
        <v>0</v>
      </c>
      <c r="AK385" s="31">
        <f>AK386+AK408+AK413+AK405</f>
        <v>0</v>
      </c>
      <c r="AL385" s="31">
        <f>AL386+AL408+AL413+AL405</f>
        <v>30632.421999999999</v>
      </c>
      <c r="AM385" s="31">
        <f>AM386+AM408+AM413+AM405</f>
        <v>0</v>
      </c>
      <c r="AN385" s="31">
        <f>AN386+AN408+AN413+AN405</f>
        <v>0</v>
      </c>
      <c r="AO385" s="31">
        <f>AO386+AO408+AO413+AO405</f>
        <v>0</v>
      </c>
      <c r="AP385" s="31">
        <f>AP386+AP408+AP413+AP405</f>
        <v>0</v>
      </c>
      <c r="AQ385" s="31">
        <f>AQ386+AQ408+AQ413+AQ405</f>
        <v>0</v>
      </c>
      <c r="AR385" s="31">
        <f>AR386+AR408+AR413+AR405</f>
        <v>0</v>
      </c>
      <c r="AS385" s="31">
        <f t="shared" si="825"/>
        <v>12635351.281999996</v>
      </c>
      <c r="AT385" s="31">
        <f t="shared" si="826"/>
        <v>12357030.579</v>
      </c>
      <c r="AU385" s="31">
        <f t="shared" si="827"/>
        <v>12022895.458999999</v>
      </c>
      <c r="AV385" s="31">
        <f>AV386+AV408+AV413+AV405</f>
        <v>0</v>
      </c>
      <c r="AW385" s="32"/>
      <c r="AX385" s="32"/>
      <c r="AY385" s="1"/>
      <c r="AZ385" s="1"/>
      <c r="BA385" s="1"/>
      <c r="BB385" s="1"/>
      <c r="BC385" s="1"/>
      <c r="BD385" s="1"/>
      <c r="BE385" s="1"/>
    </row>
    <row r="386" ht="45">
      <c r="A386" s="29" t="s">
        <v>298</v>
      </c>
      <c r="B386" s="29" t="s">
        <v>74</v>
      </c>
      <c r="C386" s="29" t="s">
        <v>329</v>
      </c>
      <c r="D386" s="29" t="s">
        <v>310</v>
      </c>
      <c r="E386" s="29"/>
      <c r="F386" s="30" t="s">
        <v>311</v>
      </c>
      <c r="G386" s="31">
        <f>G387+G389+G403+G391+G401</f>
        <v>11532882.699999997</v>
      </c>
      <c r="H386" s="31">
        <f>H387+H389+H403+H391+H401</f>
        <v>11579423.1</v>
      </c>
      <c r="I386" s="31">
        <f>I387+I389+I403+I391+I401</f>
        <v>11590582.6</v>
      </c>
      <c r="J386" s="31">
        <f>J387+J389+J403+J391+J401</f>
        <v>0</v>
      </c>
      <c r="K386" s="31">
        <f>K387+K389+K403+K391+K401</f>
        <v>0</v>
      </c>
      <c r="L386" s="31">
        <f>L387+L389+L403+L391+L401</f>
        <v>0</v>
      </c>
      <c r="M386" s="31">
        <f t="shared" si="866"/>
        <v>11532882.699999997</v>
      </c>
      <c r="N386" s="31">
        <f t="shared" si="867"/>
        <v>11579423.1</v>
      </c>
      <c r="O386" s="31">
        <f t="shared" si="868"/>
        <v>11590582.6</v>
      </c>
      <c r="P386" s="31">
        <f>P387+P389+P403+P391+P401+P393+P395+P397+P399</f>
        <v>4859.3269999999993</v>
      </c>
      <c r="Q386" s="31">
        <f>Q387+Q389+Q403+Q391+Q401+Q393+Q395+Q397+Q399</f>
        <v>0</v>
      </c>
      <c r="R386" s="31">
        <f>R387+R389+R403+R391+R401+R393+R395+R397+R399</f>
        <v>2006.365</v>
      </c>
      <c r="S386" s="31">
        <f>S387+S389+S403+S391+S401+S393+S395+S397+S399</f>
        <v>0</v>
      </c>
      <c r="T386" s="31">
        <f>T387+T389+T403+T391+T401+T393+T395+T397+T399</f>
        <v>0</v>
      </c>
      <c r="U386" s="31">
        <f>U387+U389+U403+U391+U401+U393+U395+U397+U399</f>
        <v>5806.3629999999994</v>
      </c>
      <c r="V386" s="31">
        <f>V387+V389+V403+V391+V401+V393+V395+V397+V399</f>
        <v>1888.5160000000001</v>
      </c>
      <c r="W386" s="31">
        <f>W387+W389+W403+W391+W401+W393+W395+W397+W399</f>
        <v>0</v>
      </c>
      <c r="X386" s="31">
        <f>X387+X389+X403+X391+X401+X393+X395+X397+X399</f>
        <v>0</v>
      </c>
      <c r="Y386" s="31">
        <f>Y387+Y389+Y403+Y391+Y401+Y393+Y395+Y397+Y399</f>
        <v>5806.3629999999994</v>
      </c>
      <c r="Z386" s="31">
        <f>Z387+Z389+Z403+Z391+Z401+Z393+Z395+Z397+Z399</f>
        <v>1770.6669999999999</v>
      </c>
      <c r="AA386" s="31">
        <f>AA387+AA389+AA403+AA391+AA401+AA393+AA395+AA397+AA399</f>
        <v>0</v>
      </c>
      <c r="AB386" s="31">
        <f>AB387+AB389+AB403+AB391+AB401+AB393+AB395+AB397+AB399</f>
        <v>0</v>
      </c>
      <c r="AC386" s="31">
        <f t="shared" si="858"/>
        <v>11539748.391999997</v>
      </c>
      <c r="AD386" s="31">
        <f t="shared" si="859"/>
        <v>11587117.979</v>
      </c>
      <c r="AE386" s="31">
        <f t="shared" si="860"/>
        <v>11598159.629999999</v>
      </c>
      <c r="AF386" s="31">
        <f>AF387+AF389+AF403+AF391+AF401+AF393+AF395+AF397+AF399</f>
        <v>0</v>
      </c>
      <c r="AG386" s="31">
        <f t="shared" si="861"/>
        <v>11539748.391999997</v>
      </c>
      <c r="AH386" s="31">
        <f t="shared" si="862"/>
        <v>11587117.979</v>
      </c>
      <c r="AI386" s="31">
        <f t="shared" si="863"/>
        <v>11598159.629999999</v>
      </c>
      <c r="AJ386" s="31">
        <f>AJ387+AJ389+AJ403+AJ391+AJ401+AJ393+AJ395+AJ397+AJ399</f>
        <v>0</v>
      </c>
      <c r="AK386" s="31">
        <f>AK387+AK389+AK403+AK391+AK401+AK393+AK395+AK397+AK399</f>
        <v>0</v>
      </c>
      <c r="AL386" s="31">
        <f>AL387+AL389+AL403+AL391+AL401+AL393+AL395+AL397+AL399</f>
        <v>0</v>
      </c>
      <c r="AM386" s="31">
        <f>AM387+AM389+AM403+AM391+AM401+AM393+AM395+AM397+AM399</f>
        <v>0</v>
      </c>
      <c r="AN386" s="31">
        <f>AN387+AN389+AN403+AN391+AN401+AN393+AN395+AN397+AN399</f>
        <v>0</v>
      </c>
      <c r="AO386" s="31">
        <f>AO387+AO389+AO403+AO391+AO401+AO393+AO395+AO397+AO399</f>
        <v>0</v>
      </c>
      <c r="AP386" s="31">
        <f>AP387+AP389+AP403+AP391+AP401+AP393+AP395+AP397+AP399</f>
        <v>0</v>
      </c>
      <c r="AQ386" s="31">
        <f>AQ387+AQ389+AQ403+AQ391+AQ401+AQ393+AQ395+AQ397+AQ399</f>
        <v>0</v>
      </c>
      <c r="AR386" s="31">
        <f>AR387+AR389+AR403+AR391+AR401+AR393+AR395+AR397+AR399</f>
        <v>0</v>
      </c>
      <c r="AS386" s="31">
        <f t="shared" si="825"/>
        <v>11539748.391999997</v>
      </c>
      <c r="AT386" s="31">
        <f t="shared" si="826"/>
        <v>11587117.979</v>
      </c>
      <c r="AU386" s="31">
        <f t="shared" si="827"/>
        <v>11598159.629999999</v>
      </c>
      <c r="AV386" s="31">
        <f>AV387+AV389+AV403+AV391+AV401+AV393+AV395+AV397+AV399</f>
        <v>0</v>
      </c>
      <c r="AW386" s="32"/>
      <c r="AX386" s="32"/>
      <c r="AY386" s="1"/>
      <c r="AZ386" s="1"/>
      <c r="BA386" s="1"/>
      <c r="BB386" s="1"/>
      <c r="BC386" s="1"/>
      <c r="BD386" s="1"/>
      <c r="BE386" s="1"/>
    </row>
    <row r="387" ht="45">
      <c r="A387" s="29" t="s">
        <v>298</v>
      </c>
      <c r="B387" s="29" t="s">
        <v>74</v>
      </c>
      <c r="C387" s="29" t="s">
        <v>329</v>
      </c>
      <c r="D387" s="29" t="s">
        <v>312</v>
      </c>
      <c r="E387" s="29"/>
      <c r="F387" s="30" t="s">
        <v>54</v>
      </c>
      <c r="G387" s="31">
        <f>G388</f>
        <v>1307629.1000000001</v>
      </c>
      <c r="H387" s="31">
        <f>H388</f>
        <v>1300558.2</v>
      </c>
      <c r="I387" s="31">
        <f>I388</f>
        <v>1293487.2</v>
      </c>
      <c r="J387" s="31">
        <f>J388</f>
        <v>0</v>
      </c>
      <c r="K387" s="31">
        <f>K388</f>
        <v>0</v>
      </c>
      <c r="L387" s="31">
        <f>L388</f>
        <v>0</v>
      </c>
      <c r="M387" s="31">
        <f t="shared" si="866"/>
        <v>1307629.1000000001</v>
      </c>
      <c r="N387" s="31">
        <f t="shared" si="867"/>
        <v>1300558.2</v>
      </c>
      <c r="O387" s="31">
        <f t="shared" si="868"/>
        <v>1293487.2</v>
      </c>
      <c r="P387" s="31">
        <f>P388</f>
        <v>0</v>
      </c>
      <c r="Q387" s="31">
        <f>Q388</f>
        <v>0</v>
      </c>
      <c r="R387" s="31">
        <f>R388</f>
        <v>2006.365</v>
      </c>
      <c r="S387" s="31">
        <f>S388</f>
        <v>0</v>
      </c>
      <c r="T387" s="31">
        <f>T388</f>
        <v>0</v>
      </c>
      <c r="U387" s="31">
        <f>U388</f>
        <v>0</v>
      </c>
      <c r="V387" s="31">
        <f>V388</f>
        <v>1888.5160000000001</v>
      </c>
      <c r="W387" s="31">
        <f>W388</f>
        <v>0</v>
      </c>
      <c r="X387" s="31">
        <f>X388</f>
        <v>0</v>
      </c>
      <c r="Y387" s="31">
        <f>Y388</f>
        <v>0</v>
      </c>
      <c r="Z387" s="31">
        <f>Z388</f>
        <v>1770.6669999999999</v>
      </c>
      <c r="AA387" s="31">
        <f>AA388</f>
        <v>0</v>
      </c>
      <c r="AB387" s="31">
        <f>AB388</f>
        <v>0</v>
      </c>
      <c r="AC387" s="31">
        <f t="shared" si="858"/>
        <v>1309635.4650000001</v>
      </c>
      <c r="AD387" s="31">
        <f t="shared" si="859"/>
        <v>1302446.716</v>
      </c>
      <c r="AE387" s="31">
        <f t="shared" si="860"/>
        <v>1295257.8669999999</v>
      </c>
      <c r="AF387" s="31">
        <f>AF388</f>
        <v>0</v>
      </c>
      <c r="AG387" s="31">
        <f t="shared" si="861"/>
        <v>1309635.4650000001</v>
      </c>
      <c r="AH387" s="31">
        <f t="shared" si="862"/>
        <v>1302446.716</v>
      </c>
      <c r="AI387" s="31">
        <f t="shared" si="863"/>
        <v>1295257.8669999999</v>
      </c>
      <c r="AJ387" s="31">
        <f>AJ388</f>
        <v>0</v>
      </c>
      <c r="AK387" s="31">
        <f>AK388</f>
        <v>0</v>
      </c>
      <c r="AL387" s="31">
        <f>AL388</f>
        <v>0</v>
      </c>
      <c r="AM387" s="31">
        <f>AM388</f>
        <v>0</v>
      </c>
      <c r="AN387" s="31">
        <f>AN388</f>
        <v>0</v>
      </c>
      <c r="AO387" s="31">
        <f>AO388</f>
        <v>0</v>
      </c>
      <c r="AP387" s="31">
        <f>AP388</f>
        <v>0</v>
      </c>
      <c r="AQ387" s="31">
        <f>AQ388</f>
        <v>0</v>
      </c>
      <c r="AR387" s="31">
        <f>AR388</f>
        <v>0</v>
      </c>
      <c r="AS387" s="31">
        <f t="shared" si="825"/>
        <v>1309635.4650000001</v>
      </c>
      <c r="AT387" s="31">
        <f t="shared" si="826"/>
        <v>1302446.716</v>
      </c>
      <c r="AU387" s="31">
        <f t="shared" si="827"/>
        <v>1295257.8669999999</v>
      </c>
      <c r="AV387" s="31">
        <f>AV388</f>
        <v>0</v>
      </c>
      <c r="AW387" s="32"/>
      <c r="AX387" s="32"/>
      <c r="AY387" s="1"/>
      <c r="AZ387" s="1"/>
      <c r="BA387" s="1"/>
      <c r="BB387" s="1"/>
      <c r="BC387" s="1"/>
      <c r="BD387" s="1"/>
      <c r="BE387" s="1"/>
    </row>
    <row r="388" ht="30">
      <c r="A388" s="29" t="s">
        <v>298</v>
      </c>
      <c r="B388" s="29" t="s">
        <v>74</v>
      </c>
      <c r="C388" s="29" t="s">
        <v>329</v>
      </c>
      <c r="D388" s="29" t="s">
        <v>312</v>
      </c>
      <c r="E388" s="29" t="s">
        <v>129</v>
      </c>
      <c r="F388" s="30" t="s">
        <v>130</v>
      </c>
      <c r="G388" s="31">
        <v>1307629.1000000001</v>
      </c>
      <c r="H388" s="31">
        <v>1300558.2</v>
      </c>
      <c r="I388" s="31">
        <v>1293487.2</v>
      </c>
      <c r="J388" s="31"/>
      <c r="K388" s="31"/>
      <c r="L388" s="31"/>
      <c r="M388" s="31">
        <f t="shared" si="866"/>
        <v>1307629.1000000001</v>
      </c>
      <c r="N388" s="31">
        <f t="shared" si="867"/>
        <v>1300558.2</v>
      </c>
      <c r="O388" s="31">
        <f t="shared" si="868"/>
        <v>1293487.2</v>
      </c>
      <c r="P388" s="31"/>
      <c r="Q388" s="31"/>
      <c r="R388" s="31">
        <v>2006.365</v>
      </c>
      <c r="S388" s="31"/>
      <c r="T388" s="31"/>
      <c r="U388" s="31"/>
      <c r="V388" s="31">
        <v>1888.5160000000001</v>
      </c>
      <c r="W388" s="31"/>
      <c r="X388" s="31"/>
      <c r="Y388" s="31"/>
      <c r="Z388" s="31">
        <v>1770.6669999999999</v>
      </c>
      <c r="AA388" s="31"/>
      <c r="AB388" s="31"/>
      <c r="AC388" s="31">
        <f t="shared" si="858"/>
        <v>1309635.4650000001</v>
      </c>
      <c r="AD388" s="31">
        <f t="shared" si="859"/>
        <v>1302446.716</v>
      </c>
      <c r="AE388" s="31">
        <f t="shared" si="860"/>
        <v>1295257.8669999999</v>
      </c>
      <c r="AF388" s="31"/>
      <c r="AG388" s="31">
        <f t="shared" si="861"/>
        <v>1309635.4650000001</v>
      </c>
      <c r="AH388" s="31">
        <f t="shared" si="862"/>
        <v>1302446.716</v>
      </c>
      <c r="AI388" s="31">
        <f t="shared" si="863"/>
        <v>1295257.8669999999</v>
      </c>
      <c r="AJ388" s="31"/>
      <c r="AK388" s="31"/>
      <c r="AL388" s="31"/>
      <c r="AM388" s="31"/>
      <c r="AN388" s="31"/>
      <c r="AO388" s="31"/>
      <c r="AP388" s="31"/>
      <c r="AQ388" s="31"/>
      <c r="AR388" s="31"/>
      <c r="AS388" s="31">
        <f t="shared" si="825"/>
        <v>1309635.4650000001</v>
      </c>
      <c r="AT388" s="31">
        <f t="shared" si="826"/>
        <v>1302446.716</v>
      </c>
      <c r="AU388" s="31">
        <f t="shared" si="827"/>
        <v>1295257.8669999999</v>
      </c>
      <c r="AV388" s="31"/>
      <c r="AW388" s="32"/>
      <c r="AX388" s="32"/>
      <c r="AY388" s="1"/>
      <c r="AZ388" s="1"/>
      <c r="BA388" s="1"/>
      <c r="BB388" s="1"/>
      <c r="BC388" s="1"/>
      <c r="BD388" s="1"/>
      <c r="BE388" s="1"/>
    </row>
    <row r="389" ht="30">
      <c r="A389" s="29" t="s">
        <v>298</v>
      </c>
      <c r="B389" s="29" t="s">
        <v>74</v>
      </c>
      <c r="C389" s="29" t="s">
        <v>329</v>
      </c>
      <c r="D389" s="29" t="s">
        <v>356</v>
      </c>
      <c r="E389" s="29"/>
      <c r="F389" s="30" t="s">
        <v>357</v>
      </c>
      <c r="G389" s="31">
        <f>G390</f>
        <v>12235.4</v>
      </c>
      <c r="H389" s="31">
        <f>H390</f>
        <v>11181.299999999999</v>
      </c>
      <c r="I389" s="31">
        <f>I390</f>
        <v>11181.299999999999</v>
      </c>
      <c r="J389" s="31">
        <f>J390</f>
        <v>0</v>
      </c>
      <c r="K389" s="31">
        <f>K390</f>
        <v>0</v>
      </c>
      <c r="L389" s="31">
        <f>L390</f>
        <v>0</v>
      </c>
      <c r="M389" s="31">
        <f t="shared" si="866"/>
        <v>12235.4</v>
      </c>
      <c r="N389" s="31">
        <f t="shared" si="867"/>
        <v>11181.299999999999</v>
      </c>
      <c r="O389" s="31">
        <f t="shared" si="868"/>
        <v>11181.299999999999</v>
      </c>
      <c r="P389" s="31">
        <f>P390</f>
        <v>0</v>
      </c>
      <c r="Q389" s="31">
        <f>Q390</f>
        <v>0</v>
      </c>
      <c r="R389" s="31">
        <f>R390</f>
        <v>0</v>
      </c>
      <c r="S389" s="31">
        <f>S390</f>
        <v>0</v>
      </c>
      <c r="T389" s="31">
        <f>T390</f>
        <v>0</v>
      </c>
      <c r="U389" s="31">
        <f>U390</f>
        <v>0</v>
      </c>
      <c r="V389" s="31">
        <f>V390</f>
        <v>0</v>
      </c>
      <c r="W389" s="31">
        <f>W390</f>
        <v>0</v>
      </c>
      <c r="X389" s="31">
        <f>X390</f>
        <v>0</v>
      </c>
      <c r="Y389" s="31">
        <f>Y390</f>
        <v>0</v>
      </c>
      <c r="Z389" s="31">
        <f>Z390</f>
        <v>0</v>
      </c>
      <c r="AA389" s="31">
        <f>AA390</f>
        <v>0</v>
      </c>
      <c r="AB389" s="31">
        <f>AB390</f>
        <v>0</v>
      </c>
      <c r="AC389" s="31">
        <f t="shared" si="858"/>
        <v>12235.4</v>
      </c>
      <c r="AD389" s="31">
        <f t="shared" si="859"/>
        <v>11181.299999999999</v>
      </c>
      <c r="AE389" s="31">
        <f t="shared" si="860"/>
        <v>11181.299999999999</v>
      </c>
      <c r="AF389" s="31">
        <f>AF390</f>
        <v>0</v>
      </c>
      <c r="AG389" s="31">
        <f t="shared" si="861"/>
        <v>12235.4</v>
      </c>
      <c r="AH389" s="31">
        <f t="shared" si="862"/>
        <v>11181.299999999999</v>
      </c>
      <c r="AI389" s="31">
        <f t="shared" si="863"/>
        <v>11181.299999999999</v>
      </c>
      <c r="AJ389" s="31">
        <f>AJ390</f>
        <v>0</v>
      </c>
      <c r="AK389" s="31">
        <f>AK390</f>
        <v>0</v>
      </c>
      <c r="AL389" s="31">
        <f>AL390</f>
        <v>0</v>
      </c>
      <c r="AM389" s="31">
        <f>AM390</f>
        <v>0</v>
      </c>
      <c r="AN389" s="31">
        <f>AN390</f>
        <v>0</v>
      </c>
      <c r="AO389" s="31">
        <f>AO390</f>
        <v>0</v>
      </c>
      <c r="AP389" s="31">
        <f>AP390</f>
        <v>0</v>
      </c>
      <c r="AQ389" s="31">
        <f>AQ390</f>
        <v>0</v>
      </c>
      <c r="AR389" s="31">
        <f>AR390</f>
        <v>0</v>
      </c>
      <c r="AS389" s="31">
        <f t="shared" si="825"/>
        <v>12235.4</v>
      </c>
      <c r="AT389" s="31">
        <f t="shared" si="826"/>
        <v>11181.299999999999</v>
      </c>
      <c r="AU389" s="31">
        <f t="shared" si="827"/>
        <v>11181.299999999999</v>
      </c>
      <c r="AV389" s="31">
        <f>AV390</f>
        <v>0</v>
      </c>
      <c r="AW389" s="32"/>
      <c r="AX389" s="32"/>
      <c r="AY389" s="1"/>
      <c r="AZ389" s="1"/>
      <c r="BA389" s="1"/>
      <c r="BB389" s="1"/>
      <c r="BC389" s="1"/>
      <c r="BD389" s="1"/>
      <c r="BE389" s="1"/>
    </row>
    <row r="390" ht="30">
      <c r="A390" s="29" t="s">
        <v>298</v>
      </c>
      <c r="B390" s="29" t="s">
        <v>74</v>
      </c>
      <c r="C390" s="29" t="s">
        <v>329</v>
      </c>
      <c r="D390" s="29" t="s">
        <v>356</v>
      </c>
      <c r="E390" s="29" t="s">
        <v>129</v>
      </c>
      <c r="F390" s="30" t="s">
        <v>130</v>
      </c>
      <c r="G390" s="31">
        <v>12235.4</v>
      </c>
      <c r="H390" s="31">
        <v>11181.299999999999</v>
      </c>
      <c r="I390" s="31">
        <v>11181.299999999999</v>
      </c>
      <c r="J390" s="31"/>
      <c r="K390" s="31"/>
      <c r="L390" s="31"/>
      <c r="M390" s="31">
        <f t="shared" si="866"/>
        <v>12235.4</v>
      </c>
      <c r="N390" s="31">
        <f t="shared" si="867"/>
        <v>11181.299999999999</v>
      </c>
      <c r="O390" s="31">
        <f t="shared" si="868"/>
        <v>11181.299999999999</v>
      </c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>
        <f t="shared" si="858"/>
        <v>12235.4</v>
      </c>
      <c r="AD390" s="31">
        <f t="shared" si="859"/>
        <v>11181.299999999999</v>
      </c>
      <c r="AE390" s="31">
        <f t="shared" si="860"/>
        <v>11181.299999999999</v>
      </c>
      <c r="AF390" s="31"/>
      <c r="AG390" s="31">
        <f t="shared" si="861"/>
        <v>12235.4</v>
      </c>
      <c r="AH390" s="31">
        <f t="shared" si="862"/>
        <v>11181.299999999999</v>
      </c>
      <c r="AI390" s="31">
        <f t="shared" si="863"/>
        <v>11181.299999999999</v>
      </c>
      <c r="AJ390" s="31"/>
      <c r="AK390" s="31"/>
      <c r="AL390" s="31"/>
      <c r="AM390" s="31"/>
      <c r="AN390" s="31"/>
      <c r="AO390" s="31"/>
      <c r="AP390" s="31"/>
      <c r="AQ390" s="31"/>
      <c r="AR390" s="31"/>
      <c r="AS390" s="31">
        <f t="shared" si="825"/>
        <v>12235.4</v>
      </c>
      <c r="AT390" s="31">
        <f t="shared" si="826"/>
        <v>11181.299999999999</v>
      </c>
      <c r="AU390" s="31">
        <f t="shared" si="827"/>
        <v>11181.299999999999</v>
      </c>
      <c r="AV390" s="31"/>
      <c r="AW390" s="32"/>
      <c r="AX390" s="32"/>
      <c r="AY390" s="1"/>
      <c r="AZ390" s="1"/>
      <c r="BA390" s="1"/>
      <c r="BB390" s="1"/>
      <c r="BC390" s="1"/>
      <c r="BD390" s="1"/>
      <c r="BE390" s="1"/>
    </row>
    <row r="391" ht="30">
      <c r="A391" s="29" t="s">
        <v>298</v>
      </c>
      <c r="B391" s="29" t="s">
        <v>74</v>
      </c>
      <c r="C391" s="29" t="s">
        <v>329</v>
      </c>
      <c r="D391" s="29" t="s">
        <v>313</v>
      </c>
      <c r="E391" s="29"/>
      <c r="F391" s="30" t="s">
        <v>314</v>
      </c>
      <c r="G391" s="31">
        <f>G392</f>
        <v>9109712.7999999989</v>
      </c>
      <c r="H391" s="31">
        <f>H392</f>
        <v>9201603</v>
      </c>
      <c r="I391" s="31">
        <f>I392</f>
        <v>9218137.3000000007</v>
      </c>
      <c r="J391" s="31">
        <f>J392</f>
        <v>0</v>
      </c>
      <c r="K391" s="31">
        <f>K392</f>
        <v>0</v>
      </c>
      <c r="L391" s="31">
        <f>L392</f>
        <v>0</v>
      </c>
      <c r="M391" s="31">
        <f t="shared" si="866"/>
        <v>9109712.7999999989</v>
      </c>
      <c r="N391" s="31">
        <f t="shared" si="867"/>
        <v>9201603</v>
      </c>
      <c r="O391" s="31">
        <f t="shared" si="868"/>
        <v>9218137.3000000007</v>
      </c>
      <c r="P391" s="31">
        <f>P392</f>
        <v>0</v>
      </c>
      <c r="Q391" s="31">
        <f>Q392</f>
        <v>0</v>
      </c>
      <c r="R391" s="31">
        <f>R392</f>
        <v>0</v>
      </c>
      <c r="S391" s="31">
        <f>S392</f>
        <v>0</v>
      </c>
      <c r="T391" s="31">
        <f>T392</f>
        <v>0</v>
      </c>
      <c r="U391" s="31">
        <f>U392</f>
        <v>0</v>
      </c>
      <c r="V391" s="31">
        <f>V392</f>
        <v>0</v>
      </c>
      <c r="W391" s="31">
        <f>W392</f>
        <v>0</v>
      </c>
      <c r="X391" s="31">
        <f>X392</f>
        <v>0</v>
      </c>
      <c r="Y391" s="31">
        <f>Y392</f>
        <v>0</v>
      </c>
      <c r="Z391" s="31">
        <f>Z392</f>
        <v>0</v>
      </c>
      <c r="AA391" s="31">
        <f>AA392</f>
        <v>0</v>
      </c>
      <c r="AB391" s="31">
        <f>AB392</f>
        <v>0</v>
      </c>
      <c r="AC391" s="31">
        <f t="shared" si="858"/>
        <v>9109712.7999999989</v>
      </c>
      <c r="AD391" s="31">
        <f t="shared" si="859"/>
        <v>9201603</v>
      </c>
      <c r="AE391" s="31">
        <f t="shared" si="860"/>
        <v>9218137.3000000007</v>
      </c>
      <c r="AF391" s="31">
        <f>AF392</f>
        <v>0</v>
      </c>
      <c r="AG391" s="31">
        <f t="shared" si="861"/>
        <v>9109712.7999999989</v>
      </c>
      <c r="AH391" s="31">
        <f t="shared" si="862"/>
        <v>9201603</v>
      </c>
      <c r="AI391" s="31">
        <f t="shared" si="863"/>
        <v>9218137.3000000007</v>
      </c>
      <c r="AJ391" s="31">
        <f>AJ392</f>
        <v>0</v>
      </c>
      <c r="AK391" s="31">
        <f>AK392</f>
        <v>0</v>
      </c>
      <c r="AL391" s="31">
        <f>AL392</f>
        <v>0</v>
      </c>
      <c r="AM391" s="31">
        <f>AM392</f>
        <v>0</v>
      </c>
      <c r="AN391" s="31">
        <f>AN392</f>
        <v>0</v>
      </c>
      <c r="AO391" s="31">
        <f>AO392</f>
        <v>0</v>
      </c>
      <c r="AP391" s="31">
        <f>AP392</f>
        <v>0</v>
      </c>
      <c r="AQ391" s="31">
        <f>AQ392</f>
        <v>0</v>
      </c>
      <c r="AR391" s="31">
        <f>AR392</f>
        <v>0</v>
      </c>
      <c r="AS391" s="31">
        <f t="shared" si="825"/>
        <v>9109712.7999999989</v>
      </c>
      <c r="AT391" s="31">
        <f t="shared" si="826"/>
        <v>9201603</v>
      </c>
      <c r="AU391" s="31">
        <f t="shared" si="827"/>
        <v>9218137.3000000007</v>
      </c>
      <c r="AV391" s="31">
        <f>AV392</f>
        <v>0</v>
      </c>
      <c r="AW391" s="32"/>
      <c r="AX391" s="32"/>
      <c r="AY391" s="1"/>
      <c r="AZ391" s="1"/>
      <c r="BA391" s="1"/>
      <c r="BB391" s="1"/>
      <c r="BC391" s="1"/>
      <c r="BD391" s="1"/>
      <c r="BE391" s="1"/>
    </row>
    <row r="392" ht="30">
      <c r="A392" s="29" t="s">
        <v>298</v>
      </c>
      <c r="B392" s="29" t="s">
        <v>74</v>
      </c>
      <c r="C392" s="29" t="s">
        <v>329</v>
      </c>
      <c r="D392" s="29" t="s">
        <v>313</v>
      </c>
      <c r="E392" s="29" t="s">
        <v>129</v>
      </c>
      <c r="F392" s="30" t="s">
        <v>130</v>
      </c>
      <c r="G392" s="31">
        <v>9109712.7999999989</v>
      </c>
      <c r="H392" s="31">
        <v>9201603</v>
      </c>
      <c r="I392" s="31">
        <v>9218137.3000000007</v>
      </c>
      <c r="J392" s="31"/>
      <c r="K392" s="31"/>
      <c r="L392" s="31"/>
      <c r="M392" s="31">
        <f t="shared" si="866"/>
        <v>9109712.7999999989</v>
      </c>
      <c r="N392" s="31">
        <f t="shared" si="867"/>
        <v>9201603</v>
      </c>
      <c r="O392" s="31">
        <f t="shared" si="868"/>
        <v>9218137.3000000007</v>
      </c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>
        <f t="shared" si="858"/>
        <v>9109712.7999999989</v>
      </c>
      <c r="AD392" s="31">
        <f t="shared" si="859"/>
        <v>9201603</v>
      </c>
      <c r="AE392" s="31">
        <f t="shared" si="860"/>
        <v>9218137.3000000007</v>
      </c>
      <c r="AF392" s="31"/>
      <c r="AG392" s="31">
        <f t="shared" si="861"/>
        <v>9109712.7999999989</v>
      </c>
      <c r="AH392" s="31">
        <f t="shared" si="862"/>
        <v>9201603</v>
      </c>
      <c r="AI392" s="31">
        <f t="shared" si="863"/>
        <v>9218137.3000000007</v>
      </c>
      <c r="AJ392" s="31"/>
      <c r="AK392" s="31"/>
      <c r="AL392" s="31"/>
      <c r="AM392" s="31"/>
      <c r="AN392" s="31"/>
      <c r="AO392" s="31"/>
      <c r="AP392" s="31"/>
      <c r="AQ392" s="31"/>
      <c r="AR392" s="31"/>
      <c r="AS392" s="31">
        <f t="shared" si="825"/>
        <v>9109712.7999999989</v>
      </c>
      <c r="AT392" s="31">
        <f t="shared" si="826"/>
        <v>9201603</v>
      </c>
      <c r="AU392" s="31">
        <f t="shared" si="827"/>
        <v>9218137.3000000007</v>
      </c>
      <c r="AV392" s="31"/>
      <c r="AW392" s="32"/>
      <c r="AX392" s="32"/>
      <c r="AY392" s="1"/>
      <c r="AZ392" s="1"/>
      <c r="BA392" s="1"/>
      <c r="BB392" s="1"/>
      <c r="BC392" s="1"/>
      <c r="BD392" s="1"/>
      <c r="BE392" s="1"/>
    </row>
    <row r="393" ht="30">
      <c r="A393" s="29" t="s">
        <v>298</v>
      </c>
      <c r="B393" s="29" t="s">
        <v>74</v>
      </c>
      <c r="C393" s="29" t="s">
        <v>329</v>
      </c>
      <c r="D393" s="29" t="s">
        <v>358</v>
      </c>
      <c r="E393" s="29"/>
      <c r="F393" s="30" t="s">
        <v>359</v>
      </c>
      <c r="G393" s="31"/>
      <c r="H393" s="31"/>
      <c r="I393" s="31"/>
      <c r="J393" s="31"/>
      <c r="K393" s="31"/>
      <c r="L393" s="31"/>
      <c r="M393" s="31"/>
      <c r="N393" s="31"/>
      <c r="O393" s="31"/>
      <c r="P393" s="31">
        <f>P394</f>
        <v>480.03300000000002</v>
      </c>
      <c r="Q393" s="31">
        <f>Q394</f>
        <v>0</v>
      </c>
      <c r="R393" s="31">
        <f>R394</f>
        <v>0</v>
      </c>
      <c r="S393" s="31">
        <f>S394</f>
        <v>0</v>
      </c>
      <c r="T393" s="31">
        <f>T394</f>
        <v>0</v>
      </c>
      <c r="U393" s="31">
        <f>U394</f>
        <v>716.46699999999998</v>
      </c>
      <c r="V393" s="31">
        <f>V394</f>
        <v>0</v>
      </c>
      <c r="W393" s="31">
        <f>W394</f>
        <v>0</v>
      </c>
      <c r="X393" s="31">
        <f>X394</f>
        <v>0</v>
      </c>
      <c r="Y393" s="31">
        <f>Y394</f>
        <v>716.46699999999998</v>
      </c>
      <c r="Z393" s="31">
        <f>Z394</f>
        <v>0</v>
      </c>
      <c r="AA393" s="31">
        <f>AA394</f>
        <v>0</v>
      </c>
      <c r="AB393" s="31">
        <f>AB394</f>
        <v>0</v>
      </c>
      <c r="AC393" s="31">
        <f t="shared" si="858"/>
        <v>480.03300000000002</v>
      </c>
      <c r="AD393" s="31">
        <f t="shared" si="859"/>
        <v>716.46699999999998</v>
      </c>
      <c r="AE393" s="31">
        <f t="shared" si="860"/>
        <v>716.46699999999998</v>
      </c>
      <c r="AF393" s="31">
        <f>AF394</f>
        <v>0</v>
      </c>
      <c r="AG393" s="31">
        <f t="shared" si="861"/>
        <v>480.03300000000002</v>
      </c>
      <c r="AH393" s="31">
        <f t="shared" si="862"/>
        <v>716.46699999999998</v>
      </c>
      <c r="AI393" s="31">
        <f t="shared" si="863"/>
        <v>716.46699999999998</v>
      </c>
      <c r="AJ393" s="31">
        <f>AJ394</f>
        <v>0</v>
      </c>
      <c r="AK393" s="31">
        <f>AK394</f>
        <v>0</v>
      </c>
      <c r="AL393" s="31">
        <f>AL394</f>
        <v>0</v>
      </c>
      <c r="AM393" s="31">
        <f>AM394</f>
        <v>0</v>
      </c>
      <c r="AN393" s="31">
        <f>AN394</f>
        <v>0</v>
      </c>
      <c r="AO393" s="31">
        <f>AO394</f>
        <v>0</v>
      </c>
      <c r="AP393" s="31">
        <f>AP394</f>
        <v>0</v>
      </c>
      <c r="AQ393" s="31">
        <f>AQ394</f>
        <v>0</v>
      </c>
      <c r="AR393" s="31">
        <f>AR394</f>
        <v>0</v>
      </c>
      <c r="AS393" s="31">
        <f t="shared" si="825"/>
        <v>480.03300000000002</v>
      </c>
      <c r="AT393" s="31">
        <f t="shared" si="826"/>
        <v>716.46699999999998</v>
      </c>
      <c r="AU393" s="31">
        <f t="shared" si="827"/>
        <v>716.46699999999998</v>
      </c>
      <c r="AV393" s="31">
        <f>AV394</f>
        <v>0</v>
      </c>
      <c r="AW393" s="32"/>
      <c r="AX393" s="32"/>
      <c r="AY393" s="1"/>
      <c r="AZ393" s="1"/>
      <c r="BA393" s="1"/>
      <c r="BB393" s="1"/>
      <c r="BC393" s="1"/>
      <c r="BD393" s="1"/>
      <c r="BE393" s="1"/>
    </row>
    <row r="394" ht="30">
      <c r="A394" s="29" t="s">
        <v>298</v>
      </c>
      <c r="B394" s="29" t="s">
        <v>74</v>
      </c>
      <c r="C394" s="29" t="s">
        <v>329</v>
      </c>
      <c r="D394" s="29" t="s">
        <v>358</v>
      </c>
      <c r="E394" s="29" t="s">
        <v>129</v>
      </c>
      <c r="F394" s="30" t="s">
        <v>130</v>
      </c>
      <c r="G394" s="31"/>
      <c r="H394" s="31"/>
      <c r="I394" s="31"/>
      <c r="J394" s="31"/>
      <c r="K394" s="31"/>
      <c r="L394" s="31"/>
      <c r="M394" s="31"/>
      <c r="N394" s="31"/>
      <c r="O394" s="31"/>
      <c r="P394" s="31">
        <v>480.03300000000002</v>
      </c>
      <c r="Q394" s="31"/>
      <c r="R394" s="31"/>
      <c r="S394" s="31"/>
      <c r="T394" s="31"/>
      <c r="U394" s="31">
        <v>716.46699999999998</v>
      </c>
      <c r="V394" s="31"/>
      <c r="W394" s="31"/>
      <c r="X394" s="31"/>
      <c r="Y394" s="31">
        <v>716.46699999999998</v>
      </c>
      <c r="Z394" s="31"/>
      <c r="AA394" s="31"/>
      <c r="AB394" s="31"/>
      <c r="AC394" s="31">
        <f t="shared" si="858"/>
        <v>480.03300000000002</v>
      </c>
      <c r="AD394" s="31">
        <f t="shared" si="859"/>
        <v>716.46699999999998</v>
      </c>
      <c r="AE394" s="31">
        <f t="shared" si="860"/>
        <v>716.46699999999998</v>
      </c>
      <c r="AF394" s="31"/>
      <c r="AG394" s="31">
        <f t="shared" si="861"/>
        <v>480.03300000000002</v>
      </c>
      <c r="AH394" s="31">
        <f t="shared" si="862"/>
        <v>716.46699999999998</v>
      </c>
      <c r="AI394" s="31">
        <f t="shared" si="863"/>
        <v>716.46699999999998</v>
      </c>
      <c r="AJ394" s="31"/>
      <c r="AK394" s="31"/>
      <c r="AL394" s="31"/>
      <c r="AM394" s="31"/>
      <c r="AN394" s="31"/>
      <c r="AO394" s="31"/>
      <c r="AP394" s="31"/>
      <c r="AQ394" s="31"/>
      <c r="AR394" s="31"/>
      <c r="AS394" s="31">
        <f t="shared" si="825"/>
        <v>480.03300000000002</v>
      </c>
      <c r="AT394" s="31">
        <f t="shared" si="826"/>
        <v>716.46699999999998</v>
      </c>
      <c r="AU394" s="31">
        <f t="shared" si="827"/>
        <v>716.46699999999998</v>
      </c>
      <c r="AV394" s="31"/>
      <c r="AW394" s="32"/>
      <c r="AX394" s="32"/>
      <c r="AY394" s="1"/>
      <c r="AZ394" s="1"/>
      <c r="BA394" s="1"/>
      <c r="BB394" s="1"/>
      <c r="BC394" s="1"/>
      <c r="BD394" s="1"/>
      <c r="BE394" s="1"/>
    </row>
    <row r="395" ht="30">
      <c r="A395" s="29" t="s">
        <v>298</v>
      </c>
      <c r="B395" s="29" t="s">
        <v>74</v>
      </c>
      <c r="C395" s="29" t="s">
        <v>329</v>
      </c>
      <c r="D395" s="29" t="s">
        <v>360</v>
      </c>
      <c r="E395" s="29"/>
      <c r="F395" s="30" t="s">
        <v>361</v>
      </c>
      <c r="G395" s="31"/>
      <c r="H395" s="31"/>
      <c r="I395" s="31"/>
      <c r="J395" s="31"/>
      <c r="K395" s="31"/>
      <c r="L395" s="31"/>
      <c r="M395" s="31"/>
      <c r="N395" s="31"/>
      <c r="O395" s="31"/>
      <c r="P395" s="31">
        <f>P396</f>
        <v>1914.6479999999999</v>
      </c>
      <c r="Q395" s="31">
        <f>Q396</f>
        <v>0</v>
      </c>
      <c r="R395" s="31">
        <f>R396</f>
        <v>0</v>
      </c>
      <c r="S395" s="31">
        <f>S396</f>
        <v>0</v>
      </c>
      <c r="T395" s="31">
        <f>T396</f>
        <v>0</v>
      </c>
      <c r="U395" s="31">
        <f>U396</f>
        <v>2625.25</v>
      </c>
      <c r="V395" s="31">
        <f>V396</f>
        <v>0</v>
      </c>
      <c r="W395" s="31">
        <f>W396</f>
        <v>0</v>
      </c>
      <c r="X395" s="31">
        <f>X396</f>
        <v>0</v>
      </c>
      <c r="Y395" s="31">
        <f>Y396</f>
        <v>2625.25</v>
      </c>
      <c r="Z395" s="31">
        <f>Z396</f>
        <v>0</v>
      </c>
      <c r="AA395" s="31">
        <f>AA396</f>
        <v>0</v>
      </c>
      <c r="AB395" s="31">
        <f>AB396</f>
        <v>0</v>
      </c>
      <c r="AC395" s="31">
        <f t="shared" si="858"/>
        <v>1914.6479999999999</v>
      </c>
      <c r="AD395" s="31">
        <f t="shared" si="859"/>
        <v>2625.25</v>
      </c>
      <c r="AE395" s="31">
        <f t="shared" si="860"/>
        <v>2625.25</v>
      </c>
      <c r="AF395" s="31">
        <f>AF396</f>
        <v>0</v>
      </c>
      <c r="AG395" s="31">
        <f t="shared" si="861"/>
        <v>1914.6479999999999</v>
      </c>
      <c r="AH395" s="31">
        <f t="shared" si="862"/>
        <v>2625.25</v>
      </c>
      <c r="AI395" s="31">
        <f t="shared" si="863"/>
        <v>2625.25</v>
      </c>
      <c r="AJ395" s="31">
        <f>AJ396</f>
        <v>0</v>
      </c>
      <c r="AK395" s="31">
        <f>AK396</f>
        <v>0</v>
      </c>
      <c r="AL395" s="31">
        <f>AL396</f>
        <v>0</v>
      </c>
      <c r="AM395" s="31">
        <f>AM396</f>
        <v>0</v>
      </c>
      <c r="AN395" s="31">
        <f>AN396</f>
        <v>0</v>
      </c>
      <c r="AO395" s="31">
        <f>AO396</f>
        <v>0</v>
      </c>
      <c r="AP395" s="31">
        <f>AP396</f>
        <v>0</v>
      </c>
      <c r="AQ395" s="31">
        <f>AQ396</f>
        <v>0</v>
      </c>
      <c r="AR395" s="31">
        <f>AR396</f>
        <v>0</v>
      </c>
      <c r="AS395" s="31">
        <f t="shared" si="825"/>
        <v>1914.6479999999999</v>
      </c>
      <c r="AT395" s="31">
        <f t="shared" si="826"/>
        <v>2625.25</v>
      </c>
      <c r="AU395" s="31">
        <f t="shared" si="827"/>
        <v>2625.25</v>
      </c>
      <c r="AV395" s="31">
        <f>AV396</f>
        <v>0</v>
      </c>
      <c r="AW395" s="32"/>
      <c r="AX395" s="32"/>
      <c r="AY395" s="1"/>
      <c r="AZ395" s="1"/>
      <c r="BA395" s="1"/>
      <c r="BB395" s="1"/>
      <c r="BC395" s="1"/>
      <c r="BD395" s="1"/>
      <c r="BE395" s="1"/>
    </row>
    <row r="396" ht="30">
      <c r="A396" s="29" t="s">
        <v>298</v>
      </c>
      <c r="B396" s="29" t="s">
        <v>74</v>
      </c>
      <c r="C396" s="29" t="s">
        <v>329</v>
      </c>
      <c r="D396" s="29" t="s">
        <v>360</v>
      </c>
      <c r="E396" s="29" t="s">
        <v>129</v>
      </c>
      <c r="F396" s="30" t="s">
        <v>130</v>
      </c>
      <c r="G396" s="31"/>
      <c r="H396" s="31"/>
      <c r="I396" s="31"/>
      <c r="J396" s="31"/>
      <c r="K396" s="31"/>
      <c r="L396" s="31"/>
      <c r="M396" s="31"/>
      <c r="N396" s="31"/>
      <c r="O396" s="31"/>
      <c r="P396" s="31">
        <v>1914.6479999999999</v>
      </c>
      <c r="Q396" s="31"/>
      <c r="R396" s="31"/>
      <c r="S396" s="31"/>
      <c r="T396" s="31"/>
      <c r="U396" s="31">
        <v>2625.25</v>
      </c>
      <c r="V396" s="31"/>
      <c r="W396" s="31"/>
      <c r="X396" s="31"/>
      <c r="Y396" s="31">
        <v>2625.25</v>
      </c>
      <c r="Z396" s="31"/>
      <c r="AA396" s="31"/>
      <c r="AB396" s="31"/>
      <c r="AC396" s="31">
        <f t="shared" si="858"/>
        <v>1914.6479999999999</v>
      </c>
      <c r="AD396" s="31">
        <f t="shared" si="859"/>
        <v>2625.25</v>
      </c>
      <c r="AE396" s="31">
        <f t="shared" si="860"/>
        <v>2625.25</v>
      </c>
      <c r="AF396" s="31"/>
      <c r="AG396" s="31">
        <f t="shared" si="861"/>
        <v>1914.6479999999999</v>
      </c>
      <c r="AH396" s="31">
        <f t="shared" si="862"/>
        <v>2625.25</v>
      </c>
      <c r="AI396" s="31">
        <f t="shared" si="863"/>
        <v>2625.25</v>
      </c>
      <c r="AJ396" s="31"/>
      <c r="AK396" s="31"/>
      <c r="AL396" s="31"/>
      <c r="AM396" s="31"/>
      <c r="AN396" s="31"/>
      <c r="AO396" s="31"/>
      <c r="AP396" s="31"/>
      <c r="AQ396" s="31"/>
      <c r="AR396" s="31"/>
      <c r="AS396" s="31">
        <f t="shared" si="825"/>
        <v>1914.6479999999999</v>
      </c>
      <c r="AT396" s="31">
        <f t="shared" si="826"/>
        <v>2625.25</v>
      </c>
      <c r="AU396" s="31">
        <f t="shared" si="827"/>
        <v>2625.25</v>
      </c>
      <c r="AV396" s="31"/>
      <c r="AW396" s="32"/>
      <c r="AX396" s="32"/>
      <c r="AY396" s="1"/>
      <c r="AZ396" s="1"/>
      <c r="BA396" s="1"/>
      <c r="BB396" s="1"/>
      <c r="BC396" s="1"/>
      <c r="BD396" s="1"/>
      <c r="BE396" s="1"/>
    </row>
    <row r="397" ht="30">
      <c r="A397" s="29" t="s">
        <v>298</v>
      </c>
      <c r="B397" s="29" t="s">
        <v>74</v>
      </c>
      <c r="C397" s="29" t="s">
        <v>329</v>
      </c>
      <c r="D397" s="29" t="s">
        <v>362</v>
      </c>
      <c r="E397" s="29"/>
      <c r="F397" s="30" t="s">
        <v>363</v>
      </c>
      <c r="G397" s="31"/>
      <c r="H397" s="31"/>
      <c r="I397" s="31"/>
      <c r="J397" s="31"/>
      <c r="K397" s="31"/>
      <c r="L397" s="31"/>
      <c r="M397" s="31"/>
      <c r="N397" s="31"/>
      <c r="O397" s="31"/>
      <c r="P397" s="31">
        <f>P398</f>
        <v>1432.934</v>
      </c>
      <c r="Q397" s="31">
        <f>Q398</f>
        <v>0</v>
      </c>
      <c r="R397" s="31">
        <f>R398</f>
        <v>0</v>
      </c>
      <c r="S397" s="31">
        <f>S398</f>
        <v>0</v>
      </c>
      <c r="T397" s="31">
        <f>T398</f>
        <v>0</v>
      </c>
      <c r="U397" s="31">
        <f>U398</f>
        <v>1432.934</v>
      </c>
      <c r="V397" s="31">
        <f>V398</f>
        <v>0</v>
      </c>
      <c r="W397" s="31">
        <f>W398</f>
        <v>0</v>
      </c>
      <c r="X397" s="31">
        <f>X398</f>
        <v>0</v>
      </c>
      <c r="Y397" s="31">
        <f>Y398</f>
        <v>1432.934</v>
      </c>
      <c r="Z397" s="31">
        <f>Z398</f>
        <v>0</v>
      </c>
      <c r="AA397" s="31">
        <f>AA398</f>
        <v>0</v>
      </c>
      <c r="AB397" s="31">
        <f>AB398</f>
        <v>0</v>
      </c>
      <c r="AC397" s="31">
        <f t="shared" si="858"/>
        <v>1432.934</v>
      </c>
      <c r="AD397" s="31">
        <f t="shared" si="859"/>
        <v>1432.934</v>
      </c>
      <c r="AE397" s="31">
        <f t="shared" si="860"/>
        <v>1432.934</v>
      </c>
      <c r="AF397" s="31">
        <f>AF398</f>
        <v>0</v>
      </c>
      <c r="AG397" s="31">
        <f t="shared" si="861"/>
        <v>1432.934</v>
      </c>
      <c r="AH397" s="31">
        <f t="shared" si="862"/>
        <v>1432.934</v>
      </c>
      <c r="AI397" s="31">
        <f t="shared" si="863"/>
        <v>1432.934</v>
      </c>
      <c r="AJ397" s="31">
        <f>AJ398</f>
        <v>0</v>
      </c>
      <c r="AK397" s="31">
        <f>AK398</f>
        <v>0</v>
      </c>
      <c r="AL397" s="31">
        <f>AL398</f>
        <v>0</v>
      </c>
      <c r="AM397" s="31">
        <f>AM398</f>
        <v>0</v>
      </c>
      <c r="AN397" s="31">
        <f>AN398</f>
        <v>0</v>
      </c>
      <c r="AO397" s="31">
        <f>AO398</f>
        <v>0</v>
      </c>
      <c r="AP397" s="31">
        <f>AP398</f>
        <v>0</v>
      </c>
      <c r="AQ397" s="31">
        <f>AQ398</f>
        <v>0</v>
      </c>
      <c r="AR397" s="31">
        <f>AR398</f>
        <v>0</v>
      </c>
      <c r="AS397" s="31">
        <f t="shared" si="825"/>
        <v>1432.934</v>
      </c>
      <c r="AT397" s="31">
        <f t="shared" si="826"/>
        <v>1432.934</v>
      </c>
      <c r="AU397" s="31">
        <f t="shared" si="827"/>
        <v>1432.934</v>
      </c>
      <c r="AV397" s="31">
        <f>AV398</f>
        <v>0</v>
      </c>
      <c r="AW397" s="32"/>
      <c r="AX397" s="32"/>
      <c r="AY397" s="1"/>
      <c r="AZ397" s="1"/>
      <c r="BA397" s="1"/>
      <c r="BB397" s="1"/>
      <c r="BC397" s="1"/>
      <c r="BD397" s="1"/>
      <c r="BE397" s="1"/>
    </row>
    <row r="398" ht="30">
      <c r="A398" s="29" t="s">
        <v>298</v>
      </c>
      <c r="B398" s="29" t="s">
        <v>74</v>
      </c>
      <c r="C398" s="29" t="s">
        <v>329</v>
      </c>
      <c r="D398" s="29" t="s">
        <v>362</v>
      </c>
      <c r="E398" s="29" t="s">
        <v>129</v>
      </c>
      <c r="F398" s="30" t="s">
        <v>130</v>
      </c>
      <c r="G398" s="31"/>
      <c r="H398" s="31"/>
      <c r="I398" s="31"/>
      <c r="J398" s="31"/>
      <c r="K398" s="31"/>
      <c r="L398" s="31"/>
      <c r="M398" s="31"/>
      <c r="N398" s="31"/>
      <c r="O398" s="31"/>
      <c r="P398" s="31">
        <v>1432.934</v>
      </c>
      <c r="Q398" s="31"/>
      <c r="R398" s="31"/>
      <c r="S398" s="31"/>
      <c r="T398" s="31"/>
      <c r="U398" s="31">
        <v>1432.934</v>
      </c>
      <c r="V398" s="31"/>
      <c r="W398" s="31"/>
      <c r="X398" s="31"/>
      <c r="Y398" s="31">
        <v>1432.934</v>
      </c>
      <c r="Z398" s="31"/>
      <c r="AA398" s="31"/>
      <c r="AB398" s="31"/>
      <c r="AC398" s="31">
        <f t="shared" si="858"/>
        <v>1432.934</v>
      </c>
      <c r="AD398" s="31">
        <f t="shared" si="859"/>
        <v>1432.934</v>
      </c>
      <c r="AE398" s="31">
        <f t="shared" si="860"/>
        <v>1432.934</v>
      </c>
      <c r="AF398" s="31"/>
      <c r="AG398" s="31">
        <f t="shared" si="861"/>
        <v>1432.934</v>
      </c>
      <c r="AH398" s="31">
        <f t="shared" si="862"/>
        <v>1432.934</v>
      </c>
      <c r="AI398" s="31">
        <f t="shared" si="863"/>
        <v>1432.934</v>
      </c>
      <c r="AJ398" s="31"/>
      <c r="AK398" s="31"/>
      <c r="AL398" s="31"/>
      <c r="AM398" s="31"/>
      <c r="AN398" s="31"/>
      <c r="AO398" s="31"/>
      <c r="AP398" s="31"/>
      <c r="AQ398" s="31"/>
      <c r="AR398" s="31"/>
      <c r="AS398" s="31">
        <f t="shared" si="825"/>
        <v>1432.934</v>
      </c>
      <c r="AT398" s="31">
        <f t="shared" si="826"/>
        <v>1432.934</v>
      </c>
      <c r="AU398" s="31">
        <f t="shared" si="827"/>
        <v>1432.934</v>
      </c>
      <c r="AV398" s="31"/>
      <c r="AW398" s="32"/>
      <c r="AX398" s="32"/>
      <c r="AY398" s="1"/>
      <c r="AZ398" s="1"/>
      <c r="BA398" s="1"/>
      <c r="BB398" s="1"/>
      <c r="BC398" s="1"/>
      <c r="BD398" s="1"/>
      <c r="BE398" s="1"/>
    </row>
    <row r="399" ht="30">
      <c r="A399" s="29" t="s">
        <v>298</v>
      </c>
      <c r="B399" s="29" t="s">
        <v>74</v>
      </c>
      <c r="C399" s="29" t="s">
        <v>329</v>
      </c>
      <c r="D399" s="29" t="s">
        <v>364</v>
      </c>
      <c r="E399" s="29"/>
      <c r="F399" s="30" t="s">
        <v>365</v>
      </c>
      <c r="G399" s="31"/>
      <c r="H399" s="31"/>
      <c r="I399" s="31"/>
      <c r="J399" s="31"/>
      <c r="K399" s="31"/>
      <c r="L399" s="31"/>
      <c r="M399" s="31"/>
      <c r="N399" s="31"/>
      <c r="O399" s="31"/>
      <c r="P399" s="31">
        <f>P400</f>
        <v>1031.712</v>
      </c>
      <c r="Q399" s="31">
        <f>Q400</f>
        <v>0</v>
      </c>
      <c r="R399" s="31">
        <f>R400</f>
        <v>0</v>
      </c>
      <c r="S399" s="31">
        <f>S400</f>
        <v>0</v>
      </c>
      <c r="T399" s="31">
        <f>T400</f>
        <v>0</v>
      </c>
      <c r="U399" s="31">
        <f>U400</f>
        <v>1031.712</v>
      </c>
      <c r="V399" s="31">
        <f>V400</f>
        <v>0</v>
      </c>
      <c r="W399" s="31">
        <f>W400</f>
        <v>0</v>
      </c>
      <c r="X399" s="31">
        <f>X400</f>
        <v>0</v>
      </c>
      <c r="Y399" s="31">
        <f>Y400</f>
        <v>1031.712</v>
      </c>
      <c r="Z399" s="31">
        <f>Z400</f>
        <v>0</v>
      </c>
      <c r="AA399" s="31">
        <f>AA400</f>
        <v>0</v>
      </c>
      <c r="AB399" s="31">
        <f>AB400</f>
        <v>0</v>
      </c>
      <c r="AC399" s="31">
        <f t="shared" si="858"/>
        <v>1031.712</v>
      </c>
      <c r="AD399" s="31">
        <f t="shared" si="859"/>
        <v>1031.712</v>
      </c>
      <c r="AE399" s="31">
        <f t="shared" si="860"/>
        <v>1031.712</v>
      </c>
      <c r="AF399" s="31">
        <f>AF400</f>
        <v>0</v>
      </c>
      <c r="AG399" s="31">
        <f t="shared" si="861"/>
        <v>1031.712</v>
      </c>
      <c r="AH399" s="31">
        <f t="shared" si="862"/>
        <v>1031.712</v>
      </c>
      <c r="AI399" s="31">
        <f t="shared" si="863"/>
        <v>1031.712</v>
      </c>
      <c r="AJ399" s="31">
        <f>AJ400</f>
        <v>0</v>
      </c>
      <c r="AK399" s="31">
        <f>AK400</f>
        <v>0</v>
      </c>
      <c r="AL399" s="31">
        <f>AL400</f>
        <v>0</v>
      </c>
      <c r="AM399" s="31">
        <f>AM400</f>
        <v>0</v>
      </c>
      <c r="AN399" s="31">
        <f>AN400</f>
        <v>0</v>
      </c>
      <c r="AO399" s="31">
        <f>AO400</f>
        <v>0</v>
      </c>
      <c r="AP399" s="31">
        <f>AP400</f>
        <v>0</v>
      </c>
      <c r="AQ399" s="31">
        <f>AQ400</f>
        <v>0</v>
      </c>
      <c r="AR399" s="31">
        <f>AR400</f>
        <v>0</v>
      </c>
      <c r="AS399" s="31">
        <f t="shared" si="825"/>
        <v>1031.712</v>
      </c>
      <c r="AT399" s="31">
        <f t="shared" si="826"/>
        <v>1031.712</v>
      </c>
      <c r="AU399" s="31">
        <f t="shared" si="827"/>
        <v>1031.712</v>
      </c>
      <c r="AV399" s="31">
        <f>AV400</f>
        <v>0</v>
      </c>
      <c r="AW399" s="32"/>
      <c r="AX399" s="32"/>
      <c r="AY399" s="1"/>
      <c r="AZ399" s="1"/>
      <c r="BA399" s="1"/>
      <c r="BB399" s="1"/>
      <c r="BC399" s="1"/>
      <c r="BD399" s="1"/>
      <c r="BE399" s="1"/>
    </row>
    <row r="400" ht="30">
      <c r="A400" s="29" t="s">
        <v>298</v>
      </c>
      <c r="B400" s="29" t="s">
        <v>74</v>
      </c>
      <c r="C400" s="29" t="s">
        <v>329</v>
      </c>
      <c r="D400" s="29" t="s">
        <v>364</v>
      </c>
      <c r="E400" s="29" t="s">
        <v>129</v>
      </c>
      <c r="F400" s="30" t="s">
        <v>130</v>
      </c>
      <c r="G400" s="31"/>
      <c r="H400" s="31"/>
      <c r="I400" s="31"/>
      <c r="J400" s="31"/>
      <c r="K400" s="31"/>
      <c r="L400" s="31"/>
      <c r="M400" s="31"/>
      <c r="N400" s="31"/>
      <c r="O400" s="31"/>
      <c r="P400" s="31">
        <v>1031.712</v>
      </c>
      <c r="Q400" s="31"/>
      <c r="R400" s="31"/>
      <c r="S400" s="31"/>
      <c r="T400" s="31"/>
      <c r="U400" s="31">
        <v>1031.712</v>
      </c>
      <c r="V400" s="31"/>
      <c r="W400" s="31"/>
      <c r="X400" s="31"/>
      <c r="Y400" s="31">
        <v>1031.712</v>
      </c>
      <c r="Z400" s="31"/>
      <c r="AA400" s="31"/>
      <c r="AB400" s="31"/>
      <c r="AC400" s="31">
        <f t="shared" si="858"/>
        <v>1031.712</v>
      </c>
      <c r="AD400" s="31">
        <f t="shared" si="859"/>
        <v>1031.712</v>
      </c>
      <c r="AE400" s="31">
        <f t="shared" si="860"/>
        <v>1031.712</v>
      </c>
      <c r="AF400" s="31"/>
      <c r="AG400" s="31">
        <f t="shared" si="861"/>
        <v>1031.712</v>
      </c>
      <c r="AH400" s="31">
        <f t="shared" si="862"/>
        <v>1031.712</v>
      </c>
      <c r="AI400" s="31">
        <f t="shared" si="863"/>
        <v>1031.712</v>
      </c>
      <c r="AJ400" s="31"/>
      <c r="AK400" s="31"/>
      <c r="AL400" s="31"/>
      <c r="AM400" s="31"/>
      <c r="AN400" s="31"/>
      <c r="AO400" s="31"/>
      <c r="AP400" s="31"/>
      <c r="AQ400" s="31"/>
      <c r="AR400" s="31"/>
      <c r="AS400" s="31">
        <f t="shared" si="825"/>
        <v>1031.712</v>
      </c>
      <c r="AT400" s="31">
        <f t="shared" si="826"/>
        <v>1031.712</v>
      </c>
      <c r="AU400" s="31">
        <f t="shared" si="827"/>
        <v>1031.712</v>
      </c>
      <c r="AV400" s="31"/>
      <c r="AW400" s="32"/>
      <c r="AX400" s="32"/>
      <c r="AY400" s="1"/>
      <c r="AZ400" s="1"/>
      <c r="BA400" s="1"/>
      <c r="BB400" s="1"/>
      <c r="BC400" s="1"/>
      <c r="BD400" s="1"/>
      <c r="BE400" s="1"/>
    </row>
    <row r="401" ht="60">
      <c r="A401" s="29" t="s">
        <v>298</v>
      </c>
      <c r="B401" s="29" t="s">
        <v>74</v>
      </c>
      <c r="C401" s="29" t="s">
        <v>329</v>
      </c>
      <c r="D401" s="29" t="s">
        <v>366</v>
      </c>
      <c r="E401" s="29"/>
      <c r="F401" s="30" t="s">
        <v>367</v>
      </c>
      <c r="G401" s="31">
        <f>G402</f>
        <v>1016651.7</v>
      </c>
      <c r="H401" s="31">
        <f>H402</f>
        <v>977697.19999999995</v>
      </c>
      <c r="I401" s="31">
        <f>I402</f>
        <v>977697.19999999995</v>
      </c>
      <c r="J401" s="31">
        <f>J402</f>
        <v>0</v>
      </c>
      <c r="K401" s="31">
        <f>K402</f>
        <v>0</v>
      </c>
      <c r="L401" s="31">
        <f>L402</f>
        <v>0</v>
      </c>
      <c r="M401" s="31">
        <f t="shared" si="866"/>
        <v>1016651.7</v>
      </c>
      <c r="N401" s="31">
        <f t="shared" si="867"/>
        <v>977697.19999999995</v>
      </c>
      <c r="O401" s="31">
        <f t="shared" si="868"/>
        <v>977697.19999999995</v>
      </c>
      <c r="P401" s="31">
        <f>P402</f>
        <v>0</v>
      </c>
      <c r="Q401" s="31">
        <f>Q402</f>
        <v>0</v>
      </c>
      <c r="R401" s="31">
        <f>R402</f>
        <v>0</v>
      </c>
      <c r="S401" s="31">
        <f>S402</f>
        <v>0</v>
      </c>
      <c r="T401" s="31">
        <f>T402</f>
        <v>0</v>
      </c>
      <c r="U401" s="31">
        <f>U402</f>
        <v>0</v>
      </c>
      <c r="V401" s="31">
        <f>V402</f>
        <v>0</v>
      </c>
      <c r="W401" s="31">
        <f>W402</f>
        <v>0</v>
      </c>
      <c r="X401" s="31">
        <f>X402</f>
        <v>0</v>
      </c>
      <c r="Y401" s="31">
        <f>Y402</f>
        <v>0</v>
      </c>
      <c r="Z401" s="31">
        <f>Z402</f>
        <v>0</v>
      </c>
      <c r="AA401" s="31">
        <f>AA402</f>
        <v>0</v>
      </c>
      <c r="AB401" s="31">
        <f>AB402</f>
        <v>0</v>
      </c>
      <c r="AC401" s="31">
        <f t="shared" si="858"/>
        <v>1016651.7</v>
      </c>
      <c r="AD401" s="31">
        <f t="shared" si="859"/>
        <v>977697.19999999995</v>
      </c>
      <c r="AE401" s="31">
        <f t="shared" si="860"/>
        <v>977697.19999999995</v>
      </c>
      <c r="AF401" s="31">
        <f>AF402</f>
        <v>0</v>
      </c>
      <c r="AG401" s="31">
        <f t="shared" si="861"/>
        <v>1016651.7</v>
      </c>
      <c r="AH401" s="31">
        <f t="shared" si="862"/>
        <v>977697.19999999995</v>
      </c>
      <c r="AI401" s="31">
        <f t="shared" si="863"/>
        <v>977697.19999999995</v>
      </c>
      <c r="AJ401" s="31">
        <f>AJ402</f>
        <v>0</v>
      </c>
      <c r="AK401" s="31">
        <f>AK402</f>
        <v>0</v>
      </c>
      <c r="AL401" s="31">
        <f>AL402</f>
        <v>0</v>
      </c>
      <c r="AM401" s="31">
        <f>AM402</f>
        <v>0</v>
      </c>
      <c r="AN401" s="31">
        <f>AN402</f>
        <v>0</v>
      </c>
      <c r="AO401" s="31">
        <f>AO402</f>
        <v>0</v>
      </c>
      <c r="AP401" s="31">
        <f>AP402</f>
        <v>0</v>
      </c>
      <c r="AQ401" s="31">
        <f>AQ402</f>
        <v>0</v>
      </c>
      <c r="AR401" s="31">
        <f>AR402</f>
        <v>0</v>
      </c>
      <c r="AS401" s="31">
        <f t="shared" si="825"/>
        <v>1016651.7</v>
      </c>
      <c r="AT401" s="31">
        <f t="shared" si="826"/>
        <v>977697.19999999995</v>
      </c>
      <c r="AU401" s="31">
        <f t="shared" si="827"/>
        <v>977697.19999999995</v>
      </c>
      <c r="AV401" s="31">
        <f>AV402</f>
        <v>0</v>
      </c>
      <c r="AW401" s="32"/>
      <c r="AX401" s="32"/>
      <c r="AY401" s="1"/>
      <c r="AZ401" s="1"/>
      <c r="BA401" s="1"/>
      <c r="BB401" s="1"/>
      <c r="BC401" s="1"/>
      <c r="BD401" s="1"/>
      <c r="BE401" s="1"/>
    </row>
    <row r="402" ht="30">
      <c r="A402" s="29" t="s">
        <v>298</v>
      </c>
      <c r="B402" s="29" t="s">
        <v>74</v>
      </c>
      <c r="C402" s="29" t="s">
        <v>329</v>
      </c>
      <c r="D402" s="29" t="s">
        <v>366</v>
      </c>
      <c r="E402" s="29" t="s">
        <v>129</v>
      </c>
      <c r="F402" s="30" t="s">
        <v>130</v>
      </c>
      <c r="G402" s="31">
        <v>1016651.7</v>
      </c>
      <c r="H402" s="31">
        <v>977697.19999999995</v>
      </c>
      <c r="I402" s="31">
        <v>977697.19999999995</v>
      </c>
      <c r="J402" s="31"/>
      <c r="K402" s="31"/>
      <c r="L402" s="31"/>
      <c r="M402" s="31">
        <f t="shared" si="866"/>
        <v>1016651.7</v>
      </c>
      <c r="N402" s="31">
        <f t="shared" si="867"/>
        <v>977697.19999999995</v>
      </c>
      <c r="O402" s="31">
        <f t="shared" si="868"/>
        <v>977697.19999999995</v>
      </c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  <c r="AB402" s="31"/>
      <c r="AC402" s="31">
        <f t="shared" si="858"/>
        <v>1016651.7</v>
      </c>
      <c r="AD402" s="31">
        <f t="shared" si="859"/>
        <v>977697.19999999995</v>
      </c>
      <c r="AE402" s="31">
        <f t="shared" si="860"/>
        <v>977697.19999999995</v>
      </c>
      <c r="AF402" s="31"/>
      <c r="AG402" s="31">
        <f t="shared" si="861"/>
        <v>1016651.7</v>
      </c>
      <c r="AH402" s="31">
        <f t="shared" si="862"/>
        <v>977697.19999999995</v>
      </c>
      <c r="AI402" s="31">
        <f t="shared" si="863"/>
        <v>977697.19999999995</v>
      </c>
      <c r="AJ402" s="31"/>
      <c r="AK402" s="31"/>
      <c r="AL402" s="31"/>
      <c r="AM402" s="31"/>
      <c r="AN402" s="31"/>
      <c r="AO402" s="31"/>
      <c r="AP402" s="31"/>
      <c r="AQ402" s="31"/>
      <c r="AR402" s="31"/>
      <c r="AS402" s="31">
        <f t="shared" si="825"/>
        <v>1016651.7</v>
      </c>
      <c r="AT402" s="31">
        <f t="shared" si="826"/>
        <v>977697.19999999995</v>
      </c>
      <c r="AU402" s="31">
        <f t="shared" si="827"/>
        <v>977697.19999999995</v>
      </c>
      <c r="AV402" s="31"/>
      <c r="AW402" s="32"/>
      <c r="AX402" s="32"/>
      <c r="AY402" s="1"/>
      <c r="AZ402" s="1"/>
      <c r="BA402" s="1"/>
      <c r="BB402" s="1"/>
      <c r="BC402" s="1"/>
      <c r="BD402" s="1"/>
      <c r="BE402" s="1"/>
    </row>
    <row r="403" ht="180">
      <c r="A403" s="29" t="s">
        <v>298</v>
      </c>
      <c r="B403" s="29" t="s">
        <v>74</v>
      </c>
      <c r="C403" s="29" t="s">
        <v>329</v>
      </c>
      <c r="D403" s="29" t="s">
        <v>315</v>
      </c>
      <c r="E403" s="29"/>
      <c r="F403" s="30" t="s">
        <v>316</v>
      </c>
      <c r="G403" s="31">
        <f>G404</f>
        <v>86653.699999999997</v>
      </c>
      <c r="H403" s="31">
        <f>H404</f>
        <v>88383.400000000009</v>
      </c>
      <c r="I403" s="31">
        <f>I404</f>
        <v>90079.600000000006</v>
      </c>
      <c r="J403" s="31">
        <f>J404</f>
        <v>0</v>
      </c>
      <c r="K403" s="31">
        <f>K404</f>
        <v>0</v>
      </c>
      <c r="L403" s="31">
        <f>L404</f>
        <v>0</v>
      </c>
      <c r="M403" s="31">
        <f t="shared" si="866"/>
        <v>86653.699999999997</v>
      </c>
      <c r="N403" s="31">
        <f t="shared" si="867"/>
        <v>88383.400000000009</v>
      </c>
      <c r="O403" s="31">
        <f t="shared" si="868"/>
        <v>90079.600000000006</v>
      </c>
      <c r="P403" s="31">
        <f>P404</f>
        <v>0</v>
      </c>
      <c r="Q403" s="31">
        <f>Q404</f>
        <v>0</v>
      </c>
      <c r="R403" s="31">
        <f>R404</f>
        <v>0</v>
      </c>
      <c r="S403" s="31">
        <f>S404</f>
        <v>0</v>
      </c>
      <c r="T403" s="31">
        <f>T404</f>
        <v>0</v>
      </c>
      <c r="U403" s="31">
        <f>U404</f>
        <v>0</v>
      </c>
      <c r="V403" s="31">
        <f>V404</f>
        <v>0</v>
      </c>
      <c r="W403" s="31">
        <f>W404</f>
        <v>0</v>
      </c>
      <c r="X403" s="31">
        <f>X404</f>
        <v>0</v>
      </c>
      <c r="Y403" s="31">
        <f>Y404</f>
        <v>0</v>
      </c>
      <c r="Z403" s="31">
        <f>Z404</f>
        <v>0</v>
      </c>
      <c r="AA403" s="31">
        <f>AA404</f>
        <v>0</v>
      </c>
      <c r="AB403" s="31">
        <f>AB404</f>
        <v>0</v>
      </c>
      <c r="AC403" s="31">
        <f t="shared" si="858"/>
        <v>86653.699999999997</v>
      </c>
      <c r="AD403" s="31">
        <f t="shared" si="859"/>
        <v>88383.400000000009</v>
      </c>
      <c r="AE403" s="31">
        <f t="shared" si="860"/>
        <v>90079.600000000006</v>
      </c>
      <c r="AF403" s="31">
        <f>AF404</f>
        <v>0</v>
      </c>
      <c r="AG403" s="31">
        <f t="shared" si="861"/>
        <v>86653.699999999997</v>
      </c>
      <c r="AH403" s="31">
        <f t="shared" si="862"/>
        <v>88383.400000000009</v>
      </c>
      <c r="AI403" s="31">
        <f t="shared" si="863"/>
        <v>90079.600000000006</v>
      </c>
      <c r="AJ403" s="31">
        <f>AJ404</f>
        <v>0</v>
      </c>
      <c r="AK403" s="31">
        <f>AK404</f>
        <v>0</v>
      </c>
      <c r="AL403" s="31">
        <f>AL404</f>
        <v>0</v>
      </c>
      <c r="AM403" s="31">
        <f>AM404</f>
        <v>0</v>
      </c>
      <c r="AN403" s="31">
        <f>AN404</f>
        <v>0</v>
      </c>
      <c r="AO403" s="31">
        <f>AO404</f>
        <v>0</v>
      </c>
      <c r="AP403" s="31">
        <f>AP404</f>
        <v>0</v>
      </c>
      <c r="AQ403" s="31">
        <f>AQ404</f>
        <v>0</v>
      </c>
      <c r="AR403" s="31">
        <f>AR404</f>
        <v>0</v>
      </c>
      <c r="AS403" s="31">
        <f t="shared" si="825"/>
        <v>86653.699999999997</v>
      </c>
      <c r="AT403" s="31">
        <f t="shared" si="826"/>
        <v>88383.400000000009</v>
      </c>
      <c r="AU403" s="31">
        <f t="shared" si="827"/>
        <v>90079.600000000006</v>
      </c>
      <c r="AV403" s="31">
        <f>AV404</f>
        <v>0</v>
      </c>
      <c r="AW403" s="32"/>
      <c r="AX403" s="32"/>
      <c r="AY403" s="1"/>
      <c r="AZ403" s="1"/>
      <c r="BA403" s="1"/>
      <c r="BB403" s="1"/>
      <c r="BC403" s="1"/>
      <c r="BD403" s="1"/>
      <c r="BE403" s="1"/>
    </row>
    <row r="404" ht="30">
      <c r="A404" s="29" t="s">
        <v>298</v>
      </c>
      <c r="B404" s="29" t="s">
        <v>74</v>
      </c>
      <c r="C404" s="29" t="s">
        <v>329</v>
      </c>
      <c r="D404" s="29" t="s">
        <v>315</v>
      </c>
      <c r="E404" s="29" t="s">
        <v>129</v>
      </c>
      <c r="F404" s="30" t="s">
        <v>130</v>
      </c>
      <c r="G404" s="31">
        <v>86653.699999999997</v>
      </c>
      <c r="H404" s="31">
        <v>88383.400000000009</v>
      </c>
      <c r="I404" s="31">
        <v>90079.600000000006</v>
      </c>
      <c r="J404" s="31"/>
      <c r="K404" s="31"/>
      <c r="L404" s="31"/>
      <c r="M404" s="31">
        <f t="shared" si="866"/>
        <v>86653.699999999997</v>
      </c>
      <c r="N404" s="31">
        <f t="shared" si="867"/>
        <v>88383.400000000009</v>
      </c>
      <c r="O404" s="31">
        <f t="shared" si="868"/>
        <v>90079.600000000006</v>
      </c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  <c r="AB404" s="31"/>
      <c r="AC404" s="31">
        <f t="shared" si="858"/>
        <v>86653.699999999997</v>
      </c>
      <c r="AD404" s="31">
        <f t="shared" si="859"/>
        <v>88383.400000000009</v>
      </c>
      <c r="AE404" s="31">
        <f t="shared" si="860"/>
        <v>90079.600000000006</v>
      </c>
      <c r="AF404" s="31"/>
      <c r="AG404" s="31">
        <f t="shared" si="861"/>
        <v>86653.699999999997</v>
      </c>
      <c r="AH404" s="31">
        <f t="shared" si="862"/>
        <v>88383.400000000009</v>
      </c>
      <c r="AI404" s="31">
        <f t="shared" si="863"/>
        <v>90079.600000000006</v>
      </c>
      <c r="AJ404" s="31"/>
      <c r="AK404" s="31"/>
      <c r="AL404" s="31"/>
      <c r="AM404" s="31"/>
      <c r="AN404" s="31"/>
      <c r="AO404" s="31"/>
      <c r="AP404" s="31"/>
      <c r="AQ404" s="31"/>
      <c r="AR404" s="31"/>
      <c r="AS404" s="31">
        <f t="shared" si="825"/>
        <v>86653.699999999997</v>
      </c>
      <c r="AT404" s="31">
        <f t="shared" si="826"/>
        <v>88383.400000000009</v>
      </c>
      <c r="AU404" s="31">
        <f t="shared" si="827"/>
        <v>90079.600000000006</v>
      </c>
      <c r="AV404" s="31"/>
      <c r="AW404" s="32"/>
      <c r="AX404" s="32"/>
      <c r="AY404" s="1"/>
      <c r="AZ404" s="1"/>
      <c r="BA404" s="1"/>
      <c r="BB404" s="1"/>
      <c r="BC404" s="1"/>
      <c r="BD404" s="1"/>
      <c r="BE404" s="1"/>
    </row>
    <row r="405" ht="45">
      <c r="A405" s="29" t="s">
        <v>298</v>
      </c>
      <c r="B405" s="29" t="s">
        <v>74</v>
      </c>
      <c r="C405" s="29" t="s">
        <v>329</v>
      </c>
      <c r="D405" s="29" t="s">
        <v>368</v>
      </c>
      <c r="E405" s="29"/>
      <c r="F405" s="30" t="s">
        <v>369</v>
      </c>
      <c r="G405" s="31">
        <f t="shared" ref="G405:G406" si="898">G406</f>
        <v>9200</v>
      </c>
      <c r="H405" s="31">
        <f t="shared" ref="H405:H406" si="899">H406</f>
        <v>0</v>
      </c>
      <c r="I405" s="31">
        <f t="shared" ref="I405:I406" si="900">I406</f>
        <v>0</v>
      </c>
      <c r="J405" s="31">
        <f t="shared" ref="J405:J406" si="901">J406</f>
        <v>0</v>
      </c>
      <c r="K405" s="31">
        <f t="shared" ref="K405:K406" si="902">K406</f>
        <v>0</v>
      </c>
      <c r="L405" s="31">
        <f t="shared" ref="L405:L406" si="903">L406</f>
        <v>0</v>
      </c>
      <c r="M405" s="31">
        <f t="shared" si="866"/>
        <v>9200</v>
      </c>
      <c r="N405" s="31">
        <f t="shared" si="867"/>
        <v>0</v>
      </c>
      <c r="O405" s="31">
        <f t="shared" si="868"/>
        <v>0</v>
      </c>
      <c r="P405" s="31">
        <f t="shared" ref="P405:P406" si="904">P406</f>
        <v>0</v>
      </c>
      <c r="Q405" s="31">
        <f t="shared" ref="Q405:Q406" si="905">Q406</f>
        <v>0</v>
      </c>
      <c r="R405" s="31">
        <f t="shared" ref="R405:R406" si="906">R406</f>
        <v>0</v>
      </c>
      <c r="S405" s="31">
        <f t="shared" ref="S405:S406" si="907">S406</f>
        <v>-9200</v>
      </c>
      <c r="T405" s="31">
        <f t="shared" ref="T405:T406" si="908">T406</f>
        <v>0</v>
      </c>
      <c r="U405" s="31">
        <f t="shared" ref="U405:U406" si="909">U406</f>
        <v>0</v>
      </c>
      <c r="V405" s="31">
        <f t="shared" ref="V405:V406" si="910">V406</f>
        <v>0</v>
      </c>
      <c r="W405" s="31">
        <f t="shared" ref="W405:W406" si="911">W406</f>
        <v>9200</v>
      </c>
      <c r="X405" s="31">
        <f t="shared" ref="X405:X406" si="912">X406</f>
        <v>0</v>
      </c>
      <c r="Y405" s="31">
        <f t="shared" ref="Y405:Y406" si="913">Y406</f>
        <v>0</v>
      </c>
      <c r="Z405" s="31">
        <f t="shared" ref="Z405:Z406" si="914">Z406</f>
        <v>0</v>
      </c>
      <c r="AA405" s="31">
        <f t="shared" ref="AA405:AA406" si="915">AA406</f>
        <v>0</v>
      </c>
      <c r="AB405" s="31">
        <f t="shared" ref="AB405:AB406" si="916">AB406</f>
        <v>0</v>
      </c>
      <c r="AC405" s="31">
        <f t="shared" si="858"/>
        <v>0</v>
      </c>
      <c r="AD405" s="31">
        <f t="shared" si="859"/>
        <v>9200</v>
      </c>
      <c r="AE405" s="31">
        <f t="shared" si="860"/>
        <v>0</v>
      </c>
      <c r="AF405" s="31">
        <f t="shared" ref="AF405:AF406" si="917">AF406</f>
        <v>0</v>
      </c>
      <c r="AG405" s="31">
        <f t="shared" si="861"/>
        <v>0</v>
      </c>
      <c r="AH405" s="31">
        <f t="shared" si="862"/>
        <v>9200</v>
      </c>
      <c r="AI405" s="31">
        <f t="shared" si="863"/>
        <v>0</v>
      </c>
      <c r="AJ405" s="31">
        <f t="shared" ref="AJ405:AJ406" si="918">AJ406</f>
        <v>0</v>
      </c>
      <c r="AK405" s="31">
        <f t="shared" ref="AK405:AK406" si="919">AK406</f>
        <v>0</v>
      </c>
      <c r="AL405" s="31">
        <f t="shared" ref="AL405:AL406" si="920">AL406</f>
        <v>0</v>
      </c>
      <c r="AM405" s="31">
        <f t="shared" ref="AM405:AM406" si="921">AM406</f>
        <v>0</v>
      </c>
      <c r="AN405" s="31">
        <f t="shared" ref="AN405:AN406" si="922">AN406</f>
        <v>0</v>
      </c>
      <c r="AO405" s="31">
        <f t="shared" ref="AO405:AO406" si="923">AO406</f>
        <v>0</v>
      </c>
      <c r="AP405" s="31">
        <f t="shared" ref="AP405:AP406" si="924">AP406</f>
        <v>0</v>
      </c>
      <c r="AQ405" s="31">
        <f t="shared" ref="AQ405:AQ406" si="925">AQ406</f>
        <v>0</v>
      </c>
      <c r="AR405" s="31">
        <f t="shared" ref="AR405:AR406" si="926">AR406</f>
        <v>0</v>
      </c>
      <c r="AS405" s="31">
        <f t="shared" si="825"/>
        <v>0</v>
      </c>
      <c r="AT405" s="31">
        <f t="shared" si="826"/>
        <v>9200</v>
      </c>
      <c r="AU405" s="31">
        <f t="shared" si="827"/>
        <v>0</v>
      </c>
      <c r="AV405" s="31">
        <f t="shared" ref="AV405:AV406" si="927">AV406</f>
        <v>0</v>
      </c>
      <c r="AW405" s="32"/>
      <c r="AX405" s="32"/>
      <c r="AY405" s="1"/>
      <c r="AZ405" s="1"/>
      <c r="BA405" s="1"/>
      <c r="BB405" s="1"/>
      <c r="BC405" s="1"/>
      <c r="BD405" s="1"/>
      <c r="BE405" s="1"/>
    </row>
    <row r="406" ht="30">
      <c r="A406" s="29" t="s">
        <v>298</v>
      </c>
      <c r="B406" s="29" t="s">
        <v>74</v>
      </c>
      <c r="C406" s="29" t="s">
        <v>329</v>
      </c>
      <c r="D406" s="29" t="s">
        <v>370</v>
      </c>
      <c r="E406" s="29"/>
      <c r="F406" s="30" t="s">
        <v>371</v>
      </c>
      <c r="G406" s="31">
        <f t="shared" si="898"/>
        <v>9200</v>
      </c>
      <c r="H406" s="31">
        <f t="shared" si="899"/>
        <v>0</v>
      </c>
      <c r="I406" s="31">
        <f t="shared" si="900"/>
        <v>0</v>
      </c>
      <c r="J406" s="31">
        <f t="shared" si="901"/>
        <v>0</v>
      </c>
      <c r="K406" s="31">
        <f t="shared" si="902"/>
        <v>0</v>
      </c>
      <c r="L406" s="31">
        <f t="shared" si="903"/>
        <v>0</v>
      </c>
      <c r="M406" s="31">
        <f t="shared" si="866"/>
        <v>9200</v>
      </c>
      <c r="N406" s="31">
        <f t="shared" si="867"/>
        <v>0</v>
      </c>
      <c r="O406" s="31">
        <f t="shared" si="868"/>
        <v>0</v>
      </c>
      <c r="P406" s="31">
        <f t="shared" si="904"/>
        <v>0</v>
      </c>
      <c r="Q406" s="31">
        <f t="shared" si="905"/>
        <v>0</v>
      </c>
      <c r="R406" s="31">
        <f t="shared" si="906"/>
        <v>0</v>
      </c>
      <c r="S406" s="31">
        <f t="shared" si="907"/>
        <v>-9200</v>
      </c>
      <c r="T406" s="31">
        <f t="shared" si="908"/>
        <v>0</v>
      </c>
      <c r="U406" s="31">
        <f t="shared" si="909"/>
        <v>0</v>
      </c>
      <c r="V406" s="31">
        <f t="shared" si="910"/>
        <v>0</v>
      </c>
      <c r="W406" s="31">
        <f t="shared" si="911"/>
        <v>9200</v>
      </c>
      <c r="X406" s="31">
        <f t="shared" si="912"/>
        <v>0</v>
      </c>
      <c r="Y406" s="31">
        <f t="shared" si="913"/>
        <v>0</v>
      </c>
      <c r="Z406" s="31">
        <f t="shared" si="914"/>
        <v>0</v>
      </c>
      <c r="AA406" s="31">
        <f t="shared" si="915"/>
        <v>0</v>
      </c>
      <c r="AB406" s="31">
        <f t="shared" si="916"/>
        <v>0</v>
      </c>
      <c r="AC406" s="31">
        <f t="shared" si="858"/>
        <v>0</v>
      </c>
      <c r="AD406" s="31">
        <f t="shared" si="859"/>
        <v>9200</v>
      </c>
      <c r="AE406" s="31">
        <f t="shared" si="860"/>
        <v>0</v>
      </c>
      <c r="AF406" s="31">
        <f t="shared" si="917"/>
        <v>0</v>
      </c>
      <c r="AG406" s="31">
        <f t="shared" si="861"/>
        <v>0</v>
      </c>
      <c r="AH406" s="31">
        <f t="shared" si="862"/>
        <v>9200</v>
      </c>
      <c r="AI406" s="31">
        <f t="shared" si="863"/>
        <v>0</v>
      </c>
      <c r="AJ406" s="31">
        <f t="shared" si="918"/>
        <v>0</v>
      </c>
      <c r="AK406" s="31">
        <f t="shared" si="919"/>
        <v>0</v>
      </c>
      <c r="AL406" s="31">
        <f t="shared" si="920"/>
        <v>0</v>
      </c>
      <c r="AM406" s="31">
        <f t="shared" si="921"/>
        <v>0</v>
      </c>
      <c r="AN406" s="31">
        <f t="shared" si="922"/>
        <v>0</v>
      </c>
      <c r="AO406" s="31">
        <f t="shared" si="923"/>
        <v>0</v>
      </c>
      <c r="AP406" s="31">
        <f t="shared" si="924"/>
        <v>0</v>
      </c>
      <c r="AQ406" s="31">
        <f t="shared" si="925"/>
        <v>0</v>
      </c>
      <c r="AR406" s="31">
        <f t="shared" si="926"/>
        <v>0</v>
      </c>
      <c r="AS406" s="31">
        <f t="shared" si="825"/>
        <v>0</v>
      </c>
      <c r="AT406" s="31">
        <f t="shared" si="826"/>
        <v>9200</v>
      </c>
      <c r="AU406" s="31">
        <f t="shared" si="827"/>
        <v>0</v>
      </c>
      <c r="AV406" s="31">
        <f t="shared" si="927"/>
        <v>0</v>
      </c>
      <c r="AW406" s="32"/>
      <c r="AX406" s="32"/>
      <c r="AY406" s="1"/>
      <c r="AZ406" s="1"/>
      <c r="BA406" s="1"/>
      <c r="BB406" s="1"/>
      <c r="BC406" s="1"/>
      <c r="BD406" s="1"/>
      <c r="BE406" s="1"/>
    </row>
    <row r="407" ht="30">
      <c r="A407" s="29" t="s">
        <v>298</v>
      </c>
      <c r="B407" s="29" t="s">
        <v>74</v>
      </c>
      <c r="C407" s="29" t="s">
        <v>329</v>
      </c>
      <c r="D407" s="29" t="s">
        <v>370</v>
      </c>
      <c r="E407" s="29" t="s">
        <v>129</v>
      </c>
      <c r="F407" s="30" t="s">
        <v>130</v>
      </c>
      <c r="G407" s="31">
        <v>9200</v>
      </c>
      <c r="H407" s="31"/>
      <c r="I407" s="31"/>
      <c r="J407" s="31"/>
      <c r="K407" s="31"/>
      <c r="L407" s="31"/>
      <c r="M407" s="31">
        <f t="shared" si="866"/>
        <v>9200</v>
      </c>
      <c r="N407" s="31">
        <f t="shared" si="867"/>
        <v>0</v>
      </c>
      <c r="O407" s="31">
        <f t="shared" si="868"/>
        <v>0</v>
      </c>
      <c r="P407" s="31"/>
      <c r="Q407" s="31"/>
      <c r="R407" s="31"/>
      <c r="S407" s="31">
        <v>-9200</v>
      </c>
      <c r="T407" s="31"/>
      <c r="U407" s="31"/>
      <c r="V407" s="31"/>
      <c r="W407" s="31">
        <v>9200</v>
      </c>
      <c r="X407" s="31"/>
      <c r="Y407" s="31"/>
      <c r="Z407" s="31"/>
      <c r="AA407" s="31"/>
      <c r="AB407" s="31"/>
      <c r="AC407" s="31">
        <f t="shared" si="858"/>
        <v>0</v>
      </c>
      <c r="AD407" s="31">
        <f t="shared" si="859"/>
        <v>9200</v>
      </c>
      <c r="AE407" s="31">
        <f t="shared" si="860"/>
        <v>0</v>
      </c>
      <c r="AF407" s="31"/>
      <c r="AG407" s="31">
        <f t="shared" si="861"/>
        <v>0</v>
      </c>
      <c r="AH407" s="31">
        <f t="shared" si="862"/>
        <v>9200</v>
      </c>
      <c r="AI407" s="31">
        <f t="shared" si="863"/>
        <v>0</v>
      </c>
      <c r="AJ407" s="31"/>
      <c r="AK407" s="31"/>
      <c r="AL407" s="31"/>
      <c r="AM407" s="31"/>
      <c r="AN407" s="31"/>
      <c r="AO407" s="31"/>
      <c r="AP407" s="31"/>
      <c r="AQ407" s="31"/>
      <c r="AR407" s="31"/>
      <c r="AS407" s="31">
        <f t="shared" si="825"/>
        <v>0</v>
      </c>
      <c r="AT407" s="31">
        <f t="shared" si="826"/>
        <v>9200</v>
      </c>
      <c r="AU407" s="31">
        <f t="shared" si="827"/>
        <v>0</v>
      </c>
      <c r="AV407" s="31"/>
      <c r="AW407" s="32"/>
      <c r="AX407" s="32"/>
      <c r="AY407" s="1"/>
      <c r="AZ407" s="1"/>
      <c r="BA407" s="1"/>
      <c r="BB407" s="1"/>
      <c r="BC407" s="1"/>
      <c r="BD407" s="1"/>
      <c r="BE407" s="1"/>
    </row>
    <row r="408" ht="45">
      <c r="A408" s="29" t="s">
        <v>298</v>
      </c>
      <c r="B408" s="29" t="s">
        <v>74</v>
      </c>
      <c r="C408" s="29" t="s">
        <v>329</v>
      </c>
      <c r="D408" s="29" t="s">
        <v>317</v>
      </c>
      <c r="E408" s="29"/>
      <c r="F408" s="30" t="s">
        <v>318</v>
      </c>
      <c r="G408" s="31">
        <f>G411+G409</f>
        <v>109099.09999999999</v>
      </c>
      <c r="H408" s="31">
        <f>H411+H409</f>
        <v>109797.59999999999</v>
      </c>
      <c r="I408" s="31">
        <f>I411+I409</f>
        <v>109797.59999999999</v>
      </c>
      <c r="J408" s="31">
        <f>J411+J409</f>
        <v>0</v>
      </c>
      <c r="K408" s="31">
        <f>K411+K409</f>
        <v>0</v>
      </c>
      <c r="L408" s="31">
        <f>L411+L409</f>
        <v>0</v>
      </c>
      <c r="M408" s="31">
        <f t="shared" si="866"/>
        <v>109099.09999999999</v>
      </c>
      <c r="N408" s="31">
        <f t="shared" si="867"/>
        <v>109797.59999999999</v>
      </c>
      <c r="O408" s="31">
        <f t="shared" si="868"/>
        <v>109797.59999999999</v>
      </c>
      <c r="P408" s="31">
        <f>P411+P409</f>
        <v>0</v>
      </c>
      <c r="Q408" s="31">
        <f>Q411+Q409</f>
        <v>0</v>
      </c>
      <c r="R408" s="31">
        <f>R411+R409</f>
        <v>0</v>
      </c>
      <c r="S408" s="31">
        <f>S411+S409</f>
        <v>0</v>
      </c>
      <c r="T408" s="31">
        <f>T411+T409</f>
        <v>0</v>
      </c>
      <c r="U408" s="31">
        <f>U411+U409</f>
        <v>0</v>
      </c>
      <c r="V408" s="31">
        <f>V411+V409</f>
        <v>0</v>
      </c>
      <c r="W408" s="31">
        <f>W411+W409</f>
        <v>0</v>
      </c>
      <c r="X408" s="31">
        <f>X411+X409</f>
        <v>0</v>
      </c>
      <c r="Y408" s="31">
        <f>Y411+Y409</f>
        <v>0</v>
      </c>
      <c r="Z408" s="31">
        <f>Z411+Z409</f>
        <v>0</v>
      </c>
      <c r="AA408" s="31">
        <f>AA411+AA409</f>
        <v>0</v>
      </c>
      <c r="AB408" s="31">
        <f>AB411+AB409</f>
        <v>0</v>
      </c>
      <c r="AC408" s="31">
        <f t="shared" si="858"/>
        <v>109099.09999999999</v>
      </c>
      <c r="AD408" s="31">
        <f t="shared" si="859"/>
        <v>109797.59999999999</v>
      </c>
      <c r="AE408" s="31">
        <f t="shared" si="860"/>
        <v>109797.59999999999</v>
      </c>
      <c r="AF408" s="31">
        <f>AF411+AF409</f>
        <v>0</v>
      </c>
      <c r="AG408" s="31">
        <f t="shared" si="861"/>
        <v>109099.09999999999</v>
      </c>
      <c r="AH408" s="31">
        <f t="shared" si="862"/>
        <v>109797.59999999999</v>
      </c>
      <c r="AI408" s="31">
        <f t="shared" si="863"/>
        <v>109797.59999999999</v>
      </c>
      <c r="AJ408" s="31">
        <f>AJ411+AJ409</f>
        <v>0</v>
      </c>
      <c r="AK408" s="31">
        <f>AK411+AK409</f>
        <v>0</v>
      </c>
      <c r="AL408" s="31">
        <f>AL411+AL409</f>
        <v>0</v>
      </c>
      <c r="AM408" s="31">
        <f>AM411+AM409</f>
        <v>0</v>
      </c>
      <c r="AN408" s="31">
        <f>AN411+AN409</f>
        <v>0</v>
      </c>
      <c r="AO408" s="31">
        <f>AO411+AO409</f>
        <v>0</v>
      </c>
      <c r="AP408" s="31">
        <f>AP411+AP409</f>
        <v>0</v>
      </c>
      <c r="AQ408" s="31">
        <f>AQ411+AQ409</f>
        <v>0</v>
      </c>
      <c r="AR408" s="31">
        <f>AR411+AR409</f>
        <v>0</v>
      </c>
      <c r="AS408" s="31">
        <f t="shared" si="825"/>
        <v>109099.09999999999</v>
      </c>
      <c r="AT408" s="31">
        <f t="shared" si="826"/>
        <v>109797.59999999999</v>
      </c>
      <c r="AU408" s="31">
        <f t="shared" si="827"/>
        <v>109797.59999999999</v>
      </c>
      <c r="AV408" s="31">
        <f>AV411+AV409</f>
        <v>0</v>
      </c>
      <c r="AW408" s="32"/>
      <c r="AX408" s="32"/>
      <c r="AY408" s="1"/>
      <c r="AZ408" s="1"/>
      <c r="BA408" s="1"/>
      <c r="BB408" s="1"/>
      <c r="BC408" s="1"/>
      <c r="BD408" s="1"/>
      <c r="BE408" s="1"/>
    </row>
    <row r="409" ht="30">
      <c r="A409" s="29" t="s">
        <v>298</v>
      </c>
      <c r="B409" s="29" t="s">
        <v>74</v>
      </c>
      <c r="C409" s="29" t="s">
        <v>329</v>
      </c>
      <c r="D409" s="29" t="s">
        <v>319</v>
      </c>
      <c r="E409" s="29"/>
      <c r="F409" s="30" t="s">
        <v>314</v>
      </c>
      <c r="G409" s="31">
        <f>G410</f>
        <v>100735.2</v>
      </c>
      <c r="H409" s="31">
        <f>H410</f>
        <v>101433.7</v>
      </c>
      <c r="I409" s="31">
        <f>I410</f>
        <v>101433.7</v>
      </c>
      <c r="J409" s="31">
        <f>J410</f>
        <v>0</v>
      </c>
      <c r="K409" s="31">
        <f>K410</f>
        <v>0</v>
      </c>
      <c r="L409" s="31">
        <f>L410</f>
        <v>0</v>
      </c>
      <c r="M409" s="31">
        <f t="shared" si="866"/>
        <v>100735.2</v>
      </c>
      <c r="N409" s="31">
        <f t="shared" si="867"/>
        <v>101433.7</v>
      </c>
      <c r="O409" s="31">
        <f t="shared" si="868"/>
        <v>101433.7</v>
      </c>
      <c r="P409" s="31">
        <f>P410</f>
        <v>0</v>
      </c>
      <c r="Q409" s="31">
        <f>Q410</f>
        <v>0</v>
      </c>
      <c r="R409" s="31">
        <f>R410</f>
        <v>0</v>
      </c>
      <c r="S409" s="31">
        <f>S410</f>
        <v>0</v>
      </c>
      <c r="T409" s="31">
        <f>T410</f>
        <v>0</v>
      </c>
      <c r="U409" s="31">
        <f>U410</f>
        <v>0</v>
      </c>
      <c r="V409" s="31">
        <f>V410</f>
        <v>0</v>
      </c>
      <c r="W409" s="31">
        <f>W410</f>
        <v>0</v>
      </c>
      <c r="X409" s="31">
        <f>X410</f>
        <v>0</v>
      </c>
      <c r="Y409" s="31">
        <f>Y410</f>
        <v>0</v>
      </c>
      <c r="Z409" s="31">
        <f>Z410</f>
        <v>0</v>
      </c>
      <c r="AA409" s="31">
        <f>AA410</f>
        <v>0</v>
      </c>
      <c r="AB409" s="31">
        <f>AB410</f>
        <v>0</v>
      </c>
      <c r="AC409" s="31">
        <f t="shared" si="858"/>
        <v>100735.2</v>
      </c>
      <c r="AD409" s="31">
        <f t="shared" si="859"/>
        <v>101433.7</v>
      </c>
      <c r="AE409" s="31">
        <f t="shared" si="860"/>
        <v>101433.7</v>
      </c>
      <c r="AF409" s="31">
        <f>AF410</f>
        <v>0</v>
      </c>
      <c r="AG409" s="31">
        <f t="shared" si="861"/>
        <v>100735.2</v>
      </c>
      <c r="AH409" s="31">
        <f t="shared" si="862"/>
        <v>101433.7</v>
      </c>
      <c r="AI409" s="31">
        <f t="shared" si="863"/>
        <v>101433.7</v>
      </c>
      <c r="AJ409" s="31">
        <f>AJ410</f>
        <v>0</v>
      </c>
      <c r="AK409" s="31">
        <f>AK410</f>
        <v>0</v>
      </c>
      <c r="AL409" s="31">
        <f>AL410</f>
        <v>0</v>
      </c>
      <c r="AM409" s="31">
        <f>AM410</f>
        <v>0</v>
      </c>
      <c r="AN409" s="31">
        <f>AN410</f>
        <v>0</v>
      </c>
      <c r="AO409" s="31">
        <f>AO410</f>
        <v>0</v>
      </c>
      <c r="AP409" s="31">
        <f>AP410</f>
        <v>0</v>
      </c>
      <c r="AQ409" s="31">
        <f>AQ410</f>
        <v>0</v>
      </c>
      <c r="AR409" s="31">
        <f>AR410</f>
        <v>0</v>
      </c>
      <c r="AS409" s="31">
        <f t="shared" si="825"/>
        <v>100735.2</v>
      </c>
      <c r="AT409" s="31">
        <f t="shared" si="826"/>
        <v>101433.7</v>
      </c>
      <c r="AU409" s="31">
        <f t="shared" si="827"/>
        <v>101433.7</v>
      </c>
      <c r="AV409" s="31">
        <f>AV410</f>
        <v>0</v>
      </c>
      <c r="AW409" s="32"/>
      <c r="AX409" s="32"/>
      <c r="AY409" s="1"/>
      <c r="AZ409" s="1"/>
      <c r="BA409" s="1"/>
      <c r="BB409" s="1"/>
      <c r="BC409" s="1"/>
      <c r="BD409" s="1"/>
      <c r="BE409" s="1"/>
    </row>
    <row r="410" ht="30">
      <c r="A410" s="29" t="s">
        <v>298</v>
      </c>
      <c r="B410" s="29" t="s">
        <v>74</v>
      </c>
      <c r="C410" s="29" t="s">
        <v>329</v>
      </c>
      <c r="D410" s="29" t="s">
        <v>319</v>
      </c>
      <c r="E410" s="29" t="s">
        <v>129</v>
      </c>
      <c r="F410" s="30" t="s">
        <v>130</v>
      </c>
      <c r="G410" s="31">
        <v>100735.2</v>
      </c>
      <c r="H410" s="31">
        <v>101433.7</v>
      </c>
      <c r="I410" s="31">
        <v>101433.7</v>
      </c>
      <c r="J410" s="31"/>
      <c r="K410" s="31"/>
      <c r="L410" s="31"/>
      <c r="M410" s="31">
        <f t="shared" si="866"/>
        <v>100735.2</v>
      </c>
      <c r="N410" s="31">
        <f t="shared" si="867"/>
        <v>101433.7</v>
      </c>
      <c r="O410" s="31">
        <f t="shared" si="868"/>
        <v>101433.7</v>
      </c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  <c r="AB410" s="31"/>
      <c r="AC410" s="31">
        <f t="shared" si="858"/>
        <v>100735.2</v>
      </c>
      <c r="AD410" s="31">
        <f t="shared" si="859"/>
        <v>101433.7</v>
      </c>
      <c r="AE410" s="31">
        <f t="shared" si="860"/>
        <v>101433.7</v>
      </c>
      <c r="AF410" s="31"/>
      <c r="AG410" s="31">
        <f t="shared" si="861"/>
        <v>100735.2</v>
      </c>
      <c r="AH410" s="31">
        <f t="shared" si="862"/>
        <v>101433.7</v>
      </c>
      <c r="AI410" s="31">
        <f t="shared" si="863"/>
        <v>101433.7</v>
      </c>
      <c r="AJ410" s="31"/>
      <c r="AK410" s="31"/>
      <c r="AL410" s="31"/>
      <c r="AM410" s="31"/>
      <c r="AN410" s="31"/>
      <c r="AO410" s="31"/>
      <c r="AP410" s="31"/>
      <c r="AQ410" s="31"/>
      <c r="AR410" s="31"/>
      <c r="AS410" s="31">
        <f t="shared" si="825"/>
        <v>100735.2</v>
      </c>
      <c r="AT410" s="31">
        <f t="shared" si="826"/>
        <v>101433.7</v>
      </c>
      <c r="AU410" s="31">
        <f t="shared" si="827"/>
        <v>101433.7</v>
      </c>
      <c r="AV410" s="31"/>
      <c r="AW410" s="32"/>
      <c r="AX410" s="32"/>
      <c r="AY410" s="1"/>
      <c r="AZ410" s="1"/>
      <c r="BA410" s="1"/>
      <c r="BB410" s="1"/>
      <c r="BC410" s="1"/>
      <c r="BD410" s="1"/>
      <c r="BE410" s="1"/>
    </row>
    <row r="411" ht="75">
      <c r="A411" s="29" t="s">
        <v>298</v>
      </c>
      <c r="B411" s="29" t="s">
        <v>74</v>
      </c>
      <c r="C411" s="29" t="s">
        <v>329</v>
      </c>
      <c r="D411" s="29" t="s">
        <v>372</v>
      </c>
      <c r="E411" s="29"/>
      <c r="F411" s="30" t="s">
        <v>373</v>
      </c>
      <c r="G411" s="31">
        <f>G412</f>
        <v>8363.8999999999996</v>
      </c>
      <c r="H411" s="31">
        <f>H412</f>
        <v>8363.8999999999996</v>
      </c>
      <c r="I411" s="31">
        <f>I412</f>
        <v>8363.8999999999996</v>
      </c>
      <c r="J411" s="31">
        <f>J412</f>
        <v>0</v>
      </c>
      <c r="K411" s="31">
        <f>K412</f>
        <v>0</v>
      </c>
      <c r="L411" s="31">
        <f>L412</f>
        <v>0</v>
      </c>
      <c r="M411" s="31">
        <f t="shared" si="866"/>
        <v>8363.8999999999996</v>
      </c>
      <c r="N411" s="31">
        <f t="shared" si="867"/>
        <v>8363.8999999999996</v>
      </c>
      <c r="O411" s="31">
        <f t="shared" si="868"/>
        <v>8363.8999999999996</v>
      </c>
      <c r="P411" s="31">
        <f>P412</f>
        <v>0</v>
      </c>
      <c r="Q411" s="31">
        <f>Q412</f>
        <v>0</v>
      </c>
      <c r="R411" s="31">
        <f>R412</f>
        <v>0</v>
      </c>
      <c r="S411" s="31">
        <f>S412</f>
        <v>0</v>
      </c>
      <c r="T411" s="31">
        <f>T412</f>
        <v>0</v>
      </c>
      <c r="U411" s="31">
        <f>U412</f>
        <v>0</v>
      </c>
      <c r="V411" s="31">
        <f>V412</f>
        <v>0</v>
      </c>
      <c r="W411" s="31">
        <f>W412</f>
        <v>0</v>
      </c>
      <c r="X411" s="31">
        <f>X412</f>
        <v>0</v>
      </c>
      <c r="Y411" s="31">
        <f>Y412</f>
        <v>0</v>
      </c>
      <c r="Z411" s="31">
        <f>Z412</f>
        <v>0</v>
      </c>
      <c r="AA411" s="31">
        <f>AA412</f>
        <v>0</v>
      </c>
      <c r="AB411" s="31">
        <f>AB412</f>
        <v>0</v>
      </c>
      <c r="AC411" s="31">
        <f t="shared" si="858"/>
        <v>8363.8999999999996</v>
      </c>
      <c r="AD411" s="31">
        <f t="shared" si="859"/>
        <v>8363.8999999999996</v>
      </c>
      <c r="AE411" s="31">
        <f t="shared" si="860"/>
        <v>8363.8999999999996</v>
      </c>
      <c r="AF411" s="31">
        <f>AF412</f>
        <v>0</v>
      </c>
      <c r="AG411" s="31">
        <f t="shared" si="861"/>
        <v>8363.8999999999996</v>
      </c>
      <c r="AH411" s="31">
        <f t="shared" si="862"/>
        <v>8363.8999999999996</v>
      </c>
      <c r="AI411" s="31">
        <f t="shared" si="863"/>
        <v>8363.8999999999996</v>
      </c>
      <c r="AJ411" s="31">
        <f>AJ412</f>
        <v>0</v>
      </c>
      <c r="AK411" s="31">
        <f>AK412</f>
        <v>0</v>
      </c>
      <c r="AL411" s="31">
        <f>AL412</f>
        <v>0</v>
      </c>
      <c r="AM411" s="31">
        <f>AM412</f>
        <v>0</v>
      </c>
      <c r="AN411" s="31">
        <f>AN412</f>
        <v>0</v>
      </c>
      <c r="AO411" s="31">
        <f>AO412</f>
        <v>0</v>
      </c>
      <c r="AP411" s="31">
        <f>AP412</f>
        <v>0</v>
      </c>
      <c r="AQ411" s="31">
        <f>AQ412</f>
        <v>0</v>
      </c>
      <c r="AR411" s="31">
        <f>AR412</f>
        <v>0</v>
      </c>
      <c r="AS411" s="31">
        <f t="shared" si="825"/>
        <v>8363.8999999999996</v>
      </c>
      <c r="AT411" s="31">
        <f t="shared" si="826"/>
        <v>8363.8999999999996</v>
      </c>
      <c r="AU411" s="31">
        <f t="shared" si="827"/>
        <v>8363.8999999999996</v>
      </c>
      <c r="AV411" s="31">
        <f>AV412</f>
        <v>0</v>
      </c>
      <c r="AW411" s="32"/>
      <c r="AX411" s="32"/>
      <c r="AY411" s="1"/>
      <c r="AZ411" s="1"/>
      <c r="BA411" s="1"/>
      <c r="BB411" s="1"/>
      <c r="BC411" s="1"/>
      <c r="BD411" s="1"/>
      <c r="BE411" s="1"/>
    </row>
    <row r="412" ht="30">
      <c r="A412" s="29" t="s">
        <v>298</v>
      </c>
      <c r="B412" s="29" t="s">
        <v>74</v>
      </c>
      <c r="C412" s="29" t="s">
        <v>329</v>
      </c>
      <c r="D412" s="29" t="s">
        <v>372</v>
      </c>
      <c r="E412" s="29" t="s">
        <v>129</v>
      </c>
      <c r="F412" s="30" t="s">
        <v>130</v>
      </c>
      <c r="G412" s="31">
        <v>8363.8999999999996</v>
      </c>
      <c r="H412" s="31">
        <v>8363.8999999999996</v>
      </c>
      <c r="I412" s="31">
        <v>8363.8999999999996</v>
      </c>
      <c r="J412" s="31"/>
      <c r="K412" s="31"/>
      <c r="L412" s="31"/>
      <c r="M412" s="31">
        <f t="shared" si="866"/>
        <v>8363.8999999999996</v>
      </c>
      <c r="N412" s="31">
        <f t="shared" si="867"/>
        <v>8363.8999999999996</v>
      </c>
      <c r="O412" s="31">
        <f t="shared" si="868"/>
        <v>8363.8999999999996</v>
      </c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  <c r="AC412" s="31">
        <f t="shared" si="858"/>
        <v>8363.8999999999996</v>
      </c>
      <c r="AD412" s="31">
        <f t="shared" si="859"/>
        <v>8363.8999999999996</v>
      </c>
      <c r="AE412" s="31">
        <f t="shared" si="860"/>
        <v>8363.8999999999996</v>
      </c>
      <c r="AF412" s="31"/>
      <c r="AG412" s="31">
        <f t="shared" si="861"/>
        <v>8363.8999999999996</v>
      </c>
      <c r="AH412" s="31">
        <f t="shared" si="862"/>
        <v>8363.8999999999996</v>
      </c>
      <c r="AI412" s="31">
        <f t="shared" si="863"/>
        <v>8363.8999999999996</v>
      </c>
      <c r="AJ412" s="31"/>
      <c r="AK412" s="31"/>
      <c r="AL412" s="31"/>
      <c r="AM412" s="31"/>
      <c r="AN412" s="31"/>
      <c r="AO412" s="31"/>
      <c r="AP412" s="31"/>
      <c r="AQ412" s="31"/>
      <c r="AR412" s="31"/>
      <c r="AS412" s="31">
        <f t="shared" si="825"/>
        <v>8363.8999999999996</v>
      </c>
      <c r="AT412" s="31">
        <f t="shared" si="826"/>
        <v>8363.8999999999996</v>
      </c>
      <c r="AU412" s="31">
        <f t="shared" si="827"/>
        <v>8363.8999999999996</v>
      </c>
      <c r="AV412" s="31"/>
      <c r="AW412" s="32"/>
      <c r="AX412" s="32"/>
      <c r="AY412" s="1"/>
      <c r="AZ412" s="1"/>
      <c r="BA412" s="1"/>
      <c r="BB412" s="1"/>
      <c r="BC412" s="1"/>
      <c r="BD412" s="1"/>
      <c r="BE412" s="1"/>
    </row>
    <row r="413" ht="60">
      <c r="A413" s="29" t="s">
        <v>298</v>
      </c>
      <c r="B413" s="29" t="s">
        <v>74</v>
      </c>
      <c r="C413" s="29" t="s">
        <v>329</v>
      </c>
      <c r="D413" s="29" t="s">
        <v>322</v>
      </c>
      <c r="E413" s="29"/>
      <c r="F413" s="30" t="s">
        <v>323</v>
      </c>
      <c r="G413" s="31">
        <f>G414+G416+G420+G422+G424</f>
        <v>805713.19999999995</v>
      </c>
      <c r="H413" s="31">
        <f>H414+H416+H420+H422+H424</f>
        <v>650915</v>
      </c>
      <c r="I413" s="31">
        <f>I414+I416+I420+I422+I424</f>
        <v>268969.79999999999</v>
      </c>
      <c r="J413" s="31">
        <f>J414+J416+J420+J422+J424</f>
        <v>0</v>
      </c>
      <c r="K413" s="31">
        <f>K414+K416+K420+K422+K424</f>
        <v>0</v>
      </c>
      <c r="L413" s="31">
        <f>L414+L416+L420+L422+L424</f>
        <v>0</v>
      </c>
      <c r="M413" s="31">
        <f t="shared" si="866"/>
        <v>805713.19999999995</v>
      </c>
      <c r="N413" s="31">
        <f t="shared" si="867"/>
        <v>650915</v>
      </c>
      <c r="O413" s="31">
        <f t="shared" si="868"/>
        <v>268969.79999999999</v>
      </c>
      <c r="P413" s="31">
        <f>P414+P416+P420+P422+P424</f>
        <v>0</v>
      </c>
      <c r="Q413" s="31">
        <f>Q414+Q416+Q420+Q422+Q424</f>
        <v>0</v>
      </c>
      <c r="R413" s="31">
        <f>R414+R416+R420+R422+R424</f>
        <v>202126.59700000001</v>
      </c>
      <c r="S413" s="31">
        <f>S414+S416+S420+S422+S424</f>
        <v>-45968.428999999996</v>
      </c>
      <c r="T413" s="31">
        <f>T414+T416+T420+T422+T424</f>
        <v>0</v>
      </c>
      <c r="U413" s="31">
        <f>U414+U416+U420+U422+U424</f>
        <v>0</v>
      </c>
      <c r="V413" s="31">
        <f>V414+V416+V420+V422+V424</f>
        <v>0</v>
      </c>
      <c r="W413" s="31">
        <f>W414+W416+W420+W422+W424</f>
        <v>0</v>
      </c>
      <c r="X413" s="31">
        <f>X414+X416+X420+X422+X424</f>
        <v>0</v>
      </c>
      <c r="Y413" s="31">
        <f>Y414+Y416+Y420+Y422+Y424</f>
        <v>0</v>
      </c>
      <c r="Z413" s="31">
        <f>Z414+Z416+Z420+Z422+Z424</f>
        <v>0</v>
      </c>
      <c r="AA413" s="31">
        <f>AA414+AA416+AA420+AA422+AA424</f>
        <v>45968.428999999996</v>
      </c>
      <c r="AB413" s="31">
        <f>AB414+AB416+AB420+AB422+AB424</f>
        <v>0</v>
      </c>
      <c r="AC413" s="31">
        <f t="shared" si="858"/>
        <v>961871.36800000002</v>
      </c>
      <c r="AD413" s="31">
        <f t="shared" si="859"/>
        <v>650915</v>
      </c>
      <c r="AE413" s="31">
        <f t="shared" si="860"/>
        <v>314938.22899999999</v>
      </c>
      <c r="AF413" s="31">
        <f>AF414+AF416+AF420+AF422+AF424</f>
        <v>-6000</v>
      </c>
      <c r="AG413" s="31">
        <f t="shared" si="861"/>
        <v>955871.36800000002</v>
      </c>
      <c r="AH413" s="31">
        <f t="shared" si="862"/>
        <v>650915</v>
      </c>
      <c r="AI413" s="31">
        <f t="shared" si="863"/>
        <v>314938.22899999999</v>
      </c>
      <c r="AJ413" s="31">
        <f>AJ414+AJ416+AJ420+AJ422+AJ424+AJ418</f>
        <v>0</v>
      </c>
      <c r="AK413" s="31">
        <f>AK414+AK416+AK420+AK422+AK424+AK418</f>
        <v>0</v>
      </c>
      <c r="AL413" s="31">
        <f>AL414+AL416+AL420+AL422+AL424+AL418</f>
        <v>30632.421999999999</v>
      </c>
      <c r="AM413" s="31">
        <f>AM414+AM416+AM420+AM422+AM424+AM418</f>
        <v>0</v>
      </c>
      <c r="AN413" s="31">
        <f>AN414+AN416+AN420+AN422+AN424+AN418</f>
        <v>0</v>
      </c>
      <c r="AO413" s="31">
        <f>AO414+AO416+AO420+AO422+AO424+AO418</f>
        <v>0</v>
      </c>
      <c r="AP413" s="31">
        <f>AP414+AP416+AP420+AP422+AP424+AP418</f>
        <v>0</v>
      </c>
      <c r="AQ413" s="31">
        <f>AQ414+AQ416+AQ420+AQ422+AQ424+AQ418</f>
        <v>0</v>
      </c>
      <c r="AR413" s="31">
        <f>AR414+AR416+AR420+AR422+AR424+AR418</f>
        <v>0</v>
      </c>
      <c r="AS413" s="31">
        <f t="shared" si="825"/>
        <v>986503.79000000004</v>
      </c>
      <c r="AT413" s="31">
        <f t="shared" si="826"/>
        <v>650915</v>
      </c>
      <c r="AU413" s="31">
        <f t="shared" si="827"/>
        <v>314938.22899999999</v>
      </c>
      <c r="AV413" s="31">
        <f>AV414+AV416+AV420+AV422+AV424+AV418</f>
        <v>0</v>
      </c>
      <c r="AW413" s="32"/>
      <c r="AX413" s="32"/>
      <c r="AY413" s="1"/>
      <c r="AZ413" s="1"/>
      <c r="BA413" s="1"/>
      <c r="BB413" s="1"/>
      <c r="BC413" s="1"/>
      <c r="BD413" s="1"/>
      <c r="BE413" s="1"/>
    </row>
    <row r="414" ht="30">
      <c r="A414" s="29" t="s">
        <v>298</v>
      </c>
      <c r="B414" s="29" t="s">
        <v>74</v>
      </c>
      <c r="C414" s="29" t="s">
        <v>329</v>
      </c>
      <c r="D414" s="29" t="s">
        <v>374</v>
      </c>
      <c r="E414" s="29"/>
      <c r="F414" s="30" t="s">
        <v>375</v>
      </c>
      <c r="G414" s="31">
        <f>G415</f>
        <v>186030.80000000002</v>
      </c>
      <c r="H414" s="31">
        <f>H415</f>
        <v>319371.90000000002</v>
      </c>
      <c r="I414" s="31">
        <f>I415</f>
        <v>0</v>
      </c>
      <c r="J414" s="31">
        <f>J415</f>
        <v>0</v>
      </c>
      <c r="K414" s="31">
        <f>K415</f>
        <v>0</v>
      </c>
      <c r="L414" s="31">
        <f>L415</f>
        <v>0</v>
      </c>
      <c r="M414" s="31">
        <f t="shared" si="866"/>
        <v>186030.80000000002</v>
      </c>
      <c r="N414" s="31">
        <f t="shared" si="867"/>
        <v>319371.90000000002</v>
      </c>
      <c r="O414" s="31">
        <f t="shared" si="868"/>
        <v>0</v>
      </c>
      <c r="P414" s="31">
        <f>P415</f>
        <v>0</v>
      </c>
      <c r="Q414" s="31">
        <f>Q415</f>
        <v>0</v>
      </c>
      <c r="R414" s="31">
        <f>R415</f>
        <v>0</v>
      </c>
      <c r="S414" s="31">
        <f>S415</f>
        <v>-45968.428999999996</v>
      </c>
      <c r="T414" s="31">
        <f>T415</f>
        <v>0</v>
      </c>
      <c r="U414" s="31">
        <f>U415</f>
        <v>0</v>
      </c>
      <c r="V414" s="31">
        <f>V415</f>
        <v>0</v>
      </c>
      <c r="W414" s="31">
        <f>W415</f>
        <v>0</v>
      </c>
      <c r="X414" s="31">
        <f>X415</f>
        <v>0</v>
      </c>
      <c r="Y414" s="31">
        <f>Y415</f>
        <v>0</v>
      </c>
      <c r="Z414" s="31">
        <f>Z415</f>
        <v>0</v>
      </c>
      <c r="AA414" s="31">
        <f>AA415</f>
        <v>45968.428999999996</v>
      </c>
      <c r="AB414" s="31">
        <f>AB415</f>
        <v>0</v>
      </c>
      <c r="AC414" s="31">
        <f t="shared" si="858"/>
        <v>140062.37100000001</v>
      </c>
      <c r="AD414" s="31">
        <f t="shared" si="859"/>
        <v>319371.90000000002</v>
      </c>
      <c r="AE414" s="31">
        <f t="shared" si="860"/>
        <v>45968.428999999996</v>
      </c>
      <c r="AF414" s="31">
        <f>AF415</f>
        <v>-6000</v>
      </c>
      <c r="AG414" s="31">
        <f t="shared" si="861"/>
        <v>134062.37100000001</v>
      </c>
      <c r="AH414" s="31">
        <f t="shared" si="862"/>
        <v>319371.90000000002</v>
      </c>
      <c r="AI414" s="31">
        <f t="shared" si="863"/>
        <v>45968.428999999996</v>
      </c>
      <c r="AJ414" s="31">
        <f>AJ415</f>
        <v>0</v>
      </c>
      <c r="AK414" s="31">
        <f>AK415</f>
        <v>0</v>
      </c>
      <c r="AL414" s="31">
        <f>AL415</f>
        <v>0</v>
      </c>
      <c r="AM414" s="31">
        <f>AM415</f>
        <v>0</v>
      </c>
      <c r="AN414" s="31">
        <f>AN415</f>
        <v>0</v>
      </c>
      <c r="AO414" s="31">
        <f>AO415</f>
        <v>0</v>
      </c>
      <c r="AP414" s="31">
        <f>AP415</f>
        <v>0</v>
      </c>
      <c r="AQ414" s="31">
        <f>AQ415</f>
        <v>0</v>
      </c>
      <c r="AR414" s="31">
        <f>AR415</f>
        <v>0</v>
      </c>
      <c r="AS414" s="31">
        <f t="shared" si="825"/>
        <v>134062.37100000001</v>
      </c>
      <c r="AT414" s="31">
        <f t="shared" si="826"/>
        <v>319371.90000000002</v>
      </c>
      <c r="AU414" s="31">
        <f t="shared" si="827"/>
        <v>45968.428999999996</v>
      </c>
      <c r="AV414" s="31">
        <f>AV415</f>
        <v>0</v>
      </c>
      <c r="AW414" s="32"/>
      <c r="AX414" s="32"/>
      <c r="AY414" s="1"/>
      <c r="AZ414" s="1"/>
      <c r="BA414" s="1"/>
      <c r="BB414" s="1"/>
      <c r="BC414" s="1"/>
      <c r="BD414" s="1"/>
      <c r="BE414" s="1"/>
    </row>
    <row r="415" ht="30">
      <c r="A415" s="29" t="s">
        <v>298</v>
      </c>
      <c r="B415" s="29" t="s">
        <v>74</v>
      </c>
      <c r="C415" s="29" t="s">
        <v>329</v>
      </c>
      <c r="D415" s="29" t="s">
        <v>374</v>
      </c>
      <c r="E415" s="29" t="s">
        <v>129</v>
      </c>
      <c r="F415" s="30" t="s">
        <v>130</v>
      </c>
      <c r="G415" s="31">
        <f>215975.7-29944.9</f>
        <v>186030.80000000002</v>
      </c>
      <c r="H415" s="31">
        <f>330371.9-11000</f>
        <v>319371.90000000002</v>
      </c>
      <c r="I415" s="31"/>
      <c r="J415" s="31"/>
      <c r="K415" s="31"/>
      <c r="L415" s="31"/>
      <c r="M415" s="31">
        <f t="shared" si="866"/>
        <v>186030.80000000002</v>
      </c>
      <c r="N415" s="31">
        <f t="shared" si="867"/>
        <v>319371.90000000002</v>
      </c>
      <c r="O415" s="31">
        <f t="shared" si="868"/>
        <v>0</v>
      </c>
      <c r="P415" s="31"/>
      <c r="Q415" s="31"/>
      <c r="R415" s="31"/>
      <c r="S415" s="31">
        <v>-45968.428999999996</v>
      </c>
      <c r="T415" s="31"/>
      <c r="U415" s="31"/>
      <c r="V415" s="31"/>
      <c r="W415" s="31"/>
      <c r="X415" s="31"/>
      <c r="Y415" s="31"/>
      <c r="Z415" s="31"/>
      <c r="AA415" s="31">
        <v>45968.428999999996</v>
      </c>
      <c r="AB415" s="31"/>
      <c r="AC415" s="31">
        <f t="shared" si="858"/>
        <v>140062.37100000001</v>
      </c>
      <c r="AD415" s="31">
        <f t="shared" si="859"/>
        <v>319371.90000000002</v>
      </c>
      <c r="AE415" s="31">
        <f t="shared" si="860"/>
        <v>45968.428999999996</v>
      </c>
      <c r="AF415" s="31">
        <v>-6000</v>
      </c>
      <c r="AG415" s="31">
        <f t="shared" si="861"/>
        <v>134062.37100000001</v>
      </c>
      <c r="AH415" s="31">
        <f t="shared" si="862"/>
        <v>319371.90000000002</v>
      </c>
      <c r="AI415" s="31">
        <f t="shared" si="863"/>
        <v>45968.428999999996</v>
      </c>
      <c r="AJ415" s="31"/>
      <c r="AK415" s="31"/>
      <c r="AL415" s="31"/>
      <c r="AM415" s="31"/>
      <c r="AN415" s="31"/>
      <c r="AO415" s="31"/>
      <c r="AP415" s="31"/>
      <c r="AQ415" s="31"/>
      <c r="AR415" s="31"/>
      <c r="AS415" s="31">
        <f t="shared" si="825"/>
        <v>134062.37100000001</v>
      </c>
      <c r="AT415" s="31">
        <f t="shared" si="826"/>
        <v>319371.90000000002</v>
      </c>
      <c r="AU415" s="31">
        <f t="shared" si="827"/>
        <v>45968.428999999996</v>
      </c>
      <c r="AV415" s="31"/>
      <c r="AW415" s="32"/>
      <c r="AX415" s="32"/>
      <c r="AY415" s="1"/>
      <c r="AZ415" s="1"/>
      <c r="BA415" s="1"/>
      <c r="BB415" s="1"/>
      <c r="BC415" s="1"/>
      <c r="BD415" s="1"/>
      <c r="BE415" s="1"/>
    </row>
    <row r="416" ht="15">
      <c r="A416" s="29" t="s">
        <v>298</v>
      </c>
      <c r="B416" s="29" t="s">
        <v>74</v>
      </c>
      <c r="C416" s="29" t="s">
        <v>329</v>
      </c>
      <c r="D416" s="29" t="s">
        <v>324</v>
      </c>
      <c r="E416" s="29"/>
      <c r="F416" s="30" t="s">
        <v>209</v>
      </c>
      <c r="G416" s="31">
        <f>G417</f>
        <v>268969.79999999999</v>
      </c>
      <c r="H416" s="31">
        <f>H417</f>
        <v>268969.79999999999</v>
      </c>
      <c r="I416" s="31">
        <f>I417</f>
        <v>268969.79999999999</v>
      </c>
      <c r="J416" s="31">
        <f>J417</f>
        <v>0</v>
      </c>
      <c r="K416" s="31">
        <f>K417</f>
        <v>0</v>
      </c>
      <c r="L416" s="31">
        <f>L417</f>
        <v>0</v>
      </c>
      <c r="M416" s="31">
        <f t="shared" si="866"/>
        <v>268969.79999999999</v>
      </c>
      <c r="N416" s="31">
        <f t="shared" si="867"/>
        <v>268969.79999999999</v>
      </c>
      <c r="O416" s="31">
        <f t="shared" si="868"/>
        <v>268969.79999999999</v>
      </c>
      <c r="P416" s="31">
        <f>P417</f>
        <v>0</v>
      </c>
      <c r="Q416" s="31">
        <f>Q417</f>
        <v>0</v>
      </c>
      <c r="R416" s="31">
        <f>R417</f>
        <v>19714.349999999999</v>
      </c>
      <c r="S416" s="31">
        <f>S417</f>
        <v>0</v>
      </c>
      <c r="T416" s="31">
        <f>T417</f>
        <v>0</v>
      </c>
      <c r="U416" s="31">
        <f>U417</f>
        <v>0</v>
      </c>
      <c r="V416" s="31">
        <f>V417</f>
        <v>0</v>
      </c>
      <c r="W416" s="31">
        <f>W417</f>
        <v>0</v>
      </c>
      <c r="X416" s="31">
        <f>X417</f>
        <v>0</v>
      </c>
      <c r="Y416" s="31">
        <f>Y417</f>
        <v>0</v>
      </c>
      <c r="Z416" s="31">
        <f>Z417</f>
        <v>0</v>
      </c>
      <c r="AA416" s="31">
        <f>AA417</f>
        <v>0</v>
      </c>
      <c r="AB416" s="31">
        <f>AB417</f>
        <v>0</v>
      </c>
      <c r="AC416" s="31">
        <f t="shared" si="858"/>
        <v>288684.14999999997</v>
      </c>
      <c r="AD416" s="31">
        <f t="shared" si="859"/>
        <v>268969.79999999999</v>
      </c>
      <c r="AE416" s="31">
        <f t="shared" si="860"/>
        <v>268969.79999999999</v>
      </c>
      <c r="AF416" s="31">
        <f>AF417</f>
        <v>0</v>
      </c>
      <c r="AG416" s="31">
        <f t="shared" si="861"/>
        <v>288684.14999999997</v>
      </c>
      <c r="AH416" s="31">
        <f t="shared" si="862"/>
        <v>268969.79999999999</v>
      </c>
      <c r="AI416" s="31">
        <f t="shared" si="863"/>
        <v>268969.79999999999</v>
      </c>
      <c r="AJ416" s="31">
        <f>AJ417</f>
        <v>0</v>
      </c>
      <c r="AK416" s="31">
        <f>AK417</f>
        <v>0</v>
      </c>
      <c r="AL416" s="31">
        <f>AL417</f>
        <v>0</v>
      </c>
      <c r="AM416" s="31">
        <f>AM417</f>
        <v>0</v>
      </c>
      <c r="AN416" s="31">
        <f>AN417</f>
        <v>0</v>
      </c>
      <c r="AO416" s="31">
        <f>AO417</f>
        <v>0</v>
      </c>
      <c r="AP416" s="31">
        <f>AP417</f>
        <v>0</v>
      </c>
      <c r="AQ416" s="31">
        <f>AQ417</f>
        <v>0</v>
      </c>
      <c r="AR416" s="31">
        <f>AR417</f>
        <v>0</v>
      </c>
      <c r="AS416" s="31">
        <f t="shared" si="825"/>
        <v>288684.14999999997</v>
      </c>
      <c r="AT416" s="31">
        <f t="shared" si="826"/>
        <v>268969.79999999999</v>
      </c>
      <c r="AU416" s="31">
        <f t="shared" si="827"/>
        <v>268969.79999999999</v>
      </c>
      <c r="AV416" s="31">
        <f>AV417</f>
        <v>0</v>
      </c>
      <c r="AW416" s="32"/>
      <c r="AX416" s="32"/>
      <c r="AY416" s="1"/>
      <c r="AZ416" s="1"/>
      <c r="BA416" s="1"/>
      <c r="BB416" s="1"/>
      <c r="BC416" s="1"/>
      <c r="BD416" s="1"/>
      <c r="BE416" s="1"/>
    </row>
    <row r="417" ht="30">
      <c r="A417" s="29" t="s">
        <v>298</v>
      </c>
      <c r="B417" s="29" t="s">
        <v>74</v>
      </c>
      <c r="C417" s="29" t="s">
        <v>329</v>
      </c>
      <c r="D417" s="29" t="s">
        <v>324</v>
      </c>
      <c r="E417" s="29" t="s">
        <v>129</v>
      </c>
      <c r="F417" s="30" t="s">
        <v>130</v>
      </c>
      <c r="G417" s="31">
        <v>268969.79999999999</v>
      </c>
      <c r="H417" s="31">
        <v>268969.79999999999</v>
      </c>
      <c r="I417" s="31">
        <v>268969.79999999999</v>
      </c>
      <c r="J417" s="31"/>
      <c r="K417" s="31"/>
      <c r="L417" s="31"/>
      <c r="M417" s="31">
        <f t="shared" si="866"/>
        <v>268969.79999999999</v>
      </c>
      <c r="N417" s="31">
        <f t="shared" si="867"/>
        <v>268969.79999999999</v>
      </c>
      <c r="O417" s="31">
        <f t="shared" si="868"/>
        <v>268969.79999999999</v>
      </c>
      <c r="P417" s="31"/>
      <c r="Q417" s="31"/>
      <c r="R417" s="31">
        <v>19714.349999999999</v>
      </c>
      <c r="S417" s="31"/>
      <c r="T417" s="31"/>
      <c r="U417" s="31"/>
      <c r="V417" s="31"/>
      <c r="W417" s="31"/>
      <c r="X417" s="31"/>
      <c r="Y417" s="31"/>
      <c r="Z417" s="31"/>
      <c r="AA417" s="31"/>
      <c r="AB417" s="31"/>
      <c r="AC417" s="31">
        <f t="shared" si="858"/>
        <v>288684.14999999997</v>
      </c>
      <c r="AD417" s="31">
        <f t="shared" si="859"/>
        <v>268969.79999999999</v>
      </c>
      <c r="AE417" s="31">
        <f t="shared" si="860"/>
        <v>268969.79999999999</v>
      </c>
      <c r="AF417" s="31"/>
      <c r="AG417" s="31">
        <f t="shared" si="861"/>
        <v>288684.14999999997</v>
      </c>
      <c r="AH417" s="31">
        <f t="shared" si="862"/>
        <v>268969.79999999999</v>
      </c>
      <c r="AI417" s="31">
        <f t="shared" si="863"/>
        <v>268969.79999999999</v>
      </c>
      <c r="AJ417" s="31"/>
      <c r="AK417" s="31"/>
      <c r="AL417" s="31"/>
      <c r="AM417" s="31"/>
      <c r="AN417" s="31"/>
      <c r="AO417" s="31"/>
      <c r="AP417" s="31"/>
      <c r="AQ417" s="31"/>
      <c r="AR417" s="31"/>
      <c r="AS417" s="31">
        <f t="shared" si="825"/>
        <v>288684.14999999997</v>
      </c>
      <c r="AT417" s="31">
        <f t="shared" si="826"/>
        <v>268969.79999999999</v>
      </c>
      <c r="AU417" s="31">
        <f t="shared" si="827"/>
        <v>268969.79999999999</v>
      </c>
      <c r="AV417" s="31"/>
      <c r="AW417" s="32"/>
      <c r="AX417" s="32"/>
      <c r="AY417" s="1"/>
      <c r="AZ417" s="1"/>
      <c r="BA417" s="1"/>
      <c r="BB417" s="1"/>
      <c r="BC417" s="1"/>
      <c r="BD417" s="1"/>
      <c r="BE417" s="1"/>
    </row>
    <row r="418" ht="30">
      <c r="A418" s="29" t="s">
        <v>298</v>
      </c>
      <c r="B418" s="29" t="s">
        <v>74</v>
      </c>
      <c r="C418" s="29" t="s">
        <v>329</v>
      </c>
      <c r="D418" s="29" t="s">
        <v>376</v>
      </c>
      <c r="E418" s="29"/>
      <c r="F418" s="30" t="s">
        <v>377</v>
      </c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F418" s="31"/>
      <c r="AG418" s="31"/>
      <c r="AH418" s="31"/>
      <c r="AI418" s="31"/>
      <c r="AJ418" s="31">
        <f>AJ419</f>
        <v>0</v>
      </c>
      <c r="AK418" s="31">
        <f>AK419</f>
        <v>0</v>
      </c>
      <c r="AL418" s="31">
        <f>AL419</f>
        <v>30632.421999999999</v>
      </c>
      <c r="AM418" s="31">
        <f>AM419</f>
        <v>0</v>
      </c>
      <c r="AN418" s="31">
        <f>AN419</f>
        <v>0</v>
      </c>
      <c r="AO418" s="31">
        <f>AO419</f>
        <v>0</v>
      </c>
      <c r="AP418" s="31">
        <f>AP419</f>
        <v>0</v>
      </c>
      <c r="AQ418" s="31">
        <f>AQ419</f>
        <v>0</v>
      </c>
      <c r="AR418" s="31">
        <f>AR419</f>
        <v>0</v>
      </c>
      <c r="AS418" s="31">
        <f t="shared" si="825"/>
        <v>30632.421999999999</v>
      </c>
      <c r="AT418" s="31">
        <f t="shared" si="826"/>
        <v>0</v>
      </c>
      <c r="AU418" s="31">
        <f t="shared" si="827"/>
        <v>0</v>
      </c>
      <c r="AV418" s="31">
        <f>AV419</f>
        <v>0</v>
      </c>
      <c r="AW418" s="32"/>
      <c r="AX418" s="32"/>
      <c r="AY418" s="1"/>
      <c r="AZ418" s="1"/>
      <c r="BA418" s="1"/>
      <c r="BB418" s="1"/>
      <c r="BC418" s="1"/>
      <c r="BD418" s="1"/>
      <c r="BE418" s="1"/>
    </row>
    <row r="419" ht="30">
      <c r="A419" s="29" t="s">
        <v>298</v>
      </c>
      <c r="B419" s="29" t="s">
        <v>74</v>
      </c>
      <c r="C419" s="29" t="s">
        <v>329</v>
      </c>
      <c r="D419" s="29" t="s">
        <v>376</v>
      </c>
      <c r="E419" s="29" t="s">
        <v>129</v>
      </c>
      <c r="F419" s="30" t="s">
        <v>130</v>
      </c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F419" s="31"/>
      <c r="AG419" s="31"/>
      <c r="AH419" s="31"/>
      <c r="AI419" s="31"/>
      <c r="AJ419" s="31"/>
      <c r="AK419" s="31"/>
      <c r="AL419" s="31">
        <v>30632.421999999999</v>
      </c>
      <c r="AM419" s="31"/>
      <c r="AN419" s="31"/>
      <c r="AO419" s="31"/>
      <c r="AP419" s="31"/>
      <c r="AQ419" s="31"/>
      <c r="AR419" s="31"/>
      <c r="AS419" s="31">
        <f t="shared" si="825"/>
        <v>30632.421999999999</v>
      </c>
      <c r="AT419" s="31">
        <f t="shared" si="826"/>
        <v>0</v>
      </c>
      <c r="AU419" s="31">
        <f t="shared" si="827"/>
        <v>0</v>
      </c>
      <c r="AV419" s="31"/>
      <c r="AW419" s="32"/>
      <c r="AX419" s="32"/>
      <c r="AY419" s="1"/>
      <c r="AZ419" s="1"/>
      <c r="BA419" s="1"/>
      <c r="BB419" s="1"/>
      <c r="BC419" s="1"/>
      <c r="BD419" s="1"/>
      <c r="BE419" s="1"/>
    </row>
    <row r="420" ht="63">
      <c r="A420" s="29" t="s">
        <v>298</v>
      </c>
      <c r="B420" s="29" t="s">
        <v>74</v>
      </c>
      <c r="C420" s="29" t="s">
        <v>329</v>
      </c>
      <c r="D420" s="29" t="s">
        <v>325</v>
      </c>
      <c r="E420" s="29"/>
      <c r="F420" s="30" t="s">
        <v>326</v>
      </c>
      <c r="G420" s="31">
        <f>G421</f>
        <v>239402.60000000001</v>
      </c>
      <c r="H420" s="31">
        <f>H421</f>
        <v>62573.300000000003</v>
      </c>
      <c r="I420" s="31">
        <f>I421</f>
        <v>0</v>
      </c>
      <c r="J420" s="31">
        <f>J421</f>
        <v>0</v>
      </c>
      <c r="K420" s="31">
        <f>K421</f>
        <v>0</v>
      </c>
      <c r="L420" s="31">
        <f>L421</f>
        <v>0</v>
      </c>
      <c r="M420" s="31">
        <f t="shared" si="866"/>
        <v>239402.60000000001</v>
      </c>
      <c r="N420" s="31">
        <f t="shared" si="867"/>
        <v>62573.300000000003</v>
      </c>
      <c r="O420" s="31">
        <f t="shared" si="868"/>
        <v>0</v>
      </c>
      <c r="P420" s="31">
        <f>P421</f>
        <v>0</v>
      </c>
      <c r="Q420" s="31">
        <f>Q421</f>
        <v>0</v>
      </c>
      <c r="R420" s="31">
        <f>R421</f>
        <v>182412.247</v>
      </c>
      <c r="S420" s="31">
        <f>S421</f>
        <v>0</v>
      </c>
      <c r="T420" s="31">
        <f>T421</f>
        <v>0</v>
      </c>
      <c r="U420" s="31">
        <f>U421</f>
        <v>0</v>
      </c>
      <c r="V420" s="31">
        <f>V421</f>
        <v>0</v>
      </c>
      <c r="W420" s="31">
        <f>W421</f>
        <v>0</v>
      </c>
      <c r="X420" s="31">
        <f>X421</f>
        <v>0</v>
      </c>
      <c r="Y420" s="31">
        <f>Y421</f>
        <v>0</v>
      </c>
      <c r="Z420" s="31">
        <f>Z421</f>
        <v>0</v>
      </c>
      <c r="AA420" s="31">
        <f>AA421</f>
        <v>0</v>
      </c>
      <c r="AB420" s="31">
        <f>AB421</f>
        <v>0</v>
      </c>
      <c r="AC420" s="31">
        <f t="shared" si="858"/>
        <v>421814.84700000001</v>
      </c>
      <c r="AD420" s="31">
        <f t="shared" si="859"/>
        <v>62573.300000000003</v>
      </c>
      <c r="AE420" s="31">
        <f t="shared" si="860"/>
        <v>0</v>
      </c>
      <c r="AF420" s="31">
        <f>AF421</f>
        <v>0</v>
      </c>
      <c r="AG420" s="31">
        <f t="shared" si="861"/>
        <v>421814.84700000001</v>
      </c>
      <c r="AH420" s="31">
        <f t="shared" si="862"/>
        <v>62573.300000000003</v>
      </c>
      <c r="AI420" s="31">
        <f t="shared" si="863"/>
        <v>0</v>
      </c>
      <c r="AJ420" s="31">
        <f>AJ421</f>
        <v>0</v>
      </c>
      <c r="AK420" s="31">
        <f>AK421</f>
        <v>0</v>
      </c>
      <c r="AL420" s="31">
        <f>AL421</f>
        <v>0</v>
      </c>
      <c r="AM420" s="31">
        <f>AM421</f>
        <v>0</v>
      </c>
      <c r="AN420" s="31">
        <f>AN421</f>
        <v>0</v>
      </c>
      <c r="AO420" s="31">
        <f>AO421</f>
        <v>0</v>
      </c>
      <c r="AP420" s="31">
        <f>AP421</f>
        <v>0</v>
      </c>
      <c r="AQ420" s="31">
        <f>AQ421</f>
        <v>0</v>
      </c>
      <c r="AR420" s="31">
        <f>AR421</f>
        <v>0</v>
      </c>
      <c r="AS420" s="31">
        <f t="shared" ref="AS420:AS483" si="928">AG420+AJ420+AK420+AL420+AM420</f>
        <v>421814.84700000001</v>
      </c>
      <c r="AT420" s="31">
        <f t="shared" ref="AT420:AT483" si="929">AH420+AN420+AO420+AP420</f>
        <v>62573.300000000003</v>
      </c>
      <c r="AU420" s="31">
        <f t="shared" ref="AU420:AU483" si="930">AI420+AR420+AQ420</f>
        <v>0</v>
      </c>
      <c r="AV420" s="31">
        <f>AV421</f>
        <v>0</v>
      </c>
      <c r="AW420" s="32"/>
      <c r="AX420" s="32"/>
      <c r="AY420" s="1"/>
      <c r="AZ420" s="1"/>
      <c r="BA420" s="1"/>
      <c r="BB420" s="1"/>
      <c r="BC420" s="1"/>
      <c r="BD420" s="1"/>
      <c r="BE420" s="1"/>
    </row>
    <row r="421" ht="31.5">
      <c r="A421" s="29" t="s">
        <v>298</v>
      </c>
      <c r="B421" s="29" t="s">
        <v>74</v>
      </c>
      <c r="C421" s="29" t="s">
        <v>329</v>
      </c>
      <c r="D421" s="29" t="s">
        <v>325</v>
      </c>
      <c r="E421" s="29" t="s">
        <v>129</v>
      </c>
      <c r="F421" s="30" t="s">
        <v>130</v>
      </c>
      <c r="G421" s="31">
        <f>217162+35399-13158.4</f>
        <v>239402.60000000001</v>
      </c>
      <c r="H421" s="31">
        <f>51573.3+11000</f>
        <v>62573.300000000003</v>
      </c>
      <c r="I421" s="31"/>
      <c r="J421" s="31"/>
      <c r="K421" s="31"/>
      <c r="L421" s="31"/>
      <c r="M421" s="31">
        <f t="shared" si="866"/>
        <v>239402.60000000001</v>
      </c>
      <c r="N421" s="31">
        <f t="shared" si="867"/>
        <v>62573.300000000003</v>
      </c>
      <c r="O421" s="31">
        <f t="shared" si="868"/>
        <v>0</v>
      </c>
      <c r="P421" s="31"/>
      <c r="Q421" s="31"/>
      <c r="R421" s="31">
        <v>182412.247</v>
      </c>
      <c r="S421" s="31"/>
      <c r="T421" s="31"/>
      <c r="U421" s="31"/>
      <c r="V421" s="31"/>
      <c r="W421" s="31"/>
      <c r="X421" s="31"/>
      <c r="Y421" s="31"/>
      <c r="Z421" s="31"/>
      <c r="AA421" s="31"/>
      <c r="AB421" s="31"/>
      <c r="AC421" s="31">
        <f t="shared" si="858"/>
        <v>421814.84700000001</v>
      </c>
      <c r="AD421" s="31">
        <f t="shared" si="859"/>
        <v>62573.300000000003</v>
      </c>
      <c r="AE421" s="31">
        <f t="shared" si="860"/>
        <v>0</v>
      </c>
      <c r="AF421" s="31"/>
      <c r="AG421" s="31">
        <f t="shared" si="861"/>
        <v>421814.84700000001</v>
      </c>
      <c r="AH421" s="31">
        <f t="shared" si="862"/>
        <v>62573.300000000003</v>
      </c>
      <c r="AI421" s="31">
        <f t="shared" si="863"/>
        <v>0</v>
      </c>
      <c r="AJ421" s="31"/>
      <c r="AK421" s="31"/>
      <c r="AL421" s="31"/>
      <c r="AM421" s="31"/>
      <c r="AN421" s="31"/>
      <c r="AO421" s="31"/>
      <c r="AP421" s="31"/>
      <c r="AQ421" s="31"/>
      <c r="AR421" s="31"/>
      <c r="AS421" s="31">
        <f t="shared" si="928"/>
        <v>421814.84700000001</v>
      </c>
      <c r="AT421" s="31">
        <f t="shared" si="929"/>
        <v>62573.300000000003</v>
      </c>
      <c r="AU421" s="31">
        <f t="shared" si="930"/>
        <v>0</v>
      </c>
      <c r="AV421" s="31"/>
      <c r="AW421" s="32"/>
      <c r="AX421" s="32"/>
      <c r="AY421" s="1"/>
      <c r="AZ421" s="1"/>
      <c r="BA421" s="1"/>
      <c r="BB421" s="1"/>
      <c r="BC421" s="1"/>
      <c r="BD421" s="1"/>
      <c r="BE421" s="1"/>
    </row>
    <row r="422" ht="47.25">
      <c r="A422" s="29" t="s">
        <v>298</v>
      </c>
      <c r="B422" s="29" t="s">
        <v>74</v>
      </c>
      <c r="C422" s="29" t="s">
        <v>329</v>
      </c>
      <c r="D422" s="29" t="s">
        <v>327</v>
      </c>
      <c r="E422" s="29"/>
      <c r="F422" s="30" t="s">
        <v>328</v>
      </c>
      <c r="G422" s="31">
        <f>G423</f>
        <v>1050</v>
      </c>
      <c r="H422" s="31">
        <f>H423</f>
        <v>0</v>
      </c>
      <c r="I422" s="31">
        <f>I423</f>
        <v>0</v>
      </c>
      <c r="J422" s="31">
        <f>J423</f>
        <v>0</v>
      </c>
      <c r="K422" s="31">
        <f>K423</f>
        <v>0</v>
      </c>
      <c r="L422" s="31">
        <f>L423</f>
        <v>0</v>
      </c>
      <c r="M422" s="31">
        <f t="shared" si="866"/>
        <v>1050</v>
      </c>
      <c r="N422" s="31">
        <f t="shared" si="867"/>
        <v>0</v>
      </c>
      <c r="O422" s="31">
        <f t="shared" si="868"/>
        <v>0</v>
      </c>
      <c r="P422" s="31">
        <f>P423</f>
        <v>0</v>
      </c>
      <c r="Q422" s="31">
        <f>Q423</f>
        <v>0</v>
      </c>
      <c r="R422" s="31">
        <f>R423</f>
        <v>0</v>
      </c>
      <c r="S422" s="31">
        <f>S423</f>
        <v>0</v>
      </c>
      <c r="T422" s="31">
        <f>T423</f>
        <v>0</v>
      </c>
      <c r="U422" s="31">
        <f>U423</f>
        <v>0</v>
      </c>
      <c r="V422" s="31">
        <f>V423</f>
        <v>0</v>
      </c>
      <c r="W422" s="31">
        <f>W423</f>
        <v>0</v>
      </c>
      <c r="X422" s="31">
        <f>X423</f>
        <v>0</v>
      </c>
      <c r="Y422" s="31">
        <f>Y423</f>
        <v>0</v>
      </c>
      <c r="Z422" s="31">
        <f>Z423</f>
        <v>0</v>
      </c>
      <c r="AA422" s="31">
        <f>AA423</f>
        <v>0</v>
      </c>
      <c r="AB422" s="31">
        <f>AB423</f>
        <v>0</v>
      </c>
      <c r="AC422" s="31">
        <f t="shared" si="858"/>
        <v>1050</v>
      </c>
      <c r="AD422" s="31">
        <f t="shared" si="859"/>
        <v>0</v>
      </c>
      <c r="AE422" s="31">
        <f t="shared" si="860"/>
        <v>0</v>
      </c>
      <c r="AF422" s="31">
        <f>AF423</f>
        <v>0</v>
      </c>
      <c r="AG422" s="31">
        <f t="shared" si="861"/>
        <v>1050</v>
      </c>
      <c r="AH422" s="31">
        <f t="shared" si="862"/>
        <v>0</v>
      </c>
      <c r="AI422" s="31">
        <f t="shared" si="863"/>
        <v>0</v>
      </c>
      <c r="AJ422" s="31">
        <f>AJ423</f>
        <v>0</v>
      </c>
      <c r="AK422" s="31">
        <f>AK423</f>
        <v>0</v>
      </c>
      <c r="AL422" s="31">
        <f>AL423</f>
        <v>0</v>
      </c>
      <c r="AM422" s="31">
        <f>AM423</f>
        <v>0</v>
      </c>
      <c r="AN422" s="31">
        <f>AN423</f>
        <v>0</v>
      </c>
      <c r="AO422" s="31">
        <f>AO423</f>
        <v>0</v>
      </c>
      <c r="AP422" s="31">
        <f>AP423</f>
        <v>0</v>
      </c>
      <c r="AQ422" s="31">
        <f>AQ423</f>
        <v>0</v>
      </c>
      <c r="AR422" s="31">
        <f>AR423</f>
        <v>0</v>
      </c>
      <c r="AS422" s="31">
        <f t="shared" si="928"/>
        <v>1050</v>
      </c>
      <c r="AT422" s="31">
        <f t="shared" si="929"/>
        <v>0</v>
      </c>
      <c r="AU422" s="31">
        <f t="shared" si="930"/>
        <v>0</v>
      </c>
      <c r="AV422" s="31">
        <f>AV423</f>
        <v>0</v>
      </c>
      <c r="AW422" s="32"/>
      <c r="AX422" s="32"/>
      <c r="AY422" s="1"/>
      <c r="AZ422" s="1"/>
      <c r="BA422" s="1"/>
      <c r="BB422" s="1"/>
      <c r="BC422" s="1"/>
      <c r="BD422" s="1"/>
      <c r="BE422" s="1"/>
    </row>
    <row r="423" ht="31.5">
      <c r="A423" s="29" t="s">
        <v>298</v>
      </c>
      <c r="B423" s="29" t="s">
        <v>74</v>
      </c>
      <c r="C423" s="29" t="s">
        <v>329</v>
      </c>
      <c r="D423" s="29" t="s">
        <v>327</v>
      </c>
      <c r="E423" s="29" t="s">
        <v>129</v>
      </c>
      <c r="F423" s="30" t="s">
        <v>130</v>
      </c>
      <c r="G423" s="31">
        <v>1050</v>
      </c>
      <c r="H423" s="31"/>
      <c r="I423" s="31"/>
      <c r="J423" s="31"/>
      <c r="K423" s="31"/>
      <c r="L423" s="31"/>
      <c r="M423" s="31">
        <f t="shared" si="866"/>
        <v>1050</v>
      </c>
      <c r="N423" s="31">
        <f t="shared" si="867"/>
        <v>0</v>
      </c>
      <c r="O423" s="31">
        <f t="shared" si="868"/>
        <v>0</v>
      </c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  <c r="AC423" s="31">
        <f t="shared" si="858"/>
        <v>1050</v>
      </c>
      <c r="AD423" s="31">
        <f t="shared" si="859"/>
        <v>0</v>
      </c>
      <c r="AE423" s="31">
        <f t="shared" si="860"/>
        <v>0</v>
      </c>
      <c r="AF423" s="31"/>
      <c r="AG423" s="31">
        <f t="shared" si="861"/>
        <v>1050</v>
      </c>
      <c r="AH423" s="31">
        <f t="shared" si="862"/>
        <v>0</v>
      </c>
      <c r="AI423" s="31">
        <f t="shared" si="863"/>
        <v>0</v>
      </c>
      <c r="AJ423" s="31"/>
      <c r="AK423" s="31"/>
      <c r="AL423" s="31"/>
      <c r="AM423" s="31"/>
      <c r="AN423" s="31"/>
      <c r="AO423" s="31"/>
      <c r="AP423" s="31"/>
      <c r="AQ423" s="31"/>
      <c r="AR423" s="31"/>
      <c r="AS423" s="31">
        <f t="shared" si="928"/>
        <v>1050</v>
      </c>
      <c r="AT423" s="31">
        <f t="shared" si="929"/>
        <v>0</v>
      </c>
      <c r="AU423" s="31">
        <f t="shared" si="930"/>
        <v>0</v>
      </c>
      <c r="AV423" s="31"/>
      <c r="AW423" s="32"/>
      <c r="AX423" s="32"/>
      <c r="AY423" s="1"/>
      <c r="AZ423" s="1"/>
      <c r="BA423" s="1"/>
      <c r="BB423" s="1"/>
      <c r="BC423" s="1"/>
      <c r="BD423" s="1"/>
      <c r="BE423" s="1"/>
    </row>
    <row r="424" ht="47.25">
      <c r="A424" s="29" t="s">
        <v>298</v>
      </c>
      <c r="B424" s="29" t="s">
        <v>74</v>
      </c>
      <c r="C424" s="29" t="s">
        <v>329</v>
      </c>
      <c r="D424" s="29" t="s">
        <v>378</v>
      </c>
      <c r="E424" s="29"/>
      <c r="F424" s="30" t="s">
        <v>328</v>
      </c>
      <c r="G424" s="31">
        <f>G425</f>
        <v>110260</v>
      </c>
      <c r="H424" s="31">
        <f>H425</f>
        <v>0</v>
      </c>
      <c r="I424" s="31">
        <f>I425</f>
        <v>0</v>
      </c>
      <c r="J424" s="31">
        <f>J425</f>
        <v>0</v>
      </c>
      <c r="K424" s="31">
        <f>K425</f>
        <v>0</v>
      </c>
      <c r="L424" s="31">
        <f>L425</f>
        <v>0</v>
      </c>
      <c r="M424" s="31">
        <f t="shared" si="866"/>
        <v>110260</v>
      </c>
      <c r="N424" s="31">
        <f t="shared" si="867"/>
        <v>0</v>
      </c>
      <c r="O424" s="31">
        <f t="shared" si="868"/>
        <v>0</v>
      </c>
      <c r="P424" s="31">
        <f>P425</f>
        <v>0</v>
      </c>
      <c r="Q424" s="31">
        <f>Q425</f>
        <v>0</v>
      </c>
      <c r="R424" s="31">
        <f>R425</f>
        <v>0</v>
      </c>
      <c r="S424" s="31">
        <f>S425</f>
        <v>0</v>
      </c>
      <c r="T424" s="31">
        <f>T425</f>
        <v>0</v>
      </c>
      <c r="U424" s="31">
        <f>U425</f>
        <v>0</v>
      </c>
      <c r="V424" s="31">
        <f>V425</f>
        <v>0</v>
      </c>
      <c r="W424" s="31">
        <f>W425</f>
        <v>0</v>
      </c>
      <c r="X424" s="31">
        <f>X425</f>
        <v>0</v>
      </c>
      <c r="Y424" s="31">
        <f>Y425</f>
        <v>0</v>
      </c>
      <c r="Z424" s="31">
        <f>Z425</f>
        <v>0</v>
      </c>
      <c r="AA424" s="31">
        <f>AA425</f>
        <v>0</v>
      </c>
      <c r="AB424" s="31">
        <f>AB425</f>
        <v>0</v>
      </c>
      <c r="AC424" s="31">
        <f t="shared" si="858"/>
        <v>110260</v>
      </c>
      <c r="AD424" s="31">
        <f t="shared" si="859"/>
        <v>0</v>
      </c>
      <c r="AE424" s="31">
        <f t="shared" si="860"/>
        <v>0</v>
      </c>
      <c r="AF424" s="31">
        <f>AF425</f>
        <v>0</v>
      </c>
      <c r="AG424" s="31">
        <f t="shared" si="861"/>
        <v>110260</v>
      </c>
      <c r="AH424" s="31">
        <f t="shared" si="862"/>
        <v>0</v>
      </c>
      <c r="AI424" s="31">
        <f t="shared" si="863"/>
        <v>0</v>
      </c>
      <c r="AJ424" s="31">
        <f>AJ425</f>
        <v>0</v>
      </c>
      <c r="AK424" s="31">
        <f>AK425</f>
        <v>0</v>
      </c>
      <c r="AL424" s="31">
        <f>AL425</f>
        <v>0</v>
      </c>
      <c r="AM424" s="31">
        <f>AM425</f>
        <v>0</v>
      </c>
      <c r="AN424" s="31">
        <f>AN425</f>
        <v>0</v>
      </c>
      <c r="AO424" s="31">
        <f>AO425</f>
        <v>0</v>
      </c>
      <c r="AP424" s="31">
        <f>AP425</f>
        <v>0</v>
      </c>
      <c r="AQ424" s="31">
        <f>AQ425</f>
        <v>0</v>
      </c>
      <c r="AR424" s="31">
        <f>AR425</f>
        <v>0</v>
      </c>
      <c r="AS424" s="31">
        <f t="shared" si="928"/>
        <v>110260</v>
      </c>
      <c r="AT424" s="31">
        <f t="shared" si="929"/>
        <v>0</v>
      </c>
      <c r="AU424" s="31">
        <f t="shared" si="930"/>
        <v>0</v>
      </c>
      <c r="AV424" s="31">
        <f>AV425</f>
        <v>0</v>
      </c>
      <c r="AW424" s="32"/>
      <c r="AX424" s="32"/>
      <c r="AY424" s="1"/>
      <c r="AZ424" s="1"/>
      <c r="BA424" s="1"/>
      <c r="BB424" s="1"/>
      <c r="BC424" s="1"/>
      <c r="BD424" s="1"/>
      <c r="BE424" s="1"/>
    </row>
    <row r="425" ht="31.5">
      <c r="A425" s="29" t="s">
        <v>298</v>
      </c>
      <c r="B425" s="29" t="s">
        <v>74</v>
      </c>
      <c r="C425" s="29" t="s">
        <v>329</v>
      </c>
      <c r="D425" s="29" t="s">
        <v>378</v>
      </c>
      <c r="E425" s="29" t="s">
        <v>129</v>
      </c>
      <c r="F425" s="30" t="s">
        <v>130</v>
      </c>
      <c r="G425" s="31">
        <v>110260</v>
      </c>
      <c r="H425" s="31"/>
      <c r="I425" s="31"/>
      <c r="J425" s="31"/>
      <c r="K425" s="31"/>
      <c r="L425" s="31"/>
      <c r="M425" s="31">
        <f t="shared" si="866"/>
        <v>110260</v>
      </c>
      <c r="N425" s="31">
        <f t="shared" si="867"/>
        <v>0</v>
      </c>
      <c r="O425" s="31">
        <f t="shared" si="868"/>
        <v>0</v>
      </c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  <c r="AB425" s="31"/>
      <c r="AC425" s="31">
        <f t="shared" si="858"/>
        <v>110260</v>
      </c>
      <c r="AD425" s="31">
        <f t="shared" si="859"/>
        <v>0</v>
      </c>
      <c r="AE425" s="31">
        <f t="shared" si="860"/>
        <v>0</v>
      </c>
      <c r="AF425" s="31"/>
      <c r="AG425" s="31">
        <f t="shared" si="861"/>
        <v>110260</v>
      </c>
      <c r="AH425" s="31">
        <f t="shared" si="862"/>
        <v>0</v>
      </c>
      <c r="AI425" s="31">
        <f t="shared" si="863"/>
        <v>0</v>
      </c>
      <c r="AJ425" s="31"/>
      <c r="AK425" s="31"/>
      <c r="AL425" s="31"/>
      <c r="AM425" s="31"/>
      <c r="AN425" s="31"/>
      <c r="AO425" s="31"/>
      <c r="AP425" s="31"/>
      <c r="AQ425" s="31"/>
      <c r="AR425" s="31"/>
      <c r="AS425" s="31">
        <f t="shared" si="928"/>
        <v>110260</v>
      </c>
      <c r="AT425" s="31">
        <f t="shared" si="929"/>
        <v>0</v>
      </c>
      <c r="AU425" s="31">
        <f t="shared" si="930"/>
        <v>0</v>
      </c>
      <c r="AV425" s="31"/>
      <c r="AW425" s="32"/>
      <c r="AX425" s="32"/>
      <c r="AY425" s="1"/>
      <c r="AZ425" s="1"/>
      <c r="BA425" s="1"/>
      <c r="BB425" s="1"/>
      <c r="BC425" s="1"/>
      <c r="BD425" s="1"/>
      <c r="BE425" s="1"/>
    </row>
    <row r="426" s="24" customFormat="1">
      <c r="A426" s="25" t="s">
        <v>298</v>
      </c>
      <c r="B426" s="25" t="s">
        <v>74</v>
      </c>
      <c r="C426" s="25" t="s">
        <v>63</v>
      </c>
      <c r="D426" s="25"/>
      <c r="E426" s="25"/>
      <c r="F426" s="26" t="s">
        <v>202</v>
      </c>
      <c r="G426" s="27">
        <f t="shared" ref="G426:G427" si="931">G427</f>
        <v>918533.90000000002</v>
      </c>
      <c r="H426" s="27">
        <f t="shared" ref="H426:H427" si="932">H427</f>
        <v>910188.59999999998</v>
      </c>
      <c r="I426" s="27">
        <f t="shared" ref="I426:I427" si="933">I427</f>
        <v>913046.40000000002</v>
      </c>
      <c r="J426" s="27">
        <f t="shared" ref="J426:J427" si="934">J427</f>
        <v>-41.933</v>
      </c>
      <c r="K426" s="27">
        <f t="shared" ref="K426:K427" si="935">K427</f>
        <v>0</v>
      </c>
      <c r="L426" s="27">
        <f t="shared" ref="L426:L427" si="936">L427</f>
        <v>0</v>
      </c>
      <c r="M426" s="27">
        <f t="shared" si="866"/>
        <v>918491.96700000006</v>
      </c>
      <c r="N426" s="27">
        <f t="shared" si="867"/>
        <v>910188.59999999998</v>
      </c>
      <c r="O426" s="27">
        <f t="shared" si="868"/>
        <v>913046.40000000002</v>
      </c>
      <c r="P426" s="27">
        <f t="shared" ref="P426:P427" si="937">P427</f>
        <v>0</v>
      </c>
      <c r="Q426" s="27">
        <f t="shared" ref="Q426:Q427" si="938">Q427</f>
        <v>0</v>
      </c>
      <c r="R426" s="27">
        <f t="shared" ref="R426:R427" si="939">R427</f>
        <v>-49649.529000000002</v>
      </c>
      <c r="S426" s="27">
        <f t="shared" ref="S426:S427" si="940">S427</f>
        <v>0</v>
      </c>
      <c r="T426" s="27">
        <f t="shared" ref="T426:T427" si="941">T427</f>
        <v>0</v>
      </c>
      <c r="U426" s="27">
        <f t="shared" ref="U426:U427" si="942">U427</f>
        <v>0</v>
      </c>
      <c r="V426" s="27">
        <f t="shared" ref="V426:V427" si="943">V427</f>
        <v>0</v>
      </c>
      <c r="W426" s="27">
        <f t="shared" ref="W426:W427" si="944">W427</f>
        <v>0</v>
      </c>
      <c r="X426" s="27">
        <f t="shared" ref="X426:X427" si="945">X427</f>
        <v>0</v>
      </c>
      <c r="Y426" s="27">
        <f t="shared" ref="Y426:Y427" si="946">Y427</f>
        <v>0</v>
      </c>
      <c r="Z426" s="27">
        <f t="shared" ref="Z426:Z427" si="947">Z427</f>
        <v>0</v>
      </c>
      <c r="AA426" s="27">
        <f t="shared" ref="AA426:AA427" si="948">AA427</f>
        <v>0</v>
      </c>
      <c r="AB426" s="27">
        <f t="shared" ref="AB426:AB427" si="949">AB427</f>
        <v>0</v>
      </c>
      <c r="AC426" s="27">
        <f t="shared" ref="AC426:AC489" si="950">M426+R426+P426+Q426+T426+S426</f>
        <v>868842.43800000008</v>
      </c>
      <c r="AD426" s="27">
        <f t="shared" ref="AD426:AD489" si="951">N426+V426+X426+U426+W426</f>
        <v>910188.59999999998</v>
      </c>
      <c r="AE426" s="27">
        <f t="shared" ref="AE426:AE489" si="952">O426+Z426+AB426+Y426+AA426</f>
        <v>913046.40000000002</v>
      </c>
      <c r="AF426" s="27">
        <f t="shared" ref="AF426:AF427" si="953">AF427</f>
        <v>0</v>
      </c>
      <c r="AG426" s="27">
        <f t="shared" ref="AG426:AG489" si="954">AC426+AF426</f>
        <v>868842.43800000008</v>
      </c>
      <c r="AH426" s="27">
        <f t="shared" ref="AH426:AH489" si="955">AD426</f>
        <v>910188.59999999998</v>
      </c>
      <c r="AI426" s="27">
        <f t="shared" ref="AI426:AI489" si="956">AE426</f>
        <v>913046.40000000002</v>
      </c>
      <c r="AJ426" s="27">
        <f t="shared" ref="AJ426:AJ427" si="957">AJ427</f>
        <v>0</v>
      </c>
      <c r="AK426" s="27">
        <f t="shared" ref="AK426:AK427" si="958">AK427</f>
        <v>0</v>
      </c>
      <c r="AL426" s="27">
        <f t="shared" ref="AL426:AL427" si="959">AL427</f>
        <v>-1507.5</v>
      </c>
      <c r="AM426" s="27">
        <f t="shared" ref="AM426:AM427" si="960">AM427</f>
        <v>0</v>
      </c>
      <c r="AN426" s="27">
        <f t="shared" ref="AN426:AN427" si="961">AN427</f>
        <v>0</v>
      </c>
      <c r="AO426" s="27">
        <f t="shared" ref="AO426:AO427" si="962">AO427</f>
        <v>0</v>
      </c>
      <c r="AP426" s="27">
        <f t="shared" ref="AP426:AP427" si="963">AP427</f>
        <v>0</v>
      </c>
      <c r="AQ426" s="27">
        <f t="shared" ref="AQ426:AQ427" si="964">AQ427</f>
        <v>0</v>
      </c>
      <c r="AR426" s="27">
        <f t="shared" ref="AR426:AR427" si="965">AR427</f>
        <v>0</v>
      </c>
      <c r="AS426" s="27">
        <f t="shared" si="928"/>
        <v>867334.93800000008</v>
      </c>
      <c r="AT426" s="27">
        <f t="shared" si="929"/>
        <v>910188.59999999998</v>
      </c>
      <c r="AU426" s="27">
        <f t="shared" si="930"/>
        <v>913046.40000000002</v>
      </c>
      <c r="AV426" s="27">
        <f t="shared" ref="AV426:AV427" si="966">AV427</f>
        <v>0</v>
      </c>
      <c r="AW426" s="28"/>
      <c r="AX426" s="28"/>
      <c r="AY426" s="24"/>
      <c r="AZ426" s="24"/>
      <c r="BA426" s="24"/>
      <c r="BB426" s="24"/>
      <c r="BC426" s="24"/>
      <c r="BD426" s="24"/>
      <c r="BE426" s="24"/>
    </row>
    <row r="427" ht="31.5">
      <c r="A427" s="29" t="s">
        <v>298</v>
      </c>
      <c r="B427" s="29" t="s">
        <v>74</v>
      </c>
      <c r="C427" s="29" t="s">
        <v>63</v>
      </c>
      <c r="D427" s="29" t="s">
        <v>301</v>
      </c>
      <c r="E427" s="29"/>
      <c r="F427" s="30" t="s">
        <v>302</v>
      </c>
      <c r="G427" s="31">
        <f t="shared" si="931"/>
        <v>918533.90000000002</v>
      </c>
      <c r="H427" s="31">
        <f t="shared" si="932"/>
        <v>910188.59999999998</v>
      </c>
      <c r="I427" s="31">
        <f t="shared" si="933"/>
        <v>913046.40000000002</v>
      </c>
      <c r="J427" s="31">
        <f t="shared" si="934"/>
        <v>-41.933</v>
      </c>
      <c r="K427" s="31">
        <f t="shared" si="935"/>
        <v>0</v>
      </c>
      <c r="L427" s="31">
        <f t="shared" si="936"/>
        <v>0</v>
      </c>
      <c r="M427" s="31">
        <f t="shared" si="866"/>
        <v>918491.96700000006</v>
      </c>
      <c r="N427" s="31">
        <f t="shared" si="867"/>
        <v>910188.59999999998</v>
      </c>
      <c r="O427" s="31">
        <f t="shared" si="868"/>
        <v>913046.40000000002</v>
      </c>
      <c r="P427" s="31">
        <f t="shared" si="937"/>
        <v>0</v>
      </c>
      <c r="Q427" s="31">
        <f t="shared" si="938"/>
        <v>0</v>
      </c>
      <c r="R427" s="31">
        <f t="shared" si="939"/>
        <v>-49649.529000000002</v>
      </c>
      <c r="S427" s="31">
        <f t="shared" si="940"/>
        <v>0</v>
      </c>
      <c r="T427" s="31">
        <f t="shared" si="941"/>
        <v>0</v>
      </c>
      <c r="U427" s="31">
        <f t="shared" si="942"/>
        <v>0</v>
      </c>
      <c r="V427" s="31">
        <f t="shared" si="943"/>
        <v>0</v>
      </c>
      <c r="W427" s="31">
        <f t="shared" si="944"/>
        <v>0</v>
      </c>
      <c r="X427" s="31">
        <f t="shared" si="945"/>
        <v>0</v>
      </c>
      <c r="Y427" s="31">
        <f t="shared" si="946"/>
        <v>0</v>
      </c>
      <c r="Z427" s="31">
        <f t="shared" si="947"/>
        <v>0</v>
      </c>
      <c r="AA427" s="31">
        <f t="shared" si="948"/>
        <v>0</v>
      </c>
      <c r="AB427" s="31">
        <f t="shared" si="949"/>
        <v>0</v>
      </c>
      <c r="AC427" s="31">
        <f t="shared" si="950"/>
        <v>868842.43800000008</v>
      </c>
      <c r="AD427" s="31">
        <f t="shared" si="951"/>
        <v>910188.59999999998</v>
      </c>
      <c r="AE427" s="31">
        <f t="shared" si="952"/>
        <v>913046.40000000002</v>
      </c>
      <c r="AF427" s="31">
        <f t="shared" si="953"/>
        <v>0</v>
      </c>
      <c r="AG427" s="31">
        <f t="shared" si="954"/>
        <v>868842.43800000008</v>
      </c>
      <c r="AH427" s="31">
        <f t="shared" si="955"/>
        <v>910188.59999999998</v>
      </c>
      <c r="AI427" s="31">
        <f t="shared" si="956"/>
        <v>913046.40000000002</v>
      </c>
      <c r="AJ427" s="31">
        <f t="shared" si="957"/>
        <v>0</v>
      </c>
      <c r="AK427" s="31">
        <f t="shared" si="958"/>
        <v>0</v>
      </c>
      <c r="AL427" s="31">
        <f t="shared" si="959"/>
        <v>-1507.5</v>
      </c>
      <c r="AM427" s="31">
        <f t="shared" si="960"/>
        <v>0</v>
      </c>
      <c r="AN427" s="31">
        <f t="shared" si="961"/>
        <v>0</v>
      </c>
      <c r="AO427" s="31">
        <f t="shared" si="962"/>
        <v>0</v>
      </c>
      <c r="AP427" s="31">
        <f t="shared" si="963"/>
        <v>0</v>
      </c>
      <c r="AQ427" s="31">
        <f t="shared" si="964"/>
        <v>0</v>
      </c>
      <c r="AR427" s="31">
        <f t="shared" si="965"/>
        <v>0</v>
      </c>
      <c r="AS427" s="31">
        <f t="shared" si="928"/>
        <v>867334.93800000008</v>
      </c>
      <c r="AT427" s="31">
        <f t="shared" si="929"/>
        <v>910188.59999999998</v>
      </c>
      <c r="AU427" s="31">
        <f t="shared" si="930"/>
        <v>913046.40000000002</v>
      </c>
      <c r="AV427" s="31">
        <f t="shared" si="966"/>
        <v>0</v>
      </c>
      <c r="AW427" s="32"/>
      <c r="AX427" s="32"/>
      <c r="AY427" s="1"/>
      <c r="AZ427" s="1"/>
      <c r="BA427" s="1"/>
      <c r="BB427" s="1"/>
      <c r="BC427" s="1"/>
      <c r="BD427" s="1"/>
      <c r="BE427" s="1"/>
    </row>
    <row r="428">
      <c r="A428" s="29" t="s">
        <v>298</v>
      </c>
      <c r="B428" s="29" t="s">
        <v>74</v>
      </c>
      <c r="C428" s="29" t="s">
        <v>63</v>
      </c>
      <c r="D428" s="29" t="s">
        <v>309</v>
      </c>
      <c r="E428" s="29"/>
      <c r="F428" s="30" t="s">
        <v>34</v>
      </c>
      <c r="G428" s="31">
        <f>G429+G439+G442</f>
        <v>918533.90000000002</v>
      </c>
      <c r="H428" s="31">
        <f>H429+H439+H442</f>
        <v>910188.59999999998</v>
      </c>
      <c r="I428" s="31">
        <f>I429+I439+I442</f>
        <v>913046.40000000002</v>
      </c>
      <c r="J428" s="31">
        <f>J429+J439+J442</f>
        <v>-41.933</v>
      </c>
      <c r="K428" s="31">
        <f>K429+K439+K442</f>
        <v>0</v>
      </c>
      <c r="L428" s="31">
        <f>L429+L439+L442</f>
        <v>0</v>
      </c>
      <c r="M428" s="31">
        <f t="shared" si="866"/>
        <v>918491.96700000006</v>
      </c>
      <c r="N428" s="31">
        <f t="shared" si="867"/>
        <v>910188.59999999998</v>
      </c>
      <c r="O428" s="31">
        <f t="shared" si="868"/>
        <v>913046.40000000002</v>
      </c>
      <c r="P428" s="31">
        <f>P429+P439+P442</f>
        <v>0</v>
      </c>
      <c r="Q428" s="31">
        <f>Q429+Q439+Q442</f>
        <v>0</v>
      </c>
      <c r="R428" s="31">
        <f>R429+R439+R442</f>
        <v>-49649.529000000002</v>
      </c>
      <c r="S428" s="31">
        <f>S429+S439+S442</f>
        <v>0</v>
      </c>
      <c r="T428" s="31">
        <f>T429+T439+T442</f>
        <v>0</v>
      </c>
      <c r="U428" s="31">
        <f>U429+U439+U442</f>
        <v>0</v>
      </c>
      <c r="V428" s="31">
        <f>V429+V439+V442</f>
        <v>0</v>
      </c>
      <c r="W428" s="31">
        <f>W429+W439+W442</f>
        <v>0</v>
      </c>
      <c r="X428" s="31">
        <f>X429+X439+X442</f>
        <v>0</v>
      </c>
      <c r="Y428" s="31">
        <f>Y429+Y439+Y442</f>
        <v>0</v>
      </c>
      <c r="Z428" s="31">
        <f>Z429+Z439+Z442</f>
        <v>0</v>
      </c>
      <c r="AA428" s="31">
        <f>AA429+AA439+AA442</f>
        <v>0</v>
      </c>
      <c r="AB428" s="31">
        <f>AB429+AB439+AB442</f>
        <v>0</v>
      </c>
      <c r="AC428" s="31">
        <f t="shared" si="950"/>
        <v>868842.43800000008</v>
      </c>
      <c r="AD428" s="31">
        <f t="shared" si="951"/>
        <v>910188.59999999998</v>
      </c>
      <c r="AE428" s="31">
        <f t="shared" si="952"/>
        <v>913046.40000000002</v>
      </c>
      <c r="AF428" s="31">
        <f>AF429+AF439+AF442</f>
        <v>0</v>
      </c>
      <c r="AG428" s="31">
        <f t="shared" si="954"/>
        <v>868842.43800000008</v>
      </c>
      <c r="AH428" s="31">
        <f t="shared" si="955"/>
        <v>910188.59999999998</v>
      </c>
      <c r="AI428" s="31">
        <f t="shared" si="956"/>
        <v>913046.40000000002</v>
      </c>
      <c r="AJ428" s="31">
        <f>AJ429+AJ439+AJ442</f>
        <v>0</v>
      </c>
      <c r="AK428" s="31">
        <f>AK429+AK439+AK442</f>
        <v>0</v>
      </c>
      <c r="AL428" s="31">
        <f>AL429+AL439+AL442</f>
        <v>-1507.5</v>
      </c>
      <c r="AM428" s="31">
        <f>AM429+AM439+AM442</f>
        <v>0</v>
      </c>
      <c r="AN428" s="31">
        <f>AN429+AN439+AN442</f>
        <v>0</v>
      </c>
      <c r="AO428" s="31">
        <f>AO429+AO439+AO442</f>
        <v>0</v>
      </c>
      <c r="AP428" s="31">
        <f>AP429+AP439+AP442</f>
        <v>0</v>
      </c>
      <c r="AQ428" s="31">
        <f>AQ429+AQ439+AQ442</f>
        <v>0</v>
      </c>
      <c r="AR428" s="31">
        <f>AR429+AR439+AR442</f>
        <v>0</v>
      </c>
      <c r="AS428" s="31">
        <f t="shared" si="928"/>
        <v>867334.93800000008</v>
      </c>
      <c r="AT428" s="31">
        <f t="shared" si="929"/>
        <v>910188.59999999998</v>
      </c>
      <c r="AU428" s="31">
        <f t="shared" si="930"/>
        <v>913046.40000000002</v>
      </c>
      <c r="AV428" s="31">
        <f>AV429+AV439+AV442</f>
        <v>0</v>
      </c>
      <c r="AW428" s="32"/>
      <c r="AX428" s="32"/>
      <c r="AY428" s="1"/>
      <c r="AZ428" s="1"/>
      <c r="BA428" s="1"/>
      <c r="BB428" s="1"/>
      <c r="BC428" s="1"/>
      <c r="BD428" s="1"/>
      <c r="BE428" s="1"/>
    </row>
    <row r="429" ht="47.25">
      <c r="A429" s="29" t="s">
        <v>298</v>
      </c>
      <c r="B429" s="29" t="s">
        <v>74</v>
      </c>
      <c r="C429" s="29" t="s">
        <v>63</v>
      </c>
      <c r="D429" s="29" t="s">
        <v>368</v>
      </c>
      <c r="E429" s="29"/>
      <c r="F429" s="30" t="s">
        <v>369</v>
      </c>
      <c r="G429" s="31">
        <f>G430+G434+G436</f>
        <v>877011.29999999993</v>
      </c>
      <c r="H429" s="31">
        <f>H430+H434+H436</f>
        <v>880324.69999999995</v>
      </c>
      <c r="I429" s="31">
        <f>I430+I434+I436</f>
        <v>883182.5</v>
      </c>
      <c r="J429" s="31">
        <f>J430+J434+J436</f>
        <v>-41.933</v>
      </c>
      <c r="K429" s="31">
        <f>K430+K434+K436</f>
        <v>0</v>
      </c>
      <c r="L429" s="31">
        <f>L430+L434+L436</f>
        <v>0</v>
      </c>
      <c r="M429" s="31">
        <f t="shared" si="866"/>
        <v>876969.36699999997</v>
      </c>
      <c r="N429" s="31">
        <f t="shared" si="867"/>
        <v>880324.69999999995</v>
      </c>
      <c r="O429" s="31">
        <f t="shared" si="868"/>
        <v>883182.5</v>
      </c>
      <c r="P429" s="31">
        <f>P430+P434+P436</f>
        <v>0</v>
      </c>
      <c r="Q429" s="31">
        <f>Q430+Q434+Q436</f>
        <v>0</v>
      </c>
      <c r="R429" s="31">
        <f>R430+R434+R436</f>
        <v>-50438.300000000003</v>
      </c>
      <c r="S429" s="31">
        <f>S430+S434+S436</f>
        <v>0</v>
      </c>
      <c r="T429" s="31">
        <f>T430+T434+T436</f>
        <v>0</v>
      </c>
      <c r="U429" s="31">
        <f>U430+U434+U436</f>
        <v>0</v>
      </c>
      <c r="V429" s="31">
        <f>V430+V434+V436</f>
        <v>0</v>
      </c>
      <c r="W429" s="31">
        <f>W430+W434+W436</f>
        <v>0</v>
      </c>
      <c r="X429" s="31">
        <f>X430+X434+X436</f>
        <v>0</v>
      </c>
      <c r="Y429" s="31">
        <f>Y430+Y434+Y436</f>
        <v>0</v>
      </c>
      <c r="Z429" s="31">
        <f>Z430+Z434+Z436</f>
        <v>0</v>
      </c>
      <c r="AA429" s="31">
        <f>AA430+AA434+AA436</f>
        <v>0</v>
      </c>
      <c r="AB429" s="31">
        <f>AB430+AB434+AB436</f>
        <v>0</v>
      </c>
      <c r="AC429" s="31">
        <f t="shared" si="950"/>
        <v>826531.06699999992</v>
      </c>
      <c r="AD429" s="31">
        <f t="shared" si="951"/>
        <v>880324.69999999995</v>
      </c>
      <c r="AE429" s="31">
        <f t="shared" si="952"/>
        <v>883182.5</v>
      </c>
      <c r="AF429" s="31">
        <f>AF430+AF434+AF436</f>
        <v>0</v>
      </c>
      <c r="AG429" s="31">
        <f t="shared" si="954"/>
        <v>826531.06699999992</v>
      </c>
      <c r="AH429" s="31">
        <f t="shared" si="955"/>
        <v>880324.69999999995</v>
      </c>
      <c r="AI429" s="31">
        <f t="shared" si="956"/>
        <v>883182.5</v>
      </c>
      <c r="AJ429" s="31">
        <f>AJ430+AJ434+AJ436</f>
        <v>0</v>
      </c>
      <c r="AK429" s="31">
        <f>AK430+AK434+AK436</f>
        <v>0</v>
      </c>
      <c r="AL429" s="31">
        <f>AL430+AL434+AL436</f>
        <v>-1507.5</v>
      </c>
      <c r="AM429" s="31">
        <f>AM430+AM434+AM436</f>
        <v>0</v>
      </c>
      <c r="AN429" s="31">
        <f>AN430+AN434+AN436</f>
        <v>0</v>
      </c>
      <c r="AO429" s="31">
        <f>AO430+AO434+AO436</f>
        <v>0</v>
      </c>
      <c r="AP429" s="31">
        <f>AP430+AP434+AP436</f>
        <v>0</v>
      </c>
      <c r="AQ429" s="31">
        <f>AQ430+AQ434+AQ436</f>
        <v>0</v>
      </c>
      <c r="AR429" s="31">
        <f>AR430+AR434+AR436</f>
        <v>0</v>
      </c>
      <c r="AS429" s="31">
        <f t="shared" si="928"/>
        <v>825023.56699999992</v>
      </c>
      <c r="AT429" s="31">
        <f t="shared" si="929"/>
        <v>880324.69999999995</v>
      </c>
      <c r="AU429" s="31">
        <f t="shared" si="930"/>
        <v>883182.5</v>
      </c>
      <c r="AV429" s="31">
        <f>AV430+AV434+AV436</f>
        <v>0</v>
      </c>
      <c r="AW429" s="32"/>
      <c r="AX429" s="32"/>
      <c r="AY429" s="1"/>
      <c r="AZ429" s="1"/>
      <c r="BA429" s="1"/>
      <c r="BB429" s="1"/>
      <c r="BC429" s="1"/>
      <c r="BD429" s="1"/>
      <c r="BE429" s="1"/>
    </row>
    <row r="430" ht="47.25">
      <c r="A430" s="29" t="s">
        <v>298</v>
      </c>
      <c r="B430" s="29" t="s">
        <v>74</v>
      </c>
      <c r="C430" s="29" t="s">
        <v>63</v>
      </c>
      <c r="D430" s="29" t="s">
        <v>379</v>
      </c>
      <c r="E430" s="29"/>
      <c r="F430" s="30" t="s">
        <v>54</v>
      </c>
      <c r="G430" s="31">
        <f>G431+G432+G433</f>
        <v>852093</v>
      </c>
      <c r="H430" s="31">
        <f>H431+H432+H433</f>
        <v>858274.5</v>
      </c>
      <c r="I430" s="31">
        <f>I431+I432+I433</f>
        <v>861132.30000000005</v>
      </c>
      <c r="J430" s="31">
        <f>J431+J432+J433</f>
        <v>0</v>
      </c>
      <c r="K430" s="31">
        <f>K431+K432+K433</f>
        <v>0</v>
      </c>
      <c r="L430" s="31">
        <f>L431+L432+L433</f>
        <v>0</v>
      </c>
      <c r="M430" s="31">
        <f t="shared" si="866"/>
        <v>852093</v>
      </c>
      <c r="N430" s="31">
        <f t="shared" si="867"/>
        <v>858274.5</v>
      </c>
      <c r="O430" s="31">
        <f t="shared" si="868"/>
        <v>861132.30000000005</v>
      </c>
      <c r="P430" s="31">
        <f>P431+P432+P433</f>
        <v>0</v>
      </c>
      <c r="Q430" s="31">
        <f>Q431+Q432+Q433</f>
        <v>0</v>
      </c>
      <c r="R430" s="31">
        <f>R431+R432+R433</f>
        <v>-50438.300000000003</v>
      </c>
      <c r="S430" s="31">
        <f>S431+S432+S433</f>
        <v>0</v>
      </c>
      <c r="T430" s="31">
        <f>T431+T432+T433</f>
        <v>0</v>
      </c>
      <c r="U430" s="31">
        <f>U431+U432+U433</f>
        <v>0</v>
      </c>
      <c r="V430" s="31">
        <f>V431+V432+V433</f>
        <v>0</v>
      </c>
      <c r="W430" s="31">
        <f>W431+W432+W433</f>
        <v>0</v>
      </c>
      <c r="X430" s="31">
        <f>X431+X432+X433</f>
        <v>0</v>
      </c>
      <c r="Y430" s="31">
        <f>Y431+Y432+Y433</f>
        <v>0</v>
      </c>
      <c r="Z430" s="31">
        <f>Z431+Z432+Z433</f>
        <v>0</v>
      </c>
      <c r="AA430" s="31">
        <f>AA431+AA432+AA433</f>
        <v>0</v>
      </c>
      <c r="AB430" s="31">
        <f>AB431+AB432+AB433</f>
        <v>0</v>
      </c>
      <c r="AC430" s="31">
        <f t="shared" si="950"/>
        <v>801654.69999999995</v>
      </c>
      <c r="AD430" s="31">
        <f t="shared" si="951"/>
        <v>858274.5</v>
      </c>
      <c r="AE430" s="31">
        <f t="shared" si="952"/>
        <v>861132.30000000005</v>
      </c>
      <c r="AF430" s="31">
        <f>AF431+AF432+AF433</f>
        <v>0</v>
      </c>
      <c r="AG430" s="31">
        <f t="shared" si="954"/>
        <v>801654.69999999995</v>
      </c>
      <c r="AH430" s="31">
        <f t="shared" si="955"/>
        <v>858274.5</v>
      </c>
      <c r="AI430" s="31">
        <f t="shared" si="956"/>
        <v>861132.30000000005</v>
      </c>
      <c r="AJ430" s="31">
        <f>AJ431+AJ432+AJ433</f>
        <v>0</v>
      </c>
      <c r="AK430" s="31">
        <f>AK431+AK432+AK433</f>
        <v>0</v>
      </c>
      <c r="AL430" s="31">
        <f>AL431+AL432+AL433</f>
        <v>-94.400000000000006</v>
      </c>
      <c r="AM430" s="31">
        <f>AM431+AM432+AM433</f>
        <v>0</v>
      </c>
      <c r="AN430" s="31">
        <f>AN431+AN432+AN433</f>
        <v>0</v>
      </c>
      <c r="AO430" s="31">
        <f>AO431+AO432+AO433</f>
        <v>0</v>
      </c>
      <c r="AP430" s="31">
        <f>AP431+AP432+AP433</f>
        <v>0</v>
      </c>
      <c r="AQ430" s="31">
        <f>AQ431+AQ432+AQ433</f>
        <v>0</v>
      </c>
      <c r="AR430" s="31">
        <f>AR431+AR432+AR433</f>
        <v>0</v>
      </c>
      <c r="AS430" s="31">
        <f t="shared" si="928"/>
        <v>801560.29999999993</v>
      </c>
      <c r="AT430" s="31">
        <f t="shared" si="929"/>
        <v>858274.5</v>
      </c>
      <c r="AU430" s="31">
        <f t="shared" si="930"/>
        <v>861132.30000000005</v>
      </c>
      <c r="AV430" s="31">
        <f>AV431+AV432+AV433</f>
        <v>0</v>
      </c>
      <c r="AW430" s="32"/>
      <c r="AX430" s="32"/>
      <c r="AY430" s="1"/>
      <c r="AZ430" s="1"/>
      <c r="BA430" s="1"/>
      <c r="BB430" s="1"/>
      <c r="BC430" s="1"/>
      <c r="BD430" s="1"/>
      <c r="BE430" s="1"/>
    </row>
    <row r="431" ht="78.75">
      <c r="A431" s="29" t="s">
        <v>298</v>
      </c>
      <c r="B431" s="29" t="s">
        <v>74</v>
      </c>
      <c r="C431" s="29" t="s">
        <v>63</v>
      </c>
      <c r="D431" s="29" t="s">
        <v>379</v>
      </c>
      <c r="E431" s="29" t="s">
        <v>51</v>
      </c>
      <c r="F431" s="30" t="s">
        <v>52</v>
      </c>
      <c r="G431" s="31">
        <v>6717.8000000000002</v>
      </c>
      <c r="H431" s="31">
        <v>6899.3000000000002</v>
      </c>
      <c r="I431" s="31">
        <v>6899.3000000000002</v>
      </c>
      <c r="J431" s="31"/>
      <c r="K431" s="31"/>
      <c r="L431" s="31"/>
      <c r="M431" s="31">
        <f t="shared" si="866"/>
        <v>6717.8000000000002</v>
      </c>
      <c r="N431" s="31">
        <f t="shared" si="867"/>
        <v>6899.3000000000002</v>
      </c>
      <c r="O431" s="31">
        <f t="shared" si="868"/>
        <v>6899.3000000000002</v>
      </c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  <c r="AB431" s="31"/>
      <c r="AC431" s="31">
        <f t="shared" si="950"/>
        <v>6717.8000000000002</v>
      </c>
      <c r="AD431" s="31">
        <f t="shared" si="951"/>
        <v>6899.3000000000002</v>
      </c>
      <c r="AE431" s="31">
        <f t="shared" si="952"/>
        <v>6899.3000000000002</v>
      </c>
      <c r="AF431" s="31"/>
      <c r="AG431" s="31">
        <f t="shared" si="954"/>
        <v>6717.8000000000002</v>
      </c>
      <c r="AH431" s="31">
        <f t="shared" si="955"/>
        <v>6899.3000000000002</v>
      </c>
      <c r="AI431" s="31">
        <f t="shared" si="956"/>
        <v>6899.3000000000002</v>
      </c>
      <c r="AJ431" s="31"/>
      <c r="AK431" s="31"/>
      <c r="AL431" s="31">
        <v>-94.400000000000006</v>
      </c>
      <c r="AM431" s="31"/>
      <c r="AN431" s="31"/>
      <c r="AO431" s="31"/>
      <c r="AP431" s="31"/>
      <c r="AQ431" s="31"/>
      <c r="AR431" s="31"/>
      <c r="AS431" s="31">
        <f t="shared" si="928"/>
        <v>6623.4000000000005</v>
      </c>
      <c r="AT431" s="31">
        <f t="shared" si="929"/>
        <v>6899.3000000000002</v>
      </c>
      <c r="AU431" s="31">
        <f t="shared" si="930"/>
        <v>6899.3000000000002</v>
      </c>
      <c r="AV431" s="31"/>
      <c r="AW431" s="32"/>
      <c r="AX431" s="32"/>
      <c r="AY431" s="1"/>
      <c r="AZ431" s="1"/>
      <c r="BA431" s="1"/>
      <c r="BB431" s="1"/>
      <c r="BC431" s="1"/>
      <c r="BD431" s="1"/>
      <c r="BE431" s="1"/>
    </row>
    <row r="432" ht="31.5">
      <c r="A432" s="29" t="s">
        <v>298</v>
      </c>
      <c r="B432" s="29" t="s">
        <v>74</v>
      </c>
      <c r="C432" s="29" t="s">
        <v>63</v>
      </c>
      <c r="D432" s="29" t="s">
        <v>379</v>
      </c>
      <c r="E432" s="29" t="s">
        <v>129</v>
      </c>
      <c r="F432" s="30" t="s">
        <v>130</v>
      </c>
      <c r="G432" s="31">
        <v>845324.5</v>
      </c>
      <c r="H432" s="31">
        <v>851324.5</v>
      </c>
      <c r="I432" s="31">
        <v>854182.30000000005</v>
      </c>
      <c r="J432" s="31"/>
      <c r="K432" s="31"/>
      <c r="L432" s="31"/>
      <c r="M432" s="31">
        <f t="shared" si="866"/>
        <v>845324.5</v>
      </c>
      <c r="N432" s="31">
        <f t="shared" si="867"/>
        <v>851324.5</v>
      </c>
      <c r="O432" s="31">
        <f t="shared" si="868"/>
        <v>854182.30000000005</v>
      </c>
      <c r="P432" s="31"/>
      <c r="Q432" s="31"/>
      <c r="R432" s="31">
        <v>-50438.300000000003</v>
      </c>
      <c r="S432" s="31"/>
      <c r="T432" s="31"/>
      <c r="U432" s="31"/>
      <c r="V432" s="31"/>
      <c r="W432" s="31"/>
      <c r="X432" s="31"/>
      <c r="Y432" s="31"/>
      <c r="Z432" s="31"/>
      <c r="AA432" s="31"/>
      <c r="AB432" s="31"/>
      <c r="AC432" s="31">
        <f t="shared" si="950"/>
        <v>794886.19999999995</v>
      </c>
      <c r="AD432" s="31">
        <f t="shared" si="951"/>
        <v>851324.5</v>
      </c>
      <c r="AE432" s="31">
        <f t="shared" si="952"/>
        <v>854182.30000000005</v>
      </c>
      <c r="AF432" s="31"/>
      <c r="AG432" s="31">
        <f t="shared" si="954"/>
        <v>794886.19999999995</v>
      </c>
      <c r="AH432" s="31">
        <f t="shared" si="955"/>
        <v>851324.5</v>
      </c>
      <c r="AI432" s="31">
        <f t="shared" si="956"/>
        <v>854182.30000000005</v>
      </c>
      <c r="AJ432" s="31"/>
      <c r="AK432" s="31"/>
      <c r="AL432" s="31"/>
      <c r="AM432" s="31"/>
      <c r="AN432" s="31"/>
      <c r="AO432" s="31"/>
      <c r="AP432" s="31"/>
      <c r="AQ432" s="31"/>
      <c r="AR432" s="31"/>
      <c r="AS432" s="31">
        <f t="shared" si="928"/>
        <v>794886.19999999995</v>
      </c>
      <c r="AT432" s="31">
        <f t="shared" si="929"/>
        <v>851324.5</v>
      </c>
      <c r="AU432" s="31">
        <f t="shared" si="930"/>
        <v>854182.30000000005</v>
      </c>
      <c r="AV432" s="31"/>
      <c r="AW432" s="32"/>
      <c r="AX432" s="32"/>
      <c r="AY432" s="1"/>
      <c r="AZ432" s="1"/>
      <c r="BA432" s="1"/>
      <c r="BB432" s="1"/>
      <c r="BC432" s="1"/>
      <c r="BD432" s="1"/>
      <c r="BE432" s="1"/>
    </row>
    <row r="433">
      <c r="A433" s="29" t="s">
        <v>298</v>
      </c>
      <c r="B433" s="29" t="s">
        <v>74</v>
      </c>
      <c r="C433" s="29" t="s">
        <v>63</v>
      </c>
      <c r="D433" s="29" t="s">
        <v>379</v>
      </c>
      <c r="E433" s="29" t="s">
        <v>41</v>
      </c>
      <c r="F433" s="30" t="s">
        <v>42</v>
      </c>
      <c r="G433" s="31">
        <v>50.700000000000003</v>
      </c>
      <c r="H433" s="31">
        <v>50.700000000000003</v>
      </c>
      <c r="I433" s="31">
        <v>50.700000000000003</v>
      </c>
      <c r="J433" s="31"/>
      <c r="K433" s="31"/>
      <c r="L433" s="31"/>
      <c r="M433" s="31">
        <f t="shared" si="866"/>
        <v>50.700000000000003</v>
      </c>
      <c r="N433" s="31">
        <f t="shared" si="867"/>
        <v>50.700000000000003</v>
      </c>
      <c r="O433" s="31">
        <f t="shared" si="868"/>
        <v>50.700000000000003</v>
      </c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  <c r="AB433" s="31"/>
      <c r="AC433" s="31">
        <f t="shared" si="950"/>
        <v>50.700000000000003</v>
      </c>
      <c r="AD433" s="31">
        <f t="shared" si="951"/>
        <v>50.700000000000003</v>
      </c>
      <c r="AE433" s="31">
        <f t="shared" si="952"/>
        <v>50.700000000000003</v>
      </c>
      <c r="AF433" s="31"/>
      <c r="AG433" s="31">
        <f t="shared" si="954"/>
        <v>50.700000000000003</v>
      </c>
      <c r="AH433" s="31">
        <f t="shared" si="955"/>
        <v>50.700000000000003</v>
      </c>
      <c r="AI433" s="31">
        <f t="shared" si="956"/>
        <v>50.700000000000003</v>
      </c>
      <c r="AJ433" s="31"/>
      <c r="AK433" s="31"/>
      <c r="AL433" s="31"/>
      <c r="AM433" s="31"/>
      <c r="AN433" s="31"/>
      <c r="AO433" s="31"/>
      <c r="AP433" s="31"/>
      <c r="AQ433" s="31"/>
      <c r="AR433" s="31"/>
      <c r="AS433" s="31">
        <f t="shared" si="928"/>
        <v>50.700000000000003</v>
      </c>
      <c r="AT433" s="31">
        <f t="shared" si="929"/>
        <v>50.700000000000003</v>
      </c>
      <c r="AU433" s="31">
        <f t="shared" si="930"/>
        <v>50.700000000000003</v>
      </c>
      <c r="AV433" s="31"/>
      <c r="AW433" s="32"/>
      <c r="AX433" s="32"/>
      <c r="AY433" s="1"/>
      <c r="AZ433" s="1"/>
      <c r="BA433" s="1"/>
      <c r="BB433" s="1"/>
      <c r="BC433" s="1"/>
      <c r="BD433" s="1"/>
      <c r="BE433" s="1"/>
    </row>
    <row r="434">
      <c r="A434" s="29" t="s">
        <v>298</v>
      </c>
      <c r="B434" s="29" t="s">
        <v>74</v>
      </c>
      <c r="C434" s="29" t="s">
        <v>63</v>
      </c>
      <c r="D434" s="29" t="s">
        <v>380</v>
      </c>
      <c r="E434" s="29"/>
      <c r="F434" s="30" t="s">
        <v>218</v>
      </c>
      <c r="G434" s="31">
        <f>G435</f>
        <v>2868.0999999999999</v>
      </c>
      <c r="H434" s="31">
        <f>H435</f>
        <v>0</v>
      </c>
      <c r="I434" s="31">
        <f>I435</f>
        <v>0</v>
      </c>
      <c r="J434" s="31">
        <f>J435</f>
        <v>-41.933</v>
      </c>
      <c r="K434" s="31">
        <f>K435</f>
        <v>0</v>
      </c>
      <c r="L434" s="31">
        <f>L435</f>
        <v>0</v>
      </c>
      <c r="M434" s="31">
        <f t="shared" si="866"/>
        <v>2826.1669999999999</v>
      </c>
      <c r="N434" s="31">
        <f t="shared" si="867"/>
        <v>0</v>
      </c>
      <c r="O434" s="31">
        <f t="shared" si="868"/>
        <v>0</v>
      </c>
      <c r="P434" s="31">
        <f>P435</f>
        <v>0</v>
      </c>
      <c r="Q434" s="31">
        <f>Q435</f>
        <v>0</v>
      </c>
      <c r="R434" s="31">
        <f>R435</f>
        <v>0</v>
      </c>
      <c r="S434" s="31">
        <f>S435</f>
        <v>0</v>
      </c>
      <c r="T434" s="31">
        <f>T435</f>
        <v>0</v>
      </c>
      <c r="U434" s="31">
        <f>U435</f>
        <v>0</v>
      </c>
      <c r="V434" s="31">
        <f>V435</f>
        <v>0</v>
      </c>
      <c r="W434" s="31">
        <f>W435</f>
        <v>0</v>
      </c>
      <c r="X434" s="31">
        <f>X435</f>
        <v>0</v>
      </c>
      <c r="Y434" s="31">
        <f>Y435</f>
        <v>0</v>
      </c>
      <c r="Z434" s="31">
        <f>Z435</f>
        <v>0</v>
      </c>
      <c r="AA434" s="31">
        <f>AA435</f>
        <v>0</v>
      </c>
      <c r="AB434" s="31">
        <f>AB435</f>
        <v>0</v>
      </c>
      <c r="AC434" s="31">
        <f t="shared" si="950"/>
        <v>2826.1669999999999</v>
      </c>
      <c r="AD434" s="31">
        <f t="shared" si="951"/>
        <v>0</v>
      </c>
      <c r="AE434" s="31">
        <f t="shared" si="952"/>
        <v>0</v>
      </c>
      <c r="AF434" s="31">
        <f>AF435</f>
        <v>0</v>
      </c>
      <c r="AG434" s="31">
        <f t="shared" si="954"/>
        <v>2826.1669999999999</v>
      </c>
      <c r="AH434" s="31">
        <f t="shared" si="955"/>
        <v>0</v>
      </c>
      <c r="AI434" s="31">
        <f t="shared" si="956"/>
        <v>0</v>
      </c>
      <c r="AJ434" s="31">
        <f>AJ435</f>
        <v>0</v>
      </c>
      <c r="AK434" s="31">
        <f>AK435</f>
        <v>0</v>
      </c>
      <c r="AL434" s="31">
        <f>AL435</f>
        <v>-1413.0999999999999</v>
      </c>
      <c r="AM434" s="31">
        <f>AM435</f>
        <v>0</v>
      </c>
      <c r="AN434" s="31">
        <f>AN435</f>
        <v>0</v>
      </c>
      <c r="AO434" s="31">
        <f>AO435</f>
        <v>0</v>
      </c>
      <c r="AP434" s="31">
        <f>AP435</f>
        <v>0</v>
      </c>
      <c r="AQ434" s="31">
        <f>AQ435</f>
        <v>0</v>
      </c>
      <c r="AR434" s="31">
        <f>AR435</f>
        <v>0</v>
      </c>
      <c r="AS434" s="31">
        <f t="shared" si="928"/>
        <v>1413.067</v>
      </c>
      <c r="AT434" s="31">
        <f t="shared" si="929"/>
        <v>0</v>
      </c>
      <c r="AU434" s="31">
        <f t="shared" si="930"/>
        <v>0</v>
      </c>
      <c r="AV434" s="31">
        <f>AV435</f>
        <v>0</v>
      </c>
      <c r="AW434" s="32"/>
      <c r="AX434" s="32"/>
      <c r="AY434" s="1"/>
      <c r="AZ434" s="1"/>
      <c r="BA434" s="1"/>
      <c r="BB434" s="1"/>
      <c r="BC434" s="1"/>
      <c r="BD434" s="1"/>
      <c r="BE434" s="1"/>
    </row>
    <row r="435" ht="31.5">
      <c r="A435" s="29" t="s">
        <v>298</v>
      </c>
      <c r="B435" s="29" t="s">
        <v>74</v>
      </c>
      <c r="C435" s="29" t="s">
        <v>63</v>
      </c>
      <c r="D435" s="29" t="s">
        <v>380</v>
      </c>
      <c r="E435" s="29" t="s">
        <v>129</v>
      </c>
      <c r="F435" s="30" t="s">
        <v>130</v>
      </c>
      <c r="G435" s="31">
        <v>2868.0999999999999</v>
      </c>
      <c r="H435" s="31"/>
      <c r="I435" s="31"/>
      <c r="J435" s="33">
        <v>-41.933</v>
      </c>
      <c r="K435" s="31"/>
      <c r="L435" s="31"/>
      <c r="M435" s="31">
        <f t="shared" si="866"/>
        <v>2826.1669999999999</v>
      </c>
      <c r="N435" s="31">
        <f t="shared" si="867"/>
        <v>0</v>
      </c>
      <c r="O435" s="31">
        <f t="shared" si="868"/>
        <v>0</v>
      </c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  <c r="AB435" s="31"/>
      <c r="AC435" s="31">
        <f t="shared" si="950"/>
        <v>2826.1669999999999</v>
      </c>
      <c r="AD435" s="31">
        <f t="shared" si="951"/>
        <v>0</v>
      </c>
      <c r="AE435" s="31">
        <f t="shared" si="952"/>
        <v>0</v>
      </c>
      <c r="AF435" s="31"/>
      <c r="AG435" s="31">
        <f t="shared" si="954"/>
        <v>2826.1669999999999</v>
      </c>
      <c r="AH435" s="31">
        <f t="shared" si="955"/>
        <v>0</v>
      </c>
      <c r="AI435" s="31">
        <f t="shared" si="956"/>
        <v>0</v>
      </c>
      <c r="AJ435" s="31"/>
      <c r="AK435" s="31"/>
      <c r="AL435" s="31">
        <v>-1413.0999999999999</v>
      </c>
      <c r="AM435" s="31"/>
      <c r="AN435" s="31"/>
      <c r="AO435" s="31"/>
      <c r="AP435" s="31"/>
      <c r="AQ435" s="31"/>
      <c r="AR435" s="31"/>
      <c r="AS435" s="31">
        <f t="shared" si="928"/>
        <v>1413.067</v>
      </c>
      <c r="AT435" s="31">
        <f t="shared" si="929"/>
        <v>0</v>
      </c>
      <c r="AU435" s="31">
        <f t="shared" si="930"/>
        <v>0</v>
      </c>
      <c r="AV435" s="31"/>
      <c r="AW435" s="32"/>
      <c r="AX435" s="32">
        <v>18</v>
      </c>
      <c r="AY435" s="1"/>
      <c r="AZ435" s="1"/>
      <c r="BA435" s="1"/>
      <c r="BB435" s="1"/>
      <c r="BC435" s="1"/>
      <c r="BD435" s="1"/>
      <c r="BE435" s="1"/>
    </row>
    <row r="436" ht="63">
      <c r="A436" s="29" t="s">
        <v>298</v>
      </c>
      <c r="B436" s="29" t="s">
        <v>74</v>
      </c>
      <c r="C436" s="29" t="s">
        <v>63</v>
      </c>
      <c r="D436" s="29" t="s">
        <v>381</v>
      </c>
      <c r="E436" s="29"/>
      <c r="F436" s="30" t="s">
        <v>220</v>
      </c>
      <c r="G436" s="31">
        <f>G437+G438</f>
        <v>22050.200000000001</v>
      </c>
      <c r="H436" s="31">
        <f>H437+H438</f>
        <v>22050.200000000001</v>
      </c>
      <c r="I436" s="31">
        <f>I437+I438</f>
        <v>22050.200000000001</v>
      </c>
      <c r="J436" s="31">
        <f>J437+J438</f>
        <v>0</v>
      </c>
      <c r="K436" s="31">
        <f>K437+K438</f>
        <v>0</v>
      </c>
      <c r="L436" s="31">
        <f>L437+L438</f>
        <v>0</v>
      </c>
      <c r="M436" s="31">
        <f t="shared" si="866"/>
        <v>22050.200000000001</v>
      </c>
      <c r="N436" s="31">
        <f t="shared" si="867"/>
        <v>22050.200000000001</v>
      </c>
      <c r="O436" s="31">
        <f t="shared" si="868"/>
        <v>22050.200000000001</v>
      </c>
      <c r="P436" s="31">
        <f>P437+P438</f>
        <v>0</v>
      </c>
      <c r="Q436" s="31">
        <f>Q437+Q438</f>
        <v>0</v>
      </c>
      <c r="R436" s="31">
        <f>R437+R438</f>
        <v>0</v>
      </c>
      <c r="S436" s="31">
        <f>S437+S438</f>
        <v>0</v>
      </c>
      <c r="T436" s="31">
        <f>T437+T438</f>
        <v>0</v>
      </c>
      <c r="U436" s="31">
        <f>U437+U438</f>
        <v>0</v>
      </c>
      <c r="V436" s="31">
        <f>V437+V438</f>
        <v>0</v>
      </c>
      <c r="W436" s="31">
        <f>W437+W438</f>
        <v>0</v>
      </c>
      <c r="X436" s="31">
        <f>X437+X438</f>
        <v>0</v>
      </c>
      <c r="Y436" s="31">
        <f>Y437+Y438</f>
        <v>0</v>
      </c>
      <c r="Z436" s="31">
        <f>Z437+Z438</f>
        <v>0</v>
      </c>
      <c r="AA436" s="31">
        <f>AA437+AA438</f>
        <v>0</v>
      </c>
      <c r="AB436" s="31">
        <f>AB437+AB438</f>
        <v>0</v>
      </c>
      <c r="AC436" s="31">
        <f t="shared" si="950"/>
        <v>22050.200000000001</v>
      </c>
      <c r="AD436" s="31">
        <f t="shared" si="951"/>
        <v>22050.200000000001</v>
      </c>
      <c r="AE436" s="31">
        <f t="shared" si="952"/>
        <v>22050.200000000001</v>
      </c>
      <c r="AF436" s="31">
        <f>AF437+AF438</f>
        <v>0</v>
      </c>
      <c r="AG436" s="31">
        <f t="shared" si="954"/>
        <v>22050.200000000001</v>
      </c>
      <c r="AH436" s="31">
        <f t="shared" si="955"/>
        <v>22050.200000000001</v>
      </c>
      <c r="AI436" s="31">
        <f t="shared" si="956"/>
        <v>22050.200000000001</v>
      </c>
      <c r="AJ436" s="31">
        <f>AJ437+AJ438</f>
        <v>0</v>
      </c>
      <c r="AK436" s="31">
        <f>AK437+AK438</f>
        <v>0</v>
      </c>
      <c r="AL436" s="31">
        <f>AL437+AL438</f>
        <v>0</v>
      </c>
      <c r="AM436" s="31">
        <f>AM437+AM438</f>
        <v>0</v>
      </c>
      <c r="AN436" s="31">
        <f>AN437+AN438</f>
        <v>0</v>
      </c>
      <c r="AO436" s="31">
        <f>AO437+AO438</f>
        <v>0</v>
      </c>
      <c r="AP436" s="31">
        <f>AP437+AP438</f>
        <v>0</v>
      </c>
      <c r="AQ436" s="31">
        <f>AQ437+AQ438</f>
        <v>0</v>
      </c>
      <c r="AR436" s="31">
        <f>AR437+AR438</f>
        <v>0</v>
      </c>
      <c r="AS436" s="31">
        <f t="shared" si="928"/>
        <v>22050.200000000001</v>
      </c>
      <c r="AT436" s="31">
        <f t="shared" si="929"/>
        <v>22050.200000000001</v>
      </c>
      <c r="AU436" s="31">
        <f t="shared" si="930"/>
        <v>22050.200000000001</v>
      </c>
      <c r="AV436" s="31">
        <f>AV437+AV438</f>
        <v>0</v>
      </c>
      <c r="AW436" s="32"/>
      <c r="AX436" s="32"/>
      <c r="AY436" s="1"/>
      <c r="AZ436" s="1"/>
      <c r="BA436" s="1"/>
      <c r="BB436" s="1"/>
      <c r="BC436" s="1"/>
      <c r="BD436" s="1"/>
      <c r="BE436" s="1"/>
    </row>
    <row r="437" ht="78.75">
      <c r="A437" s="29" t="s">
        <v>298</v>
      </c>
      <c r="B437" s="29" t="s">
        <v>74</v>
      </c>
      <c r="C437" s="29" t="s">
        <v>63</v>
      </c>
      <c r="D437" s="29" t="s">
        <v>381</v>
      </c>
      <c r="E437" s="29" t="s">
        <v>51</v>
      </c>
      <c r="F437" s="30" t="s">
        <v>52</v>
      </c>
      <c r="G437" s="31">
        <v>402.19999999999999</v>
      </c>
      <c r="H437" s="31">
        <v>402.19999999999999</v>
      </c>
      <c r="I437" s="31">
        <v>402.19999999999999</v>
      </c>
      <c r="J437" s="31"/>
      <c r="K437" s="31"/>
      <c r="L437" s="31"/>
      <c r="M437" s="31">
        <f t="shared" si="866"/>
        <v>402.19999999999999</v>
      </c>
      <c r="N437" s="31">
        <f t="shared" si="867"/>
        <v>402.19999999999999</v>
      </c>
      <c r="O437" s="31">
        <f t="shared" si="868"/>
        <v>402.19999999999999</v>
      </c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  <c r="AB437" s="31"/>
      <c r="AC437" s="31">
        <f t="shared" si="950"/>
        <v>402.19999999999999</v>
      </c>
      <c r="AD437" s="31">
        <f t="shared" si="951"/>
        <v>402.19999999999999</v>
      </c>
      <c r="AE437" s="31">
        <f t="shared" si="952"/>
        <v>402.19999999999999</v>
      </c>
      <c r="AF437" s="31"/>
      <c r="AG437" s="31">
        <f t="shared" si="954"/>
        <v>402.19999999999999</v>
      </c>
      <c r="AH437" s="31">
        <f t="shared" si="955"/>
        <v>402.19999999999999</v>
      </c>
      <c r="AI437" s="31">
        <f t="shared" si="956"/>
        <v>402.19999999999999</v>
      </c>
      <c r="AJ437" s="31"/>
      <c r="AK437" s="31"/>
      <c r="AL437" s="31"/>
      <c r="AM437" s="31"/>
      <c r="AN437" s="31"/>
      <c r="AO437" s="31"/>
      <c r="AP437" s="31"/>
      <c r="AQ437" s="31"/>
      <c r="AR437" s="31"/>
      <c r="AS437" s="31">
        <f t="shared" si="928"/>
        <v>402.19999999999999</v>
      </c>
      <c r="AT437" s="31">
        <f t="shared" si="929"/>
        <v>402.19999999999999</v>
      </c>
      <c r="AU437" s="31">
        <f t="shared" si="930"/>
        <v>402.19999999999999</v>
      </c>
      <c r="AV437" s="31"/>
      <c r="AW437" s="32"/>
      <c r="AX437" s="32"/>
      <c r="AY437" s="1"/>
      <c r="AZ437" s="1"/>
      <c r="BA437" s="1"/>
      <c r="BB437" s="1"/>
      <c r="BC437" s="1"/>
      <c r="BD437" s="1"/>
      <c r="BE437" s="1"/>
    </row>
    <row r="438" ht="31.5">
      <c r="A438" s="29" t="s">
        <v>298</v>
      </c>
      <c r="B438" s="29" t="s">
        <v>74</v>
      </c>
      <c r="C438" s="29" t="s">
        <v>63</v>
      </c>
      <c r="D438" s="29" t="s">
        <v>381</v>
      </c>
      <c r="E438" s="29" t="s">
        <v>129</v>
      </c>
      <c r="F438" s="30" t="s">
        <v>130</v>
      </c>
      <c r="G438" s="31">
        <v>21648</v>
      </c>
      <c r="H438" s="31">
        <v>21648</v>
      </c>
      <c r="I438" s="31">
        <v>21648</v>
      </c>
      <c r="J438" s="31"/>
      <c r="K438" s="31"/>
      <c r="L438" s="31"/>
      <c r="M438" s="31">
        <f t="shared" si="866"/>
        <v>21648</v>
      </c>
      <c r="N438" s="31">
        <f t="shared" si="867"/>
        <v>21648</v>
      </c>
      <c r="O438" s="31">
        <f t="shared" si="868"/>
        <v>21648</v>
      </c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  <c r="AB438" s="31"/>
      <c r="AC438" s="31">
        <f t="shared" si="950"/>
        <v>21648</v>
      </c>
      <c r="AD438" s="31">
        <f t="shared" si="951"/>
        <v>21648</v>
      </c>
      <c r="AE438" s="31">
        <f t="shared" si="952"/>
        <v>21648</v>
      </c>
      <c r="AF438" s="31"/>
      <c r="AG438" s="31">
        <f t="shared" si="954"/>
        <v>21648</v>
      </c>
      <c r="AH438" s="31">
        <f t="shared" si="955"/>
        <v>21648</v>
      </c>
      <c r="AI438" s="31">
        <f t="shared" si="956"/>
        <v>21648</v>
      </c>
      <c r="AJ438" s="31"/>
      <c r="AK438" s="31"/>
      <c r="AL438" s="31"/>
      <c r="AM438" s="31"/>
      <c r="AN438" s="31"/>
      <c r="AO438" s="31"/>
      <c r="AP438" s="31"/>
      <c r="AQ438" s="31"/>
      <c r="AR438" s="31"/>
      <c r="AS438" s="31">
        <f t="shared" si="928"/>
        <v>21648</v>
      </c>
      <c r="AT438" s="31">
        <f t="shared" si="929"/>
        <v>21648</v>
      </c>
      <c r="AU438" s="31">
        <f t="shared" si="930"/>
        <v>21648</v>
      </c>
      <c r="AV438" s="31"/>
      <c r="AW438" s="32"/>
      <c r="AX438" s="32"/>
      <c r="AY438" s="1"/>
      <c r="AZ438" s="1"/>
      <c r="BA438" s="1"/>
      <c r="BB438" s="1"/>
      <c r="BC438" s="1"/>
      <c r="BD438" s="1"/>
      <c r="BE438" s="1"/>
    </row>
    <row r="439" ht="47.25">
      <c r="A439" s="29" t="s">
        <v>298</v>
      </c>
      <c r="B439" s="29" t="s">
        <v>74</v>
      </c>
      <c r="C439" s="29" t="s">
        <v>63</v>
      </c>
      <c r="D439" s="29" t="s">
        <v>317</v>
      </c>
      <c r="E439" s="29"/>
      <c r="F439" s="30" t="s">
        <v>318</v>
      </c>
      <c r="G439" s="31">
        <f t="shared" ref="G439:G440" si="967">G440</f>
        <v>20649.299999999999</v>
      </c>
      <c r="H439" s="31">
        <f t="shared" ref="H439:H440" si="968">H440</f>
        <v>20809.599999999999</v>
      </c>
      <c r="I439" s="31">
        <f t="shared" ref="I439:I440" si="969">I440</f>
        <v>20809.599999999999</v>
      </c>
      <c r="J439" s="31">
        <f t="shared" ref="J439:J440" si="970">J440</f>
        <v>0</v>
      </c>
      <c r="K439" s="31">
        <f t="shared" ref="K439:K440" si="971">K440</f>
        <v>0</v>
      </c>
      <c r="L439" s="31">
        <f t="shared" ref="L439:L440" si="972">L440</f>
        <v>0</v>
      </c>
      <c r="M439" s="31">
        <f t="shared" si="866"/>
        <v>20649.299999999999</v>
      </c>
      <c r="N439" s="31">
        <f t="shared" si="867"/>
        <v>20809.599999999999</v>
      </c>
      <c r="O439" s="31">
        <f t="shared" si="868"/>
        <v>20809.599999999999</v>
      </c>
      <c r="P439" s="31">
        <f t="shared" ref="P439:P440" si="973">P440</f>
        <v>0</v>
      </c>
      <c r="Q439" s="31">
        <f t="shared" ref="Q439:Q440" si="974">Q440</f>
        <v>0</v>
      </c>
      <c r="R439" s="31">
        <f t="shared" ref="R439:R440" si="975">R440</f>
        <v>0</v>
      </c>
      <c r="S439" s="31">
        <f t="shared" ref="S439:S440" si="976">S440</f>
        <v>0</v>
      </c>
      <c r="T439" s="31">
        <f t="shared" ref="T439:T440" si="977">T440</f>
        <v>0</v>
      </c>
      <c r="U439" s="31">
        <f t="shared" ref="U439:U440" si="978">U440</f>
        <v>0</v>
      </c>
      <c r="V439" s="31">
        <f t="shared" ref="V439:V440" si="979">V440</f>
        <v>0</v>
      </c>
      <c r="W439" s="31">
        <f t="shared" ref="W439:W440" si="980">W440</f>
        <v>0</v>
      </c>
      <c r="X439" s="31">
        <f t="shared" ref="X439:X440" si="981">X440</f>
        <v>0</v>
      </c>
      <c r="Y439" s="31">
        <f t="shared" ref="Y439:Y440" si="982">Y440</f>
        <v>0</v>
      </c>
      <c r="Z439" s="31">
        <f t="shared" ref="Z439:Z440" si="983">Z440</f>
        <v>0</v>
      </c>
      <c r="AA439" s="31">
        <f t="shared" ref="AA439:AA440" si="984">AA440</f>
        <v>0</v>
      </c>
      <c r="AB439" s="31">
        <f t="shared" ref="AB439:AB440" si="985">AB440</f>
        <v>0</v>
      </c>
      <c r="AC439" s="31">
        <f t="shared" si="950"/>
        <v>20649.299999999999</v>
      </c>
      <c r="AD439" s="31">
        <f t="shared" si="951"/>
        <v>20809.599999999999</v>
      </c>
      <c r="AE439" s="31">
        <f t="shared" si="952"/>
        <v>20809.599999999999</v>
      </c>
      <c r="AF439" s="31">
        <f t="shared" ref="AF439:AF440" si="986">AF440</f>
        <v>0</v>
      </c>
      <c r="AG439" s="31">
        <f t="shared" si="954"/>
        <v>20649.299999999999</v>
      </c>
      <c r="AH439" s="31">
        <f t="shared" si="955"/>
        <v>20809.599999999999</v>
      </c>
      <c r="AI439" s="31">
        <f t="shared" si="956"/>
        <v>20809.599999999999</v>
      </c>
      <c r="AJ439" s="31">
        <f t="shared" ref="AJ439:AJ440" si="987">AJ440</f>
        <v>0</v>
      </c>
      <c r="AK439" s="31">
        <f t="shared" ref="AK439:AK440" si="988">AK440</f>
        <v>0</v>
      </c>
      <c r="AL439" s="31">
        <f t="shared" ref="AL439:AL440" si="989">AL440</f>
        <v>0</v>
      </c>
      <c r="AM439" s="31">
        <f t="shared" ref="AM439:AM440" si="990">AM440</f>
        <v>0</v>
      </c>
      <c r="AN439" s="31">
        <f t="shared" ref="AN439:AN440" si="991">AN440</f>
        <v>0</v>
      </c>
      <c r="AO439" s="31">
        <f t="shared" ref="AO439:AO440" si="992">AO440</f>
        <v>0</v>
      </c>
      <c r="AP439" s="31">
        <f t="shared" ref="AP439:AP440" si="993">AP440</f>
        <v>0</v>
      </c>
      <c r="AQ439" s="31">
        <f t="shared" ref="AQ439:AQ440" si="994">AQ440</f>
        <v>0</v>
      </c>
      <c r="AR439" s="31">
        <f t="shared" ref="AR439:AR440" si="995">AR440</f>
        <v>0</v>
      </c>
      <c r="AS439" s="31">
        <f t="shared" si="928"/>
        <v>20649.299999999999</v>
      </c>
      <c r="AT439" s="31">
        <f t="shared" si="929"/>
        <v>20809.599999999999</v>
      </c>
      <c r="AU439" s="31">
        <f t="shared" si="930"/>
        <v>20809.599999999999</v>
      </c>
      <c r="AV439" s="31">
        <f t="shared" ref="AV439:AV440" si="996">AV440</f>
        <v>0</v>
      </c>
      <c r="AW439" s="32"/>
      <c r="AX439" s="32"/>
      <c r="AY439" s="1"/>
      <c r="AZ439" s="1"/>
      <c r="BA439" s="1"/>
      <c r="BB439" s="1"/>
      <c r="BC439" s="1"/>
      <c r="BD439" s="1"/>
      <c r="BE439" s="1"/>
    </row>
    <row r="440" ht="31.5">
      <c r="A440" s="29" t="s">
        <v>298</v>
      </c>
      <c r="B440" s="29" t="s">
        <v>74</v>
      </c>
      <c r="C440" s="29" t="s">
        <v>63</v>
      </c>
      <c r="D440" s="29" t="s">
        <v>382</v>
      </c>
      <c r="E440" s="29"/>
      <c r="F440" s="30" t="s">
        <v>383</v>
      </c>
      <c r="G440" s="31">
        <f t="shared" si="967"/>
        <v>20649.299999999999</v>
      </c>
      <c r="H440" s="31">
        <f t="shared" si="968"/>
        <v>20809.599999999999</v>
      </c>
      <c r="I440" s="31">
        <f t="shared" si="969"/>
        <v>20809.599999999999</v>
      </c>
      <c r="J440" s="31">
        <f t="shared" si="970"/>
        <v>0</v>
      </c>
      <c r="K440" s="31">
        <f t="shared" si="971"/>
        <v>0</v>
      </c>
      <c r="L440" s="31">
        <f t="shared" si="972"/>
        <v>0</v>
      </c>
      <c r="M440" s="31">
        <f t="shared" si="866"/>
        <v>20649.299999999999</v>
      </c>
      <c r="N440" s="31">
        <f t="shared" si="867"/>
        <v>20809.599999999999</v>
      </c>
      <c r="O440" s="31">
        <f t="shared" si="868"/>
        <v>20809.599999999999</v>
      </c>
      <c r="P440" s="31">
        <f t="shared" si="973"/>
        <v>0</v>
      </c>
      <c r="Q440" s="31">
        <f t="shared" si="974"/>
        <v>0</v>
      </c>
      <c r="R440" s="31">
        <f t="shared" si="975"/>
        <v>0</v>
      </c>
      <c r="S440" s="31">
        <f t="shared" si="976"/>
        <v>0</v>
      </c>
      <c r="T440" s="31">
        <f t="shared" si="977"/>
        <v>0</v>
      </c>
      <c r="U440" s="31">
        <f t="shared" si="978"/>
        <v>0</v>
      </c>
      <c r="V440" s="31">
        <f t="shared" si="979"/>
        <v>0</v>
      </c>
      <c r="W440" s="31">
        <f t="shared" si="980"/>
        <v>0</v>
      </c>
      <c r="X440" s="31">
        <f t="shared" si="981"/>
        <v>0</v>
      </c>
      <c r="Y440" s="31">
        <f t="shared" si="982"/>
        <v>0</v>
      </c>
      <c r="Z440" s="31">
        <f t="shared" si="983"/>
        <v>0</v>
      </c>
      <c r="AA440" s="31">
        <f t="shared" si="984"/>
        <v>0</v>
      </c>
      <c r="AB440" s="31">
        <f t="shared" si="985"/>
        <v>0</v>
      </c>
      <c r="AC440" s="31">
        <f t="shared" si="950"/>
        <v>20649.299999999999</v>
      </c>
      <c r="AD440" s="31">
        <f t="shared" si="951"/>
        <v>20809.599999999999</v>
      </c>
      <c r="AE440" s="31">
        <f t="shared" si="952"/>
        <v>20809.599999999999</v>
      </c>
      <c r="AF440" s="31">
        <f t="shared" si="986"/>
        <v>0</v>
      </c>
      <c r="AG440" s="31">
        <f t="shared" si="954"/>
        <v>20649.299999999999</v>
      </c>
      <c r="AH440" s="31">
        <f t="shared" si="955"/>
        <v>20809.599999999999</v>
      </c>
      <c r="AI440" s="31">
        <f t="shared" si="956"/>
        <v>20809.599999999999</v>
      </c>
      <c r="AJ440" s="31">
        <f t="shared" si="987"/>
        <v>0</v>
      </c>
      <c r="AK440" s="31">
        <f t="shared" si="988"/>
        <v>0</v>
      </c>
      <c r="AL440" s="31">
        <f t="shared" si="989"/>
        <v>0</v>
      </c>
      <c r="AM440" s="31">
        <f t="shared" si="990"/>
        <v>0</v>
      </c>
      <c r="AN440" s="31">
        <f t="shared" si="991"/>
        <v>0</v>
      </c>
      <c r="AO440" s="31">
        <f t="shared" si="992"/>
        <v>0</v>
      </c>
      <c r="AP440" s="31">
        <f t="shared" si="993"/>
        <v>0</v>
      </c>
      <c r="AQ440" s="31">
        <f t="shared" si="994"/>
        <v>0</v>
      </c>
      <c r="AR440" s="31">
        <f t="shared" si="995"/>
        <v>0</v>
      </c>
      <c r="AS440" s="31">
        <f t="shared" si="928"/>
        <v>20649.299999999999</v>
      </c>
      <c r="AT440" s="31">
        <f t="shared" si="929"/>
        <v>20809.599999999999</v>
      </c>
      <c r="AU440" s="31">
        <f t="shared" si="930"/>
        <v>20809.599999999999</v>
      </c>
      <c r="AV440" s="31">
        <f t="shared" si="996"/>
        <v>0</v>
      </c>
      <c r="AW440" s="32"/>
      <c r="AX440" s="32"/>
      <c r="AY440" s="1"/>
      <c r="AZ440" s="1"/>
      <c r="BA440" s="1"/>
      <c r="BB440" s="1"/>
      <c r="BC440" s="1"/>
      <c r="BD440" s="1"/>
      <c r="BE440" s="1"/>
    </row>
    <row r="441" ht="31.5">
      <c r="A441" s="29" t="s">
        <v>298</v>
      </c>
      <c r="B441" s="29" t="s">
        <v>74</v>
      </c>
      <c r="C441" s="29" t="s">
        <v>63</v>
      </c>
      <c r="D441" s="29" t="s">
        <v>382</v>
      </c>
      <c r="E441" s="29" t="s">
        <v>129</v>
      </c>
      <c r="F441" s="30" t="s">
        <v>130</v>
      </c>
      <c r="G441" s="31">
        <v>20649.299999999999</v>
      </c>
      <c r="H441" s="31">
        <v>20809.599999999999</v>
      </c>
      <c r="I441" s="31">
        <v>20809.599999999999</v>
      </c>
      <c r="J441" s="31"/>
      <c r="K441" s="31"/>
      <c r="L441" s="31"/>
      <c r="M441" s="31">
        <f t="shared" ref="M441:M504" si="997">G441+J441</f>
        <v>20649.299999999999</v>
      </c>
      <c r="N441" s="31">
        <f t="shared" ref="N441:N504" si="998">H441+K441</f>
        <v>20809.599999999999</v>
      </c>
      <c r="O441" s="31">
        <f t="shared" ref="O441:O504" si="999">I441+L441</f>
        <v>20809.599999999999</v>
      </c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  <c r="AB441" s="31"/>
      <c r="AC441" s="31">
        <f t="shared" si="950"/>
        <v>20649.299999999999</v>
      </c>
      <c r="AD441" s="31">
        <f t="shared" si="951"/>
        <v>20809.599999999999</v>
      </c>
      <c r="AE441" s="31">
        <f t="shared" si="952"/>
        <v>20809.599999999999</v>
      </c>
      <c r="AF441" s="31"/>
      <c r="AG441" s="31">
        <f t="shared" si="954"/>
        <v>20649.299999999999</v>
      </c>
      <c r="AH441" s="31">
        <f t="shared" si="955"/>
        <v>20809.599999999999</v>
      </c>
      <c r="AI441" s="31">
        <f t="shared" si="956"/>
        <v>20809.599999999999</v>
      </c>
      <c r="AJ441" s="31"/>
      <c r="AK441" s="31"/>
      <c r="AL441" s="31"/>
      <c r="AM441" s="31"/>
      <c r="AN441" s="31"/>
      <c r="AO441" s="31"/>
      <c r="AP441" s="31"/>
      <c r="AQ441" s="31"/>
      <c r="AR441" s="31"/>
      <c r="AS441" s="31">
        <f t="shared" si="928"/>
        <v>20649.299999999999</v>
      </c>
      <c r="AT441" s="31">
        <f t="shared" si="929"/>
        <v>20809.599999999999</v>
      </c>
      <c r="AU441" s="31">
        <f t="shared" si="930"/>
        <v>20809.599999999999</v>
      </c>
      <c r="AV441" s="31"/>
      <c r="AW441" s="32"/>
      <c r="AX441" s="32"/>
      <c r="AY441" s="1"/>
      <c r="AZ441" s="1"/>
      <c r="BA441" s="1"/>
      <c r="BB441" s="1"/>
      <c r="BC441" s="1"/>
      <c r="BD441" s="1"/>
      <c r="BE441" s="1"/>
    </row>
    <row r="442" ht="63">
      <c r="A442" s="29" t="s">
        <v>298</v>
      </c>
      <c r="B442" s="29" t="s">
        <v>74</v>
      </c>
      <c r="C442" s="29" t="s">
        <v>63</v>
      </c>
      <c r="D442" s="29" t="s">
        <v>322</v>
      </c>
      <c r="E442" s="29"/>
      <c r="F442" s="30" t="s">
        <v>323</v>
      </c>
      <c r="G442" s="31">
        <f>G443+G446</f>
        <v>20873.299999999999</v>
      </c>
      <c r="H442" s="31">
        <f>H443+H446</f>
        <v>9054.2999999999993</v>
      </c>
      <c r="I442" s="31">
        <f>I443+I446</f>
        <v>9054.2999999999993</v>
      </c>
      <c r="J442" s="31">
        <f>J443+J446</f>
        <v>0</v>
      </c>
      <c r="K442" s="31">
        <f>K443+K446</f>
        <v>0</v>
      </c>
      <c r="L442" s="31">
        <f>L443+L446</f>
        <v>0</v>
      </c>
      <c r="M442" s="31">
        <f t="shared" si="997"/>
        <v>20873.299999999999</v>
      </c>
      <c r="N442" s="31">
        <f t="shared" si="998"/>
        <v>9054.2999999999993</v>
      </c>
      <c r="O442" s="31">
        <f t="shared" si="999"/>
        <v>9054.2999999999993</v>
      </c>
      <c r="P442" s="31">
        <f>P443+P446</f>
        <v>0</v>
      </c>
      <c r="Q442" s="31">
        <f>Q443+Q446</f>
        <v>0</v>
      </c>
      <c r="R442" s="31">
        <f>R443+R446</f>
        <v>788.77099999999996</v>
      </c>
      <c r="S442" s="31">
        <f>S443+S446</f>
        <v>0</v>
      </c>
      <c r="T442" s="31">
        <f>T443+T446</f>
        <v>0</v>
      </c>
      <c r="U442" s="31">
        <f>U443+U446</f>
        <v>0</v>
      </c>
      <c r="V442" s="31">
        <f>V443+V446</f>
        <v>0</v>
      </c>
      <c r="W442" s="31">
        <f>W443+W446</f>
        <v>0</v>
      </c>
      <c r="X442" s="31">
        <f>X443+X446</f>
        <v>0</v>
      </c>
      <c r="Y442" s="31">
        <f>Y443+Y446</f>
        <v>0</v>
      </c>
      <c r="Z442" s="31">
        <f>Z443+Z446</f>
        <v>0</v>
      </c>
      <c r="AA442" s="31">
        <f>AA443+AA446</f>
        <v>0</v>
      </c>
      <c r="AB442" s="31">
        <f>AB443+AB446</f>
        <v>0</v>
      </c>
      <c r="AC442" s="31">
        <f t="shared" si="950"/>
        <v>21662.071</v>
      </c>
      <c r="AD442" s="31">
        <f t="shared" si="951"/>
        <v>9054.2999999999993</v>
      </c>
      <c r="AE442" s="31">
        <f t="shared" si="952"/>
        <v>9054.2999999999993</v>
      </c>
      <c r="AF442" s="31">
        <f>AF443+AF446</f>
        <v>0</v>
      </c>
      <c r="AG442" s="31">
        <f t="shared" si="954"/>
        <v>21662.071</v>
      </c>
      <c r="AH442" s="31">
        <f t="shared" si="955"/>
        <v>9054.2999999999993</v>
      </c>
      <c r="AI442" s="31">
        <f t="shared" si="956"/>
        <v>9054.2999999999993</v>
      </c>
      <c r="AJ442" s="31">
        <f>AJ443+AJ446</f>
        <v>0</v>
      </c>
      <c r="AK442" s="31">
        <f>AK443+AK446</f>
        <v>0</v>
      </c>
      <c r="AL442" s="31">
        <f>AL443+AL446</f>
        <v>0</v>
      </c>
      <c r="AM442" s="31">
        <f>AM443+AM446</f>
        <v>0</v>
      </c>
      <c r="AN442" s="31">
        <f>AN443+AN446</f>
        <v>0</v>
      </c>
      <c r="AO442" s="31">
        <f>AO443+AO446</f>
        <v>0</v>
      </c>
      <c r="AP442" s="31">
        <f>AP443+AP446</f>
        <v>0</v>
      </c>
      <c r="AQ442" s="31">
        <f>AQ443+AQ446</f>
        <v>0</v>
      </c>
      <c r="AR442" s="31">
        <f>AR443+AR446</f>
        <v>0</v>
      </c>
      <c r="AS442" s="31">
        <f t="shared" si="928"/>
        <v>21662.071</v>
      </c>
      <c r="AT442" s="31">
        <f t="shared" si="929"/>
        <v>9054.2999999999993</v>
      </c>
      <c r="AU442" s="31">
        <f t="shared" si="930"/>
        <v>9054.2999999999993</v>
      </c>
      <c r="AV442" s="31">
        <f>AV443+AV446</f>
        <v>0</v>
      </c>
      <c r="AW442" s="32"/>
      <c r="AX442" s="32"/>
      <c r="AY442" s="1"/>
      <c r="AZ442" s="1"/>
      <c r="BA442" s="1"/>
      <c r="BB442" s="1"/>
      <c r="BC442" s="1"/>
      <c r="BD442" s="1"/>
      <c r="BE442" s="1"/>
    </row>
    <row r="443">
      <c r="A443" s="29" t="s">
        <v>298</v>
      </c>
      <c r="B443" s="29" t="s">
        <v>74</v>
      </c>
      <c r="C443" s="29" t="s">
        <v>63</v>
      </c>
      <c r="D443" s="29" t="s">
        <v>324</v>
      </c>
      <c r="E443" s="29"/>
      <c r="F443" s="30" t="s">
        <v>209</v>
      </c>
      <c r="G443" s="31">
        <f>G444+G445</f>
        <v>9054.2999999999993</v>
      </c>
      <c r="H443" s="31">
        <f>H444+H445</f>
        <v>9054.2999999999993</v>
      </c>
      <c r="I443" s="31">
        <f>I444+I445</f>
        <v>9054.2999999999993</v>
      </c>
      <c r="J443" s="31">
        <f>J444+J445</f>
        <v>0</v>
      </c>
      <c r="K443" s="31">
        <f>K444+K445</f>
        <v>0</v>
      </c>
      <c r="L443" s="31">
        <f>L444+L445</f>
        <v>0</v>
      </c>
      <c r="M443" s="31">
        <f t="shared" si="997"/>
        <v>9054.2999999999993</v>
      </c>
      <c r="N443" s="31">
        <f t="shared" si="998"/>
        <v>9054.2999999999993</v>
      </c>
      <c r="O443" s="31">
        <f t="shared" si="999"/>
        <v>9054.2999999999993</v>
      </c>
      <c r="P443" s="31">
        <f>P444+P445</f>
        <v>0</v>
      </c>
      <c r="Q443" s="31">
        <f>Q444+Q445</f>
        <v>0</v>
      </c>
      <c r="R443" s="31">
        <f>R444+R445</f>
        <v>788.77099999999996</v>
      </c>
      <c r="S443" s="31">
        <f>S444+S445</f>
        <v>0</v>
      </c>
      <c r="T443" s="31">
        <f>T444+T445</f>
        <v>0</v>
      </c>
      <c r="U443" s="31">
        <f>U444+U445</f>
        <v>0</v>
      </c>
      <c r="V443" s="31">
        <f>V444+V445</f>
        <v>0</v>
      </c>
      <c r="W443" s="31">
        <f>W444+W445</f>
        <v>0</v>
      </c>
      <c r="X443" s="31">
        <f>X444+X445</f>
        <v>0</v>
      </c>
      <c r="Y443" s="31">
        <f>Y444+Y445</f>
        <v>0</v>
      </c>
      <c r="Z443" s="31">
        <f>Z444+Z445</f>
        <v>0</v>
      </c>
      <c r="AA443" s="31">
        <f>AA444+AA445</f>
        <v>0</v>
      </c>
      <c r="AB443" s="31">
        <f>AB444+AB445</f>
        <v>0</v>
      </c>
      <c r="AC443" s="31">
        <f t="shared" si="950"/>
        <v>9843.0709999999999</v>
      </c>
      <c r="AD443" s="31">
        <f t="shared" si="951"/>
        <v>9054.2999999999993</v>
      </c>
      <c r="AE443" s="31">
        <f t="shared" si="952"/>
        <v>9054.2999999999993</v>
      </c>
      <c r="AF443" s="31">
        <f>AF444+AF445</f>
        <v>0</v>
      </c>
      <c r="AG443" s="31">
        <f t="shared" si="954"/>
        <v>9843.0709999999999</v>
      </c>
      <c r="AH443" s="31">
        <f t="shared" si="955"/>
        <v>9054.2999999999993</v>
      </c>
      <c r="AI443" s="31">
        <f t="shared" si="956"/>
        <v>9054.2999999999993</v>
      </c>
      <c r="AJ443" s="31">
        <f>AJ444+AJ445</f>
        <v>0</v>
      </c>
      <c r="AK443" s="31">
        <f>AK444+AK445</f>
        <v>0</v>
      </c>
      <c r="AL443" s="31">
        <f>AL444+AL445</f>
        <v>0</v>
      </c>
      <c r="AM443" s="31">
        <f>AM444+AM445</f>
        <v>0</v>
      </c>
      <c r="AN443" s="31">
        <f>AN444+AN445</f>
        <v>0</v>
      </c>
      <c r="AO443" s="31">
        <f>AO444+AO445</f>
        <v>0</v>
      </c>
      <c r="AP443" s="31">
        <f>AP444+AP445</f>
        <v>0</v>
      </c>
      <c r="AQ443" s="31">
        <f>AQ444+AQ445</f>
        <v>0</v>
      </c>
      <c r="AR443" s="31">
        <f>AR444+AR445</f>
        <v>0</v>
      </c>
      <c r="AS443" s="31">
        <f t="shared" si="928"/>
        <v>9843.0709999999999</v>
      </c>
      <c r="AT443" s="31">
        <f t="shared" si="929"/>
        <v>9054.2999999999993</v>
      </c>
      <c r="AU443" s="31">
        <f t="shared" si="930"/>
        <v>9054.2999999999993</v>
      </c>
      <c r="AV443" s="31">
        <f>AV444+AV445</f>
        <v>0</v>
      </c>
      <c r="AW443" s="32"/>
      <c r="AX443" s="32"/>
      <c r="AY443" s="1"/>
      <c r="AZ443" s="1"/>
      <c r="BA443" s="1"/>
      <c r="BB443" s="1"/>
      <c r="BC443" s="1"/>
      <c r="BD443" s="1"/>
      <c r="BE443" s="1"/>
    </row>
    <row r="444" ht="31.5">
      <c r="A444" s="29" t="s">
        <v>298</v>
      </c>
      <c r="B444" s="29" t="s">
        <v>74</v>
      </c>
      <c r="C444" s="29" t="s">
        <v>63</v>
      </c>
      <c r="D444" s="29" t="s">
        <v>324</v>
      </c>
      <c r="E444" s="29" t="s">
        <v>39</v>
      </c>
      <c r="F444" s="30" t="s">
        <v>40</v>
      </c>
      <c r="G444" s="31">
        <v>72.5</v>
      </c>
      <c r="H444" s="31">
        <v>72.5</v>
      </c>
      <c r="I444" s="31">
        <v>72.5</v>
      </c>
      <c r="J444" s="31"/>
      <c r="K444" s="31"/>
      <c r="L444" s="31"/>
      <c r="M444" s="31">
        <f t="shared" si="997"/>
        <v>72.5</v>
      </c>
      <c r="N444" s="31">
        <f t="shared" si="998"/>
        <v>72.5</v>
      </c>
      <c r="O444" s="31">
        <f t="shared" si="999"/>
        <v>72.5</v>
      </c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  <c r="AB444" s="31"/>
      <c r="AC444" s="31">
        <f t="shared" si="950"/>
        <v>72.5</v>
      </c>
      <c r="AD444" s="31">
        <f t="shared" si="951"/>
        <v>72.5</v>
      </c>
      <c r="AE444" s="31">
        <f t="shared" si="952"/>
        <v>72.5</v>
      </c>
      <c r="AF444" s="31"/>
      <c r="AG444" s="31">
        <f t="shared" si="954"/>
        <v>72.5</v>
      </c>
      <c r="AH444" s="31">
        <f t="shared" si="955"/>
        <v>72.5</v>
      </c>
      <c r="AI444" s="31">
        <f t="shared" si="956"/>
        <v>72.5</v>
      </c>
      <c r="AJ444" s="31"/>
      <c r="AK444" s="31"/>
      <c r="AL444" s="31"/>
      <c r="AM444" s="31"/>
      <c r="AN444" s="31"/>
      <c r="AO444" s="31"/>
      <c r="AP444" s="31"/>
      <c r="AQ444" s="31"/>
      <c r="AR444" s="31"/>
      <c r="AS444" s="31">
        <f t="shared" si="928"/>
        <v>72.5</v>
      </c>
      <c r="AT444" s="31">
        <f t="shared" si="929"/>
        <v>72.5</v>
      </c>
      <c r="AU444" s="31">
        <f t="shared" si="930"/>
        <v>72.5</v>
      </c>
      <c r="AV444" s="31"/>
      <c r="AW444" s="32"/>
      <c r="AX444" s="32"/>
      <c r="AY444" s="1"/>
      <c r="AZ444" s="1"/>
      <c r="BA444" s="1"/>
      <c r="BB444" s="1"/>
      <c r="BC444" s="1"/>
      <c r="BD444" s="1"/>
      <c r="BE444" s="1"/>
    </row>
    <row r="445" ht="31.5">
      <c r="A445" s="29" t="s">
        <v>298</v>
      </c>
      <c r="B445" s="29" t="s">
        <v>74</v>
      </c>
      <c r="C445" s="29" t="s">
        <v>63</v>
      </c>
      <c r="D445" s="29" t="s">
        <v>324</v>
      </c>
      <c r="E445" s="29" t="s">
        <v>129</v>
      </c>
      <c r="F445" s="30" t="s">
        <v>130</v>
      </c>
      <c r="G445" s="31">
        <v>8981.7999999999993</v>
      </c>
      <c r="H445" s="31">
        <v>8981.7999999999993</v>
      </c>
      <c r="I445" s="31">
        <v>8981.7999999999993</v>
      </c>
      <c r="J445" s="31"/>
      <c r="K445" s="31"/>
      <c r="L445" s="31"/>
      <c r="M445" s="31">
        <f t="shared" si="997"/>
        <v>8981.7999999999993</v>
      </c>
      <c r="N445" s="31">
        <f t="shared" si="998"/>
        <v>8981.7999999999993</v>
      </c>
      <c r="O445" s="31">
        <f t="shared" si="999"/>
        <v>8981.7999999999993</v>
      </c>
      <c r="P445" s="31"/>
      <c r="Q445" s="31"/>
      <c r="R445" s="31">
        <v>788.77099999999996</v>
      </c>
      <c r="S445" s="31"/>
      <c r="T445" s="31"/>
      <c r="U445" s="31"/>
      <c r="V445" s="31"/>
      <c r="W445" s="31"/>
      <c r="X445" s="31"/>
      <c r="Y445" s="31"/>
      <c r="Z445" s="31"/>
      <c r="AA445" s="31"/>
      <c r="AB445" s="31"/>
      <c r="AC445" s="31">
        <f t="shared" si="950"/>
        <v>9770.5709999999999</v>
      </c>
      <c r="AD445" s="31">
        <f t="shared" si="951"/>
        <v>8981.7999999999993</v>
      </c>
      <c r="AE445" s="31">
        <f t="shared" si="952"/>
        <v>8981.7999999999993</v>
      </c>
      <c r="AF445" s="31"/>
      <c r="AG445" s="31">
        <f t="shared" si="954"/>
        <v>9770.5709999999999</v>
      </c>
      <c r="AH445" s="31">
        <f t="shared" si="955"/>
        <v>8981.7999999999993</v>
      </c>
      <c r="AI445" s="31">
        <f t="shared" si="956"/>
        <v>8981.7999999999993</v>
      </c>
      <c r="AJ445" s="31"/>
      <c r="AK445" s="31"/>
      <c r="AL445" s="31"/>
      <c r="AM445" s="31"/>
      <c r="AN445" s="31"/>
      <c r="AO445" s="31"/>
      <c r="AP445" s="31"/>
      <c r="AQ445" s="31"/>
      <c r="AR445" s="31"/>
      <c r="AS445" s="31">
        <f t="shared" si="928"/>
        <v>9770.5709999999999</v>
      </c>
      <c r="AT445" s="31">
        <f t="shared" si="929"/>
        <v>8981.7999999999993</v>
      </c>
      <c r="AU445" s="31">
        <f t="shared" si="930"/>
        <v>8981.7999999999993</v>
      </c>
      <c r="AV445" s="31"/>
      <c r="AW445" s="32"/>
      <c r="AX445" s="32"/>
      <c r="AY445" s="1"/>
      <c r="AZ445" s="1"/>
      <c r="BA445" s="1"/>
      <c r="BB445" s="1"/>
      <c r="BC445" s="1"/>
      <c r="BD445" s="1"/>
      <c r="BE445" s="1"/>
    </row>
    <row r="446" ht="63">
      <c r="A446" s="29" t="s">
        <v>298</v>
      </c>
      <c r="B446" s="29" t="s">
        <v>74</v>
      </c>
      <c r="C446" s="29" t="s">
        <v>63</v>
      </c>
      <c r="D446" s="29" t="s">
        <v>325</v>
      </c>
      <c r="E446" s="29"/>
      <c r="F446" s="30" t="s">
        <v>326</v>
      </c>
      <c r="G446" s="31">
        <f>G447</f>
        <v>11819</v>
      </c>
      <c r="H446" s="31">
        <f>H447</f>
        <v>0</v>
      </c>
      <c r="I446" s="31">
        <f>I447</f>
        <v>0</v>
      </c>
      <c r="J446" s="31">
        <f>J447</f>
        <v>0</v>
      </c>
      <c r="K446" s="31">
        <f>K447</f>
        <v>0</v>
      </c>
      <c r="L446" s="31">
        <f>L447</f>
        <v>0</v>
      </c>
      <c r="M446" s="31">
        <f t="shared" si="997"/>
        <v>11819</v>
      </c>
      <c r="N446" s="31">
        <f t="shared" si="998"/>
        <v>0</v>
      </c>
      <c r="O446" s="31">
        <f t="shared" si="999"/>
        <v>0</v>
      </c>
      <c r="P446" s="31">
        <f>P447</f>
        <v>0</v>
      </c>
      <c r="Q446" s="31">
        <f>Q447</f>
        <v>0</v>
      </c>
      <c r="R446" s="31">
        <f>R447</f>
        <v>0</v>
      </c>
      <c r="S446" s="31">
        <f>S447</f>
        <v>0</v>
      </c>
      <c r="T446" s="31">
        <f>T447</f>
        <v>0</v>
      </c>
      <c r="U446" s="31">
        <f>U447</f>
        <v>0</v>
      </c>
      <c r="V446" s="31">
        <f>V447</f>
        <v>0</v>
      </c>
      <c r="W446" s="31">
        <f>W447</f>
        <v>0</v>
      </c>
      <c r="X446" s="31">
        <f>X447</f>
        <v>0</v>
      </c>
      <c r="Y446" s="31">
        <f>Y447</f>
        <v>0</v>
      </c>
      <c r="Z446" s="31">
        <f>Z447</f>
        <v>0</v>
      </c>
      <c r="AA446" s="31">
        <f>AA447</f>
        <v>0</v>
      </c>
      <c r="AB446" s="31">
        <f>AB447</f>
        <v>0</v>
      </c>
      <c r="AC446" s="31">
        <f t="shared" si="950"/>
        <v>11819</v>
      </c>
      <c r="AD446" s="31">
        <f t="shared" si="951"/>
        <v>0</v>
      </c>
      <c r="AE446" s="31">
        <f t="shared" si="952"/>
        <v>0</v>
      </c>
      <c r="AF446" s="31">
        <f>AF447</f>
        <v>0</v>
      </c>
      <c r="AG446" s="31">
        <f t="shared" si="954"/>
        <v>11819</v>
      </c>
      <c r="AH446" s="31">
        <f t="shared" si="955"/>
        <v>0</v>
      </c>
      <c r="AI446" s="31">
        <f t="shared" si="956"/>
        <v>0</v>
      </c>
      <c r="AJ446" s="31">
        <f>AJ447</f>
        <v>0</v>
      </c>
      <c r="AK446" s="31">
        <f>AK447</f>
        <v>0</v>
      </c>
      <c r="AL446" s="31">
        <f>AL447</f>
        <v>0</v>
      </c>
      <c r="AM446" s="31">
        <f>AM447</f>
        <v>0</v>
      </c>
      <c r="AN446" s="31">
        <f>AN447</f>
        <v>0</v>
      </c>
      <c r="AO446" s="31">
        <f>AO447</f>
        <v>0</v>
      </c>
      <c r="AP446" s="31">
        <f>AP447</f>
        <v>0</v>
      </c>
      <c r="AQ446" s="31">
        <f>AQ447</f>
        <v>0</v>
      </c>
      <c r="AR446" s="31">
        <f>AR447</f>
        <v>0</v>
      </c>
      <c r="AS446" s="31">
        <f t="shared" si="928"/>
        <v>11819</v>
      </c>
      <c r="AT446" s="31">
        <f t="shared" si="929"/>
        <v>0</v>
      </c>
      <c r="AU446" s="31">
        <f t="shared" si="930"/>
        <v>0</v>
      </c>
      <c r="AV446" s="31">
        <f>AV447</f>
        <v>0</v>
      </c>
      <c r="AW446" s="32"/>
      <c r="AX446" s="32"/>
      <c r="AY446" s="1"/>
      <c r="AZ446" s="1"/>
      <c r="BA446" s="1"/>
      <c r="BB446" s="1"/>
      <c r="BC446" s="1"/>
      <c r="BD446" s="1"/>
      <c r="BE446" s="1"/>
    </row>
    <row r="447" ht="31.5">
      <c r="A447" s="29" t="s">
        <v>298</v>
      </c>
      <c r="B447" s="29" t="s">
        <v>74</v>
      </c>
      <c r="C447" s="29" t="s">
        <v>63</v>
      </c>
      <c r="D447" s="29" t="s">
        <v>325</v>
      </c>
      <c r="E447" s="29" t="s">
        <v>129</v>
      </c>
      <c r="F447" s="30" t="s">
        <v>130</v>
      </c>
      <c r="G447" s="31">
        <v>11819</v>
      </c>
      <c r="H447" s="31"/>
      <c r="I447" s="31"/>
      <c r="J447" s="31"/>
      <c r="K447" s="31"/>
      <c r="L447" s="31"/>
      <c r="M447" s="31">
        <f t="shared" si="997"/>
        <v>11819</v>
      </c>
      <c r="N447" s="31">
        <f t="shared" si="998"/>
        <v>0</v>
      </c>
      <c r="O447" s="31">
        <f t="shared" si="999"/>
        <v>0</v>
      </c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  <c r="AB447" s="31"/>
      <c r="AC447" s="31">
        <f t="shared" si="950"/>
        <v>11819</v>
      </c>
      <c r="AD447" s="31">
        <f t="shared" si="951"/>
        <v>0</v>
      </c>
      <c r="AE447" s="31">
        <f t="shared" si="952"/>
        <v>0</v>
      </c>
      <c r="AF447" s="31"/>
      <c r="AG447" s="31">
        <f t="shared" si="954"/>
        <v>11819</v>
      </c>
      <c r="AH447" s="31">
        <f t="shared" si="955"/>
        <v>0</v>
      </c>
      <c r="AI447" s="31">
        <f t="shared" si="956"/>
        <v>0</v>
      </c>
      <c r="AJ447" s="31"/>
      <c r="AK447" s="31"/>
      <c r="AL447" s="31"/>
      <c r="AM447" s="31"/>
      <c r="AN447" s="31"/>
      <c r="AO447" s="31"/>
      <c r="AP447" s="31"/>
      <c r="AQ447" s="31"/>
      <c r="AR447" s="31"/>
      <c r="AS447" s="31">
        <f t="shared" si="928"/>
        <v>11819</v>
      </c>
      <c r="AT447" s="31">
        <f t="shared" si="929"/>
        <v>0</v>
      </c>
      <c r="AU447" s="31">
        <f t="shared" si="930"/>
        <v>0</v>
      </c>
      <c r="AV447" s="31"/>
      <c r="AW447" s="32"/>
      <c r="AX447" s="32"/>
      <c r="AY447" s="1"/>
      <c r="AZ447" s="1"/>
      <c r="BA447" s="1"/>
      <c r="BB447" s="1"/>
      <c r="BC447" s="1"/>
      <c r="BD447" s="1"/>
      <c r="BE447" s="1"/>
    </row>
    <row r="448" s="24" customFormat="1" ht="31.5">
      <c r="A448" s="25" t="s">
        <v>298</v>
      </c>
      <c r="B448" s="25" t="s">
        <v>74</v>
      </c>
      <c r="C448" s="25" t="s">
        <v>61</v>
      </c>
      <c r="D448" s="25"/>
      <c r="E448" s="25"/>
      <c r="F448" s="26" t="s">
        <v>384</v>
      </c>
      <c r="G448" s="27">
        <f t="shared" ref="G448:G449" si="1000">G449</f>
        <v>18812</v>
      </c>
      <c r="H448" s="27">
        <f t="shared" ref="H448:H449" si="1001">H449</f>
        <v>19275.199999999997</v>
      </c>
      <c r="I448" s="27">
        <f t="shared" ref="I448:I449" si="1002">I449</f>
        <v>19275.199999999997</v>
      </c>
      <c r="J448" s="27">
        <f t="shared" ref="J448:J449" si="1003">J449</f>
        <v>0</v>
      </c>
      <c r="K448" s="27">
        <f t="shared" ref="K448:K449" si="1004">K449</f>
        <v>0</v>
      </c>
      <c r="L448" s="27">
        <f t="shared" ref="L448:L449" si="1005">L449</f>
        <v>0</v>
      </c>
      <c r="M448" s="27">
        <f t="shared" si="997"/>
        <v>18812</v>
      </c>
      <c r="N448" s="27">
        <f t="shared" si="998"/>
        <v>19275.199999999997</v>
      </c>
      <c r="O448" s="27">
        <f t="shared" si="999"/>
        <v>19275.199999999997</v>
      </c>
      <c r="P448" s="27">
        <f t="shared" ref="P448:P449" si="1006">P449</f>
        <v>0</v>
      </c>
      <c r="Q448" s="27">
        <f t="shared" ref="Q448:Q449" si="1007">Q449</f>
        <v>0</v>
      </c>
      <c r="R448" s="27">
        <f t="shared" ref="R448:R449" si="1008">R449</f>
        <v>35.686</v>
      </c>
      <c r="S448" s="27">
        <f t="shared" ref="S448:S449" si="1009">S449</f>
        <v>0</v>
      </c>
      <c r="T448" s="27">
        <f t="shared" ref="T448:T449" si="1010">T449</f>
        <v>0</v>
      </c>
      <c r="U448" s="27">
        <f t="shared" ref="U448:U449" si="1011">U449</f>
        <v>0</v>
      </c>
      <c r="V448" s="27">
        <f t="shared" ref="V448:V449" si="1012">V449</f>
        <v>0</v>
      </c>
      <c r="W448" s="27">
        <f t="shared" ref="W448:W449" si="1013">W449</f>
        <v>0</v>
      </c>
      <c r="X448" s="27">
        <f t="shared" ref="X448:X449" si="1014">X449</f>
        <v>0</v>
      </c>
      <c r="Y448" s="27">
        <f t="shared" ref="Y448:Y449" si="1015">Y449</f>
        <v>0</v>
      </c>
      <c r="Z448" s="27">
        <f t="shared" ref="Z448:Z449" si="1016">Z449</f>
        <v>0</v>
      </c>
      <c r="AA448" s="27">
        <f t="shared" ref="AA448:AA449" si="1017">AA449</f>
        <v>0</v>
      </c>
      <c r="AB448" s="27">
        <f t="shared" ref="AB448:AB449" si="1018">AB449</f>
        <v>0</v>
      </c>
      <c r="AC448" s="27">
        <f t="shared" si="950"/>
        <v>18847.686000000002</v>
      </c>
      <c r="AD448" s="27">
        <f t="shared" si="951"/>
        <v>19275.199999999997</v>
      </c>
      <c r="AE448" s="27">
        <f t="shared" si="952"/>
        <v>19275.199999999997</v>
      </c>
      <c r="AF448" s="27">
        <f t="shared" ref="AF448:AF449" si="1019">AF449</f>
        <v>0</v>
      </c>
      <c r="AG448" s="27">
        <f t="shared" si="954"/>
        <v>18847.686000000002</v>
      </c>
      <c r="AH448" s="27">
        <f t="shared" si="955"/>
        <v>19275.199999999997</v>
      </c>
      <c r="AI448" s="27">
        <f t="shared" si="956"/>
        <v>19275.199999999997</v>
      </c>
      <c r="AJ448" s="27">
        <f t="shared" ref="AJ448:AJ449" si="1020">AJ449</f>
        <v>0</v>
      </c>
      <c r="AK448" s="27">
        <f t="shared" ref="AK448:AK449" si="1021">AK449</f>
        <v>0</v>
      </c>
      <c r="AL448" s="27">
        <f t="shared" ref="AL448:AL449" si="1022">AL449</f>
        <v>-231.59999999999999</v>
      </c>
      <c r="AM448" s="27">
        <f t="shared" ref="AM448:AM449" si="1023">AM449</f>
        <v>0</v>
      </c>
      <c r="AN448" s="27">
        <f t="shared" ref="AN448:AN449" si="1024">AN449</f>
        <v>0</v>
      </c>
      <c r="AO448" s="27">
        <f t="shared" ref="AO448:AO449" si="1025">AO449</f>
        <v>0</v>
      </c>
      <c r="AP448" s="27">
        <f t="shared" ref="AP448:AP449" si="1026">AP449</f>
        <v>0</v>
      </c>
      <c r="AQ448" s="27">
        <f t="shared" ref="AQ448:AQ449" si="1027">AQ449</f>
        <v>0</v>
      </c>
      <c r="AR448" s="27">
        <f t="shared" ref="AR448:AR449" si="1028">AR449</f>
        <v>0</v>
      </c>
      <c r="AS448" s="27">
        <f t="shared" si="928"/>
        <v>18616.086000000003</v>
      </c>
      <c r="AT448" s="27">
        <f t="shared" si="929"/>
        <v>19275.199999999997</v>
      </c>
      <c r="AU448" s="27">
        <f t="shared" si="930"/>
        <v>19275.199999999997</v>
      </c>
      <c r="AV448" s="27">
        <f t="shared" ref="AV448:AV449" si="1029">AV449</f>
        <v>0</v>
      </c>
      <c r="AW448" s="28"/>
      <c r="AX448" s="28"/>
      <c r="AY448" s="24"/>
      <c r="AZ448" s="24"/>
      <c r="BA448" s="24"/>
      <c r="BB448" s="24"/>
      <c r="BC448" s="24"/>
      <c r="BD448" s="24"/>
      <c r="BE448" s="24"/>
    </row>
    <row r="449" ht="31.5">
      <c r="A449" s="29" t="s">
        <v>298</v>
      </c>
      <c r="B449" s="29" t="s">
        <v>74</v>
      </c>
      <c r="C449" s="29" t="s">
        <v>61</v>
      </c>
      <c r="D449" s="29" t="s">
        <v>301</v>
      </c>
      <c r="E449" s="29"/>
      <c r="F449" s="30" t="s">
        <v>302</v>
      </c>
      <c r="G449" s="31">
        <f t="shared" si="1000"/>
        <v>18812</v>
      </c>
      <c r="H449" s="31">
        <f t="shared" si="1001"/>
        <v>19275.199999999997</v>
      </c>
      <c r="I449" s="31">
        <f t="shared" si="1002"/>
        <v>19275.199999999997</v>
      </c>
      <c r="J449" s="31">
        <f t="shared" si="1003"/>
        <v>0</v>
      </c>
      <c r="K449" s="31">
        <f t="shared" si="1004"/>
        <v>0</v>
      </c>
      <c r="L449" s="31">
        <f t="shared" si="1005"/>
        <v>0</v>
      </c>
      <c r="M449" s="31">
        <f t="shared" si="997"/>
        <v>18812</v>
      </c>
      <c r="N449" s="31">
        <f t="shared" si="998"/>
        <v>19275.199999999997</v>
      </c>
      <c r="O449" s="31">
        <f t="shared" si="999"/>
        <v>19275.199999999997</v>
      </c>
      <c r="P449" s="31">
        <f t="shared" si="1006"/>
        <v>0</v>
      </c>
      <c r="Q449" s="31">
        <f t="shared" si="1007"/>
        <v>0</v>
      </c>
      <c r="R449" s="31">
        <f t="shared" si="1008"/>
        <v>35.686</v>
      </c>
      <c r="S449" s="31">
        <f t="shared" si="1009"/>
        <v>0</v>
      </c>
      <c r="T449" s="31">
        <f t="shared" si="1010"/>
        <v>0</v>
      </c>
      <c r="U449" s="31">
        <f t="shared" si="1011"/>
        <v>0</v>
      </c>
      <c r="V449" s="31">
        <f t="shared" si="1012"/>
        <v>0</v>
      </c>
      <c r="W449" s="31">
        <f t="shared" si="1013"/>
        <v>0</v>
      </c>
      <c r="X449" s="31">
        <f t="shared" si="1014"/>
        <v>0</v>
      </c>
      <c r="Y449" s="31">
        <f t="shared" si="1015"/>
        <v>0</v>
      </c>
      <c r="Z449" s="31">
        <f t="shared" si="1016"/>
        <v>0</v>
      </c>
      <c r="AA449" s="31">
        <f t="shared" si="1017"/>
        <v>0</v>
      </c>
      <c r="AB449" s="31">
        <f t="shared" si="1018"/>
        <v>0</v>
      </c>
      <c r="AC449" s="31">
        <f t="shared" si="950"/>
        <v>18847.686000000002</v>
      </c>
      <c r="AD449" s="31">
        <f t="shared" si="951"/>
        <v>19275.199999999997</v>
      </c>
      <c r="AE449" s="31">
        <f t="shared" si="952"/>
        <v>19275.199999999997</v>
      </c>
      <c r="AF449" s="31">
        <f t="shared" si="1019"/>
        <v>0</v>
      </c>
      <c r="AG449" s="31">
        <f t="shared" si="954"/>
        <v>18847.686000000002</v>
      </c>
      <c r="AH449" s="31">
        <f t="shared" si="955"/>
        <v>19275.199999999997</v>
      </c>
      <c r="AI449" s="31">
        <f t="shared" si="956"/>
        <v>19275.199999999997</v>
      </c>
      <c r="AJ449" s="31">
        <f t="shared" si="1020"/>
        <v>0</v>
      </c>
      <c r="AK449" s="31">
        <f t="shared" si="1021"/>
        <v>0</v>
      </c>
      <c r="AL449" s="31">
        <f t="shared" si="1022"/>
        <v>-231.59999999999999</v>
      </c>
      <c r="AM449" s="31">
        <f t="shared" si="1023"/>
        <v>0</v>
      </c>
      <c r="AN449" s="31">
        <f t="shared" si="1024"/>
        <v>0</v>
      </c>
      <c r="AO449" s="31">
        <f t="shared" si="1025"/>
        <v>0</v>
      </c>
      <c r="AP449" s="31">
        <f t="shared" si="1026"/>
        <v>0</v>
      </c>
      <c r="AQ449" s="31">
        <f t="shared" si="1027"/>
        <v>0</v>
      </c>
      <c r="AR449" s="31">
        <f t="shared" si="1028"/>
        <v>0</v>
      </c>
      <c r="AS449" s="31">
        <f t="shared" si="928"/>
        <v>18616.086000000003</v>
      </c>
      <c r="AT449" s="31">
        <f t="shared" si="929"/>
        <v>19275.199999999997</v>
      </c>
      <c r="AU449" s="31">
        <f t="shared" si="930"/>
        <v>19275.199999999997</v>
      </c>
      <c r="AV449" s="31">
        <f t="shared" si="1029"/>
        <v>0</v>
      </c>
      <c r="AW449" s="32"/>
      <c r="AX449" s="32"/>
      <c r="AY449" s="1"/>
      <c r="AZ449" s="1"/>
      <c r="BA449" s="1"/>
      <c r="BB449" s="1"/>
      <c r="BC449" s="1"/>
      <c r="BD449" s="1"/>
      <c r="BE449" s="1"/>
    </row>
    <row r="450">
      <c r="A450" s="29" t="s">
        <v>298</v>
      </c>
      <c r="B450" s="29" t="s">
        <v>74</v>
      </c>
      <c r="C450" s="29" t="s">
        <v>61</v>
      </c>
      <c r="D450" s="29" t="s">
        <v>309</v>
      </c>
      <c r="E450" s="29"/>
      <c r="F450" s="30" t="s">
        <v>34</v>
      </c>
      <c r="G450" s="31">
        <f>G451+G458</f>
        <v>18812</v>
      </c>
      <c r="H450" s="31">
        <f>H451+H458</f>
        <v>19275.199999999997</v>
      </c>
      <c r="I450" s="31">
        <f>I451+I458</f>
        <v>19275.199999999997</v>
      </c>
      <c r="J450" s="31">
        <f>J451+J458</f>
        <v>0</v>
      </c>
      <c r="K450" s="31">
        <f>K451+K458</f>
        <v>0</v>
      </c>
      <c r="L450" s="31">
        <f>L451+L458</f>
        <v>0</v>
      </c>
      <c r="M450" s="31">
        <f t="shared" si="997"/>
        <v>18812</v>
      </c>
      <c r="N450" s="31">
        <f t="shared" si="998"/>
        <v>19275.199999999997</v>
      </c>
      <c r="O450" s="31">
        <f t="shared" si="999"/>
        <v>19275.199999999997</v>
      </c>
      <c r="P450" s="31">
        <f>P451+P458</f>
        <v>0</v>
      </c>
      <c r="Q450" s="31">
        <f>Q451+Q458</f>
        <v>0</v>
      </c>
      <c r="R450" s="31">
        <f>R451+R458</f>
        <v>35.686</v>
      </c>
      <c r="S450" s="31">
        <f>S451+S458</f>
        <v>0</v>
      </c>
      <c r="T450" s="31">
        <f>T451+T458</f>
        <v>0</v>
      </c>
      <c r="U450" s="31">
        <f>U451+U458</f>
        <v>0</v>
      </c>
      <c r="V450" s="31">
        <f>V451+V458</f>
        <v>0</v>
      </c>
      <c r="W450" s="31">
        <f>W451+W458</f>
        <v>0</v>
      </c>
      <c r="X450" s="31">
        <f>X451+X458</f>
        <v>0</v>
      </c>
      <c r="Y450" s="31">
        <f>Y451+Y458</f>
        <v>0</v>
      </c>
      <c r="Z450" s="31">
        <f>Z451+Z458</f>
        <v>0</v>
      </c>
      <c r="AA450" s="31">
        <f>AA451+AA458</f>
        <v>0</v>
      </c>
      <c r="AB450" s="31">
        <f>AB451+AB458</f>
        <v>0</v>
      </c>
      <c r="AC450" s="31">
        <f t="shared" si="950"/>
        <v>18847.686000000002</v>
      </c>
      <c r="AD450" s="31">
        <f t="shared" si="951"/>
        <v>19275.199999999997</v>
      </c>
      <c r="AE450" s="31">
        <f t="shared" si="952"/>
        <v>19275.199999999997</v>
      </c>
      <c r="AF450" s="31">
        <f>AF451+AF458</f>
        <v>0</v>
      </c>
      <c r="AG450" s="31">
        <f t="shared" si="954"/>
        <v>18847.686000000002</v>
      </c>
      <c r="AH450" s="31">
        <f t="shared" si="955"/>
        <v>19275.199999999997</v>
      </c>
      <c r="AI450" s="31">
        <f t="shared" si="956"/>
        <v>19275.199999999997</v>
      </c>
      <c r="AJ450" s="31">
        <f>AJ451+AJ458</f>
        <v>0</v>
      </c>
      <c r="AK450" s="31">
        <f>AK451+AK458</f>
        <v>0</v>
      </c>
      <c r="AL450" s="31">
        <f>AL451+AL458</f>
        <v>-231.59999999999999</v>
      </c>
      <c r="AM450" s="31">
        <f>AM451+AM458</f>
        <v>0</v>
      </c>
      <c r="AN450" s="31">
        <f>AN451+AN458</f>
        <v>0</v>
      </c>
      <c r="AO450" s="31">
        <f>AO451+AO458</f>
        <v>0</v>
      </c>
      <c r="AP450" s="31">
        <f>AP451+AP458</f>
        <v>0</v>
      </c>
      <c r="AQ450" s="31">
        <f>AQ451+AQ458</f>
        <v>0</v>
      </c>
      <c r="AR450" s="31">
        <f>AR451+AR458</f>
        <v>0</v>
      </c>
      <c r="AS450" s="31">
        <f t="shared" si="928"/>
        <v>18616.086000000003</v>
      </c>
      <c r="AT450" s="31">
        <f t="shared" si="929"/>
        <v>19275.199999999997</v>
      </c>
      <c r="AU450" s="31">
        <f t="shared" si="930"/>
        <v>19275.199999999997</v>
      </c>
      <c r="AV450" s="31">
        <f>AV451+AV458</f>
        <v>0</v>
      </c>
      <c r="AW450" s="32"/>
      <c r="AX450" s="32"/>
      <c r="AY450" s="1"/>
      <c r="AZ450" s="1"/>
      <c r="BA450" s="1"/>
      <c r="BB450" s="1"/>
      <c r="BC450" s="1"/>
      <c r="BD450" s="1"/>
      <c r="BE450" s="1"/>
    </row>
    <row r="451" ht="47.25">
      <c r="A451" s="29" t="s">
        <v>298</v>
      </c>
      <c r="B451" s="29" t="s">
        <v>74</v>
      </c>
      <c r="C451" s="29" t="s">
        <v>61</v>
      </c>
      <c r="D451" s="29" t="s">
        <v>385</v>
      </c>
      <c r="E451" s="29"/>
      <c r="F451" s="30" t="s">
        <v>386</v>
      </c>
      <c r="G451" s="31">
        <f>G452+G454+G456</f>
        <v>18560.700000000001</v>
      </c>
      <c r="H451" s="31">
        <f>H452+H454+H456</f>
        <v>19023.899999999998</v>
      </c>
      <c r="I451" s="31">
        <f>I452+I454+I456</f>
        <v>19023.899999999998</v>
      </c>
      <c r="J451" s="31">
        <f>J452+J454+J456</f>
        <v>0</v>
      </c>
      <c r="K451" s="31">
        <f>K452+K454+K456</f>
        <v>0</v>
      </c>
      <c r="L451" s="31">
        <f>L452+L454+L456</f>
        <v>0</v>
      </c>
      <c r="M451" s="31">
        <f t="shared" si="997"/>
        <v>18560.700000000001</v>
      </c>
      <c r="N451" s="31">
        <f t="shared" si="998"/>
        <v>19023.899999999998</v>
      </c>
      <c r="O451" s="31">
        <f t="shared" si="999"/>
        <v>19023.899999999998</v>
      </c>
      <c r="P451" s="31">
        <f>P452+P454+P456</f>
        <v>0</v>
      </c>
      <c r="Q451" s="31">
        <f>Q452+Q454+Q456</f>
        <v>0</v>
      </c>
      <c r="R451" s="31">
        <f>R452+R454+R456</f>
        <v>0</v>
      </c>
      <c r="S451" s="31">
        <f>S452+S454+S456</f>
        <v>0</v>
      </c>
      <c r="T451" s="31">
        <f>T452+T454+T456</f>
        <v>0</v>
      </c>
      <c r="U451" s="31">
        <f>U452+U454+U456</f>
        <v>0</v>
      </c>
      <c r="V451" s="31">
        <f>V452+V454+V456</f>
        <v>0</v>
      </c>
      <c r="W451" s="31">
        <f>W452+W454+W456</f>
        <v>0</v>
      </c>
      <c r="X451" s="31">
        <f>X452+X454+X456</f>
        <v>0</v>
      </c>
      <c r="Y451" s="31">
        <f>Y452+Y454+Y456</f>
        <v>0</v>
      </c>
      <c r="Z451" s="31">
        <f>Z452+Z454+Z456</f>
        <v>0</v>
      </c>
      <c r="AA451" s="31">
        <f>AA452+AA454+AA456</f>
        <v>0</v>
      </c>
      <c r="AB451" s="31">
        <f>AB452+AB454+AB456</f>
        <v>0</v>
      </c>
      <c r="AC451" s="31">
        <f t="shared" si="950"/>
        <v>18560.700000000001</v>
      </c>
      <c r="AD451" s="31">
        <f t="shared" si="951"/>
        <v>19023.899999999998</v>
      </c>
      <c r="AE451" s="31">
        <f t="shared" si="952"/>
        <v>19023.899999999998</v>
      </c>
      <c r="AF451" s="31">
        <f>AF452+AF454+AF456</f>
        <v>0</v>
      </c>
      <c r="AG451" s="31">
        <f t="shared" si="954"/>
        <v>18560.700000000001</v>
      </c>
      <c r="AH451" s="31">
        <f t="shared" si="955"/>
        <v>19023.899999999998</v>
      </c>
      <c r="AI451" s="31">
        <f t="shared" si="956"/>
        <v>19023.899999999998</v>
      </c>
      <c r="AJ451" s="31">
        <f>AJ452+AJ454+AJ456</f>
        <v>0</v>
      </c>
      <c r="AK451" s="31">
        <f>AK452+AK454+AK456</f>
        <v>0</v>
      </c>
      <c r="AL451" s="31">
        <f>AL452+AL454+AL456</f>
        <v>-231.59999999999999</v>
      </c>
      <c r="AM451" s="31">
        <f>AM452+AM454+AM456</f>
        <v>0</v>
      </c>
      <c r="AN451" s="31">
        <f>AN452+AN454+AN456</f>
        <v>0</v>
      </c>
      <c r="AO451" s="31">
        <f>AO452+AO454+AO456</f>
        <v>0</v>
      </c>
      <c r="AP451" s="31">
        <f>AP452+AP454+AP456</f>
        <v>0</v>
      </c>
      <c r="AQ451" s="31">
        <f>AQ452+AQ454+AQ456</f>
        <v>0</v>
      </c>
      <c r="AR451" s="31">
        <f>AR452+AR454+AR456</f>
        <v>0</v>
      </c>
      <c r="AS451" s="31">
        <f t="shared" si="928"/>
        <v>18329.100000000002</v>
      </c>
      <c r="AT451" s="31">
        <f t="shared" si="929"/>
        <v>19023.899999999998</v>
      </c>
      <c r="AU451" s="31">
        <f t="shared" si="930"/>
        <v>19023.899999999998</v>
      </c>
      <c r="AV451" s="31">
        <f>AV452+AV454+AV456</f>
        <v>0</v>
      </c>
      <c r="AW451" s="32"/>
      <c r="AX451" s="32"/>
      <c r="AY451" s="1"/>
      <c r="AZ451" s="1"/>
      <c r="BA451" s="1"/>
      <c r="BB451" s="1"/>
      <c r="BC451" s="1"/>
      <c r="BD451" s="1"/>
      <c r="BE451" s="1"/>
    </row>
    <row r="452" ht="47.25">
      <c r="A452" s="29" t="s">
        <v>298</v>
      </c>
      <c r="B452" s="29" t="s">
        <v>74</v>
      </c>
      <c r="C452" s="29" t="s">
        <v>61</v>
      </c>
      <c r="D452" s="29" t="s">
        <v>387</v>
      </c>
      <c r="E452" s="29"/>
      <c r="F452" s="30" t="s">
        <v>54</v>
      </c>
      <c r="G452" s="31">
        <f>G453</f>
        <v>17896.400000000001</v>
      </c>
      <c r="H452" s="31">
        <f>H453</f>
        <v>18822.799999999999</v>
      </c>
      <c r="I452" s="31">
        <f>I453</f>
        <v>18822.799999999999</v>
      </c>
      <c r="J452" s="31">
        <f>J453</f>
        <v>0</v>
      </c>
      <c r="K452" s="31">
        <f>K453</f>
        <v>0</v>
      </c>
      <c r="L452" s="31">
        <f>L453</f>
        <v>0</v>
      </c>
      <c r="M452" s="31">
        <f t="shared" si="997"/>
        <v>17896.400000000001</v>
      </c>
      <c r="N452" s="31">
        <f t="shared" si="998"/>
        <v>18822.799999999999</v>
      </c>
      <c r="O452" s="31">
        <f t="shared" si="999"/>
        <v>18822.799999999999</v>
      </c>
      <c r="P452" s="31">
        <f>P453</f>
        <v>0</v>
      </c>
      <c r="Q452" s="31">
        <f>Q453</f>
        <v>0</v>
      </c>
      <c r="R452" s="31">
        <f>R453</f>
        <v>0</v>
      </c>
      <c r="S452" s="31">
        <f>S453</f>
        <v>0</v>
      </c>
      <c r="T452" s="31">
        <f>T453</f>
        <v>0</v>
      </c>
      <c r="U452" s="31">
        <f>U453</f>
        <v>0</v>
      </c>
      <c r="V452" s="31">
        <f>V453</f>
        <v>0</v>
      </c>
      <c r="W452" s="31">
        <f>W453</f>
        <v>0</v>
      </c>
      <c r="X452" s="31">
        <f>X453</f>
        <v>0</v>
      </c>
      <c r="Y452" s="31">
        <f>Y453</f>
        <v>0</v>
      </c>
      <c r="Z452" s="31">
        <f>Z453</f>
        <v>0</v>
      </c>
      <c r="AA452" s="31">
        <f>AA453</f>
        <v>0</v>
      </c>
      <c r="AB452" s="31">
        <f>AB453</f>
        <v>0</v>
      </c>
      <c r="AC452" s="31">
        <f t="shared" si="950"/>
        <v>17896.400000000001</v>
      </c>
      <c r="AD452" s="31">
        <f t="shared" si="951"/>
        <v>18822.799999999999</v>
      </c>
      <c r="AE452" s="31">
        <f t="shared" si="952"/>
        <v>18822.799999999999</v>
      </c>
      <c r="AF452" s="31">
        <f>AF453</f>
        <v>0</v>
      </c>
      <c r="AG452" s="31">
        <f t="shared" si="954"/>
        <v>17896.400000000001</v>
      </c>
      <c r="AH452" s="31">
        <f t="shared" si="955"/>
        <v>18822.799999999999</v>
      </c>
      <c r="AI452" s="31">
        <f t="shared" si="956"/>
        <v>18822.799999999999</v>
      </c>
      <c r="AJ452" s="31">
        <f>AJ453</f>
        <v>0</v>
      </c>
      <c r="AK452" s="31">
        <f>AK453</f>
        <v>0</v>
      </c>
      <c r="AL452" s="31">
        <f>AL453</f>
        <v>0</v>
      </c>
      <c r="AM452" s="31">
        <f>AM453</f>
        <v>0</v>
      </c>
      <c r="AN452" s="31">
        <f>AN453</f>
        <v>0</v>
      </c>
      <c r="AO452" s="31">
        <f>AO453</f>
        <v>0</v>
      </c>
      <c r="AP452" s="31">
        <f>AP453</f>
        <v>0</v>
      </c>
      <c r="AQ452" s="31">
        <f>AQ453</f>
        <v>0</v>
      </c>
      <c r="AR452" s="31">
        <f>AR453</f>
        <v>0</v>
      </c>
      <c r="AS452" s="31">
        <f t="shared" si="928"/>
        <v>17896.400000000001</v>
      </c>
      <c r="AT452" s="31">
        <f t="shared" si="929"/>
        <v>18822.799999999999</v>
      </c>
      <c r="AU452" s="31">
        <f t="shared" si="930"/>
        <v>18822.799999999999</v>
      </c>
      <c r="AV452" s="31">
        <f>AV453</f>
        <v>0</v>
      </c>
      <c r="AW452" s="32"/>
      <c r="AX452" s="32"/>
      <c r="AY452" s="1"/>
      <c r="AZ452" s="1"/>
      <c r="BA452" s="1"/>
      <c r="BB452" s="1"/>
      <c r="BC452" s="1"/>
      <c r="BD452" s="1"/>
      <c r="BE452" s="1"/>
    </row>
    <row r="453" ht="31.5">
      <c r="A453" s="29" t="s">
        <v>298</v>
      </c>
      <c r="B453" s="29" t="s">
        <v>74</v>
      </c>
      <c r="C453" s="29" t="s">
        <v>61</v>
      </c>
      <c r="D453" s="29" t="s">
        <v>387</v>
      </c>
      <c r="E453" s="29" t="s">
        <v>129</v>
      </c>
      <c r="F453" s="30" t="s">
        <v>130</v>
      </c>
      <c r="G453" s="31">
        <v>17896.400000000001</v>
      </c>
      <c r="H453" s="31">
        <v>18822.799999999999</v>
      </c>
      <c r="I453" s="31">
        <v>18822.799999999999</v>
      </c>
      <c r="J453" s="31"/>
      <c r="K453" s="31"/>
      <c r="L453" s="31"/>
      <c r="M453" s="31">
        <f t="shared" si="997"/>
        <v>17896.400000000001</v>
      </c>
      <c r="N453" s="31">
        <f t="shared" si="998"/>
        <v>18822.799999999999</v>
      </c>
      <c r="O453" s="31">
        <f t="shared" si="999"/>
        <v>18822.799999999999</v>
      </c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  <c r="AB453" s="31"/>
      <c r="AC453" s="31">
        <f t="shared" si="950"/>
        <v>17896.400000000001</v>
      </c>
      <c r="AD453" s="31">
        <f t="shared" si="951"/>
        <v>18822.799999999999</v>
      </c>
      <c r="AE453" s="31">
        <f t="shared" si="952"/>
        <v>18822.799999999999</v>
      </c>
      <c r="AF453" s="31"/>
      <c r="AG453" s="31">
        <f t="shared" si="954"/>
        <v>17896.400000000001</v>
      </c>
      <c r="AH453" s="31">
        <f t="shared" si="955"/>
        <v>18822.799999999999</v>
      </c>
      <c r="AI453" s="31">
        <f t="shared" si="956"/>
        <v>18822.799999999999</v>
      </c>
      <c r="AJ453" s="31"/>
      <c r="AK453" s="31"/>
      <c r="AL453" s="31"/>
      <c r="AM453" s="31"/>
      <c r="AN453" s="31"/>
      <c r="AO453" s="31"/>
      <c r="AP453" s="31"/>
      <c r="AQ453" s="31"/>
      <c r="AR453" s="31"/>
      <c r="AS453" s="31">
        <f t="shared" si="928"/>
        <v>17896.400000000001</v>
      </c>
      <c r="AT453" s="31">
        <f t="shared" si="929"/>
        <v>18822.799999999999</v>
      </c>
      <c r="AU453" s="31">
        <f t="shared" si="930"/>
        <v>18822.799999999999</v>
      </c>
      <c r="AV453" s="31"/>
      <c r="AW453" s="32"/>
      <c r="AX453" s="32"/>
      <c r="AY453" s="1"/>
      <c r="AZ453" s="1"/>
      <c r="BA453" s="1"/>
      <c r="BB453" s="1"/>
      <c r="BC453" s="1"/>
      <c r="BD453" s="1"/>
      <c r="BE453" s="1"/>
    </row>
    <row r="454">
      <c r="A454" s="29" t="s">
        <v>298</v>
      </c>
      <c r="B454" s="29" t="s">
        <v>74</v>
      </c>
      <c r="C454" s="29" t="s">
        <v>61</v>
      </c>
      <c r="D454" s="29" t="s">
        <v>388</v>
      </c>
      <c r="E454" s="29"/>
      <c r="F454" s="30" t="s">
        <v>218</v>
      </c>
      <c r="G454" s="31">
        <f>G455</f>
        <v>463.19999999999999</v>
      </c>
      <c r="H454" s="31">
        <f>H455</f>
        <v>0</v>
      </c>
      <c r="I454" s="31">
        <f>I455</f>
        <v>0</v>
      </c>
      <c r="J454" s="31">
        <f>J455</f>
        <v>0</v>
      </c>
      <c r="K454" s="31">
        <f>K455</f>
        <v>0</v>
      </c>
      <c r="L454" s="31">
        <f>L455</f>
        <v>0</v>
      </c>
      <c r="M454" s="31">
        <f t="shared" si="997"/>
        <v>463.19999999999999</v>
      </c>
      <c r="N454" s="31">
        <f t="shared" si="998"/>
        <v>0</v>
      </c>
      <c r="O454" s="31">
        <f t="shared" si="999"/>
        <v>0</v>
      </c>
      <c r="P454" s="31">
        <f>P455</f>
        <v>0</v>
      </c>
      <c r="Q454" s="31">
        <f>Q455</f>
        <v>0</v>
      </c>
      <c r="R454" s="31">
        <f>R455</f>
        <v>0</v>
      </c>
      <c r="S454" s="31">
        <f>S455</f>
        <v>0</v>
      </c>
      <c r="T454" s="31">
        <f>T455</f>
        <v>0</v>
      </c>
      <c r="U454" s="31">
        <f>U455</f>
        <v>0</v>
      </c>
      <c r="V454" s="31">
        <f>V455</f>
        <v>0</v>
      </c>
      <c r="W454" s="31">
        <f>W455</f>
        <v>0</v>
      </c>
      <c r="X454" s="31">
        <f>X455</f>
        <v>0</v>
      </c>
      <c r="Y454" s="31">
        <f>Y455</f>
        <v>0</v>
      </c>
      <c r="Z454" s="31">
        <f>Z455</f>
        <v>0</v>
      </c>
      <c r="AA454" s="31">
        <f>AA455</f>
        <v>0</v>
      </c>
      <c r="AB454" s="31">
        <f>AB455</f>
        <v>0</v>
      </c>
      <c r="AC454" s="31">
        <f t="shared" si="950"/>
        <v>463.19999999999999</v>
      </c>
      <c r="AD454" s="31">
        <f t="shared" si="951"/>
        <v>0</v>
      </c>
      <c r="AE454" s="31">
        <f t="shared" si="952"/>
        <v>0</v>
      </c>
      <c r="AF454" s="31">
        <f>AF455</f>
        <v>0</v>
      </c>
      <c r="AG454" s="31">
        <f t="shared" si="954"/>
        <v>463.19999999999999</v>
      </c>
      <c r="AH454" s="31">
        <f t="shared" si="955"/>
        <v>0</v>
      </c>
      <c r="AI454" s="31">
        <f t="shared" si="956"/>
        <v>0</v>
      </c>
      <c r="AJ454" s="31">
        <f>AJ455</f>
        <v>0</v>
      </c>
      <c r="AK454" s="31">
        <f>AK455</f>
        <v>0</v>
      </c>
      <c r="AL454" s="31">
        <f>AL455</f>
        <v>-231.59999999999999</v>
      </c>
      <c r="AM454" s="31">
        <f>AM455</f>
        <v>0</v>
      </c>
      <c r="AN454" s="31">
        <f>AN455</f>
        <v>0</v>
      </c>
      <c r="AO454" s="31">
        <f>AO455</f>
        <v>0</v>
      </c>
      <c r="AP454" s="31">
        <f>AP455</f>
        <v>0</v>
      </c>
      <c r="AQ454" s="31">
        <f>AQ455</f>
        <v>0</v>
      </c>
      <c r="AR454" s="31">
        <f>AR455</f>
        <v>0</v>
      </c>
      <c r="AS454" s="31">
        <f t="shared" si="928"/>
        <v>231.59999999999999</v>
      </c>
      <c r="AT454" s="31">
        <f t="shared" si="929"/>
        <v>0</v>
      </c>
      <c r="AU454" s="31">
        <f t="shared" si="930"/>
        <v>0</v>
      </c>
      <c r="AV454" s="31">
        <f>AV455</f>
        <v>0</v>
      </c>
      <c r="AW454" s="32"/>
      <c r="AX454" s="32"/>
      <c r="AY454" s="1"/>
      <c r="AZ454" s="1"/>
      <c r="BA454" s="1"/>
      <c r="BB454" s="1"/>
      <c r="BC454" s="1"/>
      <c r="BD454" s="1"/>
      <c r="BE454" s="1"/>
    </row>
    <row r="455" ht="31.5">
      <c r="A455" s="29" t="s">
        <v>298</v>
      </c>
      <c r="B455" s="29" t="s">
        <v>74</v>
      </c>
      <c r="C455" s="29" t="s">
        <v>61</v>
      </c>
      <c r="D455" s="29" t="s">
        <v>388</v>
      </c>
      <c r="E455" s="29" t="s">
        <v>129</v>
      </c>
      <c r="F455" s="30" t="s">
        <v>130</v>
      </c>
      <c r="G455" s="31">
        <v>463.19999999999999</v>
      </c>
      <c r="H455" s="31"/>
      <c r="I455" s="31"/>
      <c r="J455" s="31"/>
      <c r="K455" s="31"/>
      <c r="L455" s="31"/>
      <c r="M455" s="31">
        <f t="shared" si="997"/>
        <v>463.19999999999999</v>
      </c>
      <c r="N455" s="31">
        <f t="shared" si="998"/>
        <v>0</v>
      </c>
      <c r="O455" s="31">
        <f t="shared" si="999"/>
        <v>0</v>
      </c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  <c r="AB455" s="31"/>
      <c r="AC455" s="31">
        <f t="shared" si="950"/>
        <v>463.19999999999999</v>
      </c>
      <c r="AD455" s="31">
        <f t="shared" si="951"/>
        <v>0</v>
      </c>
      <c r="AE455" s="31">
        <f t="shared" si="952"/>
        <v>0</v>
      </c>
      <c r="AF455" s="31"/>
      <c r="AG455" s="31">
        <f t="shared" si="954"/>
        <v>463.19999999999999</v>
      </c>
      <c r="AH455" s="31">
        <f t="shared" si="955"/>
        <v>0</v>
      </c>
      <c r="AI455" s="31">
        <f t="shared" si="956"/>
        <v>0</v>
      </c>
      <c r="AJ455" s="31"/>
      <c r="AK455" s="31"/>
      <c r="AL455" s="31">
        <v>-231.59999999999999</v>
      </c>
      <c r="AM455" s="31"/>
      <c r="AN455" s="31"/>
      <c r="AO455" s="31"/>
      <c r="AP455" s="31"/>
      <c r="AQ455" s="31"/>
      <c r="AR455" s="31"/>
      <c r="AS455" s="31">
        <f t="shared" si="928"/>
        <v>231.59999999999999</v>
      </c>
      <c r="AT455" s="31">
        <f t="shared" si="929"/>
        <v>0</v>
      </c>
      <c r="AU455" s="31">
        <f t="shared" si="930"/>
        <v>0</v>
      </c>
      <c r="AV455" s="31"/>
      <c r="AW455" s="32"/>
      <c r="AX455" s="32"/>
      <c r="AY455" s="1"/>
      <c r="AZ455" s="1"/>
      <c r="BA455" s="1"/>
      <c r="BB455" s="1"/>
      <c r="BC455" s="1"/>
      <c r="BD455" s="1"/>
      <c r="BE455" s="1"/>
    </row>
    <row r="456" ht="63">
      <c r="A456" s="29" t="s">
        <v>298</v>
      </c>
      <c r="B456" s="29" t="s">
        <v>74</v>
      </c>
      <c r="C456" s="29" t="s">
        <v>61</v>
      </c>
      <c r="D456" s="29" t="s">
        <v>389</v>
      </c>
      <c r="E456" s="29"/>
      <c r="F456" s="30" t="s">
        <v>220</v>
      </c>
      <c r="G456" s="31">
        <f>G457</f>
        <v>201.09999999999999</v>
      </c>
      <c r="H456" s="31">
        <f>H457</f>
        <v>201.09999999999999</v>
      </c>
      <c r="I456" s="31">
        <f>I457</f>
        <v>201.09999999999999</v>
      </c>
      <c r="J456" s="31">
        <f>J457</f>
        <v>0</v>
      </c>
      <c r="K456" s="31">
        <f>K457</f>
        <v>0</v>
      </c>
      <c r="L456" s="31">
        <f>L457</f>
        <v>0</v>
      </c>
      <c r="M456" s="31">
        <f t="shared" si="997"/>
        <v>201.09999999999999</v>
      </c>
      <c r="N456" s="31">
        <f t="shared" si="998"/>
        <v>201.09999999999999</v>
      </c>
      <c r="O456" s="31">
        <f t="shared" si="999"/>
        <v>201.09999999999999</v>
      </c>
      <c r="P456" s="31">
        <f>P457</f>
        <v>0</v>
      </c>
      <c r="Q456" s="31">
        <f>Q457</f>
        <v>0</v>
      </c>
      <c r="R456" s="31">
        <f>R457</f>
        <v>0</v>
      </c>
      <c r="S456" s="31">
        <f>S457</f>
        <v>0</v>
      </c>
      <c r="T456" s="31">
        <f>T457</f>
        <v>0</v>
      </c>
      <c r="U456" s="31">
        <f>U457</f>
        <v>0</v>
      </c>
      <c r="V456" s="31">
        <f>V457</f>
        <v>0</v>
      </c>
      <c r="W456" s="31">
        <f>W457</f>
        <v>0</v>
      </c>
      <c r="X456" s="31">
        <f>X457</f>
        <v>0</v>
      </c>
      <c r="Y456" s="31">
        <f>Y457</f>
        <v>0</v>
      </c>
      <c r="Z456" s="31">
        <f>Z457</f>
        <v>0</v>
      </c>
      <c r="AA456" s="31">
        <f>AA457</f>
        <v>0</v>
      </c>
      <c r="AB456" s="31">
        <f>AB457</f>
        <v>0</v>
      </c>
      <c r="AC456" s="31">
        <f t="shared" si="950"/>
        <v>201.09999999999999</v>
      </c>
      <c r="AD456" s="31">
        <f t="shared" si="951"/>
        <v>201.09999999999999</v>
      </c>
      <c r="AE456" s="31">
        <f t="shared" si="952"/>
        <v>201.09999999999999</v>
      </c>
      <c r="AF456" s="31">
        <f>AF457</f>
        <v>0</v>
      </c>
      <c r="AG456" s="31">
        <f t="shared" si="954"/>
        <v>201.09999999999999</v>
      </c>
      <c r="AH456" s="31">
        <f t="shared" si="955"/>
        <v>201.09999999999999</v>
      </c>
      <c r="AI456" s="31">
        <f t="shared" si="956"/>
        <v>201.09999999999999</v>
      </c>
      <c r="AJ456" s="31">
        <f>AJ457</f>
        <v>0</v>
      </c>
      <c r="AK456" s="31">
        <f>AK457</f>
        <v>0</v>
      </c>
      <c r="AL456" s="31">
        <f>AL457</f>
        <v>0</v>
      </c>
      <c r="AM456" s="31">
        <f>AM457</f>
        <v>0</v>
      </c>
      <c r="AN456" s="31">
        <f>AN457</f>
        <v>0</v>
      </c>
      <c r="AO456" s="31">
        <f>AO457</f>
        <v>0</v>
      </c>
      <c r="AP456" s="31">
        <f>AP457</f>
        <v>0</v>
      </c>
      <c r="AQ456" s="31">
        <f>AQ457</f>
        <v>0</v>
      </c>
      <c r="AR456" s="31">
        <f>AR457</f>
        <v>0</v>
      </c>
      <c r="AS456" s="31">
        <f t="shared" si="928"/>
        <v>201.09999999999999</v>
      </c>
      <c r="AT456" s="31">
        <f t="shared" si="929"/>
        <v>201.09999999999999</v>
      </c>
      <c r="AU456" s="31">
        <f t="shared" si="930"/>
        <v>201.09999999999999</v>
      </c>
      <c r="AV456" s="31">
        <f>AV457</f>
        <v>0</v>
      </c>
      <c r="AW456" s="32"/>
      <c r="AX456" s="32"/>
      <c r="AY456" s="1"/>
      <c r="AZ456" s="1"/>
      <c r="BA456" s="1"/>
      <c r="BB456" s="1"/>
      <c r="BC456" s="1"/>
      <c r="BD456" s="1"/>
      <c r="BE456" s="1"/>
    </row>
    <row r="457" ht="31.5">
      <c r="A457" s="29" t="s">
        <v>298</v>
      </c>
      <c r="B457" s="29" t="s">
        <v>74</v>
      </c>
      <c r="C457" s="29" t="s">
        <v>61</v>
      </c>
      <c r="D457" s="29" t="s">
        <v>389</v>
      </c>
      <c r="E457" s="29" t="s">
        <v>129</v>
      </c>
      <c r="F457" s="30" t="s">
        <v>130</v>
      </c>
      <c r="G457" s="31">
        <v>201.09999999999999</v>
      </c>
      <c r="H457" s="31">
        <v>201.09999999999999</v>
      </c>
      <c r="I457" s="31">
        <v>201.09999999999999</v>
      </c>
      <c r="J457" s="31"/>
      <c r="K457" s="31"/>
      <c r="L457" s="31"/>
      <c r="M457" s="31">
        <f t="shared" si="997"/>
        <v>201.09999999999999</v>
      </c>
      <c r="N457" s="31">
        <f t="shared" si="998"/>
        <v>201.09999999999999</v>
      </c>
      <c r="O457" s="31">
        <f t="shared" si="999"/>
        <v>201.09999999999999</v>
      </c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  <c r="AB457" s="31"/>
      <c r="AC457" s="31">
        <f t="shared" si="950"/>
        <v>201.09999999999999</v>
      </c>
      <c r="AD457" s="31">
        <f t="shared" si="951"/>
        <v>201.09999999999999</v>
      </c>
      <c r="AE457" s="31">
        <f t="shared" si="952"/>
        <v>201.09999999999999</v>
      </c>
      <c r="AF457" s="31"/>
      <c r="AG457" s="31">
        <f t="shared" si="954"/>
        <v>201.09999999999999</v>
      </c>
      <c r="AH457" s="31">
        <f t="shared" si="955"/>
        <v>201.09999999999999</v>
      </c>
      <c r="AI457" s="31">
        <f t="shared" si="956"/>
        <v>201.09999999999999</v>
      </c>
      <c r="AJ457" s="31"/>
      <c r="AK457" s="31"/>
      <c r="AL457" s="31"/>
      <c r="AM457" s="31"/>
      <c r="AN457" s="31"/>
      <c r="AO457" s="31"/>
      <c r="AP457" s="31"/>
      <c r="AQ457" s="31"/>
      <c r="AR457" s="31"/>
      <c r="AS457" s="31">
        <f t="shared" si="928"/>
        <v>201.09999999999999</v>
      </c>
      <c r="AT457" s="31">
        <f t="shared" si="929"/>
        <v>201.09999999999999</v>
      </c>
      <c r="AU457" s="31">
        <f t="shared" si="930"/>
        <v>201.09999999999999</v>
      </c>
      <c r="AV457" s="31"/>
      <c r="AW457" s="32"/>
      <c r="AX457" s="32"/>
      <c r="AY457" s="1"/>
      <c r="AZ457" s="1"/>
      <c r="BA457" s="1"/>
      <c r="BB457" s="1"/>
      <c r="BC457" s="1"/>
      <c r="BD457" s="1"/>
      <c r="BE457" s="1"/>
    </row>
    <row r="458" ht="63">
      <c r="A458" s="29" t="s">
        <v>298</v>
      </c>
      <c r="B458" s="29" t="s">
        <v>74</v>
      </c>
      <c r="C458" s="29" t="s">
        <v>61</v>
      </c>
      <c r="D458" s="29" t="s">
        <v>322</v>
      </c>
      <c r="E458" s="29"/>
      <c r="F458" s="30" t="s">
        <v>323</v>
      </c>
      <c r="G458" s="31">
        <f t="shared" ref="G458:G459" si="1030">G459</f>
        <v>251.30000000000001</v>
      </c>
      <c r="H458" s="31">
        <f t="shared" ref="H458:H459" si="1031">H459</f>
        <v>251.30000000000001</v>
      </c>
      <c r="I458" s="31">
        <f t="shared" ref="I458:I459" si="1032">I459</f>
        <v>251.30000000000001</v>
      </c>
      <c r="J458" s="31">
        <f t="shared" ref="J458:J459" si="1033">J459</f>
        <v>0</v>
      </c>
      <c r="K458" s="31">
        <f t="shared" ref="K458:K459" si="1034">K459</f>
        <v>0</v>
      </c>
      <c r="L458" s="31">
        <f t="shared" ref="L458:L459" si="1035">L459</f>
        <v>0</v>
      </c>
      <c r="M458" s="31">
        <f t="shared" si="997"/>
        <v>251.30000000000001</v>
      </c>
      <c r="N458" s="31">
        <f t="shared" si="998"/>
        <v>251.30000000000001</v>
      </c>
      <c r="O458" s="31">
        <f t="shared" si="999"/>
        <v>251.30000000000001</v>
      </c>
      <c r="P458" s="31">
        <f t="shared" ref="P458:P459" si="1036">P459</f>
        <v>0</v>
      </c>
      <c r="Q458" s="31">
        <f t="shared" ref="Q458:Q459" si="1037">Q459</f>
        <v>0</v>
      </c>
      <c r="R458" s="31">
        <f t="shared" ref="R458:R459" si="1038">R459</f>
        <v>35.686</v>
      </c>
      <c r="S458" s="31">
        <f t="shared" ref="S458:S459" si="1039">S459</f>
        <v>0</v>
      </c>
      <c r="T458" s="31">
        <f t="shared" ref="T458:T459" si="1040">T459</f>
        <v>0</v>
      </c>
      <c r="U458" s="31">
        <f t="shared" ref="U458:U459" si="1041">U459</f>
        <v>0</v>
      </c>
      <c r="V458" s="31">
        <f t="shared" ref="V458:V459" si="1042">V459</f>
        <v>0</v>
      </c>
      <c r="W458" s="31">
        <f t="shared" ref="W458:W459" si="1043">W459</f>
        <v>0</v>
      </c>
      <c r="X458" s="31">
        <f t="shared" ref="X458:X459" si="1044">X459</f>
        <v>0</v>
      </c>
      <c r="Y458" s="31">
        <f t="shared" ref="Y458:Y459" si="1045">Y459</f>
        <v>0</v>
      </c>
      <c r="Z458" s="31">
        <f t="shared" ref="Z458:Z459" si="1046">Z459</f>
        <v>0</v>
      </c>
      <c r="AA458" s="31">
        <f t="shared" ref="AA458:AA459" si="1047">AA459</f>
        <v>0</v>
      </c>
      <c r="AB458" s="31">
        <f t="shared" ref="AB458:AB459" si="1048">AB459</f>
        <v>0</v>
      </c>
      <c r="AC458" s="31">
        <f t="shared" si="950"/>
        <v>286.98599999999999</v>
      </c>
      <c r="AD458" s="31">
        <f t="shared" si="951"/>
        <v>251.30000000000001</v>
      </c>
      <c r="AE458" s="31">
        <f t="shared" si="952"/>
        <v>251.30000000000001</v>
      </c>
      <c r="AF458" s="31">
        <f t="shared" ref="AF458:AF459" si="1049">AF459</f>
        <v>0</v>
      </c>
      <c r="AG458" s="31">
        <f t="shared" si="954"/>
        <v>286.98599999999999</v>
      </c>
      <c r="AH458" s="31">
        <f t="shared" si="955"/>
        <v>251.30000000000001</v>
      </c>
      <c r="AI458" s="31">
        <f t="shared" si="956"/>
        <v>251.30000000000001</v>
      </c>
      <c r="AJ458" s="31">
        <f t="shared" ref="AJ458:AJ459" si="1050">AJ459</f>
        <v>0</v>
      </c>
      <c r="AK458" s="31">
        <f t="shared" ref="AK458:AK459" si="1051">AK459</f>
        <v>0</v>
      </c>
      <c r="AL458" s="31">
        <f t="shared" ref="AL458:AL459" si="1052">AL459</f>
        <v>0</v>
      </c>
      <c r="AM458" s="31">
        <f t="shared" ref="AM458:AM459" si="1053">AM459</f>
        <v>0</v>
      </c>
      <c r="AN458" s="31">
        <f t="shared" ref="AN458:AN459" si="1054">AN459</f>
        <v>0</v>
      </c>
      <c r="AO458" s="31">
        <f t="shared" ref="AO458:AO459" si="1055">AO459</f>
        <v>0</v>
      </c>
      <c r="AP458" s="31">
        <f t="shared" ref="AP458:AP459" si="1056">AP459</f>
        <v>0</v>
      </c>
      <c r="AQ458" s="31">
        <f t="shared" ref="AQ458:AQ459" si="1057">AQ459</f>
        <v>0</v>
      </c>
      <c r="AR458" s="31">
        <f t="shared" ref="AR458:AR459" si="1058">AR459</f>
        <v>0</v>
      </c>
      <c r="AS458" s="31">
        <f t="shared" si="928"/>
        <v>286.98599999999999</v>
      </c>
      <c r="AT458" s="31">
        <f t="shared" si="929"/>
        <v>251.30000000000001</v>
      </c>
      <c r="AU458" s="31">
        <f t="shared" si="930"/>
        <v>251.30000000000001</v>
      </c>
      <c r="AV458" s="31">
        <f t="shared" ref="AV458:AV459" si="1059">AV459</f>
        <v>0</v>
      </c>
      <c r="AW458" s="32"/>
      <c r="AX458" s="32"/>
      <c r="AY458" s="1"/>
      <c r="AZ458" s="1"/>
      <c r="BA458" s="1"/>
      <c r="BB458" s="1"/>
      <c r="BC458" s="1"/>
      <c r="BD458" s="1"/>
      <c r="BE458" s="1"/>
    </row>
    <row r="459">
      <c r="A459" s="29" t="s">
        <v>298</v>
      </c>
      <c r="B459" s="29" t="s">
        <v>74</v>
      </c>
      <c r="C459" s="29" t="s">
        <v>61</v>
      </c>
      <c r="D459" s="29" t="s">
        <v>324</v>
      </c>
      <c r="E459" s="29"/>
      <c r="F459" s="30" t="s">
        <v>209</v>
      </c>
      <c r="G459" s="31">
        <f t="shared" si="1030"/>
        <v>251.30000000000001</v>
      </c>
      <c r="H459" s="31">
        <f t="shared" si="1031"/>
        <v>251.30000000000001</v>
      </c>
      <c r="I459" s="31">
        <f t="shared" si="1032"/>
        <v>251.30000000000001</v>
      </c>
      <c r="J459" s="31">
        <f t="shared" si="1033"/>
        <v>0</v>
      </c>
      <c r="K459" s="31">
        <f t="shared" si="1034"/>
        <v>0</v>
      </c>
      <c r="L459" s="31">
        <f t="shared" si="1035"/>
        <v>0</v>
      </c>
      <c r="M459" s="31">
        <f t="shared" si="997"/>
        <v>251.30000000000001</v>
      </c>
      <c r="N459" s="31">
        <f t="shared" si="998"/>
        <v>251.30000000000001</v>
      </c>
      <c r="O459" s="31">
        <f t="shared" si="999"/>
        <v>251.30000000000001</v>
      </c>
      <c r="P459" s="31">
        <f t="shared" si="1036"/>
        <v>0</v>
      </c>
      <c r="Q459" s="31">
        <f t="shared" si="1037"/>
        <v>0</v>
      </c>
      <c r="R459" s="31">
        <f t="shared" si="1038"/>
        <v>35.686</v>
      </c>
      <c r="S459" s="31">
        <f t="shared" si="1039"/>
        <v>0</v>
      </c>
      <c r="T459" s="31">
        <f t="shared" si="1040"/>
        <v>0</v>
      </c>
      <c r="U459" s="31">
        <f t="shared" si="1041"/>
        <v>0</v>
      </c>
      <c r="V459" s="31">
        <f t="shared" si="1042"/>
        <v>0</v>
      </c>
      <c r="W459" s="31">
        <f t="shared" si="1043"/>
        <v>0</v>
      </c>
      <c r="X459" s="31">
        <f t="shared" si="1044"/>
        <v>0</v>
      </c>
      <c r="Y459" s="31">
        <f t="shared" si="1045"/>
        <v>0</v>
      </c>
      <c r="Z459" s="31">
        <f t="shared" si="1046"/>
        <v>0</v>
      </c>
      <c r="AA459" s="31">
        <f t="shared" si="1047"/>
        <v>0</v>
      </c>
      <c r="AB459" s="31">
        <f t="shared" si="1048"/>
        <v>0</v>
      </c>
      <c r="AC459" s="31">
        <f t="shared" si="950"/>
        <v>286.98599999999999</v>
      </c>
      <c r="AD459" s="31">
        <f t="shared" si="951"/>
        <v>251.30000000000001</v>
      </c>
      <c r="AE459" s="31">
        <f t="shared" si="952"/>
        <v>251.30000000000001</v>
      </c>
      <c r="AF459" s="31">
        <f t="shared" si="1049"/>
        <v>0</v>
      </c>
      <c r="AG459" s="31">
        <f t="shared" si="954"/>
        <v>286.98599999999999</v>
      </c>
      <c r="AH459" s="31">
        <f t="shared" si="955"/>
        <v>251.30000000000001</v>
      </c>
      <c r="AI459" s="31">
        <f t="shared" si="956"/>
        <v>251.30000000000001</v>
      </c>
      <c r="AJ459" s="31">
        <f t="shared" si="1050"/>
        <v>0</v>
      </c>
      <c r="AK459" s="31">
        <f t="shared" si="1051"/>
        <v>0</v>
      </c>
      <c r="AL459" s="31">
        <f t="shared" si="1052"/>
        <v>0</v>
      </c>
      <c r="AM459" s="31">
        <f t="shared" si="1053"/>
        <v>0</v>
      </c>
      <c r="AN459" s="31">
        <f t="shared" si="1054"/>
        <v>0</v>
      </c>
      <c r="AO459" s="31">
        <f t="shared" si="1055"/>
        <v>0</v>
      </c>
      <c r="AP459" s="31">
        <f t="shared" si="1056"/>
        <v>0</v>
      </c>
      <c r="AQ459" s="31">
        <f t="shared" si="1057"/>
        <v>0</v>
      </c>
      <c r="AR459" s="31">
        <f t="shared" si="1058"/>
        <v>0</v>
      </c>
      <c r="AS459" s="31">
        <f t="shared" si="928"/>
        <v>286.98599999999999</v>
      </c>
      <c r="AT459" s="31">
        <f t="shared" si="929"/>
        <v>251.30000000000001</v>
      </c>
      <c r="AU459" s="31">
        <f t="shared" si="930"/>
        <v>251.30000000000001</v>
      </c>
      <c r="AV459" s="31">
        <f t="shared" si="1059"/>
        <v>0</v>
      </c>
      <c r="AW459" s="32"/>
      <c r="AX459" s="32"/>
      <c r="AY459" s="1"/>
      <c r="AZ459" s="1"/>
      <c r="BA459" s="1"/>
      <c r="BB459" s="1"/>
      <c r="BC459" s="1"/>
      <c r="BD459" s="1"/>
      <c r="BE459" s="1"/>
    </row>
    <row r="460" ht="31.5">
      <c r="A460" s="29" t="s">
        <v>298</v>
      </c>
      <c r="B460" s="29" t="s">
        <v>74</v>
      </c>
      <c r="C460" s="29" t="s">
        <v>61</v>
      </c>
      <c r="D460" s="29" t="s">
        <v>324</v>
      </c>
      <c r="E460" s="29" t="s">
        <v>129</v>
      </c>
      <c r="F460" s="30" t="s">
        <v>130</v>
      </c>
      <c r="G460" s="31">
        <v>251.30000000000001</v>
      </c>
      <c r="H460" s="31">
        <v>251.30000000000001</v>
      </c>
      <c r="I460" s="31">
        <v>251.30000000000001</v>
      </c>
      <c r="J460" s="31"/>
      <c r="K460" s="31"/>
      <c r="L460" s="31"/>
      <c r="M460" s="31">
        <f t="shared" si="997"/>
        <v>251.30000000000001</v>
      </c>
      <c r="N460" s="31">
        <f t="shared" si="998"/>
        <v>251.30000000000001</v>
      </c>
      <c r="O460" s="31">
        <f t="shared" si="999"/>
        <v>251.30000000000001</v>
      </c>
      <c r="P460" s="31"/>
      <c r="Q460" s="31"/>
      <c r="R460" s="31">
        <v>35.686</v>
      </c>
      <c r="S460" s="31"/>
      <c r="T460" s="31"/>
      <c r="U460" s="31"/>
      <c r="V460" s="31"/>
      <c r="W460" s="31"/>
      <c r="X460" s="31"/>
      <c r="Y460" s="31"/>
      <c r="Z460" s="31"/>
      <c r="AA460" s="31"/>
      <c r="AB460" s="31"/>
      <c r="AC460" s="31">
        <f t="shared" si="950"/>
        <v>286.98599999999999</v>
      </c>
      <c r="AD460" s="31">
        <f t="shared" si="951"/>
        <v>251.30000000000001</v>
      </c>
      <c r="AE460" s="31">
        <f t="shared" si="952"/>
        <v>251.30000000000001</v>
      </c>
      <c r="AF460" s="31"/>
      <c r="AG460" s="31">
        <f t="shared" si="954"/>
        <v>286.98599999999999</v>
      </c>
      <c r="AH460" s="31">
        <f t="shared" si="955"/>
        <v>251.30000000000001</v>
      </c>
      <c r="AI460" s="31">
        <f t="shared" si="956"/>
        <v>251.30000000000001</v>
      </c>
      <c r="AJ460" s="31"/>
      <c r="AK460" s="31"/>
      <c r="AL460" s="31"/>
      <c r="AM460" s="31"/>
      <c r="AN460" s="31"/>
      <c r="AO460" s="31"/>
      <c r="AP460" s="31"/>
      <c r="AQ460" s="31"/>
      <c r="AR460" s="31"/>
      <c r="AS460" s="31">
        <f t="shared" si="928"/>
        <v>286.98599999999999</v>
      </c>
      <c r="AT460" s="31">
        <f t="shared" si="929"/>
        <v>251.30000000000001</v>
      </c>
      <c r="AU460" s="31">
        <f t="shared" si="930"/>
        <v>251.30000000000001</v>
      </c>
      <c r="AV460" s="31"/>
      <c r="AW460" s="32"/>
      <c r="AX460" s="32"/>
      <c r="AY460" s="1"/>
      <c r="AZ460" s="1"/>
      <c r="BA460" s="1"/>
      <c r="BB460" s="1"/>
      <c r="BC460" s="1"/>
      <c r="BD460" s="1"/>
      <c r="BE460" s="1"/>
    </row>
    <row r="461" s="24" customFormat="1">
      <c r="A461" s="25" t="s">
        <v>298</v>
      </c>
      <c r="B461" s="25" t="s">
        <v>74</v>
      </c>
      <c r="C461" s="25" t="s">
        <v>255</v>
      </c>
      <c r="D461" s="25"/>
      <c r="E461" s="25"/>
      <c r="F461" s="26" t="s">
        <v>256</v>
      </c>
      <c r="G461" s="27">
        <f>G462+G467+G472+G484</f>
        <v>1064255.3</v>
      </c>
      <c r="H461" s="27">
        <f>H462+H467+H472+H484</f>
        <v>1088415.0999999999</v>
      </c>
      <c r="I461" s="27">
        <f>I462+I467+I472+I484</f>
        <v>1088614.3999999999</v>
      </c>
      <c r="J461" s="27">
        <f>J462+J467+J472+J484</f>
        <v>-1177.9259999999999</v>
      </c>
      <c r="K461" s="27">
        <f>K462+K467+K472+K484</f>
        <v>-362.52600000000001</v>
      </c>
      <c r="L461" s="27">
        <f>L462+L467+L472+L484</f>
        <v>-362.52600000000001</v>
      </c>
      <c r="M461" s="27">
        <f t="shared" si="997"/>
        <v>1063077.3740000001</v>
      </c>
      <c r="N461" s="27">
        <f t="shared" si="998"/>
        <v>1088052.5739999998</v>
      </c>
      <c r="O461" s="27">
        <f t="shared" si="999"/>
        <v>1088251.8739999998</v>
      </c>
      <c r="P461" s="27">
        <f>P462+P467+P472+P484</f>
        <v>0</v>
      </c>
      <c r="Q461" s="27">
        <f>Q462+Q467+Q472+Q484</f>
        <v>0</v>
      </c>
      <c r="R461" s="27">
        <f>R462+R467+R472+R484</f>
        <v>-1259.25</v>
      </c>
      <c r="S461" s="27">
        <f>S462+S467+S472+S484</f>
        <v>0</v>
      </c>
      <c r="T461" s="27">
        <f>T462+T467+T472+T484</f>
        <v>0</v>
      </c>
      <c r="U461" s="27">
        <f>U462+U467+U472+U484</f>
        <v>0</v>
      </c>
      <c r="V461" s="27">
        <f>V462+V467+V472+V484</f>
        <v>0</v>
      </c>
      <c r="W461" s="27">
        <f>W462+W467+W472+W484</f>
        <v>0</v>
      </c>
      <c r="X461" s="27">
        <f>X462+X467+X472+X484</f>
        <v>0</v>
      </c>
      <c r="Y461" s="27">
        <f>Y462+Y467+Y472+Y484</f>
        <v>0</v>
      </c>
      <c r="Z461" s="27">
        <f>Z462+Z467+Z472+Z484</f>
        <v>0</v>
      </c>
      <c r="AA461" s="27">
        <f>AA462+AA467+AA472+AA484</f>
        <v>0</v>
      </c>
      <c r="AB461" s="27">
        <f>AB462+AB467+AB472+AB484</f>
        <v>0</v>
      </c>
      <c r="AC461" s="27">
        <f t="shared" si="950"/>
        <v>1061818.1240000001</v>
      </c>
      <c r="AD461" s="27">
        <f t="shared" si="951"/>
        <v>1088052.5739999998</v>
      </c>
      <c r="AE461" s="27">
        <f t="shared" si="952"/>
        <v>1088251.8739999998</v>
      </c>
      <c r="AF461" s="27">
        <f>AF462+AF467+AF472+AF484</f>
        <v>0</v>
      </c>
      <c r="AG461" s="27">
        <f t="shared" si="954"/>
        <v>1061818.1240000001</v>
      </c>
      <c r="AH461" s="27">
        <f t="shared" si="955"/>
        <v>1088052.5739999998</v>
      </c>
      <c r="AI461" s="27">
        <f t="shared" si="956"/>
        <v>1088251.8739999998</v>
      </c>
      <c r="AJ461" s="27">
        <f>AJ462+AJ467+AJ472+AJ484</f>
        <v>0</v>
      </c>
      <c r="AK461" s="27">
        <f>AK462+AK467+AK472+AK484</f>
        <v>0</v>
      </c>
      <c r="AL461" s="27">
        <f>AL462+AL467+AL472+AL484</f>
        <v>-4994.3000000000002</v>
      </c>
      <c r="AM461" s="27">
        <f>AM462+AM467+AM472+AM484</f>
        <v>0</v>
      </c>
      <c r="AN461" s="27">
        <f>AN462+AN467+AN472+AN484</f>
        <v>0</v>
      </c>
      <c r="AO461" s="27">
        <f>AO462+AO467+AO472+AO484</f>
        <v>0</v>
      </c>
      <c r="AP461" s="27">
        <f>AP462+AP467+AP472+AP484</f>
        <v>0</v>
      </c>
      <c r="AQ461" s="27">
        <f>AQ462+AQ467+AQ472+AQ484</f>
        <v>0</v>
      </c>
      <c r="AR461" s="27">
        <f>AR462+AR467+AR472+AR484</f>
        <v>0</v>
      </c>
      <c r="AS461" s="27">
        <f t="shared" si="928"/>
        <v>1056823.824</v>
      </c>
      <c r="AT461" s="27">
        <f t="shared" si="929"/>
        <v>1088052.5739999998</v>
      </c>
      <c r="AU461" s="27">
        <f t="shared" si="930"/>
        <v>1088251.8739999998</v>
      </c>
      <c r="AV461" s="27">
        <f>AV462+AV467+AV472+AV484</f>
        <v>0</v>
      </c>
      <c r="AW461" s="28"/>
      <c r="AX461" s="28"/>
      <c r="AY461" s="24"/>
      <c r="AZ461" s="24"/>
      <c r="BA461" s="24"/>
      <c r="BB461" s="24"/>
      <c r="BC461" s="24"/>
      <c r="BD461" s="24"/>
      <c r="BE461" s="24"/>
    </row>
    <row r="462">
      <c r="A462" s="29" t="s">
        <v>298</v>
      </c>
      <c r="B462" s="29" t="s">
        <v>74</v>
      </c>
      <c r="C462" s="29" t="s">
        <v>255</v>
      </c>
      <c r="D462" s="29" t="s">
        <v>222</v>
      </c>
      <c r="E462" s="29"/>
      <c r="F462" s="30" t="s">
        <v>223</v>
      </c>
      <c r="G462" s="31">
        <f t="shared" ref="G462:G472" si="1060">G463</f>
        <v>200</v>
      </c>
      <c r="H462" s="31">
        <f t="shared" ref="H462:H472" si="1061">H463</f>
        <v>200</v>
      </c>
      <c r="I462" s="31">
        <f t="shared" ref="I462:I472" si="1062">I463</f>
        <v>200</v>
      </c>
      <c r="J462" s="31">
        <f t="shared" ref="J462:J472" si="1063">J463</f>
        <v>0</v>
      </c>
      <c r="K462" s="31">
        <f t="shared" ref="K462:K472" si="1064">K463</f>
        <v>0</v>
      </c>
      <c r="L462" s="31">
        <f t="shared" ref="L462:L472" si="1065">L463</f>
        <v>0</v>
      </c>
      <c r="M462" s="31">
        <f t="shared" si="997"/>
        <v>200</v>
      </c>
      <c r="N462" s="31">
        <f t="shared" si="998"/>
        <v>200</v>
      </c>
      <c r="O462" s="31">
        <f t="shared" si="999"/>
        <v>200</v>
      </c>
      <c r="P462" s="31">
        <f t="shared" ref="P462:P472" si="1066">P463</f>
        <v>0</v>
      </c>
      <c r="Q462" s="31">
        <f t="shared" ref="Q462:Q472" si="1067">Q463</f>
        <v>0</v>
      </c>
      <c r="R462" s="31">
        <f t="shared" ref="R462:R472" si="1068">R463</f>
        <v>0</v>
      </c>
      <c r="S462" s="31">
        <f t="shared" ref="S462:S472" si="1069">S463</f>
        <v>0</v>
      </c>
      <c r="T462" s="31">
        <f t="shared" ref="T462:T472" si="1070">T463</f>
        <v>0</v>
      </c>
      <c r="U462" s="31">
        <f t="shared" ref="U462:U472" si="1071">U463</f>
        <v>0</v>
      </c>
      <c r="V462" s="31">
        <f t="shared" ref="V462:V472" si="1072">V463</f>
        <v>0</v>
      </c>
      <c r="W462" s="31">
        <f t="shared" ref="W462:W472" si="1073">W463</f>
        <v>0</v>
      </c>
      <c r="X462" s="31">
        <f t="shared" ref="X462:X472" si="1074">X463</f>
        <v>0</v>
      </c>
      <c r="Y462" s="31">
        <f t="shared" ref="Y462:Y472" si="1075">Y463</f>
        <v>0</v>
      </c>
      <c r="Z462" s="31">
        <f t="shared" ref="Z462:Z472" si="1076">Z463</f>
        <v>0</v>
      </c>
      <c r="AA462" s="31">
        <f t="shared" ref="AA462:AA472" si="1077">AA463</f>
        <v>0</v>
      </c>
      <c r="AB462" s="31">
        <f t="shared" ref="AB462:AB472" si="1078">AB463</f>
        <v>0</v>
      </c>
      <c r="AC462" s="31">
        <f t="shared" si="950"/>
        <v>200</v>
      </c>
      <c r="AD462" s="31">
        <f t="shared" si="951"/>
        <v>200</v>
      </c>
      <c r="AE462" s="31">
        <f t="shared" si="952"/>
        <v>200</v>
      </c>
      <c r="AF462" s="31">
        <f t="shared" ref="AF462:AF472" si="1079">AF463</f>
        <v>0</v>
      </c>
      <c r="AG462" s="31">
        <f t="shared" si="954"/>
        <v>200</v>
      </c>
      <c r="AH462" s="31">
        <f t="shared" si="955"/>
        <v>200</v>
      </c>
      <c r="AI462" s="31">
        <f t="shared" si="956"/>
        <v>200</v>
      </c>
      <c r="AJ462" s="31">
        <f t="shared" ref="AJ462:AJ472" si="1080">AJ463</f>
        <v>0</v>
      </c>
      <c r="AK462" s="31">
        <f t="shared" ref="AK462:AK472" si="1081">AK463</f>
        <v>0</v>
      </c>
      <c r="AL462" s="31">
        <f t="shared" ref="AL462:AL472" si="1082">AL463</f>
        <v>0</v>
      </c>
      <c r="AM462" s="31">
        <f t="shared" ref="AM462:AM472" si="1083">AM463</f>
        <v>0</v>
      </c>
      <c r="AN462" s="31">
        <f t="shared" ref="AN462:AN472" si="1084">AN463</f>
        <v>0</v>
      </c>
      <c r="AO462" s="31">
        <f t="shared" ref="AO462:AO472" si="1085">AO463</f>
        <v>0</v>
      </c>
      <c r="AP462" s="31">
        <f t="shared" ref="AP462:AP472" si="1086">AP463</f>
        <v>0</v>
      </c>
      <c r="AQ462" s="31">
        <f t="shared" ref="AQ462:AQ472" si="1087">AQ463</f>
        <v>0</v>
      </c>
      <c r="AR462" s="31">
        <f t="shared" ref="AR462:AR472" si="1088">AR463</f>
        <v>0</v>
      </c>
      <c r="AS462" s="31">
        <f t="shared" si="928"/>
        <v>200</v>
      </c>
      <c r="AT462" s="31">
        <f t="shared" si="929"/>
        <v>200</v>
      </c>
      <c r="AU462" s="31">
        <f t="shared" si="930"/>
        <v>200</v>
      </c>
      <c r="AV462" s="31">
        <f t="shared" ref="AV462:AV472" si="1089">AV463</f>
        <v>0</v>
      </c>
      <c r="AW462" s="32"/>
      <c r="AX462" s="32"/>
      <c r="AY462" s="1"/>
      <c r="AZ462" s="1"/>
      <c r="BA462" s="1"/>
      <c r="BB462" s="1"/>
      <c r="BC462" s="1"/>
      <c r="BD462" s="1"/>
      <c r="BE462" s="1"/>
    </row>
    <row r="463" hidden="1">
      <c r="A463" s="29" t="s">
        <v>298</v>
      </c>
      <c r="B463" s="29" t="s">
        <v>74</v>
      </c>
      <c r="C463" s="29" t="s">
        <v>255</v>
      </c>
      <c r="D463" s="29" t="s">
        <v>224</v>
      </c>
      <c r="E463" s="29"/>
      <c r="F463" s="30" t="s">
        <v>34</v>
      </c>
      <c r="G463" s="31">
        <f t="shared" si="1060"/>
        <v>200</v>
      </c>
      <c r="H463" s="31">
        <f t="shared" si="1061"/>
        <v>200</v>
      </c>
      <c r="I463" s="31">
        <f t="shared" si="1062"/>
        <v>200</v>
      </c>
      <c r="J463" s="31">
        <f t="shared" si="1063"/>
        <v>0</v>
      </c>
      <c r="K463" s="31">
        <f t="shared" si="1064"/>
        <v>0</v>
      </c>
      <c r="L463" s="31">
        <f t="shared" si="1065"/>
        <v>0</v>
      </c>
      <c r="M463" s="31">
        <f t="shared" si="997"/>
        <v>200</v>
      </c>
      <c r="N463" s="31">
        <f t="shared" si="998"/>
        <v>200</v>
      </c>
      <c r="O463" s="31">
        <f t="shared" si="999"/>
        <v>200</v>
      </c>
      <c r="P463" s="31">
        <f t="shared" si="1066"/>
        <v>0</v>
      </c>
      <c r="Q463" s="31">
        <f t="shared" si="1067"/>
        <v>0</v>
      </c>
      <c r="R463" s="31">
        <f t="shared" si="1068"/>
        <v>0</v>
      </c>
      <c r="S463" s="31">
        <f t="shared" si="1069"/>
        <v>0</v>
      </c>
      <c r="T463" s="31">
        <f t="shared" si="1070"/>
        <v>0</v>
      </c>
      <c r="U463" s="31">
        <f t="shared" si="1071"/>
        <v>0</v>
      </c>
      <c r="V463" s="31">
        <f t="shared" si="1072"/>
        <v>0</v>
      </c>
      <c r="W463" s="31">
        <f t="shared" si="1073"/>
        <v>0</v>
      </c>
      <c r="X463" s="31">
        <f t="shared" si="1074"/>
        <v>0</v>
      </c>
      <c r="Y463" s="31">
        <f t="shared" si="1075"/>
        <v>0</v>
      </c>
      <c r="Z463" s="31">
        <f t="shared" si="1076"/>
        <v>0</v>
      </c>
      <c r="AA463" s="31">
        <f t="shared" si="1077"/>
        <v>0</v>
      </c>
      <c r="AB463" s="31">
        <f t="shared" si="1078"/>
        <v>0</v>
      </c>
      <c r="AC463" s="31">
        <f t="shared" si="950"/>
        <v>200</v>
      </c>
      <c r="AD463" s="31">
        <f t="shared" si="951"/>
        <v>200</v>
      </c>
      <c r="AE463" s="31">
        <f t="shared" si="952"/>
        <v>200</v>
      </c>
      <c r="AF463" s="31">
        <f t="shared" si="1079"/>
        <v>0</v>
      </c>
      <c r="AG463" s="31">
        <f t="shared" si="954"/>
        <v>200</v>
      </c>
      <c r="AH463" s="31">
        <f t="shared" si="955"/>
        <v>200</v>
      </c>
      <c r="AI463" s="31">
        <f t="shared" si="956"/>
        <v>200</v>
      </c>
      <c r="AJ463" s="31">
        <f t="shared" si="1080"/>
        <v>0</v>
      </c>
      <c r="AK463" s="31">
        <f t="shared" si="1081"/>
        <v>0</v>
      </c>
      <c r="AL463" s="31">
        <f t="shared" si="1082"/>
        <v>0</v>
      </c>
      <c r="AM463" s="31">
        <f t="shared" si="1083"/>
        <v>0</v>
      </c>
      <c r="AN463" s="31">
        <f t="shared" si="1084"/>
        <v>0</v>
      </c>
      <c r="AO463" s="31">
        <f t="shared" si="1085"/>
        <v>0</v>
      </c>
      <c r="AP463" s="31">
        <f t="shared" si="1086"/>
        <v>0</v>
      </c>
      <c r="AQ463" s="31">
        <f t="shared" si="1087"/>
        <v>0</v>
      </c>
      <c r="AR463" s="31">
        <f t="shared" si="1088"/>
        <v>0</v>
      </c>
      <c r="AS463" s="31">
        <f t="shared" si="928"/>
        <v>200</v>
      </c>
      <c r="AT463" s="31">
        <f t="shared" si="929"/>
        <v>200</v>
      </c>
      <c r="AU463" s="31">
        <f t="shared" si="930"/>
        <v>200</v>
      </c>
      <c r="AV463" s="31">
        <f t="shared" si="1089"/>
        <v>0</v>
      </c>
      <c r="AW463" s="32">
        <v>0</v>
      </c>
      <c r="AX463" s="32"/>
      <c r="AY463" s="41" t="s">
        <v>152</v>
      </c>
      <c r="AZ463" s="1"/>
      <c r="BA463" s="1"/>
      <c r="BB463" s="1"/>
      <c r="BC463" s="1"/>
      <c r="BD463" s="1"/>
      <c r="BE463" s="1"/>
    </row>
    <row r="464" ht="47.25">
      <c r="A464" s="29" t="s">
        <v>298</v>
      </c>
      <c r="B464" s="29" t="s">
        <v>74</v>
      </c>
      <c r="C464" s="29" t="s">
        <v>255</v>
      </c>
      <c r="D464" s="29" t="s">
        <v>225</v>
      </c>
      <c r="E464" s="29"/>
      <c r="F464" s="30" t="s">
        <v>226</v>
      </c>
      <c r="G464" s="31">
        <f t="shared" si="1060"/>
        <v>200</v>
      </c>
      <c r="H464" s="31">
        <f t="shared" si="1061"/>
        <v>200</v>
      </c>
      <c r="I464" s="31">
        <f t="shared" si="1062"/>
        <v>200</v>
      </c>
      <c r="J464" s="31">
        <f t="shared" si="1063"/>
        <v>0</v>
      </c>
      <c r="K464" s="31">
        <f t="shared" si="1064"/>
        <v>0</v>
      </c>
      <c r="L464" s="31">
        <f t="shared" si="1065"/>
        <v>0</v>
      </c>
      <c r="M464" s="31">
        <f t="shared" si="997"/>
        <v>200</v>
      </c>
      <c r="N464" s="31">
        <f t="shared" si="998"/>
        <v>200</v>
      </c>
      <c r="O464" s="31">
        <f t="shared" si="999"/>
        <v>200</v>
      </c>
      <c r="P464" s="31">
        <f t="shared" si="1066"/>
        <v>0</v>
      </c>
      <c r="Q464" s="31">
        <f t="shared" si="1067"/>
        <v>0</v>
      </c>
      <c r="R464" s="31">
        <f t="shared" si="1068"/>
        <v>0</v>
      </c>
      <c r="S464" s="31">
        <f t="shared" si="1069"/>
        <v>0</v>
      </c>
      <c r="T464" s="31">
        <f t="shared" si="1070"/>
        <v>0</v>
      </c>
      <c r="U464" s="31">
        <f t="shared" si="1071"/>
        <v>0</v>
      </c>
      <c r="V464" s="31">
        <f t="shared" si="1072"/>
        <v>0</v>
      </c>
      <c r="W464" s="31">
        <f t="shared" si="1073"/>
        <v>0</v>
      </c>
      <c r="X464" s="31">
        <f t="shared" si="1074"/>
        <v>0</v>
      </c>
      <c r="Y464" s="31">
        <f t="shared" si="1075"/>
        <v>0</v>
      </c>
      <c r="Z464" s="31">
        <f t="shared" si="1076"/>
        <v>0</v>
      </c>
      <c r="AA464" s="31">
        <f t="shared" si="1077"/>
        <v>0</v>
      </c>
      <c r="AB464" s="31">
        <f t="shared" si="1078"/>
        <v>0</v>
      </c>
      <c r="AC464" s="31">
        <f t="shared" si="950"/>
        <v>200</v>
      </c>
      <c r="AD464" s="31">
        <f t="shared" si="951"/>
        <v>200</v>
      </c>
      <c r="AE464" s="31">
        <f t="shared" si="952"/>
        <v>200</v>
      </c>
      <c r="AF464" s="31">
        <f t="shared" si="1079"/>
        <v>0</v>
      </c>
      <c r="AG464" s="31">
        <f t="shared" si="954"/>
        <v>200</v>
      </c>
      <c r="AH464" s="31">
        <f t="shared" si="955"/>
        <v>200</v>
      </c>
      <c r="AI464" s="31">
        <f t="shared" si="956"/>
        <v>200</v>
      </c>
      <c r="AJ464" s="31">
        <f t="shared" si="1080"/>
        <v>0</v>
      </c>
      <c r="AK464" s="31">
        <f t="shared" si="1081"/>
        <v>0</v>
      </c>
      <c r="AL464" s="31">
        <f t="shared" si="1082"/>
        <v>0</v>
      </c>
      <c r="AM464" s="31">
        <f t="shared" si="1083"/>
        <v>0</v>
      </c>
      <c r="AN464" s="31">
        <f t="shared" si="1084"/>
        <v>0</v>
      </c>
      <c r="AO464" s="31">
        <f t="shared" si="1085"/>
        <v>0</v>
      </c>
      <c r="AP464" s="31">
        <f t="shared" si="1086"/>
        <v>0</v>
      </c>
      <c r="AQ464" s="31">
        <f t="shared" si="1087"/>
        <v>0</v>
      </c>
      <c r="AR464" s="31">
        <f t="shared" si="1088"/>
        <v>0</v>
      </c>
      <c r="AS464" s="31">
        <f t="shared" si="928"/>
        <v>200</v>
      </c>
      <c r="AT464" s="31">
        <f t="shared" si="929"/>
        <v>200</v>
      </c>
      <c r="AU464" s="31">
        <f t="shared" si="930"/>
        <v>200</v>
      </c>
      <c r="AV464" s="31">
        <f t="shared" si="1089"/>
        <v>0</v>
      </c>
      <c r="AW464" s="32"/>
      <c r="AX464" s="32"/>
      <c r="AY464" s="1"/>
      <c r="AZ464" s="1"/>
      <c r="BA464" s="1"/>
      <c r="BB464" s="1"/>
      <c r="BC464" s="1"/>
      <c r="BD464" s="1"/>
      <c r="BE464" s="1"/>
    </row>
    <row r="465" ht="31.5">
      <c r="A465" s="29" t="s">
        <v>298</v>
      </c>
      <c r="B465" s="29" t="s">
        <v>74</v>
      </c>
      <c r="C465" s="29" t="s">
        <v>255</v>
      </c>
      <c r="D465" s="29" t="s">
        <v>227</v>
      </c>
      <c r="E465" s="29"/>
      <c r="F465" s="30" t="s">
        <v>228</v>
      </c>
      <c r="G465" s="31">
        <f t="shared" si="1060"/>
        <v>200</v>
      </c>
      <c r="H465" s="31">
        <f t="shared" si="1061"/>
        <v>200</v>
      </c>
      <c r="I465" s="31">
        <f t="shared" si="1062"/>
        <v>200</v>
      </c>
      <c r="J465" s="31">
        <f t="shared" si="1063"/>
        <v>0</v>
      </c>
      <c r="K465" s="31">
        <f t="shared" si="1064"/>
        <v>0</v>
      </c>
      <c r="L465" s="31">
        <f t="shared" si="1065"/>
        <v>0</v>
      </c>
      <c r="M465" s="31">
        <f t="shared" si="997"/>
        <v>200</v>
      </c>
      <c r="N465" s="31">
        <f t="shared" si="998"/>
        <v>200</v>
      </c>
      <c r="O465" s="31">
        <f t="shared" si="999"/>
        <v>200</v>
      </c>
      <c r="P465" s="31">
        <f t="shared" si="1066"/>
        <v>0</v>
      </c>
      <c r="Q465" s="31">
        <f t="shared" si="1067"/>
        <v>0</v>
      </c>
      <c r="R465" s="31">
        <f t="shared" si="1068"/>
        <v>0</v>
      </c>
      <c r="S465" s="31">
        <f t="shared" si="1069"/>
        <v>0</v>
      </c>
      <c r="T465" s="31">
        <f t="shared" si="1070"/>
        <v>0</v>
      </c>
      <c r="U465" s="31">
        <f t="shared" si="1071"/>
        <v>0</v>
      </c>
      <c r="V465" s="31">
        <f t="shared" si="1072"/>
        <v>0</v>
      </c>
      <c r="W465" s="31">
        <f t="shared" si="1073"/>
        <v>0</v>
      </c>
      <c r="X465" s="31">
        <f t="shared" si="1074"/>
        <v>0</v>
      </c>
      <c r="Y465" s="31">
        <f t="shared" si="1075"/>
        <v>0</v>
      </c>
      <c r="Z465" s="31">
        <f t="shared" si="1076"/>
        <v>0</v>
      </c>
      <c r="AA465" s="31">
        <f t="shared" si="1077"/>
        <v>0</v>
      </c>
      <c r="AB465" s="31">
        <f t="shared" si="1078"/>
        <v>0</v>
      </c>
      <c r="AC465" s="31">
        <f t="shared" si="950"/>
        <v>200</v>
      </c>
      <c r="AD465" s="31">
        <f t="shared" si="951"/>
        <v>200</v>
      </c>
      <c r="AE465" s="31">
        <f t="shared" si="952"/>
        <v>200</v>
      </c>
      <c r="AF465" s="31">
        <f t="shared" si="1079"/>
        <v>0</v>
      </c>
      <c r="AG465" s="31">
        <f t="shared" si="954"/>
        <v>200</v>
      </c>
      <c r="AH465" s="31">
        <f t="shared" si="955"/>
        <v>200</v>
      </c>
      <c r="AI465" s="31">
        <f t="shared" si="956"/>
        <v>200</v>
      </c>
      <c r="AJ465" s="31">
        <f t="shared" si="1080"/>
        <v>0</v>
      </c>
      <c r="AK465" s="31">
        <f t="shared" si="1081"/>
        <v>0</v>
      </c>
      <c r="AL465" s="31">
        <f t="shared" si="1082"/>
        <v>0</v>
      </c>
      <c r="AM465" s="31">
        <f t="shared" si="1083"/>
        <v>0</v>
      </c>
      <c r="AN465" s="31">
        <f t="shared" si="1084"/>
        <v>0</v>
      </c>
      <c r="AO465" s="31">
        <f t="shared" si="1085"/>
        <v>0</v>
      </c>
      <c r="AP465" s="31">
        <f t="shared" si="1086"/>
        <v>0</v>
      </c>
      <c r="AQ465" s="31">
        <f t="shared" si="1087"/>
        <v>0</v>
      </c>
      <c r="AR465" s="31">
        <f t="shared" si="1088"/>
        <v>0</v>
      </c>
      <c r="AS465" s="31">
        <f t="shared" si="928"/>
        <v>200</v>
      </c>
      <c r="AT465" s="31">
        <f t="shared" si="929"/>
        <v>200</v>
      </c>
      <c r="AU465" s="31">
        <f t="shared" si="930"/>
        <v>200</v>
      </c>
      <c r="AV465" s="31">
        <f t="shared" si="1089"/>
        <v>0</v>
      </c>
      <c r="AW465" s="32"/>
      <c r="AX465" s="32"/>
      <c r="AY465" s="1"/>
      <c r="AZ465" s="1"/>
      <c r="BA465" s="1"/>
      <c r="BB465" s="1"/>
      <c r="BC465" s="1"/>
      <c r="BD465" s="1"/>
      <c r="BE465" s="1"/>
    </row>
    <row r="466" ht="31.5">
      <c r="A466" s="29" t="s">
        <v>298</v>
      </c>
      <c r="B466" s="29" t="s">
        <v>74</v>
      </c>
      <c r="C466" s="29" t="s">
        <v>255</v>
      </c>
      <c r="D466" s="29" t="s">
        <v>227</v>
      </c>
      <c r="E466" s="15" t="s">
        <v>129</v>
      </c>
      <c r="F466" s="30" t="s">
        <v>130</v>
      </c>
      <c r="G466" s="31">
        <v>200</v>
      </c>
      <c r="H466" s="31">
        <v>200</v>
      </c>
      <c r="I466" s="31">
        <v>200</v>
      </c>
      <c r="J466" s="31"/>
      <c r="K466" s="31"/>
      <c r="L466" s="31"/>
      <c r="M466" s="31">
        <f t="shared" si="997"/>
        <v>200</v>
      </c>
      <c r="N466" s="31">
        <f t="shared" si="998"/>
        <v>200</v>
      </c>
      <c r="O466" s="31">
        <f t="shared" si="999"/>
        <v>200</v>
      </c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  <c r="AB466" s="31"/>
      <c r="AC466" s="31">
        <f t="shared" si="950"/>
        <v>200</v>
      </c>
      <c r="AD466" s="31">
        <f t="shared" si="951"/>
        <v>200</v>
      </c>
      <c r="AE466" s="31">
        <f t="shared" si="952"/>
        <v>200</v>
      </c>
      <c r="AF466" s="31"/>
      <c r="AG466" s="31">
        <f t="shared" si="954"/>
        <v>200</v>
      </c>
      <c r="AH466" s="31">
        <f t="shared" si="955"/>
        <v>200</v>
      </c>
      <c r="AI466" s="31">
        <f t="shared" si="956"/>
        <v>200</v>
      </c>
      <c r="AJ466" s="31"/>
      <c r="AK466" s="31"/>
      <c r="AL466" s="31"/>
      <c r="AM466" s="31"/>
      <c r="AN466" s="31"/>
      <c r="AO466" s="31"/>
      <c r="AP466" s="31"/>
      <c r="AQ466" s="31"/>
      <c r="AR466" s="31"/>
      <c r="AS466" s="31">
        <f t="shared" si="928"/>
        <v>200</v>
      </c>
      <c r="AT466" s="31">
        <f t="shared" si="929"/>
        <v>200</v>
      </c>
      <c r="AU466" s="31">
        <f t="shared" si="930"/>
        <v>200</v>
      </c>
      <c r="AV466" s="31"/>
      <c r="AW466" s="32"/>
      <c r="AX466" s="32"/>
      <c r="AY466" s="1"/>
      <c r="AZ466" s="1"/>
      <c r="BA466" s="1"/>
      <c r="BB466" s="1"/>
      <c r="BC466" s="1"/>
      <c r="BD466" s="1"/>
      <c r="BE466" s="1"/>
    </row>
    <row r="467">
      <c r="A467" s="29" t="s">
        <v>298</v>
      </c>
      <c r="B467" s="29" t="s">
        <v>74</v>
      </c>
      <c r="C467" s="29" t="s">
        <v>255</v>
      </c>
      <c r="D467" s="29" t="s">
        <v>229</v>
      </c>
      <c r="E467" s="16"/>
      <c r="F467" s="30" t="s">
        <v>230</v>
      </c>
      <c r="G467" s="31">
        <f t="shared" si="1060"/>
        <v>4571.5</v>
      </c>
      <c r="H467" s="31">
        <f t="shared" si="1061"/>
        <v>4571.5</v>
      </c>
      <c r="I467" s="31">
        <f t="shared" si="1062"/>
        <v>4571.5</v>
      </c>
      <c r="J467" s="31">
        <f t="shared" si="1063"/>
        <v>0</v>
      </c>
      <c r="K467" s="31">
        <f t="shared" si="1064"/>
        <v>0</v>
      </c>
      <c r="L467" s="31">
        <f t="shared" si="1065"/>
        <v>0</v>
      </c>
      <c r="M467" s="31">
        <f t="shared" si="997"/>
        <v>4571.5</v>
      </c>
      <c r="N467" s="31">
        <f t="shared" si="998"/>
        <v>4571.5</v>
      </c>
      <c r="O467" s="31">
        <f t="shared" si="999"/>
        <v>4571.5</v>
      </c>
      <c r="P467" s="31">
        <f t="shared" si="1066"/>
        <v>0</v>
      </c>
      <c r="Q467" s="31">
        <f t="shared" si="1067"/>
        <v>0</v>
      </c>
      <c r="R467" s="31">
        <f t="shared" si="1068"/>
        <v>0</v>
      </c>
      <c r="S467" s="31">
        <f t="shared" si="1069"/>
        <v>0</v>
      </c>
      <c r="T467" s="31">
        <f t="shared" si="1070"/>
        <v>0</v>
      </c>
      <c r="U467" s="31">
        <f t="shared" si="1071"/>
        <v>0</v>
      </c>
      <c r="V467" s="31">
        <f t="shared" si="1072"/>
        <v>0</v>
      </c>
      <c r="W467" s="31">
        <f t="shared" si="1073"/>
        <v>0</v>
      </c>
      <c r="X467" s="31">
        <f t="shared" si="1074"/>
        <v>0</v>
      </c>
      <c r="Y467" s="31">
        <f t="shared" si="1075"/>
        <v>0</v>
      </c>
      <c r="Z467" s="31">
        <f t="shared" si="1076"/>
        <v>0</v>
      </c>
      <c r="AA467" s="31">
        <f t="shared" si="1077"/>
        <v>0</v>
      </c>
      <c r="AB467" s="31">
        <f t="shared" si="1078"/>
        <v>0</v>
      </c>
      <c r="AC467" s="31">
        <f t="shared" si="950"/>
        <v>4571.5</v>
      </c>
      <c r="AD467" s="31">
        <f t="shared" si="951"/>
        <v>4571.5</v>
      </c>
      <c r="AE467" s="31">
        <f t="shared" si="952"/>
        <v>4571.5</v>
      </c>
      <c r="AF467" s="31">
        <f t="shared" si="1079"/>
        <v>0</v>
      </c>
      <c r="AG467" s="31">
        <f t="shared" si="954"/>
        <v>4571.5</v>
      </c>
      <c r="AH467" s="31">
        <f t="shared" si="955"/>
        <v>4571.5</v>
      </c>
      <c r="AI467" s="31">
        <f t="shared" si="956"/>
        <v>4571.5</v>
      </c>
      <c r="AJ467" s="31">
        <f t="shared" si="1080"/>
        <v>0</v>
      </c>
      <c r="AK467" s="31">
        <f t="shared" si="1081"/>
        <v>0</v>
      </c>
      <c r="AL467" s="31">
        <f t="shared" si="1082"/>
        <v>0</v>
      </c>
      <c r="AM467" s="31">
        <f t="shared" si="1083"/>
        <v>0</v>
      </c>
      <c r="AN467" s="31">
        <f t="shared" si="1084"/>
        <v>0</v>
      </c>
      <c r="AO467" s="31">
        <f t="shared" si="1085"/>
        <v>0</v>
      </c>
      <c r="AP467" s="31">
        <f t="shared" si="1086"/>
        <v>0</v>
      </c>
      <c r="AQ467" s="31">
        <f t="shared" si="1087"/>
        <v>0</v>
      </c>
      <c r="AR467" s="31">
        <f t="shared" si="1088"/>
        <v>0</v>
      </c>
      <c r="AS467" s="31">
        <f t="shared" si="928"/>
        <v>4571.5</v>
      </c>
      <c r="AT467" s="31">
        <f t="shared" si="929"/>
        <v>4571.5</v>
      </c>
      <c r="AU467" s="31">
        <f t="shared" si="930"/>
        <v>4571.5</v>
      </c>
      <c r="AV467" s="31">
        <f t="shared" si="1089"/>
        <v>0</v>
      </c>
      <c r="AW467" s="32"/>
      <c r="AX467" s="32"/>
      <c r="AY467" s="1"/>
      <c r="AZ467" s="1"/>
      <c r="BA467" s="1"/>
      <c r="BB467" s="1"/>
      <c r="BC467" s="1"/>
      <c r="BD467" s="1"/>
      <c r="BE467" s="1"/>
    </row>
    <row r="468" hidden="1">
      <c r="A468" s="29" t="s">
        <v>298</v>
      </c>
      <c r="B468" s="29" t="s">
        <v>74</v>
      </c>
      <c r="C468" s="29" t="s">
        <v>255</v>
      </c>
      <c r="D468" s="29" t="s">
        <v>231</v>
      </c>
      <c r="E468" s="16"/>
      <c r="F468" s="30" t="s">
        <v>34</v>
      </c>
      <c r="G468" s="31">
        <f t="shared" si="1060"/>
        <v>4571.5</v>
      </c>
      <c r="H468" s="31">
        <f t="shared" si="1061"/>
        <v>4571.5</v>
      </c>
      <c r="I468" s="31">
        <f t="shared" si="1062"/>
        <v>4571.5</v>
      </c>
      <c r="J468" s="31">
        <f t="shared" si="1063"/>
        <v>0</v>
      </c>
      <c r="K468" s="31">
        <f t="shared" si="1064"/>
        <v>0</v>
      </c>
      <c r="L468" s="31">
        <f t="shared" si="1065"/>
        <v>0</v>
      </c>
      <c r="M468" s="31">
        <f t="shared" si="997"/>
        <v>4571.5</v>
      </c>
      <c r="N468" s="31">
        <f t="shared" si="998"/>
        <v>4571.5</v>
      </c>
      <c r="O468" s="31">
        <f t="shared" si="999"/>
        <v>4571.5</v>
      </c>
      <c r="P468" s="31">
        <f t="shared" si="1066"/>
        <v>0</v>
      </c>
      <c r="Q468" s="31">
        <f t="shared" si="1067"/>
        <v>0</v>
      </c>
      <c r="R468" s="31">
        <f t="shared" si="1068"/>
        <v>0</v>
      </c>
      <c r="S468" s="31">
        <f t="shared" si="1069"/>
        <v>0</v>
      </c>
      <c r="T468" s="31">
        <f t="shared" si="1070"/>
        <v>0</v>
      </c>
      <c r="U468" s="31">
        <f t="shared" si="1071"/>
        <v>0</v>
      </c>
      <c r="V468" s="31">
        <f t="shared" si="1072"/>
        <v>0</v>
      </c>
      <c r="W468" s="31">
        <f t="shared" si="1073"/>
        <v>0</v>
      </c>
      <c r="X468" s="31">
        <f t="shared" si="1074"/>
        <v>0</v>
      </c>
      <c r="Y468" s="31">
        <f t="shared" si="1075"/>
        <v>0</v>
      </c>
      <c r="Z468" s="31">
        <f t="shared" si="1076"/>
        <v>0</v>
      </c>
      <c r="AA468" s="31">
        <f t="shared" si="1077"/>
        <v>0</v>
      </c>
      <c r="AB468" s="31">
        <f t="shared" si="1078"/>
        <v>0</v>
      </c>
      <c r="AC468" s="31">
        <f t="shared" si="950"/>
        <v>4571.5</v>
      </c>
      <c r="AD468" s="31">
        <f t="shared" si="951"/>
        <v>4571.5</v>
      </c>
      <c r="AE468" s="31">
        <f t="shared" si="952"/>
        <v>4571.5</v>
      </c>
      <c r="AF468" s="31">
        <f t="shared" si="1079"/>
        <v>0</v>
      </c>
      <c r="AG468" s="31">
        <f t="shared" si="954"/>
        <v>4571.5</v>
      </c>
      <c r="AH468" s="31">
        <f t="shared" si="955"/>
        <v>4571.5</v>
      </c>
      <c r="AI468" s="31">
        <f t="shared" si="956"/>
        <v>4571.5</v>
      </c>
      <c r="AJ468" s="31">
        <f t="shared" si="1080"/>
        <v>0</v>
      </c>
      <c r="AK468" s="31">
        <f t="shared" si="1081"/>
        <v>0</v>
      </c>
      <c r="AL468" s="31">
        <f t="shared" si="1082"/>
        <v>0</v>
      </c>
      <c r="AM468" s="31">
        <f t="shared" si="1083"/>
        <v>0</v>
      </c>
      <c r="AN468" s="31">
        <f t="shared" si="1084"/>
        <v>0</v>
      </c>
      <c r="AO468" s="31">
        <f t="shared" si="1085"/>
        <v>0</v>
      </c>
      <c r="AP468" s="31">
        <f t="shared" si="1086"/>
        <v>0</v>
      </c>
      <c r="AQ468" s="31">
        <f t="shared" si="1087"/>
        <v>0</v>
      </c>
      <c r="AR468" s="31">
        <f t="shared" si="1088"/>
        <v>0</v>
      </c>
      <c r="AS468" s="31">
        <f t="shared" si="928"/>
        <v>4571.5</v>
      </c>
      <c r="AT468" s="31">
        <f t="shared" si="929"/>
        <v>4571.5</v>
      </c>
      <c r="AU468" s="31">
        <f t="shared" si="930"/>
        <v>4571.5</v>
      </c>
      <c r="AV468" s="31">
        <f t="shared" si="1089"/>
        <v>0</v>
      </c>
      <c r="AW468" s="32">
        <v>0</v>
      </c>
      <c r="AX468" s="32"/>
      <c r="AY468" s="41" t="s">
        <v>152</v>
      </c>
      <c r="AZ468" s="1"/>
      <c r="BA468" s="1"/>
      <c r="BB468" s="1"/>
      <c r="BC468" s="1"/>
      <c r="BD468" s="1"/>
      <c r="BE468" s="1"/>
    </row>
    <row r="469" ht="47.25">
      <c r="A469" s="29" t="s">
        <v>298</v>
      </c>
      <c r="B469" s="29" t="s">
        <v>74</v>
      </c>
      <c r="C469" s="29" t="s">
        <v>255</v>
      </c>
      <c r="D469" s="29" t="s">
        <v>232</v>
      </c>
      <c r="E469" s="16"/>
      <c r="F469" s="30" t="s">
        <v>233</v>
      </c>
      <c r="G469" s="31">
        <f t="shared" si="1060"/>
        <v>4571.5</v>
      </c>
      <c r="H469" s="31">
        <f t="shared" si="1061"/>
        <v>4571.5</v>
      </c>
      <c r="I469" s="31">
        <f t="shared" si="1062"/>
        <v>4571.5</v>
      </c>
      <c r="J469" s="31">
        <f t="shared" si="1063"/>
        <v>0</v>
      </c>
      <c r="K469" s="31">
        <f t="shared" si="1064"/>
        <v>0</v>
      </c>
      <c r="L469" s="31">
        <f t="shared" si="1065"/>
        <v>0</v>
      </c>
      <c r="M469" s="31">
        <f t="shared" si="997"/>
        <v>4571.5</v>
      </c>
      <c r="N469" s="31">
        <f t="shared" si="998"/>
        <v>4571.5</v>
      </c>
      <c r="O469" s="31">
        <f t="shared" si="999"/>
        <v>4571.5</v>
      </c>
      <c r="P469" s="31">
        <f t="shared" si="1066"/>
        <v>0</v>
      </c>
      <c r="Q469" s="31">
        <f t="shared" si="1067"/>
        <v>0</v>
      </c>
      <c r="R469" s="31">
        <f t="shared" si="1068"/>
        <v>0</v>
      </c>
      <c r="S469" s="31">
        <f t="shared" si="1069"/>
        <v>0</v>
      </c>
      <c r="T469" s="31">
        <f t="shared" si="1070"/>
        <v>0</v>
      </c>
      <c r="U469" s="31">
        <f t="shared" si="1071"/>
        <v>0</v>
      </c>
      <c r="V469" s="31">
        <f t="shared" si="1072"/>
        <v>0</v>
      </c>
      <c r="W469" s="31">
        <f t="shared" si="1073"/>
        <v>0</v>
      </c>
      <c r="X469" s="31">
        <f t="shared" si="1074"/>
        <v>0</v>
      </c>
      <c r="Y469" s="31">
        <f t="shared" si="1075"/>
        <v>0</v>
      </c>
      <c r="Z469" s="31">
        <f t="shared" si="1076"/>
        <v>0</v>
      </c>
      <c r="AA469" s="31">
        <f t="shared" si="1077"/>
        <v>0</v>
      </c>
      <c r="AB469" s="31">
        <f t="shared" si="1078"/>
        <v>0</v>
      </c>
      <c r="AC469" s="31">
        <f t="shared" si="950"/>
        <v>4571.5</v>
      </c>
      <c r="AD469" s="31">
        <f t="shared" si="951"/>
        <v>4571.5</v>
      </c>
      <c r="AE469" s="31">
        <f t="shared" si="952"/>
        <v>4571.5</v>
      </c>
      <c r="AF469" s="31">
        <f t="shared" si="1079"/>
        <v>0</v>
      </c>
      <c r="AG469" s="31">
        <f t="shared" si="954"/>
        <v>4571.5</v>
      </c>
      <c r="AH469" s="31">
        <f t="shared" si="955"/>
        <v>4571.5</v>
      </c>
      <c r="AI469" s="31">
        <f t="shared" si="956"/>
        <v>4571.5</v>
      </c>
      <c r="AJ469" s="31">
        <f t="shared" si="1080"/>
        <v>0</v>
      </c>
      <c r="AK469" s="31">
        <f t="shared" si="1081"/>
        <v>0</v>
      </c>
      <c r="AL469" s="31">
        <f t="shared" si="1082"/>
        <v>0</v>
      </c>
      <c r="AM469" s="31">
        <f t="shared" si="1083"/>
        <v>0</v>
      </c>
      <c r="AN469" s="31">
        <f t="shared" si="1084"/>
        <v>0</v>
      </c>
      <c r="AO469" s="31">
        <f t="shared" si="1085"/>
        <v>0</v>
      </c>
      <c r="AP469" s="31">
        <f t="shared" si="1086"/>
        <v>0</v>
      </c>
      <c r="AQ469" s="31">
        <f t="shared" si="1087"/>
        <v>0</v>
      </c>
      <c r="AR469" s="31">
        <f t="shared" si="1088"/>
        <v>0</v>
      </c>
      <c r="AS469" s="31">
        <f t="shared" si="928"/>
        <v>4571.5</v>
      </c>
      <c r="AT469" s="31">
        <f t="shared" si="929"/>
        <v>4571.5</v>
      </c>
      <c r="AU469" s="31">
        <f t="shared" si="930"/>
        <v>4571.5</v>
      </c>
      <c r="AV469" s="31">
        <f t="shared" si="1089"/>
        <v>0</v>
      </c>
      <c r="AW469" s="32"/>
      <c r="AX469" s="32"/>
      <c r="AY469" s="1"/>
      <c r="AZ469" s="1"/>
      <c r="BA469" s="1"/>
      <c r="BB469" s="1"/>
      <c r="BC469" s="1"/>
      <c r="BD469" s="1"/>
      <c r="BE469" s="1"/>
    </row>
    <row r="470" ht="31.5">
      <c r="A470" s="29" t="s">
        <v>298</v>
      </c>
      <c r="B470" s="29" t="s">
        <v>74</v>
      </c>
      <c r="C470" s="29" t="s">
        <v>255</v>
      </c>
      <c r="D470" s="29" t="s">
        <v>234</v>
      </c>
      <c r="E470" s="16"/>
      <c r="F470" s="30" t="s">
        <v>235</v>
      </c>
      <c r="G470" s="31">
        <f t="shared" si="1060"/>
        <v>4571.5</v>
      </c>
      <c r="H470" s="31">
        <f t="shared" si="1061"/>
        <v>4571.5</v>
      </c>
      <c r="I470" s="31">
        <f t="shared" si="1062"/>
        <v>4571.5</v>
      </c>
      <c r="J470" s="31">
        <f t="shared" si="1063"/>
        <v>0</v>
      </c>
      <c r="K470" s="31">
        <f t="shared" si="1064"/>
        <v>0</v>
      </c>
      <c r="L470" s="31">
        <f t="shared" si="1065"/>
        <v>0</v>
      </c>
      <c r="M470" s="31">
        <f t="shared" si="997"/>
        <v>4571.5</v>
      </c>
      <c r="N470" s="31">
        <f t="shared" si="998"/>
        <v>4571.5</v>
      </c>
      <c r="O470" s="31">
        <f t="shared" si="999"/>
        <v>4571.5</v>
      </c>
      <c r="P470" s="31">
        <f t="shared" si="1066"/>
        <v>0</v>
      </c>
      <c r="Q470" s="31">
        <f t="shared" si="1067"/>
        <v>0</v>
      </c>
      <c r="R470" s="31">
        <f t="shared" si="1068"/>
        <v>0</v>
      </c>
      <c r="S470" s="31">
        <f t="shared" si="1069"/>
        <v>0</v>
      </c>
      <c r="T470" s="31">
        <f t="shared" si="1070"/>
        <v>0</v>
      </c>
      <c r="U470" s="31">
        <f t="shared" si="1071"/>
        <v>0</v>
      </c>
      <c r="V470" s="31">
        <f t="shared" si="1072"/>
        <v>0</v>
      </c>
      <c r="W470" s="31">
        <f t="shared" si="1073"/>
        <v>0</v>
      </c>
      <c r="X470" s="31">
        <f t="shared" si="1074"/>
        <v>0</v>
      </c>
      <c r="Y470" s="31">
        <f t="shared" si="1075"/>
        <v>0</v>
      </c>
      <c r="Z470" s="31">
        <f t="shared" si="1076"/>
        <v>0</v>
      </c>
      <c r="AA470" s="31">
        <f t="shared" si="1077"/>
        <v>0</v>
      </c>
      <c r="AB470" s="31">
        <f t="shared" si="1078"/>
        <v>0</v>
      </c>
      <c r="AC470" s="31">
        <f t="shared" si="950"/>
        <v>4571.5</v>
      </c>
      <c r="AD470" s="31">
        <f t="shared" si="951"/>
        <v>4571.5</v>
      </c>
      <c r="AE470" s="31">
        <f t="shared" si="952"/>
        <v>4571.5</v>
      </c>
      <c r="AF470" s="31">
        <f t="shared" si="1079"/>
        <v>0</v>
      </c>
      <c r="AG470" s="31">
        <f t="shared" si="954"/>
        <v>4571.5</v>
      </c>
      <c r="AH470" s="31">
        <f t="shared" si="955"/>
        <v>4571.5</v>
      </c>
      <c r="AI470" s="31">
        <f t="shared" si="956"/>
        <v>4571.5</v>
      </c>
      <c r="AJ470" s="31">
        <f t="shared" si="1080"/>
        <v>0</v>
      </c>
      <c r="AK470" s="31">
        <f t="shared" si="1081"/>
        <v>0</v>
      </c>
      <c r="AL470" s="31">
        <f t="shared" si="1082"/>
        <v>0</v>
      </c>
      <c r="AM470" s="31">
        <f t="shared" si="1083"/>
        <v>0</v>
      </c>
      <c r="AN470" s="31">
        <f t="shared" si="1084"/>
        <v>0</v>
      </c>
      <c r="AO470" s="31">
        <f t="shared" si="1085"/>
        <v>0</v>
      </c>
      <c r="AP470" s="31">
        <f t="shared" si="1086"/>
        <v>0</v>
      </c>
      <c r="AQ470" s="31">
        <f t="shared" si="1087"/>
        <v>0</v>
      </c>
      <c r="AR470" s="31">
        <f t="shared" si="1088"/>
        <v>0</v>
      </c>
      <c r="AS470" s="31">
        <f t="shared" si="928"/>
        <v>4571.5</v>
      </c>
      <c r="AT470" s="31">
        <f t="shared" si="929"/>
        <v>4571.5</v>
      </c>
      <c r="AU470" s="31">
        <f t="shared" si="930"/>
        <v>4571.5</v>
      </c>
      <c r="AV470" s="31">
        <f t="shared" si="1089"/>
        <v>0</v>
      </c>
      <c r="AW470" s="32"/>
      <c r="AX470" s="32"/>
      <c r="AY470" s="1"/>
      <c r="AZ470" s="1"/>
      <c r="BA470" s="1"/>
      <c r="BB470" s="1"/>
      <c r="BC470" s="1"/>
      <c r="BD470" s="1"/>
      <c r="BE470" s="1"/>
    </row>
    <row r="471" ht="31.5">
      <c r="A471" s="29" t="s">
        <v>298</v>
      </c>
      <c r="B471" s="29" t="s">
        <v>74</v>
      </c>
      <c r="C471" s="29" t="s">
        <v>255</v>
      </c>
      <c r="D471" s="29" t="s">
        <v>234</v>
      </c>
      <c r="E471" s="15" t="s">
        <v>129</v>
      </c>
      <c r="F471" s="30" t="s">
        <v>130</v>
      </c>
      <c r="G471" s="31">
        <v>4571.5</v>
      </c>
      <c r="H471" s="31">
        <v>4571.5</v>
      </c>
      <c r="I471" s="31">
        <v>4571.5</v>
      </c>
      <c r="J471" s="31"/>
      <c r="K471" s="31"/>
      <c r="L471" s="31"/>
      <c r="M471" s="31">
        <f t="shared" si="997"/>
        <v>4571.5</v>
      </c>
      <c r="N471" s="31">
        <f t="shared" si="998"/>
        <v>4571.5</v>
      </c>
      <c r="O471" s="31">
        <f t="shared" si="999"/>
        <v>4571.5</v>
      </c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  <c r="AB471" s="31"/>
      <c r="AC471" s="31">
        <f t="shared" si="950"/>
        <v>4571.5</v>
      </c>
      <c r="AD471" s="31">
        <f t="shared" si="951"/>
        <v>4571.5</v>
      </c>
      <c r="AE471" s="31">
        <f t="shared" si="952"/>
        <v>4571.5</v>
      </c>
      <c r="AF471" s="31"/>
      <c r="AG471" s="31">
        <f t="shared" si="954"/>
        <v>4571.5</v>
      </c>
      <c r="AH471" s="31">
        <f t="shared" si="955"/>
        <v>4571.5</v>
      </c>
      <c r="AI471" s="31">
        <f t="shared" si="956"/>
        <v>4571.5</v>
      </c>
      <c r="AJ471" s="31"/>
      <c r="AK471" s="31"/>
      <c r="AL471" s="31"/>
      <c r="AM471" s="31"/>
      <c r="AN471" s="31"/>
      <c r="AO471" s="31"/>
      <c r="AP471" s="31"/>
      <c r="AQ471" s="31"/>
      <c r="AR471" s="31"/>
      <c r="AS471" s="31">
        <f t="shared" si="928"/>
        <v>4571.5</v>
      </c>
      <c r="AT471" s="31">
        <f t="shared" si="929"/>
        <v>4571.5</v>
      </c>
      <c r="AU471" s="31">
        <f t="shared" si="930"/>
        <v>4571.5</v>
      </c>
      <c r="AV471" s="31"/>
      <c r="AW471" s="32"/>
      <c r="AX471" s="32"/>
      <c r="AY471" s="1"/>
      <c r="AZ471" s="1"/>
      <c r="BA471" s="1"/>
      <c r="BB471" s="1"/>
      <c r="BC471" s="1"/>
      <c r="BD471" s="1"/>
      <c r="BE471" s="1"/>
    </row>
    <row r="472" ht="47.25">
      <c r="A472" s="29" t="s">
        <v>298</v>
      </c>
      <c r="B472" s="29" t="s">
        <v>74</v>
      </c>
      <c r="C472" s="29" t="s">
        <v>255</v>
      </c>
      <c r="D472" s="29" t="s">
        <v>248</v>
      </c>
      <c r="E472" s="16"/>
      <c r="F472" s="30" t="s">
        <v>249</v>
      </c>
      <c r="G472" s="31">
        <f t="shared" si="1060"/>
        <v>150167.10000000001</v>
      </c>
      <c r="H472" s="31">
        <f t="shared" si="1061"/>
        <v>151374.69999999998</v>
      </c>
      <c r="I472" s="31">
        <f t="shared" si="1062"/>
        <v>151374.69999999998</v>
      </c>
      <c r="J472" s="31">
        <f t="shared" si="1063"/>
        <v>0</v>
      </c>
      <c r="K472" s="31">
        <f t="shared" si="1064"/>
        <v>0</v>
      </c>
      <c r="L472" s="31">
        <f t="shared" si="1065"/>
        <v>0</v>
      </c>
      <c r="M472" s="31">
        <f t="shared" si="997"/>
        <v>150167.10000000001</v>
      </c>
      <c r="N472" s="31">
        <f t="shared" si="998"/>
        <v>151374.69999999998</v>
      </c>
      <c r="O472" s="31">
        <f t="shared" si="999"/>
        <v>151374.69999999998</v>
      </c>
      <c r="P472" s="31">
        <f t="shared" si="1066"/>
        <v>0</v>
      </c>
      <c r="Q472" s="31">
        <f t="shared" si="1067"/>
        <v>0</v>
      </c>
      <c r="R472" s="31">
        <f t="shared" si="1068"/>
        <v>-1310.5</v>
      </c>
      <c r="S472" s="31">
        <f t="shared" si="1069"/>
        <v>0</v>
      </c>
      <c r="T472" s="31">
        <f t="shared" si="1070"/>
        <v>0</v>
      </c>
      <c r="U472" s="31">
        <f t="shared" si="1071"/>
        <v>0</v>
      </c>
      <c r="V472" s="31">
        <f t="shared" si="1072"/>
        <v>0</v>
      </c>
      <c r="W472" s="31">
        <f t="shared" si="1073"/>
        <v>0</v>
      </c>
      <c r="X472" s="31">
        <f t="shared" si="1074"/>
        <v>0</v>
      </c>
      <c r="Y472" s="31">
        <f t="shared" si="1075"/>
        <v>0</v>
      </c>
      <c r="Z472" s="31">
        <f t="shared" si="1076"/>
        <v>0</v>
      </c>
      <c r="AA472" s="31">
        <f t="shared" si="1077"/>
        <v>0</v>
      </c>
      <c r="AB472" s="31">
        <f t="shared" si="1078"/>
        <v>0</v>
      </c>
      <c r="AC472" s="31">
        <f t="shared" si="950"/>
        <v>148856.60000000001</v>
      </c>
      <c r="AD472" s="31">
        <f t="shared" si="951"/>
        <v>151374.69999999998</v>
      </c>
      <c r="AE472" s="31">
        <f t="shared" si="952"/>
        <v>151374.69999999998</v>
      </c>
      <c r="AF472" s="31">
        <f t="shared" si="1079"/>
        <v>0</v>
      </c>
      <c r="AG472" s="31">
        <f t="shared" si="954"/>
        <v>148856.60000000001</v>
      </c>
      <c r="AH472" s="31">
        <f t="shared" si="955"/>
        <v>151374.69999999998</v>
      </c>
      <c r="AI472" s="31">
        <f t="shared" si="956"/>
        <v>151374.69999999998</v>
      </c>
      <c r="AJ472" s="31">
        <f t="shared" si="1080"/>
        <v>0</v>
      </c>
      <c r="AK472" s="31">
        <f t="shared" si="1081"/>
        <v>0</v>
      </c>
      <c r="AL472" s="31">
        <f t="shared" si="1082"/>
        <v>-670.60000000000002</v>
      </c>
      <c r="AM472" s="31">
        <f t="shared" si="1083"/>
        <v>0</v>
      </c>
      <c r="AN472" s="31">
        <f t="shared" si="1084"/>
        <v>0</v>
      </c>
      <c r="AO472" s="31">
        <f t="shared" si="1085"/>
        <v>0</v>
      </c>
      <c r="AP472" s="31">
        <f t="shared" si="1086"/>
        <v>0</v>
      </c>
      <c r="AQ472" s="31">
        <f t="shared" si="1087"/>
        <v>0</v>
      </c>
      <c r="AR472" s="31">
        <f t="shared" si="1088"/>
        <v>0</v>
      </c>
      <c r="AS472" s="31">
        <f t="shared" si="928"/>
        <v>148186</v>
      </c>
      <c r="AT472" s="31">
        <f t="shared" si="929"/>
        <v>151374.69999999998</v>
      </c>
      <c r="AU472" s="31">
        <f t="shared" si="930"/>
        <v>151374.69999999998</v>
      </c>
      <c r="AV472" s="31">
        <f t="shared" si="1089"/>
        <v>0</v>
      </c>
      <c r="AW472" s="32"/>
      <c r="AX472" s="32"/>
      <c r="AY472" s="1"/>
      <c r="AZ472" s="1"/>
      <c r="BA472" s="1"/>
      <c r="BB472" s="1"/>
      <c r="BC472" s="1"/>
      <c r="BD472" s="1"/>
      <c r="BE472" s="1"/>
    </row>
    <row r="473">
      <c r="A473" s="29" t="s">
        <v>298</v>
      </c>
      <c r="B473" s="29" t="s">
        <v>74</v>
      </c>
      <c r="C473" s="29" t="s">
        <v>255</v>
      </c>
      <c r="D473" s="29" t="s">
        <v>250</v>
      </c>
      <c r="E473" s="16"/>
      <c r="F473" s="30" t="s">
        <v>34</v>
      </c>
      <c r="G473" s="31">
        <f>G474+G477</f>
        <v>150167.10000000001</v>
      </c>
      <c r="H473" s="31">
        <f>H474+H477</f>
        <v>151374.69999999998</v>
      </c>
      <c r="I473" s="31">
        <f>I474+I477</f>
        <v>151374.69999999998</v>
      </c>
      <c r="J473" s="31">
        <f>J474+J477</f>
        <v>0</v>
      </c>
      <c r="K473" s="31">
        <f>K474+K477</f>
        <v>0</v>
      </c>
      <c r="L473" s="31">
        <f>L474+L477</f>
        <v>0</v>
      </c>
      <c r="M473" s="31">
        <f t="shared" si="997"/>
        <v>150167.10000000001</v>
      </c>
      <c r="N473" s="31">
        <f t="shared" si="998"/>
        <v>151374.69999999998</v>
      </c>
      <c r="O473" s="31">
        <f t="shared" si="999"/>
        <v>151374.69999999998</v>
      </c>
      <c r="P473" s="31">
        <f>P474+P477</f>
        <v>0</v>
      </c>
      <c r="Q473" s="31">
        <f>Q474+Q477</f>
        <v>0</v>
      </c>
      <c r="R473" s="31">
        <f>R474+R477</f>
        <v>-1310.5</v>
      </c>
      <c r="S473" s="31">
        <f>S474+S477</f>
        <v>0</v>
      </c>
      <c r="T473" s="31">
        <f>T474+T477</f>
        <v>0</v>
      </c>
      <c r="U473" s="31">
        <f>U474+U477</f>
        <v>0</v>
      </c>
      <c r="V473" s="31">
        <f>V474+V477</f>
        <v>0</v>
      </c>
      <c r="W473" s="31">
        <f>W474+W477</f>
        <v>0</v>
      </c>
      <c r="X473" s="31">
        <f>X474+X477</f>
        <v>0</v>
      </c>
      <c r="Y473" s="31">
        <f>Y474+Y477</f>
        <v>0</v>
      </c>
      <c r="Z473" s="31">
        <f>Z474+Z477</f>
        <v>0</v>
      </c>
      <c r="AA473" s="31">
        <f>AA474+AA477</f>
        <v>0</v>
      </c>
      <c r="AB473" s="31">
        <f>AB474+AB477</f>
        <v>0</v>
      </c>
      <c r="AC473" s="31">
        <f t="shared" si="950"/>
        <v>148856.60000000001</v>
      </c>
      <c r="AD473" s="31">
        <f t="shared" si="951"/>
        <v>151374.69999999998</v>
      </c>
      <c r="AE473" s="31">
        <f t="shared" si="952"/>
        <v>151374.69999999998</v>
      </c>
      <c r="AF473" s="31">
        <f>AF474+AF477</f>
        <v>0</v>
      </c>
      <c r="AG473" s="31">
        <f t="shared" si="954"/>
        <v>148856.60000000001</v>
      </c>
      <c r="AH473" s="31">
        <f t="shared" si="955"/>
        <v>151374.69999999998</v>
      </c>
      <c r="AI473" s="31">
        <f t="shared" si="956"/>
        <v>151374.69999999998</v>
      </c>
      <c r="AJ473" s="31">
        <f>AJ474+AJ477</f>
        <v>0</v>
      </c>
      <c r="AK473" s="31">
        <f>AK474+AK477</f>
        <v>0</v>
      </c>
      <c r="AL473" s="31">
        <f>AL474+AL477</f>
        <v>-670.60000000000002</v>
      </c>
      <c r="AM473" s="31">
        <f>AM474+AM477</f>
        <v>0</v>
      </c>
      <c r="AN473" s="31">
        <f>AN474+AN477</f>
        <v>0</v>
      </c>
      <c r="AO473" s="31">
        <f>AO474+AO477</f>
        <v>0</v>
      </c>
      <c r="AP473" s="31">
        <f>AP474+AP477</f>
        <v>0</v>
      </c>
      <c r="AQ473" s="31">
        <f>AQ474+AQ477</f>
        <v>0</v>
      </c>
      <c r="AR473" s="31">
        <f>AR474+AR477</f>
        <v>0</v>
      </c>
      <c r="AS473" s="31">
        <f t="shared" si="928"/>
        <v>148186</v>
      </c>
      <c r="AT473" s="31">
        <f t="shared" si="929"/>
        <v>151374.69999999998</v>
      </c>
      <c r="AU473" s="31">
        <f t="shared" si="930"/>
        <v>151374.69999999998</v>
      </c>
      <c r="AV473" s="31">
        <f>AV474+AV477</f>
        <v>0</v>
      </c>
      <c r="AW473" s="32"/>
      <c r="AX473" s="32"/>
      <c r="AY473" s="1"/>
      <c r="AZ473" s="1"/>
      <c r="BA473" s="1"/>
      <c r="BB473" s="1"/>
      <c r="BC473" s="1"/>
      <c r="BD473" s="1"/>
      <c r="BE473" s="1"/>
    </row>
    <row r="474" ht="47.25">
      <c r="A474" s="29" t="s">
        <v>298</v>
      </c>
      <c r="B474" s="29" t="s">
        <v>74</v>
      </c>
      <c r="C474" s="29" t="s">
        <v>255</v>
      </c>
      <c r="D474" s="29" t="s">
        <v>251</v>
      </c>
      <c r="E474" s="16"/>
      <c r="F474" s="30" t="s">
        <v>252</v>
      </c>
      <c r="G474" s="31">
        <f t="shared" ref="G474:G475" si="1090">G475</f>
        <v>489.39999999999998</v>
      </c>
      <c r="H474" s="31">
        <f t="shared" ref="H474:H475" si="1091">H475</f>
        <v>489.39999999999998</v>
      </c>
      <c r="I474" s="31">
        <f t="shared" ref="I474:I475" si="1092">I475</f>
        <v>489.39999999999998</v>
      </c>
      <c r="J474" s="31">
        <f t="shared" ref="J474:J475" si="1093">J475</f>
        <v>0</v>
      </c>
      <c r="K474" s="31">
        <f t="shared" ref="K474:K475" si="1094">K475</f>
        <v>0</v>
      </c>
      <c r="L474" s="31">
        <f t="shared" ref="L474:L475" si="1095">L475</f>
        <v>0</v>
      </c>
      <c r="M474" s="31">
        <f t="shared" si="997"/>
        <v>489.39999999999998</v>
      </c>
      <c r="N474" s="31">
        <f t="shared" si="998"/>
        <v>489.39999999999998</v>
      </c>
      <c r="O474" s="31">
        <f t="shared" si="999"/>
        <v>489.39999999999998</v>
      </c>
      <c r="P474" s="31">
        <f t="shared" ref="P474:P475" si="1096">P475</f>
        <v>0</v>
      </c>
      <c r="Q474" s="31">
        <f t="shared" ref="Q474:Q475" si="1097">Q475</f>
        <v>0</v>
      </c>
      <c r="R474" s="31">
        <f t="shared" ref="R474:R475" si="1098">R475</f>
        <v>0</v>
      </c>
      <c r="S474" s="31">
        <f t="shared" ref="S474:S475" si="1099">S475</f>
        <v>0</v>
      </c>
      <c r="T474" s="31">
        <f t="shared" ref="T474:T475" si="1100">T475</f>
        <v>0</v>
      </c>
      <c r="U474" s="31">
        <f t="shared" ref="U474:U475" si="1101">U475</f>
        <v>0</v>
      </c>
      <c r="V474" s="31">
        <f t="shared" ref="V474:V475" si="1102">V475</f>
        <v>0</v>
      </c>
      <c r="W474" s="31">
        <f t="shared" ref="W474:W475" si="1103">W475</f>
        <v>0</v>
      </c>
      <c r="X474" s="31">
        <f t="shared" ref="X474:X475" si="1104">X475</f>
        <v>0</v>
      </c>
      <c r="Y474" s="31">
        <f t="shared" ref="Y474:Y475" si="1105">Y475</f>
        <v>0</v>
      </c>
      <c r="Z474" s="31">
        <f t="shared" ref="Z474:Z475" si="1106">Z475</f>
        <v>0</v>
      </c>
      <c r="AA474" s="31">
        <f t="shared" ref="AA474:AA475" si="1107">AA475</f>
        <v>0</v>
      </c>
      <c r="AB474" s="31">
        <f t="shared" ref="AB474:AB475" si="1108">AB475</f>
        <v>0</v>
      </c>
      <c r="AC474" s="31">
        <f t="shared" si="950"/>
        <v>489.39999999999998</v>
      </c>
      <c r="AD474" s="31">
        <f t="shared" si="951"/>
        <v>489.39999999999998</v>
      </c>
      <c r="AE474" s="31">
        <f t="shared" si="952"/>
        <v>489.39999999999998</v>
      </c>
      <c r="AF474" s="31">
        <f t="shared" ref="AF474:AF475" si="1109">AF475</f>
        <v>0</v>
      </c>
      <c r="AG474" s="31">
        <f t="shared" si="954"/>
        <v>489.39999999999998</v>
      </c>
      <c r="AH474" s="31">
        <f t="shared" si="955"/>
        <v>489.39999999999998</v>
      </c>
      <c r="AI474" s="31">
        <f t="shared" si="956"/>
        <v>489.39999999999998</v>
      </c>
      <c r="AJ474" s="31">
        <f t="shared" ref="AJ474:AJ475" si="1110">AJ475</f>
        <v>0</v>
      </c>
      <c r="AK474" s="31">
        <f t="shared" ref="AK474:AK475" si="1111">AK475</f>
        <v>0</v>
      </c>
      <c r="AL474" s="31">
        <f t="shared" ref="AL474:AL475" si="1112">AL475</f>
        <v>0</v>
      </c>
      <c r="AM474" s="31">
        <f t="shared" ref="AM474:AM475" si="1113">AM475</f>
        <v>0</v>
      </c>
      <c r="AN474" s="31">
        <f t="shared" ref="AN474:AN475" si="1114">AN475</f>
        <v>0</v>
      </c>
      <c r="AO474" s="31">
        <f t="shared" ref="AO474:AO475" si="1115">AO475</f>
        <v>0</v>
      </c>
      <c r="AP474" s="31">
        <f t="shared" ref="AP474:AP475" si="1116">AP475</f>
        <v>0</v>
      </c>
      <c r="AQ474" s="31">
        <f t="shared" ref="AQ474:AQ475" si="1117">AQ475</f>
        <v>0</v>
      </c>
      <c r="AR474" s="31">
        <f t="shared" ref="AR474:AR475" si="1118">AR475</f>
        <v>0</v>
      </c>
      <c r="AS474" s="31">
        <f t="shared" si="928"/>
        <v>489.39999999999998</v>
      </c>
      <c r="AT474" s="31">
        <f t="shared" si="929"/>
        <v>489.39999999999998</v>
      </c>
      <c r="AU474" s="31">
        <f t="shared" si="930"/>
        <v>489.39999999999998</v>
      </c>
      <c r="AV474" s="31">
        <f t="shared" ref="AV474:AV475" si="1119">AV475</f>
        <v>0</v>
      </c>
      <c r="AW474" s="32"/>
      <c r="AX474" s="32"/>
      <c r="AY474" s="1"/>
      <c r="AZ474" s="1"/>
      <c r="BA474" s="1"/>
      <c r="BB474" s="1"/>
      <c r="BC474" s="1"/>
      <c r="BD474" s="1"/>
      <c r="BE474" s="1"/>
    </row>
    <row r="475" ht="31.5">
      <c r="A475" s="29" t="s">
        <v>298</v>
      </c>
      <c r="B475" s="29" t="s">
        <v>74</v>
      </c>
      <c r="C475" s="29" t="s">
        <v>255</v>
      </c>
      <c r="D475" s="29" t="s">
        <v>253</v>
      </c>
      <c r="E475" s="16"/>
      <c r="F475" s="30" t="s">
        <v>254</v>
      </c>
      <c r="G475" s="31">
        <f t="shared" si="1090"/>
        <v>489.39999999999998</v>
      </c>
      <c r="H475" s="31">
        <f t="shared" si="1091"/>
        <v>489.39999999999998</v>
      </c>
      <c r="I475" s="31">
        <f t="shared" si="1092"/>
        <v>489.39999999999998</v>
      </c>
      <c r="J475" s="31">
        <f t="shared" si="1093"/>
        <v>0</v>
      </c>
      <c r="K475" s="31">
        <f t="shared" si="1094"/>
        <v>0</v>
      </c>
      <c r="L475" s="31">
        <f t="shared" si="1095"/>
        <v>0</v>
      </c>
      <c r="M475" s="31">
        <f t="shared" si="997"/>
        <v>489.39999999999998</v>
      </c>
      <c r="N475" s="31">
        <f t="shared" si="998"/>
        <v>489.39999999999998</v>
      </c>
      <c r="O475" s="31">
        <f t="shared" si="999"/>
        <v>489.39999999999998</v>
      </c>
      <c r="P475" s="31">
        <f t="shared" si="1096"/>
        <v>0</v>
      </c>
      <c r="Q475" s="31">
        <f t="shared" si="1097"/>
        <v>0</v>
      </c>
      <c r="R475" s="31">
        <f t="shared" si="1098"/>
        <v>0</v>
      </c>
      <c r="S475" s="31">
        <f t="shared" si="1099"/>
        <v>0</v>
      </c>
      <c r="T475" s="31">
        <f t="shared" si="1100"/>
        <v>0</v>
      </c>
      <c r="U475" s="31">
        <f t="shared" si="1101"/>
        <v>0</v>
      </c>
      <c r="V475" s="31">
        <f t="shared" si="1102"/>
        <v>0</v>
      </c>
      <c r="W475" s="31">
        <f t="shared" si="1103"/>
        <v>0</v>
      </c>
      <c r="X475" s="31">
        <f t="shared" si="1104"/>
        <v>0</v>
      </c>
      <c r="Y475" s="31">
        <f t="shared" si="1105"/>
        <v>0</v>
      </c>
      <c r="Z475" s="31">
        <f t="shared" si="1106"/>
        <v>0</v>
      </c>
      <c r="AA475" s="31">
        <f t="shared" si="1107"/>
        <v>0</v>
      </c>
      <c r="AB475" s="31">
        <f t="shared" si="1108"/>
        <v>0</v>
      </c>
      <c r="AC475" s="31">
        <f t="shared" si="950"/>
        <v>489.39999999999998</v>
      </c>
      <c r="AD475" s="31">
        <f t="shared" si="951"/>
        <v>489.39999999999998</v>
      </c>
      <c r="AE475" s="31">
        <f t="shared" si="952"/>
        <v>489.39999999999998</v>
      </c>
      <c r="AF475" s="31">
        <f t="shared" si="1109"/>
        <v>0</v>
      </c>
      <c r="AG475" s="31">
        <f t="shared" si="954"/>
        <v>489.39999999999998</v>
      </c>
      <c r="AH475" s="31">
        <f t="shared" si="955"/>
        <v>489.39999999999998</v>
      </c>
      <c r="AI475" s="31">
        <f t="shared" si="956"/>
        <v>489.39999999999998</v>
      </c>
      <c r="AJ475" s="31">
        <f t="shared" si="1110"/>
        <v>0</v>
      </c>
      <c r="AK475" s="31">
        <f t="shared" si="1111"/>
        <v>0</v>
      </c>
      <c r="AL475" s="31">
        <f t="shared" si="1112"/>
        <v>0</v>
      </c>
      <c r="AM475" s="31">
        <f t="shared" si="1113"/>
        <v>0</v>
      </c>
      <c r="AN475" s="31">
        <f t="shared" si="1114"/>
        <v>0</v>
      </c>
      <c r="AO475" s="31">
        <f t="shared" si="1115"/>
        <v>0</v>
      </c>
      <c r="AP475" s="31">
        <f t="shared" si="1116"/>
        <v>0</v>
      </c>
      <c r="AQ475" s="31">
        <f t="shared" si="1117"/>
        <v>0</v>
      </c>
      <c r="AR475" s="31">
        <f t="shared" si="1118"/>
        <v>0</v>
      </c>
      <c r="AS475" s="31">
        <f t="shared" si="928"/>
        <v>489.39999999999998</v>
      </c>
      <c r="AT475" s="31">
        <f t="shared" si="929"/>
        <v>489.39999999999998</v>
      </c>
      <c r="AU475" s="31">
        <f t="shared" si="930"/>
        <v>489.39999999999998</v>
      </c>
      <c r="AV475" s="31">
        <f t="shared" si="1119"/>
        <v>0</v>
      </c>
      <c r="AW475" s="32"/>
      <c r="AX475" s="32"/>
      <c r="AY475" s="1"/>
      <c r="AZ475" s="1"/>
      <c r="BA475" s="1"/>
      <c r="BB475" s="1"/>
      <c r="BC475" s="1"/>
      <c r="BD475" s="1"/>
      <c r="BE475" s="1"/>
    </row>
    <row r="476" ht="31.5">
      <c r="A476" s="29" t="s">
        <v>298</v>
      </c>
      <c r="B476" s="29" t="s">
        <v>74</v>
      </c>
      <c r="C476" s="29" t="s">
        <v>255</v>
      </c>
      <c r="D476" s="29" t="s">
        <v>253</v>
      </c>
      <c r="E476" s="15" t="s">
        <v>129</v>
      </c>
      <c r="F476" s="30" t="s">
        <v>130</v>
      </c>
      <c r="G476" s="31">
        <v>489.39999999999998</v>
      </c>
      <c r="H476" s="31">
        <v>489.39999999999998</v>
      </c>
      <c r="I476" s="31">
        <v>489.39999999999998</v>
      </c>
      <c r="J476" s="31"/>
      <c r="K476" s="31"/>
      <c r="L476" s="31"/>
      <c r="M476" s="31">
        <f t="shared" si="997"/>
        <v>489.39999999999998</v>
      </c>
      <c r="N476" s="31">
        <f t="shared" si="998"/>
        <v>489.39999999999998</v>
      </c>
      <c r="O476" s="31">
        <f t="shared" si="999"/>
        <v>489.39999999999998</v>
      </c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  <c r="AB476" s="31"/>
      <c r="AC476" s="31">
        <f t="shared" si="950"/>
        <v>489.39999999999998</v>
      </c>
      <c r="AD476" s="31">
        <f t="shared" si="951"/>
        <v>489.39999999999998</v>
      </c>
      <c r="AE476" s="31">
        <f t="shared" si="952"/>
        <v>489.39999999999998</v>
      </c>
      <c r="AF476" s="31"/>
      <c r="AG476" s="31">
        <f t="shared" si="954"/>
        <v>489.39999999999998</v>
      </c>
      <c r="AH476" s="31">
        <f t="shared" si="955"/>
        <v>489.39999999999998</v>
      </c>
      <c r="AI476" s="31">
        <f t="shared" si="956"/>
        <v>489.39999999999998</v>
      </c>
      <c r="AJ476" s="31"/>
      <c r="AK476" s="31"/>
      <c r="AL476" s="31"/>
      <c r="AM476" s="31"/>
      <c r="AN476" s="31"/>
      <c r="AO476" s="31"/>
      <c r="AP476" s="31"/>
      <c r="AQ476" s="31"/>
      <c r="AR476" s="31"/>
      <c r="AS476" s="31">
        <f t="shared" si="928"/>
        <v>489.39999999999998</v>
      </c>
      <c r="AT476" s="31">
        <f t="shared" si="929"/>
        <v>489.39999999999998</v>
      </c>
      <c r="AU476" s="31">
        <f t="shared" si="930"/>
        <v>489.39999999999998</v>
      </c>
      <c r="AV476" s="31"/>
      <c r="AW476" s="32"/>
      <c r="AX476" s="32"/>
      <c r="AY476" s="1"/>
      <c r="AZ476" s="1"/>
      <c r="BA476" s="1"/>
      <c r="BB476" s="1"/>
      <c r="BC476" s="1"/>
      <c r="BD476" s="1"/>
      <c r="BE476" s="1"/>
    </row>
    <row r="477" ht="31.5">
      <c r="A477" s="29" t="s">
        <v>298</v>
      </c>
      <c r="B477" s="29" t="s">
        <v>74</v>
      </c>
      <c r="C477" s="29" t="s">
        <v>255</v>
      </c>
      <c r="D477" s="29" t="s">
        <v>259</v>
      </c>
      <c r="E477" s="16"/>
      <c r="F477" s="30" t="s">
        <v>260</v>
      </c>
      <c r="G477" s="31">
        <f>G478+G480+G482</f>
        <v>149677.70000000001</v>
      </c>
      <c r="H477" s="31">
        <f>H478+H480+H482</f>
        <v>150885.29999999999</v>
      </c>
      <c r="I477" s="31">
        <f>I478+I480+I482</f>
        <v>150885.29999999999</v>
      </c>
      <c r="J477" s="31">
        <f>J478+J480+J482</f>
        <v>0</v>
      </c>
      <c r="K477" s="31">
        <f>K478+K480+K482</f>
        <v>0</v>
      </c>
      <c r="L477" s="31">
        <f>L478+L480+L482</f>
        <v>0</v>
      </c>
      <c r="M477" s="31">
        <f t="shared" si="997"/>
        <v>149677.70000000001</v>
      </c>
      <c r="N477" s="31">
        <f t="shared" si="998"/>
        <v>150885.29999999999</v>
      </c>
      <c r="O477" s="31">
        <f t="shared" si="999"/>
        <v>150885.29999999999</v>
      </c>
      <c r="P477" s="31">
        <f>P478+P480+P482</f>
        <v>0</v>
      </c>
      <c r="Q477" s="31">
        <f>Q478+Q480+Q482</f>
        <v>0</v>
      </c>
      <c r="R477" s="31">
        <f>R478+R480+R482</f>
        <v>-1310.5</v>
      </c>
      <c r="S477" s="31">
        <f>S478+S480+S482</f>
        <v>0</v>
      </c>
      <c r="T477" s="31">
        <f>T478+T480+T482</f>
        <v>0</v>
      </c>
      <c r="U477" s="31">
        <f>U478+U480+U482</f>
        <v>0</v>
      </c>
      <c r="V477" s="31">
        <f>V478+V480+V482</f>
        <v>0</v>
      </c>
      <c r="W477" s="31">
        <f>W478+W480+W482</f>
        <v>0</v>
      </c>
      <c r="X477" s="31">
        <f>X478+X480+X482</f>
        <v>0</v>
      </c>
      <c r="Y477" s="31">
        <f>Y478+Y480+Y482</f>
        <v>0</v>
      </c>
      <c r="Z477" s="31">
        <f>Z478+Z480+Z482</f>
        <v>0</v>
      </c>
      <c r="AA477" s="31">
        <f>AA478+AA480+AA482</f>
        <v>0</v>
      </c>
      <c r="AB477" s="31">
        <f>AB478+AB480+AB482</f>
        <v>0</v>
      </c>
      <c r="AC477" s="31">
        <f t="shared" si="950"/>
        <v>148367.20000000001</v>
      </c>
      <c r="AD477" s="31">
        <f t="shared" si="951"/>
        <v>150885.29999999999</v>
      </c>
      <c r="AE477" s="31">
        <f t="shared" si="952"/>
        <v>150885.29999999999</v>
      </c>
      <c r="AF477" s="31">
        <f>AF478+AF480+AF482</f>
        <v>0</v>
      </c>
      <c r="AG477" s="31">
        <f t="shared" si="954"/>
        <v>148367.20000000001</v>
      </c>
      <c r="AH477" s="31">
        <f t="shared" si="955"/>
        <v>150885.29999999999</v>
      </c>
      <c r="AI477" s="31">
        <f t="shared" si="956"/>
        <v>150885.29999999999</v>
      </c>
      <c r="AJ477" s="31">
        <f>AJ478+AJ480+AJ482</f>
        <v>0</v>
      </c>
      <c r="AK477" s="31">
        <f>AK478+AK480+AK482</f>
        <v>0</v>
      </c>
      <c r="AL477" s="31">
        <f>AL478+AL480+AL482</f>
        <v>-670.60000000000002</v>
      </c>
      <c r="AM477" s="31">
        <f>AM478+AM480+AM482</f>
        <v>0</v>
      </c>
      <c r="AN477" s="31">
        <f>AN478+AN480+AN482</f>
        <v>0</v>
      </c>
      <c r="AO477" s="31">
        <f>AO478+AO480+AO482</f>
        <v>0</v>
      </c>
      <c r="AP477" s="31">
        <f>AP478+AP480+AP482</f>
        <v>0</v>
      </c>
      <c r="AQ477" s="31">
        <f>AQ478+AQ480+AQ482</f>
        <v>0</v>
      </c>
      <c r="AR477" s="31">
        <f>AR478+AR480+AR482</f>
        <v>0</v>
      </c>
      <c r="AS477" s="31">
        <f t="shared" si="928"/>
        <v>147696.60000000001</v>
      </c>
      <c r="AT477" s="31">
        <f t="shared" si="929"/>
        <v>150885.29999999999</v>
      </c>
      <c r="AU477" s="31">
        <f t="shared" si="930"/>
        <v>150885.29999999999</v>
      </c>
      <c r="AV477" s="31">
        <f>AV478+AV480+AV482</f>
        <v>0</v>
      </c>
      <c r="AW477" s="32"/>
      <c r="AX477" s="32"/>
      <c r="AY477" s="1"/>
      <c r="AZ477" s="1"/>
      <c r="BA477" s="1"/>
      <c r="BB477" s="1"/>
      <c r="BC477" s="1"/>
      <c r="BD477" s="1"/>
      <c r="BE477" s="1"/>
    </row>
    <row r="478" ht="47.25">
      <c r="A478" s="29" t="s">
        <v>298</v>
      </c>
      <c r="B478" s="29" t="s">
        <v>74</v>
      </c>
      <c r="C478" s="29" t="s">
        <v>255</v>
      </c>
      <c r="D478" s="29" t="s">
        <v>261</v>
      </c>
      <c r="E478" s="16"/>
      <c r="F478" s="30" t="s">
        <v>54</v>
      </c>
      <c r="G478" s="31">
        <f>G479</f>
        <v>75651.100000000006</v>
      </c>
      <c r="H478" s="31">
        <f>H479</f>
        <v>77529.300000000003</v>
      </c>
      <c r="I478" s="31">
        <f>I479</f>
        <v>77529.300000000003</v>
      </c>
      <c r="J478" s="31">
        <f>J479</f>
        <v>0</v>
      </c>
      <c r="K478" s="31">
        <f>K479</f>
        <v>0</v>
      </c>
      <c r="L478" s="31">
        <f>L479</f>
        <v>0</v>
      </c>
      <c r="M478" s="31">
        <f t="shared" si="997"/>
        <v>75651.100000000006</v>
      </c>
      <c r="N478" s="31">
        <f t="shared" si="998"/>
        <v>77529.300000000003</v>
      </c>
      <c r="O478" s="31">
        <f t="shared" si="999"/>
        <v>77529.300000000003</v>
      </c>
      <c r="P478" s="31">
        <f>P479</f>
        <v>0</v>
      </c>
      <c r="Q478" s="31">
        <f>Q479</f>
        <v>0</v>
      </c>
      <c r="R478" s="31">
        <f>R479</f>
        <v>-1310.5</v>
      </c>
      <c r="S478" s="31">
        <f>S479</f>
        <v>0</v>
      </c>
      <c r="T478" s="31">
        <f>T479</f>
        <v>0</v>
      </c>
      <c r="U478" s="31">
        <f>U479</f>
        <v>0</v>
      </c>
      <c r="V478" s="31">
        <f>V479</f>
        <v>0</v>
      </c>
      <c r="W478" s="31">
        <f>W479</f>
        <v>0</v>
      </c>
      <c r="X478" s="31">
        <f>X479</f>
        <v>0</v>
      </c>
      <c r="Y478" s="31">
        <f>Y479</f>
        <v>0</v>
      </c>
      <c r="Z478" s="31">
        <f>Z479</f>
        <v>0</v>
      </c>
      <c r="AA478" s="31">
        <f>AA479</f>
        <v>0</v>
      </c>
      <c r="AB478" s="31">
        <f>AB479</f>
        <v>0</v>
      </c>
      <c r="AC478" s="31">
        <f t="shared" si="950"/>
        <v>74340.600000000006</v>
      </c>
      <c r="AD478" s="31">
        <f t="shared" si="951"/>
        <v>77529.300000000003</v>
      </c>
      <c r="AE478" s="31">
        <f t="shared" si="952"/>
        <v>77529.300000000003</v>
      </c>
      <c r="AF478" s="31">
        <f>AF479</f>
        <v>0</v>
      </c>
      <c r="AG478" s="31">
        <f t="shared" si="954"/>
        <v>74340.600000000006</v>
      </c>
      <c r="AH478" s="31">
        <f t="shared" si="955"/>
        <v>77529.300000000003</v>
      </c>
      <c r="AI478" s="31">
        <f t="shared" si="956"/>
        <v>77529.300000000003</v>
      </c>
      <c r="AJ478" s="31">
        <f>AJ479</f>
        <v>0</v>
      </c>
      <c r="AK478" s="31">
        <f>AK479</f>
        <v>0</v>
      </c>
      <c r="AL478" s="31">
        <f>AL479</f>
        <v>0</v>
      </c>
      <c r="AM478" s="31">
        <f>AM479</f>
        <v>0</v>
      </c>
      <c r="AN478" s="31">
        <f>AN479</f>
        <v>0</v>
      </c>
      <c r="AO478" s="31">
        <f>AO479</f>
        <v>0</v>
      </c>
      <c r="AP478" s="31">
        <f>AP479</f>
        <v>0</v>
      </c>
      <c r="AQ478" s="31">
        <f>AQ479</f>
        <v>0</v>
      </c>
      <c r="AR478" s="31">
        <f>AR479</f>
        <v>0</v>
      </c>
      <c r="AS478" s="31">
        <f t="shared" si="928"/>
        <v>74340.600000000006</v>
      </c>
      <c r="AT478" s="31">
        <f t="shared" si="929"/>
        <v>77529.300000000003</v>
      </c>
      <c r="AU478" s="31">
        <f t="shared" si="930"/>
        <v>77529.300000000003</v>
      </c>
      <c r="AV478" s="31">
        <f>AV479</f>
        <v>0</v>
      </c>
      <c r="AW478" s="32"/>
      <c r="AX478" s="32"/>
      <c r="AY478" s="1"/>
      <c r="AZ478" s="1"/>
      <c r="BA478" s="1"/>
      <c r="BB478" s="1"/>
      <c r="BC478" s="1"/>
      <c r="BD478" s="1"/>
      <c r="BE478" s="1"/>
    </row>
    <row r="479" ht="31.5">
      <c r="A479" s="29" t="s">
        <v>298</v>
      </c>
      <c r="B479" s="29" t="s">
        <v>74</v>
      </c>
      <c r="C479" s="29" t="s">
        <v>255</v>
      </c>
      <c r="D479" s="29" t="s">
        <v>261</v>
      </c>
      <c r="E479" s="15" t="s">
        <v>129</v>
      </c>
      <c r="F479" s="30" t="s">
        <v>130</v>
      </c>
      <c r="G479" s="31">
        <v>75651.100000000006</v>
      </c>
      <c r="H479" s="31">
        <v>77529.300000000003</v>
      </c>
      <c r="I479" s="31">
        <v>77529.300000000003</v>
      </c>
      <c r="J479" s="31"/>
      <c r="K479" s="31"/>
      <c r="L479" s="31"/>
      <c r="M479" s="31">
        <f t="shared" si="997"/>
        <v>75651.100000000006</v>
      </c>
      <c r="N479" s="31">
        <f t="shared" si="998"/>
        <v>77529.300000000003</v>
      </c>
      <c r="O479" s="31">
        <f t="shared" si="999"/>
        <v>77529.300000000003</v>
      </c>
      <c r="P479" s="31"/>
      <c r="Q479" s="31"/>
      <c r="R479" s="31">
        <v>-1310.5</v>
      </c>
      <c r="S479" s="31"/>
      <c r="T479" s="31"/>
      <c r="U479" s="31"/>
      <c r="V479" s="31"/>
      <c r="W479" s="31"/>
      <c r="X479" s="31"/>
      <c r="Y479" s="31"/>
      <c r="Z479" s="31"/>
      <c r="AA479" s="31"/>
      <c r="AB479" s="31"/>
      <c r="AC479" s="31">
        <f t="shared" si="950"/>
        <v>74340.600000000006</v>
      </c>
      <c r="AD479" s="31">
        <f t="shared" si="951"/>
        <v>77529.300000000003</v>
      </c>
      <c r="AE479" s="31">
        <f t="shared" si="952"/>
        <v>77529.300000000003</v>
      </c>
      <c r="AF479" s="31"/>
      <c r="AG479" s="31">
        <f t="shared" si="954"/>
        <v>74340.600000000006</v>
      </c>
      <c r="AH479" s="31">
        <f t="shared" si="955"/>
        <v>77529.300000000003</v>
      </c>
      <c r="AI479" s="31">
        <f t="shared" si="956"/>
        <v>77529.300000000003</v>
      </c>
      <c r="AJ479" s="31"/>
      <c r="AK479" s="31"/>
      <c r="AL479" s="31"/>
      <c r="AM479" s="31"/>
      <c r="AN479" s="31"/>
      <c r="AO479" s="31"/>
      <c r="AP479" s="31"/>
      <c r="AQ479" s="31"/>
      <c r="AR479" s="31"/>
      <c r="AS479" s="31">
        <f t="shared" si="928"/>
        <v>74340.600000000006</v>
      </c>
      <c r="AT479" s="31">
        <f t="shared" si="929"/>
        <v>77529.300000000003</v>
      </c>
      <c r="AU479" s="31">
        <f t="shared" si="930"/>
        <v>77529.300000000003</v>
      </c>
      <c r="AV479" s="31"/>
      <c r="AW479" s="32"/>
      <c r="AX479" s="32"/>
      <c r="AY479" s="1"/>
      <c r="AZ479" s="1"/>
      <c r="BA479" s="1"/>
      <c r="BB479" s="1"/>
      <c r="BC479" s="1"/>
      <c r="BD479" s="1"/>
      <c r="BE479" s="1"/>
    </row>
    <row r="480" hidden="1">
      <c r="A480" s="29" t="s">
        <v>298</v>
      </c>
      <c r="B480" s="29" t="s">
        <v>74</v>
      </c>
      <c r="C480" s="29" t="s">
        <v>255</v>
      </c>
      <c r="D480" s="29" t="s">
        <v>262</v>
      </c>
      <c r="E480" s="16"/>
      <c r="F480" s="30" t="s">
        <v>218</v>
      </c>
      <c r="G480" s="31">
        <f>G481</f>
        <v>670.60000000000002</v>
      </c>
      <c r="H480" s="31">
        <f>H481</f>
        <v>0</v>
      </c>
      <c r="I480" s="31">
        <f>I481</f>
        <v>0</v>
      </c>
      <c r="J480" s="31">
        <f>J481</f>
        <v>0</v>
      </c>
      <c r="K480" s="31">
        <f>K481</f>
        <v>0</v>
      </c>
      <c r="L480" s="31">
        <f>L481</f>
        <v>0</v>
      </c>
      <c r="M480" s="31">
        <f t="shared" si="997"/>
        <v>670.60000000000002</v>
      </c>
      <c r="N480" s="31">
        <f t="shared" si="998"/>
        <v>0</v>
      </c>
      <c r="O480" s="31">
        <f t="shared" si="999"/>
        <v>0</v>
      </c>
      <c r="P480" s="31">
        <f>P481</f>
        <v>0</v>
      </c>
      <c r="Q480" s="31">
        <f>Q481</f>
        <v>0</v>
      </c>
      <c r="R480" s="31">
        <f>R481</f>
        <v>0</v>
      </c>
      <c r="S480" s="31">
        <f>S481</f>
        <v>0</v>
      </c>
      <c r="T480" s="31">
        <f>T481</f>
        <v>0</v>
      </c>
      <c r="U480" s="31">
        <f>U481</f>
        <v>0</v>
      </c>
      <c r="V480" s="31">
        <f>V481</f>
        <v>0</v>
      </c>
      <c r="W480" s="31">
        <f>W481</f>
        <v>0</v>
      </c>
      <c r="X480" s="31">
        <f>X481</f>
        <v>0</v>
      </c>
      <c r="Y480" s="31">
        <f>Y481</f>
        <v>0</v>
      </c>
      <c r="Z480" s="31">
        <f>Z481</f>
        <v>0</v>
      </c>
      <c r="AA480" s="31">
        <f>AA481</f>
        <v>0</v>
      </c>
      <c r="AB480" s="31">
        <f>AB481</f>
        <v>0</v>
      </c>
      <c r="AC480" s="31">
        <f t="shared" si="950"/>
        <v>670.60000000000002</v>
      </c>
      <c r="AD480" s="31">
        <f t="shared" si="951"/>
        <v>0</v>
      </c>
      <c r="AE480" s="31">
        <f t="shared" si="952"/>
        <v>0</v>
      </c>
      <c r="AF480" s="31">
        <f>AF481</f>
        <v>0</v>
      </c>
      <c r="AG480" s="31">
        <f t="shared" si="954"/>
        <v>670.60000000000002</v>
      </c>
      <c r="AH480" s="31">
        <f t="shared" si="955"/>
        <v>0</v>
      </c>
      <c r="AI480" s="31">
        <f t="shared" si="956"/>
        <v>0</v>
      </c>
      <c r="AJ480" s="31">
        <f>AJ481</f>
        <v>0</v>
      </c>
      <c r="AK480" s="31">
        <f>AK481</f>
        <v>0</v>
      </c>
      <c r="AL480" s="31">
        <f>AL481</f>
        <v>-670.60000000000002</v>
      </c>
      <c r="AM480" s="31">
        <f>AM481</f>
        <v>0</v>
      </c>
      <c r="AN480" s="31">
        <f>AN481</f>
        <v>0</v>
      </c>
      <c r="AO480" s="31">
        <f>AO481</f>
        <v>0</v>
      </c>
      <c r="AP480" s="31">
        <f>AP481</f>
        <v>0</v>
      </c>
      <c r="AQ480" s="31">
        <f>AQ481</f>
        <v>0</v>
      </c>
      <c r="AR480" s="31">
        <f>AR481</f>
        <v>0</v>
      </c>
      <c r="AS480" s="31">
        <f t="shared" si="928"/>
        <v>0</v>
      </c>
      <c r="AT480" s="31">
        <f t="shared" si="929"/>
        <v>0</v>
      </c>
      <c r="AU480" s="31">
        <f t="shared" si="930"/>
        <v>0</v>
      </c>
      <c r="AV480" s="31">
        <f>AV481</f>
        <v>0</v>
      </c>
      <c r="AW480" s="32">
        <v>0</v>
      </c>
      <c r="AX480" s="32"/>
      <c r="AY480" s="1"/>
      <c r="AZ480" s="1"/>
      <c r="BA480" s="1"/>
      <c r="BB480" s="1"/>
      <c r="BC480" s="1"/>
      <c r="BD480" s="1"/>
      <c r="BE480" s="1"/>
    </row>
    <row r="481" ht="31.5" hidden="1">
      <c r="A481" s="29" t="s">
        <v>298</v>
      </c>
      <c r="B481" s="29" t="s">
        <v>74</v>
      </c>
      <c r="C481" s="29" t="s">
        <v>255</v>
      </c>
      <c r="D481" s="29" t="s">
        <v>262</v>
      </c>
      <c r="E481" s="15" t="s">
        <v>129</v>
      </c>
      <c r="F481" s="30" t="s">
        <v>130</v>
      </c>
      <c r="G481" s="31">
        <v>670.60000000000002</v>
      </c>
      <c r="H481" s="31"/>
      <c r="I481" s="31"/>
      <c r="J481" s="31"/>
      <c r="K481" s="31"/>
      <c r="L481" s="31"/>
      <c r="M481" s="31">
        <f t="shared" si="997"/>
        <v>670.60000000000002</v>
      </c>
      <c r="N481" s="31">
        <f t="shared" si="998"/>
        <v>0</v>
      </c>
      <c r="O481" s="31">
        <f t="shared" si="999"/>
        <v>0</v>
      </c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  <c r="AB481" s="31"/>
      <c r="AC481" s="31">
        <f t="shared" si="950"/>
        <v>670.60000000000002</v>
      </c>
      <c r="AD481" s="31">
        <f t="shared" si="951"/>
        <v>0</v>
      </c>
      <c r="AE481" s="31">
        <f t="shared" si="952"/>
        <v>0</v>
      </c>
      <c r="AF481" s="31"/>
      <c r="AG481" s="31">
        <f t="shared" si="954"/>
        <v>670.60000000000002</v>
      </c>
      <c r="AH481" s="31">
        <f t="shared" si="955"/>
        <v>0</v>
      </c>
      <c r="AI481" s="31">
        <f t="shared" si="956"/>
        <v>0</v>
      </c>
      <c r="AJ481" s="31"/>
      <c r="AK481" s="31"/>
      <c r="AL481" s="31">
        <v>-670.60000000000002</v>
      </c>
      <c r="AM481" s="31"/>
      <c r="AN481" s="31"/>
      <c r="AO481" s="31"/>
      <c r="AP481" s="31"/>
      <c r="AQ481" s="31"/>
      <c r="AR481" s="31"/>
      <c r="AS481" s="31">
        <f t="shared" si="928"/>
        <v>0</v>
      </c>
      <c r="AT481" s="31">
        <f t="shared" si="929"/>
        <v>0</v>
      </c>
      <c r="AU481" s="31">
        <f t="shared" si="930"/>
        <v>0</v>
      </c>
      <c r="AV481" s="31"/>
      <c r="AW481" s="32">
        <v>0</v>
      </c>
      <c r="AX481" s="32"/>
      <c r="AY481" s="1"/>
      <c r="AZ481" s="1"/>
      <c r="BA481" s="1"/>
      <c r="BB481" s="1"/>
      <c r="BC481" s="1"/>
      <c r="BD481" s="1"/>
      <c r="BE481" s="1"/>
    </row>
    <row r="482">
      <c r="A482" s="29" t="s">
        <v>298</v>
      </c>
      <c r="B482" s="29" t="s">
        <v>74</v>
      </c>
      <c r="C482" s="29" t="s">
        <v>255</v>
      </c>
      <c r="D482" s="29" t="s">
        <v>263</v>
      </c>
      <c r="E482" s="16"/>
      <c r="F482" s="30" t="s">
        <v>264</v>
      </c>
      <c r="G482" s="31">
        <f>G483</f>
        <v>73356</v>
      </c>
      <c r="H482" s="31">
        <f>H483</f>
        <v>73356</v>
      </c>
      <c r="I482" s="31">
        <f>I483</f>
        <v>73356</v>
      </c>
      <c r="J482" s="31">
        <f>J483</f>
        <v>0</v>
      </c>
      <c r="K482" s="31">
        <f>K483</f>
        <v>0</v>
      </c>
      <c r="L482" s="31">
        <f>L483</f>
        <v>0</v>
      </c>
      <c r="M482" s="31">
        <f t="shared" si="997"/>
        <v>73356</v>
      </c>
      <c r="N482" s="31">
        <f t="shared" si="998"/>
        <v>73356</v>
      </c>
      <c r="O482" s="31">
        <f t="shared" si="999"/>
        <v>73356</v>
      </c>
      <c r="P482" s="31">
        <f>P483</f>
        <v>0</v>
      </c>
      <c r="Q482" s="31">
        <f>Q483</f>
        <v>0</v>
      </c>
      <c r="R482" s="31">
        <f>R483</f>
        <v>0</v>
      </c>
      <c r="S482" s="31">
        <f>S483</f>
        <v>0</v>
      </c>
      <c r="T482" s="31">
        <f>T483</f>
        <v>0</v>
      </c>
      <c r="U482" s="31">
        <f>U483</f>
        <v>0</v>
      </c>
      <c r="V482" s="31">
        <f>V483</f>
        <v>0</v>
      </c>
      <c r="W482" s="31">
        <f>W483</f>
        <v>0</v>
      </c>
      <c r="X482" s="31">
        <f>X483</f>
        <v>0</v>
      </c>
      <c r="Y482" s="31">
        <f>Y483</f>
        <v>0</v>
      </c>
      <c r="Z482" s="31">
        <f>Z483</f>
        <v>0</v>
      </c>
      <c r="AA482" s="31">
        <f>AA483</f>
        <v>0</v>
      </c>
      <c r="AB482" s="31">
        <f>AB483</f>
        <v>0</v>
      </c>
      <c r="AC482" s="31">
        <f t="shared" si="950"/>
        <v>73356</v>
      </c>
      <c r="AD482" s="31">
        <f t="shared" si="951"/>
        <v>73356</v>
      </c>
      <c r="AE482" s="31">
        <f t="shared" si="952"/>
        <v>73356</v>
      </c>
      <c r="AF482" s="31">
        <f>AF483</f>
        <v>0</v>
      </c>
      <c r="AG482" s="31">
        <f t="shared" si="954"/>
        <v>73356</v>
      </c>
      <c r="AH482" s="31">
        <f t="shared" si="955"/>
        <v>73356</v>
      </c>
      <c r="AI482" s="31">
        <f t="shared" si="956"/>
        <v>73356</v>
      </c>
      <c r="AJ482" s="31">
        <f>AJ483</f>
        <v>0</v>
      </c>
      <c r="AK482" s="31">
        <f>AK483</f>
        <v>0</v>
      </c>
      <c r="AL482" s="31">
        <f>AL483</f>
        <v>0</v>
      </c>
      <c r="AM482" s="31">
        <f>AM483</f>
        <v>0</v>
      </c>
      <c r="AN482" s="31">
        <f>AN483</f>
        <v>0</v>
      </c>
      <c r="AO482" s="31">
        <f>AO483</f>
        <v>0</v>
      </c>
      <c r="AP482" s="31">
        <f>AP483</f>
        <v>0</v>
      </c>
      <c r="AQ482" s="31">
        <f>AQ483</f>
        <v>0</v>
      </c>
      <c r="AR482" s="31">
        <f>AR483</f>
        <v>0</v>
      </c>
      <c r="AS482" s="31">
        <f t="shared" si="928"/>
        <v>73356</v>
      </c>
      <c r="AT482" s="31">
        <f t="shared" si="929"/>
        <v>73356</v>
      </c>
      <c r="AU482" s="31">
        <f t="shared" si="930"/>
        <v>73356</v>
      </c>
      <c r="AV482" s="31">
        <f>AV483</f>
        <v>0</v>
      </c>
      <c r="AW482" s="32"/>
      <c r="AX482" s="32"/>
      <c r="AY482" s="1"/>
      <c r="AZ482" s="1"/>
      <c r="BA482" s="1"/>
      <c r="BB482" s="1"/>
      <c r="BC482" s="1"/>
      <c r="BD482" s="1"/>
      <c r="BE482" s="1"/>
    </row>
    <row r="483" ht="31.5">
      <c r="A483" s="29" t="s">
        <v>298</v>
      </c>
      <c r="B483" s="29" t="s">
        <v>74</v>
      </c>
      <c r="C483" s="29" t="s">
        <v>255</v>
      </c>
      <c r="D483" s="29" t="s">
        <v>263</v>
      </c>
      <c r="E483" s="15" t="s">
        <v>129</v>
      </c>
      <c r="F483" s="30" t="s">
        <v>130</v>
      </c>
      <c r="G483" s="31">
        <v>73356</v>
      </c>
      <c r="H483" s="31">
        <v>73356</v>
      </c>
      <c r="I483" s="31">
        <v>73356</v>
      </c>
      <c r="J483" s="31"/>
      <c r="K483" s="31"/>
      <c r="L483" s="31"/>
      <c r="M483" s="31">
        <f t="shared" si="997"/>
        <v>73356</v>
      </c>
      <c r="N483" s="31">
        <f t="shared" si="998"/>
        <v>73356</v>
      </c>
      <c r="O483" s="31">
        <f t="shared" si="999"/>
        <v>73356</v>
      </c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  <c r="AB483" s="31"/>
      <c r="AC483" s="31">
        <f t="shared" si="950"/>
        <v>73356</v>
      </c>
      <c r="AD483" s="31">
        <f t="shared" si="951"/>
        <v>73356</v>
      </c>
      <c r="AE483" s="31">
        <f t="shared" si="952"/>
        <v>73356</v>
      </c>
      <c r="AF483" s="31"/>
      <c r="AG483" s="31">
        <f t="shared" si="954"/>
        <v>73356</v>
      </c>
      <c r="AH483" s="31">
        <f t="shared" si="955"/>
        <v>73356</v>
      </c>
      <c r="AI483" s="31">
        <f t="shared" si="956"/>
        <v>73356</v>
      </c>
      <c r="AJ483" s="31"/>
      <c r="AK483" s="31"/>
      <c r="AL483" s="31"/>
      <c r="AM483" s="31"/>
      <c r="AN483" s="31"/>
      <c r="AO483" s="31"/>
      <c r="AP483" s="31"/>
      <c r="AQ483" s="31"/>
      <c r="AR483" s="31"/>
      <c r="AS483" s="31">
        <f t="shared" si="928"/>
        <v>73356</v>
      </c>
      <c r="AT483" s="31">
        <f t="shared" si="929"/>
        <v>73356</v>
      </c>
      <c r="AU483" s="31">
        <f t="shared" si="930"/>
        <v>73356</v>
      </c>
      <c r="AV483" s="31"/>
      <c r="AW483" s="32"/>
      <c r="AX483" s="32"/>
      <c r="AY483" s="1"/>
      <c r="AZ483" s="1"/>
      <c r="BA483" s="1"/>
      <c r="BB483" s="1"/>
      <c r="BC483" s="1"/>
      <c r="BD483" s="1"/>
      <c r="BE483" s="1"/>
    </row>
    <row r="484" ht="31.5">
      <c r="A484" s="29" t="s">
        <v>298</v>
      </c>
      <c r="B484" s="29" t="s">
        <v>74</v>
      </c>
      <c r="C484" s="29" t="s">
        <v>255</v>
      </c>
      <c r="D484" s="29" t="s">
        <v>301</v>
      </c>
      <c r="E484" s="16"/>
      <c r="F484" s="30" t="s">
        <v>302</v>
      </c>
      <c r="G484" s="31">
        <f>G485</f>
        <v>909316.69999999995</v>
      </c>
      <c r="H484" s="31">
        <f>H485</f>
        <v>932268.89999999991</v>
      </c>
      <c r="I484" s="31">
        <f>I485</f>
        <v>932468.19999999995</v>
      </c>
      <c r="J484" s="31">
        <f>J485</f>
        <v>-1177.9259999999999</v>
      </c>
      <c r="K484" s="31">
        <f>K485</f>
        <v>-362.52600000000001</v>
      </c>
      <c r="L484" s="31">
        <f>L485</f>
        <v>-362.52600000000001</v>
      </c>
      <c r="M484" s="31">
        <f t="shared" si="997"/>
        <v>908138.77399999998</v>
      </c>
      <c r="N484" s="31">
        <f t="shared" si="998"/>
        <v>931906.37399999995</v>
      </c>
      <c r="O484" s="31">
        <f t="shared" si="999"/>
        <v>932105.674</v>
      </c>
      <c r="P484" s="31">
        <f>P485</f>
        <v>0</v>
      </c>
      <c r="Q484" s="31">
        <f>Q485</f>
        <v>0</v>
      </c>
      <c r="R484" s="31">
        <f>R485</f>
        <v>51.25</v>
      </c>
      <c r="S484" s="31">
        <f>S485</f>
        <v>0</v>
      </c>
      <c r="T484" s="31">
        <f>T485</f>
        <v>0</v>
      </c>
      <c r="U484" s="31">
        <f>U485</f>
        <v>0</v>
      </c>
      <c r="V484" s="31">
        <f>V485</f>
        <v>0</v>
      </c>
      <c r="W484" s="31">
        <f>W485</f>
        <v>0</v>
      </c>
      <c r="X484" s="31">
        <f>X485</f>
        <v>0</v>
      </c>
      <c r="Y484" s="31">
        <f>Y485</f>
        <v>0</v>
      </c>
      <c r="Z484" s="31">
        <f>Z485</f>
        <v>0</v>
      </c>
      <c r="AA484" s="31">
        <f>AA485</f>
        <v>0</v>
      </c>
      <c r="AB484" s="31">
        <f>AB485</f>
        <v>0</v>
      </c>
      <c r="AC484" s="31">
        <f t="shared" si="950"/>
        <v>908190.02399999998</v>
      </c>
      <c r="AD484" s="31">
        <f t="shared" si="951"/>
        <v>931906.37399999995</v>
      </c>
      <c r="AE484" s="31">
        <f t="shared" si="952"/>
        <v>932105.674</v>
      </c>
      <c r="AF484" s="31">
        <f>AF485</f>
        <v>0</v>
      </c>
      <c r="AG484" s="31">
        <f t="shared" si="954"/>
        <v>908190.02399999998</v>
      </c>
      <c r="AH484" s="31">
        <f t="shared" si="955"/>
        <v>931906.37399999995</v>
      </c>
      <c r="AI484" s="31">
        <f t="shared" si="956"/>
        <v>932105.674</v>
      </c>
      <c r="AJ484" s="31">
        <f>AJ485</f>
        <v>0</v>
      </c>
      <c r="AK484" s="31">
        <f>AK485</f>
        <v>0</v>
      </c>
      <c r="AL484" s="31">
        <f>AL485</f>
        <v>-4323.6999999999998</v>
      </c>
      <c r="AM484" s="31">
        <f>AM485</f>
        <v>0</v>
      </c>
      <c r="AN484" s="31">
        <f>AN485</f>
        <v>0</v>
      </c>
      <c r="AO484" s="31">
        <f>AO485</f>
        <v>0</v>
      </c>
      <c r="AP484" s="31">
        <f>AP485</f>
        <v>0</v>
      </c>
      <c r="AQ484" s="31">
        <f>AQ485</f>
        <v>0</v>
      </c>
      <c r="AR484" s="31">
        <f>AR485</f>
        <v>0</v>
      </c>
      <c r="AS484" s="31">
        <f t="shared" ref="AS484:AS547" si="1120">AG484+AJ484+AK484+AL484+AM484</f>
        <v>903866.32400000002</v>
      </c>
      <c r="AT484" s="31">
        <f t="shared" ref="AT484:AT547" si="1121">AH484+AN484+AO484+AP484</f>
        <v>931906.37399999995</v>
      </c>
      <c r="AU484" s="31">
        <f t="shared" ref="AU484:AU547" si="1122">AI484+AR484+AQ484</f>
        <v>932105.674</v>
      </c>
      <c r="AV484" s="31">
        <f>AV485</f>
        <v>0</v>
      </c>
      <c r="AW484" s="32"/>
      <c r="AX484" s="32"/>
      <c r="AY484" s="1"/>
      <c r="AZ484" s="1"/>
      <c r="BA484" s="1"/>
      <c r="BB484" s="1"/>
      <c r="BC484" s="1"/>
      <c r="BD484" s="1"/>
      <c r="BE484" s="1"/>
    </row>
    <row r="485">
      <c r="A485" s="29" t="s">
        <v>298</v>
      </c>
      <c r="B485" s="29" t="s">
        <v>74</v>
      </c>
      <c r="C485" s="29" t="s">
        <v>255</v>
      </c>
      <c r="D485" s="29" t="s">
        <v>309</v>
      </c>
      <c r="E485" s="16"/>
      <c r="F485" s="30" t="s">
        <v>34</v>
      </c>
      <c r="G485" s="31">
        <f>G489+G510+G513+G486+G506</f>
        <v>909316.69999999995</v>
      </c>
      <c r="H485" s="31">
        <f>H489+H510+H513+H486+H506</f>
        <v>932268.89999999991</v>
      </c>
      <c r="I485" s="31">
        <f>I489+I510+I513+I486+I506</f>
        <v>932468.19999999995</v>
      </c>
      <c r="J485" s="31">
        <f>J489+J510+J513+J486+J506</f>
        <v>-1177.9259999999999</v>
      </c>
      <c r="K485" s="31">
        <f>K489+K510+K513+K486+K506</f>
        <v>-362.52600000000001</v>
      </c>
      <c r="L485" s="31">
        <f>L489+L510+L513+L486+L506</f>
        <v>-362.52600000000001</v>
      </c>
      <c r="M485" s="31">
        <f t="shared" si="997"/>
        <v>908138.77399999998</v>
      </c>
      <c r="N485" s="31">
        <f t="shared" si="998"/>
        <v>931906.37399999995</v>
      </c>
      <c r="O485" s="31">
        <f t="shared" si="999"/>
        <v>932105.674</v>
      </c>
      <c r="P485" s="31">
        <f>P489+P510+P513+P486+P506</f>
        <v>0</v>
      </c>
      <c r="Q485" s="31">
        <f>Q489+Q510+Q513+Q486+Q506</f>
        <v>0</v>
      </c>
      <c r="R485" s="31">
        <f>R489+R510+R513+R486+R506</f>
        <v>51.25</v>
      </c>
      <c r="S485" s="31">
        <f>S489+S510+S513+S486+S506</f>
        <v>0</v>
      </c>
      <c r="T485" s="31">
        <f>T489+T510+T513+T486+T506</f>
        <v>0</v>
      </c>
      <c r="U485" s="31">
        <f>U489+U510+U513+U486+U506</f>
        <v>0</v>
      </c>
      <c r="V485" s="31">
        <f>V489+V510+V513+V486+V506</f>
        <v>0</v>
      </c>
      <c r="W485" s="31">
        <f>W489+W510+W513+W486+W506</f>
        <v>0</v>
      </c>
      <c r="X485" s="31">
        <f>X489+X510+X513+X486+X506</f>
        <v>0</v>
      </c>
      <c r="Y485" s="31">
        <f>Y489+Y510+Y513+Y486+Y506</f>
        <v>0</v>
      </c>
      <c r="Z485" s="31">
        <f>Z489+Z510+Z513+Z486+Z506</f>
        <v>0</v>
      </c>
      <c r="AA485" s="31">
        <f>AA489+AA510+AA513+AA486+AA506</f>
        <v>0</v>
      </c>
      <c r="AB485" s="31">
        <f>AB489+AB510+AB513+AB486+AB506</f>
        <v>0</v>
      </c>
      <c r="AC485" s="31">
        <f t="shared" si="950"/>
        <v>908190.02399999998</v>
      </c>
      <c r="AD485" s="31">
        <f t="shared" si="951"/>
        <v>931906.37399999995</v>
      </c>
      <c r="AE485" s="31">
        <f t="shared" si="952"/>
        <v>932105.674</v>
      </c>
      <c r="AF485" s="31">
        <f>AF489+AF510+AF513+AF486+AF506</f>
        <v>0</v>
      </c>
      <c r="AG485" s="31">
        <f t="shared" si="954"/>
        <v>908190.02399999998</v>
      </c>
      <c r="AH485" s="31">
        <f t="shared" si="955"/>
        <v>931906.37399999995</v>
      </c>
      <c r="AI485" s="31">
        <f t="shared" si="956"/>
        <v>932105.674</v>
      </c>
      <c r="AJ485" s="31">
        <f>AJ489+AJ510+AJ513+AJ486+AJ506</f>
        <v>0</v>
      </c>
      <c r="AK485" s="31">
        <f>AK489+AK510+AK513+AK486+AK506</f>
        <v>0</v>
      </c>
      <c r="AL485" s="31">
        <f>AL489+AL510+AL513+AL486+AL506</f>
        <v>-4323.6999999999998</v>
      </c>
      <c r="AM485" s="31">
        <f>AM489+AM510+AM513+AM486+AM506</f>
        <v>0</v>
      </c>
      <c r="AN485" s="31">
        <f>AN489+AN510+AN513+AN486+AN506</f>
        <v>0</v>
      </c>
      <c r="AO485" s="31">
        <f>AO489+AO510+AO513+AO486+AO506</f>
        <v>0</v>
      </c>
      <c r="AP485" s="31">
        <f>AP489+AP510+AP513+AP486+AP506</f>
        <v>0</v>
      </c>
      <c r="AQ485" s="31">
        <f>AQ489+AQ510+AQ513+AQ486+AQ506</f>
        <v>0</v>
      </c>
      <c r="AR485" s="31">
        <f>AR489+AR510+AR513+AR486+AR506</f>
        <v>0</v>
      </c>
      <c r="AS485" s="31">
        <f t="shared" si="1120"/>
        <v>903866.32400000002</v>
      </c>
      <c r="AT485" s="31">
        <f t="shared" si="1121"/>
        <v>931906.37399999995</v>
      </c>
      <c r="AU485" s="31">
        <f t="shared" si="1122"/>
        <v>932105.674</v>
      </c>
      <c r="AV485" s="31">
        <f>AV489+AV510+AV513+AV486+AV506</f>
        <v>0</v>
      </c>
      <c r="AW485" s="32"/>
      <c r="AX485" s="32"/>
      <c r="AY485" s="1"/>
      <c r="AZ485" s="1"/>
      <c r="BA485" s="1"/>
      <c r="BB485" s="1"/>
      <c r="BC485" s="1"/>
      <c r="BD485" s="1"/>
      <c r="BE485" s="1"/>
    </row>
    <row r="486" ht="47.25">
      <c r="A486" s="29" t="s">
        <v>298</v>
      </c>
      <c r="B486" s="29" t="s">
        <v>74</v>
      </c>
      <c r="C486" s="29" t="s">
        <v>255</v>
      </c>
      <c r="D486" s="29" t="s">
        <v>310</v>
      </c>
      <c r="E486" s="16"/>
      <c r="F486" s="30" t="s">
        <v>311</v>
      </c>
      <c r="G486" s="31">
        <f t="shared" ref="G486:G487" si="1123">G487</f>
        <v>3</v>
      </c>
      <c r="H486" s="31">
        <f t="shared" ref="H486:H487" si="1124">H487</f>
        <v>3</v>
      </c>
      <c r="I486" s="31">
        <f t="shared" ref="I486:I487" si="1125">I487</f>
        <v>3</v>
      </c>
      <c r="J486" s="31">
        <f t="shared" ref="J486:J487" si="1126">J487</f>
        <v>0</v>
      </c>
      <c r="K486" s="31">
        <f t="shared" ref="K486:K487" si="1127">K487</f>
        <v>0</v>
      </c>
      <c r="L486" s="31">
        <f t="shared" ref="L486:L487" si="1128">L487</f>
        <v>0</v>
      </c>
      <c r="M486" s="31">
        <f t="shared" si="997"/>
        <v>3</v>
      </c>
      <c r="N486" s="31">
        <f t="shared" si="998"/>
        <v>3</v>
      </c>
      <c r="O486" s="31">
        <f t="shared" si="999"/>
        <v>3</v>
      </c>
      <c r="P486" s="31">
        <f t="shared" ref="P486:P487" si="1129">P487</f>
        <v>0</v>
      </c>
      <c r="Q486" s="31">
        <f t="shared" ref="Q486:Q487" si="1130">Q487</f>
        <v>0</v>
      </c>
      <c r="R486" s="31">
        <f t="shared" ref="R486:R487" si="1131">R487</f>
        <v>0</v>
      </c>
      <c r="S486" s="31">
        <f t="shared" ref="S486:S487" si="1132">S487</f>
        <v>0</v>
      </c>
      <c r="T486" s="31">
        <f t="shared" ref="T486:T487" si="1133">T487</f>
        <v>0</v>
      </c>
      <c r="U486" s="31">
        <f t="shared" ref="U486:U487" si="1134">U487</f>
        <v>0</v>
      </c>
      <c r="V486" s="31">
        <f t="shared" ref="V486:V487" si="1135">V487</f>
        <v>0</v>
      </c>
      <c r="W486" s="31">
        <f t="shared" ref="W486:W487" si="1136">W487</f>
        <v>0</v>
      </c>
      <c r="X486" s="31">
        <f t="shared" ref="X486:X487" si="1137">X487</f>
        <v>0</v>
      </c>
      <c r="Y486" s="31">
        <f t="shared" ref="Y486:Y487" si="1138">Y487</f>
        <v>0</v>
      </c>
      <c r="Z486" s="31">
        <f t="shared" ref="Z486:Z487" si="1139">Z487</f>
        <v>0</v>
      </c>
      <c r="AA486" s="31">
        <f t="shared" ref="AA486:AA487" si="1140">AA487</f>
        <v>0</v>
      </c>
      <c r="AB486" s="31">
        <f t="shared" ref="AB486:AB487" si="1141">AB487</f>
        <v>0</v>
      </c>
      <c r="AC486" s="31">
        <f t="shared" si="950"/>
        <v>3</v>
      </c>
      <c r="AD486" s="31">
        <f t="shared" si="951"/>
        <v>3</v>
      </c>
      <c r="AE486" s="31">
        <f t="shared" si="952"/>
        <v>3</v>
      </c>
      <c r="AF486" s="31">
        <f t="shared" ref="AF486:AF487" si="1142">AF487</f>
        <v>0</v>
      </c>
      <c r="AG486" s="31">
        <f t="shared" si="954"/>
        <v>3</v>
      </c>
      <c r="AH486" s="31">
        <f t="shared" si="955"/>
        <v>3</v>
      </c>
      <c r="AI486" s="31">
        <f t="shared" si="956"/>
        <v>3</v>
      </c>
      <c r="AJ486" s="31">
        <f t="shared" ref="AJ486:AJ487" si="1143">AJ487</f>
        <v>0</v>
      </c>
      <c r="AK486" s="31">
        <f t="shared" ref="AK486:AK487" si="1144">AK487</f>
        <v>0</v>
      </c>
      <c r="AL486" s="31">
        <f t="shared" ref="AL486:AL487" si="1145">AL487</f>
        <v>0</v>
      </c>
      <c r="AM486" s="31">
        <f t="shared" ref="AM486:AM487" si="1146">AM487</f>
        <v>0</v>
      </c>
      <c r="AN486" s="31">
        <f t="shared" ref="AN486:AN487" si="1147">AN487</f>
        <v>0</v>
      </c>
      <c r="AO486" s="31">
        <f t="shared" ref="AO486:AO487" si="1148">AO487</f>
        <v>0</v>
      </c>
      <c r="AP486" s="31">
        <f t="shared" ref="AP486:AP487" si="1149">AP487</f>
        <v>0</v>
      </c>
      <c r="AQ486" s="31">
        <f t="shared" ref="AQ486:AQ487" si="1150">AQ487</f>
        <v>0</v>
      </c>
      <c r="AR486" s="31">
        <f t="shared" ref="AR486:AR487" si="1151">AR487</f>
        <v>0</v>
      </c>
      <c r="AS486" s="31">
        <f t="shared" si="1120"/>
        <v>3</v>
      </c>
      <c r="AT486" s="31">
        <f t="shared" si="1121"/>
        <v>3</v>
      </c>
      <c r="AU486" s="31">
        <f t="shared" si="1122"/>
        <v>3</v>
      </c>
      <c r="AV486" s="31">
        <f t="shared" ref="AV486:AV487" si="1152">AV487</f>
        <v>0</v>
      </c>
      <c r="AW486" s="32"/>
      <c r="AX486" s="32"/>
      <c r="AY486" s="1"/>
      <c r="AZ486" s="1"/>
      <c r="BA486" s="1"/>
      <c r="BB486" s="1"/>
      <c r="BC486" s="1"/>
      <c r="BD486" s="1"/>
      <c r="BE486" s="1"/>
    </row>
    <row r="487" ht="31.5">
      <c r="A487" s="29" t="s">
        <v>298</v>
      </c>
      <c r="B487" s="29" t="s">
        <v>74</v>
      </c>
      <c r="C487" s="29" t="s">
        <v>255</v>
      </c>
      <c r="D487" s="29" t="s">
        <v>313</v>
      </c>
      <c r="E487" s="16"/>
      <c r="F487" s="30" t="s">
        <v>314</v>
      </c>
      <c r="G487" s="31">
        <f t="shared" si="1123"/>
        <v>3</v>
      </c>
      <c r="H487" s="31">
        <f t="shared" si="1124"/>
        <v>3</v>
      </c>
      <c r="I487" s="31">
        <f t="shared" si="1125"/>
        <v>3</v>
      </c>
      <c r="J487" s="31">
        <f t="shared" si="1126"/>
        <v>0</v>
      </c>
      <c r="K487" s="31">
        <f t="shared" si="1127"/>
        <v>0</v>
      </c>
      <c r="L487" s="31">
        <f t="shared" si="1128"/>
        <v>0</v>
      </c>
      <c r="M487" s="31">
        <f t="shared" si="997"/>
        <v>3</v>
      </c>
      <c r="N487" s="31">
        <f t="shared" si="998"/>
        <v>3</v>
      </c>
      <c r="O487" s="31">
        <f t="shared" si="999"/>
        <v>3</v>
      </c>
      <c r="P487" s="31">
        <f t="shared" si="1129"/>
        <v>0</v>
      </c>
      <c r="Q487" s="31">
        <f t="shared" si="1130"/>
        <v>0</v>
      </c>
      <c r="R487" s="31">
        <f t="shared" si="1131"/>
        <v>0</v>
      </c>
      <c r="S487" s="31">
        <f t="shared" si="1132"/>
        <v>0</v>
      </c>
      <c r="T487" s="31">
        <f t="shared" si="1133"/>
        <v>0</v>
      </c>
      <c r="U487" s="31">
        <f t="shared" si="1134"/>
        <v>0</v>
      </c>
      <c r="V487" s="31">
        <f t="shared" si="1135"/>
        <v>0</v>
      </c>
      <c r="W487" s="31">
        <f t="shared" si="1136"/>
        <v>0</v>
      </c>
      <c r="X487" s="31">
        <f t="shared" si="1137"/>
        <v>0</v>
      </c>
      <c r="Y487" s="31">
        <f t="shared" si="1138"/>
        <v>0</v>
      </c>
      <c r="Z487" s="31">
        <f t="shared" si="1139"/>
        <v>0</v>
      </c>
      <c r="AA487" s="31">
        <f t="shared" si="1140"/>
        <v>0</v>
      </c>
      <c r="AB487" s="31">
        <f t="shared" si="1141"/>
        <v>0</v>
      </c>
      <c r="AC487" s="31">
        <f t="shared" si="950"/>
        <v>3</v>
      </c>
      <c r="AD487" s="31">
        <f t="shared" si="951"/>
        <v>3</v>
      </c>
      <c r="AE487" s="31">
        <f t="shared" si="952"/>
        <v>3</v>
      </c>
      <c r="AF487" s="31">
        <f t="shared" si="1142"/>
        <v>0</v>
      </c>
      <c r="AG487" s="31">
        <f t="shared" si="954"/>
        <v>3</v>
      </c>
      <c r="AH487" s="31">
        <f t="shared" si="955"/>
        <v>3</v>
      </c>
      <c r="AI487" s="31">
        <f t="shared" si="956"/>
        <v>3</v>
      </c>
      <c r="AJ487" s="31">
        <f t="shared" si="1143"/>
        <v>0</v>
      </c>
      <c r="AK487" s="31">
        <f t="shared" si="1144"/>
        <v>0</v>
      </c>
      <c r="AL487" s="31">
        <f t="shared" si="1145"/>
        <v>0</v>
      </c>
      <c r="AM487" s="31">
        <f t="shared" si="1146"/>
        <v>0</v>
      </c>
      <c r="AN487" s="31">
        <f t="shared" si="1147"/>
        <v>0</v>
      </c>
      <c r="AO487" s="31">
        <f t="shared" si="1148"/>
        <v>0</v>
      </c>
      <c r="AP487" s="31">
        <f t="shared" si="1149"/>
        <v>0</v>
      </c>
      <c r="AQ487" s="31">
        <f t="shared" si="1150"/>
        <v>0</v>
      </c>
      <c r="AR487" s="31">
        <f t="shared" si="1151"/>
        <v>0</v>
      </c>
      <c r="AS487" s="31">
        <f t="shared" si="1120"/>
        <v>3</v>
      </c>
      <c r="AT487" s="31">
        <f t="shared" si="1121"/>
        <v>3</v>
      </c>
      <c r="AU487" s="31">
        <f t="shared" si="1122"/>
        <v>3</v>
      </c>
      <c r="AV487" s="31">
        <f t="shared" si="1152"/>
        <v>0</v>
      </c>
      <c r="AW487" s="32"/>
      <c r="AX487" s="32"/>
      <c r="AY487" s="1"/>
      <c r="AZ487" s="1"/>
      <c r="BA487" s="1"/>
      <c r="BB487" s="1"/>
      <c r="BC487" s="1"/>
      <c r="BD487" s="1"/>
      <c r="BE487" s="1"/>
    </row>
    <row r="488" ht="31.5">
      <c r="A488" s="29" t="s">
        <v>298</v>
      </c>
      <c r="B488" s="29" t="s">
        <v>74</v>
      </c>
      <c r="C488" s="29" t="s">
        <v>255</v>
      </c>
      <c r="D488" s="29" t="s">
        <v>313</v>
      </c>
      <c r="E488" s="15" t="s">
        <v>39</v>
      </c>
      <c r="F488" s="30" t="s">
        <v>40</v>
      </c>
      <c r="G488" s="31">
        <v>3</v>
      </c>
      <c r="H488" s="31">
        <v>3</v>
      </c>
      <c r="I488" s="31">
        <v>3</v>
      </c>
      <c r="J488" s="31"/>
      <c r="K488" s="31"/>
      <c r="L488" s="31"/>
      <c r="M488" s="31">
        <f t="shared" si="997"/>
        <v>3</v>
      </c>
      <c r="N488" s="31">
        <f t="shared" si="998"/>
        <v>3</v>
      </c>
      <c r="O488" s="31">
        <f t="shared" si="999"/>
        <v>3</v>
      </c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  <c r="AA488" s="31"/>
      <c r="AB488" s="31"/>
      <c r="AC488" s="31">
        <f t="shared" si="950"/>
        <v>3</v>
      </c>
      <c r="AD488" s="31">
        <f t="shared" si="951"/>
        <v>3</v>
      </c>
      <c r="AE488" s="31">
        <f t="shared" si="952"/>
        <v>3</v>
      </c>
      <c r="AF488" s="31"/>
      <c r="AG488" s="31">
        <f t="shared" si="954"/>
        <v>3</v>
      </c>
      <c r="AH488" s="31">
        <f t="shared" si="955"/>
        <v>3</v>
      </c>
      <c r="AI488" s="31">
        <f t="shared" si="956"/>
        <v>3</v>
      </c>
      <c r="AJ488" s="31"/>
      <c r="AK488" s="31"/>
      <c r="AL488" s="31"/>
      <c r="AM488" s="31"/>
      <c r="AN488" s="31"/>
      <c r="AO488" s="31"/>
      <c r="AP488" s="31"/>
      <c r="AQ488" s="31"/>
      <c r="AR488" s="31"/>
      <c r="AS488" s="31">
        <f t="shared" si="1120"/>
        <v>3</v>
      </c>
      <c r="AT488" s="31">
        <f t="shared" si="1121"/>
        <v>3</v>
      </c>
      <c r="AU488" s="31">
        <f t="shared" si="1122"/>
        <v>3</v>
      </c>
      <c r="AV488" s="31"/>
      <c r="AW488" s="32"/>
      <c r="AX488" s="32"/>
      <c r="AY488" s="1"/>
      <c r="AZ488" s="1"/>
      <c r="BA488" s="1"/>
      <c r="BB488" s="1"/>
      <c r="BC488" s="1"/>
      <c r="BD488" s="1"/>
      <c r="BE488" s="1"/>
    </row>
    <row r="489" ht="47.25">
      <c r="A489" s="29" t="s">
        <v>298</v>
      </c>
      <c r="B489" s="29" t="s">
        <v>74</v>
      </c>
      <c r="C489" s="29" t="s">
        <v>255</v>
      </c>
      <c r="D489" s="29" t="s">
        <v>385</v>
      </c>
      <c r="E489" s="16"/>
      <c r="F489" s="30" t="s">
        <v>386</v>
      </c>
      <c r="G489" s="31">
        <f>G490+G495+G497+G501+G504</f>
        <v>181296.39999999999</v>
      </c>
      <c r="H489" s="31">
        <f>H490+H495+H497+H501+H504</f>
        <v>185026.10000000001</v>
      </c>
      <c r="I489" s="31">
        <f>I490+I495+I497+I501+I504</f>
        <v>185026.10000000001</v>
      </c>
      <c r="J489" s="31">
        <f>J490+J495+J497+J501+J504</f>
        <v>-1177.9259999999999</v>
      </c>
      <c r="K489" s="31">
        <f>K490+K495+K497+K501+K504</f>
        <v>-362.52600000000001</v>
      </c>
      <c r="L489" s="31">
        <f>L490+L495+L497+L501+L504</f>
        <v>-362.52600000000001</v>
      </c>
      <c r="M489" s="31">
        <f t="shared" si="997"/>
        <v>180118.47399999999</v>
      </c>
      <c r="N489" s="31">
        <f t="shared" si="998"/>
        <v>184663.57399999999</v>
      </c>
      <c r="O489" s="31">
        <f t="shared" si="999"/>
        <v>184663.57399999999</v>
      </c>
      <c r="P489" s="31">
        <f>P490+P495+P497+P501+P504</f>
        <v>0</v>
      </c>
      <c r="Q489" s="31">
        <f>Q490+Q495+Q497+Q501+Q504</f>
        <v>0</v>
      </c>
      <c r="R489" s="31">
        <f>R490+R495+R497+R501+R504</f>
        <v>15.743</v>
      </c>
      <c r="S489" s="31">
        <f>S490+S495+S497+S501+S504</f>
        <v>0</v>
      </c>
      <c r="T489" s="31">
        <f>T490+T495+T497+T501+T504</f>
        <v>0</v>
      </c>
      <c r="U489" s="31">
        <f>U490+U495+U497+U501+U504</f>
        <v>0</v>
      </c>
      <c r="V489" s="31">
        <f>V490+V495+V497+V501+V504</f>
        <v>0</v>
      </c>
      <c r="W489" s="31">
        <f>W490+W495+W497+W501+W504</f>
        <v>0</v>
      </c>
      <c r="X489" s="31">
        <f>X490+X495+X497+X501+X504</f>
        <v>0</v>
      </c>
      <c r="Y489" s="31">
        <f>Y490+Y495+Y497+Y501+Y504</f>
        <v>0</v>
      </c>
      <c r="Z489" s="31">
        <f>Z490+Z495+Z497+Z501+Z504</f>
        <v>0</v>
      </c>
      <c r="AA489" s="31">
        <f>AA490+AA495+AA497+AA501+AA504</f>
        <v>0</v>
      </c>
      <c r="AB489" s="31">
        <f>AB490+AB495+AB497+AB501+AB504</f>
        <v>0</v>
      </c>
      <c r="AC489" s="31">
        <f t="shared" si="950"/>
        <v>180134.21699999998</v>
      </c>
      <c r="AD489" s="31">
        <f t="shared" si="951"/>
        <v>184663.57399999999</v>
      </c>
      <c r="AE489" s="31">
        <f t="shared" si="952"/>
        <v>184663.57399999999</v>
      </c>
      <c r="AF489" s="31">
        <f>AF490+AF495+AF497+AF501+AF504</f>
        <v>0</v>
      </c>
      <c r="AG489" s="31">
        <f t="shared" si="954"/>
        <v>180134.21699999998</v>
      </c>
      <c r="AH489" s="31">
        <f t="shared" si="955"/>
        <v>184663.57399999999</v>
      </c>
      <c r="AI489" s="31">
        <f t="shared" si="956"/>
        <v>184663.57399999999</v>
      </c>
      <c r="AJ489" s="31">
        <f>AJ490+AJ495+AJ497+AJ501+AJ504</f>
        <v>0</v>
      </c>
      <c r="AK489" s="31">
        <f>AK490+AK495+AK497+AK501+AK504</f>
        <v>0</v>
      </c>
      <c r="AL489" s="31">
        <f>AL490+AL495+AL497+AL501+AL504</f>
        <v>-1759</v>
      </c>
      <c r="AM489" s="31">
        <f>AM490+AM495+AM497+AM501+AM504</f>
        <v>0</v>
      </c>
      <c r="AN489" s="31">
        <f>AN490+AN495+AN497+AN501+AN504</f>
        <v>0</v>
      </c>
      <c r="AO489" s="31">
        <f>AO490+AO495+AO497+AO501+AO504</f>
        <v>0</v>
      </c>
      <c r="AP489" s="31">
        <f>AP490+AP495+AP497+AP501+AP504</f>
        <v>0</v>
      </c>
      <c r="AQ489" s="31">
        <f>AQ490+AQ495+AQ497+AQ501+AQ504</f>
        <v>0</v>
      </c>
      <c r="AR489" s="31">
        <f>AR490+AR495+AR497+AR501+AR504</f>
        <v>0</v>
      </c>
      <c r="AS489" s="31">
        <f t="shared" si="1120"/>
        <v>178375.21699999998</v>
      </c>
      <c r="AT489" s="31">
        <f t="shared" si="1121"/>
        <v>184663.57399999999</v>
      </c>
      <c r="AU489" s="31">
        <f t="shared" si="1122"/>
        <v>184663.57399999999</v>
      </c>
      <c r="AV489" s="31">
        <f>AV490+AV495+AV497+AV501+AV504</f>
        <v>0</v>
      </c>
      <c r="AW489" s="32"/>
      <c r="AX489" s="32"/>
      <c r="AY489" s="1"/>
      <c r="AZ489" s="1"/>
      <c r="BA489" s="1"/>
      <c r="BB489" s="1"/>
      <c r="BC489" s="1"/>
      <c r="BD489" s="1"/>
      <c r="BE489" s="1"/>
    </row>
    <row r="490" ht="47.25">
      <c r="A490" s="29" t="s">
        <v>298</v>
      </c>
      <c r="B490" s="29" t="s">
        <v>74</v>
      </c>
      <c r="C490" s="29" t="s">
        <v>255</v>
      </c>
      <c r="D490" s="29" t="s">
        <v>387</v>
      </c>
      <c r="E490" s="16"/>
      <c r="F490" s="30" t="s">
        <v>54</v>
      </c>
      <c r="G490" s="31">
        <f>G491+G492+G493+G494</f>
        <v>136666.09999999998</v>
      </c>
      <c r="H490" s="31">
        <f>H491+H492+H493+H494</f>
        <v>142018.79999999999</v>
      </c>
      <c r="I490" s="31">
        <f>I491+I492+I493+I494</f>
        <v>142018.79999999999</v>
      </c>
      <c r="J490" s="31">
        <f>J491+J492+J493+J494</f>
        <v>-362.52600000000001</v>
      </c>
      <c r="K490" s="31">
        <f>K491+K492+K493+K494</f>
        <v>-362.52600000000001</v>
      </c>
      <c r="L490" s="31">
        <f>L491+L492+L493+L494</f>
        <v>-362.52600000000001</v>
      </c>
      <c r="M490" s="31">
        <f t="shared" si="997"/>
        <v>136303.57399999996</v>
      </c>
      <c r="N490" s="31">
        <f t="shared" si="998"/>
        <v>141656.27399999998</v>
      </c>
      <c r="O490" s="31">
        <f t="shared" si="999"/>
        <v>141656.27399999998</v>
      </c>
      <c r="P490" s="31">
        <f>P491+P492+P493+P494</f>
        <v>0</v>
      </c>
      <c r="Q490" s="31">
        <f>Q491+Q492+Q493+Q494</f>
        <v>0</v>
      </c>
      <c r="R490" s="31">
        <f>R491+R492+R493+R494</f>
        <v>15.743</v>
      </c>
      <c r="S490" s="31">
        <f>S491+S492+S493+S494</f>
        <v>0</v>
      </c>
      <c r="T490" s="31">
        <f>T491+T492+T493+T494</f>
        <v>0</v>
      </c>
      <c r="U490" s="31">
        <f>U491+U492+U493+U494</f>
        <v>0</v>
      </c>
      <c r="V490" s="31">
        <f>V491+V492+V493+V494</f>
        <v>0</v>
      </c>
      <c r="W490" s="31">
        <f>W491+W492+W493+W494</f>
        <v>0</v>
      </c>
      <c r="X490" s="31">
        <f>X491+X492+X493+X494</f>
        <v>0</v>
      </c>
      <c r="Y490" s="31">
        <f>Y491+Y492+Y493+Y494</f>
        <v>0</v>
      </c>
      <c r="Z490" s="31">
        <f>Z491+Z492+Z493+Z494</f>
        <v>0</v>
      </c>
      <c r="AA490" s="31">
        <f>AA491+AA492+AA493+AA494</f>
        <v>0</v>
      </c>
      <c r="AB490" s="31">
        <f>AB491+AB492+AB493+AB494</f>
        <v>0</v>
      </c>
      <c r="AC490" s="31">
        <f t="shared" ref="AC490:AC553" si="1153">M490+R490+P490+Q490+T490+S490</f>
        <v>136319.31699999995</v>
      </c>
      <c r="AD490" s="31">
        <f t="shared" ref="AD490:AD553" si="1154">N490+V490+X490+U490+W490</f>
        <v>141656.27399999998</v>
      </c>
      <c r="AE490" s="31">
        <f t="shared" ref="AE490:AE553" si="1155">O490+Z490+AB490+Y490+AA490</f>
        <v>141656.27399999998</v>
      </c>
      <c r="AF490" s="31">
        <f>AF491+AF492+AF493+AF494</f>
        <v>0</v>
      </c>
      <c r="AG490" s="31">
        <f t="shared" ref="AG490:AG553" si="1156">AC490+AF490</f>
        <v>136319.31699999995</v>
      </c>
      <c r="AH490" s="31">
        <f t="shared" ref="AH490:AH553" si="1157">AD490</f>
        <v>141656.27399999998</v>
      </c>
      <c r="AI490" s="31">
        <f t="shared" ref="AI490:AI553" si="1158">AE490</f>
        <v>141656.27399999998</v>
      </c>
      <c r="AJ490" s="31">
        <f>AJ491+AJ492+AJ493+AJ494</f>
        <v>0</v>
      </c>
      <c r="AK490" s="31">
        <f>AK491+AK492+AK493+AK494</f>
        <v>0</v>
      </c>
      <c r="AL490" s="31">
        <f>AL491+AL492+AL493+AL494</f>
        <v>-703.79999999999995</v>
      </c>
      <c r="AM490" s="31">
        <f>AM491+AM492+AM493+AM494</f>
        <v>0</v>
      </c>
      <c r="AN490" s="31">
        <f>AN491+AN492+AN493+AN494</f>
        <v>0</v>
      </c>
      <c r="AO490" s="31">
        <f>AO491+AO492+AO493+AO494</f>
        <v>0</v>
      </c>
      <c r="AP490" s="31">
        <f>AP491+AP492+AP493+AP494</f>
        <v>0</v>
      </c>
      <c r="AQ490" s="31">
        <f>AQ491+AQ492+AQ493+AQ494</f>
        <v>0</v>
      </c>
      <c r="AR490" s="31">
        <f>AR491+AR492+AR493+AR494</f>
        <v>0</v>
      </c>
      <c r="AS490" s="31">
        <f t="shared" si="1120"/>
        <v>135615.51699999996</v>
      </c>
      <c r="AT490" s="31">
        <f t="shared" si="1121"/>
        <v>141656.27399999998</v>
      </c>
      <c r="AU490" s="31">
        <f t="shared" si="1122"/>
        <v>141656.27399999998</v>
      </c>
      <c r="AV490" s="31">
        <f>AV491+AV492+AV493+AV494</f>
        <v>0</v>
      </c>
      <c r="AW490" s="32"/>
      <c r="AX490" s="32"/>
      <c r="AY490" s="1"/>
      <c r="AZ490" s="1"/>
      <c r="BA490" s="1"/>
      <c r="BB490" s="1"/>
      <c r="BC490" s="1"/>
      <c r="BD490" s="1"/>
      <c r="BE490" s="1"/>
    </row>
    <row r="491" ht="78.75">
      <c r="A491" s="29" t="s">
        <v>298</v>
      </c>
      <c r="B491" s="29" t="s">
        <v>74</v>
      </c>
      <c r="C491" s="29" t="s">
        <v>255</v>
      </c>
      <c r="D491" s="29" t="s">
        <v>387</v>
      </c>
      <c r="E491" s="15" t="s">
        <v>51</v>
      </c>
      <c r="F491" s="30" t="s">
        <v>52</v>
      </c>
      <c r="G491" s="31">
        <v>49940.699999999997</v>
      </c>
      <c r="H491" s="31">
        <v>51348.100000000006</v>
      </c>
      <c r="I491" s="31">
        <v>51348.100000000006</v>
      </c>
      <c r="J491" s="31"/>
      <c r="K491" s="31"/>
      <c r="L491" s="31"/>
      <c r="M491" s="31">
        <f t="shared" si="997"/>
        <v>49940.699999999997</v>
      </c>
      <c r="N491" s="31">
        <f t="shared" si="998"/>
        <v>51348.100000000006</v>
      </c>
      <c r="O491" s="31">
        <f t="shared" si="999"/>
        <v>51348.100000000006</v>
      </c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>
        <f t="shared" si="1153"/>
        <v>49940.699999999997</v>
      </c>
      <c r="AD491" s="31">
        <f t="shared" si="1154"/>
        <v>51348.100000000006</v>
      </c>
      <c r="AE491" s="31">
        <f t="shared" si="1155"/>
        <v>51348.100000000006</v>
      </c>
      <c r="AF491" s="31"/>
      <c r="AG491" s="31">
        <f t="shared" si="1156"/>
        <v>49940.699999999997</v>
      </c>
      <c r="AH491" s="31">
        <f t="shared" si="1157"/>
        <v>51348.100000000006</v>
      </c>
      <c r="AI491" s="31">
        <f t="shared" si="1158"/>
        <v>51348.100000000006</v>
      </c>
      <c r="AJ491" s="31"/>
      <c r="AK491" s="31"/>
      <c r="AL491" s="31">
        <v>-703.79999999999995</v>
      </c>
      <c r="AM491" s="31"/>
      <c r="AN491" s="31"/>
      <c r="AO491" s="31"/>
      <c r="AP491" s="31"/>
      <c r="AQ491" s="31"/>
      <c r="AR491" s="31"/>
      <c r="AS491" s="31">
        <f t="shared" si="1120"/>
        <v>49236.899999999994</v>
      </c>
      <c r="AT491" s="31">
        <f t="shared" si="1121"/>
        <v>51348.100000000006</v>
      </c>
      <c r="AU491" s="31">
        <f t="shared" si="1122"/>
        <v>51348.100000000006</v>
      </c>
      <c r="AV491" s="31"/>
      <c r="AW491" s="32"/>
      <c r="AX491" s="32"/>
      <c r="AY491" s="1"/>
      <c r="AZ491" s="1"/>
      <c r="BA491" s="1"/>
      <c r="BB491" s="1"/>
      <c r="BC491" s="1"/>
      <c r="BD491" s="1"/>
      <c r="BE491" s="1"/>
    </row>
    <row r="492" ht="31.5">
      <c r="A492" s="29" t="s">
        <v>298</v>
      </c>
      <c r="B492" s="29" t="s">
        <v>74</v>
      </c>
      <c r="C492" s="29" t="s">
        <v>255</v>
      </c>
      <c r="D492" s="29" t="s">
        <v>387</v>
      </c>
      <c r="E492" s="15" t="s">
        <v>39</v>
      </c>
      <c r="F492" s="30" t="s">
        <v>40</v>
      </c>
      <c r="G492" s="31">
        <v>12916.799999999999</v>
      </c>
      <c r="H492" s="31">
        <v>12916.799999999999</v>
      </c>
      <c r="I492" s="31">
        <v>12916.799999999999</v>
      </c>
      <c r="J492" s="33">
        <v>-362.52600000000001</v>
      </c>
      <c r="K492" s="33">
        <v>-362.52600000000001</v>
      </c>
      <c r="L492" s="33">
        <v>-362.52600000000001</v>
      </c>
      <c r="M492" s="31">
        <f t="shared" si="997"/>
        <v>12554.273999999999</v>
      </c>
      <c r="N492" s="31">
        <f t="shared" si="998"/>
        <v>12554.273999999999</v>
      </c>
      <c r="O492" s="31">
        <f t="shared" si="999"/>
        <v>12554.273999999999</v>
      </c>
      <c r="P492" s="31"/>
      <c r="Q492" s="31"/>
      <c r="R492" s="31">
        <v>15.743</v>
      </c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>
        <f t="shared" si="1153"/>
        <v>12570.017</v>
      </c>
      <c r="AD492" s="31">
        <f t="shared" si="1154"/>
        <v>12554.273999999999</v>
      </c>
      <c r="AE492" s="31">
        <f t="shared" si="1155"/>
        <v>12554.273999999999</v>
      </c>
      <c r="AF492" s="31"/>
      <c r="AG492" s="31">
        <f t="shared" si="1156"/>
        <v>12570.017</v>
      </c>
      <c r="AH492" s="31">
        <f t="shared" si="1157"/>
        <v>12554.273999999999</v>
      </c>
      <c r="AI492" s="31">
        <f t="shared" si="1158"/>
        <v>12554.273999999999</v>
      </c>
      <c r="AJ492" s="31"/>
      <c r="AK492" s="31"/>
      <c r="AL492" s="31"/>
      <c r="AM492" s="31"/>
      <c r="AN492" s="31"/>
      <c r="AO492" s="31"/>
      <c r="AP492" s="31"/>
      <c r="AQ492" s="31"/>
      <c r="AR492" s="31"/>
      <c r="AS492" s="31">
        <f t="shared" si="1120"/>
        <v>12570.017</v>
      </c>
      <c r="AT492" s="31">
        <f t="shared" si="1121"/>
        <v>12554.273999999999</v>
      </c>
      <c r="AU492" s="31">
        <f t="shared" si="1122"/>
        <v>12554.273999999999</v>
      </c>
      <c r="AV492" s="31"/>
      <c r="AW492" s="32"/>
      <c r="AX492" s="32">
        <v>19</v>
      </c>
      <c r="AY492" s="1"/>
      <c r="AZ492" s="1"/>
      <c r="BA492" s="1"/>
      <c r="BB492" s="1"/>
      <c r="BC492" s="1"/>
      <c r="BD492" s="1"/>
      <c r="BE492" s="1"/>
    </row>
    <row r="493" ht="31.5">
      <c r="A493" s="29" t="s">
        <v>298</v>
      </c>
      <c r="B493" s="29" t="s">
        <v>74</v>
      </c>
      <c r="C493" s="29" t="s">
        <v>255</v>
      </c>
      <c r="D493" s="29" t="s">
        <v>387</v>
      </c>
      <c r="E493" s="15" t="s">
        <v>129</v>
      </c>
      <c r="F493" s="30" t="s">
        <v>130</v>
      </c>
      <c r="G493" s="31">
        <v>73384.300000000003</v>
      </c>
      <c r="H493" s="31">
        <v>77329.600000000006</v>
      </c>
      <c r="I493" s="31">
        <v>77329.600000000006</v>
      </c>
      <c r="J493" s="31"/>
      <c r="K493" s="31"/>
      <c r="L493" s="31"/>
      <c r="M493" s="31">
        <f t="shared" si="997"/>
        <v>73384.300000000003</v>
      </c>
      <c r="N493" s="31">
        <f t="shared" si="998"/>
        <v>77329.600000000006</v>
      </c>
      <c r="O493" s="31">
        <f t="shared" si="999"/>
        <v>77329.600000000006</v>
      </c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>
        <f t="shared" si="1153"/>
        <v>73384.300000000003</v>
      </c>
      <c r="AD493" s="31">
        <f t="shared" si="1154"/>
        <v>77329.600000000006</v>
      </c>
      <c r="AE493" s="31">
        <f t="shared" si="1155"/>
        <v>77329.600000000006</v>
      </c>
      <c r="AF493" s="31"/>
      <c r="AG493" s="31">
        <f t="shared" si="1156"/>
        <v>73384.300000000003</v>
      </c>
      <c r="AH493" s="31">
        <f t="shared" si="1157"/>
        <v>77329.600000000006</v>
      </c>
      <c r="AI493" s="31">
        <f t="shared" si="1158"/>
        <v>77329.600000000006</v>
      </c>
      <c r="AJ493" s="31"/>
      <c r="AK493" s="31"/>
      <c r="AL493" s="31"/>
      <c r="AM493" s="31"/>
      <c r="AN493" s="31"/>
      <c r="AO493" s="31"/>
      <c r="AP493" s="31"/>
      <c r="AQ493" s="31"/>
      <c r="AR493" s="31"/>
      <c r="AS493" s="31">
        <f t="shared" si="1120"/>
        <v>73384.300000000003</v>
      </c>
      <c r="AT493" s="31">
        <f t="shared" si="1121"/>
        <v>77329.600000000006</v>
      </c>
      <c r="AU493" s="31">
        <f t="shared" si="1122"/>
        <v>77329.600000000006</v>
      </c>
      <c r="AV493" s="31"/>
      <c r="AW493" s="32"/>
      <c r="AX493" s="32"/>
      <c r="AY493" s="1"/>
      <c r="AZ493" s="1"/>
      <c r="BA493" s="1"/>
      <c r="BB493" s="1"/>
      <c r="BC493" s="1"/>
      <c r="BD493" s="1"/>
      <c r="BE493" s="1"/>
    </row>
    <row r="494">
      <c r="A494" s="29" t="s">
        <v>298</v>
      </c>
      <c r="B494" s="29" t="s">
        <v>74</v>
      </c>
      <c r="C494" s="29" t="s">
        <v>255</v>
      </c>
      <c r="D494" s="29" t="s">
        <v>387</v>
      </c>
      <c r="E494" s="15" t="s">
        <v>41</v>
      </c>
      <c r="F494" s="30" t="s">
        <v>42</v>
      </c>
      <c r="G494" s="31">
        <v>424.30000000000001</v>
      </c>
      <c r="H494" s="31">
        <v>424.30000000000001</v>
      </c>
      <c r="I494" s="31">
        <v>424.30000000000001</v>
      </c>
      <c r="J494" s="31"/>
      <c r="K494" s="31"/>
      <c r="L494" s="31"/>
      <c r="M494" s="31">
        <f t="shared" si="997"/>
        <v>424.30000000000001</v>
      </c>
      <c r="N494" s="31">
        <f t="shared" si="998"/>
        <v>424.30000000000001</v>
      </c>
      <c r="O494" s="31">
        <f t="shared" si="999"/>
        <v>424.30000000000001</v>
      </c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1"/>
      <c r="AB494" s="31"/>
      <c r="AC494" s="31">
        <f t="shared" si="1153"/>
        <v>424.30000000000001</v>
      </c>
      <c r="AD494" s="31">
        <f t="shared" si="1154"/>
        <v>424.30000000000001</v>
      </c>
      <c r="AE494" s="31">
        <f t="shared" si="1155"/>
        <v>424.30000000000001</v>
      </c>
      <c r="AF494" s="31"/>
      <c r="AG494" s="31">
        <f t="shared" si="1156"/>
        <v>424.30000000000001</v>
      </c>
      <c r="AH494" s="31">
        <f t="shared" si="1157"/>
        <v>424.30000000000001</v>
      </c>
      <c r="AI494" s="31">
        <f t="shared" si="1158"/>
        <v>424.30000000000001</v>
      </c>
      <c r="AJ494" s="31"/>
      <c r="AK494" s="31"/>
      <c r="AL494" s="31"/>
      <c r="AM494" s="31"/>
      <c r="AN494" s="31"/>
      <c r="AO494" s="31"/>
      <c r="AP494" s="31"/>
      <c r="AQ494" s="31"/>
      <c r="AR494" s="31"/>
      <c r="AS494" s="31">
        <f t="shared" si="1120"/>
        <v>424.30000000000001</v>
      </c>
      <c r="AT494" s="31">
        <f t="shared" si="1121"/>
        <v>424.30000000000001</v>
      </c>
      <c r="AU494" s="31">
        <f t="shared" si="1122"/>
        <v>424.30000000000001</v>
      </c>
      <c r="AV494" s="31"/>
      <c r="AW494" s="32"/>
      <c r="AX494" s="32"/>
      <c r="AY494" s="1"/>
      <c r="AZ494" s="1"/>
      <c r="BA494" s="1"/>
      <c r="BB494" s="1"/>
      <c r="BC494" s="1"/>
      <c r="BD494" s="1"/>
      <c r="BE494" s="1"/>
    </row>
    <row r="495">
      <c r="A495" s="29" t="s">
        <v>298</v>
      </c>
      <c r="B495" s="29" t="s">
        <v>74</v>
      </c>
      <c r="C495" s="29" t="s">
        <v>255</v>
      </c>
      <c r="D495" s="29" t="s">
        <v>388</v>
      </c>
      <c r="E495" s="16"/>
      <c r="F495" s="30" t="s">
        <v>218</v>
      </c>
      <c r="G495" s="31">
        <f>G496</f>
        <v>1972.7</v>
      </c>
      <c r="H495" s="31">
        <f>H496</f>
        <v>0</v>
      </c>
      <c r="I495" s="31">
        <f>I496</f>
        <v>0</v>
      </c>
      <c r="J495" s="31">
        <f>J496</f>
        <v>0</v>
      </c>
      <c r="K495" s="31">
        <f>K496</f>
        <v>0</v>
      </c>
      <c r="L495" s="31">
        <f>L496</f>
        <v>0</v>
      </c>
      <c r="M495" s="31">
        <f t="shared" si="997"/>
        <v>1972.7</v>
      </c>
      <c r="N495" s="31">
        <f t="shared" si="998"/>
        <v>0</v>
      </c>
      <c r="O495" s="31">
        <f t="shared" si="999"/>
        <v>0</v>
      </c>
      <c r="P495" s="31">
        <f>P496</f>
        <v>0</v>
      </c>
      <c r="Q495" s="31">
        <f>Q496</f>
        <v>0</v>
      </c>
      <c r="R495" s="31">
        <f>R496</f>
        <v>0</v>
      </c>
      <c r="S495" s="31">
        <f>S496</f>
        <v>0</v>
      </c>
      <c r="T495" s="31">
        <f>T496</f>
        <v>0</v>
      </c>
      <c r="U495" s="31">
        <f>U496</f>
        <v>0</v>
      </c>
      <c r="V495" s="31">
        <f>V496</f>
        <v>0</v>
      </c>
      <c r="W495" s="31">
        <f>W496</f>
        <v>0</v>
      </c>
      <c r="X495" s="31">
        <f>X496</f>
        <v>0</v>
      </c>
      <c r="Y495" s="31">
        <f>Y496</f>
        <v>0</v>
      </c>
      <c r="Z495" s="31">
        <f>Z496</f>
        <v>0</v>
      </c>
      <c r="AA495" s="31">
        <f>AA496</f>
        <v>0</v>
      </c>
      <c r="AB495" s="31">
        <f>AB496</f>
        <v>0</v>
      </c>
      <c r="AC495" s="31">
        <f t="shared" si="1153"/>
        <v>1972.7</v>
      </c>
      <c r="AD495" s="31">
        <f t="shared" si="1154"/>
        <v>0</v>
      </c>
      <c r="AE495" s="31">
        <f t="shared" si="1155"/>
        <v>0</v>
      </c>
      <c r="AF495" s="31">
        <f>AF496</f>
        <v>0</v>
      </c>
      <c r="AG495" s="31">
        <f t="shared" si="1156"/>
        <v>1972.7</v>
      </c>
      <c r="AH495" s="31">
        <f t="shared" si="1157"/>
        <v>0</v>
      </c>
      <c r="AI495" s="31">
        <f t="shared" si="1158"/>
        <v>0</v>
      </c>
      <c r="AJ495" s="31">
        <f>AJ496</f>
        <v>0</v>
      </c>
      <c r="AK495" s="31">
        <f>AK496</f>
        <v>0</v>
      </c>
      <c r="AL495" s="31">
        <f>AL496</f>
        <v>-986.29999999999995</v>
      </c>
      <c r="AM495" s="31">
        <f>AM496</f>
        <v>0</v>
      </c>
      <c r="AN495" s="31">
        <f>AN496</f>
        <v>0</v>
      </c>
      <c r="AO495" s="31">
        <f>AO496</f>
        <v>0</v>
      </c>
      <c r="AP495" s="31">
        <f>AP496</f>
        <v>0</v>
      </c>
      <c r="AQ495" s="31">
        <f>AQ496</f>
        <v>0</v>
      </c>
      <c r="AR495" s="31">
        <f>AR496</f>
        <v>0</v>
      </c>
      <c r="AS495" s="31">
        <f t="shared" si="1120"/>
        <v>986.40000000000009</v>
      </c>
      <c r="AT495" s="31">
        <f t="shared" si="1121"/>
        <v>0</v>
      </c>
      <c r="AU495" s="31">
        <f t="shared" si="1122"/>
        <v>0</v>
      </c>
      <c r="AV495" s="31">
        <f>AV496</f>
        <v>0</v>
      </c>
      <c r="AW495" s="32"/>
      <c r="AX495" s="32"/>
      <c r="AY495" s="1"/>
      <c r="AZ495" s="1"/>
      <c r="BA495" s="1"/>
      <c r="BB495" s="1"/>
      <c r="BC495" s="1"/>
      <c r="BD495" s="1"/>
      <c r="BE495" s="1"/>
    </row>
    <row r="496" ht="31.5">
      <c r="A496" s="29" t="s">
        <v>298</v>
      </c>
      <c r="B496" s="29" t="s">
        <v>74</v>
      </c>
      <c r="C496" s="29" t="s">
        <v>255</v>
      </c>
      <c r="D496" s="29" t="s">
        <v>388</v>
      </c>
      <c r="E496" s="15" t="s">
        <v>129</v>
      </c>
      <c r="F496" s="30" t="s">
        <v>130</v>
      </c>
      <c r="G496" s="31">
        <v>1972.7</v>
      </c>
      <c r="H496" s="31"/>
      <c r="I496" s="31"/>
      <c r="J496" s="31"/>
      <c r="K496" s="31"/>
      <c r="L496" s="31"/>
      <c r="M496" s="31">
        <f t="shared" si="997"/>
        <v>1972.7</v>
      </c>
      <c r="N496" s="31">
        <f t="shared" si="998"/>
        <v>0</v>
      </c>
      <c r="O496" s="31">
        <f t="shared" si="999"/>
        <v>0</v>
      </c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>
        <f t="shared" si="1153"/>
        <v>1972.7</v>
      </c>
      <c r="AD496" s="31">
        <f t="shared" si="1154"/>
        <v>0</v>
      </c>
      <c r="AE496" s="31">
        <f t="shared" si="1155"/>
        <v>0</v>
      </c>
      <c r="AF496" s="31"/>
      <c r="AG496" s="31">
        <f t="shared" si="1156"/>
        <v>1972.7</v>
      </c>
      <c r="AH496" s="31">
        <f t="shared" si="1157"/>
        <v>0</v>
      </c>
      <c r="AI496" s="31">
        <f t="shared" si="1158"/>
        <v>0</v>
      </c>
      <c r="AJ496" s="31"/>
      <c r="AK496" s="31"/>
      <c r="AL496" s="31">
        <v>-986.29999999999995</v>
      </c>
      <c r="AM496" s="31"/>
      <c r="AN496" s="31"/>
      <c r="AO496" s="31"/>
      <c r="AP496" s="31"/>
      <c r="AQ496" s="31"/>
      <c r="AR496" s="31"/>
      <c r="AS496" s="31">
        <f t="shared" si="1120"/>
        <v>986.40000000000009</v>
      </c>
      <c r="AT496" s="31">
        <f t="shared" si="1121"/>
        <v>0</v>
      </c>
      <c r="AU496" s="31">
        <f t="shared" si="1122"/>
        <v>0</v>
      </c>
      <c r="AV496" s="31"/>
      <c r="AW496" s="32"/>
      <c r="AX496" s="32"/>
      <c r="AY496" s="1"/>
      <c r="AZ496" s="1"/>
      <c r="BA496" s="1"/>
      <c r="BB496" s="1"/>
      <c r="BC496" s="1"/>
      <c r="BD496" s="1"/>
      <c r="BE496" s="1"/>
    </row>
    <row r="497" ht="31.5">
      <c r="A497" s="29" t="s">
        <v>298</v>
      </c>
      <c r="B497" s="29" t="s">
        <v>74</v>
      </c>
      <c r="C497" s="29" t="s">
        <v>255</v>
      </c>
      <c r="D497" s="29" t="s">
        <v>390</v>
      </c>
      <c r="E497" s="16"/>
      <c r="F497" s="30" t="s">
        <v>391</v>
      </c>
      <c r="G497" s="31">
        <f>G498+G499+G500</f>
        <v>36968.400000000001</v>
      </c>
      <c r="H497" s="31">
        <f>H498+H499+H500</f>
        <v>37318.099999999999</v>
      </c>
      <c r="I497" s="31">
        <f>I498+I499+I500</f>
        <v>37318.099999999999</v>
      </c>
      <c r="J497" s="31">
        <f>J498+J499+J500</f>
        <v>-815.39999999999998</v>
      </c>
      <c r="K497" s="31">
        <f>K498+K499+K500</f>
        <v>0</v>
      </c>
      <c r="L497" s="31">
        <f>L498+L499+L500</f>
        <v>0</v>
      </c>
      <c r="M497" s="31">
        <f t="shared" si="997"/>
        <v>36153</v>
      </c>
      <c r="N497" s="31">
        <f t="shared" si="998"/>
        <v>37318.099999999999</v>
      </c>
      <c r="O497" s="31">
        <f t="shared" si="999"/>
        <v>37318.099999999999</v>
      </c>
      <c r="P497" s="31">
        <f>P498+P499+P500</f>
        <v>0</v>
      </c>
      <c r="Q497" s="31">
        <f>Q498+Q499+Q500</f>
        <v>0</v>
      </c>
      <c r="R497" s="31">
        <f>R498+R499+R500</f>
        <v>0</v>
      </c>
      <c r="S497" s="31">
        <f>S498+S499+S500</f>
        <v>0</v>
      </c>
      <c r="T497" s="31">
        <f>T498+T499+T500</f>
        <v>0</v>
      </c>
      <c r="U497" s="31">
        <f>U498+U499+U500</f>
        <v>0</v>
      </c>
      <c r="V497" s="31">
        <f>V498+V499+V500</f>
        <v>0</v>
      </c>
      <c r="W497" s="31">
        <f>W498+W499+W500</f>
        <v>0</v>
      </c>
      <c r="X497" s="31">
        <f>X498+X499+X500</f>
        <v>0</v>
      </c>
      <c r="Y497" s="31">
        <f>Y498+Y499+Y500</f>
        <v>0</v>
      </c>
      <c r="Z497" s="31">
        <f>Z498+Z499+Z500</f>
        <v>0</v>
      </c>
      <c r="AA497" s="31">
        <f>AA498+AA499+AA500</f>
        <v>0</v>
      </c>
      <c r="AB497" s="31">
        <f>AB498+AB499+AB500</f>
        <v>0</v>
      </c>
      <c r="AC497" s="31">
        <f t="shared" si="1153"/>
        <v>36153</v>
      </c>
      <c r="AD497" s="31">
        <f t="shared" si="1154"/>
        <v>37318.099999999999</v>
      </c>
      <c r="AE497" s="31">
        <f t="shared" si="1155"/>
        <v>37318.099999999999</v>
      </c>
      <c r="AF497" s="31">
        <f>AF498+AF499+AF500</f>
        <v>0</v>
      </c>
      <c r="AG497" s="31">
        <f t="shared" si="1156"/>
        <v>36153</v>
      </c>
      <c r="AH497" s="31">
        <f t="shared" si="1157"/>
        <v>37318.099999999999</v>
      </c>
      <c r="AI497" s="31">
        <f t="shared" si="1158"/>
        <v>37318.099999999999</v>
      </c>
      <c r="AJ497" s="31">
        <f>AJ498+AJ499+AJ500</f>
        <v>0</v>
      </c>
      <c r="AK497" s="31">
        <f>AK498+AK499+AK500</f>
        <v>0</v>
      </c>
      <c r="AL497" s="31">
        <f>AL498+AL499+AL500</f>
        <v>-68.900000000000006</v>
      </c>
      <c r="AM497" s="31">
        <f>AM498+AM499+AM500</f>
        <v>0</v>
      </c>
      <c r="AN497" s="31">
        <f>AN498+AN499+AN500</f>
        <v>0</v>
      </c>
      <c r="AO497" s="31">
        <f>AO498+AO499+AO500</f>
        <v>0</v>
      </c>
      <c r="AP497" s="31">
        <f>AP498+AP499+AP500</f>
        <v>0</v>
      </c>
      <c r="AQ497" s="31">
        <f>AQ498+AQ499+AQ500</f>
        <v>0</v>
      </c>
      <c r="AR497" s="31">
        <f>AR498+AR499+AR500</f>
        <v>0</v>
      </c>
      <c r="AS497" s="31">
        <f t="shared" si="1120"/>
        <v>36084.099999999999</v>
      </c>
      <c r="AT497" s="31">
        <f t="shared" si="1121"/>
        <v>37318.099999999999</v>
      </c>
      <c r="AU497" s="31">
        <f t="shared" si="1122"/>
        <v>37318.099999999999</v>
      </c>
      <c r="AV497" s="31">
        <f>AV498+AV499+AV500</f>
        <v>0</v>
      </c>
      <c r="AW497" s="32"/>
      <c r="AX497" s="32"/>
      <c r="AY497" s="1"/>
      <c r="AZ497" s="1"/>
      <c r="BA497" s="1"/>
      <c r="BB497" s="1"/>
      <c r="BC497" s="1"/>
      <c r="BD497" s="1"/>
      <c r="BE497" s="1"/>
    </row>
    <row r="498" ht="31.5">
      <c r="A498" s="29" t="s">
        <v>298</v>
      </c>
      <c r="B498" s="29" t="s">
        <v>74</v>
      </c>
      <c r="C498" s="29" t="s">
        <v>255</v>
      </c>
      <c r="D498" s="29" t="s">
        <v>390</v>
      </c>
      <c r="E498" s="15" t="s">
        <v>39</v>
      </c>
      <c r="F498" s="30" t="s">
        <v>40</v>
      </c>
      <c r="G498" s="31">
        <v>1000</v>
      </c>
      <c r="H498" s="31">
        <v>1000</v>
      </c>
      <c r="I498" s="31">
        <v>1000</v>
      </c>
      <c r="J498" s="31"/>
      <c r="K498" s="31"/>
      <c r="L498" s="31"/>
      <c r="M498" s="31">
        <f t="shared" si="997"/>
        <v>1000</v>
      </c>
      <c r="N498" s="31">
        <f t="shared" si="998"/>
        <v>1000</v>
      </c>
      <c r="O498" s="31">
        <f t="shared" si="999"/>
        <v>1000</v>
      </c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>
        <f t="shared" si="1153"/>
        <v>1000</v>
      </c>
      <c r="AD498" s="31">
        <f t="shared" si="1154"/>
        <v>1000</v>
      </c>
      <c r="AE498" s="31">
        <f t="shared" si="1155"/>
        <v>1000</v>
      </c>
      <c r="AF498" s="31"/>
      <c r="AG498" s="31">
        <f t="shared" si="1156"/>
        <v>1000</v>
      </c>
      <c r="AH498" s="31">
        <f t="shared" si="1157"/>
        <v>1000</v>
      </c>
      <c r="AI498" s="31">
        <f t="shared" si="1158"/>
        <v>1000</v>
      </c>
      <c r="AJ498" s="31"/>
      <c r="AK498" s="31"/>
      <c r="AL498" s="31"/>
      <c r="AM498" s="31"/>
      <c r="AN498" s="31"/>
      <c r="AO498" s="31"/>
      <c r="AP498" s="31"/>
      <c r="AQ498" s="31"/>
      <c r="AR498" s="31"/>
      <c r="AS498" s="31">
        <f t="shared" si="1120"/>
        <v>1000</v>
      </c>
      <c r="AT498" s="31">
        <f t="shared" si="1121"/>
        <v>1000</v>
      </c>
      <c r="AU498" s="31">
        <f t="shared" si="1122"/>
        <v>1000</v>
      </c>
      <c r="AV498" s="31"/>
      <c r="AW498" s="32"/>
      <c r="AX498" s="32"/>
      <c r="AY498" s="1"/>
      <c r="AZ498" s="1"/>
      <c r="BA498" s="1"/>
      <c r="BB498" s="1"/>
      <c r="BC498" s="1"/>
      <c r="BD498" s="1"/>
      <c r="BE498" s="1"/>
    </row>
    <row r="499">
      <c r="A499" s="29" t="s">
        <v>298</v>
      </c>
      <c r="B499" s="29" t="s">
        <v>74</v>
      </c>
      <c r="C499" s="29" t="s">
        <v>255</v>
      </c>
      <c r="D499" s="29" t="s">
        <v>390</v>
      </c>
      <c r="E499" s="15" t="s">
        <v>244</v>
      </c>
      <c r="F499" s="30" t="s">
        <v>245</v>
      </c>
      <c r="G499" s="31">
        <v>1900</v>
      </c>
      <c r="H499" s="31">
        <v>1900</v>
      </c>
      <c r="I499" s="31">
        <v>1900</v>
      </c>
      <c r="J499" s="31"/>
      <c r="K499" s="31"/>
      <c r="L499" s="31"/>
      <c r="M499" s="31">
        <f t="shared" si="997"/>
        <v>1900</v>
      </c>
      <c r="N499" s="31">
        <f t="shared" si="998"/>
        <v>1900</v>
      </c>
      <c r="O499" s="31">
        <f t="shared" si="999"/>
        <v>1900</v>
      </c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>
        <f t="shared" si="1153"/>
        <v>1900</v>
      </c>
      <c r="AD499" s="31">
        <f t="shared" si="1154"/>
        <v>1900</v>
      </c>
      <c r="AE499" s="31">
        <f t="shared" si="1155"/>
        <v>1900</v>
      </c>
      <c r="AF499" s="31"/>
      <c r="AG499" s="31">
        <f t="shared" si="1156"/>
        <v>1900</v>
      </c>
      <c r="AH499" s="31">
        <f t="shared" si="1157"/>
        <v>1900</v>
      </c>
      <c r="AI499" s="31">
        <f t="shared" si="1158"/>
        <v>1900</v>
      </c>
      <c r="AJ499" s="31"/>
      <c r="AK499" s="31"/>
      <c r="AL499" s="31"/>
      <c r="AM499" s="31"/>
      <c r="AN499" s="31"/>
      <c r="AO499" s="31"/>
      <c r="AP499" s="31"/>
      <c r="AQ499" s="31"/>
      <c r="AR499" s="31"/>
      <c r="AS499" s="31">
        <f t="shared" si="1120"/>
        <v>1900</v>
      </c>
      <c r="AT499" s="31">
        <f t="shared" si="1121"/>
        <v>1900</v>
      </c>
      <c r="AU499" s="31">
        <f t="shared" si="1122"/>
        <v>1900</v>
      </c>
      <c r="AV499" s="31"/>
      <c r="AW499" s="32"/>
      <c r="AX499" s="32"/>
      <c r="AY499" s="1"/>
      <c r="AZ499" s="1"/>
      <c r="BA499" s="1"/>
      <c r="BB499" s="1"/>
      <c r="BC499" s="1"/>
      <c r="BD499" s="1"/>
      <c r="BE499" s="1"/>
    </row>
    <row r="500" ht="31.5">
      <c r="A500" s="29" t="s">
        <v>298</v>
      </c>
      <c r="B500" s="29" t="s">
        <v>74</v>
      </c>
      <c r="C500" s="29" t="s">
        <v>255</v>
      </c>
      <c r="D500" s="29" t="s">
        <v>390</v>
      </c>
      <c r="E500" s="15" t="s">
        <v>129</v>
      </c>
      <c r="F500" s="30" t="s">
        <v>130</v>
      </c>
      <c r="G500" s="31">
        <v>34068.400000000001</v>
      </c>
      <c r="H500" s="31">
        <v>34418.099999999999</v>
      </c>
      <c r="I500" s="31">
        <v>34418.099999999999</v>
      </c>
      <c r="J500" s="31">
        <v>-815.39999999999998</v>
      </c>
      <c r="K500" s="31"/>
      <c r="L500" s="31"/>
      <c r="M500" s="31">
        <f t="shared" si="997"/>
        <v>33253</v>
      </c>
      <c r="N500" s="31">
        <f t="shared" si="998"/>
        <v>34418.099999999999</v>
      </c>
      <c r="O500" s="31">
        <f t="shared" si="999"/>
        <v>34418.099999999999</v>
      </c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  <c r="AA500" s="31"/>
      <c r="AB500" s="31"/>
      <c r="AC500" s="31">
        <f t="shared" si="1153"/>
        <v>33253</v>
      </c>
      <c r="AD500" s="31">
        <f t="shared" si="1154"/>
        <v>34418.099999999999</v>
      </c>
      <c r="AE500" s="31">
        <f t="shared" si="1155"/>
        <v>34418.099999999999</v>
      </c>
      <c r="AF500" s="31"/>
      <c r="AG500" s="31">
        <f t="shared" si="1156"/>
        <v>33253</v>
      </c>
      <c r="AH500" s="31">
        <f t="shared" si="1157"/>
        <v>34418.099999999999</v>
      </c>
      <c r="AI500" s="31">
        <f t="shared" si="1158"/>
        <v>34418.099999999999</v>
      </c>
      <c r="AJ500" s="31"/>
      <c r="AK500" s="31"/>
      <c r="AL500" s="31">
        <v>-68.900000000000006</v>
      </c>
      <c r="AM500" s="31"/>
      <c r="AN500" s="31"/>
      <c r="AO500" s="31"/>
      <c r="AP500" s="31"/>
      <c r="AQ500" s="31"/>
      <c r="AR500" s="31"/>
      <c r="AS500" s="31">
        <f t="shared" si="1120"/>
        <v>33184.099999999999</v>
      </c>
      <c r="AT500" s="31">
        <f t="shared" si="1121"/>
        <v>34418.099999999999</v>
      </c>
      <c r="AU500" s="31">
        <f t="shared" si="1122"/>
        <v>34418.099999999999</v>
      </c>
      <c r="AV500" s="31"/>
      <c r="AW500" s="32"/>
      <c r="AX500" s="32">
        <v>88</v>
      </c>
      <c r="AY500" s="1"/>
      <c r="AZ500" s="1"/>
      <c r="BA500" s="1"/>
      <c r="BB500" s="1"/>
      <c r="BC500" s="1"/>
      <c r="BD500" s="1"/>
      <c r="BE500" s="1"/>
    </row>
    <row r="501" ht="31.5">
      <c r="A501" s="29" t="s">
        <v>298</v>
      </c>
      <c r="B501" s="29" t="s">
        <v>74</v>
      </c>
      <c r="C501" s="29" t="s">
        <v>255</v>
      </c>
      <c r="D501" s="29" t="s">
        <v>392</v>
      </c>
      <c r="E501" s="16"/>
      <c r="F501" s="30" t="s">
        <v>393</v>
      </c>
      <c r="G501" s="31">
        <f>G502+G503</f>
        <v>2988.5999999999999</v>
      </c>
      <c r="H501" s="31">
        <f>H502+H503</f>
        <v>2988.5999999999999</v>
      </c>
      <c r="I501" s="31">
        <f>I502+I503</f>
        <v>2988.5999999999999</v>
      </c>
      <c r="J501" s="31">
        <f>J502+J503</f>
        <v>0</v>
      </c>
      <c r="K501" s="31">
        <f>K502+K503</f>
        <v>0</v>
      </c>
      <c r="L501" s="31">
        <f>L502+L503</f>
        <v>0</v>
      </c>
      <c r="M501" s="31">
        <f t="shared" si="997"/>
        <v>2988.5999999999999</v>
      </c>
      <c r="N501" s="31">
        <f t="shared" si="998"/>
        <v>2988.5999999999999</v>
      </c>
      <c r="O501" s="31">
        <f t="shared" si="999"/>
        <v>2988.5999999999999</v>
      </c>
      <c r="P501" s="31">
        <f>P502+P503</f>
        <v>0</v>
      </c>
      <c r="Q501" s="31">
        <f>Q502+Q503</f>
        <v>0</v>
      </c>
      <c r="R501" s="31">
        <f>R502+R503</f>
        <v>0</v>
      </c>
      <c r="S501" s="31">
        <f>S502+S503</f>
        <v>0</v>
      </c>
      <c r="T501" s="31">
        <f>T502+T503</f>
        <v>0</v>
      </c>
      <c r="U501" s="31">
        <f>U502+U503</f>
        <v>0</v>
      </c>
      <c r="V501" s="31">
        <f>V502+V503</f>
        <v>0</v>
      </c>
      <c r="W501" s="31">
        <f>W502+W503</f>
        <v>0</v>
      </c>
      <c r="X501" s="31">
        <f>X502+X503</f>
        <v>0</v>
      </c>
      <c r="Y501" s="31">
        <f>Y502+Y503</f>
        <v>0</v>
      </c>
      <c r="Z501" s="31">
        <f>Z502+Z503</f>
        <v>0</v>
      </c>
      <c r="AA501" s="31">
        <f>AA502+AA503</f>
        <v>0</v>
      </c>
      <c r="AB501" s="31">
        <f>AB502+AB503</f>
        <v>0</v>
      </c>
      <c r="AC501" s="31">
        <f t="shared" si="1153"/>
        <v>2988.5999999999999</v>
      </c>
      <c r="AD501" s="31">
        <f t="shared" si="1154"/>
        <v>2988.5999999999999</v>
      </c>
      <c r="AE501" s="31">
        <f t="shared" si="1155"/>
        <v>2988.5999999999999</v>
      </c>
      <c r="AF501" s="31">
        <f>AF502+AF503</f>
        <v>0</v>
      </c>
      <c r="AG501" s="31">
        <f t="shared" si="1156"/>
        <v>2988.5999999999999</v>
      </c>
      <c r="AH501" s="31">
        <f t="shared" si="1157"/>
        <v>2988.5999999999999</v>
      </c>
      <c r="AI501" s="31">
        <f t="shared" si="1158"/>
        <v>2988.5999999999999</v>
      </c>
      <c r="AJ501" s="31">
        <f>AJ502+AJ503</f>
        <v>0</v>
      </c>
      <c r="AK501" s="31">
        <f>AK502+AK503</f>
        <v>0</v>
      </c>
      <c r="AL501" s="31">
        <f>AL502+AL503</f>
        <v>0</v>
      </c>
      <c r="AM501" s="31">
        <f>AM502+AM503</f>
        <v>0</v>
      </c>
      <c r="AN501" s="31">
        <f>AN502+AN503</f>
        <v>0</v>
      </c>
      <c r="AO501" s="31">
        <f>AO502+AO503</f>
        <v>0</v>
      </c>
      <c r="AP501" s="31">
        <f>AP502+AP503</f>
        <v>0</v>
      </c>
      <c r="AQ501" s="31">
        <f>AQ502+AQ503</f>
        <v>0</v>
      </c>
      <c r="AR501" s="31">
        <f>AR502+AR503</f>
        <v>0</v>
      </c>
      <c r="AS501" s="31">
        <f t="shared" si="1120"/>
        <v>2988.5999999999999</v>
      </c>
      <c r="AT501" s="31">
        <f t="shared" si="1121"/>
        <v>2988.5999999999999</v>
      </c>
      <c r="AU501" s="31">
        <f t="shared" si="1122"/>
        <v>2988.5999999999999</v>
      </c>
      <c r="AV501" s="31">
        <f>AV502+AV503</f>
        <v>0</v>
      </c>
      <c r="AW501" s="32"/>
      <c r="AX501" s="32"/>
      <c r="AY501" s="1"/>
      <c r="AZ501" s="1"/>
      <c r="BA501" s="1"/>
      <c r="BB501" s="1"/>
      <c r="BC501" s="1"/>
      <c r="BD501" s="1"/>
      <c r="BE501" s="1"/>
    </row>
    <row r="502" ht="31.5">
      <c r="A502" s="29" t="s">
        <v>298</v>
      </c>
      <c r="B502" s="29" t="s">
        <v>74</v>
      </c>
      <c r="C502" s="29" t="s">
        <v>255</v>
      </c>
      <c r="D502" s="29" t="s">
        <v>392</v>
      </c>
      <c r="E502" s="15" t="s">
        <v>39</v>
      </c>
      <c r="F502" s="30" t="s">
        <v>40</v>
      </c>
      <c r="G502" s="31">
        <v>115</v>
      </c>
      <c r="H502" s="31">
        <v>115</v>
      </c>
      <c r="I502" s="31">
        <v>115</v>
      </c>
      <c r="J502" s="31"/>
      <c r="K502" s="31"/>
      <c r="L502" s="31"/>
      <c r="M502" s="31">
        <f t="shared" si="997"/>
        <v>115</v>
      </c>
      <c r="N502" s="31">
        <f t="shared" si="998"/>
        <v>115</v>
      </c>
      <c r="O502" s="31">
        <f t="shared" si="999"/>
        <v>115</v>
      </c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  <c r="AA502" s="31"/>
      <c r="AB502" s="31"/>
      <c r="AC502" s="31">
        <f t="shared" si="1153"/>
        <v>115</v>
      </c>
      <c r="AD502" s="31">
        <f t="shared" si="1154"/>
        <v>115</v>
      </c>
      <c r="AE502" s="31">
        <f t="shared" si="1155"/>
        <v>115</v>
      </c>
      <c r="AF502" s="31"/>
      <c r="AG502" s="31">
        <f t="shared" si="1156"/>
        <v>115</v>
      </c>
      <c r="AH502" s="31">
        <f t="shared" si="1157"/>
        <v>115</v>
      </c>
      <c r="AI502" s="31">
        <f t="shared" si="1158"/>
        <v>115</v>
      </c>
      <c r="AJ502" s="31"/>
      <c r="AK502" s="31"/>
      <c r="AL502" s="31"/>
      <c r="AM502" s="31"/>
      <c r="AN502" s="31"/>
      <c r="AO502" s="31"/>
      <c r="AP502" s="31"/>
      <c r="AQ502" s="31"/>
      <c r="AR502" s="31"/>
      <c r="AS502" s="31">
        <f t="shared" si="1120"/>
        <v>115</v>
      </c>
      <c r="AT502" s="31">
        <f t="shared" si="1121"/>
        <v>115</v>
      </c>
      <c r="AU502" s="31">
        <f t="shared" si="1122"/>
        <v>115</v>
      </c>
      <c r="AV502" s="31"/>
      <c r="AW502" s="32"/>
      <c r="AX502" s="32"/>
      <c r="AY502" s="1"/>
      <c r="AZ502" s="1"/>
      <c r="BA502" s="1"/>
      <c r="BB502" s="1"/>
      <c r="BC502" s="1"/>
      <c r="BD502" s="1"/>
      <c r="BE502" s="1"/>
    </row>
    <row r="503">
      <c r="A503" s="29" t="s">
        <v>298</v>
      </c>
      <c r="B503" s="29" t="s">
        <v>74</v>
      </c>
      <c r="C503" s="29" t="s">
        <v>255</v>
      </c>
      <c r="D503" s="29" t="s">
        <v>392</v>
      </c>
      <c r="E503" s="15" t="s">
        <v>244</v>
      </c>
      <c r="F503" s="30" t="s">
        <v>245</v>
      </c>
      <c r="G503" s="31">
        <v>2873.5999999999999</v>
      </c>
      <c r="H503" s="31">
        <v>2873.5999999999999</v>
      </c>
      <c r="I503" s="31">
        <v>2873.5999999999999</v>
      </c>
      <c r="J503" s="31"/>
      <c r="K503" s="31"/>
      <c r="L503" s="31"/>
      <c r="M503" s="31">
        <f t="shared" si="997"/>
        <v>2873.5999999999999</v>
      </c>
      <c r="N503" s="31">
        <f t="shared" si="998"/>
        <v>2873.5999999999999</v>
      </c>
      <c r="O503" s="31">
        <f t="shared" si="999"/>
        <v>2873.5999999999999</v>
      </c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  <c r="AB503" s="31"/>
      <c r="AC503" s="31">
        <f t="shared" si="1153"/>
        <v>2873.5999999999999</v>
      </c>
      <c r="AD503" s="31">
        <f t="shared" si="1154"/>
        <v>2873.5999999999999</v>
      </c>
      <c r="AE503" s="31">
        <f t="shared" si="1155"/>
        <v>2873.5999999999999</v>
      </c>
      <c r="AF503" s="31"/>
      <c r="AG503" s="31">
        <f t="shared" si="1156"/>
        <v>2873.5999999999999</v>
      </c>
      <c r="AH503" s="31">
        <f t="shared" si="1157"/>
        <v>2873.5999999999999</v>
      </c>
      <c r="AI503" s="31">
        <f t="shared" si="1158"/>
        <v>2873.5999999999999</v>
      </c>
      <c r="AJ503" s="31"/>
      <c r="AK503" s="31"/>
      <c r="AL503" s="31"/>
      <c r="AM503" s="31"/>
      <c r="AN503" s="31"/>
      <c r="AO503" s="31"/>
      <c r="AP503" s="31"/>
      <c r="AQ503" s="31"/>
      <c r="AR503" s="31"/>
      <c r="AS503" s="31">
        <f t="shared" si="1120"/>
        <v>2873.5999999999999</v>
      </c>
      <c r="AT503" s="31">
        <f t="shared" si="1121"/>
        <v>2873.5999999999999</v>
      </c>
      <c r="AU503" s="31">
        <f t="shared" si="1122"/>
        <v>2873.5999999999999</v>
      </c>
      <c r="AV503" s="31"/>
      <c r="AW503" s="32"/>
      <c r="AX503" s="32"/>
      <c r="AY503" s="1"/>
      <c r="AZ503" s="1"/>
      <c r="BA503" s="1"/>
      <c r="BB503" s="1"/>
      <c r="BC503" s="1"/>
      <c r="BD503" s="1"/>
      <c r="BE503" s="1"/>
    </row>
    <row r="504" ht="63">
      <c r="A504" s="29" t="s">
        <v>298</v>
      </c>
      <c r="B504" s="29" t="s">
        <v>74</v>
      </c>
      <c r="C504" s="29" t="s">
        <v>255</v>
      </c>
      <c r="D504" s="29" t="s">
        <v>389</v>
      </c>
      <c r="E504" s="16"/>
      <c r="F504" s="30" t="s">
        <v>220</v>
      </c>
      <c r="G504" s="31">
        <f>G505</f>
        <v>2700.5999999999999</v>
      </c>
      <c r="H504" s="31">
        <f>H505</f>
        <v>2700.5999999999999</v>
      </c>
      <c r="I504" s="31">
        <f>I505</f>
        <v>2700.5999999999999</v>
      </c>
      <c r="J504" s="31">
        <f>J505</f>
        <v>0</v>
      </c>
      <c r="K504" s="31">
        <f>K505</f>
        <v>0</v>
      </c>
      <c r="L504" s="31">
        <f>L505</f>
        <v>0</v>
      </c>
      <c r="M504" s="31">
        <f t="shared" si="997"/>
        <v>2700.5999999999999</v>
      </c>
      <c r="N504" s="31">
        <f t="shared" si="998"/>
        <v>2700.5999999999999</v>
      </c>
      <c r="O504" s="31">
        <f t="shared" si="999"/>
        <v>2700.5999999999999</v>
      </c>
      <c r="P504" s="31">
        <f>P505</f>
        <v>0</v>
      </c>
      <c r="Q504" s="31">
        <f>Q505</f>
        <v>0</v>
      </c>
      <c r="R504" s="31">
        <f>R505</f>
        <v>0</v>
      </c>
      <c r="S504" s="31">
        <f>S505</f>
        <v>0</v>
      </c>
      <c r="T504" s="31">
        <f>T505</f>
        <v>0</v>
      </c>
      <c r="U504" s="31">
        <f>U505</f>
        <v>0</v>
      </c>
      <c r="V504" s="31">
        <f>V505</f>
        <v>0</v>
      </c>
      <c r="W504" s="31">
        <f>W505</f>
        <v>0</v>
      </c>
      <c r="X504" s="31">
        <f>X505</f>
        <v>0</v>
      </c>
      <c r="Y504" s="31">
        <f>Y505</f>
        <v>0</v>
      </c>
      <c r="Z504" s="31">
        <f>Z505</f>
        <v>0</v>
      </c>
      <c r="AA504" s="31">
        <f>AA505</f>
        <v>0</v>
      </c>
      <c r="AB504" s="31">
        <f>AB505</f>
        <v>0</v>
      </c>
      <c r="AC504" s="31">
        <f t="shared" si="1153"/>
        <v>2700.5999999999999</v>
      </c>
      <c r="AD504" s="31">
        <f t="shared" si="1154"/>
        <v>2700.5999999999999</v>
      </c>
      <c r="AE504" s="31">
        <f t="shared" si="1155"/>
        <v>2700.5999999999999</v>
      </c>
      <c r="AF504" s="31">
        <f>AF505</f>
        <v>0</v>
      </c>
      <c r="AG504" s="31">
        <f t="shared" si="1156"/>
        <v>2700.5999999999999</v>
      </c>
      <c r="AH504" s="31">
        <f t="shared" si="1157"/>
        <v>2700.5999999999999</v>
      </c>
      <c r="AI504" s="31">
        <f t="shared" si="1158"/>
        <v>2700.5999999999999</v>
      </c>
      <c r="AJ504" s="31">
        <f>AJ505</f>
        <v>0</v>
      </c>
      <c r="AK504" s="31">
        <f>AK505</f>
        <v>0</v>
      </c>
      <c r="AL504" s="31">
        <f>AL505</f>
        <v>0</v>
      </c>
      <c r="AM504" s="31">
        <f>AM505</f>
        <v>0</v>
      </c>
      <c r="AN504" s="31">
        <f>AN505</f>
        <v>0</v>
      </c>
      <c r="AO504" s="31">
        <f>AO505</f>
        <v>0</v>
      </c>
      <c r="AP504" s="31">
        <f>AP505</f>
        <v>0</v>
      </c>
      <c r="AQ504" s="31">
        <f>AQ505</f>
        <v>0</v>
      </c>
      <c r="AR504" s="31">
        <f>AR505</f>
        <v>0</v>
      </c>
      <c r="AS504" s="31">
        <f t="shared" si="1120"/>
        <v>2700.5999999999999</v>
      </c>
      <c r="AT504" s="31">
        <f t="shared" si="1121"/>
        <v>2700.5999999999999</v>
      </c>
      <c r="AU504" s="31">
        <f t="shared" si="1122"/>
        <v>2700.5999999999999</v>
      </c>
      <c r="AV504" s="31">
        <f>AV505</f>
        <v>0</v>
      </c>
      <c r="AW504" s="32"/>
      <c r="AX504" s="32"/>
      <c r="AY504" s="1"/>
      <c r="AZ504" s="1"/>
      <c r="BA504" s="1"/>
      <c r="BB504" s="1"/>
      <c r="BC504" s="1"/>
      <c r="BD504" s="1"/>
      <c r="BE504" s="1"/>
    </row>
    <row r="505" ht="31.5">
      <c r="A505" s="29" t="s">
        <v>298</v>
      </c>
      <c r="B505" s="29" t="s">
        <v>74</v>
      </c>
      <c r="C505" s="29" t="s">
        <v>255</v>
      </c>
      <c r="D505" s="29" t="s">
        <v>389</v>
      </c>
      <c r="E505" s="15" t="s">
        <v>129</v>
      </c>
      <c r="F505" s="30" t="s">
        <v>130</v>
      </c>
      <c r="G505" s="31">
        <v>2700.5999999999999</v>
      </c>
      <c r="H505" s="31">
        <v>2700.5999999999999</v>
      </c>
      <c r="I505" s="31">
        <v>2700.5999999999999</v>
      </c>
      <c r="J505" s="31"/>
      <c r="K505" s="31"/>
      <c r="L505" s="31"/>
      <c r="M505" s="31">
        <f t="shared" ref="M505:M568" si="1159">G505+J505</f>
        <v>2700.5999999999999</v>
      </c>
      <c r="N505" s="31">
        <f t="shared" ref="N505:N568" si="1160">H505+K505</f>
        <v>2700.5999999999999</v>
      </c>
      <c r="O505" s="31">
        <f t="shared" ref="O505:O568" si="1161">I505+L505</f>
        <v>2700.5999999999999</v>
      </c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  <c r="AB505" s="31"/>
      <c r="AC505" s="31">
        <f t="shared" si="1153"/>
        <v>2700.5999999999999</v>
      </c>
      <c r="AD505" s="31">
        <f t="shared" si="1154"/>
        <v>2700.5999999999999</v>
      </c>
      <c r="AE505" s="31">
        <f t="shared" si="1155"/>
        <v>2700.5999999999999</v>
      </c>
      <c r="AF505" s="31"/>
      <c r="AG505" s="31">
        <f t="shared" si="1156"/>
        <v>2700.5999999999999</v>
      </c>
      <c r="AH505" s="31">
        <f t="shared" si="1157"/>
        <v>2700.5999999999999</v>
      </c>
      <c r="AI505" s="31">
        <f t="shared" si="1158"/>
        <v>2700.5999999999999</v>
      </c>
      <c r="AJ505" s="31"/>
      <c r="AK505" s="31"/>
      <c r="AL505" s="31"/>
      <c r="AM505" s="31"/>
      <c r="AN505" s="31"/>
      <c r="AO505" s="31"/>
      <c r="AP505" s="31"/>
      <c r="AQ505" s="31"/>
      <c r="AR505" s="31"/>
      <c r="AS505" s="31">
        <f t="shared" si="1120"/>
        <v>2700.5999999999999</v>
      </c>
      <c r="AT505" s="31">
        <f t="shared" si="1121"/>
        <v>2700.5999999999999</v>
      </c>
      <c r="AU505" s="31">
        <f t="shared" si="1122"/>
        <v>2700.5999999999999</v>
      </c>
      <c r="AV505" s="31"/>
      <c r="AW505" s="32"/>
      <c r="AX505" s="32"/>
      <c r="AY505" s="1"/>
      <c r="AZ505" s="1"/>
      <c r="BA505" s="1"/>
      <c r="BB505" s="1"/>
      <c r="BC505" s="1"/>
      <c r="BD505" s="1"/>
      <c r="BE505" s="1"/>
    </row>
    <row r="506" ht="47.25">
      <c r="A506" s="29" t="s">
        <v>298</v>
      </c>
      <c r="B506" s="29" t="s">
        <v>74</v>
      </c>
      <c r="C506" s="29" t="s">
        <v>255</v>
      </c>
      <c r="D506" s="29" t="s">
        <v>317</v>
      </c>
      <c r="E506" s="16"/>
      <c r="F506" s="30" t="s">
        <v>318</v>
      </c>
      <c r="G506" s="31">
        <f>G507</f>
        <v>1782.5999999999999</v>
      </c>
      <c r="H506" s="31">
        <f>H507</f>
        <v>1811.3</v>
      </c>
      <c r="I506" s="31">
        <f>I507</f>
        <v>1811.3</v>
      </c>
      <c r="J506" s="31">
        <f>J507</f>
        <v>0</v>
      </c>
      <c r="K506" s="31">
        <f>K507</f>
        <v>0</v>
      </c>
      <c r="L506" s="31">
        <f>L507</f>
        <v>0</v>
      </c>
      <c r="M506" s="31">
        <f t="shared" si="1159"/>
        <v>1782.5999999999999</v>
      </c>
      <c r="N506" s="31">
        <f t="shared" si="1160"/>
        <v>1811.3</v>
      </c>
      <c r="O506" s="31">
        <f t="shared" si="1161"/>
        <v>1811.3</v>
      </c>
      <c r="P506" s="31">
        <f>P507</f>
        <v>0</v>
      </c>
      <c r="Q506" s="31">
        <f>Q507</f>
        <v>0</v>
      </c>
      <c r="R506" s="31">
        <f>R507</f>
        <v>0</v>
      </c>
      <c r="S506" s="31">
        <f>S507</f>
        <v>0</v>
      </c>
      <c r="T506" s="31">
        <f>T507</f>
        <v>0</v>
      </c>
      <c r="U506" s="31">
        <f>U507</f>
        <v>0</v>
      </c>
      <c r="V506" s="31">
        <f>V507</f>
        <v>0</v>
      </c>
      <c r="W506" s="31">
        <f>W507</f>
        <v>0</v>
      </c>
      <c r="X506" s="31">
        <f>X507</f>
        <v>0</v>
      </c>
      <c r="Y506" s="31">
        <f>Y507</f>
        <v>0</v>
      </c>
      <c r="Z506" s="31">
        <f>Z507</f>
        <v>0</v>
      </c>
      <c r="AA506" s="31">
        <f>AA507</f>
        <v>0</v>
      </c>
      <c r="AB506" s="31">
        <f>AB507</f>
        <v>0</v>
      </c>
      <c r="AC506" s="31">
        <f t="shared" si="1153"/>
        <v>1782.5999999999999</v>
      </c>
      <c r="AD506" s="31">
        <f t="shared" si="1154"/>
        <v>1811.3</v>
      </c>
      <c r="AE506" s="31">
        <f t="shared" si="1155"/>
        <v>1811.3</v>
      </c>
      <c r="AF506" s="31">
        <f>AF507</f>
        <v>0</v>
      </c>
      <c r="AG506" s="31">
        <f t="shared" si="1156"/>
        <v>1782.5999999999999</v>
      </c>
      <c r="AH506" s="31">
        <f t="shared" si="1157"/>
        <v>1811.3</v>
      </c>
      <c r="AI506" s="31">
        <f t="shared" si="1158"/>
        <v>1811.3</v>
      </c>
      <c r="AJ506" s="31">
        <f>AJ507</f>
        <v>0</v>
      </c>
      <c r="AK506" s="31">
        <f>AK507</f>
        <v>0</v>
      </c>
      <c r="AL506" s="31">
        <f>AL507</f>
        <v>0</v>
      </c>
      <c r="AM506" s="31">
        <f>AM507</f>
        <v>0</v>
      </c>
      <c r="AN506" s="31">
        <f>AN507</f>
        <v>0</v>
      </c>
      <c r="AO506" s="31">
        <f>AO507</f>
        <v>0</v>
      </c>
      <c r="AP506" s="31">
        <f>AP507</f>
        <v>0</v>
      </c>
      <c r="AQ506" s="31">
        <f>AQ507</f>
        <v>0</v>
      </c>
      <c r="AR506" s="31">
        <f>AR507</f>
        <v>0</v>
      </c>
      <c r="AS506" s="31">
        <f t="shared" si="1120"/>
        <v>1782.5999999999999</v>
      </c>
      <c r="AT506" s="31">
        <f t="shared" si="1121"/>
        <v>1811.3</v>
      </c>
      <c r="AU506" s="31">
        <f t="shared" si="1122"/>
        <v>1811.3</v>
      </c>
      <c r="AV506" s="31">
        <f>AV507</f>
        <v>0</v>
      </c>
      <c r="AW506" s="32"/>
      <c r="AX506" s="32"/>
      <c r="AY506" s="1"/>
      <c r="AZ506" s="1"/>
      <c r="BA506" s="1"/>
      <c r="BB506" s="1"/>
      <c r="BC506" s="1"/>
      <c r="BD506" s="1"/>
      <c r="BE506" s="1"/>
    </row>
    <row r="507" ht="31.5">
      <c r="A507" s="29" t="s">
        <v>298</v>
      </c>
      <c r="B507" s="29" t="s">
        <v>74</v>
      </c>
      <c r="C507" s="29" t="s">
        <v>255</v>
      </c>
      <c r="D507" s="29" t="s">
        <v>319</v>
      </c>
      <c r="E507" s="16"/>
      <c r="F507" s="30" t="s">
        <v>314</v>
      </c>
      <c r="G507" s="31">
        <f>G508+G509</f>
        <v>1782.5999999999999</v>
      </c>
      <c r="H507" s="31">
        <f>H508+H509</f>
        <v>1811.3</v>
      </c>
      <c r="I507" s="31">
        <f>I508+I509</f>
        <v>1811.3</v>
      </c>
      <c r="J507" s="31">
        <f>J508+J509</f>
        <v>0</v>
      </c>
      <c r="K507" s="31">
        <f>K508+K509</f>
        <v>0</v>
      </c>
      <c r="L507" s="31">
        <f>L508+L509</f>
        <v>0</v>
      </c>
      <c r="M507" s="31">
        <f t="shared" si="1159"/>
        <v>1782.5999999999999</v>
      </c>
      <c r="N507" s="31">
        <f t="shared" si="1160"/>
        <v>1811.3</v>
      </c>
      <c r="O507" s="31">
        <f t="shared" si="1161"/>
        <v>1811.3</v>
      </c>
      <c r="P507" s="31">
        <f>P508+P509</f>
        <v>0</v>
      </c>
      <c r="Q507" s="31">
        <f>Q508+Q509</f>
        <v>0</v>
      </c>
      <c r="R507" s="31">
        <f>R508+R509</f>
        <v>0</v>
      </c>
      <c r="S507" s="31">
        <f>S508+S509</f>
        <v>0</v>
      </c>
      <c r="T507" s="31">
        <f>T508+T509</f>
        <v>0</v>
      </c>
      <c r="U507" s="31">
        <f>U508+U509</f>
        <v>0</v>
      </c>
      <c r="V507" s="31">
        <f>V508+V509</f>
        <v>0</v>
      </c>
      <c r="W507" s="31">
        <f>W508+W509</f>
        <v>0</v>
      </c>
      <c r="X507" s="31">
        <f>X508+X509</f>
        <v>0</v>
      </c>
      <c r="Y507" s="31">
        <f>Y508+Y509</f>
        <v>0</v>
      </c>
      <c r="Z507" s="31">
        <f>Z508+Z509</f>
        <v>0</v>
      </c>
      <c r="AA507" s="31">
        <f>AA508+AA509</f>
        <v>0</v>
      </c>
      <c r="AB507" s="31">
        <f>AB508+AB509</f>
        <v>0</v>
      </c>
      <c r="AC507" s="31">
        <f t="shared" si="1153"/>
        <v>1782.5999999999999</v>
      </c>
      <c r="AD507" s="31">
        <f t="shared" si="1154"/>
        <v>1811.3</v>
      </c>
      <c r="AE507" s="31">
        <f t="shared" si="1155"/>
        <v>1811.3</v>
      </c>
      <c r="AF507" s="31">
        <f>AF508+AF509</f>
        <v>0</v>
      </c>
      <c r="AG507" s="31">
        <f t="shared" si="1156"/>
        <v>1782.5999999999999</v>
      </c>
      <c r="AH507" s="31">
        <f t="shared" si="1157"/>
        <v>1811.3</v>
      </c>
      <c r="AI507" s="31">
        <f t="shared" si="1158"/>
        <v>1811.3</v>
      </c>
      <c r="AJ507" s="31">
        <f>AJ508+AJ509</f>
        <v>0</v>
      </c>
      <c r="AK507" s="31">
        <f>AK508+AK509</f>
        <v>0</v>
      </c>
      <c r="AL507" s="31">
        <f>AL508+AL509</f>
        <v>0</v>
      </c>
      <c r="AM507" s="31">
        <f>AM508+AM509</f>
        <v>0</v>
      </c>
      <c r="AN507" s="31">
        <f>AN508+AN509</f>
        <v>0</v>
      </c>
      <c r="AO507" s="31">
        <f>AO508+AO509</f>
        <v>0</v>
      </c>
      <c r="AP507" s="31">
        <f>AP508+AP509</f>
        <v>0</v>
      </c>
      <c r="AQ507" s="31">
        <f>AQ508+AQ509</f>
        <v>0</v>
      </c>
      <c r="AR507" s="31">
        <f>AR508+AR509</f>
        <v>0</v>
      </c>
      <c r="AS507" s="31">
        <f t="shared" si="1120"/>
        <v>1782.5999999999999</v>
      </c>
      <c r="AT507" s="31">
        <f t="shared" si="1121"/>
        <v>1811.3</v>
      </c>
      <c r="AU507" s="31">
        <f t="shared" si="1122"/>
        <v>1811.3</v>
      </c>
      <c r="AV507" s="31">
        <f>AV508+AV509</f>
        <v>0</v>
      </c>
      <c r="AW507" s="32"/>
      <c r="AX507" s="32"/>
      <c r="AY507" s="1"/>
      <c r="AZ507" s="1"/>
      <c r="BA507" s="1"/>
      <c r="BB507" s="1"/>
      <c r="BC507" s="1"/>
      <c r="BD507" s="1"/>
      <c r="BE507" s="1"/>
    </row>
    <row r="508" ht="78.75">
      <c r="A508" s="29" t="s">
        <v>298</v>
      </c>
      <c r="B508" s="29" t="s">
        <v>74</v>
      </c>
      <c r="C508" s="29" t="s">
        <v>255</v>
      </c>
      <c r="D508" s="29" t="s">
        <v>319</v>
      </c>
      <c r="E508" s="15" t="s">
        <v>51</v>
      </c>
      <c r="F508" s="30" t="s">
        <v>52</v>
      </c>
      <c r="G508" s="31">
        <v>1432.5999999999999</v>
      </c>
      <c r="H508" s="31">
        <v>1461.3</v>
      </c>
      <c r="I508" s="31">
        <v>1461.3</v>
      </c>
      <c r="J508" s="31"/>
      <c r="K508" s="31"/>
      <c r="L508" s="31"/>
      <c r="M508" s="31">
        <f t="shared" si="1159"/>
        <v>1432.5999999999999</v>
      </c>
      <c r="N508" s="31">
        <f t="shared" si="1160"/>
        <v>1461.3</v>
      </c>
      <c r="O508" s="31">
        <f t="shared" si="1161"/>
        <v>1461.3</v>
      </c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1"/>
      <c r="AB508" s="31"/>
      <c r="AC508" s="31">
        <f t="shared" si="1153"/>
        <v>1432.5999999999999</v>
      </c>
      <c r="AD508" s="31">
        <f t="shared" si="1154"/>
        <v>1461.3</v>
      </c>
      <c r="AE508" s="31">
        <f t="shared" si="1155"/>
        <v>1461.3</v>
      </c>
      <c r="AF508" s="31"/>
      <c r="AG508" s="31">
        <f t="shared" si="1156"/>
        <v>1432.5999999999999</v>
      </c>
      <c r="AH508" s="31">
        <f t="shared" si="1157"/>
        <v>1461.3</v>
      </c>
      <c r="AI508" s="31">
        <f t="shared" si="1158"/>
        <v>1461.3</v>
      </c>
      <c r="AJ508" s="31"/>
      <c r="AK508" s="31"/>
      <c r="AL508" s="31"/>
      <c r="AM508" s="31"/>
      <c r="AN508" s="31"/>
      <c r="AO508" s="31"/>
      <c r="AP508" s="31"/>
      <c r="AQ508" s="31"/>
      <c r="AR508" s="31"/>
      <c r="AS508" s="31">
        <f t="shared" si="1120"/>
        <v>1432.5999999999999</v>
      </c>
      <c r="AT508" s="31">
        <f t="shared" si="1121"/>
        <v>1461.3</v>
      </c>
      <c r="AU508" s="31">
        <f t="shared" si="1122"/>
        <v>1461.3</v>
      </c>
      <c r="AV508" s="31"/>
      <c r="AW508" s="32"/>
      <c r="AX508" s="32"/>
      <c r="AY508" s="1"/>
      <c r="AZ508" s="1"/>
      <c r="BA508" s="1"/>
      <c r="BB508" s="1"/>
      <c r="BC508" s="1"/>
      <c r="BD508" s="1"/>
      <c r="BE508" s="1"/>
    </row>
    <row r="509" ht="31.5">
      <c r="A509" s="29" t="s">
        <v>298</v>
      </c>
      <c r="B509" s="29" t="s">
        <v>74</v>
      </c>
      <c r="C509" s="29" t="s">
        <v>255</v>
      </c>
      <c r="D509" s="29" t="s">
        <v>319</v>
      </c>
      <c r="E509" s="15" t="s">
        <v>39</v>
      </c>
      <c r="F509" s="30" t="s">
        <v>40</v>
      </c>
      <c r="G509" s="31">
        <v>350</v>
      </c>
      <c r="H509" s="31">
        <v>350</v>
      </c>
      <c r="I509" s="31">
        <v>350</v>
      </c>
      <c r="J509" s="31"/>
      <c r="K509" s="31"/>
      <c r="L509" s="31"/>
      <c r="M509" s="31">
        <f t="shared" si="1159"/>
        <v>350</v>
      </c>
      <c r="N509" s="31">
        <f t="shared" si="1160"/>
        <v>350</v>
      </c>
      <c r="O509" s="31">
        <f t="shared" si="1161"/>
        <v>350</v>
      </c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  <c r="AB509" s="31"/>
      <c r="AC509" s="31">
        <f t="shared" si="1153"/>
        <v>350</v>
      </c>
      <c r="AD509" s="31">
        <f t="shared" si="1154"/>
        <v>350</v>
      </c>
      <c r="AE509" s="31">
        <f t="shared" si="1155"/>
        <v>350</v>
      </c>
      <c r="AF509" s="31"/>
      <c r="AG509" s="31">
        <f t="shared" si="1156"/>
        <v>350</v>
      </c>
      <c r="AH509" s="31">
        <f t="shared" si="1157"/>
        <v>350</v>
      </c>
      <c r="AI509" s="31">
        <f t="shared" si="1158"/>
        <v>350</v>
      </c>
      <c r="AJ509" s="31"/>
      <c r="AK509" s="31"/>
      <c r="AL509" s="31"/>
      <c r="AM509" s="31"/>
      <c r="AN509" s="31"/>
      <c r="AO509" s="31"/>
      <c r="AP509" s="31"/>
      <c r="AQ509" s="31"/>
      <c r="AR509" s="31"/>
      <c r="AS509" s="31">
        <f t="shared" si="1120"/>
        <v>350</v>
      </c>
      <c r="AT509" s="31">
        <f t="shared" si="1121"/>
        <v>350</v>
      </c>
      <c r="AU509" s="31">
        <f t="shared" si="1122"/>
        <v>350</v>
      </c>
      <c r="AV509" s="31"/>
      <c r="AW509" s="32"/>
      <c r="AX509" s="32"/>
      <c r="AY509" s="1"/>
      <c r="AZ509" s="1"/>
      <c r="BA509" s="1"/>
      <c r="BB509" s="1"/>
      <c r="BC509" s="1"/>
      <c r="BD509" s="1"/>
      <c r="BE509" s="1"/>
    </row>
    <row r="510" ht="63">
      <c r="A510" s="29" t="s">
        <v>298</v>
      </c>
      <c r="B510" s="29" t="s">
        <v>74</v>
      </c>
      <c r="C510" s="29" t="s">
        <v>255</v>
      </c>
      <c r="D510" s="29" t="s">
        <v>322</v>
      </c>
      <c r="E510" s="16"/>
      <c r="F510" s="30" t="s">
        <v>323</v>
      </c>
      <c r="G510" s="31">
        <f t="shared" ref="G510:G511" si="1162">G511</f>
        <v>447.60000000000002</v>
      </c>
      <c r="H510" s="31">
        <f t="shared" ref="H510:H511" si="1163">H511</f>
        <v>447.60000000000002</v>
      </c>
      <c r="I510" s="31">
        <f t="shared" ref="I510:I511" si="1164">I511</f>
        <v>447.60000000000002</v>
      </c>
      <c r="J510" s="31">
        <f t="shared" ref="J510:J511" si="1165">J511</f>
        <v>0</v>
      </c>
      <c r="K510" s="31">
        <f t="shared" ref="K510:K511" si="1166">K511</f>
        <v>0</v>
      </c>
      <c r="L510" s="31">
        <f t="shared" ref="L510:L511" si="1167">L511</f>
        <v>0</v>
      </c>
      <c r="M510" s="31">
        <f t="shared" si="1159"/>
        <v>447.60000000000002</v>
      </c>
      <c r="N510" s="31">
        <f t="shared" si="1160"/>
        <v>447.60000000000002</v>
      </c>
      <c r="O510" s="31">
        <f t="shared" si="1161"/>
        <v>447.60000000000002</v>
      </c>
      <c r="P510" s="31">
        <f t="shared" ref="P510:P511" si="1168">P511</f>
        <v>0</v>
      </c>
      <c r="Q510" s="31">
        <f t="shared" ref="Q510:Q511" si="1169">Q511</f>
        <v>0</v>
      </c>
      <c r="R510" s="31">
        <f t="shared" ref="R510:R511" si="1170">R511</f>
        <v>35.506999999999998</v>
      </c>
      <c r="S510" s="31">
        <f t="shared" ref="S510:S511" si="1171">S511</f>
        <v>0</v>
      </c>
      <c r="T510" s="31">
        <f t="shared" ref="T510:T511" si="1172">T511</f>
        <v>0</v>
      </c>
      <c r="U510" s="31">
        <f t="shared" ref="U510:U511" si="1173">U511</f>
        <v>0</v>
      </c>
      <c r="V510" s="31">
        <f t="shared" ref="V510:V511" si="1174">V511</f>
        <v>0</v>
      </c>
      <c r="W510" s="31">
        <f t="shared" ref="W510:W511" si="1175">W511</f>
        <v>0</v>
      </c>
      <c r="X510" s="31">
        <f t="shared" ref="X510:X511" si="1176">X511</f>
        <v>0</v>
      </c>
      <c r="Y510" s="31">
        <f t="shared" ref="Y510:Y511" si="1177">Y511</f>
        <v>0</v>
      </c>
      <c r="Z510" s="31">
        <f t="shared" ref="Z510:Z511" si="1178">Z511</f>
        <v>0</v>
      </c>
      <c r="AA510" s="31">
        <f t="shared" ref="AA510:AA511" si="1179">AA511</f>
        <v>0</v>
      </c>
      <c r="AB510" s="31">
        <f t="shared" ref="AB510:AB511" si="1180">AB511</f>
        <v>0</v>
      </c>
      <c r="AC510" s="31">
        <f t="shared" si="1153"/>
        <v>483.10700000000003</v>
      </c>
      <c r="AD510" s="31">
        <f t="shared" si="1154"/>
        <v>447.60000000000002</v>
      </c>
      <c r="AE510" s="31">
        <f t="shared" si="1155"/>
        <v>447.60000000000002</v>
      </c>
      <c r="AF510" s="31">
        <f t="shared" ref="AF510:AF511" si="1181">AF511</f>
        <v>0</v>
      </c>
      <c r="AG510" s="31">
        <f t="shared" si="1156"/>
        <v>483.10700000000003</v>
      </c>
      <c r="AH510" s="31">
        <f t="shared" si="1157"/>
        <v>447.60000000000002</v>
      </c>
      <c r="AI510" s="31">
        <f t="shared" si="1158"/>
        <v>447.60000000000002</v>
      </c>
      <c r="AJ510" s="31">
        <f t="shared" ref="AJ510:AJ511" si="1182">AJ511</f>
        <v>0</v>
      </c>
      <c r="AK510" s="31">
        <f t="shared" ref="AK510:AK511" si="1183">AK511</f>
        <v>0</v>
      </c>
      <c r="AL510" s="31">
        <f t="shared" ref="AL510:AL511" si="1184">AL511</f>
        <v>0</v>
      </c>
      <c r="AM510" s="31">
        <f t="shared" ref="AM510:AM511" si="1185">AM511</f>
        <v>0</v>
      </c>
      <c r="AN510" s="31">
        <f t="shared" ref="AN510:AN511" si="1186">AN511</f>
        <v>0</v>
      </c>
      <c r="AO510" s="31">
        <f t="shared" ref="AO510:AO511" si="1187">AO511</f>
        <v>0</v>
      </c>
      <c r="AP510" s="31">
        <f t="shared" ref="AP510:AP511" si="1188">AP511</f>
        <v>0</v>
      </c>
      <c r="AQ510" s="31">
        <f t="shared" ref="AQ510:AQ511" si="1189">AQ511</f>
        <v>0</v>
      </c>
      <c r="AR510" s="31">
        <f t="shared" ref="AR510:AR511" si="1190">AR511</f>
        <v>0</v>
      </c>
      <c r="AS510" s="31">
        <f t="shared" si="1120"/>
        <v>483.10700000000003</v>
      </c>
      <c r="AT510" s="31">
        <f t="shared" si="1121"/>
        <v>447.60000000000002</v>
      </c>
      <c r="AU510" s="31">
        <f t="shared" si="1122"/>
        <v>447.60000000000002</v>
      </c>
      <c r="AV510" s="31">
        <f t="shared" ref="AV510:AV511" si="1191">AV511</f>
        <v>0</v>
      </c>
      <c r="AW510" s="32"/>
      <c r="AX510" s="32"/>
      <c r="AY510" s="1"/>
      <c r="AZ510" s="1"/>
      <c r="BA510" s="1"/>
      <c r="BB510" s="1"/>
      <c r="BC510" s="1"/>
      <c r="BD510" s="1"/>
      <c r="BE510" s="1"/>
    </row>
    <row r="511">
      <c r="A511" s="29" t="s">
        <v>298</v>
      </c>
      <c r="B511" s="29" t="s">
        <v>74</v>
      </c>
      <c r="C511" s="29" t="s">
        <v>255</v>
      </c>
      <c r="D511" s="29" t="s">
        <v>324</v>
      </c>
      <c r="E511" s="16"/>
      <c r="F511" s="30" t="s">
        <v>209</v>
      </c>
      <c r="G511" s="31">
        <f t="shared" si="1162"/>
        <v>447.60000000000002</v>
      </c>
      <c r="H511" s="31">
        <f t="shared" si="1163"/>
        <v>447.60000000000002</v>
      </c>
      <c r="I511" s="31">
        <f t="shared" si="1164"/>
        <v>447.60000000000002</v>
      </c>
      <c r="J511" s="31">
        <f t="shared" si="1165"/>
        <v>0</v>
      </c>
      <c r="K511" s="31">
        <f t="shared" si="1166"/>
        <v>0</v>
      </c>
      <c r="L511" s="31">
        <f t="shared" si="1167"/>
        <v>0</v>
      </c>
      <c r="M511" s="31">
        <f t="shared" si="1159"/>
        <v>447.60000000000002</v>
      </c>
      <c r="N511" s="31">
        <f t="shared" si="1160"/>
        <v>447.60000000000002</v>
      </c>
      <c r="O511" s="31">
        <f t="shared" si="1161"/>
        <v>447.60000000000002</v>
      </c>
      <c r="P511" s="31">
        <f t="shared" si="1168"/>
        <v>0</v>
      </c>
      <c r="Q511" s="31">
        <f t="shared" si="1169"/>
        <v>0</v>
      </c>
      <c r="R511" s="31">
        <f t="shared" si="1170"/>
        <v>35.506999999999998</v>
      </c>
      <c r="S511" s="31">
        <f t="shared" si="1171"/>
        <v>0</v>
      </c>
      <c r="T511" s="31">
        <f t="shared" si="1172"/>
        <v>0</v>
      </c>
      <c r="U511" s="31">
        <f t="shared" si="1173"/>
        <v>0</v>
      </c>
      <c r="V511" s="31">
        <f t="shared" si="1174"/>
        <v>0</v>
      </c>
      <c r="W511" s="31">
        <f t="shared" si="1175"/>
        <v>0</v>
      </c>
      <c r="X511" s="31">
        <f t="shared" si="1176"/>
        <v>0</v>
      </c>
      <c r="Y511" s="31">
        <f t="shared" si="1177"/>
        <v>0</v>
      </c>
      <c r="Z511" s="31">
        <f t="shared" si="1178"/>
        <v>0</v>
      </c>
      <c r="AA511" s="31">
        <f t="shared" si="1179"/>
        <v>0</v>
      </c>
      <c r="AB511" s="31">
        <f t="shared" si="1180"/>
        <v>0</v>
      </c>
      <c r="AC511" s="31">
        <f t="shared" si="1153"/>
        <v>483.10700000000003</v>
      </c>
      <c r="AD511" s="31">
        <f t="shared" si="1154"/>
        <v>447.60000000000002</v>
      </c>
      <c r="AE511" s="31">
        <f t="shared" si="1155"/>
        <v>447.60000000000002</v>
      </c>
      <c r="AF511" s="31">
        <f t="shared" si="1181"/>
        <v>0</v>
      </c>
      <c r="AG511" s="31">
        <f t="shared" si="1156"/>
        <v>483.10700000000003</v>
      </c>
      <c r="AH511" s="31">
        <f t="shared" si="1157"/>
        <v>447.60000000000002</v>
      </c>
      <c r="AI511" s="31">
        <f t="shared" si="1158"/>
        <v>447.60000000000002</v>
      </c>
      <c r="AJ511" s="31">
        <f t="shared" si="1182"/>
        <v>0</v>
      </c>
      <c r="AK511" s="31">
        <f t="shared" si="1183"/>
        <v>0</v>
      </c>
      <c r="AL511" s="31">
        <f t="shared" si="1184"/>
        <v>0</v>
      </c>
      <c r="AM511" s="31">
        <f t="shared" si="1185"/>
        <v>0</v>
      </c>
      <c r="AN511" s="31">
        <f t="shared" si="1186"/>
        <v>0</v>
      </c>
      <c r="AO511" s="31">
        <f t="shared" si="1187"/>
        <v>0</v>
      </c>
      <c r="AP511" s="31">
        <f t="shared" si="1188"/>
        <v>0</v>
      </c>
      <c r="AQ511" s="31">
        <f t="shared" si="1189"/>
        <v>0</v>
      </c>
      <c r="AR511" s="31">
        <f t="shared" si="1190"/>
        <v>0</v>
      </c>
      <c r="AS511" s="31">
        <f t="shared" si="1120"/>
        <v>483.10700000000003</v>
      </c>
      <c r="AT511" s="31">
        <f t="shared" si="1121"/>
        <v>447.60000000000002</v>
      </c>
      <c r="AU511" s="31">
        <f t="shared" si="1122"/>
        <v>447.60000000000002</v>
      </c>
      <c r="AV511" s="31">
        <f t="shared" si="1191"/>
        <v>0</v>
      </c>
      <c r="AW511" s="32"/>
      <c r="AX511" s="32"/>
      <c r="AY511" s="1"/>
      <c r="AZ511" s="1"/>
      <c r="BA511" s="1"/>
      <c r="BB511" s="1"/>
      <c r="BC511" s="1"/>
      <c r="BD511" s="1"/>
      <c r="BE511" s="1"/>
    </row>
    <row r="512" ht="31.5">
      <c r="A512" s="29" t="s">
        <v>298</v>
      </c>
      <c r="B512" s="29" t="s">
        <v>74</v>
      </c>
      <c r="C512" s="29" t="s">
        <v>255</v>
      </c>
      <c r="D512" s="29" t="s">
        <v>324</v>
      </c>
      <c r="E512" s="15" t="s">
        <v>129</v>
      </c>
      <c r="F512" s="30" t="s">
        <v>130</v>
      </c>
      <c r="G512" s="31">
        <v>447.60000000000002</v>
      </c>
      <c r="H512" s="31">
        <v>447.60000000000002</v>
      </c>
      <c r="I512" s="31">
        <v>447.60000000000002</v>
      </c>
      <c r="J512" s="31"/>
      <c r="K512" s="31"/>
      <c r="L512" s="31"/>
      <c r="M512" s="31">
        <f t="shared" si="1159"/>
        <v>447.60000000000002</v>
      </c>
      <c r="N512" s="31">
        <f t="shared" si="1160"/>
        <v>447.60000000000002</v>
      </c>
      <c r="O512" s="31">
        <f t="shared" si="1161"/>
        <v>447.60000000000002</v>
      </c>
      <c r="P512" s="31"/>
      <c r="Q512" s="31"/>
      <c r="R512" s="31">
        <v>35.506999999999998</v>
      </c>
      <c r="S512" s="31"/>
      <c r="T512" s="31"/>
      <c r="U512" s="31"/>
      <c r="V512" s="31"/>
      <c r="W512" s="31"/>
      <c r="X512" s="31"/>
      <c r="Y512" s="31"/>
      <c r="Z512" s="31"/>
      <c r="AA512" s="31"/>
      <c r="AB512" s="31"/>
      <c r="AC512" s="31">
        <f t="shared" si="1153"/>
        <v>483.10700000000003</v>
      </c>
      <c r="AD512" s="31">
        <f t="shared" si="1154"/>
        <v>447.60000000000002</v>
      </c>
      <c r="AE512" s="31">
        <f t="shared" si="1155"/>
        <v>447.60000000000002</v>
      </c>
      <c r="AF512" s="31"/>
      <c r="AG512" s="31">
        <f t="shared" si="1156"/>
        <v>483.10700000000003</v>
      </c>
      <c r="AH512" s="31">
        <f t="shared" si="1157"/>
        <v>447.60000000000002</v>
      </c>
      <c r="AI512" s="31">
        <f t="shared" si="1158"/>
        <v>447.60000000000002</v>
      </c>
      <c r="AJ512" s="31"/>
      <c r="AK512" s="31"/>
      <c r="AL512" s="31"/>
      <c r="AM512" s="31"/>
      <c r="AN512" s="31"/>
      <c r="AO512" s="31"/>
      <c r="AP512" s="31"/>
      <c r="AQ512" s="31"/>
      <c r="AR512" s="31"/>
      <c r="AS512" s="31">
        <f t="shared" si="1120"/>
        <v>483.10700000000003</v>
      </c>
      <c r="AT512" s="31">
        <f t="shared" si="1121"/>
        <v>447.60000000000002</v>
      </c>
      <c r="AU512" s="31">
        <f t="shared" si="1122"/>
        <v>447.60000000000002</v>
      </c>
      <c r="AV512" s="31"/>
      <c r="AW512" s="32"/>
      <c r="AX512" s="32"/>
      <c r="AY512" s="1"/>
      <c r="AZ512" s="1"/>
      <c r="BA512" s="1"/>
      <c r="BB512" s="1"/>
      <c r="BC512" s="1"/>
      <c r="BD512" s="1"/>
      <c r="BE512" s="1"/>
    </row>
    <row r="513" ht="47.25">
      <c r="A513" s="29" t="s">
        <v>298</v>
      </c>
      <c r="B513" s="29" t="s">
        <v>74</v>
      </c>
      <c r="C513" s="29" t="s">
        <v>255</v>
      </c>
      <c r="D513" s="29" t="s">
        <v>394</v>
      </c>
      <c r="E513" s="16"/>
      <c r="F513" s="30" t="s">
        <v>395</v>
      </c>
      <c r="G513" s="31">
        <f>G514+G517+G520</f>
        <v>725787.09999999998</v>
      </c>
      <c r="H513" s="31">
        <f>H514+H517+H520</f>
        <v>744980.89999999991</v>
      </c>
      <c r="I513" s="31">
        <f>I514+I517+I520</f>
        <v>745180.19999999995</v>
      </c>
      <c r="J513" s="31">
        <f>J514+J517+J520</f>
        <v>0</v>
      </c>
      <c r="K513" s="31">
        <f>K514+K517+K520</f>
        <v>0</v>
      </c>
      <c r="L513" s="31">
        <f>L514+L517+L520</f>
        <v>0</v>
      </c>
      <c r="M513" s="31">
        <f t="shared" si="1159"/>
        <v>725787.09999999998</v>
      </c>
      <c r="N513" s="31">
        <f t="shared" si="1160"/>
        <v>744980.89999999991</v>
      </c>
      <c r="O513" s="31">
        <f t="shared" si="1161"/>
        <v>745180.19999999995</v>
      </c>
      <c r="P513" s="31">
        <f>P514+P517+P520</f>
        <v>0</v>
      </c>
      <c r="Q513" s="31">
        <f>Q514+Q517+Q520</f>
        <v>0</v>
      </c>
      <c r="R513" s="31">
        <f>R514+R517+R520</f>
        <v>0</v>
      </c>
      <c r="S513" s="31">
        <f>S514+S517+S520</f>
        <v>0</v>
      </c>
      <c r="T513" s="31">
        <f>T514+T517+T520</f>
        <v>0</v>
      </c>
      <c r="U513" s="31">
        <f>U514+U517+U520</f>
        <v>0</v>
      </c>
      <c r="V513" s="31">
        <f>V514+V517+V520</f>
        <v>0</v>
      </c>
      <c r="W513" s="31">
        <f>W514+W517+W520</f>
        <v>0</v>
      </c>
      <c r="X513" s="31">
        <f>X514+X517+X520</f>
        <v>0</v>
      </c>
      <c r="Y513" s="31">
        <f>Y514+Y517+Y520</f>
        <v>0</v>
      </c>
      <c r="Z513" s="31">
        <f>Z514+Z517+Z520</f>
        <v>0</v>
      </c>
      <c r="AA513" s="31">
        <f>AA514+AA517+AA520</f>
        <v>0</v>
      </c>
      <c r="AB513" s="31">
        <f>AB514+AB517+AB520</f>
        <v>0</v>
      </c>
      <c r="AC513" s="31">
        <f t="shared" si="1153"/>
        <v>725787.09999999998</v>
      </c>
      <c r="AD513" s="31">
        <f t="shared" si="1154"/>
        <v>744980.89999999991</v>
      </c>
      <c r="AE513" s="31">
        <f t="shared" si="1155"/>
        <v>745180.19999999995</v>
      </c>
      <c r="AF513" s="31">
        <f>AF514+AF517+AF520</f>
        <v>0</v>
      </c>
      <c r="AG513" s="31">
        <f t="shared" si="1156"/>
        <v>725787.09999999998</v>
      </c>
      <c r="AH513" s="31">
        <f t="shared" si="1157"/>
        <v>744980.89999999991</v>
      </c>
      <c r="AI513" s="31">
        <f t="shared" si="1158"/>
        <v>745180.19999999995</v>
      </c>
      <c r="AJ513" s="31">
        <f>AJ514+AJ517+AJ520</f>
        <v>0</v>
      </c>
      <c r="AK513" s="31">
        <f>AK514+AK517+AK520</f>
        <v>0</v>
      </c>
      <c r="AL513" s="31">
        <f>AL514+AL517+AL520</f>
        <v>-2564.6999999999998</v>
      </c>
      <c r="AM513" s="31">
        <f>AM514+AM517+AM520</f>
        <v>0</v>
      </c>
      <c r="AN513" s="31">
        <f>AN514+AN517+AN520</f>
        <v>0</v>
      </c>
      <c r="AO513" s="31">
        <f>AO514+AO517+AO520</f>
        <v>0</v>
      </c>
      <c r="AP513" s="31">
        <f>AP514+AP517+AP520</f>
        <v>0</v>
      </c>
      <c r="AQ513" s="31">
        <f>AQ514+AQ517+AQ520</f>
        <v>0</v>
      </c>
      <c r="AR513" s="31">
        <f>AR514+AR517+AR520</f>
        <v>0</v>
      </c>
      <c r="AS513" s="31">
        <f t="shared" si="1120"/>
        <v>723222.40000000002</v>
      </c>
      <c r="AT513" s="31">
        <f t="shared" si="1121"/>
        <v>744980.89999999991</v>
      </c>
      <c r="AU513" s="31">
        <f t="shared" si="1122"/>
        <v>745180.19999999995</v>
      </c>
      <c r="AV513" s="31">
        <f>AV514+AV517+AV520</f>
        <v>0</v>
      </c>
      <c r="AW513" s="32"/>
      <c r="AX513" s="32"/>
      <c r="AY513" s="1"/>
      <c r="AZ513" s="1"/>
      <c r="BA513" s="1"/>
      <c r="BB513" s="1"/>
      <c r="BC513" s="1"/>
      <c r="BD513" s="1"/>
      <c r="BE513" s="1"/>
    </row>
    <row r="514">
      <c r="A514" s="29" t="s">
        <v>298</v>
      </c>
      <c r="B514" s="29" t="s">
        <v>74</v>
      </c>
      <c r="C514" s="29" t="s">
        <v>255</v>
      </c>
      <c r="D514" s="29" t="s">
        <v>396</v>
      </c>
      <c r="E514" s="16"/>
      <c r="F514" s="30" t="s">
        <v>50</v>
      </c>
      <c r="G514" s="31">
        <f>G515+G516</f>
        <v>136983.70000000001</v>
      </c>
      <c r="H514" s="31">
        <f>H515+H516</f>
        <v>140710.29999999999</v>
      </c>
      <c r="I514" s="31">
        <f>I515+I516</f>
        <v>140710.29999999999</v>
      </c>
      <c r="J514" s="31">
        <f>J515+J516</f>
        <v>0</v>
      </c>
      <c r="K514" s="31">
        <f>K515+K516</f>
        <v>0</v>
      </c>
      <c r="L514" s="31">
        <f>L515+L516</f>
        <v>0</v>
      </c>
      <c r="M514" s="31">
        <f t="shared" si="1159"/>
        <v>136983.70000000001</v>
      </c>
      <c r="N514" s="31">
        <f t="shared" si="1160"/>
        <v>140710.29999999999</v>
      </c>
      <c r="O514" s="31">
        <f t="shared" si="1161"/>
        <v>140710.29999999999</v>
      </c>
      <c r="P514" s="31">
        <f>P515+P516</f>
        <v>0</v>
      </c>
      <c r="Q514" s="31">
        <f>Q515+Q516</f>
        <v>0</v>
      </c>
      <c r="R514" s="31">
        <f>R515+R516</f>
        <v>0</v>
      </c>
      <c r="S514" s="31">
        <f>S515+S516</f>
        <v>0</v>
      </c>
      <c r="T514" s="31">
        <f>T515+T516</f>
        <v>0</v>
      </c>
      <c r="U514" s="31">
        <f>U515+U516</f>
        <v>0</v>
      </c>
      <c r="V514" s="31">
        <f>V515+V516</f>
        <v>0</v>
      </c>
      <c r="W514" s="31">
        <f>W515+W516</f>
        <v>0</v>
      </c>
      <c r="X514" s="31">
        <f>X515+X516</f>
        <v>0</v>
      </c>
      <c r="Y514" s="31">
        <f>Y515+Y516</f>
        <v>0</v>
      </c>
      <c r="Z514" s="31">
        <f>Z515+Z516</f>
        <v>0</v>
      </c>
      <c r="AA514" s="31">
        <f>AA515+AA516</f>
        <v>0</v>
      </c>
      <c r="AB514" s="31">
        <f>AB515+AB516</f>
        <v>0</v>
      </c>
      <c r="AC514" s="31">
        <f t="shared" si="1153"/>
        <v>136983.70000000001</v>
      </c>
      <c r="AD514" s="31">
        <f t="shared" si="1154"/>
        <v>140710.29999999999</v>
      </c>
      <c r="AE514" s="31">
        <f t="shared" si="1155"/>
        <v>140710.29999999999</v>
      </c>
      <c r="AF514" s="31">
        <f>AF515+AF516</f>
        <v>0</v>
      </c>
      <c r="AG514" s="31">
        <f t="shared" si="1156"/>
        <v>136983.70000000001</v>
      </c>
      <c r="AH514" s="31">
        <f t="shared" si="1157"/>
        <v>140710.29999999999</v>
      </c>
      <c r="AI514" s="31">
        <f t="shared" si="1158"/>
        <v>140710.29999999999</v>
      </c>
      <c r="AJ514" s="31">
        <f>AJ515+AJ516</f>
        <v>0</v>
      </c>
      <c r="AK514" s="31">
        <f>AK515+AK516</f>
        <v>0</v>
      </c>
      <c r="AL514" s="31">
        <f>AL515+AL516</f>
        <v>-1854</v>
      </c>
      <c r="AM514" s="31">
        <f>AM515+AM516</f>
        <v>0</v>
      </c>
      <c r="AN514" s="31">
        <f>AN515+AN516</f>
        <v>0</v>
      </c>
      <c r="AO514" s="31">
        <f>AO515+AO516</f>
        <v>0</v>
      </c>
      <c r="AP514" s="31">
        <f>AP515+AP516</f>
        <v>0</v>
      </c>
      <c r="AQ514" s="31">
        <f>AQ515+AQ516</f>
        <v>0</v>
      </c>
      <c r="AR514" s="31">
        <f>AR515+AR516</f>
        <v>0</v>
      </c>
      <c r="AS514" s="31">
        <f t="shared" si="1120"/>
        <v>135129.70000000001</v>
      </c>
      <c r="AT514" s="31">
        <f t="shared" si="1121"/>
        <v>140710.29999999999</v>
      </c>
      <c r="AU514" s="31">
        <f t="shared" si="1122"/>
        <v>140710.29999999999</v>
      </c>
      <c r="AV514" s="31">
        <f>AV515+AV516</f>
        <v>0</v>
      </c>
      <c r="AW514" s="32"/>
      <c r="AX514" s="32"/>
      <c r="AY514" s="1"/>
      <c r="AZ514" s="1"/>
      <c r="BA514" s="1"/>
      <c r="BB514" s="1"/>
      <c r="BC514" s="1"/>
      <c r="BD514" s="1"/>
      <c r="BE514" s="1"/>
    </row>
    <row r="515" ht="78.75">
      <c r="A515" s="29" t="s">
        <v>298</v>
      </c>
      <c r="B515" s="29" t="s">
        <v>74</v>
      </c>
      <c r="C515" s="29" t="s">
        <v>255</v>
      </c>
      <c r="D515" s="29" t="s">
        <v>396</v>
      </c>
      <c r="E515" s="15" t="s">
        <v>51</v>
      </c>
      <c r="F515" s="30" t="s">
        <v>52</v>
      </c>
      <c r="G515" s="31">
        <v>132468.70000000001</v>
      </c>
      <c r="H515" s="31">
        <v>136195.29999999999</v>
      </c>
      <c r="I515" s="31">
        <v>136195.29999999999</v>
      </c>
      <c r="J515" s="31"/>
      <c r="K515" s="31"/>
      <c r="L515" s="31"/>
      <c r="M515" s="31">
        <f t="shared" si="1159"/>
        <v>132468.70000000001</v>
      </c>
      <c r="N515" s="31">
        <f t="shared" si="1160"/>
        <v>136195.29999999999</v>
      </c>
      <c r="O515" s="31">
        <f t="shared" si="1161"/>
        <v>136195.29999999999</v>
      </c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  <c r="AB515" s="31"/>
      <c r="AC515" s="31">
        <f t="shared" si="1153"/>
        <v>132468.70000000001</v>
      </c>
      <c r="AD515" s="31">
        <f t="shared" si="1154"/>
        <v>136195.29999999999</v>
      </c>
      <c r="AE515" s="31">
        <f t="shared" si="1155"/>
        <v>136195.29999999999</v>
      </c>
      <c r="AF515" s="31"/>
      <c r="AG515" s="31">
        <f t="shared" si="1156"/>
        <v>132468.70000000001</v>
      </c>
      <c r="AH515" s="31">
        <f t="shared" si="1157"/>
        <v>136195.29999999999</v>
      </c>
      <c r="AI515" s="31">
        <f t="shared" si="1158"/>
        <v>136195.29999999999</v>
      </c>
      <c r="AJ515" s="31"/>
      <c r="AK515" s="31"/>
      <c r="AL515" s="31">
        <v>-1854</v>
      </c>
      <c r="AM515" s="31"/>
      <c r="AN515" s="31"/>
      <c r="AO515" s="31"/>
      <c r="AP515" s="31"/>
      <c r="AQ515" s="31"/>
      <c r="AR515" s="31"/>
      <c r="AS515" s="31">
        <f t="shared" si="1120"/>
        <v>130614.70000000001</v>
      </c>
      <c r="AT515" s="31">
        <f t="shared" si="1121"/>
        <v>136195.29999999999</v>
      </c>
      <c r="AU515" s="31">
        <f t="shared" si="1122"/>
        <v>136195.29999999999</v>
      </c>
      <c r="AV515" s="31"/>
      <c r="AW515" s="32"/>
      <c r="AX515" s="32"/>
      <c r="AY515" s="1"/>
      <c r="AZ515" s="1"/>
      <c r="BA515" s="1"/>
      <c r="BB515" s="1"/>
      <c r="BC515" s="1"/>
      <c r="BD515" s="1"/>
      <c r="BE515" s="1"/>
    </row>
    <row r="516" ht="31.5">
      <c r="A516" s="29" t="s">
        <v>298</v>
      </c>
      <c r="B516" s="29" t="s">
        <v>74</v>
      </c>
      <c r="C516" s="29" t="s">
        <v>255</v>
      </c>
      <c r="D516" s="29" t="s">
        <v>396</v>
      </c>
      <c r="E516" s="15" t="s">
        <v>39</v>
      </c>
      <c r="F516" s="30" t="s">
        <v>40</v>
      </c>
      <c r="G516" s="31">
        <v>4515</v>
      </c>
      <c r="H516" s="31">
        <v>4515</v>
      </c>
      <c r="I516" s="31">
        <v>4515</v>
      </c>
      <c r="J516" s="31"/>
      <c r="K516" s="31"/>
      <c r="L516" s="31"/>
      <c r="M516" s="31">
        <f t="shared" si="1159"/>
        <v>4515</v>
      </c>
      <c r="N516" s="31">
        <f t="shared" si="1160"/>
        <v>4515</v>
      </c>
      <c r="O516" s="31">
        <f t="shared" si="1161"/>
        <v>4515</v>
      </c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1"/>
      <c r="AB516" s="31"/>
      <c r="AC516" s="31">
        <f t="shared" si="1153"/>
        <v>4515</v>
      </c>
      <c r="AD516" s="31">
        <f t="shared" si="1154"/>
        <v>4515</v>
      </c>
      <c r="AE516" s="31">
        <f t="shared" si="1155"/>
        <v>4515</v>
      </c>
      <c r="AF516" s="31"/>
      <c r="AG516" s="31">
        <f t="shared" si="1156"/>
        <v>4515</v>
      </c>
      <c r="AH516" s="31">
        <f t="shared" si="1157"/>
        <v>4515</v>
      </c>
      <c r="AI516" s="31">
        <f t="shared" si="1158"/>
        <v>4515</v>
      </c>
      <c r="AJ516" s="31"/>
      <c r="AK516" s="31"/>
      <c r="AL516" s="31"/>
      <c r="AM516" s="31"/>
      <c r="AN516" s="31"/>
      <c r="AO516" s="31"/>
      <c r="AP516" s="31"/>
      <c r="AQ516" s="31"/>
      <c r="AR516" s="31"/>
      <c r="AS516" s="31">
        <f t="shared" si="1120"/>
        <v>4515</v>
      </c>
      <c r="AT516" s="31">
        <f t="shared" si="1121"/>
        <v>4515</v>
      </c>
      <c r="AU516" s="31">
        <f t="shared" si="1122"/>
        <v>4515</v>
      </c>
      <c r="AV516" s="31"/>
      <c r="AW516" s="32"/>
      <c r="AX516" s="32"/>
      <c r="AY516" s="1"/>
      <c r="AZ516" s="1"/>
      <c r="BA516" s="1"/>
      <c r="BB516" s="1"/>
      <c r="BC516" s="1"/>
      <c r="BD516" s="1"/>
      <c r="BE516" s="1"/>
    </row>
    <row r="517" ht="47.25">
      <c r="A517" s="29" t="s">
        <v>298</v>
      </c>
      <c r="B517" s="29" t="s">
        <v>74</v>
      </c>
      <c r="C517" s="29" t="s">
        <v>255</v>
      </c>
      <c r="D517" s="29" t="s">
        <v>397</v>
      </c>
      <c r="E517" s="16"/>
      <c r="F517" s="30" t="s">
        <v>54</v>
      </c>
      <c r="G517" s="31">
        <f>G518+G519</f>
        <v>78379</v>
      </c>
      <c r="H517" s="31">
        <f>H518+H519</f>
        <v>79800.399999999994</v>
      </c>
      <c r="I517" s="31">
        <f>I518+I519</f>
        <v>79800.399999999994</v>
      </c>
      <c r="J517" s="31">
        <f>J518+J519</f>
        <v>0</v>
      </c>
      <c r="K517" s="31">
        <f>K518+K519</f>
        <v>0</v>
      </c>
      <c r="L517" s="31">
        <f>L518+L519</f>
        <v>0</v>
      </c>
      <c r="M517" s="31">
        <f t="shared" si="1159"/>
        <v>78379</v>
      </c>
      <c r="N517" s="31">
        <f t="shared" si="1160"/>
        <v>79800.399999999994</v>
      </c>
      <c r="O517" s="31">
        <f t="shared" si="1161"/>
        <v>79800.399999999994</v>
      </c>
      <c r="P517" s="31">
        <f>P518+P519</f>
        <v>0</v>
      </c>
      <c r="Q517" s="31">
        <f>Q518+Q519</f>
        <v>0</v>
      </c>
      <c r="R517" s="31">
        <f>R518+R519</f>
        <v>0</v>
      </c>
      <c r="S517" s="31">
        <f>S518+S519</f>
        <v>0</v>
      </c>
      <c r="T517" s="31">
        <f>T518+T519</f>
        <v>0</v>
      </c>
      <c r="U517" s="31">
        <f>U518+U519</f>
        <v>0</v>
      </c>
      <c r="V517" s="31">
        <f>V518+V519</f>
        <v>0</v>
      </c>
      <c r="W517" s="31">
        <f>W518+W519</f>
        <v>0</v>
      </c>
      <c r="X517" s="31">
        <f>X518+X519</f>
        <v>0</v>
      </c>
      <c r="Y517" s="31">
        <f>Y518+Y519</f>
        <v>0</v>
      </c>
      <c r="Z517" s="31">
        <f>Z518+Z519</f>
        <v>0</v>
      </c>
      <c r="AA517" s="31">
        <f>AA518+AA519</f>
        <v>0</v>
      </c>
      <c r="AB517" s="31">
        <f>AB518+AB519</f>
        <v>0</v>
      </c>
      <c r="AC517" s="31">
        <f t="shared" si="1153"/>
        <v>78379</v>
      </c>
      <c r="AD517" s="31">
        <f t="shared" si="1154"/>
        <v>79800.399999999994</v>
      </c>
      <c r="AE517" s="31">
        <f t="shared" si="1155"/>
        <v>79800.399999999994</v>
      </c>
      <c r="AF517" s="31">
        <f>AF518+AF519</f>
        <v>0</v>
      </c>
      <c r="AG517" s="31">
        <f t="shared" si="1156"/>
        <v>78379</v>
      </c>
      <c r="AH517" s="31">
        <f t="shared" si="1157"/>
        <v>79800.399999999994</v>
      </c>
      <c r="AI517" s="31">
        <f t="shared" si="1158"/>
        <v>79800.399999999994</v>
      </c>
      <c r="AJ517" s="31">
        <f>AJ518+AJ519</f>
        <v>0</v>
      </c>
      <c r="AK517" s="31">
        <f>AK518+AK519</f>
        <v>0</v>
      </c>
      <c r="AL517" s="31">
        <f>AL518+AL519</f>
        <v>-710.70000000000005</v>
      </c>
      <c r="AM517" s="31">
        <f>AM518+AM519</f>
        <v>0</v>
      </c>
      <c r="AN517" s="31">
        <f>AN518+AN519</f>
        <v>0</v>
      </c>
      <c r="AO517" s="31">
        <f>AO518+AO519</f>
        <v>0</v>
      </c>
      <c r="AP517" s="31">
        <f>AP518+AP519</f>
        <v>0</v>
      </c>
      <c r="AQ517" s="31">
        <f>AQ518+AQ519</f>
        <v>0</v>
      </c>
      <c r="AR517" s="31">
        <f>AR518+AR519</f>
        <v>0</v>
      </c>
      <c r="AS517" s="31">
        <f t="shared" si="1120"/>
        <v>77668.300000000003</v>
      </c>
      <c r="AT517" s="31">
        <f t="shared" si="1121"/>
        <v>79800.399999999994</v>
      </c>
      <c r="AU517" s="31">
        <f t="shared" si="1122"/>
        <v>79800.399999999994</v>
      </c>
      <c r="AV517" s="31">
        <f>AV518+AV519</f>
        <v>0</v>
      </c>
      <c r="AW517" s="32"/>
      <c r="AX517" s="32"/>
      <c r="AY517" s="1"/>
      <c r="AZ517" s="1"/>
      <c r="BA517" s="1"/>
      <c r="BB517" s="1"/>
      <c r="BC517" s="1"/>
      <c r="BD517" s="1"/>
      <c r="BE517" s="1"/>
    </row>
    <row r="518" ht="78.75">
      <c r="A518" s="29" t="s">
        <v>298</v>
      </c>
      <c r="B518" s="29" t="s">
        <v>74</v>
      </c>
      <c r="C518" s="29" t="s">
        <v>255</v>
      </c>
      <c r="D518" s="29" t="s">
        <v>397</v>
      </c>
      <c r="E518" s="15" t="s">
        <v>51</v>
      </c>
      <c r="F518" s="30" t="s">
        <v>52</v>
      </c>
      <c r="G518" s="31">
        <v>50434.300000000003</v>
      </c>
      <c r="H518" s="31">
        <v>51855.699999999997</v>
      </c>
      <c r="I518" s="31">
        <v>51855.699999999997</v>
      </c>
      <c r="J518" s="31"/>
      <c r="K518" s="31"/>
      <c r="L518" s="31"/>
      <c r="M518" s="31">
        <f t="shared" si="1159"/>
        <v>50434.300000000003</v>
      </c>
      <c r="N518" s="31">
        <f t="shared" si="1160"/>
        <v>51855.699999999997</v>
      </c>
      <c r="O518" s="31">
        <f t="shared" si="1161"/>
        <v>51855.699999999997</v>
      </c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1"/>
      <c r="AB518" s="31"/>
      <c r="AC518" s="31">
        <f t="shared" si="1153"/>
        <v>50434.300000000003</v>
      </c>
      <c r="AD518" s="31">
        <f t="shared" si="1154"/>
        <v>51855.699999999997</v>
      </c>
      <c r="AE518" s="31">
        <f t="shared" si="1155"/>
        <v>51855.699999999997</v>
      </c>
      <c r="AF518" s="31"/>
      <c r="AG518" s="31">
        <f t="shared" si="1156"/>
        <v>50434.300000000003</v>
      </c>
      <c r="AH518" s="31">
        <f t="shared" si="1157"/>
        <v>51855.699999999997</v>
      </c>
      <c r="AI518" s="31">
        <f t="shared" si="1158"/>
        <v>51855.699999999997</v>
      </c>
      <c r="AJ518" s="31"/>
      <c r="AK518" s="31"/>
      <c r="AL518" s="31">
        <v>-710.70000000000005</v>
      </c>
      <c r="AM518" s="31"/>
      <c r="AN518" s="31"/>
      <c r="AO518" s="31"/>
      <c r="AP518" s="31"/>
      <c r="AQ518" s="31"/>
      <c r="AR518" s="31"/>
      <c r="AS518" s="31">
        <f t="shared" si="1120"/>
        <v>49723.600000000006</v>
      </c>
      <c r="AT518" s="31">
        <f t="shared" si="1121"/>
        <v>51855.699999999997</v>
      </c>
      <c r="AU518" s="31">
        <f t="shared" si="1122"/>
        <v>51855.699999999997</v>
      </c>
      <c r="AV518" s="31"/>
      <c r="AW518" s="32"/>
      <c r="AX518" s="32"/>
      <c r="AY518" s="1"/>
      <c r="AZ518" s="1"/>
      <c r="BA518" s="1"/>
      <c r="BB518" s="1"/>
      <c r="BC518" s="1"/>
      <c r="BD518" s="1"/>
      <c r="BE518" s="1"/>
    </row>
    <row r="519" ht="31.5">
      <c r="A519" s="29" t="s">
        <v>298</v>
      </c>
      <c r="B519" s="29" t="s">
        <v>74</v>
      </c>
      <c r="C519" s="29" t="s">
        <v>255</v>
      </c>
      <c r="D519" s="29" t="s">
        <v>397</v>
      </c>
      <c r="E519" s="15" t="s">
        <v>39</v>
      </c>
      <c r="F519" s="30" t="s">
        <v>40</v>
      </c>
      <c r="G519" s="31">
        <v>27944.700000000001</v>
      </c>
      <c r="H519" s="31">
        <v>27944.700000000001</v>
      </c>
      <c r="I519" s="31">
        <v>27944.700000000001</v>
      </c>
      <c r="J519" s="31"/>
      <c r="K519" s="31"/>
      <c r="L519" s="31"/>
      <c r="M519" s="31">
        <f t="shared" si="1159"/>
        <v>27944.700000000001</v>
      </c>
      <c r="N519" s="31">
        <f t="shared" si="1160"/>
        <v>27944.700000000001</v>
      </c>
      <c r="O519" s="31">
        <f t="shared" si="1161"/>
        <v>27944.700000000001</v>
      </c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  <c r="AB519" s="31"/>
      <c r="AC519" s="31">
        <f t="shared" si="1153"/>
        <v>27944.700000000001</v>
      </c>
      <c r="AD519" s="31">
        <f t="shared" si="1154"/>
        <v>27944.700000000001</v>
      </c>
      <c r="AE519" s="31">
        <f t="shared" si="1155"/>
        <v>27944.700000000001</v>
      </c>
      <c r="AF519" s="31"/>
      <c r="AG519" s="31">
        <f t="shared" si="1156"/>
        <v>27944.700000000001</v>
      </c>
      <c r="AH519" s="31">
        <f t="shared" si="1157"/>
        <v>27944.700000000001</v>
      </c>
      <c r="AI519" s="31">
        <f t="shared" si="1158"/>
        <v>27944.700000000001</v>
      </c>
      <c r="AJ519" s="31"/>
      <c r="AK519" s="31"/>
      <c r="AL519" s="31"/>
      <c r="AM519" s="31"/>
      <c r="AN519" s="31"/>
      <c r="AO519" s="31"/>
      <c r="AP519" s="31"/>
      <c r="AQ519" s="31"/>
      <c r="AR519" s="31"/>
      <c r="AS519" s="31">
        <f t="shared" si="1120"/>
        <v>27944.700000000001</v>
      </c>
      <c r="AT519" s="31">
        <f t="shared" si="1121"/>
        <v>27944.700000000001</v>
      </c>
      <c r="AU519" s="31">
        <f t="shared" si="1122"/>
        <v>27944.700000000001</v>
      </c>
      <c r="AV519" s="31"/>
      <c r="AW519" s="32"/>
      <c r="AX519" s="32"/>
      <c r="AY519" s="1"/>
      <c r="AZ519" s="1"/>
      <c r="BA519" s="1"/>
      <c r="BB519" s="1"/>
      <c r="BC519" s="1"/>
      <c r="BD519" s="1"/>
      <c r="BE519" s="1"/>
    </row>
    <row r="520" ht="31.5">
      <c r="A520" s="29" t="s">
        <v>298</v>
      </c>
      <c r="B520" s="29" t="s">
        <v>74</v>
      </c>
      <c r="C520" s="29" t="s">
        <v>255</v>
      </c>
      <c r="D520" s="29" t="s">
        <v>398</v>
      </c>
      <c r="E520" s="16"/>
      <c r="F520" s="30" t="s">
        <v>314</v>
      </c>
      <c r="G520" s="31">
        <f>G521+G522</f>
        <v>510424.39999999997</v>
      </c>
      <c r="H520" s="31">
        <f>H521+H522</f>
        <v>524470.19999999995</v>
      </c>
      <c r="I520" s="31">
        <f>I521+I522</f>
        <v>524669.5</v>
      </c>
      <c r="J520" s="31">
        <f>J521+J522</f>
        <v>0</v>
      </c>
      <c r="K520" s="31">
        <f>K521+K522</f>
        <v>0</v>
      </c>
      <c r="L520" s="31">
        <f>L521+L522</f>
        <v>0</v>
      </c>
      <c r="M520" s="31">
        <f t="shared" si="1159"/>
        <v>510424.39999999997</v>
      </c>
      <c r="N520" s="31">
        <f t="shared" si="1160"/>
        <v>524470.19999999995</v>
      </c>
      <c r="O520" s="31">
        <f t="shared" si="1161"/>
        <v>524669.5</v>
      </c>
      <c r="P520" s="31">
        <f>P521+P522</f>
        <v>0</v>
      </c>
      <c r="Q520" s="31">
        <f>Q521+Q522</f>
        <v>0</v>
      </c>
      <c r="R520" s="31">
        <f>R521+R522</f>
        <v>0</v>
      </c>
      <c r="S520" s="31">
        <f>S521+S522</f>
        <v>0</v>
      </c>
      <c r="T520" s="31">
        <f>T521+T522</f>
        <v>0</v>
      </c>
      <c r="U520" s="31">
        <f>U521+U522</f>
        <v>0</v>
      </c>
      <c r="V520" s="31">
        <f>V521+V522</f>
        <v>0</v>
      </c>
      <c r="W520" s="31">
        <f>W521+W522</f>
        <v>0</v>
      </c>
      <c r="X520" s="31">
        <f>X521+X522</f>
        <v>0</v>
      </c>
      <c r="Y520" s="31">
        <f>Y521+Y522</f>
        <v>0</v>
      </c>
      <c r="Z520" s="31">
        <f>Z521+Z522</f>
        <v>0</v>
      </c>
      <c r="AA520" s="31">
        <f>AA521+AA522</f>
        <v>0</v>
      </c>
      <c r="AB520" s="31">
        <f>AB521+AB522</f>
        <v>0</v>
      </c>
      <c r="AC520" s="31">
        <f t="shared" si="1153"/>
        <v>510424.39999999997</v>
      </c>
      <c r="AD520" s="31">
        <f t="shared" si="1154"/>
        <v>524470.19999999995</v>
      </c>
      <c r="AE520" s="31">
        <f t="shared" si="1155"/>
        <v>524669.5</v>
      </c>
      <c r="AF520" s="31">
        <f>AF521+AF522</f>
        <v>0</v>
      </c>
      <c r="AG520" s="31">
        <f t="shared" si="1156"/>
        <v>510424.39999999997</v>
      </c>
      <c r="AH520" s="31">
        <f t="shared" si="1157"/>
        <v>524470.19999999995</v>
      </c>
      <c r="AI520" s="31">
        <f t="shared" si="1158"/>
        <v>524669.5</v>
      </c>
      <c r="AJ520" s="31">
        <f>AJ521+AJ522</f>
        <v>0</v>
      </c>
      <c r="AK520" s="31">
        <f>AK521+AK522</f>
        <v>0</v>
      </c>
      <c r="AL520" s="31">
        <f>AL521+AL522</f>
        <v>0</v>
      </c>
      <c r="AM520" s="31">
        <f>AM521+AM522</f>
        <v>0</v>
      </c>
      <c r="AN520" s="31">
        <f>AN521+AN522</f>
        <v>0</v>
      </c>
      <c r="AO520" s="31">
        <f>AO521+AO522</f>
        <v>0</v>
      </c>
      <c r="AP520" s="31">
        <f>AP521+AP522</f>
        <v>0</v>
      </c>
      <c r="AQ520" s="31">
        <f>AQ521+AQ522</f>
        <v>0</v>
      </c>
      <c r="AR520" s="31">
        <f>AR521+AR522</f>
        <v>0</v>
      </c>
      <c r="AS520" s="31">
        <f t="shared" si="1120"/>
        <v>510424.39999999997</v>
      </c>
      <c r="AT520" s="31">
        <f t="shared" si="1121"/>
        <v>524470.19999999995</v>
      </c>
      <c r="AU520" s="31">
        <f t="shared" si="1122"/>
        <v>524669.5</v>
      </c>
      <c r="AV520" s="31">
        <f>AV521+AV522</f>
        <v>0</v>
      </c>
      <c r="AW520" s="32"/>
      <c r="AX520" s="32"/>
      <c r="AY520" s="1"/>
      <c r="AZ520" s="1"/>
      <c r="BA520" s="1"/>
      <c r="BB520" s="1"/>
      <c r="BC520" s="1"/>
      <c r="BD520" s="1"/>
      <c r="BE520" s="1"/>
    </row>
    <row r="521" ht="78.75">
      <c r="A521" s="29" t="s">
        <v>298</v>
      </c>
      <c r="B521" s="29" t="s">
        <v>74</v>
      </c>
      <c r="C521" s="29" t="s">
        <v>255</v>
      </c>
      <c r="D521" s="29" t="s">
        <v>398</v>
      </c>
      <c r="E521" s="15" t="s">
        <v>51</v>
      </c>
      <c r="F521" s="30" t="s">
        <v>52</v>
      </c>
      <c r="G521" s="31">
        <v>509486.59999999998</v>
      </c>
      <c r="H521" s="31">
        <v>523532.5</v>
      </c>
      <c r="I521" s="31">
        <v>523731.79999999999</v>
      </c>
      <c r="J521" s="31"/>
      <c r="K521" s="31"/>
      <c r="L521" s="31"/>
      <c r="M521" s="31">
        <f t="shared" si="1159"/>
        <v>509486.59999999998</v>
      </c>
      <c r="N521" s="31">
        <f t="shared" si="1160"/>
        <v>523532.5</v>
      </c>
      <c r="O521" s="31">
        <f t="shared" si="1161"/>
        <v>523731.79999999999</v>
      </c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1"/>
      <c r="AB521" s="31"/>
      <c r="AC521" s="31">
        <f t="shared" si="1153"/>
        <v>509486.59999999998</v>
      </c>
      <c r="AD521" s="31">
        <f t="shared" si="1154"/>
        <v>523532.5</v>
      </c>
      <c r="AE521" s="31">
        <f t="shared" si="1155"/>
        <v>523731.79999999999</v>
      </c>
      <c r="AF521" s="31"/>
      <c r="AG521" s="31">
        <f t="shared" si="1156"/>
        <v>509486.59999999998</v>
      </c>
      <c r="AH521" s="31">
        <f t="shared" si="1157"/>
        <v>523532.5</v>
      </c>
      <c r="AI521" s="31">
        <f t="shared" si="1158"/>
        <v>523731.79999999999</v>
      </c>
      <c r="AJ521" s="31"/>
      <c r="AK521" s="31"/>
      <c r="AL521" s="31"/>
      <c r="AM521" s="31"/>
      <c r="AN521" s="31"/>
      <c r="AO521" s="31"/>
      <c r="AP521" s="31"/>
      <c r="AQ521" s="31"/>
      <c r="AR521" s="31"/>
      <c r="AS521" s="31">
        <f t="shared" si="1120"/>
        <v>509486.59999999998</v>
      </c>
      <c r="AT521" s="31">
        <f t="shared" si="1121"/>
        <v>523532.5</v>
      </c>
      <c r="AU521" s="31">
        <f t="shared" si="1122"/>
        <v>523731.79999999999</v>
      </c>
      <c r="AV521" s="31"/>
      <c r="AW521" s="32"/>
      <c r="AX521" s="32"/>
      <c r="AY521" s="1"/>
      <c r="AZ521" s="1"/>
      <c r="BA521" s="1"/>
      <c r="BB521" s="1"/>
      <c r="BC521" s="1"/>
      <c r="BD521" s="1"/>
      <c r="BE521" s="1"/>
    </row>
    <row r="522" ht="31.5">
      <c r="A522" s="29" t="s">
        <v>298</v>
      </c>
      <c r="B522" s="29" t="s">
        <v>74</v>
      </c>
      <c r="C522" s="29" t="s">
        <v>255</v>
      </c>
      <c r="D522" s="29" t="s">
        <v>398</v>
      </c>
      <c r="E522" s="15" t="s">
        <v>39</v>
      </c>
      <c r="F522" s="30" t="s">
        <v>40</v>
      </c>
      <c r="G522" s="31">
        <v>937.79999999999995</v>
      </c>
      <c r="H522" s="31">
        <v>937.70000000000005</v>
      </c>
      <c r="I522" s="31">
        <v>937.70000000000005</v>
      </c>
      <c r="J522" s="31"/>
      <c r="K522" s="31"/>
      <c r="L522" s="31"/>
      <c r="M522" s="31">
        <f t="shared" si="1159"/>
        <v>937.79999999999995</v>
      </c>
      <c r="N522" s="31">
        <f t="shared" si="1160"/>
        <v>937.70000000000005</v>
      </c>
      <c r="O522" s="31">
        <f t="shared" si="1161"/>
        <v>937.70000000000005</v>
      </c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  <c r="AA522" s="31"/>
      <c r="AB522" s="31"/>
      <c r="AC522" s="31">
        <f t="shared" si="1153"/>
        <v>937.79999999999995</v>
      </c>
      <c r="AD522" s="31">
        <f t="shared" si="1154"/>
        <v>937.70000000000005</v>
      </c>
      <c r="AE522" s="31">
        <f t="shared" si="1155"/>
        <v>937.70000000000005</v>
      </c>
      <c r="AF522" s="31"/>
      <c r="AG522" s="31">
        <f t="shared" si="1156"/>
        <v>937.79999999999995</v>
      </c>
      <c r="AH522" s="31">
        <f t="shared" si="1157"/>
        <v>937.70000000000005</v>
      </c>
      <c r="AI522" s="31">
        <f t="shared" si="1158"/>
        <v>937.70000000000005</v>
      </c>
      <c r="AJ522" s="31"/>
      <c r="AK522" s="31"/>
      <c r="AL522" s="31"/>
      <c r="AM522" s="31"/>
      <c r="AN522" s="31"/>
      <c r="AO522" s="31"/>
      <c r="AP522" s="31"/>
      <c r="AQ522" s="31"/>
      <c r="AR522" s="31"/>
      <c r="AS522" s="31">
        <f t="shared" si="1120"/>
        <v>937.79999999999995</v>
      </c>
      <c r="AT522" s="31">
        <f t="shared" si="1121"/>
        <v>937.70000000000005</v>
      </c>
      <c r="AU522" s="31">
        <f t="shared" si="1122"/>
        <v>937.70000000000005</v>
      </c>
      <c r="AV522" s="31"/>
      <c r="AW522" s="32"/>
      <c r="AX522" s="32"/>
      <c r="AY522" s="1"/>
      <c r="AZ522" s="1"/>
      <c r="BA522" s="1"/>
      <c r="BB522" s="1"/>
      <c r="BC522" s="1"/>
      <c r="BD522" s="1"/>
      <c r="BE522" s="1"/>
    </row>
    <row r="523" s="19" customFormat="1">
      <c r="A523" s="20" t="s">
        <v>298</v>
      </c>
      <c r="B523" s="20" t="s">
        <v>295</v>
      </c>
      <c r="C523" s="20"/>
      <c r="D523" s="20"/>
      <c r="E523" s="43"/>
      <c r="F523" s="21" t="s">
        <v>296</v>
      </c>
      <c r="G523" s="22">
        <f>G524+G546+G539</f>
        <v>511162.59999999998</v>
      </c>
      <c r="H523" s="22">
        <f>H524+H546+H539</f>
        <v>508044.20000000001</v>
      </c>
      <c r="I523" s="22">
        <f>I524+I546+I539</f>
        <v>508309</v>
      </c>
      <c r="J523" s="22">
        <f>J524+J546+J539</f>
        <v>0</v>
      </c>
      <c r="K523" s="22">
        <f>K524+K546+K539</f>
        <v>0</v>
      </c>
      <c r="L523" s="22">
        <f>L524+L546+L539</f>
        <v>0</v>
      </c>
      <c r="M523" s="22">
        <f t="shared" si="1159"/>
        <v>511162.59999999998</v>
      </c>
      <c r="N523" s="22">
        <f t="shared" si="1160"/>
        <v>508044.20000000001</v>
      </c>
      <c r="O523" s="22">
        <f t="shared" si="1161"/>
        <v>508309</v>
      </c>
      <c r="P523" s="22">
        <f>P524+P546+P539</f>
        <v>0</v>
      </c>
      <c r="Q523" s="22">
        <f>Q524+Q546+Q539</f>
        <v>0</v>
      </c>
      <c r="R523" s="22">
        <f>R524+R546+R539</f>
        <v>0</v>
      </c>
      <c r="S523" s="22">
        <f>S524+S546+S539</f>
        <v>0</v>
      </c>
      <c r="T523" s="22">
        <f>T524+T546+T539</f>
        <v>0</v>
      </c>
      <c r="U523" s="22">
        <f>U524+U546+U539</f>
        <v>0</v>
      </c>
      <c r="V523" s="22">
        <f>V524+V546+V539</f>
        <v>0</v>
      </c>
      <c r="W523" s="22">
        <f>W524+W546+W539</f>
        <v>0</v>
      </c>
      <c r="X523" s="22">
        <f>X524+X546+X539</f>
        <v>0</v>
      </c>
      <c r="Y523" s="22">
        <f>Y524+Y546+Y539</f>
        <v>0</v>
      </c>
      <c r="Z523" s="22">
        <f>Z524+Z546+Z539</f>
        <v>0</v>
      </c>
      <c r="AA523" s="22">
        <f>AA524+AA546+AA539</f>
        <v>0</v>
      </c>
      <c r="AB523" s="22">
        <f>AB524+AB546+AB539</f>
        <v>0</v>
      </c>
      <c r="AC523" s="22">
        <f t="shared" si="1153"/>
        <v>511162.59999999998</v>
      </c>
      <c r="AD523" s="22">
        <f t="shared" si="1154"/>
        <v>508044.20000000001</v>
      </c>
      <c r="AE523" s="22">
        <f t="shared" si="1155"/>
        <v>508309</v>
      </c>
      <c r="AF523" s="22">
        <f>AF524+AF546+AF539</f>
        <v>0</v>
      </c>
      <c r="AG523" s="22">
        <f t="shared" si="1156"/>
        <v>511162.59999999998</v>
      </c>
      <c r="AH523" s="22">
        <f t="shared" si="1157"/>
        <v>508044.20000000001</v>
      </c>
      <c r="AI523" s="22">
        <f t="shared" si="1158"/>
        <v>508309</v>
      </c>
      <c r="AJ523" s="22">
        <f>AJ524+AJ546+AJ539</f>
        <v>0</v>
      </c>
      <c r="AK523" s="22">
        <f>AK524+AK546+AK539</f>
        <v>0</v>
      </c>
      <c r="AL523" s="22">
        <f>AL524+AL546+AL539</f>
        <v>-62.5</v>
      </c>
      <c r="AM523" s="22">
        <f>AM524+AM546+AM539</f>
        <v>0</v>
      </c>
      <c r="AN523" s="22">
        <f>AN524+AN546+AN539</f>
        <v>0</v>
      </c>
      <c r="AO523" s="22">
        <f>AO524+AO546+AO539</f>
        <v>0</v>
      </c>
      <c r="AP523" s="22">
        <f>AP524+AP546+AP539</f>
        <v>0</v>
      </c>
      <c r="AQ523" s="22">
        <f>AQ524+AQ546+AQ539</f>
        <v>0</v>
      </c>
      <c r="AR523" s="22">
        <f>AR524+AR546+AR539</f>
        <v>0</v>
      </c>
      <c r="AS523" s="22">
        <f t="shared" si="1120"/>
        <v>511100.09999999998</v>
      </c>
      <c r="AT523" s="22">
        <f t="shared" si="1121"/>
        <v>508044.20000000001</v>
      </c>
      <c r="AU523" s="22">
        <f t="shared" si="1122"/>
        <v>508309</v>
      </c>
      <c r="AV523" s="22">
        <f>AV524+AV546+AV539</f>
        <v>0</v>
      </c>
      <c r="AW523" s="23"/>
      <c r="AX523" s="23"/>
      <c r="AY523" s="19"/>
      <c r="AZ523" s="19"/>
      <c r="BA523" s="19"/>
      <c r="BB523" s="19"/>
      <c r="BC523" s="19"/>
      <c r="BD523" s="19"/>
      <c r="BE523" s="19"/>
    </row>
    <row r="524" s="24" customFormat="1">
      <c r="A524" s="25" t="s">
        <v>298</v>
      </c>
      <c r="B524" s="25" t="s">
        <v>295</v>
      </c>
      <c r="C524" s="25" t="s">
        <v>63</v>
      </c>
      <c r="D524" s="25"/>
      <c r="E524" s="44"/>
      <c r="F524" s="26" t="s">
        <v>297</v>
      </c>
      <c r="G524" s="27">
        <f t="shared" ref="G524:G525" si="1192">G525</f>
        <v>91080.900000000009</v>
      </c>
      <c r="H524" s="27">
        <f t="shared" ref="H524:H525" si="1193">H525</f>
        <v>89760.900000000009</v>
      </c>
      <c r="I524" s="27">
        <f t="shared" ref="I524:I525" si="1194">I525</f>
        <v>89860.900000000009</v>
      </c>
      <c r="J524" s="27">
        <f t="shared" ref="J524:J525" si="1195">J525</f>
        <v>0</v>
      </c>
      <c r="K524" s="27">
        <f t="shared" ref="K524:K525" si="1196">K525</f>
        <v>0</v>
      </c>
      <c r="L524" s="27">
        <f t="shared" ref="L524:L525" si="1197">L525</f>
        <v>0</v>
      </c>
      <c r="M524" s="27">
        <f t="shared" si="1159"/>
        <v>91080.900000000009</v>
      </c>
      <c r="N524" s="27">
        <f t="shared" si="1160"/>
        <v>89760.900000000009</v>
      </c>
      <c r="O524" s="27">
        <f t="shared" si="1161"/>
        <v>89860.900000000009</v>
      </c>
      <c r="P524" s="27">
        <f t="shared" ref="P524:P525" si="1198">P525</f>
        <v>0</v>
      </c>
      <c r="Q524" s="27">
        <f t="shared" ref="Q524:Q525" si="1199">Q525</f>
        <v>0</v>
      </c>
      <c r="R524" s="27">
        <f t="shared" ref="R524:R525" si="1200">R525</f>
        <v>0</v>
      </c>
      <c r="S524" s="27">
        <f t="shared" ref="S524:S525" si="1201">S525</f>
        <v>0</v>
      </c>
      <c r="T524" s="27">
        <f t="shared" ref="T524:T525" si="1202">T525</f>
        <v>0</v>
      </c>
      <c r="U524" s="27">
        <f t="shared" ref="U524:U525" si="1203">U525</f>
        <v>0</v>
      </c>
      <c r="V524" s="27">
        <f t="shared" ref="V524:V525" si="1204">V525</f>
        <v>0</v>
      </c>
      <c r="W524" s="27">
        <f t="shared" ref="W524:W525" si="1205">W525</f>
        <v>0</v>
      </c>
      <c r="X524" s="27">
        <f t="shared" ref="X524:X525" si="1206">X525</f>
        <v>0</v>
      </c>
      <c r="Y524" s="27">
        <f t="shared" ref="Y524:Y525" si="1207">Y525</f>
        <v>0</v>
      </c>
      <c r="Z524" s="27">
        <f t="shared" ref="Z524:Z525" si="1208">Z525</f>
        <v>0</v>
      </c>
      <c r="AA524" s="27">
        <f t="shared" ref="AA524:AA525" si="1209">AA525</f>
        <v>0</v>
      </c>
      <c r="AB524" s="27">
        <f t="shared" ref="AB524:AB525" si="1210">AB525</f>
        <v>0</v>
      </c>
      <c r="AC524" s="27">
        <f t="shared" si="1153"/>
        <v>91080.900000000009</v>
      </c>
      <c r="AD524" s="27">
        <f t="shared" si="1154"/>
        <v>89760.900000000009</v>
      </c>
      <c r="AE524" s="27">
        <f t="shared" si="1155"/>
        <v>89860.900000000009</v>
      </c>
      <c r="AF524" s="27">
        <f t="shared" ref="AF524:AF525" si="1211">AF525</f>
        <v>0</v>
      </c>
      <c r="AG524" s="27">
        <f t="shared" si="1156"/>
        <v>91080.900000000009</v>
      </c>
      <c r="AH524" s="27">
        <f t="shared" si="1157"/>
        <v>89760.900000000009</v>
      </c>
      <c r="AI524" s="27">
        <f t="shared" si="1158"/>
        <v>89860.900000000009</v>
      </c>
      <c r="AJ524" s="27">
        <f t="shared" ref="AJ524:AJ525" si="1212">AJ525</f>
        <v>0</v>
      </c>
      <c r="AK524" s="27">
        <f t="shared" ref="AK524:AK525" si="1213">AK525</f>
        <v>0</v>
      </c>
      <c r="AL524" s="27">
        <f t="shared" ref="AL524:AL525" si="1214">AL525</f>
        <v>0</v>
      </c>
      <c r="AM524" s="27">
        <f t="shared" ref="AM524:AM525" si="1215">AM525</f>
        <v>0</v>
      </c>
      <c r="AN524" s="27">
        <f t="shared" ref="AN524:AN525" si="1216">AN525</f>
        <v>0</v>
      </c>
      <c r="AO524" s="27">
        <f t="shared" ref="AO524:AO525" si="1217">AO525</f>
        <v>0</v>
      </c>
      <c r="AP524" s="27">
        <f t="shared" ref="AP524:AP525" si="1218">AP525</f>
        <v>0</v>
      </c>
      <c r="AQ524" s="27">
        <f t="shared" ref="AQ524:AQ525" si="1219">AQ525</f>
        <v>0</v>
      </c>
      <c r="AR524" s="27">
        <f t="shared" ref="AR524:AR525" si="1220">AR525</f>
        <v>0</v>
      </c>
      <c r="AS524" s="27">
        <f t="shared" si="1120"/>
        <v>91080.900000000009</v>
      </c>
      <c r="AT524" s="27">
        <f t="shared" si="1121"/>
        <v>89760.900000000009</v>
      </c>
      <c r="AU524" s="27">
        <f t="shared" si="1122"/>
        <v>89860.900000000009</v>
      </c>
      <c r="AV524" s="27">
        <f t="shared" ref="AV524:AV525" si="1221">AV525</f>
        <v>0</v>
      </c>
      <c r="AW524" s="28"/>
      <c r="AX524" s="28"/>
      <c r="AY524" s="24"/>
      <c r="AZ524" s="24"/>
      <c r="BA524" s="24"/>
      <c r="BB524" s="24"/>
      <c r="BC524" s="24"/>
      <c r="BD524" s="24"/>
      <c r="BE524" s="24"/>
    </row>
    <row r="525" ht="31.5">
      <c r="A525" s="29" t="s">
        <v>298</v>
      </c>
      <c r="B525" s="29" t="s">
        <v>295</v>
      </c>
      <c r="C525" s="29" t="s">
        <v>63</v>
      </c>
      <c r="D525" s="29" t="s">
        <v>301</v>
      </c>
      <c r="E525" s="16"/>
      <c r="F525" s="30" t="s">
        <v>302</v>
      </c>
      <c r="G525" s="31">
        <f t="shared" si="1192"/>
        <v>91080.900000000009</v>
      </c>
      <c r="H525" s="31">
        <f t="shared" si="1193"/>
        <v>89760.900000000009</v>
      </c>
      <c r="I525" s="31">
        <f t="shared" si="1194"/>
        <v>89860.900000000009</v>
      </c>
      <c r="J525" s="31">
        <f t="shared" si="1195"/>
        <v>0</v>
      </c>
      <c r="K525" s="31">
        <f t="shared" si="1196"/>
        <v>0</v>
      </c>
      <c r="L525" s="31">
        <f t="shared" si="1197"/>
        <v>0</v>
      </c>
      <c r="M525" s="31">
        <f t="shared" si="1159"/>
        <v>91080.900000000009</v>
      </c>
      <c r="N525" s="31">
        <f t="shared" si="1160"/>
        <v>89760.900000000009</v>
      </c>
      <c r="O525" s="31">
        <f t="shared" si="1161"/>
        <v>89860.900000000009</v>
      </c>
      <c r="P525" s="31">
        <f t="shared" si="1198"/>
        <v>0</v>
      </c>
      <c r="Q525" s="31">
        <f t="shared" si="1199"/>
        <v>0</v>
      </c>
      <c r="R525" s="31">
        <f t="shared" si="1200"/>
        <v>0</v>
      </c>
      <c r="S525" s="31">
        <f t="shared" si="1201"/>
        <v>0</v>
      </c>
      <c r="T525" s="31">
        <f t="shared" si="1202"/>
        <v>0</v>
      </c>
      <c r="U525" s="31">
        <f t="shared" si="1203"/>
        <v>0</v>
      </c>
      <c r="V525" s="31">
        <f t="shared" si="1204"/>
        <v>0</v>
      </c>
      <c r="W525" s="31">
        <f t="shared" si="1205"/>
        <v>0</v>
      </c>
      <c r="X525" s="31">
        <f t="shared" si="1206"/>
        <v>0</v>
      </c>
      <c r="Y525" s="31">
        <f t="shared" si="1207"/>
        <v>0</v>
      </c>
      <c r="Z525" s="31">
        <f t="shared" si="1208"/>
        <v>0</v>
      </c>
      <c r="AA525" s="31">
        <f t="shared" si="1209"/>
        <v>0</v>
      </c>
      <c r="AB525" s="31">
        <f t="shared" si="1210"/>
        <v>0</v>
      </c>
      <c r="AC525" s="31">
        <f t="shared" si="1153"/>
        <v>91080.900000000009</v>
      </c>
      <c r="AD525" s="31">
        <f t="shared" si="1154"/>
        <v>89760.900000000009</v>
      </c>
      <c r="AE525" s="31">
        <f t="shared" si="1155"/>
        <v>89860.900000000009</v>
      </c>
      <c r="AF525" s="31">
        <f t="shared" si="1211"/>
        <v>0</v>
      </c>
      <c r="AG525" s="31">
        <f t="shared" si="1156"/>
        <v>91080.900000000009</v>
      </c>
      <c r="AH525" s="31">
        <f t="shared" si="1157"/>
        <v>89760.900000000009</v>
      </c>
      <c r="AI525" s="31">
        <f t="shared" si="1158"/>
        <v>89860.900000000009</v>
      </c>
      <c r="AJ525" s="31">
        <f t="shared" si="1212"/>
        <v>0</v>
      </c>
      <c r="AK525" s="31">
        <f t="shared" si="1213"/>
        <v>0</v>
      </c>
      <c r="AL525" s="31">
        <f t="shared" si="1214"/>
        <v>0</v>
      </c>
      <c r="AM525" s="31">
        <f t="shared" si="1215"/>
        <v>0</v>
      </c>
      <c r="AN525" s="31">
        <f t="shared" si="1216"/>
        <v>0</v>
      </c>
      <c r="AO525" s="31">
        <f t="shared" si="1217"/>
        <v>0</v>
      </c>
      <c r="AP525" s="31">
        <f t="shared" si="1218"/>
        <v>0</v>
      </c>
      <c r="AQ525" s="31">
        <f t="shared" si="1219"/>
        <v>0</v>
      </c>
      <c r="AR525" s="31">
        <f t="shared" si="1220"/>
        <v>0</v>
      </c>
      <c r="AS525" s="31">
        <f t="shared" si="1120"/>
        <v>91080.900000000009</v>
      </c>
      <c r="AT525" s="31">
        <f t="shared" si="1121"/>
        <v>89760.900000000009</v>
      </c>
      <c r="AU525" s="31">
        <f t="shared" si="1122"/>
        <v>89860.900000000009</v>
      </c>
      <c r="AV525" s="31">
        <f t="shared" si="1221"/>
        <v>0</v>
      </c>
      <c r="AW525" s="32"/>
      <c r="AX525" s="32"/>
      <c r="AY525" s="1"/>
      <c r="AZ525" s="1"/>
      <c r="BA525" s="1"/>
      <c r="BB525" s="1"/>
      <c r="BC525" s="1"/>
      <c r="BD525" s="1"/>
      <c r="BE525" s="1"/>
    </row>
    <row r="526">
      <c r="A526" s="29" t="s">
        <v>298</v>
      </c>
      <c r="B526" s="29" t="s">
        <v>295</v>
      </c>
      <c r="C526" s="29" t="s">
        <v>63</v>
      </c>
      <c r="D526" s="29" t="s">
        <v>309</v>
      </c>
      <c r="E526" s="16"/>
      <c r="F526" s="30" t="s">
        <v>34</v>
      </c>
      <c r="G526" s="31">
        <f>G533+G527+G536</f>
        <v>91080.900000000009</v>
      </c>
      <c r="H526" s="31">
        <f>H533+H527+H536</f>
        <v>89760.900000000009</v>
      </c>
      <c r="I526" s="31">
        <f>I533+I527+I536</f>
        <v>89860.900000000009</v>
      </c>
      <c r="J526" s="31">
        <f>J533+J527+J536</f>
        <v>0</v>
      </c>
      <c r="K526" s="31">
        <f>K533+K527+K536</f>
        <v>0</v>
      </c>
      <c r="L526" s="31">
        <f>L533+L527+L536</f>
        <v>0</v>
      </c>
      <c r="M526" s="31">
        <f t="shared" si="1159"/>
        <v>91080.900000000009</v>
      </c>
      <c r="N526" s="31">
        <f t="shared" si="1160"/>
        <v>89760.900000000009</v>
      </c>
      <c r="O526" s="31">
        <f t="shared" si="1161"/>
        <v>89860.900000000009</v>
      </c>
      <c r="P526" s="31">
        <f>P533+P527+P536</f>
        <v>0</v>
      </c>
      <c r="Q526" s="31">
        <f>Q533+Q527+Q536</f>
        <v>0</v>
      </c>
      <c r="R526" s="31">
        <f>R533+R527+R536</f>
        <v>0</v>
      </c>
      <c r="S526" s="31">
        <f>S533+S527+S536</f>
        <v>0</v>
      </c>
      <c r="T526" s="31">
        <f>T533+T527+T536</f>
        <v>0</v>
      </c>
      <c r="U526" s="31">
        <f>U533+U527+U536</f>
        <v>0</v>
      </c>
      <c r="V526" s="31">
        <f>V533+V527+V536</f>
        <v>0</v>
      </c>
      <c r="W526" s="31">
        <f>W533+W527+W536</f>
        <v>0</v>
      </c>
      <c r="X526" s="31">
        <f>X533+X527+X536</f>
        <v>0</v>
      </c>
      <c r="Y526" s="31">
        <f>Y533+Y527+Y536</f>
        <v>0</v>
      </c>
      <c r="Z526" s="31">
        <f>Z533+Z527+Z536</f>
        <v>0</v>
      </c>
      <c r="AA526" s="31">
        <f>AA533+AA527+AA536</f>
        <v>0</v>
      </c>
      <c r="AB526" s="31">
        <f>AB533+AB527+AB536</f>
        <v>0</v>
      </c>
      <c r="AC526" s="31">
        <f t="shared" si="1153"/>
        <v>91080.900000000009</v>
      </c>
      <c r="AD526" s="31">
        <f t="shared" si="1154"/>
        <v>89760.900000000009</v>
      </c>
      <c r="AE526" s="31">
        <f t="shared" si="1155"/>
        <v>89860.900000000009</v>
      </c>
      <c r="AF526" s="31">
        <f>AF533+AF527+AF536</f>
        <v>0</v>
      </c>
      <c r="AG526" s="31">
        <f t="shared" si="1156"/>
        <v>91080.900000000009</v>
      </c>
      <c r="AH526" s="31">
        <f t="shared" si="1157"/>
        <v>89760.900000000009</v>
      </c>
      <c r="AI526" s="31">
        <f t="shared" si="1158"/>
        <v>89860.900000000009</v>
      </c>
      <c r="AJ526" s="31">
        <f>AJ533+AJ527+AJ536</f>
        <v>0</v>
      </c>
      <c r="AK526" s="31">
        <f>AK533+AK527+AK536</f>
        <v>0</v>
      </c>
      <c r="AL526" s="31">
        <f>AL533+AL527+AL536</f>
        <v>0</v>
      </c>
      <c r="AM526" s="31">
        <f>AM533+AM527+AM536</f>
        <v>0</v>
      </c>
      <c r="AN526" s="31">
        <f>AN533+AN527+AN536</f>
        <v>0</v>
      </c>
      <c r="AO526" s="31">
        <f>AO533+AO527+AO536</f>
        <v>0</v>
      </c>
      <c r="AP526" s="31">
        <f>AP533+AP527+AP536</f>
        <v>0</v>
      </c>
      <c r="AQ526" s="31">
        <f>AQ533+AQ527+AQ536</f>
        <v>0</v>
      </c>
      <c r="AR526" s="31">
        <f>AR533+AR527+AR536</f>
        <v>0</v>
      </c>
      <c r="AS526" s="31">
        <f t="shared" si="1120"/>
        <v>91080.900000000009</v>
      </c>
      <c r="AT526" s="31">
        <f t="shared" si="1121"/>
        <v>89760.900000000009</v>
      </c>
      <c r="AU526" s="31">
        <f t="shared" si="1122"/>
        <v>89860.900000000009</v>
      </c>
      <c r="AV526" s="31">
        <f>AV533+AV527+AV536</f>
        <v>0</v>
      </c>
      <c r="AW526" s="32"/>
      <c r="AX526" s="32"/>
      <c r="AY526" s="1"/>
      <c r="AZ526" s="1"/>
      <c r="BA526" s="1"/>
      <c r="BB526" s="1"/>
      <c r="BC526" s="1"/>
      <c r="BD526" s="1"/>
      <c r="BE526" s="1"/>
    </row>
    <row r="527" ht="47.25">
      <c r="A527" s="29" t="s">
        <v>298</v>
      </c>
      <c r="B527" s="29" t="s">
        <v>295</v>
      </c>
      <c r="C527" s="29" t="s">
        <v>63</v>
      </c>
      <c r="D527" s="29" t="s">
        <v>310</v>
      </c>
      <c r="E527" s="16"/>
      <c r="F527" s="30" t="s">
        <v>311</v>
      </c>
      <c r="G527" s="31">
        <f>G528+G530</f>
        <v>90105.800000000003</v>
      </c>
      <c r="H527" s="31">
        <f>H528+H530</f>
        <v>88785.800000000003</v>
      </c>
      <c r="I527" s="31">
        <f>I528+I530</f>
        <v>88885.800000000003</v>
      </c>
      <c r="J527" s="31">
        <f>J528+J530</f>
        <v>0</v>
      </c>
      <c r="K527" s="31">
        <f>K528+K530</f>
        <v>0</v>
      </c>
      <c r="L527" s="31">
        <f>L528+L530</f>
        <v>0</v>
      </c>
      <c r="M527" s="31">
        <f t="shared" si="1159"/>
        <v>90105.800000000003</v>
      </c>
      <c r="N527" s="31">
        <f t="shared" si="1160"/>
        <v>88785.800000000003</v>
      </c>
      <c r="O527" s="31">
        <f t="shared" si="1161"/>
        <v>88885.800000000003</v>
      </c>
      <c r="P527" s="31">
        <f>P528+P530</f>
        <v>0</v>
      </c>
      <c r="Q527" s="31">
        <f>Q528+Q530</f>
        <v>0</v>
      </c>
      <c r="R527" s="31">
        <f>R528+R530</f>
        <v>0</v>
      </c>
      <c r="S527" s="31">
        <f>S528+S530</f>
        <v>0</v>
      </c>
      <c r="T527" s="31">
        <f>T528+T530</f>
        <v>0</v>
      </c>
      <c r="U527" s="31">
        <f>U528+U530</f>
        <v>0</v>
      </c>
      <c r="V527" s="31">
        <f>V528+V530</f>
        <v>0</v>
      </c>
      <c r="W527" s="31">
        <f>W528+W530</f>
        <v>0</v>
      </c>
      <c r="X527" s="31">
        <f>X528+X530</f>
        <v>0</v>
      </c>
      <c r="Y527" s="31">
        <f>Y528+Y530</f>
        <v>0</v>
      </c>
      <c r="Z527" s="31">
        <f>Z528+Z530</f>
        <v>0</v>
      </c>
      <c r="AA527" s="31">
        <f>AA528+AA530</f>
        <v>0</v>
      </c>
      <c r="AB527" s="31">
        <f>AB528+AB530</f>
        <v>0</v>
      </c>
      <c r="AC527" s="31">
        <f t="shared" si="1153"/>
        <v>90105.800000000003</v>
      </c>
      <c r="AD527" s="31">
        <f t="shared" si="1154"/>
        <v>88785.800000000003</v>
      </c>
      <c r="AE527" s="31">
        <f t="shared" si="1155"/>
        <v>88885.800000000003</v>
      </c>
      <c r="AF527" s="31">
        <f>AF528+AF530</f>
        <v>0</v>
      </c>
      <c r="AG527" s="31">
        <f t="shared" si="1156"/>
        <v>90105.800000000003</v>
      </c>
      <c r="AH527" s="31">
        <f t="shared" si="1157"/>
        <v>88785.800000000003</v>
      </c>
      <c r="AI527" s="31">
        <f t="shared" si="1158"/>
        <v>88885.800000000003</v>
      </c>
      <c r="AJ527" s="31">
        <f>AJ528+AJ530</f>
        <v>0</v>
      </c>
      <c r="AK527" s="31">
        <f>AK528+AK530</f>
        <v>0</v>
      </c>
      <c r="AL527" s="31">
        <f>AL528+AL530</f>
        <v>0</v>
      </c>
      <c r="AM527" s="31">
        <f>AM528+AM530</f>
        <v>0</v>
      </c>
      <c r="AN527" s="31">
        <f>AN528+AN530</f>
        <v>0</v>
      </c>
      <c r="AO527" s="31">
        <f>AO528+AO530</f>
        <v>0</v>
      </c>
      <c r="AP527" s="31">
        <f>AP528+AP530</f>
        <v>0</v>
      </c>
      <c r="AQ527" s="31">
        <f>AQ528+AQ530</f>
        <v>0</v>
      </c>
      <c r="AR527" s="31">
        <f>AR528+AR530</f>
        <v>0</v>
      </c>
      <c r="AS527" s="31">
        <f t="shared" si="1120"/>
        <v>90105.800000000003</v>
      </c>
      <c r="AT527" s="31">
        <f t="shared" si="1121"/>
        <v>88785.800000000003</v>
      </c>
      <c r="AU527" s="31">
        <f t="shared" si="1122"/>
        <v>88885.800000000003</v>
      </c>
      <c r="AV527" s="31">
        <f>AV528+AV530</f>
        <v>0</v>
      </c>
      <c r="AW527" s="32"/>
      <c r="AX527" s="32"/>
      <c r="AY527" s="1"/>
      <c r="AZ527" s="1"/>
      <c r="BA527" s="1"/>
      <c r="BB527" s="1"/>
      <c r="BC527" s="1"/>
      <c r="BD527" s="1"/>
      <c r="BE527" s="1"/>
    </row>
    <row r="528" ht="31.5">
      <c r="A528" s="29" t="s">
        <v>298</v>
      </c>
      <c r="B528" s="29" t="s">
        <v>295</v>
      </c>
      <c r="C528" s="29" t="s">
        <v>63</v>
      </c>
      <c r="D528" s="29" t="s">
        <v>313</v>
      </c>
      <c r="E528" s="16"/>
      <c r="F528" s="30" t="s">
        <v>314</v>
      </c>
      <c r="G528" s="31">
        <f>G529</f>
        <v>89712.100000000006</v>
      </c>
      <c r="H528" s="31">
        <f>H529</f>
        <v>88392.100000000006</v>
      </c>
      <c r="I528" s="31">
        <f>I529</f>
        <v>88492.100000000006</v>
      </c>
      <c r="J528" s="31">
        <f>J529</f>
        <v>0</v>
      </c>
      <c r="K528" s="31">
        <f>K529</f>
        <v>0</v>
      </c>
      <c r="L528" s="31">
        <f>L529</f>
        <v>0</v>
      </c>
      <c r="M528" s="31">
        <f t="shared" si="1159"/>
        <v>89712.100000000006</v>
      </c>
      <c r="N528" s="31">
        <f t="shared" si="1160"/>
        <v>88392.100000000006</v>
      </c>
      <c r="O528" s="31">
        <f t="shared" si="1161"/>
        <v>88492.100000000006</v>
      </c>
      <c r="P528" s="31">
        <f>P529</f>
        <v>0</v>
      </c>
      <c r="Q528" s="31">
        <f>Q529</f>
        <v>0</v>
      </c>
      <c r="R528" s="31">
        <f>R529</f>
        <v>0</v>
      </c>
      <c r="S528" s="31">
        <f>S529</f>
        <v>0</v>
      </c>
      <c r="T528" s="31">
        <f>T529</f>
        <v>0</v>
      </c>
      <c r="U528" s="31">
        <f>U529</f>
        <v>0</v>
      </c>
      <c r="V528" s="31">
        <f>V529</f>
        <v>0</v>
      </c>
      <c r="W528" s="31">
        <f>W529</f>
        <v>0</v>
      </c>
      <c r="X528" s="31">
        <f>X529</f>
        <v>0</v>
      </c>
      <c r="Y528" s="31">
        <f>Y529</f>
        <v>0</v>
      </c>
      <c r="Z528" s="31">
        <f>Z529</f>
        <v>0</v>
      </c>
      <c r="AA528" s="31">
        <f>AA529</f>
        <v>0</v>
      </c>
      <c r="AB528" s="31">
        <f>AB529</f>
        <v>0</v>
      </c>
      <c r="AC528" s="31">
        <f t="shared" si="1153"/>
        <v>89712.100000000006</v>
      </c>
      <c r="AD528" s="31">
        <f t="shared" si="1154"/>
        <v>88392.100000000006</v>
      </c>
      <c r="AE528" s="31">
        <f t="shared" si="1155"/>
        <v>88492.100000000006</v>
      </c>
      <c r="AF528" s="31">
        <f>AF529</f>
        <v>0</v>
      </c>
      <c r="AG528" s="31">
        <f t="shared" si="1156"/>
        <v>89712.100000000006</v>
      </c>
      <c r="AH528" s="31">
        <f t="shared" si="1157"/>
        <v>88392.100000000006</v>
      </c>
      <c r="AI528" s="31">
        <f t="shared" si="1158"/>
        <v>88492.100000000006</v>
      </c>
      <c r="AJ528" s="31">
        <f>AJ529</f>
        <v>0</v>
      </c>
      <c r="AK528" s="31">
        <f>AK529</f>
        <v>0</v>
      </c>
      <c r="AL528" s="31">
        <f>AL529</f>
        <v>0</v>
      </c>
      <c r="AM528" s="31">
        <f>AM529</f>
        <v>0</v>
      </c>
      <c r="AN528" s="31">
        <f>AN529</f>
        <v>0</v>
      </c>
      <c r="AO528" s="31">
        <f>AO529</f>
        <v>0</v>
      </c>
      <c r="AP528" s="31">
        <f>AP529</f>
        <v>0</v>
      </c>
      <c r="AQ528" s="31">
        <f>AQ529</f>
        <v>0</v>
      </c>
      <c r="AR528" s="31">
        <f>AR529</f>
        <v>0</v>
      </c>
      <c r="AS528" s="31">
        <f t="shared" si="1120"/>
        <v>89712.100000000006</v>
      </c>
      <c r="AT528" s="31">
        <f t="shared" si="1121"/>
        <v>88392.100000000006</v>
      </c>
      <c r="AU528" s="31">
        <f t="shared" si="1122"/>
        <v>88492.100000000006</v>
      </c>
      <c r="AV528" s="31">
        <f>AV529</f>
        <v>0</v>
      </c>
      <c r="AW528" s="32"/>
      <c r="AX528" s="32"/>
      <c r="AY528" s="1"/>
      <c r="AZ528" s="1"/>
      <c r="BA528" s="1"/>
      <c r="BB528" s="1"/>
      <c r="BC528" s="1"/>
      <c r="BD528" s="1"/>
      <c r="BE528" s="1"/>
    </row>
    <row r="529" ht="31.5">
      <c r="A529" s="29" t="s">
        <v>298</v>
      </c>
      <c r="B529" s="29" t="s">
        <v>295</v>
      </c>
      <c r="C529" s="29" t="s">
        <v>63</v>
      </c>
      <c r="D529" s="29" t="s">
        <v>313</v>
      </c>
      <c r="E529" s="15" t="s">
        <v>129</v>
      </c>
      <c r="F529" s="30" t="s">
        <v>130</v>
      </c>
      <c r="G529" s="31">
        <v>89712.100000000006</v>
      </c>
      <c r="H529" s="31">
        <v>88392.100000000006</v>
      </c>
      <c r="I529" s="31">
        <v>88492.100000000006</v>
      </c>
      <c r="J529" s="31"/>
      <c r="K529" s="31"/>
      <c r="L529" s="31"/>
      <c r="M529" s="31">
        <f t="shared" si="1159"/>
        <v>89712.100000000006</v>
      </c>
      <c r="N529" s="31">
        <f t="shared" si="1160"/>
        <v>88392.100000000006</v>
      </c>
      <c r="O529" s="31">
        <f t="shared" si="1161"/>
        <v>88492.100000000006</v>
      </c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  <c r="AB529" s="31"/>
      <c r="AC529" s="31">
        <f t="shared" si="1153"/>
        <v>89712.100000000006</v>
      </c>
      <c r="AD529" s="31">
        <f t="shared" si="1154"/>
        <v>88392.100000000006</v>
      </c>
      <c r="AE529" s="31">
        <f t="shared" si="1155"/>
        <v>88492.100000000006</v>
      </c>
      <c r="AF529" s="31"/>
      <c r="AG529" s="31">
        <f t="shared" si="1156"/>
        <v>89712.100000000006</v>
      </c>
      <c r="AH529" s="31">
        <f t="shared" si="1157"/>
        <v>88392.100000000006</v>
      </c>
      <c r="AI529" s="31">
        <f t="shared" si="1158"/>
        <v>88492.100000000006</v>
      </c>
      <c r="AJ529" s="31"/>
      <c r="AK529" s="31"/>
      <c r="AL529" s="31"/>
      <c r="AM529" s="31"/>
      <c r="AN529" s="31"/>
      <c r="AO529" s="31"/>
      <c r="AP529" s="31"/>
      <c r="AQ529" s="31"/>
      <c r="AR529" s="31"/>
      <c r="AS529" s="31">
        <f t="shared" si="1120"/>
        <v>89712.100000000006</v>
      </c>
      <c r="AT529" s="31">
        <f t="shared" si="1121"/>
        <v>88392.100000000006</v>
      </c>
      <c r="AU529" s="31">
        <f t="shared" si="1122"/>
        <v>88492.100000000006</v>
      </c>
      <c r="AV529" s="31"/>
      <c r="AW529" s="32"/>
      <c r="AX529" s="32"/>
      <c r="AY529" s="1"/>
      <c r="AZ529" s="1"/>
      <c r="BA529" s="1"/>
      <c r="BB529" s="1"/>
      <c r="BC529" s="1"/>
      <c r="BD529" s="1"/>
      <c r="BE529" s="1"/>
    </row>
    <row r="530" ht="110.25">
      <c r="A530" s="29" t="s">
        <v>298</v>
      </c>
      <c r="B530" s="29" t="s">
        <v>295</v>
      </c>
      <c r="C530" s="29" t="s">
        <v>63</v>
      </c>
      <c r="D530" s="29" t="s">
        <v>399</v>
      </c>
      <c r="E530" s="16"/>
      <c r="F530" s="30" t="s">
        <v>400</v>
      </c>
      <c r="G530" s="31">
        <f>G531+G532</f>
        <v>393.69999999999999</v>
      </c>
      <c r="H530" s="31">
        <f>H531+H532</f>
        <v>393.69999999999999</v>
      </c>
      <c r="I530" s="31">
        <f>I531+I532</f>
        <v>393.69999999999999</v>
      </c>
      <c r="J530" s="31">
        <f>J531+J532</f>
        <v>0</v>
      </c>
      <c r="K530" s="31">
        <f>K531+K532</f>
        <v>0</v>
      </c>
      <c r="L530" s="31">
        <f>L531+L532</f>
        <v>0</v>
      </c>
      <c r="M530" s="31">
        <f t="shared" si="1159"/>
        <v>393.69999999999999</v>
      </c>
      <c r="N530" s="31">
        <f t="shared" si="1160"/>
        <v>393.69999999999999</v>
      </c>
      <c r="O530" s="31">
        <f t="shared" si="1161"/>
        <v>393.69999999999999</v>
      </c>
      <c r="P530" s="31">
        <f>P531+P532</f>
        <v>0</v>
      </c>
      <c r="Q530" s="31">
        <f>Q531+Q532</f>
        <v>0</v>
      </c>
      <c r="R530" s="31">
        <f>R531+R532</f>
        <v>0</v>
      </c>
      <c r="S530" s="31">
        <f>S531+S532</f>
        <v>0</v>
      </c>
      <c r="T530" s="31">
        <f>T531+T532</f>
        <v>0</v>
      </c>
      <c r="U530" s="31">
        <f>U531+U532</f>
        <v>0</v>
      </c>
      <c r="V530" s="31">
        <f>V531+V532</f>
        <v>0</v>
      </c>
      <c r="W530" s="31">
        <f>W531+W532</f>
        <v>0</v>
      </c>
      <c r="X530" s="31">
        <f>X531+X532</f>
        <v>0</v>
      </c>
      <c r="Y530" s="31">
        <f>Y531+Y532</f>
        <v>0</v>
      </c>
      <c r="Z530" s="31">
        <f>Z531+Z532</f>
        <v>0</v>
      </c>
      <c r="AA530" s="31">
        <f>AA531+AA532</f>
        <v>0</v>
      </c>
      <c r="AB530" s="31">
        <f>AB531+AB532</f>
        <v>0</v>
      </c>
      <c r="AC530" s="31">
        <f t="shared" si="1153"/>
        <v>393.69999999999999</v>
      </c>
      <c r="AD530" s="31">
        <f t="shared" si="1154"/>
        <v>393.69999999999999</v>
      </c>
      <c r="AE530" s="31">
        <f t="shared" si="1155"/>
        <v>393.69999999999999</v>
      </c>
      <c r="AF530" s="31">
        <f>AF531+AF532</f>
        <v>0</v>
      </c>
      <c r="AG530" s="31">
        <f t="shared" si="1156"/>
        <v>393.69999999999999</v>
      </c>
      <c r="AH530" s="31">
        <f t="shared" si="1157"/>
        <v>393.69999999999999</v>
      </c>
      <c r="AI530" s="31">
        <f t="shared" si="1158"/>
        <v>393.69999999999999</v>
      </c>
      <c r="AJ530" s="31">
        <f>AJ531+AJ532</f>
        <v>0</v>
      </c>
      <c r="AK530" s="31">
        <f>AK531+AK532</f>
        <v>0</v>
      </c>
      <c r="AL530" s="31">
        <f>AL531+AL532</f>
        <v>0</v>
      </c>
      <c r="AM530" s="31">
        <f>AM531+AM532</f>
        <v>0</v>
      </c>
      <c r="AN530" s="31">
        <f>AN531+AN532</f>
        <v>0</v>
      </c>
      <c r="AO530" s="31">
        <f>AO531+AO532</f>
        <v>0</v>
      </c>
      <c r="AP530" s="31">
        <f>AP531+AP532</f>
        <v>0</v>
      </c>
      <c r="AQ530" s="31">
        <f>AQ531+AQ532</f>
        <v>0</v>
      </c>
      <c r="AR530" s="31">
        <f>AR531+AR532</f>
        <v>0</v>
      </c>
      <c r="AS530" s="31">
        <f t="shared" si="1120"/>
        <v>393.69999999999999</v>
      </c>
      <c r="AT530" s="31">
        <f t="shared" si="1121"/>
        <v>393.69999999999999</v>
      </c>
      <c r="AU530" s="31">
        <f t="shared" si="1122"/>
        <v>393.69999999999999</v>
      </c>
      <c r="AV530" s="31">
        <f>AV531+AV532</f>
        <v>0</v>
      </c>
      <c r="AW530" s="32"/>
      <c r="AX530" s="32"/>
      <c r="AY530" s="1"/>
      <c r="AZ530" s="1"/>
      <c r="BA530" s="1"/>
      <c r="BB530" s="1"/>
      <c r="BC530" s="1"/>
      <c r="BD530" s="1"/>
      <c r="BE530" s="1"/>
    </row>
    <row r="531">
      <c r="A531" s="29" t="s">
        <v>298</v>
      </c>
      <c r="B531" s="29" t="s">
        <v>295</v>
      </c>
      <c r="C531" s="29" t="s">
        <v>63</v>
      </c>
      <c r="D531" s="29" t="s">
        <v>399</v>
      </c>
      <c r="E531" s="15" t="s">
        <v>244</v>
      </c>
      <c r="F531" s="30" t="s">
        <v>245</v>
      </c>
      <c r="G531" s="31">
        <v>327</v>
      </c>
      <c r="H531" s="31">
        <v>327</v>
      </c>
      <c r="I531" s="31">
        <v>327</v>
      </c>
      <c r="J531" s="31"/>
      <c r="K531" s="31"/>
      <c r="L531" s="31"/>
      <c r="M531" s="31">
        <f t="shared" si="1159"/>
        <v>327</v>
      </c>
      <c r="N531" s="31">
        <f t="shared" si="1160"/>
        <v>327</v>
      </c>
      <c r="O531" s="31">
        <f t="shared" si="1161"/>
        <v>327</v>
      </c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  <c r="AB531" s="31"/>
      <c r="AC531" s="31">
        <f t="shared" si="1153"/>
        <v>327</v>
      </c>
      <c r="AD531" s="31">
        <f t="shared" si="1154"/>
        <v>327</v>
      </c>
      <c r="AE531" s="31">
        <f t="shared" si="1155"/>
        <v>327</v>
      </c>
      <c r="AF531" s="31"/>
      <c r="AG531" s="31">
        <f t="shared" si="1156"/>
        <v>327</v>
      </c>
      <c r="AH531" s="31">
        <f t="shared" si="1157"/>
        <v>327</v>
      </c>
      <c r="AI531" s="31">
        <f t="shared" si="1158"/>
        <v>327</v>
      </c>
      <c r="AJ531" s="31"/>
      <c r="AK531" s="31"/>
      <c r="AL531" s="31"/>
      <c r="AM531" s="31"/>
      <c r="AN531" s="31"/>
      <c r="AO531" s="31"/>
      <c r="AP531" s="31"/>
      <c r="AQ531" s="31"/>
      <c r="AR531" s="31"/>
      <c r="AS531" s="31">
        <f t="shared" si="1120"/>
        <v>327</v>
      </c>
      <c r="AT531" s="31">
        <f t="shared" si="1121"/>
        <v>327</v>
      </c>
      <c r="AU531" s="31">
        <f t="shared" si="1122"/>
        <v>327</v>
      </c>
      <c r="AV531" s="31"/>
      <c r="AW531" s="32"/>
      <c r="AX531" s="32"/>
      <c r="AY531" s="1"/>
      <c r="AZ531" s="1"/>
      <c r="BA531" s="1"/>
      <c r="BB531" s="1"/>
      <c r="BC531" s="1"/>
      <c r="BD531" s="1"/>
      <c r="BE531" s="1"/>
    </row>
    <row r="532" ht="31.5">
      <c r="A532" s="29" t="s">
        <v>298</v>
      </c>
      <c r="B532" s="29" t="s">
        <v>295</v>
      </c>
      <c r="C532" s="29" t="s">
        <v>63</v>
      </c>
      <c r="D532" s="29" t="s">
        <v>399</v>
      </c>
      <c r="E532" s="15" t="s">
        <v>129</v>
      </c>
      <c r="F532" s="30" t="s">
        <v>130</v>
      </c>
      <c r="G532" s="31">
        <v>66.700000000000003</v>
      </c>
      <c r="H532" s="31">
        <v>66.700000000000003</v>
      </c>
      <c r="I532" s="31">
        <v>66.700000000000003</v>
      </c>
      <c r="J532" s="31"/>
      <c r="K532" s="31"/>
      <c r="L532" s="31"/>
      <c r="M532" s="31">
        <f t="shared" si="1159"/>
        <v>66.700000000000003</v>
      </c>
      <c r="N532" s="31">
        <f t="shared" si="1160"/>
        <v>66.700000000000003</v>
      </c>
      <c r="O532" s="31">
        <f t="shared" si="1161"/>
        <v>66.700000000000003</v>
      </c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  <c r="AB532" s="31"/>
      <c r="AC532" s="31">
        <f t="shared" si="1153"/>
        <v>66.700000000000003</v>
      </c>
      <c r="AD532" s="31">
        <f t="shared" si="1154"/>
        <v>66.700000000000003</v>
      </c>
      <c r="AE532" s="31">
        <f t="shared" si="1155"/>
        <v>66.700000000000003</v>
      </c>
      <c r="AF532" s="31"/>
      <c r="AG532" s="31">
        <f t="shared" si="1156"/>
        <v>66.700000000000003</v>
      </c>
      <c r="AH532" s="31">
        <f t="shared" si="1157"/>
        <v>66.700000000000003</v>
      </c>
      <c r="AI532" s="31">
        <f t="shared" si="1158"/>
        <v>66.700000000000003</v>
      </c>
      <c r="AJ532" s="31"/>
      <c r="AK532" s="31"/>
      <c r="AL532" s="31"/>
      <c r="AM532" s="31"/>
      <c r="AN532" s="31"/>
      <c r="AO532" s="31"/>
      <c r="AP532" s="31"/>
      <c r="AQ532" s="31"/>
      <c r="AR532" s="31"/>
      <c r="AS532" s="31">
        <f t="shared" si="1120"/>
        <v>66.700000000000003</v>
      </c>
      <c r="AT532" s="31">
        <f t="shared" si="1121"/>
        <v>66.700000000000003</v>
      </c>
      <c r="AU532" s="31">
        <f t="shared" si="1122"/>
        <v>66.700000000000003</v>
      </c>
      <c r="AV532" s="31"/>
      <c r="AW532" s="32"/>
      <c r="AX532" s="32"/>
      <c r="AY532" s="1"/>
      <c r="AZ532" s="1"/>
      <c r="BA532" s="1"/>
      <c r="BB532" s="1"/>
      <c r="BC532" s="1"/>
      <c r="BD532" s="1"/>
      <c r="BE532" s="1"/>
    </row>
    <row r="533" ht="47.25">
      <c r="A533" s="29" t="s">
        <v>298</v>
      </c>
      <c r="B533" s="29" t="s">
        <v>295</v>
      </c>
      <c r="C533" s="29" t="s">
        <v>63</v>
      </c>
      <c r="D533" s="29" t="s">
        <v>368</v>
      </c>
      <c r="E533" s="16"/>
      <c r="F533" s="30" t="s">
        <v>369</v>
      </c>
      <c r="G533" s="31">
        <f t="shared" ref="G533:G542" si="1222">G534</f>
        <v>600</v>
      </c>
      <c r="H533" s="31">
        <f t="shared" ref="H533:H542" si="1223">H534</f>
        <v>600</v>
      </c>
      <c r="I533" s="31">
        <f t="shared" ref="I533:I542" si="1224">I534</f>
        <v>600</v>
      </c>
      <c r="J533" s="31">
        <f t="shared" ref="J533:J542" si="1225">J534</f>
        <v>0</v>
      </c>
      <c r="K533" s="31">
        <f t="shared" ref="K533:K542" si="1226">K534</f>
        <v>0</v>
      </c>
      <c r="L533" s="31">
        <f t="shared" ref="L533:L542" si="1227">L534</f>
        <v>0</v>
      </c>
      <c r="M533" s="31">
        <f t="shared" si="1159"/>
        <v>600</v>
      </c>
      <c r="N533" s="31">
        <f t="shared" si="1160"/>
        <v>600</v>
      </c>
      <c r="O533" s="31">
        <f t="shared" si="1161"/>
        <v>600</v>
      </c>
      <c r="P533" s="31">
        <f t="shared" ref="P533:P542" si="1228">P534</f>
        <v>0</v>
      </c>
      <c r="Q533" s="31">
        <f t="shared" ref="Q533:Q542" si="1229">Q534</f>
        <v>0</v>
      </c>
      <c r="R533" s="31">
        <f t="shared" ref="R533:R542" si="1230">R534</f>
        <v>0</v>
      </c>
      <c r="S533" s="31">
        <f t="shared" ref="S533:S542" si="1231">S534</f>
        <v>0</v>
      </c>
      <c r="T533" s="31">
        <f t="shared" ref="T533:T542" si="1232">T534</f>
        <v>0</v>
      </c>
      <c r="U533" s="31">
        <f t="shared" ref="U533:U542" si="1233">U534</f>
        <v>0</v>
      </c>
      <c r="V533" s="31">
        <f t="shared" ref="V533:V542" si="1234">V534</f>
        <v>0</v>
      </c>
      <c r="W533" s="31">
        <f t="shared" ref="W533:W542" si="1235">W534</f>
        <v>0</v>
      </c>
      <c r="X533" s="31">
        <f t="shared" ref="X533:X542" si="1236">X534</f>
        <v>0</v>
      </c>
      <c r="Y533" s="31">
        <f t="shared" ref="Y533:Y542" si="1237">Y534</f>
        <v>0</v>
      </c>
      <c r="Z533" s="31">
        <f t="shared" ref="Z533:Z542" si="1238">Z534</f>
        <v>0</v>
      </c>
      <c r="AA533" s="31">
        <f t="shared" ref="AA533:AA542" si="1239">AA534</f>
        <v>0</v>
      </c>
      <c r="AB533" s="31">
        <f t="shared" ref="AB533:AB542" si="1240">AB534</f>
        <v>0</v>
      </c>
      <c r="AC533" s="31">
        <f t="shared" si="1153"/>
        <v>600</v>
      </c>
      <c r="AD533" s="31">
        <f t="shared" si="1154"/>
        <v>600</v>
      </c>
      <c r="AE533" s="31">
        <f t="shared" si="1155"/>
        <v>600</v>
      </c>
      <c r="AF533" s="31">
        <f t="shared" ref="AF533:AF542" si="1241">AF534</f>
        <v>0</v>
      </c>
      <c r="AG533" s="31">
        <f t="shared" si="1156"/>
        <v>600</v>
      </c>
      <c r="AH533" s="31">
        <f t="shared" si="1157"/>
        <v>600</v>
      </c>
      <c r="AI533" s="31">
        <f t="shared" si="1158"/>
        <v>600</v>
      </c>
      <c r="AJ533" s="31">
        <f t="shared" ref="AJ533:AJ542" si="1242">AJ534</f>
        <v>0</v>
      </c>
      <c r="AK533" s="31">
        <f t="shared" ref="AK533:AK542" si="1243">AK534</f>
        <v>0</v>
      </c>
      <c r="AL533" s="31">
        <f t="shared" ref="AL533:AL542" si="1244">AL534</f>
        <v>0</v>
      </c>
      <c r="AM533" s="31">
        <f t="shared" ref="AM533:AM542" si="1245">AM534</f>
        <v>0</v>
      </c>
      <c r="AN533" s="31">
        <f t="shared" ref="AN533:AN542" si="1246">AN534</f>
        <v>0</v>
      </c>
      <c r="AO533" s="31">
        <f t="shared" ref="AO533:AO542" si="1247">AO534</f>
        <v>0</v>
      </c>
      <c r="AP533" s="31">
        <f t="shared" ref="AP533:AP542" si="1248">AP534</f>
        <v>0</v>
      </c>
      <c r="AQ533" s="31">
        <f t="shared" ref="AQ533:AQ542" si="1249">AQ534</f>
        <v>0</v>
      </c>
      <c r="AR533" s="31">
        <f t="shared" ref="AR533:AR542" si="1250">AR534</f>
        <v>0</v>
      </c>
      <c r="AS533" s="31">
        <f t="shared" si="1120"/>
        <v>600</v>
      </c>
      <c r="AT533" s="31">
        <f t="shared" si="1121"/>
        <v>600</v>
      </c>
      <c r="AU533" s="31">
        <f t="shared" si="1122"/>
        <v>600</v>
      </c>
      <c r="AV533" s="31">
        <f t="shared" ref="AV533:AV542" si="1251">AV534</f>
        <v>0</v>
      </c>
      <c r="AW533" s="32"/>
      <c r="AX533" s="32"/>
      <c r="AY533" s="1"/>
      <c r="AZ533" s="1"/>
      <c r="BA533" s="1"/>
      <c r="BB533" s="1"/>
      <c r="BC533" s="1"/>
      <c r="BD533" s="1"/>
      <c r="BE533" s="1"/>
    </row>
    <row r="534" ht="63">
      <c r="A534" s="29" t="s">
        <v>298</v>
      </c>
      <c r="B534" s="29" t="s">
        <v>295</v>
      </c>
      <c r="C534" s="29" t="s">
        <v>63</v>
      </c>
      <c r="D534" s="29" t="s">
        <v>381</v>
      </c>
      <c r="E534" s="16"/>
      <c r="F534" s="30" t="s">
        <v>220</v>
      </c>
      <c r="G534" s="31">
        <f t="shared" si="1222"/>
        <v>600</v>
      </c>
      <c r="H534" s="31">
        <f t="shared" si="1223"/>
        <v>600</v>
      </c>
      <c r="I534" s="31">
        <f t="shared" si="1224"/>
        <v>600</v>
      </c>
      <c r="J534" s="31">
        <f t="shared" si="1225"/>
        <v>0</v>
      </c>
      <c r="K534" s="31">
        <f t="shared" si="1226"/>
        <v>0</v>
      </c>
      <c r="L534" s="31">
        <f t="shared" si="1227"/>
        <v>0</v>
      </c>
      <c r="M534" s="31">
        <f t="shared" si="1159"/>
        <v>600</v>
      </c>
      <c r="N534" s="31">
        <f t="shared" si="1160"/>
        <v>600</v>
      </c>
      <c r="O534" s="31">
        <f t="shared" si="1161"/>
        <v>600</v>
      </c>
      <c r="P534" s="31">
        <f t="shared" si="1228"/>
        <v>0</v>
      </c>
      <c r="Q534" s="31">
        <f t="shared" si="1229"/>
        <v>0</v>
      </c>
      <c r="R534" s="31">
        <f t="shared" si="1230"/>
        <v>0</v>
      </c>
      <c r="S534" s="31">
        <f t="shared" si="1231"/>
        <v>0</v>
      </c>
      <c r="T534" s="31">
        <f t="shared" si="1232"/>
        <v>0</v>
      </c>
      <c r="U534" s="31">
        <f t="shared" si="1233"/>
        <v>0</v>
      </c>
      <c r="V534" s="31">
        <f t="shared" si="1234"/>
        <v>0</v>
      </c>
      <c r="W534" s="31">
        <f t="shared" si="1235"/>
        <v>0</v>
      </c>
      <c r="X534" s="31">
        <f t="shared" si="1236"/>
        <v>0</v>
      </c>
      <c r="Y534" s="31">
        <f t="shared" si="1237"/>
        <v>0</v>
      </c>
      <c r="Z534" s="31">
        <f t="shared" si="1238"/>
        <v>0</v>
      </c>
      <c r="AA534" s="31">
        <f t="shared" si="1239"/>
        <v>0</v>
      </c>
      <c r="AB534" s="31">
        <f t="shared" si="1240"/>
        <v>0</v>
      </c>
      <c r="AC534" s="31">
        <f t="shared" si="1153"/>
        <v>600</v>
      </c>
      <c r="AD534" s="31">
        <f t="shared" si="1154"/>
        <v>600</v>
      </c>
      <c r="AE534" s="31">
        <f t="shared" si="1155"/>
        <v>600</v>
      </c>
      <c r="AF534" s="31">
        <f t="shared" si="1241"/>
        <v>0</v>
      </c>
      <c r="AG534" s="31">
        <f t="shared" si="1156"/>
        <v>600</v>
      </c>
      <c r="AH534" s="31">
        <f t="shared" si="1157"/>
        <v>600</v>
      </c>
      <c r="AI534" s="31">
        <f t="shared" si="1158"/>
        <v>600</v>
      </c>
      <c r="AJ534" s="31">
        <f t="shared" si="1242"/>
        <v>0</v>
      </c>
      <c r="AK534" s="31">
        <f t="shared" si="1243"/>
        <v>0</v>
      </c>
      <c r="AL534" s="31">
        <f t="shared" si="1244"/>
        <v>0</v>
      </c>
      <c r="AM534" s="31">
        <f t="shared" si="1245"/>
        <v>0</v>
      </c>
      <c r="AN534" s="31">
        <f t="shared" si="1246"/>
        <v>0</v>
      </c>
      <c r="AO534" s="31">
        <f t="shared" si="1247"/>
        <v>0</v>
      </c>
      <c r="AP534" s="31">
        <f t="shared" si="1248"/>
        <v>0</v>
      </c>
      <c r="AQ534" s="31">
        <f t="shared" si="1249"/>
        <v>0</v>
      </c>
      <c r="AR534" s="31">
        <f t="shared" si="1250"/>
        <v>0</v>
      </c>
      <c r="AS534" s="31">
        <f t="shared" si="1120"/>
        <v>600</v>
      </c>
      <c r="AT534" s="31">
        <f t="shared" si="1121"/>
        <v>600</v>
      </c>
      <c r="AU534" s="31">
        <f t="shared" si="1122"/>
        <v>600</v>
      </c>
      <c r="AV534" s="31">
        <f t="shared" si="1251"/>
        <v>0</v>
      </c>
      <c r="AW534" s="32"/>
      <c r="AX534" s="32"/>
      <c r="AY534" s="1"/>
      <c r="AZ534" s="1"/>
      <c r="BA534" s="1"/>
      <c r="BB534" s="1"/>
      <c r="BC534" s="1"/>
      <c r="BD534" s="1"/>
      <c r="BE534" s="1"/>
    </row>
    <row r="535" ht="31.5">
      <c r="A535" s="29" t="s">
        <v>298</v>
      </c>
      <c r="B535" s="29" t="s">
        <v>295</v>
      </c>
      <c r="C535" s="29" t="s">
        <v>63</v>
      </c>
      <c r="D535" s="29" t="s">
        <v>381</v>
      </c>
      <c r="E535" s="15" t="s">
        <v>129</v>
      </c>
      <c r="F535" s="30" t="s">
        <v>130</v>
      </c>
      <c r="G535" s="31">
        <v>600</v>
      </c>
      <c r="H535" s="31">
        <v>600</v>
      </c>
      <c r="I535" s="31">
        <v>600</v>
      </c>
      <c r="J535" s="31"/>
      <c r="K535" s="31"/>
      <c r="L535" s="31"/>
      <c r="M535" s="31">
        <f t="shared" si="1159"/>
        <v>600</v>
      </c>
      <c r="N535" s="31">
        <f t="shared" si="1160"/>
        <v>600</v>
      </c>
      <c r="O535" s="31">
        <f t="shared" si="1161"/>
        <v>600</v>
      </c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  <c r="AA535" s="31"/>
      <c r="AB535" s="31"/>
      <c r="AC535" s="31">
        <f t="shared" si="1153"/>
        <v>600</v>
      </c>
      <c r="AD535" s="31">
        <f t="shared" si="1154"/>
        <v>600</v>
      </c>
      <c r="AE535" s="31">
        <f t="shared" si="1155"/>
        <v>600</v>
      </c>
      <c r="AF535" s="31"/>
      <c r="AG535" s="31">
        <f t="shared" si="1156"/>
        <v>600</v>
      </c>
      <c r="AH535" s="31">
        <f t="shared" si="1157"/>
        <v>600</v>
      </c>
      <c r="AI535" s="31">
        <f t="shared" si="1158"/>
        <v>600</v>
      </c>
      <c r="AJ535" s="31"/>
      <c r="AK535" s="31"/>
      <c r="AL535" s="31"/>
      <c r="AM535" s="31"/>
      <c r="AN535" s="31"/>
      <c r="AO535" s="31"/>
      <c r="AP535" s="31"/>
      <c r="AQ535" s="31"/>
      <c r="AR535" s="31"/>
      <c r="AS535" s="31">
        <f t="shared" si="1120"/>
        <v>600</v>
      </c>
      <c r="AT535" s="31">
        <f t="shared" si="1121"/>
        <v>600</v>
      </c>
      <c r="AU535" s="31">
        <f t="shared" si="1122"/>
        <v>600</v>
      </c>
      <c r="AV535" s="31"/>
      <c r="AW535" s="32"/>
      <c r="AX535" s="32"/>
      <c r="AY535" s="1"/>
      <c r="AZ535" s="1"/>
      <c r="BA535" s="1"/>
      <c r="BB535" s="1"/>
      <c r="BC535" s="1"/>
      <c r="BD535" s="1"/>
      <c r="BE535" s="1"/>
    </row>
    <row r="536" ht="47.25">
      <c r="A536" s="29" t="s">
        <v>298</v>
      </c>
      <c r="B536" s="29" t="s">
        <v>295</v>
      </c>
      <c r="C536" s="29" t="s">
        <v>63</v>
      </c>
      <c r="D536" s="29" t="s">
        <v>317</v>
      </c>
      <c r="E536" s="16"/>
      <c r="F536" s="30" t="s">
        <v>318</v>
      </c>
      <c r="G536" s="31">
        <f t="shared" si="1222"/>
        <v>375.10000000000002</v>
      </c>
      <c r="H536" s="31">
        <f t="shared" si="1223"/>
        <v>375.10000000000002</v>
      </c>
      <c r="I536" s="31">
        <f t="shared" si="1224"/>
        <v>375.10000000000002</v>
      </c>
      <c r="J536" s="31">
        <f t="shared" si="1225"/>
        <v>0</v>
      </c>
      <c r="K536" s="31">
        <f t="shared" si="1226"/>
        <v>0</v>
      </c>
      <c r="L536" s="31">
        <f t="shared" si="1227"/>
        <v>0</v>
      </c>
      <c r="M536" s="31">
        <f t="shared" si="1159"/>
        <v>375.10000000000002</v>
      </c>
      <c r="N536" s="31">
        <f t="shared" si="1160"/>
        <v>375.10000000000002</v>
      </c>
      <c r="O536" s="31">
        <f t="shared" si="1161"/>
        <v>375.10000000000002</v>
      </c>
      <c r="P536" s="31">
        <f t="shared" si="1228"/>
        <v>0</v>
      </c>
      <c r="Q536" s="31">
        <f t="shared" si="1229"/>
        <v>0</v>
      </c>
      <c r="R536" s="31">
        <f t="shared" si="1230"/>
        <v>0</v>
      </c>
      <c r="S536" s="31">
        <f t="shared" si="1231"/>
        <v>0</v>
      </c>
      <c r="T536" s="31">
        <f t="shared" si="1232"/>
        <v>0</v>
      </c>
      <c r="U536" s="31">
        <f t="shared" si="1233"/>
        <v>0</v>
      </c>
      <c r="V536" s="31">
        <f t="shared" si="1234"/>
        <v>0</v>
      </c>
      <c r="W536" s="31">
        <f t="shared" si="1235"/>
        <v>0</v>
      </c>
      <c r="X536" s="31">
        <f t="shared" si="1236"/>
        <v>0</v>
      </c>
      <c r="Y536" s="31">
        <f t="shared" si="1237"/>
        <v>0</v>
      </c>
      <c r="Z536" s="31">
        <f t="shared" si="1238"/>
        <v>0</v>
      </c>
      <c r="AA536" s="31">
        <f t="shared" si="1239"/>
        <v>0</v>
      </c>
      <c r="AB536" s="31">
        <f t="shared" si="1240"/>
        <v>0</v>
      </c>
      <c r="AC536" s="31">
        <f t="shared" si="1153"/>
        <v>375.10000000000002</v>
      </c>
      <c r="AD536" s="31">
        <f t="shared" si="1154"/>
        <v>375.10000000000002</v>
      </c>
      <c r="AE536" s="31">
        <f t="shared" si="1155"/>
        <v>375.10000000000002</v>
      </c>
      <c r="AF536" s="31">
        <f t="shared" si="1241"/>
        <v>0</v>
      </c>
      <c r="AG536" s="31">
        <f t="shared" si="1156"/>
        <v>375.10000000000002</v>
      </c>
      <c r="AH536" s="31">
        <f t="shared" si="1157"/>
        <v>375.10000000000002</v>
      </c>
      <c r="AI536" s="31">
        <f t="shared" si="1158"/>
        <v>375.10000000000002</v>
      </c>
      <c r="AJ536" s="31">
        <f t="shared" si="1242"/>
        <v>0</v>
      </c>
      <c r="AK536" s="31">
        <f t="shared" si="1243"/>
        <v>0</v>
      </c>
      <c r="AL536" s="31">
        <f t="shared" si="1244"/>
        <v>0</v>
      </c>
      <c r="AM536" s="31">
        <f t="shared" si="1245"/>
        <v>0</v>
      </c>
      <c r="AN536" s="31">
        <f t="shared" si="1246"/>
        <v>0</v>
      </c>
      <c r="AO536" s="31">
        <f t="shared" si="1247"/>
        <v>0</v>
      </c>
      <c r="AP536" s="31">
        <f t="shared" si="1248"/>
        <v>0</v>
      </c>
      <c r="AQ536" s="31">
        <f t="shared" si="1249"/>
        <v>0</v>
      </c>
      <c r="AR536" s="31">
        <f t="shared" si="1250"/>
        <v>0</v>
      </c>
      <c r="AS536" s="31">
        <f t="shared" si="1120"/>
        <v>375.10000000000002</v>
      </c>
      <c r="AT536" s="31">
        <f t="shared" si="1121"/>
        <v>375.10000000000002</v>
      </c>
      <c r="AU536" s="31">
        <f t="shared" si="1122"/>
        <v>375.10000000000002</v>
      </c>
      <c r="AV536" s="31">
        <f t="shared" si="1251"/>
        <v>0</v>
      </c>
      <c r="AW536" s="32"/>
      <c r="AX536" s="32"/>
      <c r="AY536" s="1"/>
      <c r="AZ536" s="1"/>
      <c r="BA536" s="1"/>
      <c r="BB536" s="1"/>
      <c r="BC536" s="1"/>
      <c r="BD536" s="1"/>
      <c r="BE536" s="1"/>
    </row>
    <row r="537" ht="31.5">
      <c r="A537" s="29" t="s">
        <v>298</v>
      </c>
      <c r="B537" s="29" t="s">
        <v>295</v>
      </c>
      <c r="C537" s="29" t="s">
        <v>63</v>
      </c>
      <c r="D537" s="29" t="s">
        <v>319</v>
      </c>
      <c r="E537" s="16"/>
      <c r="F537" s="30" t="s">
        <v>314</v>
      </c>
      <c r="G537" s="31">
        <f t="shared" si="1222"/>
        <v>375.10000000000002</v>
      </c>
      <c r="H537" s="31">
        <f t="shared" si="1223"/>
        <v>375.10000000000002</v>
      </c>
      <c r="I537" s="31">
        <f t="shared" si="1224"/>
        <v>375.10000000000002</v>
      </c>
      <c r="J537" s="31">
        <f t="shared" si="1225"/>
        <v>0</v>
      </c>
      <c r="K537" s="31">
        <f t="shared" si="1226"/>
        <v>0</v>
      </c>
      <c r="L537" s="31">
        <f t="shared" si="1227"/>
        <v>0</v>
      </c>
      <c r="M537" s="31">
        <f t="shared" si="1159"/>
        <v>375.10000000000002</v>
      </c>
      <c r="N537" s="31">
        <f t="shared" si="1160"/>
        <v>375.10000000000002</v>
      </c>
      <c r="O537" s="31">
        <f t="shared" si="1161"/>
        <v>375.10000000000002</v>
      </c>
      <c r="P537" s="31">
        <f t="shared" si="1228"/>
        <v>0</v>
      </c>
      <c r="Q537" s="31">
        <f t="shared" si="1229"/>
        <v>0</v>
      </c>
      <c r="R537" s="31">
        <f t="shared" si="1230"/>
        <v>0</v>
      </c>
      <c r="S537" s="31">
        <f t="shared" si="1231"/>
        <v>0</v>
      </c>
      <c r="T537" s="31">
        <f t="shared" si="1232"/>
        <v>0</v>
      </c>
      <c r="U537" s="31">
        <f t="shared" si="1233"/>
        <v>0</v>
      </c>
      <c r="V537" s="31">
        <f t="shared" si="1234"/>
        <v>0</v>
      </c>
      <c r="W537" s="31">
        <f t="shared" si="1235"/>
        <v>0</v>
      </c>
      <c r="X537" s="31">
        <f t="shared" si="1236"/>
        <v>0</v>
      </c>
      <c r="Y537" s="31">
        <f t="shared" si="1237"/>
        <v>0</v>
      </c>
      <c r="Z537" s="31">
        <f t="shared" si="1238"/>
        <v>0</v>
      </c>
      <c r="AA537" s="31">
        <f t="shared" si="1239"/>
        <v>0</v>
      </c>
      <c r="AB537" s="31">
        <f t="shared" si="1240"/>
        <v>0</v>
      </c>
      <c r="AC537" s="31">
        <f t="shared" si="1153"/>
        <v>375.10000000000002</v>
      </c>
      <c r="AD537" s="31">
        <f t="shared" si="1154"/>
        <v>375.10000000000002</v>
      </c>
      <c r="AE537" s="31">
        <f t="shared" si="1155"/>
        <v>375.10000000000002</v>
      </c>
      <c r="AF537" s="31">
        <f t="shared" si="1241"/>
        <v>0</v>
      </c>
      <c r="AG537" s="31">
        <f t="shared" si="1156"/>
        <v>375.10000000000002</v>
      </c>
      <c r="AH537" s="31">
        <f t="shared" si="1157"/>
        <v>375.10000000000002</v>
      </c>
      <c r="AI537" s="31">
        <f t="shared" si="1158"/>
        <v>375.10000000000002</v>
      </c>
      <c r="AJ537" s="31">
        <f t="shared" si="1242"/>
        <v>0</v>
      </c>
      <c r="AK537" s="31">
        <f t="shared" si="1243"/>
        <v>0</v>
      </c>
      <c r="AL537" s="31">
        <f t="shared" si="1244"/>
        <v>0</v>
      </c>
      <c r="AM537" s="31">
        <f t="shared" si="1245"/>
        <v>0</v>
      </c>
      <c r="AN537" s="31">
        <f t="shared" si="1246"/>
        <v>0</v>
      </c>
      <c r="AO537" s="31">
        <f t="shared" si="1247"/>
        <v>0</v>
      </c>
      <c r="AP537" s="31">
        <f t="shared" si="1248"/>
        <v>0</v>
      </c>
      <c r="AQ537" s="31">
        <f t="shared" si="1249"/>
        <v>0</v>
      </c>
      <c r="AR537" s="31">
        <f t="shared" si="1250"/>
        <v>0</v>
      </c>
      <c r="AS537" s="31">
        <f t="shared" si="1120"/>
        <v>375.10000000000002</v>
      </c>
      <c r="AT537" s="31">
        <f t="shared" si="1121"/>
        <v>375.10000000000002</v>
      </c>
      <c r="AU537" s="31">
        <f t="shared" si="1122"/>
        <v>375.10000000000002</v>
      </c>
      <c r="AV537" s="31">
        <f t="shared" si="1251"/>
        <v>0</v>
      </c>
      <c r="AW537" s="32"/>
      <c r="AX537" s="32"/>
      <c r="AY537" s="1"/>
      <c r="AZ537" s="1"/>
      <c r="BA537" s="1"/>
      <c r="BB537" s="1"/>
      <c r="BC537" s="1"/>
      <c r="BD537" s="1"/>
      <c r="BE537" s="1"/>
    </row>
    <row r="538" ht="31.5">
      <c r="A538" s="29" t="s">
        <v>298</v>
      </c>
      <c r="B538" s="29" t="s">
        <v>295</v>
      </c>
      <c r="C538" s="29" t="s">
        <v>63</v>
      </c>
      <c r="D538" s="29" t="s">
        <v>319</v>
      </c>
      <c r="E538" s="15" t="s">
        <v>129</v>
      </c>
      <c r="F538" s="30" t="s">
        <v>130</v>
      </c>
      <c r="G538" s="31">
        <v>375.10000000000002</v>
      </c>
      <c r="H538" s="31">
        <v>375.10000000000002</v>
      </c>
      <c r="I538" s="31">
        <v>375.10000000000002</v>
      </c>
      <c r="J538" s="31"/>
      <c r="K538" s="31"/>
      <c r="L538" s="31"/>
      <c r="M538" s="31">
        <f t="shared" si="1159"/>
        <v>375.10000000000002</v>
      </c>
      <c r="N538" s="31">
        <f t="shared" si="1160"/>
        <v>375.10000000000002</v>
      </c>
      <c r="O538" s="31">
        <f t="shared" si="1161"/>
        <v>375.10000000000002</v>
      </c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  <c r="AA538" s="31"/>
      <c r="AB538" s="31"/>
      <c r="AC538" s="31">
        <f t="shared" si="1153"/>
        <v>375.10000000000002</v>
      </c>
      <c r="AD538" s="31">
        <f t="shared" si="1154"/>
        <v>375.10000000000002</v>
      </c>
      <c r="AE538" s="31">
        <f t="shared" si="1155"/>
        <v>375.10000000000002</v>
      </c>
      <c r="AF538" s="31"/>
      <c r="AG538" s="31">
        <f t="shared" si="1156"/>
        <v>375.10000000000002</v>
      </c>
      <c r="AH538" s="31">
        <f t="shared" si="1157"/>
        <v>375.10000000000002</v>
      </c>
      <c r="AI538" s="31">
        <f t="shared" si="1158"/>
        <v>375.10000000000002</v>
      </c>
      <c r="AJ538" s="31"/>
      <c r="AK538" s="31"/>
      <c r="AL538" s="31"/>
      <c r="AM538" s="31"/>
      <c r="AN538" s="31"/>
      <c r="AO538" s="31"/>
      <c r="AP538" s="31"/>
      <c r="AQ538" s="31"/>
      <c r="AR538" s="31"/>
      <c r="AS538" s="31">
        <f t="shared" si="1120"/>
        <v>375.10000000000002</v>
      </c>
      <c r="AT538" s="31">
        <f t="shared" si="1121"/>
        <v>375.10000000000002</v>
      </c>
      <c r="AU538" s="31">
        <f t="shared" si="1122"/>
        <v>375.10000000000002</v>
      </c>
      <c r="AV538" s="31"/>
      <c r="AW538" s="32"/>
      <c r="AX538" s="32"/>
      <c r="AY538" s="1"/>
      <c r="AZ538" s="1"/>
      <c r="BA538" s="1"/>
      <c r="BB538" s="1"/>
      <c r="BC538" s="1"/>
      <c r="BD538" s="1"/>
      <c r="BE538" s="1"/>
    </row>
    <row r="539" s="24" customFormat="1">
      <c r="A539" s="25" t="s">
        <v>298</v>
      </c>
      <c r="B539" s="25" t="s">
        <v>295</v>
      </c>
      <c r="C539" s="25" t="s">
        <v>116</v>
      </c>
      <c r="D539" s="25"/>
      <c r="E539" s="44"/>
      <c r="F539" s="26" t="s">
        <v>401</v>
      </c>
      <c r="G539" s="27">
        <f t="shared" si="1222"/>
        <v>35390.599999999999</v>
      </c>
      <c r="H539" s="27">
        <f t="shared" si="1223"/>
        <v>33467.199999999997</v>
      </c>
      <c r="I539" s="27">
        <f t="shared" si="1224"/>
        <v>33632</v>
      </c>
      <c r="J539" s="27">
        <f t="shared" si="1225"/>
        <v>0</v>
      </c>
      <c r="K539" s="27">
        <f t="shared" si="1226"/>
        <v>0</v>
      </c>
      <c r="L539" s="27">
        <f t="shared" si="1227"/>
        <v>0</v>
      </c>
      <c r="M539" s="27">
        <f t="shared" si="1159"/>
        <v>35390.599999999999</v>
      </c>
      <c r="N539" s="27">
        <f t="shared" si="1160"/>
        <v>33467.199999999997</v>
      </c>
      <c r="O539" s="27">
        <f t="shared" si="1161"/>
        <v>33632</v>
      </c>
      <c r="P539" s="27">
        <f t="shared" si="1228"/>
        <v>0</v>
      </c>
      <c r="Q539" s="27">
        <f t="shared" si="1229"/>
        <v>0</v>
      </c>
      <c r="R539" s="27">
        <f t="shared" si="1230"/>
        <v>0</v>
      </c>
      <c r="S539" s="27">
        <f t="shared" si="1231"/>
        <v>0</v>
      </c>
      <c r="T539" s="27">
        <f t="shared" si="1232"/>
        <v>0</v>
      </c>
      <c r="U539" s="27">
        <f t="shared" si="1233"/>
        <v>0</v>
      </c>
      <c r="V539" s="27">
        <f t="shared" si="1234"/>
        <v>0</v>
      </c>
      <c r="W539" s="27">
        <f t="shared" si="1235"/>
        <v>0</v>
      </c>
      <c r="X539" s="27">
        <f t="shared" si="1236"/>
        <v>0</v>
      </c>
      <c r="Y539" s="27">
        <f t="shared" si="1237"/>
        <v>0</v>
      </c>
      <c r="Z539" s="27">
        <f t="shared" si="1238"/>
        <v>0</v>
      </c>
      <c r="AA539" s="27">
        <f t="shared" si="1239"/>
        <v>0</v>
      </c>
      <c r="AB539" s="27">
        <f t="shared" si="1240"/>
        <v>0</v>
      </c>
      <c r="AC539" s="27">
        <f t="shared" si="1153"/>
        <v>35390.599999999999</v>
      </c>
      <c r="AD539" s="27">
        <f t="shared" si="1154"/>
        <v>33467.199999999997</v>
      </c>
      <c r="AE539" s="27">
        <f t="shared" si="1155"/>
        <v>33632</v>
      </c>
      <c r="AF539" s="27">
        <f t="shared" si="1241"/>
        <v>0</v>
      </c>
      <c r="AG539" s="27">
        <f t="shared" si="1156"/>
        <v>35390.599999999999</v>
      </c>
      <c r="AH539" s="27">
        <f t="shared" si="1157"/>
        <v>33467.199999999997</v>
      </c>
      <c r="AI539" s="27">
        <f t="shared" si="1158"/>
        <v>33632</v>
      </c>
      <c r="AJ539" s="27">
        <f t="shared" si="1242"/>
        <v>0</v>
      </c>
      <c r="AK539" s="27">
        <f t="shared" si="1243"/>
        <v>0</v>
      </c>
      <c r="AL539" s="27">
        <f t="shared" si="1244"/>
        <v>0</v>
      </c>
      <c r="AM539" s="27">
        <f t="shared" si="1245"/>
        <v>0</v>
      </c>
      <c r="AN539" s="27">
        <f t="shared" si="1246"/>
        <v>0</v>
      </c>
      <c r="AO539" s="27">
        <f t="shared" si="1247"/>
        <v>0</v>
      </c>
      <c r="AP539" s="27">
        <f t="shared" si="1248"/>
        <v>0</v>
      </c>
      <c r="AQ539" s="27">
        <f t="shared" si="1249"/>
        <v>0</v>
      </c>
      <c r="AR539" s="27">
        <f t="shared" si="1250"/>
        <v>0</v>
      </c>
      <c r="AS539" s="27">
        <f t="shared" si="1120"/>
        <v>35390.599999999999</v>
      </c>
      <c r="AT539" s="27">
        <f t="shared" si="1121"/>
        <v>33467.199999999997</v>
      </c>
      <c r="AU539" s="27">
        <f t="shared" si="1122"/>
        <v>33632</v>
      </c>
      <c r="AV539" s="27">
        <f t="shared" si="1251"/>
        <v>0</v>
      </c>
      <c r="AW539" s="28"/>
      <c r="AX539" s="28"/>
      <c r="AY539" s="24"/>
      <c r="AZ539" s="24"/>
      <c r="BA539" s="24"/>
      <c r="BB539" s="24"/>
      <c r="BC539" s="24"/>
      <c r="BD539" s="24"/>
      <c r="BE539" s="24"/>
    </row>
    <row r="540" ht="31.5">
      <c r="A540" s="29" t="s">
        <v>298</v>
      </c>
      <c r="B540" s="29" t="s">
        <v>295</v>
      </c>
      <c r="C540" s="29" t="s">
        <v>116</v>
      </c>
      <c r="D540" s="29" t="s">
        <v>301</v>
      </c>
      <c r="E540" s="16"/>
      <c r="F540" s="30" t="s">
        <v>302</v>
      </c>
      <c r="G540" s="31">
        <f t="shared" si="1222"/>
        <v>35390.599999999999</v>
      </c>
      <c r="H540" s="31">
        <f t="shared" si="1223"/>
        <v>33467.199999999997</v>
      </c>
      <c r="I540" s="31">
        <f t="shared" si="1224"/>
        <v>33632</v>
      </c>
      <c r="J540" s="31">
        <f t="shared" si="1225"/>
        <v>0</v>
      </c>
      <c r="K540" s="31">
        <f t="shared" si="1226"/>
        <v>0</v>
      </c>
      <c r="L540" s="31">
        <f t="shared" si="1227"/>
        <v>0</v>
      </c>
      <c r="M540" s="31">
        <f t="shared" si="1159"/>
        <v>35390.599999999999</v>
      </c>
      <c r="N540" s="31">
        <f t="shared" si="1160"/>
        <v>33467.199999999997</v>
      </c>
      <c r="O540" s="31">
        <f t="shared" si="1161"/>
        <v>33632</v>
      </c>
      <c r="P540" s="31">
        <f t="shared" si="1228"/>
        <v>0</v>
      </c>
      <c r="Q540" s="31">
        <f t="shared" si="1229"/>
        <v>0</v>
      </c>
      <c r="R540" s="31">
        <f t="shared" si="1230"/>
        <v>0</v>
      </c>
      <c r="S540" s="31">
        <f t="shared" si="1231"/>
        <v>0</v>
      </c>
      <c r="T540" s="31">
        <f t="shared" si="1232"/>
        <v>0</v>
      </c>
      <c r="U540" s="31">
        <f t="shared" si="1233"/>
        <v>0</v>
      </c>
      <c r="V540" s="31">
        <f t="shared" si="1234"/>
        <v>0</v>
      </c>
      <c r="W540" s="31">
        <f t="shared" si="1235"/>
        <v>0</v>
      </c>
      <c r="X540" s="31">
        <f t="shared" si="1236"/>
        <v>0</v>
      </c>
      <c r="Y540" s="31">
        <f t="shared" si="1237"/>
        <v>0</v>
      </c>
      <c r="Z540" s="31">
        <f t="shared" si="1238"/>
        <v>0</v>
      </c>
      <c r="AA540" s="31">
        <f t="shared" si="1239"/>
        <v>0</v>
      </c>
      <c r="AB540" s="31">
        <f t="shared" si="1240"/>
        <v>0</v>
      </c>
      <c r="AC540" s="31">
        <f t="shared" si="1153"/>
        <v>35390.599999999999</v>
      </c>
      <c r="AD540" s="31">
        <f t="shared" si="1154"/>
        <v>33467.199999999997</v>
      </c>
      <c r="AE540" s="31">
        <f t="shared" si="1155"/>
        <v>33632</v>
      </c>
      <c r="AF540" s="31">
        <f t="shared" si="1241"/>
        <v>0</v>
      </c>
      <c r="AG540" s="31">
        <f t="shared" si="1156"/>
        <v>35390.599999999999</v>
      </c>
      <c r="AH540" s="31">
        <f t="shared" si="1157"/>
        <v>33467.199999999997</v>
      </c>
      <c r="AI540" s="31">
        <f t="shared" si="1158"/>
        <v>33632</v>
      </c>
      <c r="AJ540" s="31">
        <f t="shared" si="1242"/>
        <v>0</v>
      </c>
      <c r="AK540" s="31">
        <f t="shared" si="1243"/>
        <v>0</v>
      </c>
      <c r="AL540" s="31">
        <f t="shared" si="1244"/>
        <v>0</v>
      </c>
      <c r="AM540" s="31">
        <f t="shared" si="1245"/>
        <v>0</v>
      </c>
      <c r="AN540" s="31">
        <f t="shared" si="1246"/>
        <v>0</v>
      </c>
      <c r="AO540" s="31">
        <f t="shared" si="1247"/>
        <v>0</v>
      </c>
      <c r="AP540" s="31">
        <f t="shared" si="1248"/>
        <v>0</v>
      </c>
      <c r="AQ540" s="31">
        <f t="shared" si="1249"/>
        <v>0</v>
      </c>
      <c r="AR540" s="31">
        <f t="shared" si="1250"/>
        <v>0</v>
      </c>
      <c r="AS540" s="31">
        <f t="shared" si="1120"/>
        <v>35390.599999999999</v>
      </c>
      <c r="AT540" s="31">
        <f t="shared" si="1121"/>
        <v>33467.199999999997</v>
      </c>
      <c r="AU540" s="31">
        <f t="shared" si="1122"/>
        <v>33632</v>
      </c>
      <c r="AV540" s="31">
        <f t="shared" si="1251"/>
        <v>0</v>
      </c>
      <c r="AW540" s="32"/>
      <c r="AX540" s="32"/>
      <c r="AY540" s="1"/>
      <c r="AZ540" s="1"/>
      <c r="BA540" s="1"/>
      <c r="BB540" s="1"/>
      <c r="BC540" s="1"/>
      <c r="BD540" s="1"/>
      <c r="BE540" s="1"/>
    </row>
    <row r="541" hidden="1">
      <c r="A541" s="29" t="s">
        <v>298</v>
      </c>
      <c r="B541" s="29" t="s">
        <v>295</v>
      </c>
      <c r="C541" s="29" t="s">
        <v>116</v>
      </c>
      <c r="D541" s="29" t="s">
        <v>309</v>
      </c>
      <c r="E541" s="16"/>
      <c r="F541" s="30" t="s">
        <v>34</v>
      </c>
      <c r="G541" s="31">
        <f t="shared" si="1222"/>
        <v>35390.599999999999</v>
      </c>
      <c r="H541" s="31">
        <f t="shared" si="1223"/>
        <v>33467.199999999997</v>
      </c>
      <c r="I541" s="31">
        <f t="shared" si="1224"/>
        <v>33632</v>
      </c>
      <c r="J541" s="31">
        <f t="shared" si="1225"/>
        <v>0</v>
      </c>
      <c r="K541" s="31">
        <f t="shared" si="1226"/>
        <v>0</v>
      </c>
      <c r="L541" s="31">
        <f t="shared" si="1227"/>
        <v>0</v>
      </c>
      <c r="M541" s="31">
        <f t="shared" si="1159"/>
        <v>35390.599999999999</v>
      </c>
      <c r="N541" s="31">
        <f t="shared" si="1160"/>
        <v>33467.199999999997</v>
      </c>
      <c r="O541" s="31">
        <f t="shared" si="1161"/>
        <v>33632</v>
      </c>
      <c r="P541" s="31">
        <f t="shared" si="1228"/>
        <v>0</v>
      </c>
      <c r="Q541" s="31">
        <f t="shared" si="1229"/>
        <v>0</v>
      </c>
      <c r="R541" s="31">
        <f t="shared" si="1230"/>
        <v>0</v>
      </c>
      <c r="S541" s="31">
        <f t="shared" si="1231"/>
        <v>0</v>
      </c>
      <c r="T541" s="31">
        <f t="shared" si="1232"/>
        <v>0</v>
      </c>
      <c r="U541" s="31">
        <f t="shared" si="1233"/>
        <v>0</v>
      </c>
      <c r="V541" s="31">
        <f t="shared" si="1234"/>
        <v>0</v>
      </c>
      <c r="W541" s="31">
        <f t="shared" si="1235"/>
        <v>0</v>
      </c>
      <c r="X541" s="31">
        <f t="shared" si="1236"/>
        <v>0</v>
      </c>
      <c r="Y541" s="31">
        <f t="shared" si="1237"/>
        <v>0</v>
      </c>
      <c r="Z541" s="31">
        <f t="shared" si="1238"/>
        <v>0</v>
      </c>
      <c r="AA541" s="31">
        <f t="shared" si="1239"/>
        <v>0</v>
      </c>
      <c r="AB541" s="31">
        <f t="shared" si="1240"/>
        <v>0</v>
      </c>
      <c r="AC541" s="31">
        <f t="shared" si="1153"/>
        <v>35390.599999999999</v>
      </c>
      <c r="AD541" s="31">
        <f t="shared" si="1154"/>
        <v>33467.199999999997</v>
      </c>
      <c r="AE541" s="31">
        <f t="shared" si="1155"/>
        <v>33632</v>
      </c>
      <c r="AF541" s="31">
        <f t="shared" si="1241"/>
        <v>0</v>
      </c>
      <c r="AG541" s="31">
        <f t="shared" si="1156"/>
        <v>35390.599999999999</v>
      </c>
      <c r="AH541" s="31">
        <f t="shared" si="1157"/>
        <v>33467.199999999997</v>
      </c>
      <c r="AI541" s="31">
        <f t="shared" si="1158"/>
        <v>33632</v>
      </c>
      <c r="AJ541" s="31">
        <f t="shared" si="1242"/>
        <v>0</v>
      </c>
      <c r="AK541" s="31">
        <f t="shared" si="1243"/>
        <v>0</v>
      </c>
      <c r="AL541" s="31">
        <f t="shared" si="1244"/>
        <v>0</v>
      </c>
      <c r="AM541" s="31">
        <f t="shared" si="1245"/>
        <v>0</v>
      </c>
      <c r="AN541" s="31">
        <f t="shared" si="1246"/>
        <v>0</v>
      </c>
      <c r="AO541" s="31">
        <f t="shared" si="1247"/>
        <v>0</v>
      </c>
      <c r="AP541" s="31">
        <f t="shared" si="1248"/>
        <v>0</v>
      </c>
      <c r="AQ541" s="31">
        <f t="shared" si="1249"/>
        <v>0</v>
      </c>
      <c r="AR541" s="31">
        <f t="shared" si="1250"/>
        <v>0</v>
      </c>
      <c r="AS541" s="31">
        <f t="shared" si="1120"/>
        <v>35390.599999999999</v>
      </c>
      <c r="AT541" s="31">
        <f t="shared" si="1121"/>
        <v>33467.199999999997</v>
      </c>
      <c r="AU541" s="31">
        <f t="shared" si="1122"/>
        <v>33632</v>
      </c>
      <c r="AV541" s="31">
        <f t="shared" si="1251"/>
        <v>0</v>
      </c>
      <c r="AW541" s="32">
        <v>0</v>
      </c>
      <c r="AX541" s="32"/>
      <c r="AY541" s="41" t="s">
        <v>152</v>
      </c>
      <c r="AZ541" s="1"/>
      <c r="BA541" s="1"/>
      <c r="BB541" s="1"/>
      <c r="BC541" s="1"/>
      <c r="BD541" s="1"/>
      <c r="BE541" s="1"/>
    </row>
    <row r="542" ht="47.25">
      <c r="A542" s="29" t="s">
        <v>298</v>
      </c>
      <c r="B542" s="29" t="s">
        <v>295</v>
      </c>
      <c r="C542" s="29" t="s">
        <v>116</v>
      </c>
      <c r="D542" s="29" t="s">
        <v>310</v>
      </c>
      <c r="E542" s="16"/>
      <c r="F542" s="30" t="s">
        <v>311</v>
      </c>
      <c r="G542" s="31">
        <f t="shared" si="1222"/>
        <v>35390.599999999999</v>
      </c>
      <c r="H542" s="31">
        <f t="shared" si="1223"/>
        <v>33467.199999999997</v>
      </c>
      <c r="I542" s="31">
        <f t="shared" si="1224"/>
        <v>33632</v>
      </c>
      <c r="J542" s="31">
        <f t="shared" si="1225"/>
        <v>0</v>
      </c>
      <c r="K542" s="31">
        <f t="shared" si="1226"/>
        <v>0</v>
      </c>
      <c r="L542" s="31">
        <f t="shared" si="1227"/>
        <v>0</v>
      </c>
      <c r="M542" s="31">
        <f t="shared" si="1159"/>
        <v>35390.599999999999</v>
      </c>
      <c r="N542" s="31">
        <f t="shared" si="1160"/>
        <v>33467.199999999997</v>
      </c>
      <c r="O542" s="31">
        <f t="shared" si="1161"/>
        <v>33632</v>
      </c>
      <c r="P542" s="31">
        <f t="shared" si="1228"/>
        <v>0</v>
      </c>
      <c r="Q542" s="31">
        <f t="shared" si="1229"/>
        <v>0</v>
      </c>
      <c r="R542" s="31">
        <f t="shared" si="1230"/>
        <v>0</v>
      </c>
      <c r="S542" s="31">
        <f t="shared" si="1231"/>
        <v>0</v>
      </c>
      <c r="T542" s="31">
        <f t="shared" si="1232"/>
        <v>0</v>
      </c>
      <c r="U542" s="31">
        <f t="shared" si="1233"/>
        <v>0</v>
      </c>
      <c r="V542" s="31">
        <f t="shared" si="1234"/>
        <v>0</v>
      </c>
      <c r="W542" s="31">
        <f t="shared" si="1235"/>
        <v>0</v>
      </c>
      <c r="X542" s="31">
        <f t="shared" si="1236"/>
        <v>0</v>
      </c>
      <c r="Y542" s="31">
        <f t="shared" si="1237"/>
        <v>0</v>
      </c>
      <c r="Z542" s="31">
        <f t="shared" si="1238"/>
        <v>0</v>
      </c>
      <c r="AA542" s="31">
        <f t="shared" si="1239"/>
        <v>0</v>
      </c>
      <c r="AB542" s="31">
        <f t="shared" si="1240"/>
        <v>0</v>
      </c>
      <c r="AC542" s="31">
        <f t="shared" si="1153"/>
        <v>35390.599999999999</v>
      </c>
      <c r="AD542" s="31">
        <f t="shared" si="1154"/>
        <v>33467.199999999997</v>
      </c>
      <c r="AE542" s="31">
        <f t="shared" si="1155"/>
        <v>33632</v>
      </c>
      <c r="AF542" s="31">
        <f t="shared" si="1241"/>
        <v>0</v>
      </c>
      <c r="AG542" s="31">
        <f t="shared" si="1156"/>
        <v>35390.599999999999</v>
      </c>
      <c r="AH542" s="31">
        <f t="shared" si="1157"/>
        <v>33467.199999999997</v>
      </c>
      <c r="AI542" s="31">
        <f t="shared" si="1158"/>
        <v>33632</v>
      </c>
      <c r="AJ542" s="31">
        <f t="shared" si="1242"/>
        <v>0</v>
      </c>
      <c r="AK542" s="31">
        <f t="shared" si="1243"/>
        <v>0</v>
      </c>
      <c r="AL542" s="31">
        <f t="shared" si="1244"/>
        <v>0</v>
      </c>
      <c r="AM542" s="31">
        <f t="shared" si="1245"/>
        <v>0</v>
      </c>
      <c r="AN542" s="31">
        <f t="shared" si="1246"/>
        <v>0</v>
      </c>
      <c r="AO542" s="31">
        <f t="shared" si="1247"/>
        <v>0</v>
      </c>
      <c r="AP542" s="31">
        <f t="shared" si="1248"/>
        <v>0</v>
      </c>
      <c r="AQ542" s="31">
        <f t="shared" si="1249"/>
        <v>0</v>
      </c>
      <c r="AR542" s="31">
        <f t="shared" si="1250"/>
        <v>0</v>
      </c>
      <c r="AS542" s="31">
        <f t="shared" si="1120"/>
        <v>35390.599999999999</v>
      </c>
      <c r="AT542" s="31">
        <f t="shared" si="1121"/>
        <v>33467.199999999997</v>
      </c>
      <c r="AU542" s="31">
        <f t="shared" si="1122"/>
        <v>33632</v>
      </c>
      <c r="AV542" s="31">
        <f t="shared" si="1251"/>
        <v>0</v>
      </c>
      <c r="AW542" s="32"/>
      <c r="AX542" s="32"/>
      <c r="AY542" s="1"/>
      <c r="AZ542" s="1"/>
      <c r="BA542" s="1"/>
      <c r="BB542" s="1"/>
      <c r="BC542" s="1"/>
      <c r="BD542" s="1"/>
      <c r="BE542" s="1"/>
    </row>
    <row r="543" ht="31.5">
      <c r="A543" s="29" t="s">
        <v>298</v>
      </c>
      <c r="B543" s="29" t="s">
        <v>295</v>
      </c>
      <c r="C543" s="29" t="s">
        <v>116</v>
      </c>
      <c r="D543" s="29" t="s">
        <v>313</v>
      </c>
      <c r="E543" s="16"/>
      <c r="F543" s="30" t="s">
        <v>314</v>
      </c>
      <c r="G543" s="31">
        <f>G544+G545</f>
        <v>35390.599999999999</v>
      </c>
      <c r="H543" s="31">
        <f>H544+H545</f>
        <v>33467.199999999997</v>
      </c>
      <c r="I543" s="31">
        <f>I544+I545</f>
        <v>33632</v>
      </c>
      <c r="J543" s="31">
        <f>J544+J545</f>
        <v>0</v>
      </c>
      <c r="K543" s="31">
        <f>K544+K545</f>
        <v>0</v>
      </c>
      <c r="L543" s="31">
        <f>L544+L545</f>
        <v>0</v>
      </c>
      <c r="M543" s="31">
        <f t="shared" si="1159"/>
        <v>35390.599999999999</v>
      </c>
      <c r="N543" s="31">
        <f t="shared" si="1160"/>
        <v>33467.199999999997</v>
      </c>
      <c r="O543" s="31">
        <f t="shared" si="1161"/>
        <v>33632</v>
      </c>
      <c r="P543" s="31">
        <f>P544+P545</f>
        <v>0</v>
      </c>
      <c r="Q543" s="31">
        <f>Q544+Q545</f>
        <v>0</v>
      </c>
      <c r="R543" s="31">
        <f>R544+R545</f>
        <v>0</v>
      </c>
      <c r="S543" s="31">
        <f>S544+S545</f>
        <v>0</v>
      </c>
      <c r="T543" s="31">
        <f>T544+T545</f>
        <v>0</v>
      </c>
      <c r="U543" s="31">
        <f>U544+U545</f>
        <v>0</v>
      </c>
      <c r="V543" s="31">
        <f>V544+V545</f>
        <v>0</v>
      </c>
      <c r="W543" s="31">
        <f>W544+W545</f>
        <v>0</v>
      </c>
      <c r="X543" s="31">
        <f>X544+X545</f>
        <v>0</v>
      </c>
      <c r="Y543" s="31">
        <f>Y544+Y545</f>
        <v>0</v>
      </c>
      <c r="Z543" s="31">
        <f>Z544+Z545</f>
        <v>0</v>
      </c>
      <c r="AA543" s="31">
        <f>AA544+AA545</f>
        <v>0</v>
      </c>
      <c r="AB543" s="31">
        <f>AB544+AB545</f>
        <v>0</v>
      </c>
      <c r="AC543" s="31">
        <f t="shared" si="1153"/>
        <v>35390.599999999999</v>
      </c>
      <c r="AD543" s="31">
        <f t="shared" si="1154"/>
        <v>33467.199999999997</v>
      </c>
      <c r="AE543" s="31">
        <f t="shared" si="1155"/>
        <v>33632</v>
      </c>
      <c r="AF543" s="31">
        <f>AF544+AF545</f>
        <v>0</v>
      </c>
      <c r="AG543" s="31">
        <f t="shared" si="1156"/>
        <v>35390.599999999999</v>
      </c>
      <c r="AH543" s="31">
        <f t="shared" si="1157"/>
        <v>33467.199999999997</v>
      </c>
      <c r="AI543" s="31">
        <f t="shared" si="1158"/>
        <v>33632</v>
      </c>
      <c r="AJ543" s="31">
        <f>AJ544+AJ545</f>
        <v>0</v>
      </c>
      <c r="AK543" s="31">
        <f>AK544+AK545</f>
        <v>0</v>
      </c>
      <c r="AL543" s="31">
        <f>AL544+AL545</f>
        <v>0</v>
      </c>
      <c r="AM543" s="31">
        <f>AM544+AM545</f>
        <v>0</v>
      </c>
      <c r="AN543" s="31">
        <f>AN544+AN545</f>
        <v>0</v>
      </c>
      <c r="AO543" s="31">
        <f>AO544+AO545</f>
        <v>0</v>
      </c>
      <c r="AP543" s="31">
        <f>AP544+AP545</f>
        <v>0</v>
      </c>
      <c r="AQ543" s="31">
        <f>AQ544+AQ545</f>
        <v>0</v>
      </c>
      <c r="AR543" s="31">
        <f>AR544+AR545</f>
        <v>0</v>
      </c>
      <c r="AS543" s="31">
        <f t="shared" si="1120"/>
        <v>35390.599999999999</v>
      </c>
      <c r="AT543" s="31">
        <f t="shared" si="1121"/>
        <v>33467.199999999997</v>
      </c>
      <c r="AU543" s="31">
        <f t="shared" si="1122"/>
        <v>33632</v>
      </c>
      <c r="AV543" s="31">
        <f>AV544+AV545</f>
        <v>0</v>
      </c>
      <c r="AW543" s="32"/>
      <c r="AX543" s="32"/>
      <c r="AY543" s="1"/>
      <c r="AZ543" s="1"/>
      <c r="BA543" s="1"/>
      <c r="BB543" s="1"/>
      <c r="BC543" s="1"/>
      <c r="BD543" s="1"/>
      <c r="BE543" s="1"/>
    </row>
    <row r="544">
      <c r="A544" s="29" t="s">
        <v>298</v>
      </c>
      <c r="B544" s="29" t="s">
        <v>295</v>
      </c>
      <c r="C544" s="29" t="s">
        <v>116</v>
      </c>
      <c r="D544" s="29" t="s">
        <v>313</v>
      </c>
      <c r="E544" s="15" t="s">
        <v>244</v>
      </c>
      <c r="F544" s="30" t="s">
        <v>245</v>
      </c>
      <c r="G544" s="31">
        <v>5.0999999999999996</v>
      </c>
      <c r="H544" s="31">
        <v>5.0999999999999996</v>
      </c>
      <c r="I544" s="31">
        <v>5.0999999999999996</v>
      </c>
      <c r="J544" s="31"/>
      <c r="K544" s="31"/>
      <c r="L544" s="31"/>
      <c r="M544" s="31">
        <f t="shared" si="1159"/>
        <v>5.0999999999999996</v>
      </c>
      <c r="N544" s="31">
        <f t="shared" si="1160"/>
        <v>5.0999999999999996</v>
      </c>
      <c r="O544" s="31">
        <f t="shared" si="1161"/>
        <v>5.0999999999999996</v>
      </c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  <c r="AA544" s="31"/>
      <c r="AB544" s="31"/>
      <c r="AC544" s="31">
        <f t="shared" si="1153"/>
        <v>5.0999999999999996</v>
      </c>
      <c r="AD544" s="31">
        <f t="shared" si="1154"/>
        <v>5.0999999999999996</v>
      </c>
      <c r="AE544" s="31">
        <f t="shared" si="1155"/>
        <v>5.0999999999999996</v>
      </c>
      <c r="AF544" s="31"/>
      <c r="AG544" s="31">
        <f t="shared" si="1156"/>
        <v>5.0999999999999996</v>
      </c>
      <c r="AH544" s="31">
        <f t="shared" si="1157"/>
        <v>5.0999999999999996</v>
      </c>
      <c r="AI544" s="31">
        <f t="shared" si="1158"/>
        <v>5.0999999999999996</v>
      </c>
      <c r="AJ544" s="31"/>
      <c r="AK544" s="31"/>
      <c r="AL544" s="31"/>
      <c r="AM544" s="31"/>
      <c r="AN544" s="31"/>
      <c r="AO544" s="31"/>
      <c r="AP544" s="31"/>
      <c r="AQ544" s="31"/>
      <c r="AR544" s="31"/>
      <c r="AS544" s="31">
        <f t="shared" si="1120"/>
        <v>5.0999999999999996</v>
      </c>
      <c r="AT544" s="31">
        <f t="shared" si="1121"/>
        <v>5.0999999999999996</v>
      </c>
      <c r="AU544" s="31">
        <f t="shared" si="1122"/>
        <v>5.0999999999999996</v>
      </c>
      <c r="AV544" s="31"/>
      <c r="AW544" s="32"/>
      <c r="AX544" s="32"/>
      <c r="AY544" s="1"/>
      <c r="AZ544" s="1"/>
      <c r="BA544" s="1"/>
      <c r="BB544" s="1"/>
      <c r="BC544" s="1"/>
      <c r="BD544" s="1"/>
      <c r="BE544" s="1"/>
    </row>
    <row r="545" ht="31.5">
      <c r="A545" s="29" t="s">
        <v>298</v>
      </c>
      <c r="B545" s="29" t="s">
        <v>295</v>
      </c>
      <c r="C545" s="29" t="s">
        <v>116</v>
      </c>
      <c r="D545" s="29" t="s">
        <v>313</v>
      </c>
      <c r="E545" s="15" t="s">
        <v>129</v>
      </c>
      <c r="F545" s="30" t="s">
        <v>130</v>
      </c>
      <c r="G545" s="31">
        <v>35385.5</v>
      </c>
      <c r="H545" s="31">
        <v>33462.099999999999</v>
      </c>
      <c r="I545" s="31">
        <v>33626.900000000001</v>
      </c>
      <c r="J545" s="31"/>
      <c r="K545" s="31"/>
      <c r="L545" s="31"/>
      <c r="M545" s="31">
        <f t="shared" si="1159"/>
        <v>35385.5</v>
      </c>
      <c r="N545" s="31">
        <f t="shared" si="1160"/>
        <v>33462.099999999999</v>
      </c>
      <c r="O545" s="31">
        <f t="shared" si="1161"/>
        <v>33626.900000000001</v>
      </c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  <c r="AB545" s="31"/>
      <c r="AC545" s="31">
        <f t="shared" si="1153"/>
        <v>35385.5</v>
      </c>
      <c r="AD545" s="31">
        <f t="shared" si="1154"/>
        <v>33462.099999999999</v>
      </c>
      <c r="AE545" s="31">
        <f t="shared" si="1155"/>
        <v>33626.900000000001</v>
      </c>
      <c r="AF545" s="31"/>
      <c r="AG545" s="31">
        <f t="shared" si="1156"/>
        <v>35385.5</v>
      </c>
      <c r="AH545" s="31">
        <f t="shared" si="1157"/>
        <v>33462.099999999999</v>
      </c>
      <c r="AI545" s="31">
        <f t="shared" si="1158"/>
        <v>33626.900000000001</v>
      </c>
      <c r="AJ545" s="31"/>
      <c r="AK545" s="31"/>
      <c r="AL545" s="31"/>
      <c r="AM545" s="31"/>
      <c r="AN545" s="31"/>
      <c r="AO545" s="31"/>
      <c r="AP545" s="31"/>
      <c r="AQ545" s="31"/>
      <c r="AR545" s="31"/>
      <c r="AS545" s="31">
        <f t="shared" si="1120"/>
        <v>35385.5</v>
      </c>
      <c r="AT545" s="31">
        <f t="shared" si="1121"/>
        <v>33462.099999999999</v>
      </c>
      <c r="AU545" s="31">
        <f t="shared" si="1122"/>
        <v>33626.900000000001</v>
      </c>
      <c r="AV545" s="31"/>
      <c r="AW545" s="32"/>
      <c r="AX545" s="32"/>
      <c r="AY545" s="1"/>
      <c r="AZ545" s="1"/>
      <c r="BA545" s="1"/>
      <c r="BB545" s="1"/>
      <c r="BC545" s="1"/>
      <c r="BD545" s="1"/>
      <c r="BE545" s="1"/>
    </row>
    <row r="546" s="24" customFormat="1">
      <c r="A546" s="25" t="s">
        <v>298</v>
      </c>
      <c r="B546" s="25" t="s">
        <v>295</v>
      </c>
      <c r="C546" s="25" t="s">
        <v>80</v>
      </c>
      <c r="D546" s="25"/>
      <c r="E546" s="44"/>
      <c r="F546" s="26" t="s">
        <v>402</v>
      </c>
      <c r="G546" s="27">
        <f t="shared" ref="G546:G547" si="1252">G547</f>
        <v>384691.09999999998</v>
      </c>
      <c r="H546" s="27">
        <f t="shared" ref="H546:H547" si="1253">H547</f>
        <v>384816.09999999998</v>
      </c>
      <c r="I546" s="27">
        <f t="shared" ref="I546:I547" si="1254">I547</f>
        <v>384816.09999999998</v>
      </c>
      <c r="J546" s="27">
        <f t="shared" ref="J546:J547" si="1255">J547</f>
        <v>0</v>
      </c>
      <c r="K546" s="27">
        <f t="shared" ref="K546:K547" si="1256">K547</f>
        <v>0</v>
      </c>
      <c r="L546" s="27">
        <f t="shared" ref="L546:L547" si="1257">L547</f>
        <v>0</v>
      </c>
      <c r="M546" s="27">
        <f t="shared" si="1159"/>
        <v>384691.09999999998</v>
      </c>
      <c r="N546" s="27">
        <f t="shared" si="1160"/>
        <v>384816.09999999998</v>
      </c>
      <c r="O546" s="27">
        <f t="shared" si="1161"/>
        <v>384816.09999999998</v>
      </c>
      <c r="P546" s="27">
        <f t="shared" ref="P546:P547" si="1258">P547</f>
        <v>0</v>
      </c>
      <c r="Q546" s="27">
        <f t="shared" ref="Q546:Q547" si="1259">Q547</f>
        <v>0</v>
      </c>
      <c r="R546" s="27">
        <f t="shared" ref="R546:R547" si="1260">R547</f>
        <v>0</v>
      </c>
      <c r="S546" s="27">
        <f t="shared" ref="S546:S547" si="1261">S547</f>
        <v>0</v>
      </c>
      <c r="T546" s="27">
        <f t="shared" ref="T546:T547" si="1262">T547</f>
        <v>0</v>
      </c>
      <c r="U546" s="27">
        <f t="shared" ref="U546:U547" si="1263">U547</f>
        <v>0</v>
      </c>
      <c r="V546" s="27">
        <f t="shared" ref="V546:V547" si="1264">V547</f>
        <v>0</v>
      </c>
      <c r="W546" s="27">
        <f t="shared" ref="W546:W547" si="1265">W547</f>
        <v>0</v>
      </c>
      <c r="X546" s="27">
        <f t="shared" ref="X546:X547" si="1266">X547</f>
        <v>0</v>
      </c>
      <c r="Y546" s="27">
        <f t="shared" ref="Y546:Y547" si="1267">Y547</f>
        <v>0</v>
      </c>
      <c r="Z546" s="27">
        <f t="shared" ref="Z546:Z547" si="1268">Z547</f>
        <v>0</v>
      </c>
      <c r="AA546" s="27">
        <f t="shared" ref="AA546:AA547" si="1269">AA547</f>
        <v>0</v>
      </c>
      <c r="AB546" s="27">
        <f t="shared" ref="AB546:AB547" si="1270">AB547</f>
        <v>0</v>
      </c>
      <c r="AC546" s="27">
        <f t="shared" si="1153"/>
        <v>384691.09999999998</v>
      </c>
      <c r="AD546" s="27">
        <f t="shared" si="1154"/>
        <v>384816.09999999998</v>
      </c>
      <c r="AE546" s="27">
        <f t="shared" si="1155"/>
        <v>384816.09999999998</v>
      </c>
      <c r="AF546" s="27">
        <f t="shared" ref="AF546:AF547" si="1271">AF547</f>
        <v>0</v>
      </c>
      <c r="AG546" s="27">
        <f t="shared" si="1156"/>
        <v>384691.09999999998</v>
      </c>
      <c r="AH546" s="27">
        <f t="shared" si="1157"/>
        <v>384816.09999999998</v>
      </c>
      <c r="AI546" s="27">
        <f t="shared" si="1158"/>
        <v>384816.09999999998</v>
      </c>
      <c r="AJ546" s="27">
        <f t="shared" ref="AJ546:AJ547" si="1272">AJ547</f>
        <v>0</v>
      </c>
      <c r="AK546" s="27">
        <f t="shared" ref="AK546:AK547" si="1273">AK547</f>
        <v>0</v>
      </c>
      <c r="AL546" s="27">
        <f t="shared" ref="AL546:AL547" si="1274">AL547</f>
        <v>-62.5</v>
      </c>
      <c r="AM546" s="27">
        <f t="shared" ref="AM546:AM547" si="1275">AM547</f>
        <v>0</v>
      </c>
      <c r="AN546" s="27">
        <f t="shared" ref="AN546:AN547" si="1276">AN547</f>
        <v>0</v>
      </c>
      <c r="AO546" s="27">
        <f t="shared" ref="AO546:AO547" si="1277">AO547</f>
        <v>0</v>
      </c>
      <c r="AP546" s="27">
        <f t="shared" ref="AP546:AP547" si="1278">AP547</f>
        <v>0</v>
      </c>
      <c r="AQ546" s="27">
        <f t="shared" ref="AQ546:AQ547" si="1279">AQ547</f>
        <v>0</v>
      </c>
      <c r="AR546" s="27">
        <f t="shared" ref="AR546:AR547" si="1280">AR547</f>
        <v>0</v>
      </c>
      <c r="AS546" s="27">
        <f t="shared" si="1120"/>
        <v>384628.59999999998</v>
      </c>
      <c r="AT546" s="27">
        <f t="shared" si="1121"/>
        <v>384816.09999999998</v>
      </c>
      <c r="AU546" s="27">
        <f t="shared" si="1122"/>
        <v>384816.09999999998</v>
      </c>
      <c r="AV546" s="27">
        <f t="shared" ref="AV546:AV547" si="1281">AV547</f>
        <v>0</v>
      </c>
      <c r="AW546" s="28"/>
      <c r="AX546" s="28"/>
      <c r="AY546" s="24"/>
      <c r="AZ546" s="24"/>
      <c r="BA546" s="24"/>
      <c r="BB546" s="24"/>
      <c r="BC546" s="24"/>
      <c r="BD546" s="24"/>
      <c r="BE546" s="24"/>
    </row>
    <row r="547" ht="31.5">
      <c r="A547" s="29" t="s">
        <v>298</v>
      </c>
      <c r="B547" s="29" t="s">
        <v>295</v>
      </c>
      <c r="C547" s="29" t="s">
        <v>80</v>
      </c>
      <c r="D547" s="29" t="s">
        <v>301</v>
      </c>
      <c r="E547" s="16"/>
      <c r="F547" s="30" t="s">
        <v>302</v>
      </c>
      <c r="G547" s="31">
        <f t="shared" si="1252"/>
        <v>384691.09999999998</v>
      </c>
      <c r="H547" s="31">
        <f t="shared" si="1253"/>
        <v>384816.09999999998</v>
      </c>
      <c r="I547" s="31">
        <f t="shared" si="1254"/>
        <v>384816.09999999998</v>
      </c>
      <c r="J547" s="31">
        <f t="shared" si="1255"/>
        <v>0</v>
      </c>
      <c r="K547" s="31">
        <f t="shared" si="1256"/>
        <v>0</v>
      </c>
      <c r="L547" s="31">
        <f t="shared" si="1257"/>
        <v>0</v>
      </c>
      <c r="M547" s="31">
        <f t="shared" si="1159"/>
        <v>384691.09999999998</v>
      </c>
      <c r="N547" s="31">
        <f t="shared" si="1160"/>
        <v>384816.09999999998</v>
      </c>
      <c r="O547" s="31">
        <f t="shared" si="1161"/>
        <v>384816.09999999998</v>
      </c>
      <c r="P547" s="31">
        <f t="shared" si="1258"/>
        <v>0</v>
      </c>
      <c r="Q547" s="31">
        <f t="shared" si="1259"/>
        <v>0</v>
      </c>
      <c r="R547" s="31">
        <f t="shared" si="1260"/>
        <v>0</v>
      </c>
      <c r="S547" s="31">
        <f t="shared" si="1261"/>
        <v>0</v>
      </c>
      <c r="T547" s="31">
        <f t="shared" si="1262"/>
        <v>0</v>
      </c>
      <c r="U547" s="31">
        <f t="shared" si="1263"/>
        <v>0</v>
      </c>
      <c r="V547" s="31">
        <f t="shared" si="1264"/>
        <v>0</v>
      </c>
      <c r="W547" s="31">
        <f t="shared" si="1265"/>
        <v>0</v>
      </c>
      <c r="X547" s="31">
        <f t="shared" si="1266"/>
        <v>0</v>
      </c>
      <c r="Y547" s="31">
        <f t="shared" si="1267"/>
        <v>0</v>
      </c>
      <c r="Z547" s="31">
        <f t="shared" si="1268"/>
        <v>0</v>
      </c>
      <c r="AA547" s="31">
        <f t="shared" si="1269"/>
        <v>0</v>
      </c>
      <c r="AB547" s="31">
        <f t="shared" si="1270"/>
        <v>0</v>
      </c>
      <c r="AC547" s="31">
        <f t="shared" si="1153"/>
        <v>384691.09999999998</v>
      </c>
      <c r="AD547" s="31">
        <f t="shared" si="1154"/>
        <v>384816.09999999998</v>
      </c>
      <c r="AE547" s="31">
        <f t="shared" si="1155"/>
        <v>384816.09999999998</v>
      </c>
      <c r="AF547" s="31">
        <f t="shared" si="1271"/>
        <v>0</v>
      </c>
      <c r="AG547" s="31">
        <f t="shared" si="1156"/>
        <v>384691.09999999998</v>
      </c>
      <c r="AH547" s="31">
        <f t="shared" si="1157"/>
        <v>384816.09999999998</v>
      </c>
      <c r="AI547" s="31">
        <f t="shared" si="1158"/>
        <v>384816.09999999998</v>
      </c>
      <c r="AJ547" s="31">
        <f t="shared" si="1272"/>
        <v>0</v>
      </c>
      <c r="AK547" s="31">
        <f t="shared" si="1273"/>
        <v>0</v>
      </c>
      <c r="AL547" s="31">
        <f t="shared" si="1274"/>
        <v>-62.5</v>
      </c>
      <c r="AM547" s="31">
        <f t="shared" si="1275"/>
        <v>0</v>
      </c>
      <c r="AN547" s="31">
        <f t="shared" si="1276"/>
        <v>0</v>
      </c>
      <c r="AO547" s="31">
        <f t="shared" si="1277"/>
        <v>0</v>
      </c>
      <c r="AP547" s="31">
        <f t="shared" si="1278"/>
        <v>0</v>
      </c>
      <c r="AQ547" s="31">
        <f t="shared" si="1279"/>
        <v>0</v>
      </c>
      <c r="AR547" s="31">
        <f t="shared" si="1280"/>
        <v>0</v>
      </c>
      <c r="AS547" s="31">
        <f t="shared" si="1120"/>
        <v>384628.59999999998</v>
      </c>
      <c r="AT547" s="31">
        <f t="shared" si="1121"/>
        <v>384816.09999999998</v>
      </c>
      <c r="AU547" s="31">
        <f t="shared" si="1122"/>
        <v>384816.09999999998</v>
      </c>
      <c r="AV547" s="31">
        <f t="shared" si="1281"/>
        <v>0</v>
      </c>
      <c r="AW547" s="32"/>
      <c r="AX547" s="32"/>
      <c r="AY547" s="1"/>
      <c r="AZ547" s="1"/>
      <c r="BA547" s="1"/>
      <c r="BB547" s="1"/>
      <c r="BC547" s="1"/>
      <c r="BD547" s="1"/>
      <c r="BE547" s="1"/>
    </row>
    <row r="548">
      <c r="A548" s="29" t="s">
        <v>298</v>
      </c>
      <c r="B548" s="29" t="s">
        <v>295</v>
      </c>
      <c r="C548" s="29" t="s">
        <v>80</v>
      </c>
      <c r="D548" s="29" t="s">
        <v>309</v>
      </c>
      <c r="E548" s="16"/>
      <c r="F548" s="30" t="s">
        <v>34</v>
      </c>
      <c r="G548" s="31">
        <f>G549+G556</f>
        <v>384691.09999999998</v>
      </c>
      <c r="H548" s="31">
        <f>H549+H556</f>
        <v>384816.09999999998</v>
      </c>
      <c r="I548" s="31">
        <f>I549+I556</f>
        <v>384816.09999999998</v>
      </c>
      <c r="J548" s="31">
        <f>J549+J556</f>
        <v>0</v>
      </c>
      <c r="K548" s="31">
        <f>K549+K556</f>
        <v>0</v>
      </c>
      <c r="L548" s="31">
        <f>L549+L556</f>
        <v>0</v>
      </c>
      <c r="M548" s="31">
        <f t="shared" si="1159"/>
        <v>384691.09999999998</v>
      </c>
      <c r="N548" s="31">
        <f t="shared" si="1160"/>
        <v>384816.09999999998</v>
      </c>
      <c r="O548" s="31">
        <f t="shared" si="1161"/>
        <v>384816.09999999998</v>
      </c>
      <c r="P548" s="31">
        <f>P549+P556</f>
        <v>0</v>
      </c>
      <c r="Q548" s="31">
        <f>Q549+Q556</f>
        <v>0</v>
      </c>
      <c r="R548" s="31">
        <f>R549+R556</f>
        <v>0</v>
      </c>
      <c r="S548" s="31">
        <f>S549+S556</f>
        <v>0</v>
      </c>
      <c r="T548" s="31">
        <f>T549+T556</f>
        <v>0</v>
      </c>
      <c r="U548" s="31">
        <f>U549+U556</f>
        <v>0</v>
      </c>
      <c r="V548" s="31">
        <f>V549+V556</f>
        <v>0</v>
      </c>
      <c r="W548" s="31">
        <f>W549+W556</f>
        <v>0</v>
      </c>
      <c r="X548" s="31">
        <f>X549+X556</f>
        <v>0</v>
      </c>
      <c r="Y548" s="31">
        <f>Y549+Y556</f>
        <v>0</v>
      </c>
      <c r="Z548" s="31">
        <f>Z549+Z556</f>
        <v>0</v>
      </c>
      <c r="AA548" s="31">
        <f>AA549+AA556</f>
        <v>0</v>
      </c>
      <c r="AB548" s="31">
        <f>AB549+AB556</f>
        <v>0</v>
      </c>
      <c r="AC548" s="31">
        <f t="shared" si="1153"/>
        <v>384691.09999999998</v>
      </c>
      <c r="AD548" s="31">
        <f t="shared" si="1154"/>
        <v>384816.09999999998</v>
      </c>
      <c r="AE548" s="31">
        <f t="shared" si="1155"/>
        <v>384816.09999999998</v>
      </c>
      <c r="AF548" s="31">
        <f>AF549+AF556</f>
        <v>0</v>
      </c>
      <c r="AG548" s="31">
        <f t="shared" si="1156"/>
        <v>384691.09999999998</v>
      </c>
      <c r="AH548" s="31">
        <f t="shared" si="1157"/>
        <v>384816.09999999998</v>
      </c>
      <c r="AI548" s="31">
        <f t="shared" si="1158"/>
        <v>384816.09999999998</v>
      </c>
      <c r="AJ548" s="31">
        <f>AJ549+AJ556</f>
        <v>0</v>
      </c>
      <c r="AK548" s="31">
        <f>AK549+AK556</f>
        <v>0</v>
      </c>
      <c r="AL548" s="31">
        <f>AL549+AL556</f>
        <v>-62.5</v>
      </c>
      <c r="AM548" s="31">
        <f>AM549+AM556</f>
        <v>0</v>
      </c>
      <c r="AN548" s="31">
        <f>AN549+AN556</f>
        <v>0</v>
      </c>
      <c r="AO548" s="31">
        <f>AO549+AO556</f>
        <v>0</v>
      </c>
      <c r="AP548" s="31">
        <f>AP549+AP556</f>
        <v>0</v>
      </c>
      <c r="AQ548" s="31">
        <f>AQ549+AQ556</f>
        <v>0</v>
      </c>
      <c r="AR548" s="31">
        <f>AR549+AR556</f>
        <v>0</v>
      </c>
      <c r="AS548" s="31">
        <f t="shared" ref="AS548:AS611" si="1282">AG548+AJ548+AK548+AL548+AM548</f>
        <v>384628.59999999998</v>
      </c>
      <c r="AT548" s="31">
        <f t="shared" ref="AT548:AT611" si="1283">AH548+AN548+AO548+AP548</f>
        <v>384816.09999999998</v>
      </c>
      <c r="AU548" s="31">
        <f t="shared" ref="AU548:AU611" si="1284">AI548+AR548+AQ548</f>
        <v>384816.09999999998</v>
      </c>
      <c r="AV548" s="31">
        <f>AV549+AV556</f>
        <v>0</v>
      </c>
      <c r="AW548" s="32"/>
      <c r="AX548" s="32"/>
      <c r="AY548" s="1"/>
      <c r="AZ548" s="1"/>
      <c r="BA548" s="1"/>
      <c r="BB548" s="1"/>
      <c r="BC548" s="1"/>
      <c r="BD548" s="1"/>
      <c r="BE548" s="1"/>
    </row>
    <row r="549" ht="47.25">
      <c r="A549" s="29" t="s">
        <v>298</v>
      </c>
      <c r="B549" s="29" t="s">
        <v>295</v>
      </c>
      <c r="C549" s="29" t="s">
        <v>80</v>
      </c>
      <c r="D549" s="29" t="s">
        <v>310</v>
      </c>
      <c r="E549" s="16"/>
      <c r="F549" s="30" t="s">
        <v>311</v>
      </c>
      <c r="G549" s="31">
        <f>G550+G552+G554</f>
        <v>383124.79999999999</v>
      </c>
      <c r="H549" s="31">
        <f>H550+H552+H554</f>
        <v>383249.79999999999</v>
      </c>
      <c r="I549" s="31">
        <f>I550+I552+I554</f>
        <v>383249.79999999999</v>
      </c>
      <c r="J549" s="31">
        <f>J550+J552+J554</f>
        <v>0</v>
      </c>
      <c r="K549" s="31">
        <f>K550+K552+K554</f>
        <v>0</v>
      </c>
      <c r="L549" s="31">
        <f>L550+L552+L554</f>
        <v>0</v>
      </c>
      <c r="M549" s="31">
        <f t="shared" si="1159"/>
        <v>383124.79999999999</v>
      </c>
      <c r="N549" s="31">
        <f t="shared" si="1160"/>
        <v>383249.79999999999</v>
      </c>
      <c r="O549" s="31">
        <f t="shared" si="1161"/>
        <v>383249.79999999999</v>
      </c>
      <c r="P549" s="31">
        <f>P550+P552+P554</f>
        <v>0</v>
      </c>
      <c r="Q549" s="31">
        <f>Q550+Q552+Q554</f>
        <v>0</v>
      </c>
      <c r="R549" s="31">
        <f>R550+R552+R554</f>
        <v>0</v>
      </c>
      <c r="S549" s="31">
        <f>S550+S552+S554</f>
        <v>0</v>
      </c>
      <c r="T549" s="31">
        <f>T550+T552+T554</f>
        <v>0</v>
      </c>
      <c r="U549" s="31">
        <f>U550+U552+U554</f>
        <v>0</v>
      </c>
      <c r="V549" s="31">
        <f>V550+V552+V554</f>
        <v>0</v>
      </c>
      <c r="W549" s="31">
        <f>W550+W552+W554</f>
        <v>0</v>
      </c>
      <c r="X549" s="31">
        <f>X550+X552+X554</f>
        <v>0</v>
      </c>
      <c r="Y549" s="31">
        <f>Y550+Y552+Y554</f>
        <v>0</v>
      </c>
      <c r="Z549" s="31">
        <f>Z550+Z552+Z554</f>
        <v>0</v>
      </c>
      <c r="AA549" s="31">
        <f>AA550+AA552+AA554</f>
        <v>0</v>
      </c>
      <c r="AB549" s="31">
        <f>AB550+AB552+AB554</f>
        <v>0</v>
      </c>
      <c r="AC549" s="31">
        <f t="shared" si="1153"/>
        <v>383124.79999999999</v>
      </c>
      <c r="AD549" s="31">
        <f t="shared" si="1154"/>
        <v>383249.79999999999</v>
      </c>
      <c r="AE549" s="31">
        <f t="shared" si="1155"/>
        <v>383249.79999999999</v>
      </c>
      <c r="AF549" s="31">
        <f>AF550+AF552+AF554</f>
        <v>0</v>
      </c>
      <c r="AG549" s="31">
        <f t="shared" si="1156"/>
        <v>383124.79999999999</v>
      </c>
      <c r="AH549" s="31">
        <f t="shared" si="1157"/>
        <v>383249.79999999999</v>
      </c>
      <c r="AI549" s="31">
        <f t="shared" si="1158"/>
        <v>383249.79999999999</v>
      </c>
      <c r="AJ549" s="31">
        <f>AJ550+AJ552+AJ554</f>
        <v>0</v>
      </c>
      <c r="AK549" s="31">
        <f>AK550+AK552+AK554</f>
        <v>0</v>
      </c>
      <c r="AL549" s="31">
        <f>AL550+AL552+AL554</f>
        <v>-62.5</v>
      </c>
      <c r="AM549" s="31">
        <f>AM550+AM552+AM554</f>
        <v>0</v>
      </c>
      <c r="AN549" s="31">
        <f>AN550+AN552+AN554</f>
        <v>0</v>
      </c>
      <c r="AO549" s="31">
        <f>AO550+AO552+AO554</f>
        <v>0</v>
      </c>
      <c r="AP549" s="31">
        <f>AP550+AP552+AP554</f>
        <v>0</v>
      </c>
      <c r="AQ549" s="31">
        <f>AQ550+AQ552+AQ554</f>
        <v>0</v>
      </c>
      <c r="AR549" s="31">
        <f>AR550+AR552+AR554</f>
        <v>0</v>
      </c>
      <c r="AS549" s="31">
        <f t="shared" si="1282"/>
        <v>383062.29999999999</v>
      </c>
      <c r="AT549" s="31">
        <f t="shared" si="1283"/>
        <v>383249.79999999999</v>
      </c>
      <c r="AU549" s="31">
        <f t="shared" si="1284"/>
        <v>383249.79999999999</v>
      </c>
      <c r="AV549" s="31">
        <f>AV550+AV552+AV554</f>
        <v>0</v>
      </c>
      <c r="AW549" s="32"/>
      <c r="AX549" s="32"/>
      <c r="AY549" s="1"/>
      <c r="AZ549" s="1"/>
      <c r="BA549" s="1"/>
      <c r="BB549" s="1"/>
      <c r="BC549" s="1"/>
      <c r="BD549" s="1"/>
      <c r="BE549" s="1"/>
    </row>
    <row r="550" ht="31.5">
      <c r="A550" s="29" t="s">
        <v>298</v>
      </c>
      <c r="B550" s="29" t="s">
        <v>295</v>
      </c>
      <c r="C550" s="29" t="s">
        <v>80</v>
      </c>
      <c r="D550" s="29" t="s">
        <v>403</v>
      </c>
      <c r="E550" s="16"/>
      <c r="F550" s="30" t="s">
        <v>404</v>
      </c>
      <c r="G550" s="31">
        <f>G551</f>
        <v>24711.700000000001</v>
      </c>
      <c r="H550" s="31">
        <f>H551</f>
        <v>24836.700000000001</v>
      </c>
      <c r="I550" s="31">
        <f>I551</f>
        <v>24836.700000000001</v>
      </c>
      <c r="J550" s="31">
        <f>J551</f>
        <v>0</v>
      </c>
      <c r="K550" s="31">
        <f>K551</f>
        <v>0</v>
      </c>
      <c r="L550" s="31">
        <f>L551</f>
        <v>0</v>
      </c>
      <c r="M550" s="31">
        <f t="shared" si="1159"/>
        <v>24711.700000000001</v>
      </c>
      <c r="N550" s="31">
        <f t="shared" si="1160"/>
        <v>24836.700000000001</v>
      </c>
      <c r="O550" s="31">
        <f t="shared" si="1161"/>
        <v>24836.700000000001</v>
      </c>
      <c r="P550" s="31">
        <f>P551</f>
        <v>0</v>
      </c>
      <c r="Q550" s="31">
        <f>Q551</f>
        <v>0</v>
      </c>
      <c r="R550" s="31">
        <f>R551</f>
        <v>0</v>
      </c>
      <c r="S550" s="31">
        <f>S551</f>
        <v>0</v>
      </c>
      <c r="T550" s="31">
        <f>T551</f>
        <v>0</v>
      </c>
      <c r="U550" s="31">
        <f>U551</f>
        <v>0</v>
      </c>
      <c r="V550" s="31">
        <f>V551</f>
        <v>0</v>
      </c>
      <c r="W550" s="31">
        <f>W551</f>
        <v>0</v>
      </c>
      <c r="X550" s="31">
        <f>X551</f>
        <v>0</v>
      </c>
      <c r="Y550" s="31">
        <f>Y551</f>
        <v>0</v>
      </c>
      <c r="Z550" s="31">
        <f>Z551</f>
        <v>0</v>
      </c>
      <c r="AA550" s="31">
        <f>AA551</f>
        <v>0</v>
      </c>
      <c r="AB550" s="31">
        <f>AB551</f>
        <v>0</v>
      </c>
      <c r="AC550" s="31">
        <f t="shared" si="1153"/>
        <v>24711.700000000001</v>
      </c>
      <c r="AD550" s="31">
        <f t="shared" si="1154"/>
        <v>24836.700000000001</v>
      </c>
      <c r="AE550" s="31">
        <f t="shared" si="1155"/>
        <v>24836.700000000001</v>
      </c>
      <c r="AF550" s="31">
        <f>AF551</f>
        <v>0</v>
      </c>
      <c r="AG550" s="31">
        <f t="shared" si="1156"/>
        <v>24711.700000000001</v>
      </c>
      <c r="AH550" s="31">
        <f t="shared" si="1157"/>
        <v>24836.700000000001</v>
      </c>
      <c r="AI550" s="31">
        <f t="shared" si="1158"/>
        <v>24836.700000000001</v>
      </c>
      <c r="AJ550" s="31">
        <f>AJ551</f>
        <v>0</v>
      </c>
      <c r="AK550" s="31">
        <f>AK551</f>
        <v>0</v>
      </c>
      <c r="AL550" s="31">
        <f>AL551</f>
        <v>-62.5</v>
      </c>
      <c r="AM550" s="31">
        <f>AM551</f>
        <v>0</v>
      </c>
      <c r="AN550" s="31">
        <f>AN551</f>
        <v>0</v>
      </c>
      <c r="AO550" s="31">
        <f>AO551</f>
        <v>0</v>
      </c>
      <c r="AP550" s="31">
        <f>AP551</f>
        <v>0</v>
      </c>
      <c r="AQ550" s="31">
        <f>AQ551</f>
        <v>0</v>
      </c>
      <c r="AR550" s="31">
        <f>AR551</f>
        <v>0</v>
      </c>
      <c r="AS550" s="31">
        <f t="shared" si="1282"/>
        <v>24649.200000000001</v>
      </c>
      <c r="AT550" s="31">
        <f t="shared" si="1283"/>
        <v>24836.700000000001</v>
      </c>
      <c r="AU550" s="31">
        <f t="shared" si="1284"/>
        <v>24836.700000000001</v>
      </c>
      <c r="AV550" s="31">
        <f>AV551</f>
        <v>0</v>
      </c>
      <c r="AW550" s="32"/>
      <c r="AX550" s="32"/>
      <c r="AY550" s="1"/>
      <c r="AZ550" s="1"/>
      <c r="BA550" s="1"/>
      <c r="BB550" s="1"/>
      <c r="BC550" s="1"/>
      <c r="BD550" s="1"/>
      <c r="BE550" s="1"/>
    </row>
    <row r="551" ht="31.5">
      <c r="A551" s="29" t="s">
        <v>298</v>
      </c>
      <c r="B551" s="29" t="s">
        <v>295</v>
      </c>
      <c r="C551" s="29" t="s">
        <v>80</v>
      </c>
      <c r="D551" s="29" t="s">
        <v>403</v>
      </c>
      <c r="E551" s="15" t="s">
        <v>129</v>
      </c>
      <c r="F551" s="30" t="s">
        <v>130</v>
      </c>
      <c r="G551" s="31">
        <v>24711.700000000001</v>
      </c>
      <c r="H551" s="31">
        <v>24836.700000000001</v>
      </c>
      <c r="I551" s="31">
        <v>24836.700000000001</v>
      </c>
      <c r="J551" s="31"/>
      <c r="K551" s="31"/>
      <c r="L551" s="31"/>
      <c r="M551" s="31">
        <f t="shared" si="1159"/>
        <v>24711.700000000001</v>
      </c>
      <c r="N551" s="31">
        <f t="shared" si="1160"/>
        <v>24836.700000000001</v>
      </c>
      <c r="O551" s="31">
        <f t="shared" si="1161"/>
        <v>24836.700000000001</v>
      </c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  <c r="AA551" s="31"/>
      <c r="AB551" s="31"/>
      <c r="AC551" s="31">
        <f t="shared" si="1153"/>
        <v>24711.700000000001</v>
      </c>
      <c r="AD551" s="31">
        <f t="shared" si="1154"/>
        <v>24836.700000000001</v>
      </c>
      <c r="AE551" s="31">
        <f t="shared" si="1155"/>
        <v>24836.700000000001</v>
      </c>
      <c r="AF551" s="31"/>
      <c r="AG551" s="31">
        <f t="shared" si="1156"/>
        <v>24711.700000000001</v>
      </c>
      <c r="AH551" s="31">
        <f t="shared" si="1157"/>
        <v>24836.700000000001</v>
      </c>
      <c r="AI551" s="31">
        <f t="shared" si="1158"/>
        <v>24836.700000000001</v>
      </c>
      <c r="AJ551" s="31"/>
      <c r="AK551" s="31"/>
      <c r="AL551" s="31">
        <v>-62.5</v>
      </c>
      <c r="AM551" s="31"/>
      <c r="AN551" s="31"/>
      <c r="AO551" s="31"/>
      <c r="AP551" s="31"/>
      <c r="AQ551" s="31"/>
      <c r="AR551" s="31"/>
      <c r="AS551" s="31">
        <f t="shared" si="1282"/>
        <v>24649.200000000001</v>
      </c>
      <c r="AT551" s="31">
        <f t="shared" si="1283"/>
        <v>24836.700000000001</v>
      </c>
      <c r="AU551" s="31">
        <f t="shared" si="1284"/>
        <v>24836.700000000001</v>
      </c>
      <c r="AV551" s="31"/>
      <c r="AW551" s="32"/>
      <c r="AX551" s="32"/>
      <c r="AY551" s="1"/>
      <c r="AZ551" s="1"/>
      <c r="BA551" s="1"/>
      <c r="BB551" s="1"/>
      <c r="BC551" s="1"/>
      <c r="BD551" s="1"/>
      <c r="BE551" s="1"/>
    </row>
    <row r="552" ht="45">
      <c r="A552" s="29" t="s">
        <v>298</v>
      </c>
      <c r="B552" s="29" t="s">
        <v>295</v>
      </c>
      <c r="C552" s="29" t="s">
        <v>80</v>
      </c>
      <c r="D552" s="29" t="s">
        <v>405</v>
      </c>
      <c r="E552" s="16"/>
      <c r="F552" s="30" t="s">
        <v>406</v>
      </c>
      <c r="G552" s="31">
        <f>G553</f>
        <v>247271.60000000001</v>
      </c>
      <c r="H552" s="31">
        <f>H553</f>
        <v>247271.60000000001</v>
      </c>
      <c r="I552" s="31">
        <f>I553</f>
        <v>247271.60000000001</v>
      </c>
      <c r="J552" s="31">
        <f>J553</f>
        <v>0</v>
      </c>
      <c r="K552" s="31">
        <f>K553</f>
        <v>0</v>
      </c>
      <c r="L552" s="31">
        <f>L553</f>
        <v>0</v>
      </c>
      <c r="M552" s="31">
        <f t="shared" si="1159"/>
        <v>247271.60000000001</v>
      </c>
      <c r="N552" s="31">
        <f t="shared" si="1160"/>
        <v>247271.60000000001</v>
      </c>
      <c r="O552" s="31">
        <f t="shared" si="1161"/>
        <v>247271.60000000001</v>
      </c>
      <c r="P552" s="31">
        <f>P553</f>
        <v>0</v>
      </c>
      <c r="Q552" s="31">
        <f>Q553</f>
        <v>0</v>
      </c>
      <c r="R552" s="31">
        <f>R553</f>
        <v>0</v>
      </c>
      <c r="S552" s="31">
        <f>S553</f>
        <v>0</v>
      </c>
      <c r="T552" s="31">
        <f>T553</f>
        <v>0</v>
      </c>
      <c r="U552" s="31">
        <f>U553</f>
        <v>0</v>
      </c>
      <c r="V552" s="31">
        <f>V553</f>
        <v>0</v>
      </c>
      <c r="W552" s="31">
        <f>W553</f>
        <v>0</v>
      </c>
      <c r="X552" s="31">
        <f>X553</f>
        <v>0</v>
      </c>
      <c r="Y552" s="31">
        <f>Y553</f>
        <v>0</v>
      </c>
      <c r="Z552" s="31">
        <f>Z553</f>
        <v>0</v>
      </c>
      <c r="AA552" s="31">
        <f>AA553</f>
        <v>0</v>
      </c>
      <c r="AB552" s="31">
        <f>AB553</f>
        <v>0</v>
      </c>
      <c r="AC552" s="31">
        <f t="shared" si="1153"/>
        <v>247271.60000000001</v>
      </c>
      <c r="AD552" s="31">
        <f t="shared" si="1154"/>
        <v>247271.60000000001</v>
      </c>
      <c r="AE552" s="31">
        <f t="shared" si="1155"/>
        <v>247271.60000000001</v>
      </c>
      <c r="AF552" s="31">
        <f>AF553</f>
        <v>0</v>
      </c>
      <c r="AG552" s="31">
        <f t="shared" si="1156"/>
        <v>247271.60000000001</v>
      </c>
      <c r="AH552" s="31">
        <f t="shared" si="1157"/>
        <v>247271.60000000001</v>
      </c>
      <c r="AI552" s="31">
        <f t="shared" si="1158"/>
        <v>247271.60000000001</v>
      </c>
      <c r="AJ552" s="31">
        <f>AJ553</f>
        <v>0</v>
      </c>
      <c r="AK552" s="31">
        <f>AK553</f>
        <v>0</v>
      </c>
      <c r="AL552" s="31">
        <f>AL553</f>
        <v>0</v>
      </c>
      <c r="AM552" s="31">
        <f>AM553</f>
        <v>0</v>
      </c>
      <c r="AN552" s="31">
        <f>AN553</f>
        <v>0</v>
      </c>
      <c r="AO552" s="31">
        <f>AO553</f>
        <v>0</v>
      </c>
      <c r="AP552" s="31">
        <f>AP553</f>
        <v>0</v>
      </c>
      <c r="AQ552" s="31">
        <f>AQ553</f>
        <v>0</v>
      </c>
      <c r="AR552" s="31">
        <f>AR553</f>
        <v>0</v>
      </c>
      <c r="AS552" s="31">
        <f t="shared" si="1282"/>
        <v>247271.60000000001</v>
      </c>
      <c r="AT552" s="31">
        <f t="shared" si="1283"/>
        <v>247271.60000000001</v>
      </c>
      <c r="AU552" s="31">
        <f t="shared" si="1284"/>
        <v>247271.60000000001</v>
      </c>
      <c r="AV552" s="31">
        <f>AV553</f>
        <v>0</v>
      </c>
      <c r="AW552" s="32"/>
      <c r="AX552" s="32"/>
      <c r="AY552" s="1"/>
      <c r="AZ552" s="1"/>
      <c r="BA552" s="1"/>
      <c r="BB552" s="1"/>
      <c r="BC552" s="1"/>
      <c r="BD552" s="1"/>
      <c r="BE552" s="1"/>
    </row>
    <row r="553" ht="30">
      <c r="A553" s="29" t="s">
        <v>298</v>
      </c>
      <c r="B553" s="29" t="s">
        <v>295</v>
      </c>
      <c r="C553" s="29" t="s">
        <v>80</v>
      </c>
      <c r="D553" s="29" t="s">
        <v>405</v>
      </c>
      <c r="E553" s="15" t="s">
        <v>129</v>
      </c>
      <c r="F553" s="30" t="s">
        <v>130</v>
      </c>
      <c r="G553" s="31">
        <v>247271.60000000001</v>
      </c>
      <c r="H553" s="31">
        <v>247271.60000000001</v>
      </c>
      <c r="I553" s="31">
        <v>247271.60000000001</v>
      </c>
      <c r="J553" s="31"/>
      <c r="K553" s="31"/>
      <c r="L553" s="31"/>
      <c r="M553" s="31">
        <f t="shared" si="1159"/>
        <v>247271.60000000001</v>
      </c>
      <c r="N553" s="31">
        <f t="shared" si="1160"/>
        <v>247271.60000000001</v>
      </c>
      <c r="O553" s="31">
        <f t="shared" si="1161"/>
        <v>247271.60000000001</v>
      </c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  <c r="AA553" s="31"/>
      <c r="AB553" s="31"/>
      <c r="AC553" s="31">
        <f t="shared" si="1153"/>
        <v>247271.60000000001</v>
      </c>
      <c r="AD553" s="31">
        <f t="shared" si="1154"/>
        <v>247271.60000000001</v>
      </c>
      <c r="AE553" s="31">
        <f t="shared" si="1155"/>
        <v>247271.60000000001</v>
      </c>
      <c r="AF553" s="31"/>
      <c r="AG553" s="31">
        <f t="shared" si="1156"/>
        <v>247271.60000000001</v>
      </c>
      <c r="AH553" s="31">
        <f t="shared" si="1157"/>
        <v>247271.60000000001</v>
      </c>
      <c r="AI553" s="31">
        <f t="shared" si="1158"/>
        <v>247271.60000000001</v>
      </c>
      <c r="AJ553" s="31"/>
      <c r="AK553" s="31"/>
      <c r="AL553" s="31"/>
      <c r="AM553" s="31"/>
      <c r="AN553" s="31"/>
      <c r="AO553" s="31"/>
      <c r="AP553" s="31"/>
      <c r="AQ553" s="31"/>
      <c r="AR553" s="31"/>
      <c r="AS553" s="31">
        <f t="shared" si="1282"/>
        <v>247271.60000000001</v>
      </c>
      <c r="AT553" s="31">
        <f t="shared" si="1283"/>
        <v>247271.60000000001</v>
      </c>
      <c r="AU553" s="31">
        <f t="shared" si="1284"/>
        <v>247271.60000000001</v>
      </c>
      <c r="AV553" s="31"/>
      <c r="AW553" s="32"/>
      <c r="AX553" s="32"/>
      <c r="AY553" s="1"/>
      <c r="AZ553" s="1"/>
      <c r="BA553" s="1"/>
      <c r="BB553" s="1"/>
      <c r="BC553" s="1"/>
      <c r="BD553" s="1"/>
      <c r="BE553" s="1"/>
    </row>
    <row r="554" ht="60">
      <c r="A554" s="29" t="s">
        <v>298</v>
      </c>
      <c r="B554" s="29" t="s">
        <v>295</v>
      </c>
      <c r="C554" s="29" t="s">
        <v>80</v>
      </c>
      <c r="D554" s="29" t="s">
        <v>407</v>
      </c>
      <c r="E554" s="16"/>
      <c r="F554" s="30" t="s">
        <v>408</v>
      </c>
      <c r="G554" s="31">
        <f>G555</f>
        <v>111141.5</v>
      </c>
      <c r="H554" s="31">
        <f>H555</f>
        <v>111141.5</v>
      </c>
      <c r="I554" s="31">
        <f>I555</f>
        <v>111141.5</v>
      </c>
      <c r="J554" s="31">
        <f>J555</f>
        <v>0</v>
      </c>
      <c r="K554" s="31">
        <f>K555</f>
        <v>0</v>
      </c>
      <c r="L554" s="31">
        <f>L555</f>
        <v>0</v>
      </c>
      <c r="M554" s="31">
        <f t="shared" si="1159"/>
        <v>111141.5</v>
      </c>
      <c r="N554" s="31">
        <f t="shared" si="1160"/>
        <v>111141.5</v>
      </c>
      <c r="O554" s="31">
        <f t="shared" si="1161"/>
        <v>111141.5</v>
      </c>
      <c r="P554" s="31">
        <f>P555</f>
        <v>0</v>
      </c>
      <c r="Q554" s="31">
        <f>Q555</f>
        <v>0</v>
      </c>
      <c r="R554" s="31">
        <f>R555</f>
        <v>0</v>
      </c>
      <c r="S554" s="31">
        <f>S555</f>
        <v>0</v>
      </c>
      <c r="T554" s="31">
        <f>T555</f>
        <v>0</v>
      </c>
      <c r="U554" s="31">
        <f>U555</f>
        <v>0</v>
      </c>
      <c r="V554" s="31">
        <f>V555</f>
        <v>0</v>
      </c>
      <c r="W554" s="31">
        <f>W555</f>
        <v>0</v>
      </c>
      <c r="X554" s="31">
        <f>X555</f>
        <v>0</v>
      </c>
      <c r="Y554" s="31">
        <f>Y555</f>
        <v>0</v>
      </c>
      <c r="Z554" s="31">
        <f>Z555</f>
        <v>0</v>
      </c>
      <c r="AA554" s="31">
        <f>AA555</f>
        <v>0</v>
      </c>
      <c r="AB554" s="31">
        <f>AB555</f>
        <v>0</v>
      </c>
      <c r="AC554" s="31">
        <f t="shared" ref="AC554:AC617" si="1285">M554+R554+P554+Q554+T554+S554</f>
        <v>111141.5</v>
      </c>
      <c r="AD554" s="31">
        <f t="shared" ref="AD554:AD617" si="1286">N554+V554+X554+U554+W554</f>
        <v>111141.5</v>
      </c>
      <c r="AE554" s="31">
        <f t="shared" ref="AE554:AE617" si="1287">O554+Z554+AB554+Y554+AA554</f>
        <v>111141.5</v>
      </c>
      <c r="AF554" s="31">
        <f>AF555</f>
        <v>0</v>
      </c>
      <c r="AG554" s="31">
        <f t="shared" ref="AG554:AG617" si="1288">AC554+AF554</f>
        <v>111141.5</v>
      </c>
      <c r="AH554" s="31">
        <f t="shared" ref="AH554:AH617" si="1289">AD554</f>
        <v>111141.5</v>
      </c>
      <c r="AI554" s="31">
        <f t="shared" ref="AI554:AI617" si="1290">AE554</f>
        <v>111141.5</v>
      </c>
      <c r="AJ554" s="31">
        <f>AJ555</f>
        <v>0</v>
      </c>
      <c r="AK554" s="31">
        <f>AK555</f>
        <v>0</v>
      </c>
      <c r="AL554" s="31">
        <f>AL555</f>
        <v>0</v>
      </c>
      <c r="AM554" s="31">
        <f>AM555</f>
        <v>0</v>
      </c>
      <c r="AN554" s="31">
        <f>AN555</f>
        <v>0</v>
      </c>
      <c r="AO554" s="31">
        <f>AO555</f>
        <v>0</v>
      </c>
      <c r="AP554" s="31">
        <f>AP555</f>
        <v>0</v>
      </c>
      <c r="AQ554" s="31">
        <f>AQ555</f>
        <v>0</v>
      </c>
      <c r="AR554" s="31">
        <f>AR555</f>
        <v>0</v>
      </c>
      <c r="AS554" s="31">
        <f t="shared" si="1282"/>
        <v>111141.5</v>
      </c>
      <c r="AT554" s="31">
        <f t="shared" si="1283"/>
        <v>111141.5</v>
      </c>
      <c r="AU554" s="31">
        <f t="shared" si="1284"/>
        <v>111141.5</v>
      </c>
      <c r="AV554" s="31">
        <f>AV555</f>
        <v>0</v>
      </c>
      <c r="AW554" s="32"/>
      <c r="AX554" s="32"/>
      <c r="AY554" s="1"/>
      <c r="AZ554" s="1"/>
      <c r="BA554" s="1"/>
      <c r="BB554" s="1"/>
      <c r="BC554" s="1"/>
      <c r="BD554" s="1"/>
      <c r="BE554" s="1"/>
    </row>
    <row r="555" ht="30">
      <c r="A555" s="29" t="s">
        <v>298</v>
      </c>
      <c r="B555" s="29" t="s">
        <v>295</v>
      </c>
      <c r="C555" s="29" t="s">
        <v>80</v>
      </c>
      <c r="D555" s="29" t="s">
        <v>407</v>
      </c>
      <c r="E555" s="15" t="s">
        <v>129</v>
      </c>
      <c r="F555" s="30" t="s">
        <v>130</v>
      </c>
      <c r="G555" s="31">
        <v>111141.5</v>
      </c>
      <c r="H555" s="31">
        <v>111141.5</v>
      </c>
      <c r="I555" s="31">
        <v>111141.5</v>
      </c>
      <c r="J555" s="31"/>
      <c r="K555" s="31"/>
      <c r="L555" s="31"/>
      <c r="M555" s="31">
        <f t="shared" si="1159"/>
        <v>111141.5</v>
      </c>
      <c r="N555" s="31">
        <f t="shared" si="1160"/>
        <v>111141.5</v>
      </c>
      <c r="O555" s="31">
        <f t="shared" si="1161"/>
        <v>111141.5</v>
      </c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  <c r="AB555" s="31"/>
      <c r="AC555" s="31">
        <f t="shared" si="1285"/>
        <v>111141.5</v>
      </c>
      <c r="AD555" s="31">
        <f t="shared" si="1286"/>
        <v>111141.5</v>
      </c>
      <c r="AE555" s="31">
        <f t="shared" si="1287"/>
        <v>111141.5</v>
      </c>
      <c r="AF555" s="31"/>
      <c r="AG555" s="31">
        <f t="shared" si="1288"/>
        <v>111141.5</v>
      </c>
      <c r="AH555" s="31">
        <f t="shared" si="1289"/>
        <v>111141.5</v>
      </c>
      <c r="AI555" s="31">
        <f t="shared" si="1290"/>
        <v>111141.5</v>
      </c>
      <c r="AJ555" s="31"/>
      <c r="AK555" s="31"/>
      <c r="AL555" s="31"/>
      <c r="AM555" s="31"/>
      <c r="AN555" s="31"/>
      <c r="AO555" s="31"/>
      <c r="AP555" s="31"/>
      <c r="AQ555" s="31"/>
      <c r="AR555" s="31"/>
      <c r="AS555" s="31">
        <f t="shared" si="1282"/>
        <v>111141.5</v>
      </c>
      <c r="AT555" s="31">
        <f t="shared" si="1283"/>
        <v>111141.5</v>
      </c>
      <c r="AU555" s="31">
        <f t="shared" si="1284"/>
        <v>111141.5</v>
      </c>
      <c r="AV555" s="31"/>
      <c r="AW555" s="32"/>
      <c r="AX555" s="32"/>
      <c r="AY555" s="1"/>
      <c r="AZ555" s="1"/>
      <c r="BA555" s="1"/>
      <c r="BB555" s="1"/>
      <c r="BC555" s="1"/>
      <c r="BD555" s="1"/>
      <c r="BE555" s="1"/>
    </row>
    <row r="556" ht="45">
      <c r="A556" s="29" t="s">
        <v>298</v>
      </c>
      <c r="B556" s="29" t="s">
        <v>295</v>
      </c>
      <c r="C556" s="29" t="s">
        <v>80</v>
      </c>
      <c r="D556" s="29" t="s">
        <v>317</v>
      </c>
      <c r="E556" s="16"/>
      <c r="F556" s="30" t="s">
        <v>318</v>
      </c>
      <c r="G556" s="31">
        <f t="shared" ref="G556:G557" si="1291">G557</f>
        <v>1566.3</v>
      </c>
      <c r="H556" s="31">
        <f t="shared" ref="H556:H557" si="1292">H557</f>
        <v>1566.3</v>
      </c>
      <c r="I556" s="31">
        <f t="shared" ref="I556:I557" si="1293">I557</f>
        <v>1566.3</v>
      </c>
      <c r="J556" s="31">
        <f t="shared" ref="J556:J557" si="1294">J557</f>
        <v>0</v>
      </c>
      <c r="K556" s="31">
        <f t="shared" ref="K556:K557" si="1295">K557</f>
        <v>0</v>
      </c>
      <c r="L556" s="31">
        <f t="shared" ref="L556:L557" si="1296">L557</f>
        <v>0</v>
      </c>
      <c r="M556" s="31">
        <f t="shared" si="1159"/>
        <v>1566.3</v>
      </c>
      <c r="N556" s="31">
        <f t="shared" si="1160"/>
        <v>1566.3</v>
      </c>
      <c r="O556" s="31">
        <f t="shared" si="1161"/>
        <v>1566.3</v>
      </c>
      <c r="P556" s="31">
        <f t="shared" ref="P556:P557" si="1297">P557</f>
        <v>0</v>
      </c>
      <c r="Q556" s="31">
        <f t="shared" ref="Q556:Q557" si="1298">Q557</f>
        <v>0</v>
      </c>
      <c r="R556" s="31">
        <f t="shared" ref="R556:R557" si="1299">R557</f>
        <v>0</v>
      </c>
      <c r="S556" s="31">
        <f t="shared" ref="S556:S557" si="1300">S557</f>
        <v>0</v>
      </c>
      <c r="T556" s="31">
        <f t="shared" ref="T556:T557" si="1301">T557</f>
        <v>0</v>
      </c>
      <c r="U556" s="31">
        <f t="shared" ref="U556:U557" si="1302">U557</f>
        <v>0</v>
      </c>
      <c r="V556" s="31">
        <f t="shared" ref="V556:V557" si="1303">V557</f>
        <v>0</v>
      </c>
      <c r="W556" s="31">
        <f t="shared" ref="W556:W557" si="1304">W557</f>
        <v>0</v>
      </c>
      <c r="X556" s="31">
        <f t="shared" ref="X556:X557" si="1305">X557</f>
        <v>0</v>
      </c>
      <c r="Y556" s="31">
        <f t="shared" ref="Y556:Y557" si="1306">Y557</f>
        <v>0</v>
      </c>
      <c r="Z556" s="31">
        <f t="shared" ref="Z556:Z557" si="1307">Z557</f>
        <v>0</v>
      </c>
      <c r="AA556" s="31">
        <f t="shared" ref="AA556:AA557" si="1308">AA557</f>
        <v>0</v>
      </c>
      <c r="AB556" s="31">
        <f t="shared" ref="AB556:AB557" si="1309">AB557</f>
        <v>0</v>
      </c>
      <c r="AC556" s="31">
        <f t="shared" si="1285"/>
        <v>1566.3</v>
      </c>
      <c r="AD556" s="31">
        <f t="shared" si="1286"/>
        <v>1566.3</v>
      </c>
      <c r="AE556" s="31">
        <f t="shared" si="1287"/>
        <v>1566.3</v>
      </c>
      <c r="AF556" s="31">
        <f t="shared" ref="AF556:AF557" si="1310">AF557</f>
        <v>0</v>
      </c>
      <c r="AG556" s="31">
        <f t="shared" si="1288"/>
        <v>1566.3</v>
      </c>
      <c r="AH556" s="31">
        <f t="shared" si="1289"/>
        <v>1566.3</v>
      </c>
      <c r="AI556" s="31">
        <f t="shared" si="1290"/>
        <v>1566.3</v>
      </c>
      <c r="AJ556" s="31">
        <f t="shared" ref="AJ556:AJ557" si="1311">AJ557</f>
        <v>0</v>
      </c>
      <c r="AK556" s="31">
        <f t="shared" ref="AK556:AK557" si="1312">AK557</f>
        <v>0</v>
      </c>
      <c r="AL556" s="31">
        <f t="shared" ref="AL556:AL557" si="1313">AL557</f>
        <v>0</v>
      </c>
      <c r="AM556" s="31">
        <f t="shared" ref="AM556:AM557" si="1314">AM557</f>
        <v>0</v>
      </c>
      <c r="AN556" s="31">
        <f t="shared" ref="AN556:AN557" si="1315">AN557</f>
        <v>0</v>
      </c>
      <c r="AO556" s="31">
        <f t="shared" ref="AO556:AO557" si="1316">AO557</f>
        <v>0</v>
      </c>
      <c r="AP556" s="31">
        <f t="shared" ref="AP556:AP557" si="1317">AP557</f>
        <v>0</v>
      </c>
      <c r="AQ556" s="31">
        <f t="shared" ref="AQ556:AQ557" si="1318">AQ557</f>
        <v>0</v>
      </c>
      <c r="AR556" s="31">
        <f t="shared" ref="AR556:AR557" si="1319">AR557</f>
        <v>0</v>
      </c>
      <c r="AS556" s="31">
        <f t="shared" si="1282"/>
        <v>1566.3</v>
      </c>
      <c r="AT556" s="31">
        <f t="shared" si="1283"/>
        <v>1566.3</v>
      </c>
      <c r="AU556" s="31">
        <f t="shared" si="1284"/>
        <v>1566.3</v>
      </c>
      <c r="AV556" s="31">
        <f t="shared" ref="AV556:AV557" si="1320">AV557</f>
        <v>0</v>
      </c>
      <c r="AW556" s="32"/>
      <c r="AX556" s="32"/>
      <c r="AY556" s="1"/>
      <c r="AZ556" s="1"/>
      <c r="BA556" s="1"/>
      <c r="BB556" s="1"/>
      <c r="BC556" s="1"/>
      <c r="BD556" s="1"/>
      <c r="BE556" s="1"/>
    </row>
    <row r="557" ht="60">
      <c r="A557" s="29" t="s">
        <v>298</v>
      </c>
      <c r="B557" s="29" t="s">
        <v>295</v>
      </c>
      <c r="C557" s="29" t="s">
        <v>80</v>
      </c>
      <c r="D557" s="29" t="s">
        <v>409</v>
      </c>
      <c r="E557" s="16"/>
      <c r="F557" s="30" t="s">
        <v>410</v>
      </c>
      <c r="G557" s="31">
        <f t="shared" si="1291"/>
        <v>1566.3</v>
      </c>
      <c r="H557" s="31">
        <f t="shared" si="1292"/>
        <v>1566.3</v>
      </c>
      <c r="I557" s="31">
        <f t="shared" si="1293"/>
        <v>1566.3</v>
      </c>
      <c r="J557" s="31">
        <f t="shared" si="1294"/>
        <v>0</v>
      </c>
      <c r="K557" s="31">
        <f t="shared" si="1295"/>
        <v>0</v>
      </c>
      <c r="L557" s="31">
        <f t="shared" si="1296"/>
        <v>0</v>
      </c>
      <c r="M557" s="31">
        <f t="shared" si="1159"/>
        <v>1566.3</v>
      </c>
      <c r="N557" s="31">
        <f t="shared" si="1160"/>
        <v>1566.3</v>
      </c>
      <c r="O557" s="31">
        <f t="shared" si="1161"/>
        <v>1566.3</v>
      </c>
      <c r="P557" s="31">
        <f t="shared" si="1297"/>
        <v>0</v>
      </c>
      <c r="Q557" s="31">
        <f t="shared" si="1298"/>
        <v>0</v>
      </c>
      <c r="R557" s="31">
        <f t="shared" si="1299"/>
        <v>0</v>
      </c>
      <c r="S557" s="31">
        <f t="shared" si="1300"/>
        <v>0</v>
      </c>
      <c r="T557" s="31">
        <f t="shared" si="1301"/>
        <v>0</v>
      </c>
      <c r="U557" s="31">
        <f t="shared" si="1302"/>
        <v>0</v>
      </c>
      <c r="V557" s="31">
        <f t="shared" si="1303"/>
        <v>0</v>
      </c>
      <c r="W557" s="31">
        <f t="shared" si="1304"/>
        <v>0</v>
      </c>
      <c r="X557" s="31">
        <f t="shared" si="1305"/>
        <v>0</v>
      </c>
      <c r="Y557" s="31">
        <f t="shared" si="1306"/>
        <v>0</v>
      </c>
      <c r="Z557" s="31">
        <f t="shared" si="1307"/>
        <v>0</v>
      </c>
      <c r="AA557" s="31">
        <f t="shared" si="1308"/>
        <v>0</v>
      </c>
      <c r="AB557" s="31">
        <f t="shared" si="1309"/>
        <v>0</v>
      </c>
      <c r="AC557" s="31">
        <f t="shared" si="1285"/>
        <v>1566.3</v>
      </c>
      <c r="AD557" s="31">
        <f t="shared" si="1286"/>
        <v>1566.3</v>
      </c>
      <c r="AE557" s="31">
        <f t="shared" si="1287"/>
        <v>1566.3</v>
      </c>
      <c r="AF557" s="31">
        <f t="shared" si="1310"/>
        <v>0</v>
      </c>
      <c r="AG557" s="31">
        <f t="shared" si="1288"/>
        <v>1566.3</v>
      </c>
      <c r="AH557" s="31">
        <f t="shared" si="1289"/>
        <v>1566.3</v>
      </c>
      <c r="AI557" s="31">
        <f t="shared" si="1290"/>
        <v>1566.3</v>
      </c>
      <c r="AJ557" s="31">
        <f t="shared" si="1311"/>
        <v>0</v>
      </c>
      <c r="AK557" s="31">
        <f t="shared" si="1312"/>
        <v>0</v>
      </c>
      <c r="AL557" s="31">
        <f t="shared" si="1313"/>
        <v>0</v>
      </c>
      <c r="AM557" s="31">
        <f t="shared" si="1314"/>
        <v>0</v>
      </c>
      <c r="AN557" s="31">
        <f t="shared" si="1315"/>
        <v>0</v>
      </c>
      <c r="AO557" s="31">
        <f t="shared" si="1316"/>
        <v>0</v>
      </c>
      <c r="AP557" s="31">
        <f t="shared" si="1317"/>
        <v>0</v>
      </c>
      <c r="AQ557" s="31">
        <f t="shared" si="1318"/>
        <v>0</v>
      </c>
      <c r="AR557" s="31">
        <f t="shared" si="1319"/>
        <v>0</v>
      </c>
      <c r="AS557" s="31">
        <f t="shared" si="1282"/>
        <v>1566.3</v>
      </c>
      <c r="AT557" s="31">
        <f t="shared" si="1283"/>
        <v>1566.3</v>
      </c>
      <c r="AU557" s="31">
        <f t="shared" si="1284"/>
        <v>1566.3</v>
      </c>
      <c r="AV557" s="31">
        <f t="shared" si="1320"/>
        <v>0</v>
      </c>
      <c r="AW557" s="32"/>
      <c r="AX557" s="32"/>
      <c r="AY557" s="1"/>
      <c r="AZ557" s="1"/>
      <c r="BA557" s="1"/>
      <c r="BB557" s="1"/>
      <c r="BC557" s="1"/>
      <c r="BD557" s="1"/>
      <c r="BE557" s="1"/>
    </row>
    <row r="558" ht="30">
      <c r="A558" s="29" t="s">
        <v>298</v>
      </c>
      <c r="B558" s="29" t="s">
        <v>295</v>
      </c>
      <c r="C558" s="29" t="s">
        <v>80</v>
      </c>
      <c r="D558" s="29" t="s">
        <v>409</v>
      </c>
      <c r="E558" s="15" t="s">
        <v>129</v>
      </c>
      <c r="F558" s="30" t="s">
        <v>130</v>
      </c>
      <c r="G558" s="31">
        <v>1566.3</v>
      </c>
      <c r="H558" s="31">
        <v>1566.3</v>
      </c>
      <c r="I558" s="31">
        <v>1566.3</v>
      </c>
      <c r="J558" s="31"/>
      <c r="K558" s="31"/>
      <c r="L558" s="31"/>
      <c r="M558" s="31">
        <f t="shared" si="1159"/>
        <v>1566.3</v>
      </c>
      <c r="N558" s="31">
        <f t="shared" si="1160"/>
        <v>1566.3</v>
      </c>
      <c r="O558" s="31">
        <f t="shared" si="1161"/>
        <v>1566.3</v>
      </c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  <c r="AA558" s="31"/>
      <c r="AB558" s="31"/>
      <c r="AC558" s="31">
        <f t="shared" si="1285"/>
        <v>1566.3</v>
      </c>
      <c r="AD558" s="31">
        <f t="shared" si="1286"/>
        <v>1566.3</v>
      </c>
      <c r="AE558" s="31">
        <f t="shared" si="1287"/>
        <v>1566.3</v>
      </c>
      <c r="AF558" s="31"/>
      <c r="AG558" s="31">
        <f t="shared" si="1288"/>
        <v>1566.3</v>
      </c>
      <c r="AH558" s="31">
        <f t="shared" si="1289"/>
        <v>1566.3</v>
      </c>
      <c r="AI558" s="31">
        <f t="shared" si="1290"/>
        <v>1566.3</v>
      </c>
      <c r="AJ558" s="31"/>
      <c r="AK558" s="31"/>
      <c r="AL558" s="31"/>
      <c r="AM558" s="31"/>
      <c r="AN558" s="31"/>
      <c r="AO558" s="31"/>
      <c r="AP558" s="31"/>
      <c r="AQ558" s="31"/>
      <c r="AR558" s="31"/>
      <c r="AS558" s="31">
        <f t="shared" si="1282"/>
        <v>1566.3</v>
      </c>
      <c r="AT558" s="31">
        <f t="shared" si="1283"/>
        <v>1566.3</v>
      </c>
      <c r="AU558" s="31">
        <f t="shared" si="1284"/>
        <v>1566.3</v>
      </c>
      <c r="AV558" s="31"/>
      <c r="AW558" s="32"/>
      <c r="AX558" s="32"/>
      <c r="AY558" s="1"/>
      <c r="AZ558" s="1"/>
      <c r="BA558" s="1"/>
      <c r="BB558" s="1"/>
      <c r="BC558" s="1"/>
      <c r="BD558" s="1"/>
      <c r="BE558" s="1"/>
    </row>
    <row r="559" s="19" customFormat="1" ht="15">
      <c r="A559" s="20" t="s">
        <v>298</v>
      </c>
      <c r="B559" s="20" t="s">
        <v>87</v>
      </c>
      <c r="C559" s="20"/>
      <c r="D559" s="20"/>
      <c r="E559" s="43"/>
      <c r="F559" s="21" t="s">
        <v>411</v>
      </c>
      <c r="G559" s="22">
        <f>G570</f>
        <v>147287.70000000001</v>
      </c>
      <c r="H559" s="22">
        <f>H570</f>
        <v>146228.20000000001</v>
      </c>
      <c r="I559" s="22">
        <f>I570</f>
        <v>146228.20000000001</v>
      </c>
      <c r="J559" s="22">
        <f>J570+J560</f>
        <v>-1061.4459999999999</v>
      </c>
      <c r="K559" s="22">
        <f>K570+K560</f>
        <v>-1877.088</v>
      </c>
      <c r="L559" s="22">
        <f>L570+L560</f>
        <v>-1877.088</v>
      </c>
      <c r="M559" s="22">
        <f t="shared" si="1159"/>
        <v>146226.25400000002</v>
      </c>
      <c r="N559" s="22">
        <f t="shared" si="1160"/>
        <v>144351.11200000002</v>
      </c>
      <c r="O559" s="22">
        <f t="shared" si="1161"/>
        <v>144351.11200000002</v>
      </c>
      <c r="P559" s="22">
        <f>P570+P560</f>
        <v>0</v>
      </c>
      <c r="Q559" s="22">
        <f>Q570+Q560</f>
        <v>0</v>
      </c>
      <c r="R559" s="22">
        <f>R570+R560</f>
        <v>-7447.5959999999995</v>
      </c>
      <c r="S559" s="22">
        <f>S570+S560</f>
        <v>0</v>
      </c>
      <c r="T559" s="22">
        <f>T570+T560</f>
        <v>0</v>
      </c>
      <c r="U559" s="22">
        <f>U570+U560</f>
        <v>0</v>
      </c>
      <c r="V559" s="22">
        <f>V570+V560</f>
        <v>0</v>
      </c>
      <c r="W559" s="22">
        <f>W570+W560</f>
        <v>0</v>
      </c>
      <c r="X559" s="22">
        <f>X570+X560</f>
        <v>0</v>
      </c>
      <c r="Y559" s="22">
        <f>Y570+Y560</f>
        <v>0</v>
      </c>
      <c r="Z559" s="22">
        <f>Z570+Z560</f>
        <v>0</v>
      </c>
      <c r="AA559" s="22">
        <f>AA570+AA560</f>
        <v>0</v>
      </c>
      <c r="AB559" s="22">
        <f>AB570+AB560</f>
        <v>0</v>
      </c>
      <c r="AC559" s="22">
        <f t="shared" si="1285"/>
        <v>138778.65800000002</v>
      </c>
      <c r="AD559" s="22">
        <f t="shared" si="1286"/>
        <v>144351.11200000002</v>
      </c>
      <c r="AE559" s="22">
        <f t="shared" si="1287"/>
        <v>144351.11200000002</v>
      </c>
      <c r="AF559" s="22">
        <f>AF570+AF560</f>
        <v>6000</v>
      </c>
      <c r="AG559" s="22">
        <f t="shared" si="1288"/>
        <v>144778.65800000002</v>
      </c>
      <c r="AH559" s="22">
        <f t="shared" si="1289"/>
        <v>144351.11200000002</v>
      </c>
      <c r="AI559" s="22">
        <f t="shared" si="1290"/>
        <v>144351.11200000002</v>
      </c>
      <c r="AJ559" s="22">
        <f>AJ570+AJ560</f>
        <v>0</v>
      </c>
      <c r="AK559" s="22">
        <f>AK570+AK560</f>
        <v>0</v>
      </c>
      <c r="AL559" s="22">
        <f>AL570+AL560</f>
        <v>-27.200000000000003</v>
      </c>
      <c r="AM559" s="22">
        <f>AM570+AM560</f>
        <v>0</v>
      </c>
      <c r="AN559" s="22">
        <f>AN570+AN560</f>
        <v>0</v>
      </c>
      <c r="AO559" s="22">
        <f>AO570+AO560</f>
        <v>0</v>
      </c>
      <c r="AP559" s="22">
        <f>AP570+AP560</f>
        <v>0</v>
      </c>
      <c r="AQ559" s="22">
        <f>AQ570+AQ560</f>
        <v>0</v>
      </c>
      <c r="AR559" s="22">
        <f>AR570+AR560</f>
        <v>0</v>
      </c>
      <c r="AS559" s="22">
        <f t="shared" si="1282"/>
        <v>144751.45800000001</v>
      </c>
      <c r="AT559" s="22">
        <f t="shared" si="1283"/>
        <v>144351.11200000002</v>
      </c>
      <c r="AU559" s="22">
        <f t="shared" si="1284"/>
        <v>144351.11200000002</v>
      </c>
      <c r="AV559" s="22">
        <f>AV570+AV560</f>
        <v>0</v>
      </c>
      <c r="AW559" s="23"/>
      <c r="AX559" s="23"/>
      <c r="AY559" s="19"/>
      <c r="AZ559" s="19"/>
      <c r="BA559" s="19"/>
      <c r="BB559" s="19"/>
      <c r="BC559" s="19"/>
      <c r="BD559" s="19"/>
      <c r="BE559" s="19"/>
    </row>
    <row r="560" s="40" customFormat="1" ht="15">
      <c r="A560" s="25" t="s">
        <v>298</v>
      </c>
      <c r="B560" s="25" t="s">
        <v>87</v>
      </c>
      <c r="C560" s="25" t="s">
        <v>27</v>
      </c>
      <c r="D560" s="25"/>
      <c r="E560" s="44"/>
      <c r="F560" s="26" t="s">
        <v>412</v>
      </c>
      <c r="G560" s="45"/>
      <c r="H560" s="45"/>
      <c r="I560" s="45"/>
      <c r="J560" s="27">
        <f t="shared" ref="J560:J568" si="1321">J561</f>
        <v>815.39999999999998</v>
      </c>
      <c r="K560" s="27">
        <f t="shared" ref="K560:K568" si="1322">K561</f>
        <v>0</v>
      </c>
      <c r="L560" s="27">
        <f t="shared" ref="L560:L568" si="1323">L561</f>
        <v>0</v>
      </c>
      <c r="M560" s="27">
        <f t="shared" si="1159"/>
        <v>815.39999999999998</v>
      </c>
      <c r="N560" s="27">
        <f t="shared" si="1160"/>
        <v>0</v>
      </c>
      <c r="O560" s="27">
        <f t="shared" si="1161"/>
        <v>0</v>
      </c>
      <c r="P560" s="27">
        <f t="shared" ref="P560:P568" si="1324">P561</f>
        <v>0</v>
      </c>
      <c r="Q560" s="27">
        <f t="shared" ref="Q560:Q568" si="1325">Q561</f>
        <v>0</v>
      </c>
      <c r="R560" s="27">
        <f t="shared" ref="R560:R568" si="1326">R561</f>
        <v>0</v>
      </c>
      <c r="S560" s="27">
        <f t="shared" ref="S560:S568" si="1327">S561</f>
        <v>0</v>
      </c>
      <c r="T560" s="27">
        <f t="shared" ref="T560:T568" si="1328">T561</f>
        <v>0</v>
      </c>
      <c r="U560" s="27">
        <f t="shared" ref="U560:U568" si="1329">U561</f>
        <v>0</v>
      </c>
      <c r="V560" s="27">
        <f t="shared" ref="V560:V568" si="1330">V561</f>
        <v>0</v>
      </c>
      <c r="W560" s="27">
        <f t="shared" ref="W560:W568" si="1331">W561</f>
        <v>0</v>
      </c>
      <c r="X560" s="27">
        <f t="shared" ref="X560:X568" si="1332">X561</f>
        <v>0</v>
      </c>
      <c r="Y560" s="27">
        <f t="shared" ref="Y560:Y568" si="1333">Y561</f>
        <v>0</v>
      </c>
      <c r="Z560" s="27">
        <f t="shared" ref="Z560:Z568" si="1334">Z561</f>
        <v>0</v>
      </c>
      <c r="AA560" s="27">
        <f t="shared" ref="AA560:AA568" si="1335">AA561</f>
        <v>0</v>
      </c>
      <c r="AB560" s="27">
        <f t="shared" ref="AB560:AB568" si="1336">AB561</f>
        <v>0</v>
      </c>
      <c r="AC560" s="27">
        <f t="shared" si="1285"/>
        <v>815.39999999999998</v>
      </c>
      <c r="AD560" s="27">
        <f t="shared" si="1286"/>
        <v>0</v>
      </c>
      <c r="AE560" s="27">
        <f t="shared" si="1287"/>
        <v>0</v>
      </c>
      <c r="AF560" s="27">
        <f>AF561</f>
        <v>6000</v>
      </c>
      <c r="AG560" s="27">
        <f t="shared" si="1288"/>
        <v>6815.3999999999996</v>
      </c>
      <c r="AH560" s="27">
        <f t="shared" si="1289"/>
        <v>0</v>
      </c>
      <c r="AI560" s="27">
        <f t="shared" si="1290"/>
        <v>0</v>
      </c>
      <c r="AJ560" s="27">
        <f>AJ561</f>
        <v>0</v>
      </c>
      <c r="AK560" s="27">
        <f>AK561</f>
        <v>0</v>
      </c>
      <c r="AL560" s="27">
        <f>AL561</f>
        <v>0</v>
      </c>
      <c r="AM560" s="27">
        <f>AM561</f>
        <v>0</v>
      </c>
      <c r="AN560" s="27">
        <f>AN561</f>
        <v>0</v>
      </c>
      <c r="AO560" s="27">
        <f>AO561</f>
        <v>0</v>
      </c>
      <c r="AP560" s="27">
        <f>AP561</f>
        <v>0</v>
      </c>
      <c r="AQ560" s="27">
        <f>AQ561</f>
        <v>0</v>
      </c>
      <c r="AR560" s="27">
        <f>AR561</f>
        <v>0</v>
      </c>
      <c r="AS560" s="27">
        <f t="shared" si="1282"/>
        <v>6815.3999999999996</v>
      </c>
      <c r="AT560" s="27">
        <f t="shared" si="1283"/>
        <v>0</v>
      </c>
      <c r="AU560" s="27">
        <f t="shared" si="1284"/>
        <v>0</v>
      </c>
      <c r="AV560" s="27">
        <f>AV561</f>
        <v>0</v>
      </c>
      <c r="AW560" s="46"/>
      <c r="AX560" s="46"/>
      <c r="AY560" s="40"/>
      <c r="AZ560" s="40"/>
      <c r="BA560" s="40"/>
      <c r="BB560" s="40"/>
      <c r="BC560" s="40"/>
      <c r="BD560" s="40"/>
      <c r="BE560" s="40"/>
    </row>
    <row r="561" s="1" customFormat="1" ht="15">
      <c r="A561" s="29" t="s">
        <v>298</v>
      </c>
      <c r="B561" s="29" t="s">
        <v>87</v>
      </c>
      <c r="C561" s="29" t="s">
        <v>27</v>
      </c>
      <c r="D561" s="15" t="s">
        <v>413</v>
      </c>
      <c r="E561" s="16"/>
      <c r="F561" s="30" t="s">
        <v>414</v>
      </c>
      <c r="G561" s="31"/>
      <c r="H561" s="31"/>
      <c r="I561" s="31"/>
      <c r="J561" s="31">
        <f>J566</f>
        <v>815.39999999999998</v>
      </c>
      <c r="K561" s="31">
        <f>K566</f>
        <v>0</v>
      </c>
      <c r="L561" s="31">
        <f>L566</f>
        <v>0</v>
      </c>
      <c r="M561" s="31">
        <f t="shared" si="1159"/>
        <v>815.39999999999998</v>
      </c>
      <c r="N561" s="31">
        <f t="shared" si="1160"/>
        <v>0</v>
      </c>
      <c r="O561" s="31">
        <f t="shared" si="1161"/>
        <v>0</v>
      </c>
      <c r="P561" s="31">
        <f>P566</f>
        <v>0</v>
      </c>
      <c r="Q561" s="31">
        <f>Q566</f>
        <v>0</v>
      </c>
      <c r="R561" s="31">
        <f>R566</f>
        <v>0</v>
      </c>
      <c r="S561" s="31">
        <f>S566</f>
        <v>0</v>
      </c>
      <c r="T561" s="31">
        <f>T566</f>
        <v>0</v>
      </c>
      <c r="U561" s="31">
        <f>U566</f>
        <v>0</v>
      </c>
      <c r="V561" s="31">
        <f>V566</f>
        <v>0</v>
      </c>
      <c r="W561" s="31">
        <f>W566</f>
        <v>0</v>
      </c>
      <c r="X561" s="31">
        <f>X566</f>
        <v>0</v>
      </c>
      <c r="Y561" s="31">
        <f>Y566</f>
        <v>0</v>
      </c>
      <c r="Z561" s="31">
        <f>Z566</f>
        <v>0</v>
      </c>
      <c r="AA561" s="31">
        <f>AA566</f>
        <v>0</v>
      </c>
      <c r="AB561" s="31">
        <f>AB566</f>
        <v>0</v>
      </c>
      <c r="AC561" s="31">
        <f t="shared" si="1285"/>
        <v>815.39999999999998</v>
      </c>
      <c r="AD561" s="31">
        <f t="shared" si="1286"/>
        <v>0</v>
      </c>
      <c r="AE561" s="31">
        <f t="shared" si="1287"/>
        <v>0</v>
      </c>
      <c r="AF561" s="31">
        <f>AF566+AF562</f>
        <v>6000</v>
      </c>
      <c r="AG561" s="31">
        <f t="shared" si="1288"/>
        <v>6815.3999999999996</v>
      </c>
      <c r="AH561" s="31">
        <f t="shared" si="1289"/>
        <v>0</v>
      </c>
      <c r="AI561" s="31">
        <f t="shared" si="1290"/>
        <v>0</v>
      </c>
      <c r="AJ561" s="31">
        <f>AJ566+AJ562</f>
        <v>0</v>
      </c>
      <c r="AK561" s="31">
        <f>AK566+AK562</f>
        <v>0</v>
      </c>
      <c r="AL561" s="31">
        <f>AL566+AL562</f>
        <v>0</v>
      </c>
      <c r="AM561" s="31">
        <f>AM566+AM562</f>
        <v>0</v>
      </c>
      <c r="AN561" s="31">
        <f>AN566+AN562</f>
        <v>0</v>
      </c>
      <c r="AO561" s="31">
        <f>AO566+AO562</f>
        <v>0</v>
      </c>
      <c r="AP561" s="31">
        <f>AP566+AP562</f>
        <v>0</v>
      </c>
      <c r="AQ561" s="31">
        <f>AQ566+AQ562</f>
        <v>0</v>
      </c>
      <c r="AR561" s="31">
        <f>AR566+AR562</f>
        <v>0</v>
      </c>
      <c r="AS561" s="31">
        <f t="shared" si="1282"/>
        <v>6815.3999999999996</v>
      </c>
      <c r="AT561" s="31">
        <f t="shared" si="1283"/>
        <v>0</v>
      </c>
      <c r="AU561" s="31">
        <f t="shared" si="1284"/>
        <v>0</v>
      </c>
      <c r="AV561" s="31">
        <f>AV566+AV562</f>
        <v>0</v>
      </c>
      <c r="AW561" s="32"/>
      <c r="AX561" s="32"/>
      <c r="AY561" s="1"/>
      <c r="AZ561" s="1"/>
      <c r="BA561" s="1"/>
      <c r="BB561" s="1"/>
      <c r="BC561" s="1"/>
      <c r="BD561" s="1"/>
      <c r="BE561" s="1"/>
    </row>
    <row r="562" s="1" customFormat="1" ht="15">
      <c r="A562" s="29" t="s">
        <v>298</v>
      </c>
      <c r="B562" s="29" t="s">
        <v>87</v>
      </c>
      <c r="C562" s="29" t="s">
        <v>27</v>
      </c>
      <c r="D562" s="15" t="s">
        <v>415</v>
      </c>
      <c r="E562" s="16"/>
      <c r="F562" s="30" t="s">
        <v>165</v>
      </c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  <c r="AA562" s="31"/>
      <c r="AB562" s="31"/>
      <c r="AC562" s="31"/>
      <c r="AD562" s="31"/>
      <c r="AE562" s="31"/>
      <c r="AF562" s="31">
        <f t="shared" ref="AF562:AF568" si="1337">AF563</f>
        <v>6000</v>
      </c>
      <c r="AG562" s="31">
        <f t="shared" si="1288"/>
        <v>6000</v>
      </c>
      <c r="AH562" s="31">
        <f t="shared" si="1289"/>
        <v>0</v>
      </c>
      <c r="AI562" s="31">
        <f t="shared" si="1290"/>
        <v>0</v>
      </c>
      <c r="AJ562" s="31">
        <f t="shared" ref="AJ562:AJ568" si="1338">AJ563</f>
        <v>0</v>
      </c>
      <c r="AK562" s="31">
        <f t="shared" ref="AK562:AK568" si="1339">AK563</f>
        <v>0</v>
      </c>
      <c r="AL562" s="31">
        <f t="shared" ref="AL562:AL568" si="1340">AL563</f>
        <v>0</v>
      </c>
      <c r="AM562" s="31">
        <f t="shared" ref="AM562:AM568" si="1341">AM563</f>
        <v>0</v>
      </c>
      <c r="AN562" s="31">
        <f t="shared" ref="AN562:AN568" si="1342">AN563</f>
        <v>0</v>
      </c>
      <c r="AO562" s="31">
        <f t="shared" ref="AO562:AO568" si="1343">AO563</f>
        <v>0</v>
      </c>
      <c r="AP562" s="31">
        <f t="shared" ref="AP562:AP568" si="1344">AP563</f>
        <v>0</v>
      </c>
      <c r="AQ562" s="31">
        <f t="shared" ref="AQ562:AQ568" si="1345">AQ563</f>
        <v>0</v>
      </c>
      <c r="AR562" s="31">
        <f t="shared" ref="AR562:AR568" si="1346">AR563</f>
        <v>0</v>
      </c>
      <c r="AS562" s="31">
        <f t="shared" si="1282"/>
        <v>6000</v>
      </c>
      <c r="AT562" s="31">
        <f t="shared" si="1283"/>
        <v>0</v>
      </c>
      <c r="AU562" s="31">
        <f t="shared" si="1284"/>
        <v>0</v>
      </c>
      <c r="AV562" s="31">
        <f t="shared" ref="AV562:AV568" si="1347">AV563</f>
        <v>0</v>
      </c>
      <c r="AW562" s="32"/>
      <c r="AX562" s="32"/>
      <c r="AY562" s="1"/>
      <c r="AZ562" s="1"/>
      <c r="BA562" s="1"/>
      <c r="BB562" s="1"/>
      <c r="BC562" s="1"/>
      <c r="BD562" s="1"/>
      <c r="BE562" s="1"/>
    </row>
    <row r="563" s="1" customFormat="1" ht="15">
      <c r="A563" s="29" t="s">
        <v>298</v>
      </c>
      <c r="B563" s="29" t="s">
        <v>87</v>
      </c>
      <c r="C563" s="29" t="s">
        <v>27</v>
      </c>
      <c r="D563" s="15" t="s">
        <v>416</v>
      </c>
      <c r="E563" s="16"/>
      <c r="F563" s="30" t="s">
        <v>353</v>
      </c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  <c r="AA563" s="31"/>
      <c r="AB563" s="31"/>
      <c r="AC563" s="31"/>
      <c r="AD563" s="31"/>
      <c r="AE563" s="31"/>
      <c r="AF563" s="31">
        <f t="shared" si="1337"/>
        <v>6000</v>
      </c>
      <c r="AG563" s="31">
        <f t="shared" si="1288"/>
        <v>6000</v>
      </c>
      <c r="AH563" s="31">
        <f t="shared" si="1289"/>
        <v>0</v>
      </c>
      <c r="AI563" s="31">
        <f t="shared" si="1290"/>
        <v>0</v>
      </c>
      <c r="AJ563" s="31">
        <f t="shared" si="1338"/>
        <v>0</v>
      </c>
      <c r="AK563" s="31">
        <f t="shared" si="1339"/>
        <v>0</v>
      </c>
      <c r="AL563" s="31">
        <f t="shared" si="1340"/>
        <v>0</v>
      </c>
      <c r="AM563" s="31">
        <f t="shared" si="1341"/>
        <v>0</v>
      </c>
      <c r="AN563" s="31">
        <f t="shared" si="1342"/>
        <v>0</v>
      </c>
      <c r="AO563" s="31">
        <f t="shared" si="1343"/>
        <v>0</v>
      </c>
      <c r="AP563" s="31">
        <f t="shared" si="1344"/>
        <v>0</v>
      </c>
      <c r="AQ563" s="31">
        <f t="shared" si="1345"/>
        <v>0</v>
      </c>
      <c r="AR563" s="31">
        <f t="shared" si="1346"/>
        <v>0</v>
      </c>
      <c r="AS563" s="31">
        <f t="shared" si="1282"/>
        <v>6000</v>
      </c>
      <c r="AT563" s="31">
        <f t="shared" si="1283"/>
        <v>0</v>
      </c>
      <c r="AU563" s="31">
        <f t="shared" si="1284"/>
        <v>0</v>
      </c>
      <c r="AV563" s="31">
        <f t="shared" si="1347"/>
        <v>0</v>
      </c>
      <c r="AW563" s="32"/>
      <c r="AX563" s="32"/>
      <c r="AY563" s="1"/>
      <c r="AZ563" s="1"/>
      <c r="BA563" s="1"/>
      <c r="BB563" s="1"/>
      <c r="BC563" s="1"/>
      <c r="BD563" s="1"/>
      <c r="BE563" s="1"/>
    </row>
    <row r="564" s="1" customFormat="1" ht="15">
      <c r="A564" s="29" t="s">
        <v>298</v>
      </c>
      <c r="B564" s="29" t="s">
        <v>87</v>
      </c>
      <c r="C564" s="29" t="s">
        <v>27</v>
      </c>
      <c r="D564" s="15" t="s">
        <v>417</v>
      </c>
      <c r="E564" s="16"/>
      <c r="F564" s="30" t="s">
        <v>418</v>
      </c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  <c r="AA564" s="31"/>
      <c r="AB564" s="31"/>
      <c r="AC564" s="31"/>
      <c r="AD564" s="31"/>
      <c r="AE564" s="31"/>
      <c r="AF564" s="31">
        <f t="shared" si="1337"/>
        <v>6000</v>
      </c>
      <c r="AG564" s="31">
        <f t="shared" si="1288"/>
        <v>6000</v>
      </c>
      <c r="AH564" s="31">
        <f t="shared" si="1289"/>
        <v>0</v>
      </c>
      <c r="AI564" s="31">
        <f t="shared" si="1290"/>
        <v>0</v>
      </c>
      <c r="AJ564" s="31">
        <f t="shared" si="1338"/>
        <v>0</v>
      </c>
      <c r="AK564" s="31">
        <f t="shared" si="1339"/>
        <v>0</v>
      </c>
      <c r="AL564" s="31">
        <f t="shared" si="1340"/>
        <v>0</v>
      </c>
      <c r="AM564" s="31">
        <f t="shared" si="1341"/>
        <v>0</v>
      </c>
      <c r="AN564" s="31">
        <f t="shared" si="1342"/>
        <v>0</v>
      </c>
      <c r="AO564" s="31">
        <f t="shared" si="1343"/>
        <v>0</v>
      </c>
      <c r="AP564" s="31">
        <f t="shared" si="1344"/>
        <v>0</v>
      </c>
      <c r="AQ564" s="31">
        <f t="shared" si="1345"/>
        <v>0</v>
      </c>
      <c r="AR564" s="31">
        <f t="shared" si="1346"/>
        <v>0</v>
      </c>
      <c r="AS564" s="31">
        <f t="shared" si="1282"/>
        <v>6000</v>
      </c>
      <c r="AT564" s="31">
        <f t="shared" si="1283"/>
        <v>0</v>
      </c>
      <c r="AU564" s="31">
        <f t="shared" si="1284"/>
        <v>0</v>
      </c>
      <c r="AV564" s="31">
        <f t="shared" si="1347"/>
        <v>0</v>
      </c>
      <c r="AW564" s="32"/>
      <c r="AX564" s="32"/>
      <c r="AY564" s="1"/>
      <c r="AZ564" s="1"/>
      <c r="BA564" s="1"/>
      <c r="BB564" s="1"/>
      <c r="BC564" s="1"/>
      <c r="BD564" s="1"/>
      <c r="BE564" s="1"/>
    </row>
    <row r="565" s="1" customFormat="1" ht="15">
      <c r="A565" s="29" t="s">
        <v>298</v>
      </c>
      <c r="B565" s="29" t="s">
        <v>87</v>
      </c>
      <c r="C565" s="29" t="s">
        <v>27</v>
      </c>
      <c r="D565" s="15" t="s">
        <v>417</v>
      </c>
      <c r="E565" s="15" t="s">
        <v>129</v>
      </c>
      <c r="F565" s="30" t="s">
        <v>130</v>
      </c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  <c r="AA565" s="31"/>
      <c r="AB565" s="31"/>
      <c r="AC565" s="31"/>
      <c r="AD565" s="31"/>
      <c r="AE565" s="31"/>
      <c r="AF565" s="31">
        <v>6000</v>
      </c>
      <c r="AG565" s="31">
        <f t="shared" si="1288"/>
        <v>6000</v>
      </c>
      <c r="AH565" s="31">
        <f t="shared" si="1289"/>
        <v>0</v>
      </c>
      <c r="AI565" s="31">
        <f t="shared" si="1290"/>
        <v>0</v>
      </c>
      <c r="AJ565" s="31"/>
      <c r="AK565" s="31"/>
      <c r="AL565" s="31"/>
      <c r="AM565" s="31"/>
      <c r="AN565" s="31"/>
      <c r="AO565" s="31"/>
      <c r="AP565" s="31"/>
      <c r="AQ565" s="31"/>
      <c r="AR565" s="31"/>
      <c r="AS565" s="31">
        <f t="shared" si="1282"/>
        <v>6000</v>
      </c>
      <c r="AT565" s="31">
        <f t="shared" si="1283"/>
        <v>0</v>
      </c>
      <c r="AU565" s="31">
        <f t="shared" si="1284"/>
        <v>0</v>
      </c>
      <c r="AV565" s="31"/>
      <c r="AW565" s="32"/>
      <c r="AX565" s="32"/>
      <c r="AY565" s="1"/>
      <c r="AZ565" s="1"/>
      <c r="BA565" s="1"/>
      <c r="BB565" s="1"/>
      <c r="BC565" s="1"/>
      <c r="BD565" s="1"/>
      <c r="BE565" s="1"/>
    </row>
    <row r="566" s="1" customFormat="1" ht="15">
      <c r="A566" s="29" t="s">
        <v>298</v>
      </c>
      <c r="B566" s="29" t="s">
        <v>87</v>
      </c>
      <c r="C566" s="29" t="s">
        <v>27</v>
      </c>
      <c r="D566" s="15" t="s">
        <v>419</v>
      </c>
      <c r="E566" s="16"/>
      <c r="F566" s="30" t="s">
        <v>34</v>
      </c>
      <c r="G566" s="31"/>
      <c r="H566" s="31"/>
      <c r="I566" s="31"/>
      <c r="J566" s="31">
        <f t="shared" si="1321"/>
        <v>815.39999999999998</v>
      </c>
      <c r="K566" s="31">
        <f t="shared" si="1322"/>
        <v>0</v>
      </c>
      <c r="L566" s="31">
        <f t="shared" si="1323"/>
        <v>0</v>
      </c>
      <c r="M566" s="31">
        <f t="shared" si="1159"/>
        <v>815.39999999999998</v>
      </c>
      <c r="N566" s="31">
        <f t="shared" si="1160"/>
        <v>0</v>
      </c>
      <c r="O566" s="31">
        <f t="shared" si="1161"/>
        <v>0</v>
      </c>
      <c r="P566" s="31">
        <f t="shared" si="1324"/>
        <v>0</v>
      </c>
      <c r="Q566" s="31">
        <f t="shared" si="1325"/>
        <v>0</v>
      </c>
      <c r="R566" s="31">
        <f t="shared" si="1326"/>
        <v>0</v>
      </c>
      <c r="S566" s="31">
        <f t="shared" si="1327"/>
        <v>0</v>
      </c>
      <c r="T566" s="31">
        <f t="shared" si="1328"/>
        <v>0</v>
      </c>
      <c r="U566" s="31">
        <f t="shared" si="1329"/>
        <v>0</v>
      </c>
      <c r="V566" s="31">
        <f t="shared" si="1330"/>
        <v>0</v>
      </c>
      <c r="W566" s="31">
        <f t="shared" si="1331"/>
        <v>0</v>
      </c>
      <c r="X566" s="31">
        <f t="shared" si="1332"/>
        <v>0</v>
      </c>
      <c r="Y566" s="31">
        <f t="shared" si="1333"/>
        <v>0</v>
      </c>
      <c r="Z566" s="31">
        <f t="shared" si="1334"/>
        <v>0</v>
      </c>
      <c r="AA566" s="31">
        <f t="shared" si="1335"/>
        <v>0</v>
      </c>
      <c r="AB566" s="31">
        <f t="shared" si="1336"/>
        <v>0</v>
      </c>
      <c r="AC566" s="31">
        <f t="shared" si="1285"/>
        <v>815.39999999999998</v>
      </c>
      <c r="AD566" s="31">
        <f t="shared" si="1286"/>
        <v>0</v>
      </c>
      <c r="AE566" s="31">
        <f t="shared" si="1287"/>
        <v>0</v>
      </c>
      <c r="AF566" s="31">
        <f t="shared" si="1337"/>
        <v>0</v>
      </c>
      <c r="AG566" s="31">
        <f t="shared" si="1288"/>
        <v>815.39999999999998</v>
      </c>
      <c r="AH566" s="31">
        <f t="shared" si="1289"/>
        <v>0</v>
      </c>
      <c r="AI566" s="31">
        <f t="shared" si="1290"/>
        <v>0</v>
      </c>
      <c r="AJ566" s="31">
        <f t="shared" si="1338"/>
        <v>0</v>
      </c>
      <c r="AK566" s="31">
        <f t="shared" si="1339"/>
        <v>0</v>
      </c>
      <c r="AL566" s="31">
        <f t="shared" si="1340"/>
        <v>0</v>
      </c>
      <c r="AM566" s="31">
        <f t="shared" si="1341"/>
        <v>0</v>
      </c>
      <c r="AN566" s="31">
        <f t="shared" si="1342"/>
        <v>0</v>
      </c>
      <c r="AO566" s="31">
        <f t="shared" si="1343"/>
        <v>0</v>
      </c>
      <c r="AP566" s="31">
        <f t="shared" si="1344"/>
        <v>0</v>
      </c>
      <c r="AQ566" s="31">
        <f t="shared" si="1345"/>
        <v>0</v>
      </c>
      <c r="AR566" s="31">
        <f t="shared" si="1346"/>
        <v>0</v>
      </c>
      <c r="AS566" s="31">
        <f t="shared" si="1282"/>
        <v>815.39999999999998</v>
      </c>
      <c r="AT566" s="31">
        <f t="shared" si="1283"/>
        <v>0</v>
      </c>
      <c r="AU566" s="31">
        <f t="shared" si="1284"/>
        <v>0</v>
      </c>
      <c r="AV566" s="31">
        <f t="shared" si="1347"/>
        <v>0</v>
      </c>
      <c r="AW566" s="32"/>
      <c r="AX566" s="32"/>
      <c r="AY566" s="1"/>
      <c r="AZ566" s="1"/>
      <c r="BA566" s="1"/>
      <c r="BB566" s="1"/>
      <c r="BC566" s="1"/>
      <c r="BD566" s="1"/>
      <c r="BE566" s="1"/>
    </row>
    <row r="567" s="1" customFormat="1" ht="15">
      <c r="A567" s="29" t="s">
        <v>298</v>
      </c>
      <c r="B567" s="29" t="s">
        <v>87</v>
      </c>
      <c r="C567" s="29" t="s">
        <v>27</v>
      </c>
      <c r="D567" s="29" t="s">
        <v>420</v>
      </c>
      <c r="E567" s="16"/>
      <c r="F567" s="30" t="s">
        <v>421</v>
      </c>
      <c r="G567" s="31"/>
      <c r="H567" s="31"/>
      <c r="I567" s="31"/>
      <c r="J567" s="31">
        <f t="shared" si="1321"/>
        <v>815.39999999999998</v>
      </c>
      <c r="K567" s="31">
        <f t="shared" si="1322"/>
        <v>0</v>
      </c>
      <c r="L567" s="31">
        <f t="shared" si="1323"/>
        <v>0</v>
      </c>
      <c r="M567" s="31">
        <f t="shared" si="1159"/>
        <v>815.39999999999998</v>
      </c>
      <c r="N567" s="31">
        <f t="shared" si="1160"/>
        <v>0</v>
      </c>
      <c r="O567" s="31">
        <f t="shared" si="1161"/>
        <v>0</v>
      </c>
      <c r="P567" s="31">
        <f t="shared" si="1324"/>
        <v>0</v>
      </c>
      <c r="Q567" s="31">
        <f t="shared" si="1325"/>
        <v>0</v>
      </c>
      <c r="R567" s="31">
        <f t="shared" si="1326"/>
        <v>0</v>
      </c>
      <c r="S567" s="31">
        <f t="shared" si="1327"/>
        <v>0</v>
      </c>
      <c r="T567" s="31">
        <f t="shared" si="1328"/>
        <v>0</v>
      </c>
      <c r="U567" s="31">
        <f t="shared" si="1329"/>
        <v>0</v>
      </c>
      <c r="V567" s="31">
        <f t="shared" si="1330"/>
        <v>0</v>
      </c>
      <c r="W567" s="31">
        <f t="shared" si="1331"/>
        <v>0</v>
      </c>
      <c r="X567" s="31">
        <f t="shared" si="1332"/>
        <v>0</v>
      </c>
      <c r="Y567" s="31">
        <f t="shared" si="1333"/>
        <v>0</v>
      </c>
      <c r="Z567" s="31">
        <f t="shared" si="1334"/>
        <v>0</v>
      </c>
      <c r="AA567" s="31">
        <f t="shared" si="1335"/>
        <v>0</v>
      </c>
      <c r="AB567" s="31">
        <f t="shared" si="1336"/>
        <v>0</v>
      </c>
      <c r="AC567" s="31">
        <f t="shared" si="1285"/>
        <v>815.39999999999998</v>
      </c>
      <c r="AD567" s="31">
        <f t="shared" si="1286"/>
        <v>0</v>
      </c>
      <c r="AE567" s="31">
        <f t="shared" si="1287"/>
        <v>0</v>
      </c>
      <c r="AF567" s="31">
        <f t="shared" si="1337"/>
        <v>0</v>
      </c>
      <c r="AG567" s="31">
        <f t="shared" si="1288"/>
        <v>815.39999999999998</v>
      </c>
      <c r="AH567" s="31">
        <f t="shared" si="1289"/>
        <v>0</v>
      </c>
      <c r="AI567" s="31">
        <f t="shared" si="1290"/>
        <v>0</v>
      </c>
      <c r="AJ567" s="31">
        <f t="shared" si="1338"/>
        <v>0</v>
      </c>
      <c r="AK567" s="31">
        <f t="shared" si="1339"/>
        <v>0</v>
      </c>
      <c r="AL567" s="31">
        <f t="shared" si="1340"/>
        <v>0</v>
      </c>
      <c r="AM567" s="31">
        <f t="shared" si="1341"/>
        <v>0</v>
      </c>
      <c r="AN567" s="31">
        <f t="shared" si="1342"/>
        <v>0</v>
      </c>
      <c r="AO567" s="31">
        <f t="shared" si="1343"/>
        <v>0</v>
      </c>
      <c r="AP567" s="31">
        <f t="shared" si="1344"/>
        <v>0</v>
      </c>
      <c r="AQ567" s="31">
        <f t="shared" si="1345"/>
        <v>0</v>
      </c>
      <c r="AR567" s="31">
        <f t="shared" si="1346"/>
        <v>0</v>
      </c>
      <c r="AS567" s="31">
        <f t="shared" si="1282"/>
        <v>815.39999999999998</v>
      </c>
      <c r="AT567" s="31">
        <f t="shared" si="1283"/>
        <v>0</v>
      </c>
      <c r="AU567" s="31">
        <f t="shared" si="1284"/>
        <v>0</v>
      </c>
      <c r="AV567" s="31">
        <f t="shared" si="1347"/>
        <v>0</v>
      </c>
      <c r="AW567" s="32"/>
      <c r="AX567" s="32"/>
      <c r="AY567" s="1"/>
      <c r="AZ567" s="1"/>
      <c r="BA567" s="1"/>
      <c r="BB567" s="1"/>
      <c r="BC567" s="1"/>
      <c r="BD567" s="1"/>
      <c r="BE567" s="1"/>
    </row>
    <row r="568" s="1" customFormat="1" ht="15">
      <c r="A568" s="29" t="s">
        <v>298</v>
      </c>
      <c r="B568" s="29" t="s">
        <v>87</v>
      </c>
      <c r="C568" s="29" t="s">
        <v>27</v>
      </c>
      <c r="D568" s="29" t="s">
        <v>422</v>
      </c>
      <c r="E568" s="16"/>
      <c r="F568" s="30" t="s">
        <v>423</v>
      </c>
      <c r="G568" s="31"/>
      <c r="H568" s="31"/>
      <c r="I568" s="31"/>
      <c r="J568" s="31">
        <f t="shared" si="1321"/>
        <v>815.39999999999998</v>
      </c>
      <c r="K568" s="31">
        <f t="shared" si="1322"/>
        <v>0</v>
      </c>
      <c r="L568" s="31">
        <f t="shared" si="1323"/>
        <v>0</v>
      </c>
      <c r="M568" s="31">
        <f t="shared" si="1159"/>
        <v>815.39999999999998</v>
      </c>
      <c r="N568" s="31">
        <f t="shared" si="1160"/>
        <v>0</v>
      </c>
      <c r="O568" s="31">
        <f t="shared" si="1161"/>
        <v>0</v>
      </c>
      <c r="P568" s="31">
        <f t="shared" si="1324"/>
        <v>0</v>
      </c>
      <c r="Q568" s="31">
        <f t="shared" si="1325"/>
        <v>0</v>
      </c>
      <c r="R568" s="31">
        <f t="shared" si="1326"/>
        <v>0</v>
      </c>
      <c r="S568" s="31">
        <f t="shared" si="1327"/>
        <v>0</v>
      </c>
      <c r="T568" s="31">
        <f t="shared" si="1328"/>
        <v>0</v>
      </c>
      <c r="U568" s="31">
        <f t="shared" si="1329"/>
        <v>0</v>
      </c>
      <c r="V568" s="31">
        <f t="shared" si="1330"/>
        <v>0</v>
      </c>
      <c r="W568" s="31">
        <f t="shared" si="1331"/>
        <v>0</v>
      </c>
      <c r="X568" s="31">
        <f t="shared" si="1332"/>
        <v>0</v>
      </c>
      <c r="Y568" s="31">
        <f t="shared" si="1333"/>
        <v>0</v>
      </c>
      <c r="Z568" s="31">
        <f t="shared" si="1334"/>
        <v>0</v>
      </c>
      <c r="AA568" s="31">
        <f t="shared" si="1335"/>
        <v>0</v>
      </c>
      <c r="AB568" s="31">
        <f t="shared" si="1336"/>
        <v>0</v>
      </c>
      <c r="AC568" s="31">
        <f t="shared" si="1285"/>
        <v>815.39999999999998</v>
      </c>
      <c r="AD568" s="31">
        <f t="shared" si="1286"/>
        <v>0</v>
      </c>
      <c r="AE568" s="31">
        <f t="shared" si="1287"/>
        <v>0</v>
      </c>
      <c r="AF568" s="31">
        <f t="shared" si="1337"/>
        <v>0</v>
      </c>
      <c r="AG568" s="31">
        <f t="shared" si="1288"/>
        <v>815.39999999999998</v>
      </c>
      <c r="AH568" s="31">
        <f t="shared" si="1289"/>
        <v>0</v>
      </c>
      <c r="AI568" s="31">
        <f t="shared" si="1290"/>
        <v>0</v>
      </c>
      <c r="AJ568" s="31">
        <f t="shared" si="1338"/>
        <v>0</v>
      </c>
      <c r="AK568" s="31">
        <f t="shared" si="1339"/>
        <v>0</v>
      </c>
      <c r="AL568" s="31">
        <f t="shared" si="1340"/>
        <v>0</v>
      </c>
      <c r="AM568" s="31">
        <f t="shared" si="1341"/>
        <v>0</v>
      </c>
      <c r="AN568" s="31">
        <f t="shared" si="1342"/>
        <v>0</v>
      </c>
      <c r="AO568" s="31">
        <f t="shared" si="1343"/>
        <v>0</v>
      </c>
      <c r="AP568" s="31">
        <f t="shared" si="1344"/>
        <v>0</v>
      </c>
      <c r="AQ568" s="31">
        <f t="shared" si="1345"/>
        <v>0</v>
      </c>
      <c r="AR568" s="31">
        <f t="shared" si="1346"/>
        <v>0</v>
      </c>
      <c r="AS568" s="31">
        <f t="shared" si="1282"/>
        <v>815.39999999999998</v>
      </c>
      <c r="AT568" s="31">
        <f t="shared" si="1283"/>
        <v>0</v>
      </c>
      <c r="AU568" s="31">
        <f t="shared" si="1284"/>
        <v>0</v>
      </c>
      <c r="AV568" s="31">
        <f t="shared" si="1347"/>
        <v>0</v>
      </c>
      <c r="AW568" s="32"/>
      <c r="AX568" s="32"/>
      <c r="AY568" s="1"/>
      <c r="AZ568" s="1"/>
      <c r="BA568" s="1"/>
      <c r="BB568" s="1"/>
      <c r="BC568" s="1"/>
      <c r="BD568" s="1"/>
      <c r="BE568" s="1"/>
    </row>
    <row r="569" s="1" customFormat="1" ht="15">
      <c r="A569" s="29" t="s">
        <v>298</v>
      </c>
      <c r="B569" s="29" t="s">
        <v>87</v>
      </c>
      <c r="C569" s="29" t="s">
        <v>27</v>
      </c>
      <c r="D569" s="29" t="s">
        <v>422</v>
      </c>
      <c r="E569" s="15" t="s">
        <v>129</v>
      </c>
      <c r="F569" s="30" t="s">
        <v>130</v>
      </c>
      <c r="G569" s="31"/>
      <c r="H569" s="31"/>
      <c r="I569" s="31"/>
      <c r="J569" s="31">
        <v>815.39999999999998</v>
      </c>
      <c r="K569" s="31"/>
      <c r="L569" s="31"/>
      <c r="M569" s="31">
        <f t="shared" ref="M569:M632" si="1348">G569+J569</f>
        <v>815.39999999999998</v>
      </c>
      <c r="N569" s="31">
        <f t="shared" ref="N569:N632" si="1349">H569+K569</f>
        <v>0</v>
      </c>
      <c r="O569" s="31">
        <f t="shared" ref="O569:O632" si="1350">I569+L569</f>
        <v>0</v>
      </c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  <c r="AA569" s="31"/>
      <c r="AB569" s="31"/>
      <c r="AC569" s="31">
        <f t="shared" si="1285"/>
        <v>815.39999999999998</v>
      </c>
      <c r="AD569" s="31">
        <f t="shared" si="1286"/>
        <v>0</v>
      </c>
      <c r="AE569" s="31">
        <f t="shared" si="1287"/>
        <v>0</v>
      </c>
      <c r="AF569" s="31"/>
      <c r="AG569" s="31">
        <f t="shared" si="1288"/>
        <v>815.39999999999998</v>
      </c>
      <c r="AH569" s="31">
        <f t="shared" si="1289"/>
        <v>0</v>
      </c>
      <c r="AI569" s="31">
        <f t="shared" si="1290"/>
        <v>0</v>
      </c>
      <c r="AJ569" s="31"/>
      <c r="AK569" s="31"/>
      <c r="AL569" s="31"/>
      <c r="AM569" s="31"/>
      <c r="AN569" s="31"/>
      <c r="AO569" s="31"/>
      <c r="AP569" s="31"/>
      <c r="AQ569" s="31"/>
      <c r="AR569" s="31"/>
      <c r="AS569" s="31">
        <f t="shared" si="1282"/>
        <v>815.39999999999998</v>
      </c>
      <c r="AT569" s="31">
        <f t="shared" si="1283"/>
        <v>0</v>
      </c>
      <c r="AU569" s="31">
        <f t="shared" si="1284"/>
        <v>0</v>
      </c>
      <c r="AV569" s="31"/>
      <c r="AW569" s="32"/>
      <c r="AX569" s="32">
        <v>89</v>
      </c>
      <c r="AY569" s="1"/>
      <c r="AZ569" s="1"/>
      <c r="BA569" s="1"/>
      <c r="BB569" s="1"/>
      <c r="BC569" s="1"/>
      <c r="BD569" s="1"/>
      <c r="BE569" s="1"/>
    </row>
    <row r="570" s="24" customFormat="1" ht="15">
      <c r="A570" s="25" t="s">
        <v>298</v>
      </c>
      <c r="B570" s="25" t="s">
        <v>87</v>
      </c>
      <c r="C570" s="25" t="s">
        <v>63</v>
      </c>
      <c r="D570" s="25"/>
      <c r="E570" s="44"/>
      <c r="F570" s="26" t="s">
        <v>424</v>
      </c>
      <c r="G570" s="27">
        <f>G571+G578</f>
        <v>147287.70000000001</v>
      </c>
      <c r="H570" s="27">
        <f>H571+H578</f>
        <v>146228.20000000001</v>
      </c>
      <c r="I570" s="27">
        <f>I571+I578</f>
        <v>146228.20000000001</v>
      </c>
      <c r="J570" s="27">
        <f>J571+J578</f>
        <v>-1876.846</v>
      </c>
      <c r="K570" s="27">
        <f>K571+K578</f>
        <v>-1877.088</v>
      </c>
      <c r="L570" s="27">
        <f>L571+L578</f>
        <v>-1877.088</v>
      </c>
      <c r="M570" s="27">
        <f t="shared" si="1348"/>
        <v>145410.85400000002</v>
      </c>
      <c r="N570" s="27">
        <f t="shared" si="1349"/>
        <v>144351.11200000002</v>
      </c>
      <c r="O570" s="27">
        <f t="shared" si="1350"/>
        <v>144351.11200000002</v>
      </c>
      <c r="P570" s="27">
        <f>P571+P578</f>
        <v>0</v>
      </c>
      <c r="Q570" s="27">
        <f>Q571+Q578</f>
        <v>0</v>
      </c>
      <c r="R570" s="27">
        <f>R571+R578</f>
        <v>-7447.5959999999995</v>
      </c>
      <c r="S570" s="27">
        <f>S571+S578</f>
        <v>0</v>
      </c>
      <c r="T570" s="27">
        <f>T571+T578</f>
        <v>0</v>
      </c>
      <c r="U570" s="27">
        <f>U571+U578</f>
        <v>0</v>
      </c>
      <c r="V570" s="27">
        <f>V571+V578</f>
        <v>0</v>
      </c>
      <c r="W570" s="27">
        <f>W571+W578</f>
        <v>0</v>
      </c>
      <c r="X570" s="27">
        <f>X571+X578</f>
        <v>0</v>
      </c>
      <c r="Y570" s="27">
        <f>Y571+Y578</f>
        <v>0</v>
      </c>
      <c r="Z570" s="27">
        <f>Z571+Z578</f>
        <v>0</v>
      </c>
      <c r="AA570" s="27">
        <f>AA571+AA578</f>
        <v>0</v>
      </c>
      <c r="AB570" s="27">
        <f>AB571+AB578</f>
        <v>0</v>
      </c>
      <c r="AC570" s="27">
        <f t="shared" si="1285"/>
        <v>137963.25800000003</v>
      </c>
      <c r="AD570" s="27">
        <f t="shared" si="1286"/>
        <v>144351.11200000002</v>
      </c>
      <c r="AE570" s="27">
        <f t="shared" si="1287"/>
        <v>144351.11200000002</v>
      </c>
      <c r="AF570" s="27">
        <f>AF571+AF578</f>
        <v>0</v>
      </c>
      <c r="AG570" s="27">
        <f t="shared" si="1288"/>
        <v>137963.25800000003</v>
      </c>
      <c r="AH570" s="27">
        <f t="shared" si="1289"/>
        <v>144351.11200000002</v>
      </c>
      <c r="AI570" s="27">
        <f t="shared" si="1290"/>
        <v>144351.11200000002</v>
      </c>
      <c r="AJ570" s="27">
        <f>AJ571+AJ578</f>
        <v>0</v>
      </c>
      <c r="AK570" s="27">
        <f>AK571+AK578</f>
        <v>0</v>
      </c>
      <c r="AL570" s="27">
        <f>AL571+AL578</f>
        <v>-27.200000000000003</v>
      </c>
      <c r="AM570" s="27">
        <f>AM571+AM578</f>
        <v>0</v>
      </c>
      <c r="AN570" s="27">
        <f>AN571+AN578</f>
        <v>0</v>
      </c>
      <c r="AO570" s="27">
        <f>AO571+AO578</f>
        <v>0</v>
      </c>
      <c r="AP570" s="27">
        <f>AP571+AP578</f>
        <v>0</v>
      </c>
      <c r="AQ570" s="27">
        <f>AQ571+AQ578</f>
        <v>0</v>
      </c>
      <c r="AR570" s="27">
        <f>AR571+AR578</f>
        <v>0</v>
      </c>
      <c r="AS570" s="27">
        <f t="shared" si="1282"/>
        <v>137936.05800000002</v>
      </c>
      <c r="AT570" s="27">
        <f t="shared" si="1283"/>
        <v>144351.11200000002</v>
      </c>
      <c r="AU570" s="27">
        <f t="shared" si="1284"/>
        <v>144351.11200000002</v>
      </c>
      <c r="AV570" s="27">
        <f>AV571+AV578</f>
        <v>0</v>
      </c>
      <c r="AW570" s="28"/>
      <c r="AX570" s="28"/>
      <c r="AY570" s="24"/>
      <c r="AZ570" s="24"/>
      <c r="BA570" s="24"/>
      <c r="BB570" s="24"/>
      <c r="BC570" s="24"/>
      <c r="BD570" s="24"/>
      <c r="BE570" s="24"/>
    </row>
    <row r="571" ht="30">
      <c r="A571" s="29" t="s">
        <v>298</v>
      </c>
      <c r="B571" s="29" t="s">
        <v>87</v>
      </c>
      <c r="C571" s="29" t="s">
        <v>63</v>
      </c>
      <c r="D571" s="16" t="s">
        <v>413</v>
      </c>
      <c r="E571" s="16"/>
      <c r="F571" s="30" t="s">
        <v>414</v>
      </c>
      <c r="G571" s="31">
        <f t="shared" ref="G571:G572" si="1351">G572</f>
        <v>17332</v>
      </c>
      <c r="H571" s="31">
        <f t="shared" ref="H571:H572" si="1352">H572</f>
        <v>17335.400000000001</v>
      </c>
      <c r="I571" s="31">
        <f t="shared" ref="I571:I572" si="1353">I572</f>
        <v>17335.400000000001</v>
      </c>
      <c r="J571" s="31">
        <f t="shared" ref="J571:J572" si="1354">J572</f>
        <v>-1876.846</v>
      </c>
      <c r="K571" s="31">
        <f t="shared" ref="K571:K572" si="1355">K572</f>
        <v>-1877.088</v>
      </c>
      <c r="L571" s="31">
        <f t="shared" ref="L571:L572" si="1356">L572</f>
        <v>-1877.088</v>
      </c>
      <c r="M571" s="31">
        <f t="shared" si="1348"/>
        <v>15455.154</v>
      </c>
      <c r="N571" s="31">
        <f t="shared" si="1349"/>
        <v>15458.312000000002</v>
      </c>
      <c r="O571" s="31">
        <f t="shared" si="1350"/>
        <v>15458.312000000002</v>
      </c>
      <c r="P571" s="31">
        <f t="shared" ref="P571:P572" si="1357">P572</f>
        <v>0</v>
      </c>
      <c r="Q571" s="31">
        <f t="shared" ref="Q571:Q572" si="1358">Q572</f>
        <v>0</v>
      </c>
      <c r="R571" s="31">
        <f t="shared" ref="R571:R572" si="1359">R572</f>
        <v>0</v>
      </c>
      <c r="S571" s="31">
        <f t="shared" ref="S571:S572" si="1360">S572</f>
        <v>0</v>
      </c>
      <c r="T571" s="31">
        <f t="shared" ref="T571:T572" si="1361">T572</f>
        <v>0</v>
      </c>
      <c r="U571" s="31">
        <f t="shared" ref="U571:U572" si="1362">U572</f>
        <v>0</v>
      </c>
      <c r="V571" s="31">
        <f t="shared" ref="V571:V572" si="1363">V572</f>
        <v>0</v>
      </c>
      <c r="W571" s="31">
        <f t="shared" ref="W571:W572" si="1364">W572</f>
        <v>0</v>
      </c>
      <c r="X571" s="31">
        <f t="shared" ref="X571:X572" si="1365">X572</f>
        <v>0</v>
      </c>
      <c r="Y571" s="31">
        <f t="shared" ref="Y571:Y572" si="1366">Y572</f>
        <v>0</v>
      </c>
      <c r="Z571" s="31">
        <f t="shared" ref="Z571:Z572" si="1367">Z572</f>
        <v>0</v>
      </c>
      <c r="AA571" s="31">
        <f t="shared" ref="AA571:AA572" si="1368">AA572</f>
        <v>0</v>
      </c>
      <c r="AB571" s="31">
        <f t="shared" ref="AB571:AB572" si="1369">AB572</f>
        <v>0</v>
      </c>
      <c r="AC571" s="31">
        <f t="shared" si="1285"/>
        <v>15455.154</v>
      </c>
      <c r="AD571" s="31">
        <f t="shared" si="1286"/>
        <v>15458.312000000002</v>
      </c>
      <c r="AE571" s="31">
        <f t="shared" si="1287"/>
        <v>15458.312000000002</v>
      </c>
      <c r="AF571" s="31">
        <f t="shared" ref="AF571:AF572" si="1370">AF572</f>
        <v>0</v>
      </c>
      <c r="AG571" s="31">
        <f t="shared" si="1288"/>
        <v>15455.154</v>
      </c>
      <c r="AH571" s="31">
        <f t="shared" si="1289"/>
        <v>15458.312000000002</v>
      </c>
      <c r="AI571" s="31">
        <f t="shared" si="1290"/>
        <v>15458.312000000002</v>
      </c>
      <c r="AJ571" s="31">
        <f t="shared" ref="AJ571:AJ572" si="1371">AJ572</f>
        <v>0</v>
      </c>
      <c r="AK571" s="31">
        <f t="shared" ref="AK571:AK572" si="1372">AK572</f>
        <v>0</v>
      </c>
      <c r="AL571" s="31">
        <f t="shared" ref="AL571:AL572" si="1373">AL572</f>
        <v>-1.6000000000000001</v>
      </c>
      <c r="AM571" s="31">
        <f t="shared" ref="AM571:AM572" si="1374">AM572</f>
        <v>0</v>
      </c>
      <c r="AN571" s="31">
        <f t="shared" ref="AN571:AN572" si="1375">AN572</f>
        <v>0</v>
      </c>
      <c r="AO571" s="31">
        <f t="shared" ref="AO571:AO572" si="1376">AO572</f>
        <v>0</v>
      </c>
      <c r="AP571" s="31">
        <f t="shared" ref="AP571:AP572" si="1377">AP572</f>
        <v>0</v>
      </c>
      <c r="AQ571" s="31">
        <f t="shared" ref="AQ571:AQ572" si="1378">AQ572</f>
        <v>0</v>
      </c>
      <c r="AR571" s="31">
        <f t="shared" ref="AR571:AR572" si="1379">AR572</f>
        <v>0</v>
      </c>
      <c r="AS571" s="31">
        <f t="shared" si="1282"/>
        <v>15453.554</v>
      </c>
      <c r="AT571" s="31">
        <f t="shared" si="1283"/>
        <v>15458.312000000002</v>
      </c>
      <c r="AU571" s="31">
        <f t="shared" si="1284"/>
        <v>15458.312000000002</v>
      </c>
      <c r="AV571" s="31">
        <f t="shared" ref="AV571:AV572" si="1380">AV572</f>
        <v>0</v>
      </c>
      <c r="AW571" s="32"/>
      <c r="AX571" s="32"/>
      <c r="AY571" s="1"/>
      <c r="AZ571" s="1"/>
      <c r="BA571" s="1"/>
      <c r="BB571" s="1"/>
      <c r="BC571" s="1"/>
      <c r="BD571" s="1"/>
      <c r="BE571" s="1"/>
    </row>
    <row r="572" ht="15" hidden="1">
      <c r="A572" s="29" t="s">
        <v>298</v>
      </c>
      <c r="B572" s="29" t="s">
        <v>87</v>
      </c>
      <c r="C572" s="29" t="s">
        <v>63</v>
      </c>
      <c r="D572" s="16" t="s">
        <v>419</v>
      </c>
      <c r="E572" s="16"/>
      <c r="F572" s="30" t="s">
        <v>34</v>
      </c>
      <c r="G572" s="31">
        <f t="shared" si="1351"/>
        <v>17332</v>
      </c>
      <c r="H572" s="31">
        <f t="shared" si="1352"/>
        <v>17335.400000000001</v>
      </c>
      <c r="I572" s="31">
        <f t="shared" si="1353"/>
        <v>17335.400000000001</v>
      </c>
      <c r="J572" s="31">
        <f t="shared" si="1354"/>
        <v>-1876.846</v>
      </c>
      <c r="K572" s="31">
        <f t="shared" si="1355"/>
        <v>-1877.088</v>
      </c>
      <c r="L572" s="31">
        <f t="shared" si="1356"/>
        <v>-1877.088</v>
      </c>
      <c r="M572" s="31">
        <f t="shared" si="1348"/>
        <v>15455.154</v>
      </c>
      <c r="N572" s="31">
        <f t="shared" si="1349"/>
        <v>15458.312000000002</v>
      </c>
      <c r="O572" s="31">
        <f t="shared" si="1350"/>
        <v>15458.312000000002</v>
      </c>
      <c r="P572" s="31">
        <f t="shared" si="1357"/>
        <v>0</v>
      </c>
      <c r="Q572" s="31">
        <f t="shared" si="1358"/>
        <v>0</v>
      </c>
      <c r="R572" s="31">
        <f t="shared" si="1359"/>
        <v>0</v>
      </c>
      <c r="S572" s="31">
        <f t="shared" si="1360"/>
        <v>0</v>
      </c>
      <c r="T572" s="31">
        <f t="shared" si="1361"/>
        <v>0</v>
      </c>
      <c r="U572" s="31">
        <f t="shared" si="1362"/>
        <v>0</v>
      </c>
      <c r="V572" s="31">
        <f t="shared" si="1363"/>
        <v>0</v>
      </c>
      <c r="W572" s="31">
        <f t="shared" si="1364"/>
        <v>0</v>
      </c>
      <c r="X572" s="31">
        <f t="shared" si="1365"/>
        <v>0</v>
      </c>
      <c r="Y572" s="31">
        <f t="shared" si="1366"/>
        <v>0</v>
      </c>
      <c r="Z572" s="31">
        <f t="shared" si="1367"/>
        <v>0</v>
      </c>
      <c r="AA572" s="31">
        <f t="shared" si="1368"/>
        <v>0</v>
      </c>
      <c r="AB572" s="31">
        <f t="shared" si="1369"/>
        <v>0</v>
      </c>
      <c r="AC572" s="31">
        <f t="shared" si="1285"/>
        <v>15455.154</v>
      </c>
      <c r="AD572" s="31">
        <f t="shared" si="1286"/>
        <v>15458.312000000002</v>
      </c>
      <c r="AE572" s="31">
        <f t="shared" si="1287"/>
        <v>15458.312000000002</v>
      </c>
      <c r="AF572" s="31">
        <f t="shared" si="1370"/>
        <v>0</v>
      </c>
      <c r="AG572" s="31">
        <f t="shared" si="1288"/>
        <v>15455.154</v>
      </c>
      <c r="AH572" s="31">
        <f t="shared" si="1289"/>
        <v>15458.312000000002</v>
      </c>
      <c r="AI572" s="31">
        <f t="shared" si="1290"/>
        <v>15458.312000000002</v>
      </c>
      <c r="AJ572" s="31">
        <f t="shared" si="1371"/>
        <v>0</v>
      </c>
      <c r="AK572" s="31">
        <f t="shared" si="1372"/>
        <v>0</v>
      </c>
      <c r="AL572" s="31">
        <f t="shared" si="1373"/>
        <v>-1.6000000000000001</v>
      </c>
      <c r="AM572" s="31">
        <f t="shared" si="1374"/>
        <v>0</v>
      </c>
      <c r="AN572" s="31">
        <f t="shared" si="1375"/>
        <v>0</v>
      </c>
      <c r="AO572" s="31">
        <f t="shared" si="1376"/>
        <v>0</v>
      </c>
      <c r="AP572" s="31">
        <f t="shared" si="1377"/>
        <v>0</v>
      </c>
      <c r="AQ572" s="31">
        <f t="shared" si="1378"/>
        <v>0</v>
      </c>
      <c r="AR572" s="31">
        <f t="shared" si="1379"/>
        <v>0</v>
      </c>
      <c r="AS572" s="31">
        <f t="shared" si="1282"/>
        <v>15453.554</v>
      </c>
      <c r="AT572" s="31">
        <f t="shared" si="1283"/>
        <v>15458.312000000002</v>
      </c>
      <c r="AU572" s="31">
        <f t="shared" si="1284"/>
        <v>15458.312000000002</v>
      </c>
      <c r="AV572" s="31">
        <f t="shared" si="1380"/>
        <v>0</v>
      </c>
      <c r="AW572" s="32">
        <v>0</v>
      </c>
      <c r="AX572" s="32"/>
      <c r="AY572" s="41" t="s">
        <v>152</v>
      </c>
      <c r="AZ572" s="1"/>
      <c r="BA572" s="1"/>
      <c r="BB572" s="1"/>
      <c r="BC572" s="1"/>
      <c r="BD572" s="1"/>
      <c r="BE572" s="1"/>
    </row>
    <row r="573" ht="30">
      <c r="A573" s="29" t="s">
        <v>298</v>
      </c>
      <c r="B573" s="29" t="s">
        <v>87</v>
      </c>
      <c r="C573" s="29" t="s">
        <v>63</v>
      </c>
      <c r="D573" s="16" t="s">
        <v>425</v>
      </c>
      <c r="E573" s="16"/>
      <c r="F573" s="30" t="s">
        <v>426</v>
      </c>
      <c r="G573" s="31">
        <f>G574+G576</f>
        <v>17332</v>
      </c>
      <c r="H573" s="31">
        <f>H574+H576</f>
        <v>17335.400000000001</v>
      </c>
      <c r="I573" s="31">
        <f>I574+I576</f>
        <v>17335.400000000001</v>
      </c>
      <c r="J573" s="31">
        <f>J574+J576</f>
        <v>-1876.846</v>
      </c>
      <c r="K573" s="31">
        <f>K574+K576</f>
        <v>-1877.088</v>
      </c>
      <c r="L573" s="31">
        <f>L574+L576</f>
        <v>-1877.088</v>
      </c>
      <c r="M573" s="31">
        <f t="shared" si="1348"/>
        <v>15455.154</v>
      </c>
      <c r="N573" s="31">
        <f t="shared" si="1349"/>
        <v>15458.312000000002</v>
      </c>
      <c r="O573" s="31">
        <f t="shared" si="1350"/>
        <v>15458.312000000002</v>
      </c>
      <c r="P573" s="31">
        <f>P574+P576</f>
        <v>0</v>
      </c>
      <c r="Q573" s="31">
        <f>Q574+Q576</f>
        <v>0</v>
      </c>
      <c r="R573" s="31">
        <f>R574+R576</f>
        <v>0</v>
      </c>
      <c r="S573" s="31">
        <f>S574+S576</f>
        <v>0</v>
      </c>
      <c r="T573" s="31">
        <f>T574+T576</f>
        <v>0</v>
      </c>
      <c r="U573" s="31">
        <f>U574+U576</f>
        <v>0</v>
      </c>
      <c r="V573" s="31">
        <f>V574+V576</f>
        <v>0</v>
      </c>
      <c r="W573" s="31">
        <f>W574+W576</f>
        <v>0</v>
      </c>
      <c r="X573" s="31">
        <f>X574+X576</f>
        <v>0</v>
      </c>
      <c r="Y573" s="31">
        <f>Y574+Y576</f>
        <v>0</v>
      </c>
      <c r="Z573" s="31">
        <f>Z574+Z576</f>
        <v>0</v>
      </c>
      <c r="AA573" s="31">
        <f>AA574+AA576</f>
        <v>0</v>
      </c>
      <c r="AB573" s="31">
        <f>AB574+AB576</f>
        <v>0</v>
      </c>
      <c r="AC573" s="31">
        <f t="shared" si="1285"/>
        <v>15455.154</v>
      </c>
      <c r="AD573" s="31">
        <f t="shared" si="1286"/>
        <v>15458.312000000002</v>
      </c>
      <c r="AE573" s="31">
        <f t="shared" si="1287"/>
        <v>15458.312000000002</v>
      </c>
      <c r="AF573" s="31">
        <f>AF574+AF576</f>
        <v>0</v>
      </c>
      <c r="AG573" s="31">
        <f t="shared" si="1288"/>
        <v>15455.154</v>
      </c>
      <c r="AH573" s="31">
        <f t="shared" si="1289"/>
        <v>15458.312000000002</v>
      </c>
      <c r="AI573" s="31">
        <f t="shared" si="1290"/>
        <v>15458.312000000002</v>
      </c>
      <c r="AJ573" s="31">
        <f>AJ574+AJ576</f>
        <v>0</v>
      </c>
      <c r="AK573" s="31">
        <f>AK574+AK576</f>
        <v>0</v>
      </c>
      <c r="AL573" s="31">
        <f>AL574+AL576</f>
        <v>-1.6000000000000001</v>
      </c>
      <c r="AM573" s="31">
        <f>AM574+AM576</f>
        <v>0</v>
      </c>
      <c r="AN573" s="31">
        <f>AN574+AN576</f>
        <v>0</v>
      </c>
      <c r="AO573" s="31">
        <f>AO574+AO576</f>
        <v>0</v>
      </c>
      <c r="AP573" s="31">
        <f>AP574+AP576</f>
        <v>0</v>
      </c>
      <c r="AQ573" s="31">
        <f>AQ574+AQ576</f>
        <v>0</v>
      </c>
      <c r="AR573" s="31">
        <f>AR574+AR576</f>
        <v>0</v>
      </c>
      <c r="AS573" s="31">
        <f t="shared" si="1282"/>
        <v>15453.554</v>
      </c>
      <c r="AT573" s="31">
        <f t="shared" si="1283"/>
        <v>15458.312000000002</v>
      </c>
      <c r="AU573" s="31">
        <f t="shared" si="1284"/>
        <v>15458.312000000002</v>
      </c>
      <c r="AV573" s="31">
        <f>AV574+AV576</f>
        <v>0</v>
      </c>
      <c r="AW573" s="32"/>
      <c r="AX573" s="32"/>
      <c r="AY573" s="1"/>
      <c r="AZ573" s="1"/>
      <c r="BA573" s="1"/>
      <c r="BB573" s="1"/>
      <c r="BC573" s="1"/>
      <c r="BD573" s="1"/>
      <c r="BE573" s="1"/>
    </row>
    <row r="574" ht="45">
      <c r="A574" s="29" t="s">
        <v>298</v>
      </c>
      <c r="B574" s="29" t="s">
        <v>87</v>
      </c>
      <c r="C574" s="29" t="s">
        <v>63</v>
      </c>
      <c r="D574" s="16" t="s">
        <v>427</v>
      </c>
      <c r="E574" s="16"/>
      <c r="F574" s="30" t="s">
        <v>54</v>
      </c>
      <c r="G574" s="31">
        <f>G575</f>
        <v>17328.599999999999</v>
      </c>
      <c r="H574" s="31">
        <f>H575</f>
        <v>17335.400000000001</v>
      </c>
      <c r="I574" s="31">
        <f>I575</f>
        <v>17335.400000000001</v>
      </c>
      <c r="J574" s="31">
        <f>J575</f>
        <v>-1876.6030000000001</v>
      </c>
      <c r="K574" s="31">
        <f>K575</f>
        <v>-1877.088</v>
      </c>
      <c r="L574" s="31">
        <f>L575</f>
        <v>-1877.088</v>
      </c>
      <c r="M574" s="31">
        <f t="shared" si="1348"/>
        <v>15451.996999999999</v>
      </c>
      <c r="N574" s="31">
        <f t="shared" si="1349"/>
        <v>15458.312000000002</v>
      </c>
      <c r="O574" s="31">
        <f t="shared" si="1350"/>
        <v>15458.312000000002</v>
      </c>
      <c r="P574" s="31">
        <f>P575</f>
        <v>0</v>
      </c>
      <c r="Q574" s="31">
        <f>Q575</f>
        <v>0</v>
      </c>
      <c r="R574" s="31">
        <f>R575</f>
        <v>0</v>
      </c>
      <c r="S574" s="31">
        <f>S575</f>
        <v>0</v>
      </c>
      <c r="T574" s="31">
        <f>T575</f>
        <v>0</v>
      </c>
      <c r="U574" s="31">
        <f>U575</f>
        <v>0</v>
      </c>
      <c r="V574" s="31">
        <f>V575</f>
        <v>0</v>
      </c>
      <c r="W574" s="31">
        <f>W575</f>
        <v>0</v>
      </c>
      <c r="X574" s="31">
        <f>X575</f>
        <v>0</v>
      </c>
      <c r="Y574" s="31">
        <f>Y575</f>
        <v>0</v>
      </c>
      <c r="Z574" s="31">
        <f>Z575</f>
        <v>0</v>
      </c>
      <c r="AA574" s="31">
        <f>AA575</f>
        <v>0</v>
      </c>
      <c r="AB574" s="31">
        <f>AB575</f>
        <v>0</v>
      </c>
      <c r="AC574" s="31">
        <f t="shared" si="1285"/>
        <v>15451.996999999999</v>
      </c>
      <c r="AD574" s="31">
        <f t="shared" si="1286"/>
        <v>15458.312000000002</v>
      </c>
      <c r="AE574" s="31">
        <f t="shared" si="1287"/>
        <v>15458.312000000002</v>
      </c>
      <c r="AF574" s="31">
        <f>AF575</f>
        <v>0</v>
      </c>
      <c r="AG574" s="31">
        <f t="shared" si="1288"/>
        <v>15451.996999999999</v>
      </c>
      <c r="AH574" s="31">
        <f t="shared" si="1289"/>
        <v>15458.312000000002</v>
      </c>
      <c r="AI574" s="31">
        <f t="shared" si="1290"/>
        <v>15458.312000000002</v>
      </c>
      <c r="AJ574" s="31">
        <f>AJ575</f>
        <v>0</v>
      </c>
      <c r="AK574" s="31">
        <f>AK575</f>
        <v>0</v>
      </c>
      <c r="AL574" s="31">
        <f>AL575</f>
        <v>0</v>
      </c>
      <c r="AM574" s="31">
        <f>AM575</f>
        <v>0</v>
      </c>
      <c r="AN574" s="31">
        <f>AN575</f>
        <v>0</v>
      </c>
      <c r="AO574" s="31">
        <f>AO575</f>
        <v>0</v>
      </c>
      <c r="AP574" s="31">
        <f>AP575</f>
        <v>0</v>
      </c>
      <c r="AQ574" s="31">
        <f>AQ575</f>
        <v>0</v>
      </c>
      <c r="AR574" s="31">
        <f>AR575</f>
        <v>0</v>
      </c>
      <c r="AS574" s="31">
        <f t="shared" si="1282"/>
        <v>15451.996999999999</v>
      </c>
      <c r="AT574" s="31">
        <f t="shared" si="1283"/>
        <v>15458.312000000002</v>
      </c>
      <c r="AU574" s="31">
        <f t="shared" si="1284"/>
        <v>15458.312000000002</v>
      </c>
      <c r="AV574" s="31">
        <f>AV575</f>
        <v>0</v>
      </c>
      <c r="AW574" s="32"/>
      <c r="AX574" s="32"/>
      <c r="AY574" s="1"/>
      <c r="AZ574" s="1"/>
      <c r="BA574" s="1"/>
      <c r="BB574" s="1"/>
      <c r="BC574" s="1"/>
      <c r="BD574" s="1"/>
      <c r="BE574" s="1"/>
    </row>
    <row r="575" ht="30">
      <c r="A575" s="29" t="s">
        <v>298</v>
      </c>
      <c r="B575" s="29" t="s">
        <v>87</v>
      </c>
      <c r="C575" s="29" t="s">
        <v>63</v>
      </c>
      <c r="D575" s="16" t="s">
        <v>427</v>
      </c>
      <c r="E575" s="15" t="s">
        <v>129</v>
      </c>
      <c r="F575" s="30" t="s">
        <v>130</v>
      </c>
      <c r="G575" s="31">
        <v>17328.599999999999</v>
      </c>
      <c r="H575" s="31">
        <v>17335.400000000001</v>
      </c>
      <c r="I575" s="31">
        <v>17335.400000000001</v>
      </c>
      <c r="J575" s="33">
        <v>-1876.6030000000001</v>
      </c>
      <c r="K575" s="33">
        <v>-1877.088</v>
      </c>
      <c r="L575" s="33">
        <v>-1877.088</v>
      </c>
      <c r="M575" s="31">
        <f t="shared" si="1348"/>
        <v>15451.996999999999</v>
      </c>
      <c r="N575" s="31">
        <f t="shared" si="1349"/>
        <v>15458.312000000002</v>
      </c>
      <c r="O575" s="31">
        <f t="shared" si="1350"/>
        <v>15458.312000000002</v>
      </c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  <c r="AA575" s="31"/>
      <c r="AB575" s="31"/>
      <c r="AC575" s="31">
        <f t="shared" si="1285"/>
        <v>15451.996999999999</v>
      </c>
      <c r="AD575" s="31">
        <f t="shared" si="1286"/>
        <v>15458.312000000002</v>
      </c>
      <c r="AE575" s="31">
        <f t="shared" si="1287"/>
        <v>15458.312000000002</v>
      </c>
      <c r="AF575" s="31"/>
      <c r="AG575" s="31">
        <f t="shared" si="1288"/>
        <v>15451.996999999999</v>
      </c>
      <c r="AH575" s="31">
        <f t="shared" si="1289"/>
        <v>15458.312000000002</v>
      </c>
      <c r="AI575" s="31">
        <f t="shared" si="1290"/>
        <v>15458.312000000002</v>
      </c>
      <c r="AJ575" s="31"/>
      <c r="AK575" s="31"/>
      <c r="AL575" s="31"/>
      <c r="AM575" s="31"/>
      <c r="AN575" s="31"/>
      <c r="AO575" s="31"/>
      <c r="AP575" s="31"/>
      <c r="AQ575" s="31"/>
      <c r="AR575" s="31"/>
      <c r="AS575" s="31">
        <f t="shared" si="1282"/>
        <v>15451.996999999999</v>
      </c>
      <c r="AT575" s="31">
        <f t="shared" si="1283"/>
        <v>15458.312000000002</v>
      </c>
      <c r="AU575" s="31">
        <f t="shared" si="1284"/>
        <v>15458.312000000002</v>
      </c>
      <c r="AV575" s="31"/>
      <c r="AW575" s="32"/>
      <c r="AX575" s="32">
        <v>17</v>
      </c>
      <c r="AY575" s="1"/>
      <c r="AZ575" s="1"/>
      <c r="BA575" s="1"/>
      <c r="BB575" s="1"/>
      <c r="BC575" s="1"/>
      <c r="BD575" s="1"/>
      <c r="BE575" s="1"/>
    </row>
    <row r="576" ht="15">
      <c r="A576" s="29" t="s">
        <v>298</v>
      </c>
      <c r="B576" s="29" t="s">
        <v>87</v>
      </c>
      <c r="C576" s="29" t="s">
        <v>63</v>
      </c>
      <c r="D576" s="16" t="s">
        <v>428</v>
      </c>
      <c r="E576" s="16"/>
      <c r="F576" s="30" t="s">
        <v>218</v>
      </c>
      <c r="G576" s="31">
        <f>G577</f>
        <v>3.3999999999999999</v>
      </c>
      <c r="H576" s="31">
        <f>H577</f>
        <v>0</v>
      </c>
      <c r="I576" s="31">
        <f>I577</f>
        <v>0</v>
      </c>
      <c r="J576" s="31">
        <f>J577</f>
        <v>-0.24299999999999999</v>
      </c>
      <c r="K576" s="31">
        <f>K577</f>
        <v>0</v>
      </c>
      <c r="L576" s="31">
        <f>L577</f>
        <v>0</v>
      </c>
      <c r="M576" s="31">
        <f t="shared" si="1348"/>
        <v>3.157</v>
      </c>
      <c r="N576" s="31">
        <f t="shared" si="1349"/>
        <v>0</v>
      </c>
      <c r="O576" s="31">
        <f t="shared" si="1350"/>
        <v>0</v>
      </c>
      <c r="P576" s="31">
        <f>P577</f>
        <v>0</v>
      </c>
      <c r="Q576" s="31">
        <f>Q577</f>
        <v>0</v>
      </c>
      <c r="R576" s="31">
        <f>R577</f>
        <v>0</v>
      </c>
      <c r="S576" s="31">
        <f>S577</f>
        <v>0</v>
      </c>
      <c r="T576" s="31">
        <f>T577</f>
        <v>0</v>
      </c>
      <c r="U576" s="31">
        <f>U577</f>
        <v>0</v>
      </c>
      <c r="V576" s="31">
        <f>V577</f>
        <v>0</v>
      </c>
      <c r="W576" s="31">
        <f>W577</f>
        <v>0</v>
      </c>
      <c r="X576" s="31">
        <f>X577</f>
        <v>0</v>
      </c>
      <c r="Y576" s="31">
        <f>Y577</f>
        <v>0</v>
      </c>
      <c r="Z576" s="31">
        <f>Z577</f>
        <v>0</v>
      </c>
      <c r="AA576" s="31">
        <f>AA577</f>
        <v>0</v>
      </c>
      <c r="AB576" s="31">
        <f>AB577</f>
        <v>0</v>
      </c>
      <c r="AC576" s="31">
        <f t="shared" si="1285"/>
        <v>3.157</v>
      </c>
      <c r="AD576" s="31">
        <f t="shared" si="1286"/>
        <v>0</v>
      </c>
      <c r="AE576" s="31">
        <f t="shared" si="1287"/>
        <v>0</v>
      </c>
      <c r="AF576" s="31">
        <f>AF577</f>
        <v>0</v>
      </c>
      <c r="AG576" s="31">
        <f t="shared" si="1288"/>
        <v>3.157</v>
      </c>
      <c r="AH576" s="31">
        <f t="shared" si="1289"/>
        <v>0</v>
      </c>
      <c r="AI576" s="31">
        <f t="shared" si="1290"/>
        <v>0</v>
      </c>
      <c r="AJ576" s="31">
        <f>AJ577</f>
        <v>0</v>
      </c>
      <c r="AK576" s="31">
        <f>AK577</f>
        <v>0</v>
      </c>
      <c r="AL576" s="31">
        <f>AL577</f>
        <v>-1.6000000000000001</v>
      </c>
      <c r="AM576" s="31">
        <f>AM577</f>
        <v>0</v>
      </c>
      <c r="AN576" s="31">
        <f>AN577</f>
        <v>0</v>
      </c>
      <c r="AO576" s="31">
        <f>AO577</f>
        <v>0</v>
      </c>
      <c r="AP576" s="31">
        <f>AP577</f>
        <v>0</v>
      </c>
      <c r="AQ576" s="31">
        <f>AQ577</f>
        <v>0</v>
      </c>
      <c r="AR576" s="31">
        <f>AR577</f>
        <v>0</v>
      </c>
      <c r="AS576" s="31">
        <f t="shared" si="1282"/>
        <v>1.5569999999999999</v>
      </c>
      <c r="AT576" s="31">
        <f t="shared" si="1283"/>
        <v>0</v>
      </c>
      <c r="AU576" s="31">
        <f t="shared" si="1284"/>
        <v>0</v>
      </c>
      <c r="AV576" s="31">
        <f>AV577</f>
        <v>0</v>
      </c>
      <c r="AW576" s="32"/>
      <c r="AX576" s="32"/>
      <c r="AY576" s="1"/>
      <c r="AZ576" s="1"/>
      <c r="BA576" s="1"/>
      <c r="BB576" s="1"/>
      <c r="BC576" s="1"/>
      <c r="BD576" s="1"/>
      <c r="BE576" s="1"/>
    </row>
    <row r="577" ht="30">
      <c r="A577" s="29" t="s">
        <v>298</v>
      </c>
      <c r="B577" s="29" t="s">
        <v>87</v>
      </c>
      <c r="C577" s="29" t="s">
        <v>63</v>
      </c>
      <c r="D577" s="16" t="s">
        <v>428</v>
      </c>
      <c r="E577" s="15" t="s">
        <v>129</v>
      </c>
      <c r="F577" s="30" t="s">
        <v>130</v>
      </c>
      <c r="G577" s="31">
        <v>3.3999999999999999</v>
      </c>
      <c r="H577" s="31"/>
      <c r="I577" s="31"/>
      <c r="J577" s="33">
        <v>-0.24299999999999999</v>
      </c>
      <c r="K577" s="31"/>
      <c r="L577" s="31"/>
      <c r="M577" s="31">
        <f t="shared" si="1348"/>
        <v>3.157</v>
      </c>
      <c r="N577" s="31">
        <f t="shared" si="1349"/>
        <v>0</v>
      </c>
      <c r="O577" s="31">
        <f t="shared" si="1350"/>
        <v>0</v>
      </c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  <c r="AA577" s="31"/>
      <c r="AB577" s="31"/>
      <c r="AC577" s="31">
        <f t="shared" si="1285"/>
        <v>3.157</v>
      </c>
      <c r="AD577" s="31">
        <f t="shared" si="1286"/>
        <v>0</v>
      </c>
      <c r="AE577" s="31">
        <f t="shared" si="1287"/>
        <v>0</v>
      </c>
      <c r="AF577" s="31"/>
      <c r="AG577" s="31">
        <f t="shared" si="1288"/>
        <v>3.157</v>
      </c>
      <c r="AH577" s="31">
        <f t="shared" si="1289"/>
        <v>0</v>
      </c>
      <c r="AI577" s="31">
        <f t="shared" si="1290"/>
        <v>0</v>
      </c>
      <c r="AJ577" s="31"/>
      <c r="AK577" s="31"/>
      <c r="AL577" s="31">
        <v>-1.6000000000000001</v>
      </c>
      <c r="AM577" s="31"/>
      <c r="AN577" s="31"/>
      <c r="AO577" s="31"/>
      <c r="AP577" s="31"/>
      <c r="AQ577" s="31"/>
      <c r="AR577" s="31"/>
      <c r="AS577" s="31">
        <f t="shared" si="1282"/>
        <v>1.5569999999999999</v>
      </c>
      <c r="AT577" s="31">
        <f t="shared" si="1283"/>
        <v>0</v>
      </c>
      <c r="AU577" s="31">
        <f t="shared" si="1284"/>
        <v>0</v>
      </c>
      <c r="AV577" s="31"/>
      <c r="AW577" s="32"/>
      <c r="AX577" s="32">
        <v>16</v>
      </c>
      <c r="AY577" s="1"/>
      <c r="AZ577" s="1"/>
      <c r="BA577" s="1"/>
      <c r="BB577" s="1"/>
      <c r="BC577" s="1"/>
      <c r="BD577" s="1"/>
      <c r="BE577" s="1"/>
    </row>
    <row r="578" ht="30">
      <c r="A578" s="29" t="s">
        <v>298</v>
      </c>
      <c r="B578" s="29" t="s">
        <v>87</v>
      </c>
      <c r="C578" s="29" t="s">
        <v>63</v>
      </c>
      <c r="D578" s="16" t="s">
        <v>301</v>
      </c>
      <c r="E578" s="16"/>
      <c r="F578" s="30" t="s">
        <v>302</v>
      </c>
      <c r="G578" s="31">
        <f>G579</f>
        <v>129955.70000000001</v>
      </c>
      <c r="H578" s="31">
        <f>H579</f>
        <v>128892.80000000002</v>
      </c>
      <c r="I578" s="31">
        <f>I579</f>
        <v>128892.80000000002</v>
      </c>
      <c r="J578" s="31">
        <f>J579</f>
        <v>0</v>
      </c>
      <c r="K578" s="31">
        <f>K579</f>
        <v>0</v>
      </c>
      <c r="L578" s="31">
        <f>L579</f>
        <v>0</v>
      </c>
      <c r="M578" s="31">
        <f t="shared" si="1348"/>
        <v>129955.70000000001</v>
      </c>
      <c r="N578" s="31">
        <f t="shared" si="1349"/>
        <v>128892.80000000002</v>
      </c>
      <c r="O578" s="31">
        <f t="shared" si="1350"/>
        <v>128892.80000000002</v>
      </c>
      <c r="P578" s="31">
        <f>P579</f>
        <v>0</v>
      </c>
      <c r="Q578" s="31">
        <f>Q579</f>
        <v>0</v>
      </c>
      <c r="R578" s="31">
        <f>R579</f>
        <v>-7447.5959999999995</v>
      </c>
      <c r="S578" s="31">
        <f>S579</f>
        <v>0</v>
      </c>
      <c r="T578" s="31">
        <f>T579</f>
        <v>0</v>
      </c>
      <c r="U578" s="31">
        <f>U579</f>
        <v>0</v>
      </c>
      <c r="V578" s="31">
        <f>V579</f>
        <v>0</v>
      </c>
      <c r="W578" s="31">
        <f>W579</f>
        <v>0</v>
      </c>
      <c r="X578" s="31">
        <f>X579</f>
        <v>0</v>
      </c>
      <c r="Y578" s="31">
        <f>Y579</f>
        <v>0</v>
      </c>
      <c r="Z578" s="31">
        <f>Z579</f>
        <v>0</v>
      </c>
      <c r="AA578" s="31">
        <f>AA579</f>
        <v>0</v>
      </c>
      <c r="AB578" s="31">
        <f>AB579</f>
        <v>0</v>
      </c>
      <c r="AC578" s="31">
        <f t="shared" si="1285"/>
        <v>122508.10400000001</v>
      </c>
      <c r="AD578" s="31">
        <f t="shared" si="1286"/>
        <v>128892.80000000002</v>
      </c>
      <c r="AE578" s="31">
        <f t="shared" si="1287"/>
        <v>128892.80000000002</v>
      </c>
      <c r="AF578" s="31">
        <f>AF579</f>
        <v>0</v>
      </c>
      <c r="AG578" s="31">
        <f t="shared" si="1288"/>
        <v>122508.10400000001</v>
      </c>
      <c r="AH578" s="31">
        <f t="shared" si="1289"/>
        <v>128892.80000000002</v>
      </c>
      <c r="AI578" s="31">
        <f t="shared" si="1290"/>
        <v>128892.80000000002</v>
      </c>
      <c r="AJ578" s="31">
        <f>AJ579</f>
        <v>0</v>
      </c>
      <c r="AK578" s="31">
        <f>AK579</f>
        <v>0</v>
      </c>
      <c r="AL578" s="31">
        <f>AL579</f>
        <v>-25.600000000000001</v>
      </c>
      <c r="AM578" s="31">
        <f>AM579</f>
        <v>0</v>
      </c>
      <c r="AN578" s="31">
        <f>AN579</f>
        <v>0</v>
      </c>
      <c r="AO578" s="31">
        <f>AO579</f>
        <v>0</v>
      </c>
      <c r="AP578" s="31">
        <f>AP579</f>
        <v>0</v>
      </c>
      <c r="AQ578" s="31">
        <f>AQ579</f>
        <v>0</v>
      </c>
      <c r="AR578" s="31">
        <f>AR579</f>
        <v>0</v>
      </c>
      <c r="AS578" s="31">
        <f t="shared" si="1282"/>
        <v>122482.504</v>
      </c>
      <c r="AT578" s="31">
        <f t="shared" si="1283"/>
        <v>128892.80000000002</v>
      </c>
      <c r="AU578" s="31">
        <f t="shared" si="1284"/>
        <v>128892.80000000002</v>
      </c>
      <c r="AV578" s="31">
        <f>AV579</f>
        <v>0</v>
      </c>
      <c r="AW578" s="32"/>
      <c r="AX578" s="32"/>
      <c r="AY578" s="1"/>
      <c r="AZ578" s="1"/>
      <c r="BA578" s="1"/>
      <c r="BB578" s="1"/>
      <c r="BC578" s="1"/>
      <c r="BD578" s="1"/>
      <c r="BE578" s="1"/>
    </row>
    <row r="579" ht="15">
      <c r="A579" s="29" t="s">
        <v>298</v>
      </c>
      <c r="B579" s="29" t="s">
        <v>87</v>
      </c>
      <c r="C579" s="29" t="s">
        <v>63</v>
      </c>
      <c r="D579" s="16" t="s">
        <v>309</v>
      </c>
      <c r="E579" s="16"/>
      <c r="F579" s="30" t="s">
        <v>34</v>
      </c>
      <c r="G579" s="31">
        <f>G580+G589</f>
        <v>129955.70000000001</v>
      </c>
      <c r="H579" s="31">
        <f>H580+H589</f>
        <v>128892.80000000002</v>
      </c>
      <c r="I579" s="31">
        <f>I580+I589</f>
        <v>128892.80000000002</v>
      </c>
      <c r="J579" s="31">
        <f>J580+J589</f>
        <v>0</v>
      </c>
      <c r="K579" s="31">
        <f>K580+K589</f>
        <v>0</v>
      </c>
      <c r="L579" s="31">
        <f>L580+L589</f>
        <v>0</v>
      </c>
      <c r="M579" s="31">
        <f t="shared" si="1348"/>
        <v>129955.70000000001</v>
      </c>
      <c r="N579" s="31">
        <f t="shared" si="1349"/>
        <v>128892.80000000002</v>
      </c>
      <c r="O579" s="31">
        <f t="shared" si="1350"/>
        <v>128892.80000000002</v>
      </c>
      <c r="P579" s="31">
        <f>P580+P589</f>
        <v>0</v>
      </c>
      <c r="Q579" s="31">
        <f>Q580+Q589</f>
        <v>0</v>
      </c>
      <c r="R579" s="31">
        <f>R580+R589</f>
        <v>-7447.5959999999995</v>
      </c>
      <c r="S579" s="31">
        <f>S580+S589</f>
        <v>0</v>
      </c>
      <c r="T579" s="31">
        <f>T580+T589</f>
        <v>0</v>
      </c>
      <c r="U579" s="31">
        <f>U580+U589</f>
        <v>0</v>
      </c>
      <c r="V579" s="31">
        <f>V580+V589</f>
        <v>0</v>
      </c>
      <c r="W579" s="31">
        <f>W580+W589</f>
        <v>0</v>
      </c>
      <c r="X579" s="31">
        <f>X580+X589</f>
        <v>0</v>
      </c>
      <c r="Y579" s="31">
        <f>Y580+Y589</f>
        <v>0</v>
      </c>
      <c r="Z579" s="31">
        <f>Z580+Z589</f>
        <v>0</v>
      </c>
      <c r="AA579" s="31">
        <f>AA580+AA589</f>
        <v>0</v>
      </c>
      <c r="AB579" s="31">
        <f>AB580+AB589</f>
        <v>0</v>
      </c>
      <c r="AC579" s="31">
        <f t="shared" si="1285"/>
        <v>122508.10400000001</v>
      </c>
      <c r="AD579" s="31">
        <f t="shared" si="1286"/>
        <v>128892.80000000002</v>
      </c>
      <c r="AE579" s="31">
        <f t="shared" si="1287"/>
        <v>128892.80000000002</v>
      </c>
      <c r="AF579" s="31">
        <f>AF580+AF589</f>
        <v>0</v>
      </c>
      <c r="AG579" s="31">
        <f t="shared" si="1288"/>
        <v>122508.10400000001</v>
      </c>
      <c r="AH579" s="31">
        <f t="shared" si="1289"/>
        <v>128892.80000000002</v>
      </c>
      <c r="AI579" s="31">
        <f t="shared" si="1290"/>
        <v>128892.80000000002</v>
      </c>
      <c r="AJ579" s="31">
        <f>AJ580+AJ589</f>
        <v>0</v>
      </c>
      <c r="AK579" s="31">
        <f>AK580+AK589</f>
        <v>0</v>
      </c>
      <c r="AL579" s="31">
        <f>AL580+AL589</f>
        <v>-25.600000000000001</v>
      </c>
      <c r="AM579" s="31">
        <f>AM580+AM589</f>
        <v>0</v>
      </c>
      <c r="AN579" s="31">
        <f>AN580+AN589</f>
        <v>0</v>
      </c>
      <c r="AO579" s="31">
        <f>AO580+AO589</f>
        <v>0</v>
      </c>
      <c r="AP579" s="31">
        <f>AP580+AP589</f>
        <v>0</v>
      </c>
      <c r="AQ579" s="31">
        <f>AQ580+AQ589</f>
        <v>0</v>
      </c>
      <c r="AR579" s="31">
        <f>AR580+AR589</f>
        <v>0</v>
      </c>
      <c r="AS579" s="31">
        <f t="shared" si="1282"/>
        <v>122482.504</v>
      </c>
      <c r="AT579" s="31">
        <f t="shared" si="1283"/>
        <v>128892.80000000002</v>
      </c>
      <c r="AU579" s="31">
        <f t="shared" si="1284"/>
        <v>128892.80000000002</v>
      </c>
      <c r="AV579" s="31">
        <f>AV580+AV589</f>
        <v>0</v>
      </c>
      <c r="AW579" s="32"/>
      <c r="AX579" s="32"/>
      <c r="AY579" s="1"/>
      <c r="AZ579" s="1"/>
      <c r="BA579" s="1"/>
      <c r="BB579" s="1"/>
      <c r="BC579" s="1"/>
      <c r="BD579" s="1"/>
      <c r="BE579" s="1"/>
    </row>
    <row r="580" ht="45">
      <c r="A580" s="29" t="s">
        <v>298</v>
      </c>
      <c r="B580" s="29" t="s">
        <v>87</v>
      </c>
      <c r="C580" s="29" t="s">
        <v>63</v>
      </c>
      <c r="D580" s="16" t="s">
        <v>368</v>
      </c>
      <c r="E580" s="16"/>
      <c r="F580" s="30" t="s">
        <v>369</v>
      </c>
      <c r="G580" s="31">
        <f>G581+G585+G587</f>
        <v>126461.70000000001</v>
      </c>
      <c r="H580" s="31">
        <f>H581+H585+H587</f>
        <v>126520.70000000001</v>
      </c>
      <c r="I580" s="31">
        <f>I581+I585+I587</f>
        <v>126520.70000000001</v>
      </c>
      <c r="J580" s="31">
        <f>J581+J585+J587</f>
        <v>0</v>
      </c>
      <c r="K580" s="31">
        <f>K581+K585+K587</f>
        <v>0</v>
      </c>
      <c r="L580" s="31">
        <f>L581+L585+L587</f>
        <v>0</v>
      </c>
      <c r="M580" s="31">
        <f t="shared" si="1348"/>
        <v>126461.70000000001</v>
      </c>
      <c r="N580" s="31">
        <f t="shared" si="1349"/>
        <v>126520.70000000001</v>
      </c>
      <c r="O580" s="31">
        <f t="shared" si="1350"/>
        <v>126520.70000000001</v>
      </c>
      <c r="P580" s="31">
        <f>P581+P585+P587</f>
        <v>0</v>
      </c>
      <c r="Q580" s="31">
        <f>Q581+Q585+Q587</f>
        <v>0</v>
      </c>
      <c r="R580" s="31">
        <f>R581+R585+R587</f>
        <v>-7710.5</v>
      </c>
      <c r="S580" s="31">
        <f>S581+S585+S587</f>
        <v>0</v>
      </c>
      <c r="T580" s="31">
        <f>T581+T585+T587</f>
        <v>0</v>
      </c>
      <c r="U580" s="31">
        <f>U581+U585+U587</f>
        <v>0</v>
      </c>
      <c r="V580" s="31">
        <f>V581+V585+V587</f>
        <v>0</v>
      </c>
      <c r="W580" s="31">
        <f>W581+W585+W587</f>
        <v>0</v>
      </c>
      <c r="X580" s="31">
        <f>X581+X585+X587</f>
        <v>0</v>
      </c>
      <c r="Y580" s="31">
        <f>Y581+Y585+Y587</f>
        <v>0</v>
      </c>
      <c r="Z580" s="31">
        <f>Z581+Z585+Z587</f>
        <v>0</v>
      </c>
      <c r="AA580" s="31">
        <f>AA581+AA585+AA587</f>
        <v>0</v>
      </c>
      <c r="AB580" s="31">
        <f>AB581+AB585+AB587</f>
        <v>0</v>
      </c>
      <c r="AC580" s="31">
        <f t="shared" si="1285"/>
        <v>118751.20000000001</v>
      </c>
      <c r="AD580" s="31">
        <f t="shared" si="1286"/>
        <v>126520.70000000001</v>
      </c>
      <c r="AE580" s="31">
        <f t="shared" si="1287"/>
        <v>126520.70000000001</v>
      </c>
      <c r="AF580" s="31">
        <f>AF581+AF585+AF587</f>
        <v>0</v>
      </c>
      <c r="AG580" s="31">
        <f t="shared" si="1288"/>
        <v>118751.20000000001</v>
      </c>
      <c r="AH580" s="31">
        <f t="shared" si="1289"/>
        <v>126520.70000000001</v>
      </c>
      <c r="AI580" s="31">
        <f t="shared" si="1290"/>
        <v>126520.70000000001</v>
      </c>
      <c r="AJ580" s="31">
        <f>AJ581+AJ585+AJ587</f>
        <v>0</v>
      </c>
      <c r="AK580" s="31">
        <f>AK581+AK585+AK587</f>
        <v>0</v>
      </c>
      <c r="AL580" s="31">
        <f>AL581+AL585+AL587</f>
        <v>-25.600000000000001</v>
      </c>
      <c r="AM580" s="31">
        <f>AM581+AM585+AM587</f>
        <v>0</v>
      </c>
      <c r="AN580" s="31">
        <f>AN581+AN585+AN587</f>
        <v>0</v>
      </c>
      <c r="AO580" s="31">
        <f>AO581+AO585+AO587</f>
        <v>0</v>
      </c>
      <c r="AP580" s="31">
        <f>AP581+AP585+AP587</f>
        <v>0</v>
      </c>
      <c r="AQ580" s="31">
        <f>AQ581+AQ585+AQ587</f>
        <v>0</v>
      </c>
      <c r="AR580" s="31">
        <f>AR581+AR585+AR587</f>
        <v>0</v>
      </c>
      <c r="AS580" s="31">
        <f t="shared" si="1282"/>
        <v>118725.60000000001</v>
      </c>
      <c r="AT580" s="31">
        <f t="shared" si="1283"/>
        <v>126520.70000000001</v>
      </c>
      <c r="AU580" s="31">
        <f t="shared" si="1284"/>
        <v>126520.70000000001</v>
      </c>
      <c r="AV580" s="31">
        <f>AV581+AV585+AV587</f>
        <v>0</v>
      </c>
      <c r="AW580" s="32"/>
      <c r="AX580" s="32"/>
      <c r="AY580" s="1"/>
      <c r="AZ580" s="1"/>
      <c r="BA580" s="1"/>
      <c r="BB580" s="1"/>
      <c r="BC580" s="1"/>
      <c r="BD580" s="1"/>
      <c r="BE580" s="1"/>
    </row>
    <row r="581" ht="45">
      <c r="A581" s="29" t="s">
        <v>298</v>
      </c>
      <c r="B581" s="29" t="s">
        <v>87</v>
      </c>
      <c r="C581" s="29" t="s">
        <v>63</v>
      </c>
      <c r="D581" s="16" t="s">
        <v>379</v>
      </c>
      <c r="E581" s="16"/>
      <c r="F581" s="30" t="s">
        <v>54</v>
      </c>
      <c r="G581" s="31">
        <f>G584+G582+G583</f>
        <v>126274.40000000001</v>
      </c>
      <c r="H581" s="31">
        <f>H584+H582+H583</f>
        <v>126377.10000000001</v>
      </c>
      <c r="I581" s="31">
        <f>I584+I582+I583</f>
        <v>126377.10000000001</v>
      </c>
      <c r="J581" s="31">
        <f>J584+J582+J583</f>
        <v>0</v>
      </c>
      <c r="K581" s="31">
        <f>K584+K582+K583</f>
        <v>0</v>
      </c>
      <c r="L581" s="31">
        <f>L584+L582+L583</f>
        <v>0</v>
      </c>
      <c r="M581" s="31">
        <f t="shared" si="1348"/>
        <v>126274.40000000001</v>
      </c>
      <c r="N581" s="31">
        <f t="shared" si="1349"/>
        <v>126377.10000000001</v>
      </c>
      <c r="O581" s="31">
        <f t="shared" si="1350"/>
        <v>126377.10000000001</v>
      </c>
      <c r="P581" s="31">
        <f>P584+P582+P583</f>
        <v>0</v>
      </c>
      <c r="Q581" s="31">
        <f>Q584+Q582+Q583</f>
        <v>0</v>
      </c>
      <c r="R581" s="31">
        <f>R584+R582+R583</f>
        <v>-7710.5</v>
      </c>
      <c r="S581" s="31">
        <f>S584+S582+S583</f>
        <v>0</v>
      </c>
      <c r="T581" s="31">
        <f>T584+T582+T583</f>
        <v>0</v>
      </c>
      <c r="U581" s="31">
        <f>U584+U582+U583</f>
        <v>0</v>
      </c>
      <c r="V581" s="31">
        <f>V584+V582+V583</f>
        <v>0</v>
      </c>
      <c r="W581" s="31">
        <f>W584+W582+W583</f>
        <v>0</v>
      </c>
      <c r="X581" s="31">
        <f>X584+X582+X583</f>
        <v>0</v>
      </c>
      <c r="Y581" s="31">
        <f>Y584+Y582+Y583</f>
        <v>0</v>
      </c>
      <c r="Z581" s="31">
        <f>Z584+Z582+Z583</f>
        <v>0</v>
      </c>
      <c r="AA581" s="31">
        <f>AA584+AA582+AA583</f>
        <v>0</v>
      </c>
      <c r="AB581" s="31">
        <f>AB584+AB582+AB583</f>
        <v>0</v>
      </c>
      <c r="AC581" s="31">
        <f t="shared" si="1285"/>
        <v>118563.90000000001</v>
      </c>
      <c r="AD581" s="31">
        <f t="shared" si="1286"/>
        <v>126377.10000000001</v>
      </c>
      <c r="AE581" s="31">
        <f t="shared" si="1287"/>
        <v>126377.10000000001</v>
      </c>
      <c r="AF581" s="31">
        <f>AF584+AF582+AF583</f>
        <v>0</v>
      </c>
      <c r="AG581" s="31">
        <f t="shared" si="1288"/>
        <v>118563.90000000001</v>
      </c>
      <c r="AH581" s="31">
        <f t="shared" si="1289"/>
        <v>126377.10000000001</v>
      </c>
      <c r="AI581" s="31">
        <f t="shared" si="1290"/>
        <v>126377.10000000001</v>
      </c>
      <c r="AJ581" s="31">
        <f>AJ584+AJ582+AJ583</f>
        <v>0</v>
      </c>
      <c r="AK581" s="31">
        <f>AK584+AK582+AK583</f>
        <v>0</v>
      </c>
      <c r="AL581" s="31">
        <f>AL584+AL582+AL583</f>
        <v>-3.7999999999999998</v>
      </c>
      <c r="AM581" s="31">
        <f>AM584+AM582+AM583</f>
        <v>0</v>
      </c>
      <c r="AN581" s="31">
        <f>AN584+AN582+AN583</f>
        <v>0</v>
      </c>
      <c r="AO581" s="31">
        <f>AO584+AO582+AO583</f>
        <v>0</v>
      </c>
      <c r="AP581" s="31">
        <f>AP584+AP582+AP583</f>
        <v>0</v>
      </c>
      <c r="AQ581" s="31">
        <f>AQ584+AQ582+AQ583</f>
        <v>0</v>
      </c>
      <c r="AR581" s="31">
        <f>AR584+AR582+AR583</f>
        <v>0</v>
      </c>
      <c r="AS581" s="31">
        <f t="shared" si="1282"/>
        <v>118560.10000000001</v>
      </c>
      <c r="AT581" s="31">
        <f t="shared" si="1283"/>
        <v>126377.10000000001</v>
      </c>
      <c r="AU581" s="31">
        <f t="shared" si="1284"/>
        <v>126377.10000000001</v>
      </c>
      <c r="AV581" s="31">
        <f>AV584+AV582+AV583</f>
        <v>0</v>
      </c>
      <c r="AW581" s="32"/>
      <c r="AX581" s="32"/>
      <c r="AY581" s="1"/>
      <c r="AZ581" s="1"/>
      <c r="BA581" s="1"/>
      <c r="BB581" s="1"/>
      <c r="BC581" s="1"/>
      <c r="BD581" s="1"/>
      <c r="BE581" s="1"/>
    </row>
    <row r="582" ht="75">
      <c r="A582" s="29" t="s">
        <v>298</v>
      </c>
      <c r="B582" s="29" t="s">
        <v>87</v>
      </c>
      <c r="C582" s="29" t="s">
        <v>63</v>
      </c>
      <c r="D582" s="16" t="s">
        <v>379</v>
      </c>
      <c r="E582" s="15" t="s">
        <v>51</v>
      </c>
      <c r="F582" s="30" t="s">
        <v>52</v>
      </c>
      <c r="G582" s="31">
        <v>10950.299999999999</v>
      </c>
      <c r="H582" s="31">
        <v>10965.6</v>
      </c>
      <c r="I582" s="31">
        <v>10965.6</v>
      </c>
      <c r="J582" s="31"/>
      <c r="K582" s="31"/>
      <c r="L582" s="31"/>
      <c r="M582" s="31">
        <f t="shared" si="1348"/>
        <v>10950.299999999999</v>
      </c>
      <c r="N582" s="31">
        <f t="shared" si="1349"/>
        <v>10965.6</v>
      </c>
      <c r="O582" s="31">
        <f t="shared" si="1350"/>
        <v>10965.6</v>
      </c>
      <c r="P582" s="31"/>
      <c r="Q582" s="31"/>
      <c r="R582" s="31">
        <v>-796.60000000000002</v>
      </c>
      <c r="S582" s="31"/>
      <c r="T582" s="31"/>
      <c r="U582" s="31"/>
      <c r="V582" s="31"/>
      <c r="W582" s="31"/>
      <c r="X582" s="31"/>
      <c r="Y582" s="31"/>
      <c r="Z582" s="31"/>
      <c r="AA582" s="31"/>
      <c r="AB582" s="31"/>
      <c r="AC582" s="31">
        <f t="shared" si="1285"/>
        <v>10153.699999999999</v>
      </c>
      <c r="AD582" s="31">
        <f t="shared" si="1286"/>
        <v>10965.6</v>
      </c>
      <c r="AE582" s="31">
        <f t="shared" si="1287"/>
        <v>10965.6</v>
      </c>
      <c r="AF582" s="31"/>
      <c r="AG582" s="31">
        <f t="shared" si="1288"/>
        <v>10153.699999999999</v>
      </c>
      <c r="AH582" s="31">
        <f t="shared" si="1289"/>
        <v>10965.6</v>
      </c>
      <c r="AI582" s="31">
        <f t="shared" si="1290"/>
        <v>10965.6</v>
      </c>
      <c r="AJ582" s="31"/>
      <c r="AK582" s="31"/>
      <c r="AL582" s="31">
        <v>-3.7999999999999998</v>
      </c>
      <c r="AM582" s="31"/>
      <c r="AN582" s="31"/>
      <c r="AO582" s="31"/>
      <c r="AP582" s="31"/>
      <c r="AQ582" s="31"/>
      <c r="AR582" s="31"/>
      <c r="AS582" s="31">
        <f t="shared" si="1282"/>
        <v>10149.9</v>
      </c>
      <c r="AT582" s="31">
        <f t="shared" si="1283"/>
        <v>10965.6</v>
      </c>
      <c r="AU582" s="31">
        <f t="shared" si="1284"/>
        <v>10965.6</v>
      </c>
      <c r="AV582" s="31"/>
      <c r="AW582" s="32"/>
      <c r="AX582" s="32"/>
      <c r="AY582" s="1"/>
      <c r="AZ582" s="1"/>
      <c r="BA582" s="1"/>
      <c r="BB582" s="1"/>
      <c r="BC582" s="1"/>
      <c r="BD582" s="1"/>
      <c r="BE582" s="1"/>
    </row>
    <row r="583" ht="30">
      <c r="A583" s="29" t="s">
        <v>298</v>
      </c>
      <c r="B583" s="29" t="s">
        <v>87</v>
      </c>
      <c r="C583" s="29" t="s">
        <v>63</v>
      </c>
      <c r="D583" s="16" t="s">
        <v>379</v>
      </c>
      <c r="E583" s="15" t="s">
        <v>39</v>
      </c>
      <c r="F583" s="30" t="s">
        <v>40</v>
      </c>
      <c r="G583" s="31">
        <v>1050.0999999999999</v>
      </c>
      <c r="H583" s="31">
        <v>1050.0999999999999</v>
      </c>
      <c r="I583" s="31">
        <v>1050.0999999999999</v>
      </c>
      <c r="J583" s="31"/>
      <c r="K583" s="31"/>
      <c r="L583" s="31"/>
      <c r="M583" s="31">
        <f t="shared" si="1348"/>
        <v>1050.0999999999999</v>
      </c>
      <c r="N583" s="31">
        <f t="shared" si="1349"/>
        <v>1050.0999999999999</v>
      </c>
      <c r="O583" s="31">
        <f t="shared" si="1350"/>
        <v>1050.0999999999999</v>
      </c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  <c r="AB583" s="31"/>
      <c r="AC583" s="31">
        <f t="shared" si="1285"/>
        <v>1050.0999999999999</v>
      </c>
      <c r="AD583" s="31">
        <f t="shared" si="1286"/>
        <v>1050.0999999999999</v>
      </c>
      <c r="AE583" s="31">
        <f t="shared" si="1287"/>
        <v>1050.0999999999999</v>
      </c>
      <c r="AF583" s="31"/>
      <c r="AG583" s="31">
        <f t="shared" si="1288"/>
        <v>1050.0999999999999</v>
      </c>
      <c r="AH583" s="31">
        <f t="shared" si="1289"/>
        <v>1050.0999999999999</v>
      </c>
      <c r="AI583" s="31">
        <f t="shared" si="1290"/>
        <v>1050.0999999999999</v>
      </c>
      <c r="AJ583" s="31"/>
      <c r="AK583" s="31"/>
      <c r="AL583" s="31"/>
      <c r="AM583" s="31"/>
      <c r="AN583" s="31"/>
      <c r="AO583" s="31"/>
      <c r="AP583" s="31"/>
      <c r="AQ583" s="31"/>
      <c r="AR583" s="31"/>
      <c r="AS583" s="31">
        <f t="shared" si="1282"/>
        <v>1050.0999999999999</v>
      </c>
      <c r="AT583" s="31">
        <f t="shared" si="1283"/>
        <v>1050.0999999999999</v>
      </c>
      <c r="AU583" s="31">
        <f t="shared" si="1284"/>
        <v>1050.0999999999999</v>
      </c>
      <c r="AV583" s="31"/>
      <c r="AW583" s="32"/>
      <c r="AX583" s="32"/>
      <c r="AY583" s="1"/>
      <c r="AZ583" s="1"/>
      <c r="BA583" s="1"/>
      <c r="BB583" s="1"/>
      <c r="BC583" s="1"/>
      <c r="BD583" s="1"/>
      <c r="BE583" s="1"/>
    </row>
    <row r="584" ht="30">
      <c r="A584" s="29" t="s">
        <v>298</v>
      </c>
      <c r="B584" s="29" t="s">
        <v>87</v>
      </c>
      <c r="C584" s="29" t="s">
        <v>63</v>
      </c>
      <c r="D584" s="16" t="s">
        <v>379</v>
      </c>
      <c r="E584" s="15" t="s">
        <v>129</v>
      </c>
      <c r="F584" s="30" t="s">
        <v>130</v>
      </c>
      <c r="G584" s="31">
        <v>114274</v>
      </c>
      <c r="H584" s="31">
        <v>114361.39999999999</v>
      </c>
      <c r="I584" s="31">
        <v>114361.39999999999</v>
      </c>
      <c r="J584" s="31"/>
      <c r="K584" s="31"/>
      <c r="L584" s="31"/>
      <c r="M584" s="31">
        <f t="shared" si="1348"/>
        <v>114274</v>
      </c>
      <c r="N584" s="31">
        <f t="shared" si="1349"/>
        <v>114361.39999999999</v>
      </c>
      <c r="O584" s="31">
        <f t="shared" si="1350"/>
        <v>114361.39999999999</v>
      </c>
      <c r="P584" s="31"/>
      <c r="Q584" s="31"/>
      <c r="R584" s="31">
        <v>-6913.8999999999996</v>
      </c>
      <c r="S584" s="31"/>
      <c r="T584" s="31"/>
      <c r="U584" s="31"/>
      <c r="V584" s="31"/>
      <c r="W584" s="31"/>
      <c r="X584" s="31"/>
      <c r="Y584" s="31"/>
      <c r="Z584" s="31"/>
      <c r="AA584" s="31"/>
      <c r="AB584" s="31"/>
      <c r="AC584" s="31">
        <f t="shared" si="1285"/>
        <v>107360.10000000001</v>
      </c>
      <c r="AD584" s="31">
        <f t="shared" si="1286"/>
        <v>114361.39999999999</v>
      </c>
      <c r="AE584" s="31">
        <f t="shared" si="1287"/>
        <v>114361.39999999999</v>
      </c>
      <c r="AF584" s="31"/>
      <c r="AG584" s="31">
        <f t="shared" si="1288"/>
        <v>107360.10000000001</v>
      </c>
      <c r="AH584" s="31">
        <f t="shared" si="1289"/>
        <v>114361.39999999999</v>
      </c>
      <c r="AI584" s="31">
        <f t="shared" si="1290"/>
        <v>114361.39999999999</v>
      </c>
      <c r="AJ584" s="31"/>
      <c r="AK584" s="31"/>
      <c r="AL584" s="31"/>
      <c r="AM584" s="31"/>
      <c r="AN584" s="31"/>
      <c r="AO584" s="31"/>
      <c r="AP584" s="31"/>
      <c r="AQ584" s="31"/>
      <c r="AR584" s="31"/>
      <c r="AS584" s="31">
        <f t="shared" si="1282"/>
        <v>107360.10000000001</v>
      </c>
      <c r="AT584" s="31">
        <f t="shared" si="1283"/>
        <v>114361.39999999999</v>
      </c>
      <c r="AU584" s="31">
        <f t="shared" si="1284"/>
        <v>114361.39999999999</v>
      </c>
      <c r="AV584" s="31"/>
      <c r="AW584" s="32"/>
      <c r="AX584" s="32"/>
      <c r="AY584" s="1"/>
      <c r="AZ584" s="1"/>
      <c r="BA584" s="1"/>
      <c r="BB584" s="1"/>
      <c r="BC584" s="1"/>
      <c r="BD584" s="1"/>
      <c r="BE584" s="1"/>
    </row>
    <row r="585" ht="15">
      <c r="A585" s="29" t="s">
        <v>298</v>
      </c>
      <c r="B585" s="29" t="s">
        <v>87</v>
      </c>
      <c r="C585" s="29" t="s">
        <v>63</v>
      </c>
      <c r="D585" s="16" t="s">
        <v>380</v>
      </c>
      <c r="E585" s="16"/>
      <c r="F585" s="30" t="s">
        <v>218</v>
      </c>
      <c r="G585" s="31">
        <f>G586</f>
        <v>43.700000000000003</v>
      </c>
      <c r="H585" s="31">
        <f>H586</f>
        <v>0</v>
      </c>
      <c r="I585" s="31">
        <f>I586</f>
        <v>0</v>
      </c>
      <c r="J585" s="31">
        <f>J586</f>
        <v>0</v>
      </c>
      <c r="K585" s="31">
        <f>K586</f>
        <v>0</v>
      </c>
      <c r="L585" s="31">
        <f>L586</f>
        <v>0</v>
      </c>
      <c r="M585" s="31">
        <f t="shared" si="1348"/>
        <v>43.700000000000003</v>
      </c>
      <c r="N585" s="31">
        <f t="shared" si="1349"/>
        <v>0</v>
      </c>
      <c r="O585" s="31">
        <f t="shared" si="1350"/>
        <v>0</v>
      </c>
      <c r="P585" s="31">
        <f>P586</f>
        <v>0</v>
      </c>
      <c r="Q585" s="31">
        <f>Q586</f>
        <v>0</v>
      </c>
      <c r="R585" s="31">
        <f>R586</f>
        <v>0</v>
      </c>
      <c r="S585" s="31">
        <f>S586</f>
        <v>0</v>
      </c>
      <c r="T585" s="31">
        <f>T586</f>
        <v>0</v>
      </c>
      <c r="U585" s="31">
        <f>U586</f>
        <v>0</v>
      </c>
      <c r="V585" s="31">
        <f>V586</f>
        <v>0</v>
      </c>
      <c r="W585" s="31">
        <f>W586</f>
        <v>0</v>
      </c>
      <c r="X585" s="31">
        <f>X586</f>
        <v>0</v>
      </c>
      <c r="Y585" s="31">
        <f>Y586</f>
        <v>0</v>
      </c>
      <c r="Z585" s="31">
        <f>Z586</f>
        <v>0</v>
      </c>
      <c r="AA585" s="31">
        <f>AA586</f>
        <v>0</v>
      </c>
      <c r="AB585" s="31">
        <f>AB586</f>
        <v>0</v>
      </c>
      <c r="AC585" s="31">
        <f t="shared" si="1285"/>
        <v>43.700000000000003</v>
      </c>
      <c r="AD585" s="31">
        <f t="shared" si="1286"/>
        <v>0</v>
      </c>
      <c r="AE585" s="31">
        <f t="shared" si="1287"/>
        <v>0</v>
      </c>
      <c r="AF585" s="31">
        <f>AF586</f>
        <v>0</v>
      </c>
      <c r="AG585" s="31">
        <f t="shared" si="1288"/>
        <v>43.700000000000003</v>
      </c>
      <c r="AH585" s="31">
        <f t="shared" si="1289"/>
        <v>0</v>
      </c>
      <c r="AI585" s="31">
        <f t="shared" si="1290"/>
        <v>0</v>
      </c>
      <c r="AJ585" s="31">
        <f>AJ586</f>
        <v>0</v>
      </c>
      <c r="AK585" s="31">
        <f>AK586</f>
        <v>0</v>
      </c>
      <c r="AL585" s="31">
        <f>AL586</f>
        <v>-21.800000000000001</v>
      </c>
      <c r="AM585" s="31">
        <f>AM586</f>
        <v>0</v>
      </c>
      <c r="AN585" s="31">
        <f>AN586</f>
        <v>0</v>
      </c>
      <c r="AO585" s="31">
        <f>AO586</f>
        <v>0</v>
      </c>
      <c r="AP585" s="31">
        <f>AP586</f>
        <v>0</v>
      </c>
      <c r="AQ585" s="31">
        <f>AQ586</f>
        <v>0</v>
      </c>
      <c r="AR585" s="31">
        <f>AR586</f>
        <v>0</v>
      </c>
      <c r="AS585" s="31">
        <f t="shared" si="1282"/>
        <v>21.900000000000002</v>
      </c>
      <c r="AT585" s="31">
        <f t="shared" si="1283"/>
        <v>0</v>
      </c>
      <c r="AU585" s="31">
        <f t="shared" si="1284"/>
        <v>0</v>
      </c>
      <c r="AV585" s="31">
        <f>AV586</f>
        <v>0</v>
      </c>
      <c r="AW585" s="32"/>
      <c r="AX585" s="32"/>
      <c r="AY585" s="1"/>
      <c r="AZ585" s="1"/>
      <c r="BA585" s="1"/>
      <c r="BB585" s="1"/>
      <c r="BC585" s="1"/>
      <c r="BD585" s="1"/>
      <c r="BE585" s="1"/>
    </row>
    <row r="586" ht="30">
      <c r="A586" s="29" t="s">
        <v>298</v>
      </c>
      <c r="B586" s="29" t="s">
        <v>87</v>
      </c>
      <c r="C586" s="29" t="s">
        <v>63</v>
      </c>
      <c r="D586" s="16" t="s">
        <v>380</v>
      </c>
      <c r="E586" s="15" t="s">
        <v>129</v>
      </c>
      <c r="F586" s="30" t="s">
        <v>130</v>
      </c>
      <c r="G586" s="31">
        <v>43.700000000000003</v>
      </c>
      <c r="H586" s="31"/>
      <c r="I586" s="31"/>
      <c r="J586" s="31"/>
      <c r="K586" s="31"/>
      <c r="L586" s="31"/>
      <c r="M586" s="31">
        <f t="shared" si="1348"/>
        <v>43.700000000000003</v>
      </c>
      <c r="N586" s="31">
        <f t="shared" si="1349"/>
        <v>0</v>
      </c>
      <c r="O586" s="31">
        <f t="shared" si="1350"/>
        <v>0</v>
      </c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  <c r="AA586" s="31"/>
      <c r="AB586" s="31"/>
      <c r="AC586" s="31">
        <f t="shared" si="1285"/>
        <v>43.700000000000003</v>
      </c>
      <c r="AD586" s="31">
        <f t="shared" si="1286"/>
        <v>0</v>
      </c>
      <c r="AE586" s="31">
        <f t="shared" si="1287"/>
        <v>0</v>
      </c>
      <c r="AF586" s="31"/>
      <c r="AG586" s="31">
        <f t="shared" si="1288"/>
        <v>43.700000000000003</v>
      </c>
      <c r="AH586" s="31">
        <f t="shared" si="1289"/>
        <v>0</v>
      </c>
      <c r="AI586" s="31">
        <f t="shared" si="1290"/>
        <v>0</v>
      </c>
      <c r="AJ586" s="31"/>
      <c r="AK586" s="31"/>
      <c r="AL586" s="31">
        <v>-21.800000000000001</v>
      </c>
      <c r="AM586" s="31"/>
      <c r="AN586" s="31"/>
      <c r="AO586" s="31"/>
      <c r="AP586" s="31"/>
      <c r="AQ586" s="31"/>
      <c r="AR586" s="31"/>
      <c r="AS586" s="31">
        <f t="shared" si="1282"/>
        <v>21.900000000000002</v>
      </c>
      <c r="AT586" s="31">
        <f t="shared" si="1283"/>
        <v>0</v>
      </c>
      <c r="AU586" s="31">
        <f t="shared" si="1284"/>
        <v>0</v>
      </c>
      <c r="AV586" s="31"/>
      <c r="AW586" s="32"/>
      <c r="AX586" s="32"/>
      <c r="AY586" s="1"/>
      <c r="AZ586" s="1"/>
      <c r="BA586" s="1"/>
      <c r="BB586" s="1"/>
      <c r="BC586" s="1"/>
      <c r="BD586" s="1"/>
      <c r="BE586" s="1"/>
    </row>
    <row r="587" ht="60">
      <c r="A587" s="29" t="s">
        <v>298</v>
      </c>
      <c r="B587" s="29" t="s">
        <v>87</v>
      </c>
      <c r="C587" s="29" t="s">
        <v>63</v>
      </c>
      <c r="D587" s="16" t="s">
        <v>381</v>
      </c>
      <c r="E587" s="16"/>
      <c r="F587" s="30" t="s">
        <v>220</v>
      </c>
      <c r="G587" s="31">
        <f>G588</f>
        <v>143.59999999999999</v>
      </c>
      <c r="H587" s="31">
        <f>H588</f>
        <v>143.59999999999999</v>
      </c>
      <c r="I587" s="31">
        <f>I588</f>
        <v>143.59999999999999</v>
      </c>
      <c r="J587" s="31">
        <f>J588</f>
        <v>0</v>
      </c>
      <c r="K587" s="31">
        <f>K588</f>
        <v>0</v>
      </c>
      <c r="L587" s="31">
        <f>L588</f>
        <v>0</v>
      </c>
      <c r="M587" s="31">
        <f t="shared" si="1348"/>
        <v>143.59999999999999</v>
      </c>
      <c r="N587" s="31">
        <f t="shared" si="1349"/>
        <v>143.59999999999999</v>
      </c>
      <c r="O587" s="31">
        <f t="shared" si="1350"/>
        <v>143.59999999999999</v>
      </c>
      <c r="P587" s="31">
        <f>P588</f>
        <v>0</v>
      </c>
      <c r="Q587" s="31">
        <f>Q588</f>
        <v>0</v>
      </c>
      <c r="R587" s="31">
        <f>R588</f>
        <v>0</v>
      </c>
      <c r="S587" s="31">
        <f>S588</f>
        <v>0</v>
      </c>
      <c r="T587" s="31">
        <f>T588</f>
        <v>0</v>
      </c>
      <c r="U587" s="31">
        <f>U588</f>
        <v>0</v>
      </c>
      <c r="V587" s="31">
        <f>V588</f>
        <v>0</v>
      </c>
      <c r="W587" s="31">
        <f>W588</f>
        <v>0</v>
      </c>
      <c r="X587" s="31">
        <f>X588</f>
        <v>0</v>
      </c>
      <c r="Y587" s="31">
        <f>Y588</f>
        <v>0</v>
      </c>
      <c r="Z587" s="31">
        <f>Z588</f>
        <v>0</v>
      </c>
      <c r="AA587" s="31">
        <f>AA588</f>
        <v>0</v>
      </c>
      <c r="AB587" s="31">
        <f>AB588</f>
        <v>0</v>
      </c>
      <c r="AC587" s="31">
        <f t="shared" si="1285"/>
        <v>143.59999999999999</v>
      </c>
      <c r="AD587" s="31">
        <f t="shared" si="1286"/>
        <v>143.59999999999999</v>
      </c>
      <c r="AE587" s="31">
        <f t="shared" si="1287"/>
        <v>143.59999999999999</v>
      </c>
      <c r="AF587" s="31">
        <f>AF588</f>
        <v>0</v>
      </c>
      <c r="AG587" s="31">
        <f t="shared" si="1288"/>
        <v>143.59999999999999</v>
      </c>
      <c r="AH587" s="31">
        <f t="shared" si="1289"/>
        <v>143.59999999999999</v>
      </c>
      <c r="AI587" s="31">
        <f t="shared" si="1290"/>
        <v>143.59999999999999</v>
      </c>
      <c r="AJ587" s="31">
        <f>AJ588</f>
        <v>0</v>
      </c>
      <c r="AK587" s="31">
        <f>AK588</f>
        <v>0</v>
      </c>
      <c r="AL587" s="31">
        <f>AL588</f>
        <v>0</v>
      </c>
      <c r="AM587" s="31">
        <f>AM588</f>
        <v>0</v>
      </c>
      <c r="AN587" s="31">
        <f>AN588</f>
        <v>0</v>
      </c>
      <c r="AO587" s="31">
        <f>AO588</f>
        <v>0</v>
      </c>
      <c r="AP587" s="31">
        <f>AP588</f>
        <v>0</v>
      </c>
      <c r="AQ587" s="31">
        <f>AQ588</f>
        <v>0</v>
      </c>
      <c r="AR587" s="31">
        <f>AR588</f>
        <v>0</v>
      </c>
      <c r="AS587" s="31">
        <f t="shared" si="1282"/>
        <v>143.59999999999999</v>
      </c>
      <c r="AT587" s="31">
        <f t="shared" si="1283"/>
        <v>143.59999999999999</v>
      </c>
      <c r="AU587" s="31">
        <f t="shared" si="1284"/>
        <v>143.59999999999999</v>
      </c>
      <c r="AV587" s="31">
        <f>AV588</f>
        <v>0</v>
      </c>
      <c r="AW587" s="32"/>
      <c r="AX587" s="32"/>
      <c r="AY587" s="1"/>
      <c r="AZ587" s="1"/>
      <c r="BA587" s="1"/>
      <c r="BB587" s="1"/>
      <c r="BC587" s="1"/>
      <c r="BD587" s="1"/>
      <c r="BE587" s="1"/>
    </row>
    <row r="588" ht="30">
      <c r="A588" s="29" t="s">
        <v>298</v>
      </c>
      <c r="B588" s="29" t="s">
        <v>87</v>
      </c>
      <c r="C588" s="29" t="s">
        <v>63</v>
      </c>
      <c r="D588" s="16" t="s">
        <v>381</v>
      </c>
      <c r="E588" s="15" t="s">
        <v>129</v>
      </c>
      <c r="F588" s="30" t="s">
        <v>130</v>
      </c>
      <c r="G588" s="31">
        <v>143.59999999999999</v>
      </c>
      <c r="H588" s="31">
        <v>143.59999999999999</v>
      </c>
      <c r="I588" s="31">
        <v>143.59999999999999</v>
      </c>
      <c r="J588" s="31"/>
      <c r="K588" s="31"/>
      <c r="L588" s="31"/>
      <c r="M588" s="31">
        <f t="shared" si="1348"/>
        <v>143.59999999999999</v>
      </c>
      <c r="N588" s="31">
        <f t="shared" si="1349"/>
        <v>143.59999999999999</v>
      </c>
      <c r="O588" s="31">
        <f t="shared" si="1350"/>
        <v>143.59999999999999</v>
      </c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  <c r="AA588" s="31"/>
      <c r="AB588" s="31"/>
      <c r="AC588" s="31">
        <f t="shared" si="1285"/>
        <v>143.59999999999999</v>
      </c>
      <c r="AD588" s="31">
        <f t="shared" si="1286"/>
        <v>143.59999999999999</v>
      </c>
      <c r="AE588" s="31">
        <f t="shared" si="1287"/>
        <v>143.59999999999999</v>
      </c>
      <c r="AF588" s="31"/>
      <c r="AG588" s="31">
        <f t="shared" si="1288"/>
        <v>143.59999999999999</v>
      </c>
      <c r="AH588" s="31">
        <f t="shared" si="1289"/>
        <v>143.59999999999999</v>
      </c>
      <c r="AI588" s="31">
        <f t="shared" si="1290"/>
        <v>143.59999999999999</v>
      </c>
      <c r="AJ588" s="31"/>
      <c r="AK588" s="31"/>
      <c r="AL588" s="31"/>
      <c r="AM588" s="31"/>
      <c r="AN588" s="31"/>
      <c r="AO588" s="31"/>
      <c r="AP588" s="31"/>
      <c r="AQ588" s="31"/>
      <c r="AR588" s="31"/>
      <c r="AS588" s="31">
        <f t="shared" si="1282"/>
        <v>143.59999999999999</v>
      </c>
      <c r="AT588" s="31">
        <f t="shared" si="1283"/>
        <v>143.59999999999999</v>
      </c>
      <c r="AU588" s="31">
        <f t="shared" si="1284"/>
        <v>143.59999999999999</v>
      </c>
      <c r="AV588" s="31"/>
      <c r="AW588" s="32"/>
      <c r="AX588" s="32"/>
      <c r="AY588" s="1"/>
      <c r="AZ588" s="1"/>
      <c r="BA588" s="1"/>
      <c r="BB588" s="1"/>
      <c r="BC588" s="1"/>
      <c r="BD588" s="1"/>
      <c r="BE588" s="1"/>
    </row>
    <row r="589" ht="60">
      <c r="A589" s="29" t="s">
        <v>298</v>
      </c>
      <c r="B589" s="29" t="s">
        <v>87</v>
      </c>
      <c r="C589" s="29" t="s">
        <v>63</v>
      </c>
      <c r="D589" s="16" t="s">
        <v>322</v>
      </c>
      <c r="E589" s="16"/>
      <c r="F589" s="30" t="s">
        <v>323</v>
      </c>
      <c r="G589" s="31">
        <f>G590+G592</f>
        <v>3494</v>
      </c>
      <c r="H589" s="31">
        <f>H590+H592</f>
        <v>2372.0999999999999</v>
      </c>
      <c r="I589" s="31">
        <f>I590+I592</f>
        <v>2372.0999999999999</v>
      </c>
      <c r="J589" s="31">
        <f>J590+J592</f>
        <v>0</v>
      </c>
      <c r="K589" s="31">
        <f>K590+K592</f>
        <v>0</v>
      </c>
      <c r="L589" s="31">
        <f>L590+L592</f>
        <v>0</v>
      </c>
      <c r="M589" s="31">
        <f t="shared" si="1348"/>
        <v>3494</v>
      </c>
      <c r="N589" s="31">
        <f t="shared" si="1349"/>
        <v>2372.0999999999999</v>
      </c>
      <c r="O589" s="31">
        <f t="shared" si="1350"/>
        <v>2372.0999999999999</v>
      </c>
      <c r="P589" s="31">
        <f>P590+P592</f>
        <v>0</v>
      </c>
      <c r="Q589" s="31">
        <f>Q590+Q592</f>
        <v>0</v>
      </c>
      <c r="R589" s="31">
        <f>R590+R592</f>
        <v>262.904</v>
      </c>
      <c r="S589" s="31">
        <f>S590+S592</f>
        <v>0</v>
      </c>
      <c r="T589" s="31">
        <f>T590+T592</f>
        <v>0</v>
      </c>
      <c r="U589" s="31">
        <f>U590+U592</f>
        <v>0</v>
      </c>
      <c r="V589" s="31">
        <f>V590+V592</f>
        <v>0</v>
      </c>
      <c r="W589" s="31">
        <f>W590+W592</f>
        <v>0</v>
      </c>
      <c r="X589" s="31">
        <f>X590+X592</f>
        <v>0</v>
      </c>
      <c r="Y589" s="31">
        <f>Y590+Y592</f>
        <v>0</v>
      </c>
      <c r="Z589" s="31">
        <f>Z590+Z592</f>
        <v>0</v>
      </c>
      <c r="AA589" s="31">
        <f>AA590+AA592</f>
        <v>0</v>
      </c>
      <c r="AB589" s="31">
        <f>AB590+AB592</f>
        <v>0</v>
      </c>
      <c r="AC589" s="31">
        <f t="shared" si="1285"/>
        <v>3756.904</v>
      </c>
      <c r="AD589" s="31">
        <f t="shared" si="1286"/>
        <v>2372.0999999999999</v>
      </c>
      <c r="AE589" s="31">
        <f t="shared" si="1287"/>
        <v>2372.0999999999999</v>
      </c>
      <c r="AF589" s="31">
        <f>AF590+AF592</f>
        <v>0</v>
      </c>
      <c r="AG589" s="31">
        <f t="shared" si="1288"/>
        <v>3756.904</v>
      </c>
      <c r="AH589" s="31">
        <f t="shared" si="1289"/>
        <v>2372.0999999999999</v>
      </c>
      <c r="AI589" s="31">
        <f t="shared" si="1290"/>
        <v>2372.0999999999999</v>
      </c>
      <c r="AJ589" s="31">
        <f>AJ590+AJ592</f>
        <v>0</v>
      </c>
      <c r="AK589" s="31">
        <f>AK590+AK592</f>
        <v>0</v>
      </c>
      <c r="AL589" s="31">
        <f>AL590+AL592</f>
        <v>0</v>
      </c>
      <c r="AM589" s="31">
        <f>AM590+AM592</f>
        <v>0</v>
      </c>
      <c r="AN589" s="31">
        <f>AN590+AN592</f>
        <v>0</v>
      </c>
      <c r="AO589" s="31">
        <f>AO590+AO592</f>
        <v>0</v>
      </c>
      <c r="AP589" s="31">
        <f>AP590+AP592</f>
        <v>0</v>
      </c>
      <c r="AQ589" s="31">
        <f>AQ590+AQ592</f>
        <v>0</v>
      </c>
      <c r="AR589" s="31">
        <f>AR590+AR592</f>
        <v>0</v>
      </c>
      <c r="AS589" s="31">
        <f t="shared" si="1282"/>
        <v>3756.904</v>
      </c>
      <c r="AT589" s="31">
        <f t="shared" si="1283"/>
        <v>2372.0999999999999</v>
      </c>
      <c r="AU589" s="31">
        <f t="shared" si="1284"/>
        <v>2372.0999999999999</v>
      </c>
      <c r="AV589" s="31">
        <f>AV590+AV592</f>
        <v>0</v>
      </c>
      <c r="AW589" s="32"/>
      <c r="AX589" s="32"/>
      <c r="AY589" s="1"/>
      <c r="AZ589" s="1"/>
      <c r="BA589" s="1"/>
      <c r="BB589" s="1"/>
      <c r="BC589" s="1"/>
      <c r="BD589" s="1"/>
      <c r="BE589" s="1"/>
    </row>
    <row r="590" ht="15">
      <c r="A590" s="29" t="s">
        <v>298</v>
      </c>
      <c r="B590" s="29" t="s">
        <v>87</v>
      </c>
      <c r="C590" s="29" t="s">
        <v>63</v>
      </c>
      <c r="D590" s="16" t="s">
        <v>324</v>
      </c>
      <c r="E590" s="16"/>
      <c r="F590" s="30" t="s">
        <v>209</v>
      </c>
      <c r="G590" s="31">
        <f>G591</f>
        <v>2372.0999999999999</v>
      </c>
      <c r="H590" s="31">
        <f>H591</f>
        <v>2372.0999999999999</v>
      </c>
      <c r="I590" s="31">
        <f>I591</f>
        <v>2372.0999999999999</v>
      </c>
      <c r="J590" s="31">
        <f>J591</f>
        <v>0</v>
      </c>
      <c r="K590" s="31">
        <f>K591</f>
        <v>0</v>
      </c>
      <c r="L590" s="31">
        <f>L591</f>
        <v>0</v>
      </c>
      <c r="M590" s="31">
        <f t="shared" si="1348"/>
        <v>2372.0999999999999</v>
      </c>
      <c r="N590" s="31">
        <f t="shared" si="1349"/>
        <v>2372.0999999999999</v>
      </c>
      <c r="O590" s="31">
        <f t="shared" si="1350"/>
        <v>2372.0999999999999</v>
      </c>
      <c r="P590" s="31">
        <f>P591</f>
        <v>0</v>
      </c>
      <c r="Q590" s="31">
        <f>Q591</f>
        <v>0</v>
      </c>
      <c r="R590" s="31">
        <f>R591</f>
        <v>262.904</v>
      </c>
      <c r="S590" s="31">
        <f>S591</f>
        <v>0</v>
      </c>
      <c r="T590" s="31">
        <f>T591</f>
        <v>0</v>
      </c>
      <c r="U590" s="31">
        <f>U591</f>
        <v>0</v>
      </c>
      <c r="V590" s="31">
        <f>V591</f>
        <v>0</v>
      </c>
      <c r="W590" s="31">
        <f>W591</f>
        <v>0</v>
      </c>
      <c r="X590" s="31">
        <f>X591</f>
        <v>0</v>
      </c>
      <c r="Y590" s="31">
        <f>Y591</f>
        <v>0</v>
      </c>
      <c r="Z590" s="31">
        <f>Z591</f>
        <v>0</v>
      </c>
      <c r="AA590" s="31">
        <f>AA591</f>
        <v>0</v>
      </c>
      <c r="AB590" s="31">
        <f>AB591</f>
        <v>0</v>
      </c>
      <c r="AC590" s="31">
        <f t="shared" si="1285"/>
        <v>2635.0039999999999</v>
      </c>
      <c r="AD590" s="31">
        <f t="shared" si="1286"/>
        <v>2372.0999999999999</v>
      </c>
      <c r="AE590" s="31">
        <f t="shared" si="1287"/>
        <v>2372.0999999999999</v>
      </c>
      <c r="AF590" s="31">
        <f>AF591</f>
        <v>0</v>
      </c>
      <c r="AG590" s="31">
        <f t="shared" si="1288"/>
        <v>2635.0039999999999</v>
      </c>
      <c r="AH590" s="31">
        <f t="shared" si="1289"/>
        <v>2372.0999999999999</v>
      </c>
      <c r="AI590" s="31">
        <f t="shared" si="1290"/>
        <v>2372.0999999999999</v>
      </c>
      <c r="AJ590" s="31">
        <f>AJ591</f>
        <v>0</v>
      </c>
      <c r="AK590" s="31">
        <f>AK591</f>
        <v>0</v>
      </c>
      <c r="AL590" s="31">
        <f>AL591</f>
        <v>0</v>
      </c>
      <c r="AM590" s="31">
        <f>AM591</f>
        <v>0</v>
      </c>
      <c r="AN590" s="31">
        <f>AN591</f>
        <v>0</v>
      </c>
      <c r="AO590" s="31">
        <f>AO591</f>
        <v>0</v>
      </c>
      <c r="AP590" s="31">
        <f>AP591</f>
        <v>0</v>
      </c>
      <c r="AQ590" s="31">
        <f>AQ591</f>
        <v>0</v>
      </c>
      <c r="AR590" s="31">
        <f>AR591</f>
        <v>0</v>
      </c>
      <c r="AS590" s="31">
        <f t="shared" si="1282"/>
        <v>2635.0039999999999</v>
      </c>
      <c r="AT590" s="31">
        <f t="shared" si="1283"/>
        <v>2372.0999999999999</v>
      </c>
      <c r="AU590" s="31">
        <f t="shared" si="1284"/>
        <v>2372.0999999999999</v>
      </c>
      <c r="AV590" s="31">
        <f>AV591</f>
        <v>0</v>
      </c>
      <c r="AW590" s="32"/>
      <c r="AX590" s="32"/>
      <c r="AY590" s="1"/>
      <c r="AZ590" s="1"/>
      <c r="BA590" s="1"/>
      <c r="BB590" s="1"/>
      <c r="BC590" s="1"/>
      <c r="BD590" s="1"/>
      <c r="BE590" s="1"/>
    </row>
    <row r="591" ht="30">
      <c r="A591" s="29" t="s">
        <v>298</v>
      </c>
      <c r="B591" s="29" t="s">
        <v>87</v>
      </c>
      <c r="C591" s="29" t="s">
        <v>63</v>
      </c>
      <c r="D591" s="16" t="s">
        <v>324</v>
      </c>
      <c r="E591" s="15" t="s">
        <v>129</v>
      </c>
      <c r="F591" s="30" t="s">
        <v>130</v>
      </c>
      <c r="G591" s="31">
        <v>2372.0999999999999</v>
      </c>
      <c r="H591" s="31">
        <v>2372.0999999999999</v>
      </c>
      <c r="I591" s="31">
        <v>2372.0999999999999</v>
      </c>
      <c r="J591" s="31"/>
      <c r="K591" s="31"/>
      <c r="L591" s="31"/>
      <c r="M591" s="31">
        <f t="shared" si="1348"/>
        <v>2372.0999999999999</v>
      </c>
      <c r="N591" s="31">
        <f t="shared" si="1349"/>
        <v>2372.0999999999999</v>
      </c>
      <c r="O591" s="31">
        <f t="shared" si="1350"/>
        <v>2372.0999999999999</v>
      </c>
      <c r="P591" s="31"/>
      <c r="Q591" s="31"/>
      <c r="R591" s="31">
        <v>262.904</v>
      </c>
      <c r="S591" s="31"/>
      <c r="T591" s="31"/>
      <c r="U591" s="31"/>
      <c r="V591" s="31"/>
      <c r="W591" s="31"/>
      <c r="X591" s="31"/>
      <c r="Y591" s="31"/>
      <c r="Z591" s="31"/>
      <c r="AA591" s="31"/>
      <c r="AB591" s="31"/>
      <c r="AC591" s="31">
        <f t="shared" si="1285"/>
        <v>2635.0039999999999</v>
      </c>
      <c r="AD591" s="31">
        <f t="shared" si="1286"/>
        <v>2372.0999999999999</v>
      </c>
      <c r="AE591" s="31">
        <f t="shared" si="1287"/>
        <v>2372.0999999999999</v>
      </c>
      <c r="AF591" s="31"/>
      <c r="AG591" s="31">
        <f t="shared" si="1288"/>
        <v>2635.0039999999999</v>
      </c>
      <c r="AH591" s="31">
        <f t="shared" si="1289"/>
        <v>2372.0999999999999</v>
      </c>
      <c r="AI591" s="31">
        <f t="shared" si="1290"/>
        <v>2372.0999999999999</v>
      </c>
      <c r="AJ591" s="31"/>
      <c r="AK591" s="31"/>
      <c r="AL591" s="31"/>
      <c r="AM591" s="31"/>
      <c r="AN591" s="31"/>
      <c r="AO591" s="31"/>
      <c r="AP591" s="31"/>
      <c r="AQ591" s="31"/>
      <c r="AR591" s="31"/>
      <c r="AS591" s="31">
        <f t="shared" si="1282"/>
        <v>2635.0039999999999</v>
      </c>
      <c r="AT591" s="31">
        <f t="shared" si="1283"/>
        <v>2372.0999999999999</v>
      </c>
      <c r="AU591" s="31">
        <f t="shared" si="1284"/>
        <v>2372.0999999999999</v>
      </c>
      <c r="AV591" s="31"/>
      <c r="AW591" s="32"/>
      <c r="AX591" s="32"/>
      <c r="AY591" s="1"/>
      <c r="AZ591" s="1"/>
      <c r="BA591" s="1"/>
      <c r="BB591" s="1"/>
      <c r="BC591" s="1"/>
      <c r="BD591" s="1"/>
      <c r="BE591" s="1"/>
    </row>
    <row r="592" ht="60">
      <c r="A592" s="29" t="s">
        <v>298</v>
      </c>
      <c r="B592" s="29" t="s">
        <v>87</v>
      </c>
      <c r="C592" s="29" t="s">
        <v>63</v>
      </c>
      <c r="D592" s="16" t="s">
        <v>325</v>
      </c>
      <c r="E592" s="16"/>
      <c r="F592" s="30" t="s">
        <v>326</v>
      </c>
      <c r="G592" s="31">
        <f>G593</f>
        <v>1121.9000000000001</v>
      </c>
      <c r="H592" s="31">
        <f>H593</f>
        <v>0</v>
      </c>
      <c r="I592" s="31">
        <f>I593</f>
        <v>0</v>
      </c>
      <c r="J592" s="31">
        <f>J593</f>
        <v>0</v>
      </c>
      <c r="K592" s="31">
        <f>K593</f>
        <v>0</v>
      </c>
      <c r="L592" s="31">
        <f>L593</f>
        <v>0</v>
      </c>
      <c r="M592" s="31">
        <f t="shared" si="1348"/>
        <v>1121.9000000000001</v>
      </c>
      <c r="N592" s="31">
        <f t="shared" si="1349"/>
        <v>0</v>
      </c>
      <c r="O592" s="31">
        <f t="shared" si="1350"/>
        <v>0</v>
      </c>
      <c r="P592" s="31">
        <f>P593</f>
        <v>0</v>
      </c>
      <c r="Q592" s="31">
        <f>Q593</f>
        <v>0</v>
      </c>
      <c r="R592" s="31">
        <f>R593</f>
        <v>0</v>
      </c>
      <c r="S592" s="31">
        <f>S593</f>
        <v>0</v>
      </c>
      <c r="T592" s="31">
        <f>T593</f>
        <v>0</v>
      </c>
      <c r="U592" s="31">
        <f>U593</f>
        <v>0</v>
      </c>
      <c r="V592" s="31">
        <f>V593</f>
        <v>0</v>
      </c>
      <c r="W592" s="31">
        <f>W593</f>
        <v>0</v>
      </c>
      <c r="X592" s="31">
        <f>X593</f>
        <v>0</v>
      </c>
      <c r="Y592" s="31">
        <f>Y593</f>
        <v>0</v>
      </c>
      <c r="Z592" s="31">
        <f>Z593</f>
        <v>0</v>
      </c>
      <c r="AA592" s="31">
        <f>AA593</f>
        <v>0</v>
      </c>
      <c r="AB592" s="31">
        <f>AB593</f>
        <v>0</v>
      </c>
      <c r="AC592" s="31">
        <f t="shared" si="1285"/>
        <v>1121.9000000000001</v>
      </c>
      <c r="AD592" s="31">
        <f t="shared" si="1286"/>
        <v>0</v>
      </c>
      <c r="AE592" s="31">
        <f t="shared" si="1287"/>
        <v>0</v>
      </c>
      <c r="AF592" s="31">
        <f>AF593</f>
        <v>0</v>
      </c>
      <c r="AG592" s="31">
        <f t="shared" si="1288"/>
        <v>1121.9000000000001</v>
      </c>
      <c r="AH592" s="31">
        <f t="shared" si="1289"/>
        <v>0</v>
      </c>
      <c r="AI592" s="31">
        <f t="shared" si="1290"/>
        <v>0</v>
      </c>
      <c r="AJ592" s="31">
        <f>AJ593</f>
        <v>0</v>
      </c>
      <c r="AK592" s="31">
        <f>AK593</f>
        <v>0</v>
      </c>
      <c r="AL592" s="31">
        <f>AL593</f>
        <v>0</v>
      </c>
      <c r="AM592" s="31">
        <f>AM593</f>
        <v>0</v>
      </c>
      <c r="AN592" s="31">
        <f>AN593</f>
        <v>0</v>
      </c>
      <c r="AO592" s="31">
        <f>AO593</f>
        <v>0</v>
      </c>
      <c r="AP592" s="31">
        <f>AP593</f>
        <v>0</v>
      </c>
      <c r="AQ592" s="31">
        <f>AQ593</f>
        <v>0</v>
      </c>
      <c r="AR592" s="31">
        <f>AR593</f>
        <v>0</v>
      </c>
      <c r="AS592" s="31">
        <f t="shared" si="1282"/>
        <v>1121.9000000000001</v>
      </c>
      <c r="AT592" s="31">
        <f t="shared" si="1283"/>
        <v>0</v>
      </c>
      <c r="AU592" s="31">
        <f t="shared" si="1284"/>
        <v>0</v>
      </c>
      <c r="AV592" s="31">
        <f>AV593</f>
        <v>0</v>
      </c>
      <c r="AW592" s="32"/>
      <c r="AX592" s="32"/>
      <c r="AY592" s="1"/>
      <c r="AZ592" s="1"/>
      <c r="BA592" s="1"/>
      <c r="BB592" s="1"/>
      <c r="BC592" s="1"/>
      <c r="BD592" s="1"/>
      <c r="BE592" s="1"/>
    </row>
    <row r="593" ht="30">
      <c r="A593" s="29" t="s">
        <v>298</v>
      </c>
      <c r="B593" s="29" t="s">
        <v>87</v>
      </c>
      <c r="C593" s="29" t="s">
        <v>63</v>
      </c>
      <c r="D593" s="16" t="s">
        <v>325</v>
      </c>
      <c r="E593" s="15" t="s">
        <v>129</v>
      </c>
      <c r="F593" s="30" t="s">
        <v>130</v>
      </c>
      <c r="G593" s="31">
        <v>1121.9000000000001</v>
      </c>
      <c r="H593" s="31"/>
      <c r="I593" s="31"/>
      <c r="J593" s="31"/>
      <c r="K593" s="31"/>
      <c r="L593" s="31"/>
      <c r="M593" s="31">
        <f t="shared" si="1348"/>
        <v>1121.9000000000001</v>
      </c>
      <c r="N593" s="31">
        <f t="shared" si="1349"/>
        <v>0</v>
      </c>
      <c r="O593" s="31">
        <f t="shared" si="1350"/>
        <v>0</v>
      </c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  <c r="AA593" s="31"/>
      <c r="AB593" s="31"/>
      <c r="AC593" s="31">
        <f t="shared" si="1285"/>
        <v>1121.9000000000001</v>
      </c>
      <c r="AD593" s="31">
        <f t="shared" si="1286"/>
        <v>0</v>
      </c>
      <c r="AE593" s="31">
        <f t="shared" si="1287"/>
        <v>0</v>
      </c>
      <c r="AF593" s="31"/>
      <c r="AG593" s="31">
        <f t="shared" si="1288"/>
        <v>1121.9000000000001</v>
      </c>
      <c r="AH593" s="31">
        <f t="shared" si="1289"/>
        <v>0</v>
      </c>
      <c r="AI593" s="31">
        <f t="shared" si="1290"/>
        <v>0</v>
      </c>
      <c r="AJ593" s="31"/>
      <c r="AK593" s="31"/>
      <c r="AL593" s="31"/>
      <c r="AM593" s="31"/>
      <c r="AN593" s="31"/>
      <c r="AO593" s="31"/>
      <c r="AP593" s="31"/>
      <c r="AQ593" s="31"/>
      <c r="AR593" s="31"/>
      <c r="AS593" s="31">
        <f t="shared" si="1282"/>
        <v>1121.9000000000001</v>
      </c>
      <c r="AT593" s="31">
        <f t="shared" si="1283"/>
        <v>0</v>
      </c>
      <c r="AU593" s="31">
        <f t="shared" si="1284"/>
        <v>0</v>
      </c>
      <c r="AV593" s="31"/>
      <c r="AW593" s="32"/>
      <c r="AX593" s="32"/>
      <c r="AY593" s="1"/>
      <c r="AZ593" s="1"/>
      <c r="BA593" s="1"/>
      <c r="BB593" s="1"/>
      <c r="BC593" s="1"/>
      <c r="BD593" s="1"/>
      <c r="BE593" s="1"/>
    </row>
    <row r="594" s="19" customFormat="1" ht="15">
      <c r="A594" s="20" t="s">
        <v>429</v>
      </c>
      <c r="B594" s="20"/>
      <c r="C594" s="20"/>
      <c r="D594" s="20"/>
      <c r="E594" s="20"/>
      <c r="F594" s="21" t="s">
        <v>430</v>
      </c>
      <c r="G594" s="22">
        <f>G595+G643+G692+G704+G661+G625+G711+G685</f>
        <v>121847.80000000002</v>
      </c>
      <c r="H594" s="22">
        <f>H595+H643+H692+H704+H661+H625+H711+H685</f>
        <v>120552.40000000001</v>
      </c>
      <c r="I594" s="22">
        <f>I595+I643+I692+I704+I661+I625+I711+I685</f>
        <v>120642.10000000002</v>
      </c>
      <c r="J594" s="22">
        <f>J595+J643+J692+J704+J661+J625+J711+J685</f>
        <v>454.5</v>
      </c>
      <c r="K594" s="22">
        <f>K595+K643+K692+K704+K661+K625+K711+K685</f>
        <v>454.5</v>
      </c>
      <c r="L594" s="22">
        <f>L595+L643+L692+L704+L661+L625+L711+L685</f>
        <v>454.5</v>
      </c>
      <c r="M594" s="22">
        <f t="shared" si="1348"/>
        <v>122302.30000000002</v>
      </c>
      <c r="N594" s="22">
        <f t="shared" si="1349"/>
        <v>121006.90000000001</v>
      </c>
      <c r="O594" s="22">
        <f t="shared" si="1350"/>
        <v>121096.60000000002</v>
      </c>
      <c r="P594" s="22">
        <f>P595+P643+P692+P704+P661+P625+P711+P685</f>
        <v>0</v>
      </c>
      <c r="Q594" s="22">
        <f>Q595+Q643+Q692+Q704+Q661+Q625+Q711+Q685</f>
        <v>0</v>
      </c>
      <c r="R594" s="22">
        <f>R595+R643+R692+R704+R661+R625+R711+R685</f>
        <v>-1277.191</v>
      </c>
      <c r="S594" s="22">
        <f>S595+S643+S692+S704+S661+S625+S711+S685</f>
        <v>0</v>
      </c>
      <c r="T594" s="22">
        <f>T595+T643+T692+T704+T661+T625+T711+T685</f>
        <v>0</v>
      </c>
      <c r="U594" s="22">
        <f>U595+U643+U692+U704+U661+U625+U711+U685</f>
        <v>0</v>
      </c>
      <c r="V594" s="22">
        <f>V595+V643+V692+V704+V661+V625+V711+V685</f>
        <v>1556.6420000000001</v>
      </c>
      <c r="W594" s="22">
        <f>W595+W643+W692+W704+W661+W625+W711+W685</f>
        <v>0</v>
      </c>
      <c r="X594" s="22">
        <f>X595+X643+X692+X704+X661+X625+X711+X685</f>
        <v>0</v>
      </c>
      <c r="Y594" s="22">
        <f>Y595+Y643+Y692+Y704+Y661+Y625+Y711+Y685</f>
        <v>0</v>
      </c>
      <c r="Z594" s="22">
        <f>Z595+Z643+Z692+Z704+Z661+Z625+Z711+Z685</f>
        <v>0</v>
      </c>
      <c r="AA594" s="22">
        <f>AA595+AA643+AA692+AA704+AA661+AA625+AA711+AA685</f>
        <v>0</v>
      </c>
      <c r="AB594" s="22">
        <f>AB595+AB643+AB692+AB704+AB661+AB625+AB711+AB685</f>
        <v>0</v>
      </c>
      <c r="AC594" s="22">
        <f t="shared" si="1285"/>
        <v>121025.10900000001</v>
      </c>
      <c r="AD594" s="22">
        <f t="shared" si="1286"/>
        <v>122563.54200000002</v>
      </c>
      <c r="AE594" s="22">
        <f t="shared" si="1287"/>
        <v>121096.60000000002</v>
      </c>
      <c r="AF594" s="22">
        <f>AF595+AF643+AF692+AF704+AF661+AF625+AF711+AF685</f>
        <v>0</v>
      </c>
      <c r="AG594" s="22">
        <f t="shared" si="1288"/>
        <v>121025.10900000001</v>
      </c>
      <c r="AH594" s="22">
        <f t="shared" si="1289"/>
        <v>122563.54200000002</v>
      </c>
      <c r="AI594" s="22">
        <f t="shared" si="1290"/>
        <v>121096.60000000002</v>
      </c>
      <c r="AJ594" s="22">
        <f>AJ595+AJ643+AJ692+AJ704+AJ661+AJ625+AJ711+AJ685</f>
        <v>0</v>
      </c>
      <c r="AK594" s="22">
        <f>AK595+AK643+AK692+AK704+AK661+AK625+AK711+AK685</f>
        <v>0</v>
      </c>
      <c r="AL594" s="22">
        <f>AL595+AL643+AL692+AL704+AL661+AL625+AL711+AL685</f>
        <v>-1094.2930000000001</v>
      </c>
      <c r="AM594" s="22">
        <f>AM595+AM643+AM692+AM704+AM661+AM625+AM711+AM685</f>
        <v>0</v>
      </c>
      <c r="AN594" s="22">
        <f>AN595+AN643+AN692+AN704+AN661+AN625+AN711+AN685</f>
        <v>0</v>
      </c>
      <c r="AO594" s="22">
        <f>AO595+AO643+AO692+AO704+AO661+AO625+AO711+AO685</f>
        <v>0</v>
      </c>
      <c r="AP594" s="22">
        <f>AP595+AP643+AP692+AP704+AP661+AP625+AP711+AP685</f>
        <v>0</v>
      </c>
      <c r="AQ594" s="22">
        <f>AQ595+AQ643+AQ692+AQ704+AQ661+AQ625+AQ711+AQ685</f>
        <v>0</v>
      </c>
      <c r="AR594" s="22">
        <f>AR595+AR643+AR692+AR704+AR661+AR625+AR711+AR685</f>
        <v>0</v>
      </c>
      <c r="AS594" s="22">
        <f t="shared" si="1282"/>
        <v>119930.81600000001</v>
      </c>
      <c r="AT594" s="22">
        <f t="shared" si="1283"/>
        <v>122563.54200000002</v>
      </c>
      <c r="AU594" s="22">
        <f t="shared" si="1284"/>
        <v>121096.60000000002</v>
      </c>
      <c r="AV594" s="22">
        <f>AV595+AV643+AV692+AV704+AV661+AV625+AV711+AV685</f>
        <v>0</v>
      </c>
      <c r="AW594" s="23"/>
      <c r="AX594" s="23"/>
      <c r="AY594" s="19"/>
      <c r="AZ594" s="19"/>
      <c r="BA594" s="19"/>
      <c r="BB594" s="19"/>
      <c r="BC594" s="19"/>
      <c r="BD594" s="19"/>
      <c r="BE594" s="19"/>
    </row>
    <row r="595" s="19" customFormat="1" ht="15">
      <c r="A595" s="20" t="s">
        <v>429</v>
      </c>
      <c r="B595" s="20" t="s">
        <v>27</v>
      </c>
      <c r="C595" s="20"/>
      <c r="D595" s="20"/>
      <c r="E595" s="20"/>
      <c r="F595" s="21" t="s">
        <v>28</v>
      </c>
      <c r="G595" s="22">
        <f>G608+G596</f>
        <v>89823.800000000017</v>
      </c>
      <c r="H595" s="22">
        <f>H608+H596</f>
        <v>91969.300000000003</v>
      </c>
      <c r="I595" s="22">
        <f>I608+I596</f>
        <v>91969.300000000003</v>
      </c>
      <c r="J595" s="22">
        <f>J608+J596</f>
        <v>0</v>
      </c>
      <c r="K595" s="22">
        <f>K608+K596</f>
        <v>0</v>
      </c>
      <c r="L595" s="22">
        <f>L608+L596</f>
        <v>0</v>
      </c>
      <c r="M595" s="22">
        <f t="shared" si="1348"/>
        <v>89823.800000000017</v>
      </c>
      <c r="N595" s="22">
        <f t="shared" si="1349"/>
        <v>91969.300000000003</v>
      </c>
      <c r="O595" s="22">
        <f t="shared" si="1350"/>
        <v>91969.300000000003</v>
      </c>
      <c r="P595" s="22">
        <f>P608+P596</f>
        <v>0</v>
      </c>
      <c r="Q595" s="22">
        <f>Q608+Q596</f>
        <v>0</v>
      </c>
      <c r="R595" s="22">
        <f>R608+R596</f>
        <v>0</v>
      </c>
      <c r="S595" s="22">
        <f>S608+S596</f>
        <v>0</v>
      </c>
      <c r="T595" s="22">
        <f>T608+T596</f>
        <v>0</v>
      </c>
      <c r="U595" s="22">
        <f>U608+U596</f>
        <v>0</v>
      </c>
      <c r="V595" s="22">
        <f>V608+V596</f>
        <v>0</v>
      </c>
      <c r="W595" s="22">
        <f>W608+W596</f>
        <v>0</v>
      </c>
      <c r="X595" s="22">
        <f>X608+X596</f>
        <v>0</v>
      </c>
      <c r="Y595" s="22">
        <f>Y608+Y596</f>
        <v>0</v>
      </c>
      <c r="Z595" s="22">
        <f>Z608+Z596</f>
        <v>0</v>
      </c>
      <c r="AA595" s="22">
        <f>AA608+AA596</f>
        <v>0</v>
      </c>
      <c r="AB595" s="22">
        <f>AB608+AB596</f>
        <v>0</v>
      </c>
      <c r="AC595" s="22">
        <f t="shared" si="1285"/>
        <v>89823.800000000017</v>
      </c>
      <c r="AD595" s="22">
        <f t="shared" si="1286"/>
        <v>91969.300000000003</v>
      </c>
      <c r="AE595" s="22">
        <f t="shared" si="1287"/>
        <v>91969.300000000003</v>
      </c>
      <c r="AF595" s="22">
        <f>AF608+AF596</f>
        <v>0</v>
      </c>
      <c r="AG595" s="22">
        <f t="shared" si="1288"/>
        <v>89823.800000000017</v>
      </c>
      <c r="AH595" s="22">
        <f t="shared" si="1289"/>
        <v>91969.300000000003</v>
      </c>
      <c r="AI595" s="22">
        <f t="shared" si="1290"/>
        <v>91969.300000000003</v>
      </c>
      <c r="AJ595" s="22">
        <f>AJ608+AJ596</f>
        <v>0</v>
      </c>
      <c r="AK595" s="22">
        <f>AK608+AK596</f>
        <v>0</v>
      </c>
      <c r="AL595" s="22">
        <f>AL608+AL596</f>
        <v>-1012.7</v>
      </c>
      <c r="AM595" s="22">
        <f>AM608+AM596</f>
        <v>0</v>
      </c>
      <c r="AN595" s="22">
        <f>AN608+AN596</f>
        <v>0</v>
      </c>
      <c r="AO595" s="22">
        <f>AO608+AO596</f>
        <v>0</v>
      </c>
      <c r="AP595" s="22">
        <f>AP608+AP596</f>
        <v>0</v>
      </c>
      <c r="AQ595" s="22">
        <f>AQ608+AQ596</f>
        <v>0</v>
      </c>
      <c r="AR595" s="22">
        <f>AR608+AR596</f>
        <v>0</v>
      </c>
      <c r="AS595" s="22">
        <f t="shared" si="1282"/>
        <v>88811.10000000002</v>
      </c>
      <c r="AT595" s="22">
        <f t="shared" si="1283"/>
        <v>91969.300000000003</v>
      </c>
      <c r="AU595" s="22">
        <f t="shared" si="1284"/>
        <v>91969.300000000003</v>
      </c>
      <c r="AV595" s="22">
        <f>AV608+AV596</f>
        <v>0</v>
      </c>
      <c r="AW595" s="23"/>
      <c r="AX595" s="23"/>
      <c r="AY595" s="19"/>
      <c r="AZ595" s="19"/>
      <c r="BA595" s="19"/>
      <c r="BB595" s="19"/>
      <c r="BC595" s="19"/>
      <c r="BD595" s="19"/>
      <c r="BE595" s="19"/>
    </row>
    <row r="596" s="24" customFormat="1" ht="45">
      <c r="A596" s="25" t="s">
        <v>429</v>
      </c>
      <c r="B596" s="25" t="s">
        <v>27</v>
      </c>
      <c r="C596" s="25" t="s">
        <v>116</v>
      </c>
      <c r="D596" s="25"/>
      <c r="E596" s="25"/>
      <c r="F596" s="26" t="s">
        <v>431</v>
      </c>
      <c r="G596" s="27">
        <f>G597+G603</f>
        <v>80208.300000000017</v>
      </c>
      <c r="H596" s="27">
        <f>H597+H603</f>
        <v>82358.100000000006</v>
      </c>
      <c r="I596" s="27">
        <f>I597+I603</f>
        <v>82358.100000000006</v>
      </c>
      <c r="J596" s="27">
        <f>J597+J603</f>
        <v>0</v>
      </c>
      <c r="K596" s="27">
        <f>K597+K603</f>
        <v>0</v>
      </c>
      <c r="L596" s="27">
        <f>L597+L603</f>
        <v>0</v>
      </c>
      <c r="M596" s="27">
        <f t="shared" si="1348"/>
        <v>80208.300000000017</v>
      </c>
      <c r="N596" s="27">
        <f t="shared" si="1349"/>
        <v>82358.100000000006</v>
      </c>
      <c r="O596" s="27">
        <f t="shared" si="1350"/>
        <v>82358.100000000006</v>
      </c>
      <c r="P596" s="27">
        <f>P597+P603</f>
        <v>0</v>
      </c>
      <c r="Q596" s="27">
        <f>Q597+Q603</f>
        <v>0</v>
      </c>
      <c r="R596" s="27">
        <f>R597+R603</f>
        <v>0</v>
      </c>
      <c r="S596" s="27">
        <f>S597+S603</f>
        <v>0</v>
      </c>
      <c r="T596" s="27">
        <f>T597+T603</f>
        <v>0</v>
      </c>
      <c r="U596" s="27">
        <f>U597+U603</f>
        <v>0</v>
      </c>
      <c r="V596" s="27">
        <f>V597+V603</f>
        <v>0</v>
      </c>
      <c r="W596" s="27">
        <f>W597+W603</f>
        <v>0</v>
      </c>
      <c r="X596" s="27">
        <f>X597+X603</f>
        <v>0</v>
      </c>
      <c r="Y596" s="27">
        <f>Y597+Y603</f>
        <v>0</v>
      </c>
      <c r="Z596" s="27">
        <f>Z597+Z603</f>
        <v>0</v>
      </c>
      <c r="AA596" s="27">
        <f>AA597+AA603</f>
        <v>0</v>
      </c>
      <c r="AB596" s="27">
        <f>AB597+AB603</f>
        <v>0</v>
      </c>
      <c r="AC596" s="27">
        <f t="shared" si="1285"/>
        <v>80208.300000000017</v>
      </c>
      <c r="AD596" s="27">
        <f t="shared" si="1286"/>
        <v>82358.100000000006</v>
      </c>
      <c r="AE596" s="27">
        <f t="shared" si="1287"/>
        <v>82358.100000000006</v>
      </c>
      <c r="AF596" s="27">
        <f>AF597+AF603</f>
        <v>0</v>
      </c>
      <c r="AG596" s="27">
        <f t="shared" si="1288"/>
        <v>80208.300000000017</v>
      </c>
      <c r="AH596" s="27">
        <f t="shared" si="1289"/>
        <v>82358.100000000006</v>
      </c>
      <c r="AI596" s="27">
        <f t="shared" si="1290"/>
        <v>82358.100000000006</v>
      </c>
      <c r="AJ596" s="27">
        <f>AJ597+AJ603</f>
        <v>0</v>
      </c>
      <c r="AK596" s="27">
        <f>AK597+AK603</f>
        <v>0</v>
      </c>
      <c r="AL596" s="27">
        <f>AL597+AL603</f>
        <v>-1012.7</v>
      </c>
      <c r="AM596" s="27">
        <f>AM597+AM603</f>
        <v>0</v>
      </c>
      <c r="AN596" s="27">
        <f>AN597+AN603</f>
        <v>0</v>
      </c>
      <c r="AO596" s="27">
        <f>AO597+AO603</f>
        <v>0</v>
      </c>
      <c r="AP596" s="27">
        <f>AP597+AP603</f>
        <v>0</v>
      </c>
      <c r="AQ596" s="27">
        <f>AQ597+AQ603</f>
        <v>0</v>
      </c>
      <c r="AR596" s="27">
        <f>AR597+AR603</f>
        <v>0</v>
      </c>
      <c r="AS596" s="27">
        <f t="shared" si="1282"/>
        <v>79195.60000000002</v>
      </c>
      <c r="AT596" s="27">
        <f t="shared" si="1283"/>
        <v>82358.100000000006</v>
      </c>
      <c r="AU596" s="27">
        <f t="shared" si="1284"/>
        <v>82358.100000000006</v>
      </c>
      <c r="AV596" s="27">
        <f>AV597+AV603</f>
        <v>0</v>
      </c>
      <c r="AW596" s="28"/>
      <c r="AX596" s="28"/>
      <c r="AY596" s="24"/>
      <c r="AZ596" s="24"/>
      <c r="BA596" s="24"/>
      <c r="BB596" s="24"/>
      <c r="BC596" s="24"/>
      <c r="BD596" s="24"/>
      <c r="BE596" s="24"/>
    </row>
    <row r="597" ht="45">
      <c r="A597" s="29" t="s">
        <v>429</v>
      </c>
      <c r="B597" s="29" t="s">
        <v>27</v>
      </c>
      <c r="C597" s="29" t="s">
        <v>116</v>
      </c>
      <c r="D597" s="29" t="s">
        <v>248</v>
      </c>
      <c r="E597" s="36"/>
      <c r="F597" s="30" t="s">
        <v>249</v>
      </c>
      <c r="G597" s="31">
        <f t="shared" ref="G597:G599" si="1381">G598</f>
        <v>4171.6000000000004</v>
      </c>
      <c r="H597" s="31">
        <f t="shared" ref="H597:H599" si="1382">H598</f>
        <v>4285.6999999999998</v>
      </c>
      <c r="I597" s="31">
        <f t="shared" ref="I597:I599" si="1383">I598</f>
        <v>4285.6999999999998</v>
      </c>
      <c r="J597" s="31">
        <f t="shared" ref="J597:J599" si="1384">J598</f>
        <v>0</v>
      </c>
      <c r="K597" s="31">
        <f t="shared" ref="K597:K599" si="1385">K598</f>
        <v>0</v>
      </c>
      <c r="L597" s="31">
        <f t="shared" ref="L597:L599" si="1386">L598</f>
        <v>0</v>
      </c>
      <c r="M597" s="31">
        <f t="shared" si="1348"/>
        <v>4171.6000000000004</v>
      </c>
      <c r="N597" s="31">
        <f t="shared" si="1349"/>
        <v>4285.6999999999998</v>
      </c>
      <c r="O597" s="31">
        <f t="shared" si="1350"/>
        <v>4285.6999999999998</v>
      </c>
      <c r="P597" s="31">
        <f t="shared" ref="P597:P599" si="1387">P598</f>
        <v>0</v>
      </c>
      <c r="Q597" s="31">
        <f t="shared" ref="Q597:Q599" si="1388">Q598</f>
        <v>0</v>
      </c>
      <c r="R597" s="31">
        <f t="shared" ref="R597:R599" si="1389">R598</f>
        <v>0</v>
      </c>
      <c r="S597" s="31">
        <f t="shared" ref="S597:S599" si="1390">S598</f>
        <v>0</v>
      </c>
      <c r="T597" s="31">
        <f t="shared" ref="T597:T599" si="1391">T598</f>
        <v>0</v>
      </c>
      <c r="U597" s="31">
        <f t="shared" ref="U597:U599" si="1392">U598</f>
        <v>0</v>
      </c>
      <c r="V597" s="31">
        <f t="shared" ref="V597:V599" si="1393">V598</f>
        <v>0</v>
      </c>
      <c r="W597" s="31">
        <f t="shared" ref="W597:W599" si="1394">W598</f>
        <v>0</v>
      </c>
      <c r="X597" s="31">
        <f t="shared" ref="X597:X599" si="1395">X598</f>
        <v>0</v>
      </c>
      <c r="Y597" s="31">
        <f t="shared" ref="Y597:Y599" si="1396">Y598</f>
        <v>0</v>
      </c>
      <c r="Z597" s="31">
        <f t="shared" ref="Z597:Z599" si="1397">Z598</f>
        <v>0</v>
      </c>
      <c r="AA597" s="31">
        <f t="shared" ref="AA597:AA599" si="1398">AA598</f>
        <v>0</v>
      </c>
      <c r="AB597" s="31">
        <f t="shared" ref="AB597:AB599" si="1399">AB598</f>
        <v>0</v>
      </c>
      <c r="AC597" s="31">
        <f t="shared" si="1285"/>
        <v>4171.6000000000004</v>
      </c>
      <c r="AD597" s="31">
        <f t="shared" si="1286"/>
        <v>4285.6999999999998</v>
      </c>
      <c r="AE597" s="31">
        <f t="shared" si="1287"/>
        <v>4285.6999999999998</v>
      </c>
      <c r="AF597" s="31">
        <f t="shared" ref="AF597:AF599" si="1400">AF598</f>
        <v>0</v>
      </c>
      <c r="AG597" s="31">
        <f t="shared" si="1288"/>
        <v>4171.6000000000004</v>
      </c>
      <c r="AH597" s="31">
        <f t="shared" si="1289"/>
        <v>4285.6999999999998</v>
      </c>
      <c r="AI597" s="31">
        <f t="shared" si="1290"/>
        <v>4285.6999999999998</v>
      </c>
      <c r="AJ597" s="31">
        <f t="shared" ref="AJ597:AJ599" si="1401">AJ598</f>
        <v>0</v>
      </c>
      <c r="AK597" s="31">
        <f t="shared" ref="AK597:AK599" si="1402">AK598</f>
        <v>0</v>
      </c>
      <c r="AL597" s="31">
        <f t="shared" ref="AL597:AL599" si="1403">AL598</f>
        <v>0</v>
      </c>
      <c r="AM597" s="31">
        <f t="shared" ref="AM597:AM599" si="1404">AM598</f>
        <v>0</v>
      </c>
      <c r="AN597" s="31">
        <f t="shared" ref="AN597:AN599" si="1405">AN598</f>
        <v>0</v>
      </c>
      <c r="AO597" s="31">
        <f t="shared" ref="AO597:AO599" si="1406">AO598</f>
        <v>0</v>
      </c>
      <c r="AP597" s="31">
        <f t="shared" ref="AP597:AP599" si="1407">AP598</f>
        <v>0</v>
      </c>
      <c r="AQ597" s="31">
        <f t="shared" ref="AQ597:AQ599" si="1408">AQ598</f>
        <v>0</v>
      </c>
      <c r="AR597" s="31">
        <f t="shared" ref="AR597:AR599" si="1409">AR598</f>
        <v>0</v>
      </c>
      <c r="AS597" s="31">
        <f t="shared" si="1282"/>
        <v>4171.6000000000004</v>
      </c>
      <c r="AT597" s="31">
        <f t="shared" si="1283"/>
        <v>4285.6999999999998</v>
      </c>
      <c r="AU597" s="31">
        <f t="shared" si="1284"/>
        <v>4285.6999999999998</v>
      </c>
      <c r="AV597" s="31">
        <f t="shared" ref="AV597:AV599" si="1410">AV598</f>
        <v>0</v>
      </c>
      <c r="AW597" s="32"/>
      <c r="AX597" s="32"/>
      <c r="AY597" s="1"/>
      <c r="AZ597" s="1"/>
      <c r="BA597" s="1"/>
      <c r="BB597" s="1"/>
      <c r="BC597" s="1"/>
      <c r="BD597" s="1"/>
      <c r="BE597" s="1"/>
    </row>
    <row r="598" ht="15" hidden="1">
      <c r="A598" s="29" t="s">
        <v>429</v>
      </c>
      <c r="B598" s="29" t="s">
        <v>27</v>
      </c>
      <c r="C598" s="29" t="s">
        <v>116</v>
      </c>
      <c r="D598" s="29" t="s">
        <v>250</v>
      </c>
      <c r="E598" s="36"/>
      <c r="F598" s="30" t="s">
        <v>34</v>
      </c>
      <c r="G598" s="31">
        <f t="shared" si="1381"/>
        <v>4171.6000000000004</v>
      </c>
      <c r="H598" s="31">
        <f t="shared" si="1382"/>
        <v>4285.6999999999998</v>
      </c>
      <c r="I598" s="31">
        <f t="shared" si="1383"/>
        <v>4285.6999999999998</v>
      </c>
      <c r="J598" s="31">
        <f t="shared" si="1384"/>
        <v>0</v>
      </c>
      <c r="K598" s="31">
        <f t="shared" si="1385"/>
        <v>0</v>
      </c>
      <c r="L598" s="31">
        <f t="shared" si="1386"/>
        <v>0</v>
      </c>
      <c r="M598" s="31">
        <f t="shared" si="1348"/>
        <v>4171.6000000000004</v>
      </c>
      <c r="N598" s="31">
        <f t="shared" si="1349"/>
        <v>4285.6999999999998</v>
      </c>
      <c r="O598" s="31">
        <f t="shared" si="1350"/>
        <v>4285.6999999999998</v>
      </c>
      <c r="P598" s="31">
        <f t="shared" si="1387"/>
        <v>0</v>
      </c>
      <c r="Q598" s="31">
        <f t="shared" si="1388"/>
        <v>0</v>
      </c>
      <c r="R598" s="31">
        <f t="shared" si="1389"/>
        <v>0</v>
      </c>
      <c r="S598" s="31">
        <f t="shared" si="1390"/>
        <v>0</v>
      </c>
      <c r="T598" s="31">
        <f t="shared" si="1391"/>
        <v>0</v>
      </c>
      <c r="U598" s="31">
        <f t="shared" si="1392"/>
        <v>0</v>
      </c>
      <c r="V598" s="31">
        <f t="shared" si="1393"/>
        <v>0</v>
      </c>
      <c r="W598" s="31">
        <f t="shared" si="1394"/>
        <v>0</v>
      </c>
      <c r="X598" s="31">
        <f t="shared" si="1395"/>
        <v>0</v>
      </c>
      <c r="Y598" s="31">
        <f t="shared" si="1396"/>
        <v>0</v>
      </c>
      <c r="Z598" s="31">
        <f t="shared" si="1397"/>
        <v>0</v>
      </c>
      <c r="AA598" s="31">
        <f t="shared" si="1398"/>
        <v>0</v>
      </c>
      <c r="AB598" s="31">
        <f t="shared" si="1399"/>
        <v>0</v>
      </c>
      <c r="AC598" s="31">
        <f t="shared" si="1285"/>
        <v>4171.6000000000004</v>
      </c>
      <c r="AD598" s="31">
        <f t="shared" si="1286"/>
        <v>4285.6999999999998</v>
      </c>
      <c r="AE598" s="31">
        <f t="shared" si="1287"/>
        <v>4285.6999999999998</v>
      </c>
      <c r="AF598" s="31">
        <f t="shared" si="1400"/>
        <v>0</v>
      </c>
      <c r="AG598" s="31">
        <f t="shared" si="1288"/>
        <v>4171.6000000000004</v>
      </c>
      <c r="AH598" s="31">
        <f t="shared" si="1289"/>
        <v>4285.6999999999998</v>
      </c>
      <c r="AI598" s="31">
        <f t="shared" si="1290"/>
        <v>4285.6999999999998</v>
      </c>
      <c r="AJ598" s="31">
        <f t="shared" si="1401"/>
        <v>0</v>
      </c>
      <c r="AK598" s="31">
        <f t="shared" si="1402"/>
        <v>0</v>
      </c>
      <c r="AL598" s="31">
        <f t="shared" si="1403"/>
        <v>0</v>
      </c>
      <c r="AM598" s="31">
        <f t="shared" si="1404"/>
        <v>0</v>
      </c>
      <c r="AN598" s="31">
        <f t="shared" si="1405"/>
        <v>0</v>
      </c>
      <c r="AO598" s="31">
        <f t="shared" si="1406"/>
        <v>0</v>
      </c>
      <c r="AP598" s="31">
        <f t="shared" si="1407"/>
        <v>0</v>
      </c>
      <c r="AQ598" s="31">
        <f t="shared" si="1408"/>
        <v>0</v>
      </c>
      <c r="AR598" s="31">
        <f t="shared" si="1409"/>
        <v>0</v>
      </c>
      <c r="AS598" s="31">
        <f t="shared" si="1282"/>
        <v>4171.6000000000004</v>
      </c>
      <c r="AT598" s="31">
        <f t="shared" si="1283"/>
        <v>4285.6999999999998</v>
      </c>
      <c r="AU598" s="31">
        <f t="shared" si="1284"/>
        <v>4285.6999999999998</v>
      </c>
      <c r="AV598" s="31">
        <f t="shared" si="1410"/>
        <v>0</v>
      </c>
      <c r="AW598" s="32">
        <v>0</v>
      </c>
      <c r="AX598" s="32"/>
      <c r="AY598" s="41" t="s">
        <v>152</v>
      </c>
      <c r="AZ598" s="1"/>
      <c r="BA598" s="1"/>
      <c r="BB598" s="1"/>
      <c r="BC598" s="1"/>
      <c r="BD598" s="1"/>
      <c r="BE598" s="1"/>
    </row>
    <row r="599" ht="75">
      <c r="A599" s="29" t="s">
        <v>429</v>
      </c>
      <c r="B599" s="29" t="s">
        <v>27</v>
      </c>
      <c r="C599" s="29" t="s">
        <v>116</v>
      </c>
      <c r="D599" s="29" t="s">
        <v>432</v>
      </c>
      <c r="E599" s="36"/>
      <c r="F599" s="30" t="s">
        <v>433</v>
      </c>
      <c r="G599" s="31">
        <f t="shared" si="1381"/>
        <v>4171.6000000000004</v>
      </c>
      <c r="H599" s="31">
        <f t="shared" si="1382"/>
        <v>4285.6999999999998</v>
      </c>
      <c r="I599" s="31">
        <f t="shared" si="1383"/>
        <v>4285.6999999999998</v>
      </c>
      <c r="J599" s="31">
        <f t="shared" si="1384"/>
        <v>0</v>
      </c>
      <c r="K599" s="31">
        <f t="shared" si="1385"/>
        <v>0</v>
      </c>
      <c r="L599" s="31">
        <f t="shared" si="1386"/>
        <v>0</v>
      </c>
      <c r="M599" s="31">
        <f t="shared" si="1348"/>
        <v>4171.6000000000004</v>
      </c>
      <c r="N599" s="31">
        <f t="shared" si="1349"/>
        <v>4285.6999999999998</v>
      </c>
      <c r="O599" s="31">
        <f t="shared" si="1350"/>
        <v>4285.6999999999998</v>
      </c>
      <c r="P599" s="31">
        <f t="shared" si="1387"/>
        <v>0</v>
      </c>
      <c r="Q599" s="31">
        <f t="shared" si="1388"/>
        <v>0</v>
      </c>
      <c r="R599" s="31">
        <f t="shared" si="1389"/>
        <v>0</v>
      </c>
      <c r="S599" s="31">
        <f t="shared" si="1390"/>
        <v>0</v>
      </c>
      <c r="T599" s="31">
        <f t="shared" si="1391"/>
        <v>0</v>
      </c>
      <c r="U599" s="31">
        <f t="shared" si="1392"/>
        <v>0</v>
      </c>
      <c r="V599" s="31">
        <f t="shared" si="1393"/>
        <v>0</v>
      </c>
      <c r="W599" s="31">
        <f t="shared" si="1394"/>
        <v>0</v>
      </c>
      <c r="X599" s="31">
        <f t="shared" si="1395"/>
        <v>0</v>
      </c>
      <c r="Y599" s="31">
        <f t="shared" si="1396"/>
        <v>0</v>
      </c>
      <c r="Z599" s="31">
        <f t="shared" si="1397"/>
        <v>0</v>
      </c>
      <c r="AA599" s="31">
        <f t="shared" si="1398"/>
        <v>0</v>
      </c>
      <c r="AB599" s="31">
        <f t="shared" si="1399"/>
        <v>0</v>
      </c>
      <c r="AC599" s="31">
        <f t="shared" si="1285"/>
        <v>4171.6000000000004</v>
      </c>
      <c r="AD599" s="31">
        <f t="shared" si="1286"/>
        <v>4285.6999999999998</v>
      </c>
      <c r="AE599" s="31">
        <f t="shared" si="1287"/>
        <v>4285.6999999999998</v>
      </c>
      <c r="AF599" s="31">
        <f t="shared" si="1400"/>
        <v>0</v>
      </c>
      <c r="AG599" s="31">
        <f t="shared" si="1288"/>
        <v>4171.6000000000004</v>
      </c>
      <c r="AH599" s="31">
        <f t="shared" si="1289"/>
        <v>4285.6999999999998</v>
      </c>
      <c r="AI599" s="31">
        <f t="shared" si="1290"/>
        <v>4285.6999999999998</v>
      </c>
      <c r="AJ599" s="31">
        <f t="shared" si="1401"/>
        <v>0</v>
      </c>
      <c r="AK599" s="31">
        <f t="shared" si="1402"/>
        <v>0</v>
      </c>
      <c r="AL599" s="31">
        <f t="shared" si="1403"/>
        <v>0</v>
      </c>
      <c r="AM599" s="31">
        <f t="shared" si="1404"/>
        <v>0</v>
      </c>
      <c r="AN599" s="31">
        <f t="shared" si="1405"/>
        <v>0</v>
      </c>
      <c r="AO599" s="31">
        <f t="shared" si="1406"/>
        <v>0</v>
      </c>
      <c r="AP599" s="31">
        <f t="shared" si="1407"/>
        <v>0</v>
      </c>
      <c r="AQ599" s="31">
        <f t="shared" si="1408"/>
        <v>0</v>
      </c>
      <c r="AR599" s="31">
        <f t="shared" si="1409"/>
        <v>0</v>
      </c>
      <c r="AS599" s="31">
        <f t="shared" si="1282"/>
        <v>4171.6000000000004</v>
      </c>
      <c r="AT599" s="31">
        <f t="shared" si="1283"/>
        <v>4285.6999999999998</v>
      </c>
      <c r="AU599" s="31">
        <f t="shared" si="1284"/>
        <v>4285.6999999999998</v>
      </c>
      <c r="AV599" s="31">
        <f t="shared" si="1410"/>
        <v>0</v>
      </c>
      <c r="AW599" s="32"/>
      <c r="AX599" s="32"/>
      <c r="AY599" s="1"/>
      <c r="AZ599" s="1"/>
      <c r="BA599" s="1"/>
      <c r="BB599" s="1"/>
      <c r="BC599" s="1"/>
      <c r="BD599" s="1"/>
      <c r="BE599" s="1"/>
    </row>
    <row r="600" ht="30">
      <c r="A600" s="29" t="s">
        <v>429</v>
      </c>
      <c r="B600" s="29" t="s">
        <v>27</v>
      </c>
      <c r="C600" s="29" t="s">
        <v>116</v>
      </c>
      <c r="D600" s="29" t="s">
        <v>434</v>
      </c>
      <c r="E600" s="36"/>
      <c r="F600" s="30" t="s">
        <v>435</v>
      </c>
      <c r="G600" s="31">
        <f>G601+G602</f>
        <v>4171.6000000000004</v>
      </c>
      <c r="H600" s="31">
        <f>H601+H602</f>
        <v>4285.6999999999998</v>
      </c>
      <c r="I600" s="31">
        <f>I601+I602</f>
        <v>4285.6999999999998</v>
      </c>
      <c r="J600" s="31">
        <f>J601+J602</f>
        <v>0</v>
      </c>
      <c r="K600" s="31">
        <f>K601+K602</f>
        <v>0</v>
      </c>
      <c r="L600" s="31">
        <f>L601+L602</f>
        <v>0</v>
      </c>
      <c r="M600" s="31">
        <f t="shared" si="1348"/>
        <v>4171.6000000000004</v>
      </c>
      <c r="N600" s="31">
        <f t="shared" si="1349"/>
        <v>4285.6999999999998</v>
      </c>
      <c r="O600" s="31">
        <f t="shared" si="1350"/>
        <v>4285.6999999999998</v>
      </c>
      <c r="P600" s="31">
        <f>P601+P602</f>
        <v>0</v>
      </c>
      <c r="Q600" s="31">
        <f>Q601+Q602</f>
        <v>0</v>
      </c>
      <c r="R600" s="31">
        <f>R601+R602</f>
        <v>0</v>
      </c>
      <c r="S600" s="31">
        <f>S601+S602</f>
        <v>0</v>
      </c>
      <c r="T600" s="31">
        <f>T601+T602</f>
        <v>0</v>
      </c>
      <c r="U600" s="31">
        <f>U601+U602</f>
        <v>0</v>
      </c>
      <c r="V600" s="31">
        <f>V601+V602</f>
        <v>0</v>
      </c>
      <c r="W600" s="31">
        <f>W601+W602</f>
        <v>0</v>
      </c>
      <c r="X600" s="31">
        <f>X601+X602</f>
        <v>0</v>
      </c>
      <c r="Y600" s="31">
        <f>Y601+Y602</f>
        <v>0</v>
      </c>
      <c r="Z600" s="31">
        <f>Z601+Z602</f>
        <v>0</v>
      </c>
      <c r="AA600" s="31">
        <f>AA601+AA602</f>
        <v>0</v>
      </c>
      <c r="AB600" s="31">
        <f>AB601+AB602</f>
        <v>0</v>
      </c>
      <c r="AC600" s="31">
        <f t="shared" si="1285"/>
        <v>4171.6000000000004</v>
      </c>
      <c r="AD600" s="31">
        <f t="shared" si="1286"/>
        <v>4285.6999999999998</v>
      </c>
      <c r="AE600" s="31">
        <f t="shared" si="1287"/>
        <v>4285.6999999999998</v>
      </c>
      <c r="AF600" s="31">
        <f>AF601+AF602</f>
        <v>0</v>
      </c>
      <c r="AG600" s="31">
        <f t="shared" si="1288"/>
        <v>4171.6000000000004</v>
      </c>
      <c r="AH600" s="31">
        <f t="shared" si="1289"/>
        <v>4285.6999999999998</v>
      </c>
      <c r="AI600" s="31">
        <f t="shared" si="1290"/>
        <v>4285.6999999999998</v>
      </c>
      <c r="AJ600" s="31">
        <f>AJ601+AJ602</f>
        <v>0</v>
      </c>
      <c r="AK600" s="31">
        <f>AK601+AK602</f>
        <v>0</v>
      </c>
      <c r="AL600" s="31">
        <f>AL601+AL602</f>
        <v>0</v>
      </c>
      <c r="AM600" s="31">
        <f>AM601+AM602</f>
        <v>0</v>
      </c>
      <c r="AN600" s="31">
        <f>AN601+AN602</f>
        <v>0</v>
      </c>
      <c r="AO600" s="31">
        <f>AO601+AO602</f>
        <v>0</v>
      </c>
      <c r="AP600" s="31">
        <f>AP601+AP602</f>
        <v>0</v>
      </c>
      <c r="AQ600" s="31">
        <f>AQ601+AQ602</f>
        <v>0</v>
      </c>
      <c r="AR600" s="31">
        <f>AR601+AR602</f>
        <v>0</v>
      </c>
      <c r="AS600" s="31">
        <f t="shared" si="1282"/>
        <v>4171.6000000000004</v>
      </c>
      <c r="AT600" s="31">
        <f t="shared" si="1283"/>
        <v>4285.6999999999998</v>
      </c>
      <c r="AU600" s="31">
        <f t="shared" si="1284"/>
        <v>4285.6999999999998</v>
      </c>
      <c r="AV600" s="31">
        <f>AV601+AV602</f>
        <v>0</v>
      </c>
      <c r="AW600" s="32"/>
      <c r="AX600" s="32"/>
      <c r="AY600" s="1"/>
      <c r="AZ600" s="1"/>
      <c r="BA600" s="1"/>
      <c r="BB600" s="1"/>
      <c r="BC600" s="1"/>
      <c r="BD600" s="1"/>
      <c r="BE600" s="1"/>
    </row>
    <row r="601" ht="75">
      <c r="A601" s="29" t="s">
        <v>429</v>
      </c>
      <c r="B601" s="29" t="s">
        <v>27</v>
      </c>
      <c r="C601" s="29" t="s">
        <v>116</v>
      </c>
      <c r="D601" s="29" t="s">
        <v>434</v>
      </c>
      <c r="E601" s="29" t="s">
        <v>51</v>
      </c>
      <c r="F601" s="30" t="s">
        <v>52</v>
      </c>
      <c r="G601" s="31">
        <v>4009.5</v>
      </c>
      <c r="H601" s="31">
        <v>4122.5</v>
      </c>
      <c r="I601" s="31">
        <v>4122.5</v>
      </c>
      <c r="J601" s="31"/>
      <c r="K601" s="31"/>
      <c r="L601" s="31"/>
      <c r="M601" s="31">
        <f t="shared" si="1348"/>
        <v>4009.5</v>
      </c>
      <c r="N601" s="31">
        <f t="shared" si="1349"/>
        <v>4122.5</v>
      </c>
      <c r="O601" s="31">
        <f t="shared" si="1350"/>
        <v>4122.5</v>
      </c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  <c r="AA601" s="31"/>
      <c r="AB601" s="31"/>
      <c r="AC601" s="31">
        <f t="shared" si="1285"/>
        <v>4009.5</v>
      </c>
      <c r="AD601" s="31">
        <f t="shared" si="1286"/>
        <v>4122.5</v>
      </c>
      <c r="AE601" s="31">
        <f t="shared" si="1287"/>
        <v>4122.5</v>
      </c>
      <c r="AF601" s="31"/>
      <c r="AG601" s="31">
        <f t="shared" si="1288"/>
        <v>4009.5</v>
      </c>
      <c r="AH601" s="31">
        <f t="shared" si="1289"/>
        <v>4122.5</v>
      </c>
      <c r="AI601" s="31">
        <f t="shared" si="1290"/>
        <v>4122.5</v>
      </c>
      <c r="AJ601" s="31"/>
      <c r="AK601" s="31"/>
      <c r="AL601" s="31"/>
      <c r="AM601" s="31"/>
      <c r="AN601" s="31"/>
      <c r="AO601" s="31"/>
      <c r="AP601" s="31"/>
      <c r="AQ601" s="31"/>
      <c r="AR601" s="31"/>
      <c r="AS601" s="31">
        <f t="shared" si="1282"/>
        <v>4009.5</v>
      </c>
      <c r="AT601" s="31">
        <f t="shared" si="1283"/>
        <v>4122.5</v>
      </c>
      <c r="AU601" s="31">
        <f t="shared" si="1284"/>
        <v>4122.5</v>
      </c>
      <c r="AV601" s="31"/>
      <c r="AW601" s="32"/>
      <c r="AX601" s="32"/>
      <c r="AY601" s="1"/>
      <c r="AZ601" s="1"/>
      <c r="BA601" s="1"/>
      <c r="BB601" s="1"/>
      <c r="BC601" s="1"/>
      <c r="BD601" s="1"/>
      <c r="BE601" s="1"/>
    </row>
    <row r="602" ht="30">
      <c r="A602" s="29" t="s">
        <v>429</v>
      </c>
      <c r="B602" s="29" t="s">
        <v>27</v>
      </c>
      <c r="C602" s="29" t="s">
        <v>116</v>
      </c>
      <c r="D602" s="29" t="s">
        <v>434</v>
      </c>
      <c r="E602" s="29" t="s">
        <v>39</v>
      </c>
      <c r="F602" s="30" t="s">
        <v>40</v>
      </c>
      <c r="G602" s="31">
        <v>162.09999999999999</v>
      </c>
      <c r="H602" s="31">
        <v>163.19999999999999</v>
      </c>
      <c r="I602" s="31">
        <v>163.19999999999999</v>
      </c>
      <c r="J602" s="31"/>
      <c r="K602" s="31"/>
      <c r="L602" s="31"/>
      <c r="M602" s="31">
        <f t="shared" si="1348"/>
        <v>162.09999999999999</v>
      </c>
      <c r="N602" s="31">
        <f t="shared" si="1349"/>
        <v>163.19999999999999</v>
      </c>
      <c r="O602" s="31">
        <f t="shared" si="1350"/>
        <v>163.19999999999999</v>
      </c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  <c r="AA602" s="31"/>
      <c r="AB602" s="31"/>
      <c r="AC602" s="31">
        <f t="shared" si="1285"/>
        <v>162.09999999999999</v>
      </c>
      <c r="AD602" s="31">
        <f t="shared" si="1286"/>
        <v>163.19999999999999</v>
      </c>
      <c r="AE602" s="31">
        <f t="shared" si="1287"/>
        <v>163.19999999999999</v>
      </c>
      <c r="AF602" s="31"/>
      <c r="AG602" s="31">
        <f t="shared" si="1288"/>
        <v>162.09999999999999</v>
      </c>
      <c r="AH602" s="31">
        <f t="shared" si="1289"/>
        <v>163.19999999999999</v>
      </c>
      <c r="AI602" s="31">
        <f t="shared" si="1290"/>
        <v>163.19999999999999</v>
      </c>
      <c r="AJ602" s="31"/>
      <c r="AK602" s="31"/>
      <c r="AL602" s="31"/>
      <c r="AM602" s="31"/>
      <c r="AN602" s="31"/>
      <c r="AO602" s="31"/>
      <c r="AP602" s="31"/>
      <c r="AQ602" s="31"/>
      <c r="AR602" s="31"/>
      <c r="AS602" s="31">
        <f t="shared" si="1282"/>
        <v>162.09999999999999</v>
      </c>
      <c r="AT602" s="31">
        <f t="shared" si="1283"/>
        <v>163.19999999999999</v>
      </c>
      <c r="AU602" s="31">
        <f t="shared" si="1284"/>
        <v>163.19999999999999</v>
      </c>
      <c r="AV602" s="31"/>
      <c r="AW602" s="32"/>
      <c r="AX602" s="32"/>
      <c r="AY602" s="1"/>
      <c r="AZ602" s="1"/>
      <c r="BA602" s="1"/>
      <c r="BB602" s="1"/>
      <c r="BC602" s="1"/>
      <c r="BD602" s="1"/>
      <c r="BE602" s="1"/>
    </row>
    <row r="603" ht="30">
      <c r="A603" s="29" t="s">
        <v>429</v>
      </c>
      <c r="B603" s="29" t="s">
        <v>27</v>
      </c>
      <c r="C603" s="29" t="s">
        <v>116</v>
      </c>
      <c r="D603" s="29" t="s">
        <v>82</v>
      </c>
      <c r="E603" s="36"/>
      <c r="F603" s="30" t="s">
        <v>83</v>
      </c>
      <c r="G603" s="31">
        <f t="shared" ref="G603:G604" si="1411">G604</f>
        <v>76036.700000000012</v>
      </c>
      <c r="H603" s="31">
        <f t="shared" ref="H603:H604" si="1412">H604</f>
        <v>78072.400000000009</v>
      </c>
      <c r="I603" s="31">
        <f t="shared" ref="I603:I604" si="1413">I604</f>
        <v>78072.400000000009</v>
      </c>
      <c r="J603" s="31">
        <f t="shared" ref="J603:J604" si="1414">J604</f>
        <v>0</v>
      </c>
      <c r="K603" s="31">
        <f t="shared" ref="K603:K604" si="1415">K604</f>
        <v>0</v>
      </c>
      <c r="L603" s="31">
        <f t="shared" ref="L603:L604" si="1416">L604</f>
        <v>0</v>
      </c>
      <c r="M603" s="31">
        <f t="shared" si="1348"/>
        <v>76036.700000000012</v>
      </c>
      <c r="N603" s="31">
        <f t="shared" si="1349"/>
        <v>78072.400000000009</v>
      </c>
      <c r="O603" s="31">
        <f t="shared" si="1350"/>
        <v>78072.400000000009</v>
      </c>
      <c r="P603" s="31">
        <f t="shared" ref="P603:P604" si="1417">P604</f>
        <v>0</v>
      </c>
      <c r="Q603" s="31">
        <f t="shared" ref="Q603:Q604" si="1418">Q604</f>
        <v>0</v>
      </c>
      <c r="R603" s="31">
        <f t="shared" ref="R603:R604" si="1419">R604</f>
        <v>0</v>
      </c>
      <c r="S603" s="31">
        <f t="shared" ref="S603:S604" si="1420">S604</f>
        <v>0</v>
      </c>
      <c r="T603" s="31">
        <f t="shared" ref="T603:T604" si="1421">T604</f>
        <v>0</v>
      </c>
      <c r="U603" s="31">
        <f t="shared" ref="U603:U604" si="1422">U604</f>
        <v>0</v>
      </c>
      <c r="V603" s="31">
        <f t="shared" ref="V603:V604" si="1423">V604</f>
        <v>0</v>
      </c>
      <c r="W603" s="31">
        <f t="shared" ref="W603:W604" si="1424">W604</f>
        <v>0</v>
      </c>
      <c r="X603" s="31">
        <f t="shared" ref="X603:X604" si="1425">X604</f>
        <v>0</v>
      </c>
      <c r="Y603" s="31">
        <f t="shared" ref="Y603:Y604" si="1426">Y604</f>
        <v>0</v>
      </c>
      <c r="Z603" s="31">
        <f t="shared" ref="Z603:Z604" si="1427">Z604</f>
        <v>0</v>
      </c>
      <c r="AA603" s="31">
        <f t="shared" ref="AA603:AA604" si="1428">AA604</f>
        <v>0</v>
      </c>
      <c r="AB603" s="31">
        <f t="shared" ref="AB603:AB604" si="1429">AB604</f>
        <v>0</v>
      </c>
      <c r="AC603" s="31">
        <f t="shared" si="1285"/>
        <v>76036.700000000012</v>
      </c>
      <c r="AD603" s="31">
        <f t="shared" si="1286"/>
        <v>78072.400000000009</v>
      </c>
      <c r="AE603" s="31">
        <f t="shared" si="1287"/>
        <v>78072.400000000009</v>
      </c>
      <c r="AF603" s="31">
        <f t="shared" ref="AF603:AF604" si="1430">AF604</f>
        <v>0</v>
      </c>
      <c r="AG603" s="31">
        <f t="shared" si="1288"/>
        <v>76036.700000000012</v>
      </c>
      <c r="AH603" s="31">
        <f t="shared" si="1289"/>
        <v>78072.400000000009</v>
      </c>
      <c r="AI603" s="31">
        <f t="shared" si="1290"/>
        <v>78072.400000000009</v>
      </c>
      <c r="AJ603" s="31">
        <f t="shared" ref="AJ603:AJ604" si="1431">AJ604</f>
        <v>0</v>
      </c>
      <c r="AK603" s="31">
        <f t="shared" ref="AK603:AK604" si="1432">AK604</f>
        <v>0</v>
      </c>
      <c r="AL603" s="31">
        <f t="shared" ref="AL603:AL604" si="1433">AL604</f>
        <v>-1012.7</v>
      </c>
      <c r="AM603" s="31">
        <f t="shared" ref="AM603:AM604" si="1434">AM604</f>
        <v>0</v>
      </c>
      <c r="AN603" s="31">
        <f t="shared" ref="AN603:AN604" si="1435">AN604</f>
        <v>0</v>
      </c>
      <c r="AO603" s="31">
        <f t="shared" ref="AO603:AO604" si="1436">AO604</f>
        <v>0</v>
      </c>
      <c r="AP603" s="31">
        <f t="shared" ref="AP603:AP604" si="1437">AP604</f>
        <v>0</v>
      </c>
      <c r="AQ603" s="31">
        <f t="shared" ref="AQ603:AQ604" si="1438">AQ604</f>
        <v>0</v>
      </c>
      <c r="AR603" s="31">
        <f t="shared" ref="AR603:AR604" si="1439">AR604</f>
        <v>0</v>
      </c>
      <c r="AS603" s="31">
        <f t="shared" si="1282"/>
        <v>75024.000000000015</v>
      </c>
      <c r="AT603" s="31">
        <f t="shared" si="1283"/>
        <v>78072.400000000009</v>
      </c>
      <c r="AU603" s="31">
        <f t="shared" si="1284"/>
        <v>78072.400000000009</v>
      </c>
      <c r="AV603" s="31">
        <f t="shared" ref="AV603:AV604" si="1440">AV604</f>
        <v>0</v>
      </c>
      <c r="AW603" s="32"/>
      <c r="AX603" s="32"/>
      <c r="AY603" s="1"/>
      <c r="AZ603" s="1"/>
      <c r="BA603" s="1"/>
      <c r="BB603" s="1"/>
      <c r="BC603" s="1"/>
      <c r="BD603" s="1"/>
      <c r="BE603" s="1"/>
    </row>
    <row r="604" ht="30">
      <c r="A604" s="29" t="s">
        <v>429</v>
      </c>
      <c r="B604" s="29" t="s">
        <v>27</v>
      </c>
      <c r="C604" s="29" t="s">
        <v>116</v>
      </c>
      <c r="D604" s="29" t="s">
        <v>436</v>
      </c>
      <c r="E604" s="36"/>
      <c r="F604" s="30" t="s">
        <v>437</v>
      </c>
      <c r="G604" s="31">
        <f t="shared" si="1411"/>
        <v>76036.700000000012</v>
      </c>
      <c r="H604" s="31">
        <f t="shared" si="1412"/>
        <v>78072.400000000009</v>
      </c>
      <c r="I604" s="31">
        <f t="shared" si="1413"/>
        <v>78072.400000000009</v>
      </c>
      <c r="J604" s="31">
        <f t="shared" si="1414"/>
        <v>0</v>
      </c>
      <c r="K604" s="31">
        <f t="shared" si="1415"/>
        <v>0</v>
      </c>
      <c r="L604" s="31">
        <f t="shared" si="1416"/>
        <v>0</v>
      </c>
      <c r="M604" s="31">
        <f t="shared" si="1348"/>
        <v>76036.700000000012</v>
      </c>
      <c r="N604" s="31">
        <f t="shared" si="1349"/>
        <v>78072.400000000009</v>
      </c>
      <c r="O604" s="31">
        <f t="shared" si="1350"/>
        <v>78072.400000000009</v>
      </c>
      <c r="P604" s="31">
        <f t="shared" si="1417"/>
        <v>0</v>
      </c>
      <c r="Q604" s="31">
        <f t="shared" si="1418"/>
        <v>0</v>
      </c>
      <c r="R604" s="31">
        <f t="shared" si="1419"/>
        <v>0</v>
      </c>
      <c r="S604" s="31">
        <f t="shared" si="1420"/>
        <v>0</v>
      </c>
      <c r="T604" s="31">
        <f t="shared" si="1421"/>
        <v>0</v>
      </c>
      <c r="U604" s="31">
        <f t="shared" si="1422"/>
        <v>0</v>
      </c>
      <c r="V604" s="31">
        <f t="shared" si="1423"/>
        <v>0</v>
      </c>
      <c r="W604" s="31">
        <f t="shared" si="1424"/>
        <v>0</v>
      </c>
      <c r="X604" s="31">
        <f t="shared" si="1425"/>
        <v>0</v>
      </c>
      <c r="Y604" s="31">
        <f t="shared" si="1426"/>
        <v>0</v>
      </c>
      <c r="Z604" s="31">
        <f t="shared" si="1427"/>
        <v>0</v>
      </c>
      <c r="AA604" s="31">
        <f t="shared" si="1428"/>
        <v>0</v>
      </c>
      <c r="AB604" s="31">
        <f t="shared" si="1429"/>
        <v>0</v>
      </c>
      <c r="AC604" s="31">
        <f t="shared" si="1285"/>
        <v>76036.700000000012</v>
      </c>
      <c r="AD604" s="31">
        <f t="shared" si="1286"/>
        <v>78072.400000000009</v>
      </c>
      <c r="AE604" s="31">
        <f t="shared" si="1287"/>
        <v>78072.400000000009</v>
      </c>
      <c r="AF604" s="31">
        <f t="shared" si="1430"/>
        <v>0</v>
      </c>
      <c r="AG604" s="31">
        <f t="shared" si="1288"/>
        <v>76036.700000000012</v>
      </c>
      <c r="AH604" s="31">
        <f t="shared" si="1289"/>
        <v>78072.400000000009</v>
      </c>
      <c r="AI604" s="31">
        <f t="shared" si="1290"/>
        <v>78072.400000000009</v>
      </c>
      <c r="AJ604" s="31">
        <f t="shared" si="1431"/>
        <v>0</v>
      </c>
      <c r="AK604" s="31">
        <f t="shared" si="1432"/>
        <v>0</v>
      </c>
      <c r="AL604" s="31">
        <f t="shared" si="1433"/>
        <v>-1012.7</v>
      </c>
      <c r="AM604" s="31">
        <f t="shared" si="1434"/>
        <v>0</v>
      </c>
      <c r="AN604" s="31">
        <f t="shared" si="1435"/>
        <v>0</v>
      </c>
      <c r="AO604" s="31">
        <f t="shared" si="1436"/>
        <v>0</v>
      </c>
      <c r="AP604" s="31">
        <f t="shared" si="1437"/>
        <v>0</v>
      </c>
      <c r="AQ604" s="31">
        <f t="shared" si="1438"/>
        <v>0</v>
      </c>
      <c r="AR604" s="31">
        <f t="shared" si="1439"/>
        <v>0</v>
      </c>
      <c r="AS604" s="31">
        <f t="shared" si="1282"/>
        <v>75024.000000000015</v>
      </c>
      <c r="AT604" s="31">
        <f t="shared" si="1283"/>
        <v>78072.400000000009</v>
      </c>
      <c r="AU604" s="31">
        <f t="shared" si="1284"/>
        <v>78072.400000000009</v>
      </c>
      <c r="AV604" s="31">
        <f t="shared" si="1440"/>
        <v>0</v>
      </c>
      <c r="AW604" s="32"/>
      <c r="AX604" s="32"/>
      <c r="AY604" s="1"/>
      <c r="AZ604" s="1"/>
      <c r="BA604" s="1"/>
      <c r="BB604" s="1"/>
      <c r="BC604" s="1"/>
      <c r="BD604" s="1"/>
      <c r="BE604" s="1"/>
    </row>
    <row r="605" ht="15">
      <c r="A605" s="29" t="s">
        <v>429</v>
      </c>
      <c r="B605" s="29" t="s">
        <v>27</v>
      </c>
      <c r="C605" s="29" t="s">
        <v>116</v>
      </c>
      <c r="D605" s="29" t="s">
        <v>438</v>
      </c>
      <c r="E605" s="36"/>
      <c r="F605" s="30" t="s">
        <v>50</v>
      </c>
      <c r="G605" s="31">
        <f>G606+G607</f>
        <v>76036.700000000012</v>
      </c>
      <c r="H605" s="31">
        <f>H606+H607</f>
        <v>78072.400000000009</v>
      </c>
      <c r="I605" s="31">
        <f>I606+I607</f>
        <v>78072.400000000009</v>
      </c>
      <c r="J605" s="31">
        <f>J606+J607</f>
        <v>0</v>
      </c>
      <c r="K605" s="31">
        <f>K606+K607</f>
        <v>0</v>
      </c>
      <c r="L605" s="31">
        <f>L606+L607</f>
        <v>0</v>
      </c>
      <c r="M605" s="31">
        <f t="shared" si="1348"/>
        <v>76036.700000000012</v>
      </c>
      <c r="N605" s="31">
        <f t="shared" si="1349"/>
        <v>78072.400000000009</v>
      </c>
      <c r="O605" s="31">
        <f t="shared" si="1350"/>
        <v>78072.400000000009</v>
      </c>
      <c r="P605" s="31">
        <f>P606+P607</f>
        <v>0</v>
      </c>
      <c r="Q605" s="31">
        <f>Q606+Q607</f>
        <v>0</v>
      </c>
      <c r="R605" s="31">
        <f>R606+R607</f>
        <v>0</v>
      </c>
      <c r="S605" s="31">
        <f>S606+S607</f>
        <v>0</v>
      </c>
      <c r="T605" s="31">
        <f>T606+T607</f>
        <v>0</v>
      </c>
      <c r="U605" s="31">
        <f>U606+U607</f>
        <v>0</v>
      </c>
      <c r="V605" s="31">
        <f>V606+V607</f>
        <v>0</v>
      </c>
      <c r="W605" s="31">
        <f>W606+W607</f>
        <v>0</v>
      </c>
      <c r="X605" s="31">
        <f>X606+X607</f>
        <v>0</v>
      </c>
      <c r="Y605" s="31">
        <f>Y606+Y607</f>
        <v>0</v>
      </c>
      <c r="Z605" s="31">
        <f>Z606+Z607</f>
        <v>0</v>
      </c>
      <c r="AA605" s="31">
        <f>AA606+AA607</f>
        <v>0</v>
      </c>
      <c r="AB605" s="31">
        <f>AB606+AB607</f>
        <v>0</v>
      </c>
      <c r="AC605" s="31">
        <f t="shared" si="1285"/>
        <v>76036.700000000012</v>
      </c>
      <c r="AD605" s="31">
        <f t="shared" si="1286"/>
        <v>78072.400000000009</v>
      </c>
      <c r="AE605" s="31">
        <f t="shared" si="1287"/>
        <v>78072.400000000009</v>
      </c>
      <c r="AF605" s="31">
        <f>AF606+AF607</f>
        <v>0</v>
      </c>
      <c r="AG605" s="31">
        <f t="shared" si="1288"/>
        <v>76036.700000000012</v>
      </c>
      <c r="AH605" s="31">
        <f t="shared" si="1289"/>
        <v>78072.400000000009</v>
      </c>
      <c r="AI605" s="31">
        <f t="shared" si="1290"/>
        <v>78072.400000000009</v>
      </c>
      <c r="AJ605" s="31">
        <f>AJ606+AJ607</f>
        <v>0</v>
      </c>
      <c r="AK605" s="31">
        <f>AK606+AK607</f>
        <v>0</v>
      </c>
      <c r="AL605" s="31">
        <f>AL606+AL607</f>
        <v>-1012.7</v>
      </c>
      <c r="AM605" s="31">
        <f>AM606+AM607</f>
        <v>0</v>
      </c>
      <c r="AN605" s="31">
        <f>AN606+AN607</f>
        <v>0</v>
      </c>
      <c r="AO605" s="31">
        <f>AO606+AO607</f>
        <v>0</v>
      </c>
      <c r="AP605" s="31">
        <f>AP606+AP607</f>
        <v>0</v>
      </c>
      <c r="AQ605" s="31">
        <f>AQ606+AQ607</f>
        <v>0</v>
      </c>
      <c r="AR605" s="31">
        <f>AR606+AR607</f>
        <v>0</v>
      </c>
      <c r="AS605" s="31">
        <f t="shared" si="1282"/>
        <v>75024.000000000015</v>
      </c>
      <c r="AT605" s="31">
        <f t="shared" si="1283"/>
        <v>78072.400000000009</v>
      </c>
      <c r="AU605" s="31">
        <f t="shared" si="1284"/>
        <v>78072.400000000009</v>
      </c>
      <c r="AV605" s="31">
        <f>AV606+AV607</f>
        <v>0</v>
      </c>
      <c r="AW605" s="32"/>
      <c r="AX605" s="32"/>
      <c r="AY605" s="1"/>
      <c r="AZ605" s="1"/>
      <c r="BA605" s="1"/>
      <c r="BB605" s="1"/>
      <c r="BC605" s="1"/>
      <c r="BD605" s="1"/>
      <c r="BE605" s="1"/>
    </row>
    <row r="606" ht="75">
      <c r="A606" s="29" t="s">
        <v>429</v>
      </c>
      <c r="B606" s="29" t="s">
        <v>27</v>
      </c>
      <c r="C606" s="29" t="s">
        <v>116</v>
      </c>
      <c r="D606" s="29" t="s">
        <v>438</v>
      </c>
      <c r="E606" s="29" t="s">
        <v>51</v>
      </c>
      <c r="F606" s="30" t="s">
        <v>52</v>
      </c>
      <c r="G606" s="31">
        <v>72238.600000000006</v>
      </c>
      <c r="H606" s="31">
        <v>74274.300000000003</v>
      </c>
      <c r="I606" s="31">
        <v>74274.300000000003</v>
      </c>
      <c r="J606" s="31"/>
      <c r="K606" s="31"/>
      <c r="L606" s="31"/>
      <c r="M606" s="31">
        <f t="shared" si="1348"/>
        <v>72238.600000000006</v>
      </c>
      <c r="N606" s="31">
        <f t="shared" si="1349"/>
        <v>74274.300000000003</v>
      </c>
      <c r="O606" s="31">
        <f t="shared" si="1350"/>
        <v>74274.300000000003</v>
      </c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  <c r="AA606" s="31"/>
      <c r="AB606" s="31"/>
      <c r="AC606" s="31">
        <f t="shared" si="1285"/>
        <v>72238.600000000006</v>
      </c>
      <c r="AD606" s="31">
        <f t="shared" si="1286"/>
        <v>74274.300000000003</v>
      </c>
      <c r="AE606" s="31">
        <f t="shared" si="1287"/>
        <v>74274.300000000003</v>
      </c>
      <c r="AF606" s="31"/>
      <c r="AG606" s="31">
        <f t="shared" si="1288"/>
        <v>72238.600000000006</v>
      </c>
      <c r="AH606" s="31">
        <f t="shared" si="1289"/>
        <v>74274.300000000003</v>
      </c>
      <c r="AI606" s="31">
        <f t="shared" si="1290"/>
        <v>74274.300000000003</v>
      </c>
      <c r="AJ606" s="31"/>
      <c r="AK606" s="31"/>
      <c r="AL606" s="31">
        <v>-1012.7</v>
      </c>
      <c r="AM606" s="31"/>
      <c r="AN606" s="31"/>
      <c r="AO606" s="31"/>
      <c r="AP606" s="31"/>
      <c r="AQ606" s="31"/>
      <c r="AR606" s="31"/>
      <c r="AS606" s="31">
        <f t="shared" si="1282"/>
        <v>71225.900000000009</v>
      </c>
      <c r="AT606" s="31">
        <f t="shared" si="1283"/>
        <v>74274.300000000003</v>
      </c>
      <c r="AU606" s="31">
        <f t="shared" si="1284"/>
        <v>74274.300000000003</v>
      </c>
      <c r="AV606" s="31"/>
      <c r="AW606" s="32"/>
      <c r="AX606" s="32"/>
      <c r="AY606" s="1"/>
      <c r="AZ606" s="1"/>
      <c r="BA606" s="1"/>
      <c r="BB606" s="1"/>
      <c r="BC606" s="1"/>
      <c r="BD606" s="1"/>
      <c r="BE606" s="1"/>
    </row>
    <row r="607" ht="30">
      <c r="A607" s="29" t="s">
        <v>429</v>
      </c>
      <c r="B607" s="29" t="s">
        <v>27</v>
      </c>
      <c r="C607" s="29" t="s">
        <v>116</v>
      </c>
      <c r="D607" s="29" t="s">
        <v>438</v>
      </c>
      <c r="E607" s="29" t="s">
        <v>39</v>
      </c>
      <c r="F607" s="30" t="s">
        <v>40</v>
      </c>
      <c r="G607" s="31">
        <v>3798.0999999999999</v>
      </c>
      <c r="H607" s="31">
        <v>3798.0999999999999</v>
      </c>
      <c r="I607" s="31">
        <v>3798.0999999999999</v>
      </c>
      <c r="J607" s="31"/>
      <c r="K607" s="31"/>
      <c r="L607" s="31"/>
      <c r="M607" s="31">
        <f t="shared" si="1348"/>
        <v>3798.0999999999999</v>
      </c>
      <c r="N607" s="31">
        <f t="shared" si="1349"/>
        <v>3798.0999999999999</v>
      </c>
      <c r="O607" s="31">
        <f t="shared" si="1350"/>
        <v>3798.0999999999999</v>
      </c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  <c r="AA607" s="31"/>
      <c r="AB607" s="31"/>
      <c r="AC607" s="31">
        <f t="shared" si="1285"/>
        <v>3798.0999999999999</v>
      </c>
      <c r="AD607" s="31">
        <f t="shared" si="1286"/>
        <v>3798.0999999999999</v>
      </c>
      <c r="AE607" s="31">
        <f t="shared" si="1287"/>
        <v>3798.0999999999999</v>
      </c>
      <c r="AF607" s="31"/>
      <c r="AG607" s="31">
        <f t="shared" si="1288"/>
        <v>3798.0999999999999</v>
      </c>
      <c r="AH607" s="31">
        <f t="shared" si="1289"/>
        <v>3798.0999999999999</v>
      </c>
      <c r="AI607" s="31">
        <f t="shared" si="1290"/>
        <v>3798.0999999999999</v>
      </c>
      <c r="AJ607" s="31"/>
      <c r="AK607" s="31"/>
      <c r="AL607" s="31"/>
      <c r="AM607" s="31"/>
      <c r="AN607" s="31"/>
      <c r="AO607" s="31"/>
      <c r="AP607" s="31"/>
      <c r="AQ607" s="31"/>
      <c r="AR607" s="31"/>
      <c r="AS607" s="31">
        <f t="shared" si="1282"/>
        <v>3798.0999999999999</v>
      </c>
      <c r="AT607" s="31">
        <f t="shared" si="1283"/>
        <v>3798.0999999999999</v>
      </c>
      <c r="AU607" s="31">
        <f t="shared" si="1284"/>
        <v>3798.0999999999999</v>
      </c>
      <c r="AV607" s="31"/>
      <c r="AW607" s="32"/>
      <c r="AX607" s="32"/>
      <c r="AY607" s="1"/>
      <c r="AZ607" s="1"/>
      <c r="BA607" s="1"/>
      <c r="BB607" s="1"/>
      <c r="BC607" s="1"/>
      <c r="BD607" s="1"/>
      <c r="BE607" s="1"/>
    </row>
    <row r="608" s="24" customFormat="1" ht="15">
      <c r="A608" s="25" t="s">
        <v>429</v>
      </c>
      <c r="B608" s="25" t="s">
        <v>27</v>
      </c>
      <c r="C608" s="25" t="s">
        <v>29</v>
      </c>
      <c r="D608" s="25"/>
      <c r="E608" s="25"/>
      <c r="F608" s="26" t="s">
        <v>30</v>
      </c>
      <c r="G608" s="27">
        <f>G609</f>
        <v>9615.5</v>
      </c>
      <c r="H608" s="27">
        <f>H609</f>
        <v>9611.2000000000007</v>
      </c>
      <c r="I608" s="27">
        <f>I609</f>
        <v>9611.2000000000007</v>
      </c>
      <c r="J608" s="27">
        <f>J609</f>
        <v>0</v>
      </c>
      <c r="K608" s="27">
        <f>K609</f>
        <v>0</v>
      </c>
      <c r="L608" s="27">
        <f>L609</f>
        <v>0</v>
      </c>
      <c r="M608" s="27">
        <f t="shared" si="1348"/>
        <v>9615.5</v>
      </c>
      <c r="N608" s="27">
        <f t="shared" si="1349"/>
        <v>9611.2000000000007</v>
      </c>
      <c r="O608" s="27">
        <f t="shared" si="1350"/>
        <v>9611.2000000000007</v>
      </c>
      <c r="P608" s="27">
        <f>P609</f>
        <v>0</v>
      </c>
      <c r="Q608" s="27">
        <f>Q609</f>
        <v>0</v>
      </c>
      <c r="R608" s="27">
        <f>R609</f>
        <v>0</v>
      </c>
      <c r="S608" s="27">
        <f>S609</f>
        <v>0</v>
      </c>
      <c r="T608" s="27">
        <f>T609</f>
        <v>0</v>
      </c>
      <c r="U608" s="27">
        <f>U609</f>
        <v>0</v>
      </c>
      <c r="V608" s="27">
        <f>V609</f>
        <v>0</v>
      </c>
      <c r="W608" s="27">
        <f>W609</f>
        <v>0</v>
      </c>
      <c r="X608" s="27">
        <f>X609</f>
        <v>0</v>
      </c>
      <c r="Y608" s="27">
        <f>Y609</f>
        <v>0</v>
      </c>
      <c r="Z608" s="27">
        <f>Z609</f>
        <v>0</v>
      </c>
      <c r="AA608" s="27">
        <f>AA609</f>
        <v>0</v>
      </c>
      <c r="AB608" s="27">
        <f>AB609</f>
        <v>0</v>
      </c>
      <c r="AC608" s="27">
        <f t="shared" si="1285"/>
        <v>9615.5</v>
      </c>
      <c r="AD608" s="27">
        <f t="shared" si="1286"/>
        <v>9611.2000000000007</v>
      </c>
      <c r="AE608" s="27">
        <f t="shared" si="1287"/>
        <v>9611.2000000000007</v>
      </c>
      <c r="AF608" s="27">
        <f>AF609</f>
        <v>0</v>
      </c>
      <c r="AG608" s="27">
        <f t="shared" si="1288"/>
        <v>9615.5</v>
      </c>
      <c r="AH608" s="27">
        <f t="shared" si="1289"/>
        <v>9611.2000000000007</v>
      </c>
      <c r="AI608" s="27">
        <f t="shared" si="1290"/>
        <v>9611.2000000000007</v>
      </c>
      <c r="AJ608" s="27">
        <f>AJ609</f>
        <v>0</v>
      </c>
      <c r="AK608" s="27">
        <f>AK609</f>
        <v>0</v>
      </c>
      <c r="AL608" s="27">
        <f>AL609</f>
        <v>0</v>
      </c>
      <c r="AM608" s="27">
        <f>AM609</f>
        <v>0</v>
      </c>
      <c r="AN608" s="27">
        <f>AN609</f>
        <v>0</v>
      </c>
      <c r="AO608" s="27">
        <f>AO609</f>
        <v>0</v>
      </c>
      <c r="AP608" s="27">
        <f>AP609</f>
        <v>0</v>
      </c>
      <c r="AQ608" s="27">
        <f>AQ609</f>
        <v>0</v>
      </c>
      <c r="AR608" s="27">
        <f>AR609</f>
        <v>0</v>
      </c>
      <c r="AS608" s="27">
        <f t="shared" si="1282"/>
        <v>9615.5</v>
      </c>
      <c r="AT608" s="27">
        <f t="shared" si="1283"/>
        <v>9611.2000000000007</v>
      </c>
      <c r="AU608" s="27">
        <f t="shared" si="1284"/>
        <v>9611.2000000000007</v>
      </c>
      <c r="AV608" s="27">
        <f>AV609</f>
        <v>0</v>
      </c>
      <c r="AW608" s="28"/>
      <c r="AX608" s="28"/>
      <c r="AY608" s="24"/>
      <c r="AZ608" s="24"/>
      <c r="BA608" s="24"/>
      <c r="BB608" s="24"/>
      <c r="BC608" s="24"/>
      <c r="BD608" s="24"/>
      <c r="BE608" s="24"/>
    </row>
    <row r="609" ht="15">
      <c r="A609" s="29" t="s">
        <v>429</v>
      </c>
      <c r="B609" s="29" t="s">
        <v>27</v>
      </c>
      <c r="C609" s="29" t="s">
        <v>29</v>
      </c>
      <c r="D609" s="29" t="s">
        <v>222</v>
      </c>
      <c r="E609" s="29"/>
      <c r="F609" s="30" t="s">
        <v>223</v>
      </c>
      <c r="G609" s="31">
        <f>G614+G610</f>
        <v>9615.5</v>
      </c>
      <c r="H609" s="31">
        <f>H614+H610</f>
        <v>9611.2000000000007</v>
      </c>
      <c r="I609" s="31">
        <f>I614+I610</f>
        <v>9611.2000000000007</v>
      </c>
      <c r="J609" s="31">
        <f>J614+J610</f>
        <v>0</v>
      </c>
      <c r="K609" s="31">
        <f>K614+K610</f>
        <v>0</v>
      </c>
      <c r="L609" s="31">
        <f>L614+L610</f>
        <v>0</v>
      </c>
      <c r="M609" s="31">
        <f t="shared" si="1348"/>
        <v>9615.5</v>
      </c>
      <c r="N609" s="31">
        <f t="shared" si="1349"/>
        <v>9611.2000000000007</v>
      </c>
      <c r="O609" s="31">
        <f t="shared" si="1350"/>
        <v>9611.2000000000007</v>
      </c>
      <c r="P609" s="31">
        <f>P614+P610</f>
        <v>0</v>
      </c>
      <c r="Q609" s="31">
        <f>Q614+Q610</f>
        <v>0</v>
      </c>
      <c r="R609" s="31">
        <f>R614+R610</f>
        <v>0</v>
      </c>
      <c r="S609" s="31">
        <f>S614+S610</f>
        <v>0</v>
      </c>
      <c r="T609" s="31">
        <f>T614+T610</f>
        <v>0</v>
      </c>
      <c r="U609" s="31">
        <f>U614+U610</f>
        <v>0</v>
      </c>
      <c r="V609" s="31">
        <f>V614+V610</f>
        <v>0</v>
      </c>
      <c r="W609" s="31">
        <f>W614+W610</f>
        <v>0</v>
      </c>
      <c r="X609" s="31">
        <f>X614+X610</f>
        <v>0</v>
      </c>
      <c r="Y609" s="31">
        <f>Y614+Y610</f>
        <v>0</v>
      </c>
      <c r="Z609" s="31">
        <f>Z614+Z610</f>
        <v>0</v>
      </c>
      <c r="AA609" s="31">
        <f>AA614+AA610</f>
        <v>0</v>
      </c>
      <c r="AB609" s="31">
        <f>AB614+AB610</f>
        <v>0</v>
      </c>
      <c r="AC609" s="31">
        <f t="shared" si="1285"/>
        <v>9615.5</v>
      </c>
      <c r="AD609" s="31">
        <f t="shared" si="1286"/>
        <v>9611.2000000000007</v>
      </c>
      <c r="AE609" s="31">
        <f t="shared" si="1287"/>
        <v>9611.2000000000007</v>
      </c>
      <c r="AF609" s="31">
        <f>AF614+AF610</f>
        <v>0</v>
      </c>
      <c r="AG609" s="31">
        <f t="shared" si="1288"/>
        <v>9615.5</v>
      </c>
      <c r="AH609" s="31">
        <f t="shared" si="1289"/>
        <v>9611.2000000000007</v>
      </c>
      <c r="AI609" s="31">
        <f t="shared" si="1290"/>
        <v>9611.2000000000007</v>
      </c>
      <c r="AJ609" s="31">
        <f>AJ614+AJ610</f>
        <v>0</v>
      </c>
      <c r="AK609" s="31">
        <f>AK614+AK610</f>
        <v>0</v>
      </c>
      <c r="AL609" s="31">
        <f>AL614+AL610</f>
        <v>0</v>
      </c>
      <c r="AM609" s="31">
        <f>AM614+AM610</f>
        <v>0</v>
      </c>
      <c r="AN609" s="31">
        <f>AN614+AN610</f>
        <v>0</v>
      </c>
      <c r="AO609" s="31">
        <f>AO614+AO610</f>
        <v>0</v>
      </c>
      <c r="AP609" s="31">
        <f>AP614+AP610</f>
        <v>0</v>
      </c>
      <c r="AQ609" s="31">
        <f>AQ614+AQ610</f>
        <v>0</v>
      </c>
      <c r="AR609" s="31">
        <f>AR614+AR610</f>
        <v>0</v>
      </c>
      <c r="AS609" s="31">
        <f t="shared" si="1282"/>
        <v>9615.5</v>
      </c>
      <c r="AT609" s="31">
        <f t="shared" si="1283"/>
        <v>9611.2000000000007</v>
      </c>
      <c r="AU609" s="31">
        <f t="shared" si="1284"/>
        <v>9611.2000000000007</v>
      </c>
      <c r="AV609" s="31">
        <f>AV614+AV610</f>
        <v>0</v>
      </c>
      <c r="AW609" s="32"/>
      <c r="AX609" s="32"/>
      <c r="AY609" s="1"/>
      <c r="AZ609" s="1"/>
      <c r="BA609" s="1"/>
      <c r="BB609" s="1"/>
      <c r="BC609" s="1"/>
      <c r="BD609" s="1"/>
      <c r="BE609" s="1"/>
    </row>
    <row r="610" ht="15">
      <c r="A610" s="29" t="s">
        <v>429</v>
      </c>
      <c r="B610" s="29" t="s">
        <v>27</v>
      </c>
      <c r="C610" s="29" t="s">
        <v>29</v>
      </c>
      <c r="D610" s="29" t="s">
        <v>439</v>
      </c>
      <c r="E610" s="29"/>
      <c r="F610" s="30" t="s">
        <v>440</v>
      </c>
      <c r="G610" s="31">
        <f t="shared" ref="G610:G614" si="1441">G611</f>
        <v>665</v>
      </c>
      <c r="H610" s="31">
        <f t="shared" ref="H610:H614" si="1442">H611</f>
        <v>665</v>
      </c>
      <c r="I610" s="31">
        <f t="shared" ref="I610:I614" si="1443">I611</f>
        <v>665</v>
      </c>
      <c r="J610" s="31">
        <f t="shared" ref="J610:J614" si="1444">J611</f>
        <v>0</v>
      </c>
      <c r="K610" s="31">
        <f t="shared" ref="K610:K614" si="1445">K611</f>
        <v>0</v>
      </c>
      <c r="L610" s="31">
        <f t="shared" ref="L610:L614" si="1446">L611</f>
        <v>0</v>
      </c>
      <c r="M610" s="31">
        <f t="shared" si="1348"/>
        <v>665</v>
      </c>
      <c r="N610" s="31">
        <f t="shared" si="1349"/>
        <v>665</v>
      </c>
      <c r="O610" s="31">
        <f t="shared" si="1350"/>
        <v>665</v>
      </c>
      <c r="P610" s="31">
        <f t="shared" ref="P610:P614" si="1447">P611</f>
        <v>0</v>
      </c>
      <c r="Q610" s="31">
        <f t="shared" ref="Q610:Q614" si="1448">Q611</f>
        <v>0</v>
      </c>
      <c r="R610" s="31">
        <f t="shared" ref="R610:R614" si="1449">R611</f>
        <v>0</v>
      </c>
      <c r="S610" s="31">
        <f t="shared" ref="S610:S614" si="1450">S611</f>
        <v>0</v>
      </c>
      <c r="T610" s="31">
        <f t="shared" ref="T610:T614" si="1451">T611</f>
        <v>0</v>
      </c>
      <c r="U610" s="31">
        <f t="shared" ref="U610:U614" si="1452">U611</f>
        <v>0</v>
      </c>
      <c r="V610" s="31">
        <f t="shared" ref="V610:V614" si="1453">V611</f>
        <v>0</v>
      </c>
      <c r="W610" s="31">
        <f t="shared" ref="W610:W614" si="1454">W611</f>
        <v>0</v>
      </c>
      <c r="X610" s="31">
        <f t="shared" ref="X610:X614" si="1455">X611</f>
        <v>0</v>
      </c>
      <c r="Y610" s="31">
        <f t="shared" ref="Y610:Y614" si="1456">Y611</f>
        <v>0</v>
      </c>
      <c r="Z610" s="31">
        <f t="shared" ref="Z610:Z614" si="1457">Z611</f>
        <v>0</v>
      </c>
      <c r="AA610" s="31">
        <f t="shared" ref="AA610:AA614" si="1458">AA611</f>
        <v>0</v>
      </c>
      <c r="AB610" s="31">
        <f t="shared" ref="AB610:AB614" si="1459">AB611</f>
        <v>0</v>
      </c>
      <c r="AC610" s="31">
        <f t="shared" si="1285"/>
        <v>665</v>
      </c>
      <c r="AD610" s="31">
        <f t="shared" si="1286"/>
        <v>665</v>
      </c>
      <c r="AE610" s="31">
        <f t="shared" si="1287"/>
        <v>665</v>
      </c>
      <c r="AF610" s="31">
        <f t="shared" ref="AF610:AF614" si="1460">AF611</f>
        <v>0</v>
      </c>
      <c r="AG610" s="31">
        <f t="shared" si="1288"/>
        <v>665</v>
      </c>
      <c r="AH610" s="31">
        <f t="shared" si="1289"/>
        <v>665</v>
      </c>
      <c r="AI610" s="31">
        <f t="shared" si="1290"/>
        <v>665</v>
      </c>
      <c r="AJ610" s="31">
        <f t="shared" ref="AJ610:AJ614" si="1461">AJ611</f>
        <v>0</v>
      </c>
      <c r="AK610" s="31">
        <f t="shared" ref="AK610:AK614" si="1462">AK611</f>
        <v>0</v>
      </c>
      <c r="AL610" s="31">
        <f t="shared" ref="AL610:AL614" si="1463">AL611</f>
        <v>0</v>
      </c>
      <c r="AM610" s="31">
        <f t="shared" ref="AM610:AM614" si="1464">AM611</f>
        <v>0</v>
      </c>
      <c r="AN610" s="31">
        <f t="shared" ref="AN610:AN614" si="1465">AN611</f>
        <v>0</v>
      </c>
      <c r="AO610" s="31">
        <f t="shared" ref="AO610:AO614" si="1466">AO611</f>
        <v>0</v>
      </c>
      <c r="AP610" s="31">
        <f t="shared" ref="AP610:AP614" si="1467">AP611</f>
        <v>0</v>
      </c>
      <c r="AQ610" s="31">
        <f t="shared" ref="AQ610:AQ614" si="1468">AQ611</f>
        <v>0</v>
      </c>
      <c r="AR610" s="31">
        <f t="shared" ref="AR610:AR614" si="1469">AR611</f>
        <v>0</v>
      </c>
      <c r="AS610" s="31">
        <f t="shared" si="1282"/>
        <v>665</v>
      </c>
      <c r="AT610" s="31">
        <f t="shared" si="1283"/>
        <v>665</v>
      </c>
      <c r="AU610" s="31">
        <f t="shared" si="1284"/>
        <v>665</v>
      </c>
      <c r="AV610" s="31">
        <f t="shared" ref="AV610:AV614" si="1470">AV611</f>
        <v>0</v>
      </c>
      <c r="AW610" s="32"/>
      <c r="AX610" s="32"/>
      <c r="AY610" s="1"/>
      <c r="AZ610" s="1"/>
      <c r="BA610" s="1"/>
      <c r="BB610" s="1"/>
      <c r="BC610" s="1"/>
      <c r="BD610" s="1"/>
      <c r="BE610" s="1"/>
    </row>
    <row r="611" ht="45">
      <c r="A611" s="29" t="s">
        <v>429</v>
      </c>
      <c r="B611" s="29" t="s">
        <v>27</v>
      </c>
      <c r="C611" s="29" t="s">
        <v>29</v>
      </c>
      <c r="D611" s="29" t="s">
        <v>441</v>
      </c>
      <c r="E611" s="29"/>
      <c r="F611" s="30" t="s">
        <v>442</v>
      </c>
      <c r="G611" s="31">
        <f t="shared" si="1441"/>
        <v>665</v>
      </c>
      <c r="H611" s="31">
        <f t="shared" si="1442"/>
        <v>665</v>
      </c>
      <c r="I611" s="31">
        <f t="shared" si="1443"/>
        <v>665</v>
      </c>
      <c r="J611" s="31">
        <f t="shared" si="1444"/>
        <v>0</v>
      </c>
      <c r="K611" s="31">
        <f t="shared" si="1445"/>
        <v>0</v>
      </c>
      <c r="L611" s="31">
        <f t="shared" si="1446"/>
        <v>0</v>
      </c>
      <c r="M611" s="31">
        <f t="shared" si="1348"/>
        <v>665</v>
      </c>
      <c r="N611" s="31">
        <f t="shared" si="1349"/>
        <v>665</v>
      </c>
      <c r="O611" s="31">
        <f t="shared" si="1350"/>
        <v>665</v>
      </c>
      <c r="P611" s="31">
        <f t="shared" si="1447"/>
        <v>0</v>
      </c>
      <c r="Q611" s="31">
        <f t="shared" si="1448"/>
        <v>0</v>
      </c>
      <c r="R611" s="31">
        <f t="shared" si="1449"/>
        <v>0</v>
      </c>
      <c r="S611" s="31">
        <f t="shared" si="1450"/>
        <v>0</v>
      </c>
      <c r="T611" s="31">
        <f t="shared" si="1451"/>
        <v>0</v>
      </c>
      <c r="U611" s="31">
        <f t="shared" si="1452"/>
        <v>0</v>
      </c>
      <c r="V611" s="31">
        <f t="shared" si="1453"/>
        <v>0</v>
      </c>
      <c r="W611" s="31">
        <f t="shared" si="1454"/>
        <v>0</v>
      </c>
      <c r="X611" s="31">
        <f t="shared" si="1455"/>
        <v>0</v>
      </c>
      <c r="Y611" s="31">
        <f t="shared" si="1456"/>
        <v>0</v>
      </c>
      <c r="Z611" s="31">
        <f t="shared" si="1457"/>
        <v>0</v>
      </c>
      <c r="AA611" s="31">
        <f t="shared" si="1458"/>
        <v>0</v>
      </c>
      <c r="AB611" s="31">
        <f t="shared" si="1459"/>
        <v>0</v>
      </c>
      <c r="AC611" s="31">
        <f t="shared" si="1285"/>
        <v>665</v>
      </c>
      <c r="AD611" s="31">
        <f t="shared" si="1286"/>
        <v>665</v>
      </c>
      <c r="AE611" s="31">
        <f t="shared" si="1287"/>
        <v>665</v>
      </c>
      <c r="AF611" s="31">
        <f t="shared" si="1460"/>
        <v>0</v>
      </c>
      <c r="AG611" s="31">
        <f t="shared" si="1288"/>
        <v>665</v>
      </c>
      <c r="AH611" s="31">
        <f t="shared" si="1289"/>
        <v>665</v>
      </c>
      <c r="AI611" s="31">
        <f t="shared" si="1290"/>
        <v>665</v>
      </c>
      <c r="AJ611" s="31">
        <f t="shared" si="1461"/>
        <v>0</v>
      </c>
      <c r="AK611" s="31">
        <f t="shared" si="1462"/>
        <v>0</v>
      </c>
      <c r="AL611" s="31">
        <f t="shared" si="1463"/>
        <v>0</v>
      </c>
      <c r="AM611" s="31">
        <f t="shared" si="1464"/>
        <v>0</v>
      </c>
      <c r="AN611" s="31">
        <f t="shared" si="1465"/>
        <v>0</v>
      </c>
      <c r="AO611" s="31">
        <f t="shared" si="1466"/>
        <v>0</v>
      </c>
      <c r="AP611" s="31">
        <f t="shared" si="1467"/>
        <v>0</v>
      </c>
      <c r="AQ611" s="31">
        <f t="shared" si="1468"/>
        <v>0</v>
      </c>
      <c r="AR611" s="31">
        <f t="shared" si="1469"/>
        <v>0</v>
      </c>
      <c r="AS611" s="31">
        <f t="shared" si="1282"/>
        <v>665</v>
      </c>
      <c r="AT611" s="31">
        <f t="shared" si="1283"/>
        <v>665</v>
      </c>
      <c r="AU611" s="31">
        <f t="shared" si="1284"/>
        <v>665</v>
      </c>
      <c r="AV611" s="31">
        <f t="shared" si="1470"/>
        <v>0</v>
      </c>
      <c r="AW611" s="32"/>
      <c r="AX611" s="32"/>
      <c r="AY611" s="1"/>
      <c r="AZ611" s="1"/>
      <c r="BA611" s="1"/>
      <c r="BB611" s="1"/>
      <c r="BC611" s="1"/>
      <c r="BD611" s="1"/>
      <c r="BE611" s="1"/>
    </row>
    <row r="612" ht="60">
      <c r="A612" s="29" t="s">
        <v>429</v>
      </c>
      <c r="B612" s="29" t="s">
        <v>27</v>
      </c>
      <c r="C612" s="29" t="s">
        <v>29</v>
      </c>
      <c r="D612" s="29" t="s">
        <v>443</v>
      </c>
      <c r="E612" s="29"/>
      <c r="F612" s="30" t="s">
        <v>444</v>
      </c>
      <c r="G612" s="31">
        <f t="shared" si="1441"/>
        <v>665</v>
      </c>
      <c r="H612" s="31">
        <f t="shared" si="1442"/>
        <v>665</v>
      </c>
      <c r="I612" s="31">
        <f t="shared" si="1443"/>
        <v>665</v>
      </c>
      <c r="J612" s="31">
        <f t="shared" si="1444"/>
        <v>0</v>
      </c>
      <c r="K612" s="31">
        <f t="shared" si="1445"/>
        <v>0</v>
      </c>
      <c r="L612" s="31">
        <f t="shared" si="1446"/>
        <v>0</v>
      </c>
      <c r="M612" s="31">
        <f t="shared" si="1348"/>
        <v>665</v>
      </c>
      <c r="N612" s="31">
        <f t="shared" si="1349"/>
        <v>665</v>
      </c>
      <c r="O612" s="31">
        <f t="shared" si="1350"/>
        <v>665</v>
      </c>
      <c r="P612" s="31">
        <f t="shared" si="1447"/>
        <v>0</v>
      </c>
      <c r="Q612" s="31">
        <f t="shared" si="1448"/>
        <v>0</v>
      </c>
      <c r="R612" s="31">
        <f t="shared" si="1449"/>
        <v>0</v>
      </c>
      <c r="S612" s="31">
        <f t="shared" si="1450"/>
        <v>0</v>
      </c>
      <c r="T612" s="31">
        <f t="shared" si="1451"/>
        <v>0</v>
      </c>
      <c r="U612" s="31">
        <f t="shared" si="1452"/>
        <v>0</v>
      </c>
      <c r="V612" s="31">
        <f t="shared" si="1453"/>
        <v>0</v>
      </c>
      <c r="W612" s="31">
        <f t="shared" si="1454"/>
        <v>0</v>
      </c>
      <c r="X612" s="31">
        <f t="shared" si="1455"/>
        <v>0</v>
      </c>
      <c r="Y612" s="31">
        <f t="shared" si="1456"/>
        <v>0</v>
      </c>
      <c r="Z612" s="31">
        <f t="shared" si="1457"/>
        <v>0</v>
      </c>
      <c r="AA612" s="31">
        <f t="shared" si="1458"/>
        <v>0</v>
      </c>
      <c r="AB612" s="31">
        <f t="shared" si="1459"/>
        <v>0</v>
      </c>
      <c r="AC612" s="31">
        <f t="shared" si="1285"/>
        <v>665</v>
      </c>
      <c r="AD612" s="31">
        <f t="shared" si="1286"/>
        <v>665</v>
      </c>
      <c r="AE612" s="31">
        <f t="shared" si="1287"/>
        <v>665</v>
      </c>
      <c r="AF612" s="31">
        <f t="shared" si="1460"/>
        <v>0</v>
      </c>
      <c r="AG612" s="31">
        <f t="shared" si="1288"/>
        <v>665</v>
      </c>
      <c r="AH612" s="31">
        <f t="shared" si="1289"/>
        <v>665</v>
      </c>
      <c r="AI612" s="31">
        <f t="shared" si="1290"/>
        <v>665</v>
      </c>
      <c r="AJ612" s="31">
        <f t="shared" si="1461"/>
        <v>0</v>
      </c>
      <c r="AK612" s="31">
        <f t="shared" si="1462"/>
        <v>0</v>
      </c>
      <c r="AL612" s="31">
        <f t="shared" si="1463"/>
        <v>0</v>
      </c>
      <c r="AM612" s="31">
        <f t="shared" si="1464"/>
        <v>0</v>
      </c>
      <c r="AN612" s="31">
        <f t="shared" si="1465"/>
        <v>0</v>
      </c>
      <c r="AO612" s="31">
        <f t="shared" si="1466"/>
        <v>0</v>
      </c>
      <c r="AP612" s="31">
        <f t="shared" si="1467"/>
        <v>0</v>
      </c>
      <c r="AQ612" s="31">
        <f t="shared" si="1468"/>
        <v>0</v>
      </c>
      <c r="AR612" s="31">
        <f t="shared" si="1469"/>
        <v>0</v>
      </c>
      <c r="AS612" s="31">
        <f t="shared" ref="AS612:AS675" si="1471">AG612+AJ612+AK612+AL612+AM612</f>
        <v>665</v>
      </c>
      <c r="AT612" s="31">
        <f t="shared" ref="AT612:AT675" si="1472">AH612+AN612+AO612+AP612</f>
        <v>665</v>
      </c>
      <c r="AU612" s="31">
        <f t="shared" ref="AU612:AU675" si="1473">AI612+AR612+AQ612</f>
        <v>665</v>
      </c>
      <c r="AV612" s="31">
        <f t="shared" si="1470"/>
        <v>0</v>
      </c>
      <c r="AW612" s="32"/>
      <c r="AX612" s="32"/>
      <c r="AY612" s="1"/>
      <c r="AZ612" s="1"/>
      <c r="BA612" s="1"/>
      <c r="BB612" s="1"/>
      <c r="BC612" s="1"/>
      <c r="BD612" s="1"/>
      <c r="BE612" s="1"/>
    </row>
    <row r="613" ht="30">
      <c r="A613" s="29" t="s">
        <v>429</v>
      </c>
      <c r="B613" s="29" t="s">
        <v>27</v>
      </c>
      <c r="C613" s="29" t="s">
        <v>29</v>
      </c>
      <c r="D613" s="29" t="s">
        <v>443</v>
      </c>
      <c r="E613" s="29" t="s">
        <v>129</v>
      </c>
      <c r="F613" s="30" t="s">
        <v>130</v>
      </c>
      <c r="G613" s="31">
        <v>665</v>
      </c>
      <c r="H613" s="31">
        <v>665</v>
      </c>
      <c r="I613" s="31">
        <v>665</v>
      </c>
      <c r="J613" s="31"/>
      <c r="K613" s="31"/>
      <c r="L613" s="31"/>
      <c r="M613" s="31">
        <f t="shared" si="1348"/>
        <v>665</v>
      </c>
      <c r="N613" s="31">
        <f t="shared" si="1349"/>
        <v>665</v>
      </c>
      <c r="O613" s="31">
        <f t="shared" si="1350"/>
        <v>665</v>
      </c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  <c r="AA613" s="31"/>
      <c r="AB613" s="31"/>
      <c r="AC613" s="31">
        <f t="shared" si="1285"/>
        <v>665</v>
      </c>
      <c r="AD613" s="31">
        <f t="shared" si="1286"/>
        <v>665</v>
      </c>
      <c r="AE613" s="31">
        <f t="shared" si="1287"/>
        <v>665</v>
      </c>
      <c r="AF613" s="31"/>
      <c r="AG613" s="31">
        <f t="shared" si="1288"/>
        <v>665</v>
      </c>
      <c r="AH613" s="31">
        <f t="shared" si="1289"/>
        <v>665</v>
      </c>
      <c r="AI613" s="31">
        <f t="shared" si="1290"/>
        <v>665</v>
      </c>
      <c r="AJ613" s="31"/>
      <c r="AK613" s="31"/>
      <c r="AL613" s="31"/>
      <c r="AM613" s="31"/>
      <c r="AN613" s="31"/>
      <c r="AO613" s="31"/>
      <c r="AP613" s="31"/>
      <c r="AQ613" s="31"/>
      <c r="AR613" s="31"/>
      <c r="AS613" s="31">
        <f t="shared" si="1471"/>
        <v>665</v>
      </c>
      <c r="AT613" s="31">
        <f t="shared" si="1472"/>
        <v>665</v>
      </c>
      <c r="AU613" s="31">
        <f t="shared" si="1473"/>
        <v>665</v>
      </c>
      <c r="AV613" s="31"/>
      <c r="AW613" s="32"/>
      <c r="AX613" s="32"/>
      <c r="AY613" s="1"/>
      <c r="AZ613" s="1"/>
      <c r="BA613" s="1"/>
      <c r="BB613" s="1"/>
      <c r="BC613" s="1"/>
      <c r="BD613" s="1"/>
      <c r="BE613" s="1"/>
    </row>
    <row r="614" ht="15" hidden="1">
      <c r="A614" s="29" t="s">
        <v>429</v>
      </c>
      <c r="B614" s="29" t="s">
        <v>27</v>
      </c>
      <c r="C614" s="29" t="s">
        <v>29</v>
      </c>
      <c r="D614" s="29" t="s">
        <v>224</v>
      </c>
      <c r="E614" s="29"/>
      <c r="F614" s="30" t="s">
        <v>34</v>
      </c>
      <c r="G614" s="31">
        <f t="shared" si="1441"/>
        <v>8950.5</v>
      </c>
      <c r="H614" s="31">
        <f t="shared" si="1442"/>
        <v>8946.2000000000007</v>
      </c>
      <c r="I614" s="31">
        <f t="shared" si="1443"/>
        <v>8946.2000000000007</v>
      </c>
      <c r="J614" s="31">
        <f t="shared" si="1444"/>
        <v>0</v>
      </c>
      <c r="K614" s="31">
        <f t="shared" si="1445"/>
        <v>0</v>
      </c>
      <c r="L614" s="31">
        <f t="shared" si="1446"/>
        <v>0</v>
      </c>
      <c r="M614" s="31">
        <f t="shared" si="1348"/>
        <v>8950.5</v>
      </c>
      <c r="N614" s="31">
        <f t="shared" si="1349"/>
        <v>8946.2000000000007</v>
      </c>
      <c r="O614" s="31">
        <f t="shared" si="1350"/>
        <v>8946.2000000000007</v>
      </c>
      <c r="P614" s="31">
        <f t="shared" si="1447"/>
        <v>0</v>
      </c>
      <c r="Q614" s="31">
        <f t="shared" si="1448"/>
        <v>0</v>
      </c>
      <c r="R614" s="31">
        <f t="shared" si="1449"/>
        <v>0</v>
      </c>
      <c r="S614" s="31">
        <f t="shared" si="1450"/>
        <v>0</v>
      </c>
      <c r="T614" s="31">
        <f t="shared" si="1451"/>
        <v>0</v>
      </c>
      <c r="U614" s="31">
        <f t="shared" si="1452"/>
        <v>0</v>
      </c>
      <c r="V614" s="31">
        <f t="shared" si="1453"/>
        <v>0</v>
      </c>
      <c r="W614" s="31">
        <f t="shared" si="1454"/>
        <v>0</v>
      </c>
      <c r="X614" s="31">
        <f t="shared" si="1455"/>
        <v>0</v>
      </c>
      <c r="Y614" s="31">
        <f t="shared" si="1456"/>
        <v>0</v>
      </c>
      <c r="Z614" s="31">
        <f t="shared" si="1457"/>
        <v>0</v>
      </c>
      <c r="AA614" s="31">
        <f t="shared" si="1458"/>
        <v>0</v>
      </c>
      <c r="AB614" s="31">
        <f t="shared" si="1459"/>
        <v>0</v>
      </c>
      <c r="AC614" s="31">
        <f t="shared" si="1285"/>
        <v>8950.5</v>
      </c>
      <c r="AD614" s="31">
        <f t="shared" si="1286"/>
        <v>8946.2000000000007</v>
      </c>
      <c r="AE614" s="31">
        <f t="shared" si="1287"/>
        <v>8946.2000000000007</v>
      </c>
      <c r="AF614" s="31">
        <f t="shared" si="1460"/>
        <v>0</v>
      </c>
      <c r="AG614" s="31">
        <f t="shared" si="1288"/>
        <v>8950.5</v>
      </c>
      <c r="AH614" s="31">
        <f t="shared" si="1289"/>
        <v>8946.2000000000007</v>
      </c>
      <c r="AI614" s="31">
        <f t="shared" si="1290"/>
        <v>8946.2000000000007</v>
      </c>
      <c r="AJ614" s="31">
        <f t="shared" si="1461"/>
        <v>0</v>
      </c>
      <c r="AK614" s="31">
        <f t="shared" si="1462"/>
        <v>0</v>
      </c>
      <c r="AL614" s="31">
        <f t="shared" si="1463"/>
        <v>0</v>
      </c>
      <c r="AM614" s="31">
        <f t="shared" si="1464"/>
        <v>0</v>
      </c>
      <c r="AN614" s="31">
        <f t="shared" si="1465"/>
        <v>0</v>
      </c>
      <c r="AO614" s="31">
        <f t="shared" si="1466"/>
        <v>0</v>
      </c>
      <c r="AP614" s="31">
        <f t="shared" si="1467"/>
        <v>0</v>
      </c>
      <c r="AQ614" s="31">
        <f t="shared" si="1468"/>
        <v>0</v>
      </c>
      <c r="AR614" s="31">
        <f t="shared" si="1469"/>
        <v>0</v>
      </c>
      <c r="AS614" s="31">
        <f t="shared" si="1471"/>
        <v>8950.5</v>
      </c>
      <c r="AT614" s="31">
        <f t="shared" si="1472"/>
        <v>8946.2000000000007</v>
      </c>
      <c r="AU614" s="31">
        <f t="shared" si="1473"/>
        <v>8946.2000000000007</v>
      </c>
      <c r="AV614" s="31">
        <f t="shared" si="1470"/>
        <v>0</v>
      </c>
      <c r="AW614" s="32">
        <v>0</v>
      </c>
      <c r="AX614" s="32"/>
      <c r="AY614" s="41" t="s">
        <v>152</v>
      </c>
      <c r="AZ614" s="1"/>
      <c r="BA614" s="1"/>
      <c r="BB614" s="1"/>
      <c r="BC614" s="1"/>
      <c r="BD614" s="1"/>
      <c r="BE614" s="1"/>
    </row>
    <row r="615" ht="45">
      <c r="A615" s="29" t="s">
        <v>429</v>
      </c>
      <c r="B615" s="29" t="s">
        <v>27</v>
      </c>
      <c r="C615" s="29" t="s">
        <v>29</v>
      </c>
      <c r="D615" s="29" t="s">
        <v>225</v>
      </c>
      <c r="E615" s="29"/>
      <c r="F615" s="30" t="s">
        <v>226</v>
      </c>
      <c r="G615" s="31">
        <f>G616+G619+G623+G621</f>
        <v>8950.5</v>
      </c>
      <c r="H615" s="31">
        <f>H616+H619+H623+H621</f>
        <v>8946.2000000000007</v>
      </c>
      <c r="I615" s="31">
        <f>I616+I619+I623+I621</f>
        <v>8946.2000000000007</v>
      </c>
      <c r="J615" s="31">
        <f>J616+J619+J623+J621</f>
        <v>0</v>
      </c>
      <c r="K615" s="31">
        <f>K616+K619+K623+K621</f>
        <v>0</v>
      </c>
      <c r="L615" s="31">
        <f>L616+L619+L623+L621</f>
        <v>0</v>
      </c>
      <c r="M615" s="31">
        <f t="shared" si="1348"/>
        <v>8950.5</v>
      </c>
      <c r="N615" s="31">
        <f t="shared" si="1349"/>
        <v>8946.2000000000007</v>
      </c>
      <c r="O615" s="31">
        <f t="shared" si="1350"/>
        <v>8946.2000000000007</v>
      </c>
      <c r="P615" s="31">
        <f>P616+P619+P623+P621</f>
        <v>0</v>
      </c>
      <c r="Q615" s="31">
        <f>Q616+Q619+Q623+Q621</f>
        <v>0</v>
      </c>
      <c r="R615" s="31">
        <f>R616+R619+R623+R621</f>
        <v>0</v>
      </c>
      <c r="S615" s="31">
        <f>S616+S619+S623+S621</f>
        <v>0</v>
      </c>
      <c r="T615" s="31">
        <f>T616+T619+T623+T621</f>
        <v>0</v>
      </c>
      <c r="U615" s="31">
        <f>U616+U619+U623+U621</f>
        <v>0</v>
      </c>
      <c r="V615" s="31">
        <f>V616+V619+V623+V621</f>
        <v>0</v>
      </c>
      <c r="W615" s="31">
        <f>W616+W619+W623+W621</f>
        <v>0</v>
      </c>
      <c r="X615" s="31">
        <f>X616+X619+X623+X621</f>
        <v>0</v>
      </c>
      <c r="Y615" s="31">
        <f>Y616+Y619+Y623+Y621</f>
        <v>0</v>
      </c>
      <c r="Z615" s="31">
        <f>Z616+Z619+Z623+Z621</f>
        <v>0</v>
      </c>
      <c r="AA615" s="31">
        <f>AA616+AA619+AA623+AA621</f>
        <v>0</v>
      </c>
      <c r="AB615" s="31">
        <f>AB616+AB619+AB623+AB621</f>
        <v>0</v>
      </c>
      <c r="AC615" s="31">
        <f t="shared" si="1285"/>
        <v>8950.5</v>
      </c>
      <c r="AD615" s="31">
        <f t="shared" si="1286"/>
        <v>8946.2000000000007</v>
      </c>
      <c r="AE615" s="31">
        <f t="shared" si="1287"/>
        <v>8946.2000000000007</v>
      </c>
      <c r="AF615" s="31">
        <f>AF616+AF619+AF623+AF621</f>
        <v>0</v>
      </c>
      <c r="AG615" s="31">
        <f t="shared" si="1288"/>
        <v>8950.5</v>
      </c>
      <c r="AH615" s="31">
        <f t="shared" si="1289"/>
        <v>8946.2000000000007</v>
      </c>
      <c r="AI615" s="31">
        <f t="shared" si="1290"/>
        <v>8946.2000000000007</v>
      </c>
      <c r="AJ615" s="31">
        <f>AJ616+AJ619+AJ623+AJ621</f>
        <v>0</v>
      </c>
      <c r="AK615" s="31">
        <f>AK616+AK619+AK623+AK621</f>
        <v>0</v>
      </c>
      <c r="AL615" s="31">
        <f>AL616+AL619+AL623+AL621</f>
        <v>0</v>
      </c>
      <c r="AM615" s="31">
        <f>AM616+AM619+AM623+AM621</f>
        <v>0</v>
      </c>
      <c r="AN615" s="31">
        <f>AN616+AN619+AN623+AN621</f>
        <v>0</v>
      </c>
      <c r="AO615" s="31">
        <f>AO616+AO619+AO623+AO621</f>
        <v>0</v>
      </c>
      <c r="AP615" s="31">
        <f>AP616+AP619+AP623+AP621</f>
        <v>0</v>
      </c>
      <c r="AQ615" s="31">
        <f>AQ616+AQ619+AQ623+AQ621</f>
        <v>0</v>
      </c>
      <c r="AR615" s="31">
        <f>AR616+AR619+AR623+AR621</f>
        <v>0</v>
      </c>
      <c r="AS615" s="31">
        <f t="shared" si="1471"/>
        <v>8950.5</v>
      </c>
      <c r="AT615" s="31">
        <f t="shared" si="1472"/>
        <v>8946.2000000000007</v>
      </c>
      <c r="AU615" s="31">
        <f t="shared" si="1473"/>
        <v>8946.2000000000007</v>
      </c>
      <c r="AV615" s="31">
        <f>AV616+AV619+AV623+AV621</f>
        <v>0</v>
      </c>
      <c r="AW615" s="32"/>
      <c r="AX615" s="32"/>
      <c r="AY615" s="1"/>
      <c r="AZ615" s="1"/>
      <c r="BA615" s="1"/>
      <c r="BB615" s="1"/>
      <c r="BC615" s="1"/>
      <c r="BD615" s="1"/>
      <c r="BE615" s="1"/>
    </row>
    <row r="616" ht="30">
      <c r="A616" s="29" t="s">
        <v>429</v>
      </c>
      <c r="B616" s="29" t="s">
        <v>27</v>
      </c>
      <c r="C616" s="29" t="s">
        <v>29</v>
      </c>
      <c r="D616" s="29" t="s">
        <v>445</v>
      </c>
      <c r="E616" s="36"/>
      <c r="F616" s="30" t="s">
        <v>446</v>
      </c>
      <c r="G616" s="31">
        <f>G617+G618</f>
        <v>4412.8000000000002</v>
      </c>
      <c r="H616" s="31">
        <f>H617+H618</f>
        <v>4408.5</v>
      </c>
      <c r="I616" s="31">
        <f>I617+I618</f>
        <v>4408.5</v>
      </c>
      <c r="J616" s="31">
        <f>J617+J618</f>
        <v>0</v>
      </c>
      <c r="K616" s="31">
        <f>K617+K618</f>
        <v>0</v>
      </c>
      <c r="L616" s="31">
        <f>L617+L618</f>
        <v>0</v>
      </c>
      <c r="M616" s="31">
        <f t="shared" si="1348"/>
        <v>4412.8000000000002</v>
      </c>
      <c r="N616" s="31">
        <f t="shared" si="1349"/>
        <v>4408.5</v>
      </c>
      <c r="O616" s="31">
        <f t="shared" si="1350"/>
        <v>4408.5</v>
      </c>
      <c r="P616" s="31">
        <f>P617+P618</f>
        <v>0</v>
      </c>
      <c r="Q616" s="31">
        <f>Q617+Q618</f>
        <v>0</v>
      </c>
      <c r="R616" s="31">
        <f>R617+R618</f>
        <v>0</v>
      </c>
      <c r="S616" s="31">
        <f>S617+S618</f>
        <v>0</v>
      </c>
      <c r="T616" s="31">
        <f>T617+T618</f>
        <v>0</v>
      </c>
      <c r="U616" s="31">
        <f>U617+U618</f>
        <v>0</v>
      </c>
      <c r="V616" s="31">
        <f>V617+V618</f>
        <v>0</v>
      </c>
      <c r="W616" s="31">
        <f>W617+W618</f>
        <v>0</v>
      </c>
      <c r="X616" s="31">
        <f>X617+X618</f>
        <v>0</v>
      </c>
      <c r="Y616" s="31">
        <f>Y617+Y618</f>
        <v>0</v>
      </c>
      <c r="Z616" s="31">
        <f>Z617+Z618</f>
        <v>0</v>
      </c>
      <c r="AA616" s="31">
        <f>AA617+AA618</f>
        <v>0</v>
      </c>
      <c r="AB616" s="31">
        <f>AB617+AB618</f>
        <v>0</v>
      </c>
      <c r="AC616" s="31">
        <f t="shared" si="1285"/>
        <v>4412.8000000000002</v>
      </c>
      <c r="AD616" s="31">
        <f t="shared" si="1286"/>
        <v>4408.5</v>
      </c>
      <c r="AE616" s="31">
        <f t="shared" si="1287"/>
        <v>4408.5</v>
      </c>
      <c r="AF616" s="31">
        <f>AF617+AF618</f>
        <v>0</v>
      </c>
      <c r="AG616" s="31">
        <f t="shared" si="1288"/>
        <v>4412.8000000000002</v>
      </c>
      <c r="AH616" s="31">
        <f t="shared" si="1289"/>
        <v>4408.5</v>
      </c>
      <c r="AI616" s="31">
        <f t="shared" si="1290"/>
        <v>4408.5</v>
      </c>
      <c r="AJ616" s="31">
        <f>AJ617+AJ618</f>
        <v>0</v>
      </c>
      <c r="AK616" s="31">
        <f>AK617+AK618</f>
        <v>0</v>
      </c>
      <c r="AL616" s="31">
        <f>AL617+AL618</f>
        <v>0</v>
      </c>
      <c r="AM616" s="31">
        <f>AM617+AM618</f>
        <v>0</v>
      </c>
      <c r="AN616" s="31">
        <f>AN617+AN618</f>
        <v>0</v>
      </c>
      <c r="AO616" s="31">
        <f>AO617+AO618</f>
        <v>0</v>
      </c>
      <c r="AP616" s="31">
        <f>AP617+AP618</f>
        <v>0</v>
      </c>
      <c r="AQ616" s="31">
        <f>AQ617+AQ618</f>
        <v>0</v>
      </c>
      <c r="AR616" s="31">
        <f>AR617+AR618</f>
        <v>0</v>
      </c>
      <c r="AS616" s="31">
        <f t="shared" si="1471"/>
        <v>4412.8000000000002</v>
      </c>
      <c r="AT616" s="31">
        <f t="shared" si="1472"/>
        <v>4408.5</v>
      </c>
      <c r="AU616" s="31">
        <f t="shared" si="1473"/>
        <v>4408.5</v>
      </c>
      <c r="AV616" s="31">
        <f>AV617+AV618</f>
        <v>0</v>
      </c>
      <c r="AW616" s="32"/>
      <c r="AX616" s="32"/>
      <c r="AY616" s="1"/>
      <c r="AZ616" s="1"/>
      <c r="BA616" s="1"/>
      <c r="BB616" s="1"/>
      <c r="BC616" s="1"/>
      <c r="BD616" s="1"/>
      <c r="BE616" s="1"/>
    </row>
    <row r="617" ht="30">
      <c r="A617" s="29" t="s">
        <v>429</v>
      </c>
      <c r="B617" s="29" t="s">
        <v>27</v>
      </c>
      <c r="C617" s="29" t="s">
        <v>29</v>
      </c>
      <c r="D617" s="29" t="s">
        <v>445</v>
      </c>
      <c r="E617" s="29" t="s">
        <v>39</v>
      </c>
      <c r="F617" s="30" t="s">
        <v>40</v>
      </c>
      <c r="G617" s="31">
        <v>4320.6000000000004</v>
      </c>
      <c r="H617" s="31">
        <v>4317.8999999999996</v>
      </c>
      <c r="I617" s="31">
        <v>4319.1999999999998</v>
      </c>
      <c r="J617" s="31"/>
      <c r="K617" s="31"/>
      <c r="L617" s="31"/>
      <c r="M617" s="31">
        <f t="shared" si="1348"/>
        <v>4320.6000000000004</v>
      </c>
      <c r="N617" s="31">
        <f t="shared" si="1349"/>
        <v>4317.8999999999996</v>
      </c>
      <c r="O617" s="31">
        <f t="shared" si="1350"/>
        <v>4319.1999999999998</v>
      </c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  <c r="AA617" s="31"/>
      <c r="AB617" s="31"/>
      <c r="AC617" s="31">
        <f t="shared" si="1285"/>
        <v>4320.6000000000004</v>
      </c>
      <c r="AD617" s="31">
        <f t="shared" si="1286"/>
        <v>4317.8999999999996</v>
      </c>
      <c r="AE617" s="31">
        <f t="shared" si="1287"/>
        <v>4319.1999999999998</v>
      </c>
      <c r="AF617" s="31"/>
      <c r="AG617" s="31">
        <f t="shared" si="1288"/>
        <v>4320.6000000000004</v>
      </c>
      <c r="AH617" s="31">
        <f t="shared" si="1289"/>
        <v>4317.8999999999996</v>
      </c>
      <c r="AI617" s="31">
        <f t="shared" si="1290"/>
        <v>4319.1999999999998</v>
      </c>
      <c r="AJ617" s="31"/>
      <c r="AK617" s="31"/>
      <c r="AL617" s="31"/>
      <c r="AM617" s="31"/>
      <c r="AN617" s="31"/>
      <c r="AO617" s="31"/>
      <c r="AP617" s="31"/>
      <c r="AQ617" s="31"/>
      <c r="AR617" s="31"/>
      <c r="AS617" s="31">
        <f t="shared" si="1471"/>
        <v>4320.6000000000004</v>
      </c>
      <c r="AT617" s="31">
        <f t="shared" si="1472"/>
        <v>4317.8999999999996</v>
      </c>
      <c r="AU617" s="31">
        <f t="shared" si="1473"/>
        <v>4319.1999999999998</v>
      </c>
      <c r="AV617" s="31"/>
      <c r="AW617" s="32"/>
      <c r="AX617" s="32"/>
      <c r="AY617" s="1"/>
      <c r="AZ617" s="1"/>
      <c r="BA617" s="1"/>
      <c r="BB617" s="1"/>
      <c r="BC617" s="1"/>
      <c r="BD617" s="1"/>
      <c r="BE617" s="1"/>
    </row>
    <row r="618" ht="15">
      <c r="A618" s="29" t="s">
        <v>429</v>
      </c>
      <c r="B618" s="29" t="s">
        <v>27</v>
      </c>
      <c r="C618" s="29" t="s">
        <v>29</v>
      </c>
      <c r="D618" s="29" t="s">
        <v>445</v>
      </c>
      <c r="E618" s="29" t="s">
        <v>41</v>
      </c>
      <c r="F618" s="30" t="s">
        <v>42</v>
      </c>
      <c r="G618" s="31">
        <v>92.200000000000003</v>
      </c>
      <c r="H618" s="31">
        <v>90.599999999999994</v>
      </c>
      <c r="I618" s="31">
        <v>89.299999999999997</v>
      </c>
      <c r="J618" s="31"/>
      <c r="K618" s="31"/>
      <c r="L618" s="31"/>
      <c r="M618" s="31">
        <f t="shared" si="1348"/>
        <v>92.200000000000003</v>
      </c>
      <c r="N618" s="31">
        <f t="shared" si="1349"/>
        <v>90.599999999999994</v>
      </c>
      <c r="O618" s="31">
        <f t="shared" si="1350"/>
        <v>89.299999999999997</v>
      </c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  <c r="AA618" s="31"/>
      <c r="AB618" s="31"/>
      <c r="AC618" s="31">
        <f t="shared" ref="AC618:AC681" si="1474">M618+R618+P618+Q618+T618+S618</f>
        <v>92.200000000000003</v>
      </c>
      <c r="AD618" s="31">
        <f t="shared" ref="AD618:AD681" si="1475">N618+V618+X618+U618+W618</f>
        <v>90.599999999999994</v>
      </c>
      <c r="AE618" s="31">
        <f t="shared" ref="AE618:AE681" si="1476">O618+Z618+AB618+Y618+AA618</f>
        <v>89.299999999999997</v>
      </c>
      <c r="AF618" s="31"/>
      <c r="AG618" s="31">
        <f t="shared" ref="AG618:AG681" si="1477">AC618+AF618</f>
        <v>92.200000000000003</v>
      </c>
      <c r="AH618" s="31">
        <f t="shared" ref="AH618:AH681" si="1478">AD618</f>
        <v>90.599999999999994</v>
      </c>
      <c r="AI618" s="31">
        <f t="shared" ref="AI618:AI681" si="1479">AE618</f>
        <v>89.299999999999997</v>
      </c>
      <c r="AJ618" s="31"/>
      <c r="AK618" s="31"/>
      <c r="AL618" s="31"/>
      <c r="AM618" s="31"/>
      <c r="AN618" s="31"/>
      <c r="AO618" s="31"/>
      <c r="AP618" s="31"/>
      <c r="AQ618" s="31"/>
      <c r="AR618" s="31"/>
      <c r="AS618" s="31">
        <f t="shared" si="1471"/>
        <v>92.200000000000003</v>
      </c>
      <c r="AT618" s="31">
        <f t="shared" si="1472"/>
        <v>90.599999999999994</v>
      </c>
      <c r="AU618" s="31">
        <f t="shared" si="1473"/>
        <v>89.299999999999997</v>
      </c>
      <c r="AV618" s="31"/>
      <c r="AW618" s="32"/>
      <c r="AX618" s="32"/>
      <c r="AY618" s="1"/>
      <c r="AZ618" s="1"/>
      <c r="BA618" s="1"/>
      <c r="BB618" s="1"/>
      <c r="BC618" s="1"/>
      <c r="BD618" s="1"/>
      <c r="BE618" s="1"/>
    </row>
    <row r="619" ht="30">
      <c r="A619" s="29" t="s">
        <v>429</v>
      </c>
      <c r="B619" s="29" t="s">
        <v>27</v>
      </c>
      <c r="C619" s="29" t="s">
        <v>29</v>
      </c>
      <c r="D619" s="29" t="s">
        <v>447</v>
      </c>
      <c r="E619" s="36"/>
      <c r="F619" s="30" t="s">
        <v>448</v>
      </c>
      <c r="G619" s="31">
        <f>G620</f>
        <v>3506.5999999999999</v>
      </c>
      <c r="H619" s="31">
        <f>H620</f>
        <v>3506.5999999999999</v>
      </c>
      <c r="I619" s="31">
        <f>I620</f>
        <v>3506.5999999999999</v>
      </c>
      <c r="J619" s="31">
        <f>J620</f>
        <v>0</v>
      </c>
      <c r="K619" s="31">
        <f>K620</f>
        <v>0</v>
      </c>
      <c r="L619" s="31">
        <f>L620</f>
        <v>0</v>
      </c>
      <c r="M619" s="31">
        <f t="shared" si="1348"/>
        <v>3506.5999999999999</v>
      </c>
      <c r="N619" s="31">
        <f t="shared" si="1349"/>
        <v>3506.5999999999999</v>
      </c>
      <c r="O619" s="31">
        <f t="shared" si="1350"/>
        <v>3506.5999999999999</v>
      </c>
      <c r="P619" s="31">
        <f>P620</f>
        <v>0</v>
      </c>
      <c r="Q619" s="31">
        <f>Q620</f>
        <v>0</v>
      </c>
      <c r="R619" s="31">
        <f>R620</f>
        <v>0</v>
      </c>
      <c r="S619" s="31">
        <f>S620</f>
        <v>0</v>
      </c>
      <c r="T619" s="31">
        <f>T620</f>
        <v>0</v>
      </c>
      <c r="U619" s="31">
        <f>U620</f>
        <v>0</v>
      </c>
      <c r="V619" s="31">
        <f>V620</f>
        <v>0</v>
      </c>
      <c r="W619" s="31">
        <f>W620</f>
        <v>0</v>
      </c>
      <c r="X619" s="31">
        <f>X620</f>
        <v>0</v>
      </c>
      <c r="Y619" s="31">
        <f>Y620</f>
        <v>0</v>
      </c>
      <c r="Z619" s="31">
        <f>Z620</f>
        <v>0</v>
      </c>
      <c r="AA619" s="31">
        <f>AA620</f>
        <v>0</v>
      </c>
      <c r="AB619" s="31">
        <f>AB620</f>
        <v>0</v>
      </c>
      <c r="AC619" s="31">
        <f t="shared" si="1474"/>
        <v>3506.5999999999999</v>
      </c>
      <c r="AD619" s="31">
        <f t="shared" si="1475"/>
        <v>3506.5999999999999</v>
      </c>
      <c r="AE619" s="31">
        <f t="shared" si="1476"/>
        <v>3506.5999999999999</v>
      </c>
      <c r="AF619" s="31">
        <f>AF620</f>
        <v>0</v>
      </c>
      <c r="AG619" s="31">
        <f t="shared" si="1477"/>
        <v>3506.5999999999999</v>
      </c>
      <c r="AH619" s="31">
        <f t="shared" si="1478"/>
        <v>3506.5999999999999</v>
      </c>
      <c r="AI619" s="31">
        <f t="shared" si="1479"/>
        <v>3506.5999999999999</v>
      </c>
      <c r="AJ619" s="31">
        <f>AJ620</f>
        <v>0</v>
      </c>
      <c r="AK619" s="31">
        <f>AK620</f>
        <v>0</v>
      </c>
      <c r="AL619" s="31">
        <f>AL620</f>
        <v>0</v>
      </c>
      <c r="AM619" s="31">
        <f>AM620</f>
        <v>0</v>
      </c>
      <c r="AN619" s="31">
        <f>AN620</f>
        <v>0</v>
      </c>
      <c r="AO619" s="31">
        <f>AO620</f>
        <v>0</v>
      </c>
      <c r="AP619" s="31">
        <f>AP620</f>
        <v>0</v>
      </c>
      <c r="AQ619" s="31">
        <f>AQ620</f>
        <v>0</v>
      </c>
      <c r="AR619" s="31">
        <f>AR620</f>
        <v>0</v>
      </c>
      <c r="AS619" s="31">
        <f t="shared" si="1471"/>
        <v>3506.5999999999999</v>
      </c>
      <c r="AT619" s="31">
        <f t="shared" si="1472"/>
        <v>3506.5999999999999</v>
      </c>
      <c r="AU619" s="31">
        <f t="shared" si="1473"/>
        <v>3506.5999999999999</v>
      </c>
      <c r="AV619" s="31">
        <f>AV620</f>
        <v>0</v>
      </c>
      <c r="AW619" s="32"/>
      <c r="AX619" s="32"/>
      <c r="AY619" s="1"/>
      <c r="AZ619" s="1"/>
      <c r="BA619" s="1"/>
      <c r="BB619" s="1"/>
      <c r="BC619" s="1"/>
      <c r="BD619" s="1"/>
      <c r="BE619" s="1"/>
    </row>
    <row r="620" ht="30">
      <c r="A620" s="29" t="s">
        <v>429</v>
      </c>
      <c r="B620" s="29" t="s">
        <v>27</v>
      </c>
      <c r="C620" s="29" t="s">
        <v>29</v>
      </c>
      <c r="D620" s="29" t="s">
        <v>447</v>
      </c>
      <c r="E620" s="29" t="s">
        <v>129</v>
      </c>
      <c r="F620" s="30" t="s">
        <v>130</v>
      </c>
      <c r="G620" s="31">
        <v>3506.5999999999999</v>
      </c>
      <c r="H620" s="31">
        <v>3506.5999999999999</v>
      </c>
      <c r="I620" s="31">
        <v>3506.5999999999999</v>
      </c>
      <c r="J620" s="31"/>
      <c r="K620" s="31"/>
      <c r="L620" s="31"/>
      <c r="M620" s="31">
        <f t="shared" si="1348"/>
        <v>3506.5999999999999</v>
      </c>
      <c r="N620" s="31">
        <f t="shared" si="1349"/>
        <v>3506.5999999999999</v>
      </c>
      <c r="O620" s="31">
        <f t="shared" si="1350"/>
        <v>3506.5999999999999</v>
      </c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  <c r="AA620" s="31"/>
      <c r="AB620" s="31"/>
      <c r="AC620" s="31">
        <f t="shared" si="1474"/>
        <v>3506.5999999999999</v>
      </c>
      <c r="AD620" s="31">
        <f t="shared" si="1475"/>
        <v>3506.5999999999999</v>
      </c>
      <c r="AE620" s="31">
        <f t="shared" si="1476"/>
        <v>3506.5999999999999</v>
      </c>
      <c r="AF620" s="31"/>
      <c r="AG620" s="31">
        <f t="shared" si="1477"/>
        <v>3506.5999999999999</v>
      </c>
      <c r="AH620" s="31">
        <f t="shared" si="1478"/>
        <v>3506.5999999999999</v>
      </c>
      <c r="AI620" s="31">
        <f t="shared" si="1479"/>
        <v>3506.5999999999999</v>
      </c>
      <c r="AJ620" s="31"/>
      <c r="AK620" s="31"/>
      <c r="AL620" s="31"/>
      <c r="AM620" s="31"/>
      <c r="AN620" s="31"/>
      <c r="AO620" s="31"/>
      <c r="AP620" s="31"/>
      <c r="AQ620" s="31"/>
      <c r="AR620" s="31"/>
      <c r="AS620" s="31">
        <f t="shared" si="1471"/>
        <v>3506.5999999999999</v>
      </c>
      <c r="AT620" s="31">
        <f t="shared" si="1472"/>
        <v>3506.5999999999999</v>
      </c>
      <c r="AU620" s="31">
        <f t="shared" si="1473"/>
        <v>3506.5999999999999</v>
      </c>
      <c r="AV620" s="31"/>
      <c r="AW620" s="32"/>
      <c r="AX620" s="32"/>
      <c r="AY620" s="1"/>
      <c r="AZ620" s="1"/>
      <c r="BA620" s="1"/>
      <c r="BB620" s="1"/>
      <c r="BC620" s="1"/>
      <c r="BD620" s="1"/>
      <c r="BE620" s="1"/>
    </row>
    <row r="621" ht="60">
      <c r="A621" s="29" t="s">
        <v>429</v>
      </c>
      <c r="B621" s="29" t="s">
        <v>27</v>
      </c>
      <c r="C621" s="29" t="s">
        <v>29</v>
      </c>
      <c r="D621" s="29" t="s">
        <v>449</v>
      </c>
      <c r="E621" s="29"/>
      <c r="F621" s="30" t="s">
        <v>450</v>
      </c>
      <c r="G621" s="31">
        <f>G622</f>
        <v>760.10000000000002</v>
      </c>
      <c r="H621" s="31">
        <f>H622</f>
        <v>760.10000000000002</v>
      </c>
      <c r="I621" s="31">
        <f>I622</f>
        <v>760.10000000000002</v>
      </c>
      <c r="J621" s="31">
        <f>J622</f>
        <v>0</v>
      </c>
      <c r="K621" s="31">
        <f>K622</f>
        <v>0</v>
      </c>
      <c r="L621" s="31">
        <f>L622</f>
        <v>0</v>
      </c>
      <c r="M621" s="31">
        <f t="shared" si="1348"/>
        <v>760.10000000000002</v>
      </c>
      <c r="N621" s="31">
        <f t="shared" si="1349"/>
        <v>760.10000000000002</v>
      </c>
      <c r="O621" s="31">
        <f t="shared" si="1350"/>
        <v>760.10000000000002</v>
      </c>
      <c r="P621" s="31">
        <f>P622</f>
        <v>0</v>
      </c>
      <c r="Q621" s="31">
        <f>Q622</f>
        <v>0</v>
      </c>
      <c r="R621" s="31">
        <f>R622</f>
        <v>0</v>
      </c>
      <c r="S621" s="31">
        <f>S622</f>
        <v>0</v>
      </c>
      <c r="T621" s="31">
        <f>T622</f>
        <v>0</v>
      </c>
      <c r="U621" s="31">
        <f>U622</f>
        <v>0</v>
      </c>
      <c r="V621" s="31">
        <f>V622</f>
        <v>0</v>
      </c>
      <c r="W621" s="31">
        <f>W622</f>
        <v>0</v>
      </c>
      <c r="X621" s="31">
        <f>X622</f>
        <v>0</v>
      </c>
      <c r="Y621" s="31">
        <f>Y622</f>
        <v>0</v>
      </c>
      <c r="Z621" s="31">
        <f>Z622</f>
        <v>0</v>
      </c>
      <c r="AA621" s="31">
        <f>AA622</f>
        <v>0</v>
      </c>
      <c r="AB621" s="31">
        <f>AB622</f>
        <v>0</v>
      </c>
      <c r="AC621" s="31">
        <f t="shared" si="1474"/>
        <v>760.10000000000002</v>
      </c>
      <c r="AD621" s="31">
        <f t="shared" si="1475"/>
        <v>760.10000000000002</v>
      </c>
      <c r="AE621" s="31">
        <f t="shared" si="1476"/>
        <v>760.10000000000002</v>
      </c>
      <c r="AF621" s="31">
        <f>AF622</f>
        <v>0</v>
      </c>
      <c r="AG621" s="31">
        <f t="shared" si="1477"/>
        <v>760.10000000000002</v>
      </c>
      <c r="AH621" s="31">
        <f t="shared" si="1478"/>
        <v>760.10000000000002</v>
      </c>
      <c r="AI621" s="31">
        <f t="shared" si="1479"/>
        <v>760.10000000000002</v>
      </c>
      <c r="AJ621" s="31">
        <f>AJ622</f>
        <v>0</v>
      </c>
      <c r="AK621" s="31">
        <f>AK622</f>
        <v>0</v>
      </c>
      <c r="AL621" s="31">
        <f>AL622</f>
        <v>0</v>
      </c>
      <c r="AM621" s="31">
        <f>AM622</f>
        <v>0</v>
      </c>
      <c r="AN621" s="31">
        <f>AN622</f>
        <v>0</v>
      </c>
      <c r="AO621" s="31">
        <f>AO622</f>
        <v>0</v>
      </c>
      <c r="AP621" s="31">
        <f>AP622</f>
        <v>0</v>
      </c>
      <c r="AQ621" s="31">
        <f>AQ622</f>
        <v>0</v>
      </c>
      <c r="AR621" s="31">
        <f>AR622</f>
        <v>0</v>
      </c>
      <c r="AS621" s="31">
        <f t="shared" si="1471"/>
        <v>760.10000000000002</v>
      </c>
      <c r="AT621" s="31">
        <f t="shared" si="1472"/>
        <v>760.10000000000002</v>
      </c>
      <c r="AU621" s="31">
        <f t="shared" si="1473"/>
        <v>760.10000000000002</v>
      </c>
      <c r="AV621" s="31">
        <f>AV622</f>
        <v>0</v>
      </c>
      <c r="AW621" s="32"/>
      <c r="AX621" s="32"/>
      <c r="AY621" s="1"/>
      <c r="AZ621" s="1"/>
      <c r="BA621" s="1"/>
      <c r="BB621" s="1"/>
      <c r="BC621" s="1"/>
      <c r="BD621" s="1"/>
      <c r="BE621" s="1"/>
    </row>
    <row r="622" ht="30">
      <c r="A622" s="29" t="s">
        <v>429</v>
      </c>
      <c r="B622" s="29" t="s">
        <v>27</v>
      </c>
      <c r="C622" s="29" t="s">
        <v>29</v>
      </c>
      <c r="D622" s="29" t="s">
        <v>449</v>
      </c>
      <c r="E622" s="29" t="s">
        <v>129</v>
      </c>
      <c r="F622" s="30" t="s">
        <v>130</v>
      </c>
      <c r="G622" s="31">
        <v>760.10000000000002</v>
      </c>
      <c r="H622" s="31">
        <v>760.10000000000002</v>
      </c>
      <c r="I622" s="31">
        <v>760.10000000000002</v>
      </c>
      <c r="J622" s="31"/>
      <c r="K622" s="31"/>
      <c r="L622" s="31"/>
      <c r="M622" s="31">
        <f t="shared" si="1348"/>
        <v>760.10000000000002</v>
      </c>
      <c r="N622" s="31">
        <f t="shared" si="1349"/>
        <v>760.10000000000002</v>
      </c>
      <c r="O622" s="31">
        <f t="shared" si="1350"/>
        <v>760.10000000000002</v>
      </c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  <c r="AA622" s="31"/>
      <c r="AB622" s="31"/>
      <c r="AC622" s="31">
        <f t="shared" si="1474"/>
        <v>760.10000000000002</v>
      </c>
      <c r="AD622" s="31">
        <f t="shared" si="1475"/>
        <v>760.10000000000002</v>
      </c>
      <c r="AE622" s="31">
        <f t="shared" si="1476"/>
        <v>760.10000000000002</v>
      </c>
      <c r="AF622" s="31"/>
      <c r="AG622" s="31">
        <f t="shared" si="1477"/>
        <v>760.10000000000002</v>
      </c>
      <c r="AH622" s="31">
        <f t="shared" si="1478"/>
        <v>760.10000000000002</v>
      </c>
      <c r="AI622" s="31">
        <f t="shared" si="1479"/>
        <v>760.10000000000002</v>
      </c>
      <c r="AJ622" s="31"/>
      <c r="AK622" s="31"/>
      <c r="AL622" s="31"/>
      <c r="AM622" s="31"/>
      <c r="AN622" s="31"/>
      <c r="AO622" s="31"/>
      <c r="AP622" s="31"/>
      <c r="AQ622" s="31"/>
      <c r="AR622" s="31"/>
      <c r="AS622" s="31">
        <f t="shared" si="1471"/>
        <v>760.10000000000002</v>
      </c>
      <c r="AT622" s="31">
        <f t="shared" si="1472"/>
        <v>760.10000000000002</v>
      </c>
      <c r="AU622" s="31">
        <f t="shared" si="1473"/>
        <v>760.10000000000002</v>
      </c>
      <c r="AV622" s="31"/>
      <c r="AW622" s="32"/>
      <c r="AX622" s="32"/>
      <c r="AY622" s="1"/>
      <c r="AZ622" s="1"/>
      <c r="BA622" s="1"/>
      <c r="BB622" s="1"/>
      <c r="BC622" s="1"/>
      <c r="BD622" s="1"/>
      <c r="BE622" s="1"/>
    </row>
    <row r="623" ht="60">
      <c r="A623" s="29" t="s">
        <v>429</v>
      </c>
      <c r="B623" s="29" t="s">
        <v>27</v>
      </c>
      <c r="C623" s="29" t="s">
        <v>29</v>
      </c>
      <c r="D623" s="29" t="s">
        <v>268</v>
      </c>
      <c r="E623" s="36"/>
      <c r="F623" s="30" t="s">
        <v>269</v>
      </c>
      <c r="G623" s="31">
        <f>G624</f>
        <v>271</v>
      </c>
      <c r="H623" s="31">
        <f>H624</f>
        <v>271</v>
      </c>
      <c r="I623" s="31">
        <f>I624</f>
        <v>271</v>
      </c>
      <c r="J623" s="31">
        <f>J624</f>
        <v>0</v>
      </c>
      <c r="K623" s="31">
        <f>K624</f>
        <v>0</v>
      </c>
      <c r="L623" s="31">
        <f>L624</f>
        <v>0</v>
      </c>
      <c r="M623" s="31">
        <f t="shared" si="1348"/>
        <v>271</v>
      </c>
      <c r="N623" s="31">
        <f t="shared" si="1349"/>
        <v>271</v>
      </c>
      <c r="O623" s="31">
        <f t="shared" si="1350"/>
        <v>271</v>
      </c>
      <c r="P623" s="31">
        <f>P624</f>
        <v>0</v>
      </c>
      <c r="Q623" s="31">
        <f>Q624</f>
        <v>0</v>
      </c>
      <c r="R623" s="31">
        <f>R624</f>
        <v>0</v>
      </c>
      <c r="S623" s="31">
        <f>S624</f>
        <v>0</v>
      </c>
      <c r="T623" s="31">
        <f>T624</f>
        <v>0</v>
      </c>
      <c r="U623" s="31">
        <f>U624</f>
        <v>0</v>
      </c>
      <c r="V623" s="31">
        <f>V624</f>
        <v>0</v>
      </c>
      <c r="W623" s="31">
        <f>W624</f>
        <v>0</v>
      </c>
      <c r="X623" s="31">
        <f>X624</f>
        <v>0</v>
      </c>
      <c r="Y623" s="31">
        <f>Y624</f>
        <v>0</v>
      </c>
      <c r="Z623" s="31">
        <f>Z624</f>
        <v>0</v>
      </c>
      <c r="AA623" s="31">
        <f>AA624</f>
        <v>0</v>
      </c>
      <c r="AB623" s="31">
        <f>AB624</f>
        <v>0</v>
      </c>
      <c r="AC623" s="31">
        <f t="shared" si="1474"/>
        <v>271</v>
      </c>
      <c r="AD623" s="31">
        <f t="shared" si="1475"/>
        <v>271</v>
      </c>
      <c r="AE623" s="31">
        <f t="shared" si="1476"/>
        <v>271</v>
      </c>
      <c r="AF623" s="31">
        <f>AF624</f>
        <v>0</v>
      </c>
      <c r="AG623" s="31">
        <f t="shared" si="1477"/>
        <v>271</v>
      </c>
      <c r="AH623" s="31">
        <f t="shared" si="1478"/>
        <v>271</v>
      </c>
      <c r="AI623" s="31">
        <f t="shared" si="1479"/>
        <v>271</v>
      </c>
      <c r="AJ623" s="31">
        <f>AJ624</f>
        <v>0</v>
      </c>
      <c r="AK623" s="31">
        <f>AK624</f>
        <v>0</v>
      </c>
      <c r="AL623" s="31">
        <f>AL624</f>
        <v>0</v>
      </c>
      <c r="AM623" s="31">
        <f>AM624</f>
        <v>0</v>
      </c>
      <c r="AN623" s="31">
        <f>AN624</f>
        <v>0</v>
      </c>
      <c r="AO623" s="31">
        <f>AO624</f>
        <v>0</v>
      </c>
      <c r="AP623" s="31">
        <f>AP624</f>
        <v>0</v>
      </c>
      <c r="AQ623" s="31">
        <f>AQ624</f>
        <v>0</v>
      </c>
      <c r="AR623" s="31">
        <f>AR624</f>
        <v>0</v>
      </c>
      <c r="AS623" s="31">
        <f t="shared" si="1471"/>
        <v>271</v>
      </c>
      <c r="AT623" s="31">
        <f t="shared" si="1472"/>
        <v>271</v>
      </c>
      <c r="AU623" s="31">
        <f t="shared" si="1473"/>
        <v>271</v>
      </c>
      <c r="AV623" s="31">
        <f>AV624</f>
        <v>0</v>
      </c>
      <c r="AW623" s="32"/>
      <c r="AX623" s="32"/>
      <c r="AY623" s="1"/>
      <c r="AZ623" s="1"/>
      <c r="BA623" s="1"/>
      <c r="BB623" s="1"/>
      <c r="BC623" s="1"/>
      <c r="BD623" s="1"/>
      <c r="BE623" s="1"/>
    </row>
    <row r="624" ht="30">
      <c r="A624" s="29" t="s">
        <v>429</v>
      </c>
      <c r="B624" s="29" t="s">
        <v>27</v>
      </c>
      <c r="C624" s="29" t="s">
        <v>29</v>
      </c>
      <c r="D624" s="29" t="s">
        <v>268</v>
      </c>
      <c r="E624" s="29" t="s">
        <v>129</v>
      </c>
      <c r="F624" s="30" t="s">
        <v>130</v>
      </c>
      <c r="G624" s="31">
        <v>271</v>
      </c>
      <c r="H624" s="31">
        <v>271</v>
      </c>
      <c r="I624" s="31">
        <v>271</v>
      </c>
      <c r="J624" s="31"/>
      <c r="K624" s="31"/>
      <c r="L624" s="31"/>
      <c r="M624" s="31">
        <f t="shared" si="1348"/>
        <v>271</v>
      </c>
      <c r="N624" s="31">
        <f t="shared" si="1349"/>
        <v>271</v>
      </c>
      <c r="O624" s="31">
        <f t="shared" si="1350"/>
        <v>271</v>
      </c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  <c r="AA624" s="31"/>
      <c r="AB624" s="31"/>
      <c r="AC624" s="31">
        <f t="shared" si="1474"/>
        <v>271</v>
      </c>
      <c r="AD624" s="31">
        <f t="shared" si="1475"/>
        <v>271</v>
      </c>
      <c r="AE624" s="31">
        <f t="shared" si="1476"/>
        <v>271</v>
      </c>
      <c r="AF624" s="31"/>
      <c r="AG624" s="31">
        <f t="shared" si="1477"/>
        <v>271</v>
      </c>
      <c r="AH624" s="31">
        <f t="shared" si="1478"/>
        <v>271</v>
      </c>
      <c r="AI624" s="31">
        <f t="shared" si="1479"/>
        <v>271</v>
      </c>
      <c r="AJ624" s="31"/>
      <c r="AK624" s="31"/>
      <c r="AL624" s="31"/>
      <c r="AM624" s="31"/>
      <c r="AN624" s="31"/>
      <c r="AO624" s="31"/>
      <c r="AP624" s="31"/>
      <c r="AQ624" s="31"/>
      <c r="AR624" s="31"/>
      <c r="AS624" s="31">
        <f t="shared" si="1471"/>
        <v>271</v>
      </c>
      <c r="AT624" s="31">
        <f t="shared" si="1472"/>
        <v>271</v>
      </c>
      <c r="AU624" s="31">
        <f t="shared" si="1473"/>
        <v>271</v>
      </c>
      <c r="AV624" s="31"/>
      <c r="AW624" s="32"/>
      <c r="AX624" s="32"/>
      <c r="AY624" s="1"/>
      <c r="AZ624" s="1"/>
      <c r="BA624" s="1"/>
      <c r="BB624" s="1"/>
      <c r="BC624" s="1"/>
      <c r="BD624" s="1"/>
      <c r="BE624" s="1"/>
    </row>
    <row r="625" s="19" customFormat="1" ht="30">
      <c r="A625" s="20" t="s">
        <v>429</v>
      </c>
      <c r="B625" s="20" t="s">
        <v>63</v>
      </c>
      <c r="C625" s="20"/>
      <c r="D625" s="20"/>
      <c r="E625" s="34"/>
      <c r="F625" s="21" t="s">
        <v>143</v>
      </c>
      <c r="G625" s="22">
        <f>G626+G635</f>
        <v>2870.9000000000001</v>
      </c>
      <c r="H625" s="22">
        <f>H626+H635</f>
        <v>2972.2000000000003</v>
      </c>
      <c r="I625" s="22">
        <f>I626+I635</f>
        <v>2972.2000000000003</v>
      </c>
      <c r="J625" s="22">
        <f>J626+J635</f>
        <v>0</v>
      </c>
      <c r="K625" s="22">
        <f>K626+K635</f>
        <v>0</v>
      </c>
      <c r="L625" s="22">
        <f>L626+L635</f>
        <v>0</v>
      </c>
      <c r="M625" s="22">
        <f t="shared" si="1348"/>
        <v>2870.9000000000001</v>
      </c>
      <c r="N625" s="22">
        <f t="shared" si="1349"/>
        <v>2972.2000000000003</v>
      </c>
      <c r="O625" s="22">
        <f t="shared" si="1350"/>
        <v>2972.2000000000003</v>
      </c>
      <c r="P625" s="22">
        <f>P626+P635</f>
        <v>0</v>
      </c>
      <c r="Q625" s="22">
        <f>Q626+Q635</f>
        <v>0</v>
      </c>
      <c r="R625" s="22">
        <f>R626+R635</f>
        <v>-174</v>
      </c>
      <c r="S625" s="22">
        <f>S626+S635</f>
        <v>0</v>
      </c>
      <c r="T625" s="22">
        <f>T626+T635</f>
        <v>0</v>
      </c>
      <c r="U625" s="22">
        <f>U626+U635</f>
        <v>0</v>
      </c>
      <c r="V625" s="22">
        <f>V626+V635</f>
        <v>0</v>
      </c>
      <c r="W625" s="22">
        <f>W626+W635</f>
        <v>0</v>
      </c>
      <c r="X625" s="22">
        <f>X626+X635</f>
        <v>0</v>
      </c>
      <c r="Y625" s="22">
        <f>Y626+Y635</f>
        <v>0</v>
      </c>
      <c r="Z625" s="22">
        <f>Z626+Z635</f>
        <v>0</v>
      </c>
      <c r="AA625" s="22">
        <f>AA626+AA635</f>
        <v>0</v>
      </c>
      <c r="AB625" s="22">
        <f>AB626+AB635</f>
        <v>0</v>
      </c>
      <c r="AC625" s="22">
        <f t="shared" si="1474"/>
        <v>2696.9000000000001</v>
      </c>
      <c r="AD625" s="22">
        <f t="shared" si="1475"/>
        <v>2972.2000000000003</v>
      </c>
      <c r="AE625" s="22">
        <f t="shared" si="1476"/>
        <v>2972.2000000000003</v>
      </c>
      <c r="AF625" s="22">
        <f>AF626+AF635</f>
        <v>0</v>
      </c>
      <c r="AG625" s="22">
        <f t="shared" si="1477"/>
        <v>2696.9000000000001</v>
      </c>
      <c r="AH625" s="22">
        <f t="shared" si="1478"/>
        <v>2972.2000000000003</v>
      </c>
      <c r="AI625" s="22">
        <f t="shared" si="1479"/>
        <v>2972.2000000000003</v>
      </c>
      <c r="AJ625" s="22">
        <f>AJ626+AJ635</f>
        <v>0</v>
      </c>
      <c r="AK625" s="22">
        <f>AK626+AK635</f>
        <v>0</v>
      </c>
      <c r="AL625" s="22">
        <f>AL626+AL635</f>
        <v>0</v>
      </c>
      <c r="AM625" s="22">
        <f>AM626+AM635</f>
        <v>0</v>
      </c>
      <c r="AN625" s="22">
        <f>AN626+AN635</f>
        <v>0</v>
      </c>
      <c r="AO625" s="22">
        <f>AO626+AO635</f>
        <v>0</v>
      </c>
      <c r="AP625" s="22">
        <f>AP626+AP635</f>
        <v>0</v>
      </c>
      <c r="AQ625" s="22">
        <f>AQ626+AQ635</f>
        <v>0</v>
      </c>
      <c r="AR625" s="22">
        <f>AR626+AR635</f>
        <v>0</v>
      </c>
      <c r="AS625" s="22">
        <f t="shared" si="1471"/>
        <v>2696.9000000000001</v>
      </c>
      <c r="AT625" s="22">
        <f t="shared" si="1472"/>
        <v>2972.2000000000003</v>
      </c>
      <c r="AU625" s="22">
        <f t="shared" si="1473"/>
        <v>2972.2000000000003</v>
      </c>
      <c r="AV625" s="22">
        <f>AV626+AV635</f>
        <v>0</v>
      </c>
      <c r="AW625" s="23"/>
      <c r="AX625" s="23"/>
      <c r="AY625" s="19"/>
      <c r="AZ625" s="19"/>
      <c r="BA625" s="19"/>
      <c r="BB625" s="19"/>
      <c r="BC625" s="19"/>
      <c r="BD625" s="19"/>
      <c r="BE625" s="19"/>
    </row>
    <row r="626" s="24" customFormat="1" ht="47.25">
      <c r="A626" s="25" t="s">
        <v>429</v>
      </c>
      <c r="B626" s="25" t="s">
        <v>63</v>
      </c>
      <c r="C626" s="25" t="s">
        <v>295</v>
      </c>
      <c r="D626" s="25"/>
      <c r="E626" s="35"/>
      <c r="F626" s="26" t="s">
        <v>451</v>
      </c>
      <c r="G626" s="27">
        <f t="shared" ref="G626:G628" si="1480">G627</f>
        <v>513.39999999999998</v>
      </c>
      <c r="H626" s="27">
        <f t="shared" ref="H626:H628" si="1481">H627</f>
        <v>513.39999999999998</v>
      </c>
      <c r="I626" s="27">
        <f t="shared" ref="I626:I628" si="1482">I627</f>
        <v>513.39999999999998</v>
      </c>
      <c r="J626" s="27">
        <f t="shared" ref="J626:J628" si="1483">J627</f>
        <v>0</v>
      </c>
      <c r="K626" s="27">
        <f t="shared" ref="K626:K628" si="1484">K627</f>
        <v>0</v>
      </c>
      <c r="L626" s="27">
        <f t="shared" ref="L626:L628" si="1485">L627</f>
        <v>0</v>
      </c>
      <c r="M626" s="27">
        <f t="shared" si="1348"/>
        <v>513.39999999999998</v>
      </c>
      <c r="N626" s="27">
        <f t="shared" si="1349"/>
        <v>513.39999999999998</v>
      </c>
      <c r="O626" s="27">
        <f t="shared" si="1350"/>
        <v>513.39999999999998</v>
      </c>
      <c r="P626" s="27">
        <f t="shared" ref="P626:P628" si="1486">P627</f>
        <v>0</v>
      </c>
      <c r="Q626" s="27">
        <f t="shared" ref="Q626:Q628" si="1487">Q627</f>
        <v>0</v>
      </c>
      <c r="R626" s="27">
        <f t="shared" ref="R626:R628" si="1488">R627</f>
        <v>-174</v>
      </c>
      <c r="S626" s="27">
        <f t="shared" ref="S626:S628" si="1489">S627</f>
        <v>0</v>
      </c>
      <c r="T626" s="27">
        <f t="shared" ref="T626:T628" si="1490">T627</f>
        <v>0</v>
      </c>
      <c r="U626" s="27">
        <f t="shared" ref="U626:U628" si="1491">U627</f>
        <v>0</v>
      </c>
      <c r="V626" s="27">
        <f t="shared" ref="V626:V628" si="1492">V627</f>
        <v>0</v>
      </c>
      <c r="W626" s="27">
        <f t="shared" ref="W626:W628" si="1493">W627</f>
        <v>0</v>
      </c>
      <c r="X626" s="27">
        <f t="shared" ref="X626:X628" si="1494">X627</f>
        <v>0</v>
      </c>
      <c r="Y626" s="27">
        <f t="shared" ref="Y626:Y628" si="1495">Y627</f>
        <v>0</v>
      </c>
      <c r="Z626" s="27">
        <f t="shared" ref="Z626:Z628" si="1496">Z627</f>
        <v>0</v>
      </c>
      <c r="AA626" s="27">
        <f t="shared" ref="AA626:AA628" si="1497">AA627</f>
        <v>0</v>
      </c>
      <c r="AB626" s="27">
        <f t="shared" ref="AB626:AB628" si="1498">AB627</f>
        <v>0</v>
      </c>
      <c r="AC626" s="27">
        <f t="shared" si="1474"/>
        <v>339.39999999999998</v>
      </c>
      <c r="AD626" s="27">
        <f t="shared" si="1475"/>
        <v>513.39999999999998</v>
      </c>
      <c r="AE626" s="27">
        <f t="shared" si="1476"/>
        <v>513.39999999999998</v>
      </c>
      <c r="AF626" s="27">
        <f t="shared" ref="AF626:AF628" si="1499">AF627</f>
        <v>0</v>
      </c>
      <c r="AG626" s="27">
        <f t="shared" si="1477"/>
        <v>339.39999999999998</v>
      </c>
      <c r="AH626" s="27">
        <f t="shared" si="1478"/>
        <v>513.39999999999998</v>
      </c>
      <c r="AI626" s="27">
        <f t="shared" si="1479"/>
        <v>513.39999999999998</v>
      </c>
      <c r="AJ626" s="27">
        <f t="shared" ref="AJ626:AJ628" si="1500">AJ627</f>
        <v>0</v>
      </c>
      <c r="AK626" s="27">
        <f t="shared" ref="AK626:AK628" si="1501">AK627</f>
        <v>0</v>
      </c>
      <c r="AL626" s="27">
        <f t="shared" ref="AL626:AL628" si="1502">AL627</f>
        <v>0</v>
      </c>
      <c r="AM626" s="27">
        <f t="shared" ref="AM626:AM628" si="1503">AM627</f>
        <v>0</v>
      </c>
      <c r="AN626" s="27">
        <f t="shared" ref="AN626:AN628" si="1504">AN627</f>
        <v>0</v>
      </c>
      <c r="AO626" s="27">
        <f t="shared" ref="AO626:AO628" si="1505">AO627</f>
        <v>0</v>
      </c>
      <c r="AP626" s="27">
        <f t="shared" ref="AP626:AP628" si="1506">AP627</f>
        <v>0</v>
      </c>
      <c r="AQ626" s="27">
        <f t="shared" ref="AQ626:AQ628" si="1507">AQ627</f>
        <v>0</v>
      </c>
      <c r="AR626" s="27">
        <f t="shared" ref="AR626:AR628" si="1508">AR627</f>
        <v>0</v>
      </c>
      <c r="AS626" s="27">
        <f t="shared" si="1471"/>
        <v>339.39999999999998</v>
      </c>
      <c r="AT626" s="27">
        <f t="shared" si="1472"/>
        <v>513.39999999999998</v>
      </c>
      <c r="AU626" s="27">
        <f t="shared" si="1473"/>
        <v>513.39999999999998</v>
      </c>
      <c r="AV626" s="27">
        <f t="shared" ref="AV626:AV628" si="1509">AV627</f>
        <v>0</v>
      </c>
      <c r="AW626" s="28"/>
      <c r="AX626" s="28"/>
      <c r="AY626" s="24"/>
      <c r="AZ626" s="24"/>
      <c r="BA626" s="24"/>
      <c r="BB626" s="24"/>
      <c r="BC626" s="24"/>
      <c r="BD626" s="24"/>
      <c r="BE626" s="24"/>
    </row>
    <row r="627">
      <c r="A627" s="29" t="s">
        <v>429</v>
      </c>
      <c r="B627" s="29" t="s">
        <v>63</v>
      </c>
      <c r="C627" s="29" t="s">
        <v>295</v>
      </c>
      <c r="D627" s="29" t="s">
        <v>229</v>
      </c>
      <c r="E627" s="36"/>
      <c r="F627" s="30" t="s">
        <v>230</v>
      </c>
      <c r="G627" s="31">
        <f t="shared" si="1480"/>
        <v>513.39999999999998</v>
      </c>
      <c r="H627" s="31">
        <f t="shared" si="1481"/>
        <v>513.39999999999998</v>
      </c>
      <c r="I627" s="31">
        <f t="shared" si="1482"/>
        <v>513.39999999999998</v>
      </c>
      <c r="J627" s="31">
        <f t="shared" si="1483"/>
        <v>0</v>
      </c>
      <c r="K627" s="31">
        <f t="shared" si="1484"/>
        <v>0</v>
      </c>
      <c r="L627" s="31">
        <f t="shared" si="1485"/>
        <v>0</v>
      </c>
      <c r="M627" s="31">
        <f t="shared" si="1348"/>
        <v>513.39999999999998</v>
      </c>
      <c r="N627" s="31">
        <f t="shared" si="1349"/>
        <v>513.39999999999998</v>
      </c>
      <c r="O627" s="31">
        <f t="shared" si="1350"/>
        <v>513.39999999999998</v>
      </c>
      <c r="P627" s="31">
        <f t="shared" si="1486"/>
        <v>0</v>
      </c>
      <c r="Q627" s="31">
        <f t="shared" si="1487"/>
        <v>0</v>
      </c>
      <c r="R627" s="31">
        <f t="shared" si="1488"/>
        <v>-174</v>
      </c>
      <c r="S627" s="31">
        <f t="shared" si="1489"/>
        <v>0</v>
      </c>
      <c r="T627" s="31">
        <f t="shared" si="1490"/>
        <v>0</v>
      </c>
      <c r="U627" s="31">
        <f t="shared" si="1491"/>
        <v>0</v>
      </c>
      <c r="V627" s="31">
        <f t="shared" si="1492"/>
        <v>0</v>
      </c>
      <c r="W627" s="31">
        <f t="shared" si="1493"/>
        <v>0</v>
      </c>
      <c r="X627" s="31">
        <f t="shared" si="1494"/>
        <v>0</v>
      </c>
      <c r="Y627" s="31">
        <f t="shared" si="1495"/>
        <v>0</v>
      </c>
      <c r="Z627" s="31">
        <f t="shared" si="1496"/>
        <v>0</v>
      </c>
      <c r="AA627" s="31">
        <f t="shared" si="1497"/>
        <v>0</v>
      </c>
      <c r="AB627" s="31">
        <f t="shared" si="1498"/>
        <v>0</v>
      </c>
      <c r="AC627" s="31">
        <f t="shared" si="1474"/>
        <v>339.39999999999998</v>
      </c>
      <c r="AD627" s="31">
        <f t="shared" si="1475"/>
        <v>513.39999999999998</v>
      </c>
      <c r="AE627" s="31">
        <f t="shared" si="1476"/>
        <v>513.39999999999998</v>
      </c>
      <c r="AF627" s="31">
        <f t="shared" si="1499"/>
        <v>0</v>
      </c>
      <c r="AG627" s="31">
        <f t="shared" si="1477"/>
        <v>339.39999999999998</v>
      </c>
      <c r="AH627" s="31">
        <f t="shared" si="1478"/>
        <v>513.39999999999998</v>
      </c>
      <c r="AI627" s="31">
        <f t="shared" si="1479"/>
        <v>513.39999999999998</v>
      </c>
      <c r="AJ627" s="31">
        <f t="shared" si="1500"/>
        <v>0</v>
      </c>
      <c r="AK627" s="31">
        <f t="shared" si="1501"/>
        <v>0</v>
      </c>
      <c r="AL627" s="31">
        <f t="shared" si="1502"/>
        <v>0</v>
      </c>
      <c r="AM627" s="31">
        <f t="shared" si="1503"/>
        <v>0</v>
      </c>
      <c r="AN627" s="31">
        <f t="shared" si="1504"/>
        <v>0</v>
      </c>
      <c r="AO627" s="31">
        <f t="shared" si="1505"/>
        <v>0</v>
      </c>
      <c r="AP627" s="31">
        <f t="shared" si="1506"/>
        <v>0</v>
      </c>
      <c r="AQ627" s="31">
        <f t="shared" si="1507"/>
        <v>0</v>
      </c>
      <c r="AR627" s="31">
        <f t="shared" si="1508"/>
        <v>0</v>
      </c>
      <c r="AS627" s="31">
        <f t="shared" si="1471"/>
        <v>339.39999999999998</v>
      </c>
      <c r="AT627" s="31">
        <f t="shared" si="1472"/>
        <v>513.39999999999998</v>
      </c>
      <c r="AU627" s="31">
        <f t="shared" si="1473"/>
        <v>513.39999999999998</v>
      </c>
      <c r="AV627" s="31">
        <f t="shared" si="1509"/>
        <v>0</v>
      </c>
      <c r="AW627" s="32"/>
      <c r="AX627" s="32"/>
      <c r="AY627" s="1"/>
      <c r="AZ627" s="1"/>
      <c r="BA627" s="1"/>
      <c r="BB627" s="1"/>
      <c r="BC627" s="1"/>
      <c r="BD627" s="1"/>
      <c r="BE627" s="1"/>
    </row>
    <row r="628" hidden="1">
      <c r="A628" s="29" t="s">
        <v>429</v>
      </c>
      <c r="B628" s="29" t="s">
        <v>63</v>
      </c>
      <c r="C628" s="29" t="s">
        <v>295</v>
      </c>
      <c r="D628" s="29" t="s">
        <v>231</v>
      </c>
      <c r="E628" s="36"/>
      <c r="F628" s="30" t="s">
        <v>34</v>
      </c>
      <c r="G628" s="31">
        <f t="shared" si="1480"/>
        <v>513.39999999999998</v>
      </c>
      <c r="H628" s="31">
        <f t="shared" si="1481"/>
        <v>513.39999999999998</v>
      </c>
      <c r="I628" s="31">
        <f t="shared" si="1482"/>
        <v>513.39999999999998</v>
      </c>
      <c r="J628" s="31">
        <f t="shared" si="1483"/>
        <v>0</v>
      </c>
      <c r="K628" s="31">
        <f t="shared" si="1484"/>
        <v>0</v>
      </c>
      <c r="L628" s="31">
        <f t="shared" si="1485"/>
        <v>0</v>
      </c>
      <c r="M628" s="31">
        <f t="shared" si="1348"/>
        <v>513.39999999999998</v>
      </c>
      <c r="N628" s="31">
        <f t="shared" si="1349"/>
        <v>513.39999999999998</v>
      </c>
      <c r="O628" s="31">
        <f t="shared" si="1350"/>
        <v>513.39999999999998</v>
      </c>
      <c r="P628" s="31">
        <f t="shared" si="1486"/>
        <v>0</v>
      </c>
      <c r="Q628" s="31">
        <f t="shared" si="1487"/>
        <v>0</v>
      </c>
      <c r="R628" s="31">
        <f t="shared" si="1488"/>
        <v>-174</v>
      </c>
      <c r="S628" s="31">
        <f t="shared" si="1489"/>
        <v>0</v>
      </c>
      <c r="T628" s="31">
        <f t="shared" si="1490"/>
        <v>0</v>
      </c>
      <c r="U628" s="31">
        <f t="shared" si="1491"/>
        <v>0</v>
      </c>
      <c r="V628" s="31">
        <f t="shared" si="1492"/>
        <v>0</v>
      </c>
      <c r="W628" s="31">
        <f t="shared" si="1493"/>
        <v>0</v>
      </c>
      <c r="X628" s="31">
        <f t="shared" si="1494"/>
        <v>0</v>
      </c>
      <c r="Y628" s="31">
        <f t="shared" si="1495"/>
        <v>0</v>
      </c>
      <c r="Z628" s="31">
        <f t="shared" si="1496"/>
        <v>0</v>
      </c>
      <c r="AA628" s="31">
        <f t="shared" si="1497"/>
        <v>0</v>
      </c>
      <c r="AB628" s="31">
        <f t="shared" si="1498"/>
        <v>0</v>
      </c>
      <c r="AC628" s="31">
        <f t="shared" si="1474"/>
        <v>339.39999999999998</v>
      </c>
      <c r="AD628" s="31">
        <f t="shared" si="1475"/>
        <v>513.39999999999998</v>
      </c>
      <c r="AE628" s="31">
        <f t="shared" si="1476"/>
        <v>513.39999999999998</v>
      </c>
      <c r="AF628" s="31">
        <f t="shared" si="1499"/>
        <v>0</v>
      </c>
      <c r="AG628" s="31">
        <f t="shared" si="1477"/>
        <v>339.39999999999998</v>
      </c>
      <c r="AH628" s="31">
        <f t="shared" si="1478"/>
        <v>513.39999999999998</v>
      </c>
      <c r="AI628" s="31">
        <f t="shared" si="1479"/>
        <v>513.39999999999998</v>
      </c>
      <c r="AJ628" s="31">
        <f t="shared" si="1500"/>
        <v>0</v>
      </c>
      <c r="AK628" s="31">
        <f t="shared" si="1501"/>
        <v>0</v>
      </c>
      <c r="AL628" s="31">
        <f t="shared" si="1502"/>
        <v>0</v>
      </c>
      <c r="AM628" s="31">
        <f t="shared" si="1503"/>
        <v>0</v>
      </c>
      <c r="AN628" s="31">
        <f t="shared" si="1504"/>
        <v>0</v>
      </c>
      <c r="AO628" s="31">
        <f t="shared" si="1505"/>
        <v>0</v>
      </c>
      <c r="AP628" s="31">
        <f t="shared" si="1506"/>
        <v>0</v>
      </c>
      <c r="AQ628" s="31">
        <f t="shared" si="1507"/>
        <v>0</v>
      </c>
      <c r="AR628" s="31">
        <f t="shared" si="1508"/>
        <v>0</v>
      </c>
      <c r="AS628" s="31">
        <f t="shared" si="1471"/>
        <v>339.39999999999998</v>
      </c>
      <c r="AT628" s="31">
        <f t="shared" si="1472"/>
        <v>513.39999999999998</v>
      </c>
      <c r="AU628" s="31">
        <f t="shared" si="1473"/>
        <v>513.39999999999998</v>
      </c>
      <c r="AV628" s="31">
        <f t="shared" si="1509"/>
        <v>0</v>
      </c>
      <c r="AW628" s="32">
        <v>0</v>
      </c>
      <c r="AX628" s="32"/>
      <c r="AY628" s="41" t="s">
        <v>152</v>
      </c>
      <c r="AZ628" s="1"/>
      <c r="BA628" s="1"/>
      <c r="BB628" s="1"/>
      <c r="BC628" s="1"/>
      <c r="BD628" s="1"/>
      <c r="BE628" s="1"/>
    </row>
    <row r="629" ht="94.5">
      <c r="A629" s="29" t="s">
        <v>429</v>
      </c>
      <c r="B629" s="29" t="s">
        <v>63</v>
      </c>
      <c r="C629" s="29" t="s">
        <v>295</v>
      </c>
      <c r="D629" s="29" t="s">
        <v>452</v>
      </c>
      <c r="E629" s="36"/>
      <c r="F629" s="30" t="s">
        <v>453</v>
      </c>
      <c r="G629" s="31">
        <f>G630+G632</f>
        <v>513.39999999999998</v>
      </c>
      <c r="H629" s="31">
        <f>H630+H632</f>
        <v>513.39999999999998</v>
      </c>
      <c r="I629" s="31">
        <f>I630+I632</f>
        <v>513.39999999999998</v>
      </c>
      <c r="J629" s="31">
        <f>J630+J632</f>
        <v>0</v>
      </c>
      <c r="K629" s="31">
        <f>K630+K632</f>
        <v>0</v>
      </c>
      <c r="L629" s="31">
        <f>L630+L632</f>
        <v>0</v>
      </c>
      <c r="M629" s="31">
        <f t="shared" si="1348"/>
        <v>513.39999999999998</v>
      </c>
      <c r="N629" s="31">
        <f t="shared" si="1349"/>
        <v>513.39999999999998</v>
      </c>
      <c r="O629" s="31">
        <f t="shared" si="1350"/>
        <v>513.39999999999998</v>
      </c>
      <c r="P629" s="31">
        <f>P630+P632</f>
        <v>0</v>
      </c>
      <c r="Q629" s="31">
        <f>Q630+Q632</f>
        <v>0</v>
      </c>
      <c r="R629" s="31">
        <f>R630+R632</f>
        <v>-174</v>
      </c>
      <c r="S629" s="31">
        <f>S630+S632</f>
        <v>0</v>
      </c>
      <c r="T629" s="31">
        <f>T630+T632</f>
        <v>0</v>
      </c>
      <c r="U629" s="31">
        <f>U630+U632</f>
        <v>0</v>
      </c>
      <c r="V629" s="31">
        <f>V630+V632</f>
        <v>0</v>
      </c>
      <c r="W629" s="31">
        <f>W630+W632</f>
        <v>0</v>
      </c>
      <c r="X629" s="31">
        <f>X630+X632</f>
        <v>0</v>
      </c>
      <c r="Y629" s="31">
        <f>Y630+Y632</f>
        <v>0</v>
      </c>
      <c r="Z629" s="31">
        <f>Z630+Z632</f>
        <v>0</v>
      </c>
      <c r="AA629" s="31">
        <f>AA630+AA632</f>
        <v>0</v>
      </c>
      <c r="AB629" s="31">
        <f>AB630+AB632</f>
        <v>0</v>
      </c>
      <c r="AC629" s="31">
        <f t="shared" si="1474"/>
        <v>339.39999999999998</v>
      </c>
      <c r="AD629" s="31">
        <f t="shared" si="1475"/>
        <v>513.39999999999998</v>
      </c>
      <c r="AE629" s="31">
        <f t="shared" si="1476"/>
        <v>513.39999999999998</v>
      </c>
      <c r="AF629" s="31">
        <f>AF630+AF632</f>
        <v>0</v>
      </c>
      <c r="AG629" s="31">
        <f t="shared" si="1477"/>
        <v>339.39999999999998</v>
      </c>
      <c r="AH629" s="31">
        <f t="shared" si="1478"/>
        <v>513.39999999999998</v>
      </c>
      <c r="AI629" s="31">
        <f t="shared" si="1479"/>
        <v>513.39999999999998</v>
      </c>
      <c r="AJ629" s="31">
        <f>AJ630+AJ632</f>
        <v>0</v>
      </c>
      <c r="AK629" s="31">
        <f>AK630+AK632</f>
        <v>0</v>
      </c>
      <c r="AL629" s="31">
        <f>AL630+AL632</f>
        <v>0</v>
      </c>
      <c r="AM629" s="31">
        <f>AM630+AM632</f>
        <v>0</v>
      </c>
      <c r="AN629" s="31">
        <f>AN630+AN632</f>
        <v>0</v>
      </c>
      <c r="AO629" s="31">
        <f>AO630+AO632</f>
        <v>0</v>
      </c>
      <c r="AP629" s="31">
        <f>AP630+AP632</f>
        <v>0</v>
      </c>
      <c r="AQ629" s="31">
        <f>AQ630+AQ632</f>
        <v>0</v>
      </c>
      <c r="AR629" s="31">
        <f>AR630+AR632</f>
        <v>0</v>
      </c>
      <c r="AS629" s="31">
        <f t="shared" si="1471"/>
        <v>339.39999999999998</v>
      </c>
      <c r="AT629" s="31">
        <f t="shared" si="1472"/>
        <v>513.39999999999998</v>
      </c>
      <c r="AU629" s="31">
        <f t="shared" si="1473"/>
        <v>513.39999999999998</v>
      </c>
      <c r="AV629" s="31">
        <f>AV630+AV632</f>
        <v>0</v>
      </c>
      <c r="AW629" s="32"/>
      <c r="AX629" s="32"/>
      <c r="AY629" s="1"/>
      <c r="AZ629" s="1"/>
      <c r="BA629" s="1"/>
      <c r="BB629" s="1"/>
      <c r="BC629" s="1"/>
      <c r="BD629" s="1"/>
      <c r="BE629" s="1"/>
    </row>
    <row r="630" ht="47.25">
      <c r="A630" s="29" t="s">
        <v>429</v>
      </c>
      <c r="B630" s="29" t="s">
        <v>63</v>
      </c>
      <c r="C630" s="29" t="s">
        <v>295</v>
      </c>
      <c r="D630" s="29" t="s">
        <v>454</v>
      </c>
      <c r="E630" s="36"/>
      <c r="F630" s="30" t="s">
        <v>455</v>
      </c>
      <c r="G630" s="31">
        <f>G631</f>
        <v>24.199999999999999</v>
      </c>
      <c r="H630" s="31">
        <f>H631</f>
        <v>24.199999999999999</v>
      </c>
      <c r="I630" s="31">
        <f>I631</f>
        <v>24.199999999999999</v>
      </c>
      <c r="J630" s="31">
        <f>J631</f>
        <v>0</v>
      </c>
      <c r="K630" s="31">
        <f>K631</f>
        <v>0</v>
      </c>
      <c r="L630" s="31">
        <f>L631</f>
        <v>0</v>
      </c>
      <c r="M630" s="31">
        <f t="shared" si="1348"/>
        <v>24.199999999999999</v>
      </c>
      <c r="N630" s="31">
        <f t="shared" si="1349"/>
        <v>24.199999999999999</v>
      </c>
      <c r="O630" s="31">
        <f t="shared" si="1350"/>
        <v>24.199999999999999</v>
      </c>
      <c r="P630" s="31">
        <f>P631</f>
        <v>0</v>
      </c>
      <c r="Q630" s="31">
        <f>Q631</f>
        <v>0</v>
      </c>
      <c r="R630" s="31">
        <f>R631</f>
        <v>0</v>
      </c>
      <c r="S630" s="31">
        <f>S631</f>
        <v>0</v>
      </c>
      <c r="T630" s="31">
        <f>T631</f>
        <v>0</v>
      </c>
      <c r="U630" s="31">
        <f>U631</f>
        <v>0</v>
      </c>
      <c r="V630" s="31">
        <f>V631</f>
        <v>0</v>
      </c>
      <c r="W630" s="31">
        <f>W631</f>
        <v>0</v>
      </c>
      <c r="X630" s="31">
        <f>X631</f>
        <v>0</v>
      </c>
      <c r="Y630" s="31">
        <f>Y631</f>
        <v>0</v>
      </c>
      <c r="Z630" s="31">
        <f>Z631</f>
        <v>0</v>
      </c>
      <c r="AA630" s="31">
        <f>AA631</f>
        <v>0</v>
      </c>
      <c r="AB630" s="31">
        <f>AB631</f>
        <v>0</v>
      </c>
      <c r="AC630" s="31">
        <f t="shared" si="1474"/>
        <v>24.199999999999999</v>
      </c>
      <c r="AD630" s="31">
        <f t="shared" si="1475"/>
        <v>24.199999999999999</v>
      </c>
      <c r="AE630" s="31">
        <f t="shared" si="1476"/>
        <v>24.199999999999999</v>
      </c>
      <c r="AF630" s="31">
        <f>AF631</f>
        <v>0</v>
      </c>
      <c r="AG630" s="31">
        <f t="shared" si="1477"/>
        <v>24.199999999999999</v>
      </c>
      <c r="AH630" s="31">
        <f t="shared" si="1478"/>
        <v>24.199999999999999</v>
      </c>
      <c r="AI630" s="31">
        <f t="shared" si="1479"/>
        <v>24.199999999999999</v>
      </c>
      <c r="AJ630" s="31">
        <f>AJ631</f>
        <v>0</v>
      </c>
      <c r="AK630" s="31">
        <f>AK631</f>
        <v>0</v>
      </c>
      <c r="AL630" s="31">
        <f>AL631</f>
        <v>0</v>
      </c>
      <c r="AM630" s="31">
        <f>AM631</f>
        <v>0</v>
      </c>
      <c r="AN630" s="31">
        <f>AN631</f>
        <v>0</v>
      </c>
      <c r="AO630" s="31">
        <f>AO631</f>
        <v>0</v>
      </c>
      <c r="AP630" s="31">
        <f>AP631</f>
        <v>0</v>
      </c>
      <c r="AQ630" s="31">
        <f>AQ631</f>
        <v>0</v>
      </c>
      <c r="AR630" s="31">
        <f>AR631</f>
        <v>0</v>
      </c>
      <c r="AS630" s="31">
        <f t="shared" si="1471"/>
        <v>24.199999999999999</v>
      </c>
      <c r="AT630" s="31">
        <f t="shared" si="1472"/>
        <v>24.199999999999999</v>
      </c>
      <c r="AU630" s="31">
        <f t="shared" si="1473"/>
        <v>24.199999999999999</v>
      </c>
      <c r="AV630" s="31">
        <f>AV631</f>
        <v>0</v>
      </c>
      <c r="AW630" s="32"/>
      <c r="AX630" s="32"/>
      <c r="AY630" s="1"/>
      <c r="AZ630" s="1"/>
      <c r="BA630" s="1"/>
      <c r="BB630" s="1"/>
      <c r="BC630" s="1"/>
      <c r="BD630" s="1"/>
      <c r="BE630" s="1"/>
    </row>
    <row r="631" ht="31.5">
      <c r="A631" s="29" t="s">
        <v>429</v>
      </c>
      <c r="B631" s="29" t="s">
        <v>63</v>
      </c>
      <c r="C631" s="29" t="s">
        <v>295</v>
      </c>
      <c r="D631" s="29" t="s">
        <v>454</v>
      </c>
      <c r="E631" s="29" t="s">
        <v>39</v>
      </c>
      <c r="F631" s="30" t="s">
        <v>40</v>
      </c>
      <c r="G631" s="31">
        <v>24.199999999999999</v>
      </c>
      <c r="H631" s="31">
        <v>24.199999999999999</v>
      </c>
      <c r="I631" s="31">
        <v>24.199999999999999</v>
      </c>
      <c r="J631" s="31"/>
      <c r="K631" s="31"/>
      <c r="L631" s="31"/>
      <c r="M631" s="31">
        <f t="shared" si="1348"/>
        <v>24.199999999999999</v>
      </c>
      <c r="N631" s="31">
        <f t="shared" si="1349"/>
        <v>24.199999999999999</v>
      </c>
      <c r="O631" s="31">
        <f t="shared" si="1350"/>
        <v>24.199999999999999</v>
      </c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  <c r="AA631" s="31"/>
      <c r="AB631" s="31"/>
      <c r="AC631" s="31">
        <f t="shared" si="1474"/>
        <v>24.199999999999999</v>
      </c>
      <c r="AD631" s="31">
        <f t="shared" si="1475"/>
        <v>24.199999999999999</v>
      </c>
      <c r="AE631" s="31">
        <f t="shared" si="1476"/>
        <v>24.199999999999999</v>
      </c>
      <c r="AF631" s="31"/>
      <c r="AG631" s="31">
        <f t="shared" si="1477"/>
        <v>24.199999999999999</v>
      </c>
      <c r="AH631" s="31">
        <f t="shared" si="1478"/>
        <v>24.199999999999999</v>
      </c>
      <c r="AI631" s="31">
        <f t="shared" si="1479"/>
        <v>24.199999999999999</v>
      </c>
      <c r="AJ631" s="31"/>
      <c r="AK631" s="31"/>
      <c r="AL631" s="31"/>
      <c r="AM631" s="31"/>
      <c r="AN631" s="31"/>
      <c r="AO631" s="31"/>
      <c r="AP631" s="31"/>
      <c r="AQ631" s="31"/>
      <c r="AR631" s="31"/>
      <c r="AS631" s="31">
        <f t="shared" si="1471"/>
        <v>24.199999999999999</v>
      </c>
      <c r="AT631" s="31">
        <f t="shared" si="1472"/>
        <v>24.199999999999999</v>
      </c>
      <c r="AU631" s="31">
        <f t="shared" si="1473"/>
        <v>24.199999999999999</v>
      </c>
      <c r="AV631" s="31"/>
      <c r="AW631" s="32"/>
      <c r="AX631" s="32"/>
      <c r="AY631" s="1"/>
      <c r="AZ631" s="1"/>
      <c r="BA631" s="1"/>
      <c r="BB631" s="1"/>
      <c r="BC631" s="1"/>
      <c r="BD631" s="1"/>
      <c r="BE631" s="1"/>
    </row>
    <row r="632" ht="47.25">
      <c r="A632" s="29" t="s">
        <v>429</v>
      </c>
      <c r="B632" s="29" t="s">
        <v>63</v>
      </c>
      <c r="C632" s="29" t="s">
        <v>295</v>
      </c>
      <c r="D632" s="29" t="s">
        <v>456</v>
      </c>
      <c r="E632" s="36"/>
      <c r="F632" s="30" t="s">
        <v>457</v>
      </c>
      <c r="G632" s="31">
        <f>G633+G634</f>
        <v>489.19999999999999</v>
      </c>
      <c r="H632" s="31">
        <f>H633+H634</f>
        <v>489.19999999999999</v>
      </c>
      <c r="I632" s="31">
        <f>I633+I634</f>
        <v>489.19999999999999</v>
      </c>
      <c r="J632" s="31">
        <f>J633+J634</f>
        <v>0</v>
      </c>
      <c r="K632" s="31">
        <f>K633+K634</f>
        <v>0</v>
      </c>
      <c r="L632" s="31">
        <f>L633+L634</f>
        <v>0</v>
      </c>
      <c r="M632" s="31">
        <f t="shared" si="1348"/>
        <v>489.19999999999999</v>
      </c>
      <c r="N632" s="31">
        <f t="shared" si="1349"/>
        <v>489.19999999999999</v>
      </c>
      <c r="O632" s="31">
        <f t="shared" si="1350"/>
        <v>489.19999999999999</v>
      </c>
      <c r="P632" s="31">
        <f>P633+P634</f>
        <v>0</v>
      </c>
      <c r="Q632" s="31">
        <f>Q633+Q634</f>
        <v>0</v>
      </c>
      <c r="R632" s="31">
        <f>R633+R634</f>
        <v>-174</v>
      </c>
      <c r="S632" s="31">
        <f>S633+S634</f>
        <v>0</v>
      </c>
      <c r="T632" s="31">
        <f>T633+T634</f>
        <v>0</v>
      </c>
      <c r="U632" s="31">
        <f>U633+U634</f>
        <v>0</v>
      </c>
      <c r="V632" s="31">
        <f>V633+V634</f>
        <v>0</v>
      </c>
      <c r="W632" s="31">
        <f>W633+W634</f>
        <v>0</v>
      </c>
      <c r="X632" s="31">
        <f>X633+X634</f>
        <v>0</v>
      </c>
      <c r="Y632" s="31">
        <f>Y633+Y634</f>
        <v>0</v>
      </c>
      <c r="Z632" s="31">
        <f>Z633+Z634</f>
        <v>0</v>
      </c>
      <c r="AA632" s="31">
        <f>AA633+AA634</f>
        <v>0</v>
      </c>
      <c r="AB632" s="31">
        <f>AB633+AB634</f>
        <v>0</v>
      </c>
      <c r="AC632" s="31">
        <f t="shared" si="1474"/>
        <v>315.19999999999999</v>
      </c>
      <c r="AD632" s="31">
        <f t="shared" si="1475"/>
        <v>489.19999999999999</v>
      </c>
      <c r="AE632" s="31">
        <f t="shared" si="1476"/>
        <v>489.19999999999999</v>
      </c>
      <c r="AF632" s="31">
        <f>AF633+AF634</f>
        <v>0</v>
      </c>
      <c r="AG632" s="31">
        <f t="shared" si="1477"/>
        <v>315.19999999999999</v>
      </c>
      <c r="AH632" s="31">
        <f t="shared" si="1478"/>
        <v>489.19999999999999</v>
      </c>
      <c r="AI632" s="31">
        <f t="shared" si="1479"/>
        <v>489.19999999999999</v>
      </c>
      <c r="AJ632" s="31">
        <f>AJ633+AJ634</f>
        <v>0</v>
      </c>
      <c r="AK632" s="31">
        <f>AK633+AK634</f>
        <v>0</v>
      </c>
      <c r="AL632" s="31">
        <f>AL633+AL634</f>
        <v>0</v>
      </c>
      <c r="AM632" s="31">
        <f>AM633+AM634</f>
        <v>0</v>
      </c>
      <c r="AN632" s="31">
        <f>AN633+AN634</f>
        <v>0</v>
      </c>
      <c r="AO632" s="31">
        <f>AO633+AO634</f>
        <v>0</v>
      </c>
      <c r="AP632" s="31">
        <f>AP633+AP634</f>
        <v>0</v>
      </c>
      <c r="AQ632" s="31">
        <f>AQ633+AQ634</f>
        <v>0</v>
      </c>
      <c r="AR632" s="31">
        <f>AR633+AR634</f>
        <v>0</v>
      </c>
      <c r="AS632" s="31">
        <f t="shared" si="1471"/>
        <v>315.19999999999999</v>
      </c>
      <c r="AT632" s="31">
        <f t="shared" si="1472"/>
        <v>489.19999999999999</v>
      </c>
      <c r="AU632" s="31">
        <f t="shared" si="1473"/>
        <v>489.19999999999999</v>
      </c>
      <c r="AV632" s="31">
        <f>AV633+AV634</f>
        <v>0</v>
      </c>
      <c r="AW632" s="32"/>
      <c r="AX632" s="32"/>
      <c r="AY632" s="1"/>
      <c r="AZ632" s="1"/>
      <c r="BA632" s="1"/>
      <c r="BB632" s="1"/>
      <c r="BC632" s="1"/>
      <c r="BD632" s="1"/>
      <c r="BE632" s="1"/>
    </row>
    <row r="633" ht="31.5">
      <c r="A633" s="29" t="s">
        <v>429</v>
      </c>
      <c r="B633" s="29" t="s">
        <v>63</v>
      </c>
      <c r="C633" s="29" t="s">
        <v>295</v>
      </c>
      <c r="D633" s="29" t="s">
        <v>456</v>
      </c>
      <c r="E633" s="29" t="s">
        <v>39</v>
      </c>
      <c r="F633" s="30" t="s">
        <v>40</v>
      </c>
      <c r="G633" s="31">
        <v>482.19999999999999</v>
      </c>
      <c r="H633" s="31">
        <v>482.19999999999999</v>
      </c>
      <c r="I633" s="31">
        <v>482.19999999999999</v>
      </c>
      <c r="J633" s="31"/>
      <c r="K633" s="31"/>
      <c r="L633" s="31"/>
      <c r="M633" s="31">
        <f t="shared" ref="M633:M696" si="1510">G633+J633</f>
        <v>482.19999999999999</v>
      </c>
      <c r="N633" s="31">
        <f t="shared" ref="N633:N696" si="1511">H633+K633</f>
        <v>482.19999999999999</v>
      </c>
      <c r="O633" s="31">
        <f t="shared" ref="O633:O696" si="1512">I633+L633</f>
        <v>482.19999999999999</v>
      </c>
      <c r="P633" s="31"/>
      <c r="Q633" s="31"/>
      <c r="R633" s="31">
        <v>-174</v>
      </c>
      <c r="S633" s="31"/>
      <c r="T633" s="31"/>
      <c r="U633" s="31"/>
      <c r="V633" s="31"/>
      <c r="W633" s="31"/>
      <c r="X633" s="31"/>
      <c r="Y633" s="31"/>
      <c r="Z633" s="31"/>
      <c r="AA633" s="31"/>
      <c r="AB633" s="31"/>
      <c r="AC633" s="31">
        <f t="shared" si="1474"/>
        <v>308.19999999999999</v>
      </c>
      <c r="AD633" s="31">
        <f t="shared" si="1475"/>
        <v>482.19999999999999</v>
      </c>
      <c r="AE633" s="31">
        <f t="shared" si="1476"/>
        <v>482.19999999999999</v>
      </c>
      <c r="AF633" s="31"/>
      <c r="AG633" s="31">
        <f t="shared" si="1477"/>
        <v>308.19999999999999</v>
      </c>
      <c r="AH633" s="31">
        <f t="shared" si="1478"/>
        <v>482.19999999999999</v>
      </c>
      <c r="AI633" s="31">
        <f t="shared" si="1479"/>
        <v>482.19999999999999</v>
      </c>
      <c r="AJ633" s="31"/>
      <c r="AK633" s="31"/>
      <c r="AL633" s="31"/>
      <c r="AM633" s="31"/>
      <c r="AN633" s="31"/>
      <c r="AO633" s="31"/>
      <c r="AP633" s="31"/>
      <c r="AQ633" s="31"/>
      <c r="AR633" s="31"/>
      <c r="AS633" s="31">
        <f t="shared" si="1471"/>
        <v>308.19999999999999</v>
      </c>
      <c r="AT633" s="31">
        <f t="shared" si="1472"/>
        <v>482.19999999999999</v>
      </c>
      <c r="AU633" s="31">
        <f t="shared" si="1473"/>
        <v>482.19999999999999</v>
      </c>
      <c r="AV633" s="31"/>
      <c r="AW633" s="32"/>
      <c r="AX633" s="32"/>
      <c r="AY633" s="1"/>
      <c r="AZ633" s="1"/>
      <c r="BA633" s="1"/>
      <c r="BB633" s="1"/>
      <c r="BC633" s="1"/>
      <c r="BD633" s="1"/>
      <c r="BE633" s="1"/>
    </row>
    <row r="634">
      <c r="A634" s="29" t="s">
        <v>429</v>
      </c>
      <c r="B634" s="29" t="s">
        <v>63</v>
      </c>
      <c r="C634" s="29" t="s">
        <v>295</v>
      </c>
      <c r="D634" s="29" t="s">
        <v>456</v>
      </c>
      <c r="E634" s="29" t="s">
        <v>41</v>
      </c>
      <c r="F634" s="30" t="s">
        <v>42</v>
      </c>
      <c r="G634" s="31">
        <v>7</v>
      </c>
      <c r="H634" s="31">
        <v>7</v>
      </c>
      <c r="I634" s="31">
        <v>7</v>
      </c>
      <c r="J634" s="31"/>
      <c r="K634" s="31"/>
      <c r="L634" s="31"/>
      <c r="M634" s="31">
        <f t="shared" si="1510"/>
        <v>7</v>
      </c>
      <c r="N634" s="31">
        <f t="shared" si="1511"/>
        <v>7</v>
      </c>
      <c r="O634" s="31">
        <f t="shared" si="1512"/>
        <v>7</v>
      </c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  <c r="AA634" s="31"/>
      <c r="AB634" s="31"/>
      <c r="AC634" s="31">
        <f t="shared" si="1474"/>
        <v>7</v>
      </c>
      <c r="AD634" s="31">
        <f t="shared" si="1475"/>
        <v>7</v>
      </c>
      <c r="AE634" s="31">
        <f t="shared" si="1476"/>
        <v>7</v>
      </c>
      <c r="AF634" s="31"/>
      <c r="AG634" s="31">
        <f t="shared" si="1477"/>
        <v>7</v>
      </c>
      <c r="AH634" s="31">
        <f t="shared" si="1478"/>
        <v>7</v>
      </c>
      <c r="AI634" s="31">
        <f t="shared" si="1479"/>
        <v>7</v>
      </c>
      <c r="AJ634" s="31"/>
      <c r="AK634" s="31"/>
      <c r="AL634" s="31"/>
      <c r="AM634" s="31"/>
      <c r="AN634" s="31"/>
      <c r="AO634" s="31"/>
      <c r="AP634" s="31"/>
      <c r="AQ634" s="31"/>
      <c r="AR634" s="31"/>
      <c r="AS634" s="31">
        <f t="shared" si="1471"/>
        <v>7</v>
      </c>
      <c r="AT634" s="31">
        <f t="shared" si="1472"/>
        <v>7</v>
      </c>
      <c r="AU634" s="31">
        <f t="shared" si="1473"/>
        <v>7</v>
      </c>
      <c r="AV634" s="31"/>
      <c r="AW634" s="32"/>
      <c r="AX634" s="32"/>
      <c r="AY634" s="1"/>
      <c r="AZ634" s="1"/>
      <c r="BA634" s="1"/>
      <c r="BB634" s="1"/>
      <c r="BC634" s="1"/>
      <c r="BD634" s="1"/>
      <c r="BE634" s="1"/>
    </row>
    <row r="635" s="24" customFormat="1" ht="31.5">
      <c r="A635" s="25" t="s">
        <v>429</v>
      </c>
      <c r="B635" s="25" t="s">
        <v>63</v>
      </c>
      <c r="C635" s="25" t="s">
        <v>144</v>
      </c>
      <c r="D635" s="25"/>
      <c r="E635" s="35"/>
      <c r="F635" s="26" t="s">
        <v>145</v>
      </c>
      <c r="G635" s="27">
        <f t="shared" ref="G635:G636" si="1513">G636</f>
        <v>2357.5</v>
      </c>
      <c r="H635" s="27">
        <f t="shared" ref="H635:H636" si="1514">H636</f>
        <v>2458.8000000000002</v>
      </c>
      <c r="I635" s="27">
        <f t="shared" ref="I635:I636" si="1515">I636</f>
        <v>2458.8000000000002</v>
      </c>
      <c r="J635" s="27">
        <f t="shared" ref="J635:J636" si="1516">J636</f>
        <v>0</v>
      </c>
      <c r="K635" s="27">
        <f t="shared" ref="K635:K636" si="1517">K636</f>
        <v>0</v>
      </c>
      <c r="L635" s="27">
        <f t="shared" ref="L635:L636" si="1518">L636</f>
        <v>0</v>
      </c>
      <c r="M635" s="27">
        <f t="shared" si="1510"/>
        <v>2357.5</v>
      </c>
      <c r="N635" s="27">
        <f t="shared" si="1511"/>
        <v>2458.8000000000002</v>
      </c>
      <c r="O635" s="27">
        <f t="shared" si="1512"/>
        <v>2458.8000000000002</v>
      </c>
      <c r="P635" s="27">
        <f t="shared" ref="P635:P636" si="1519">P636</f>
        <v>0</v>
      </c>
      <c r="Q635" s="27">
        <f t="shared" ref="Q635:Q636" si="1520">Q636</f>
        <v>0</v>
      </c>
      <c r="R635" s="27">
        <f t="shared" ref="R635:R636" si="1521">R636</f>
        <v>0</v>
      </c>
      <c r="S635" s="27">
        <f t="shared" ref="S635:S636" si="1522">S636</f>
        <v>0</v>
      </c>
      <c r="T635" s="27">
        <f t="shared" ref="T635:T636" si="1523">T636</f>
        <v>0</v>
      </c>
      <c r="U635" s="27">
        <f t="shared" ref="U635:U636" si="1524">U636</f>
        <v>0</v>
      </c>
      <c r="V635" s="27">
        <f t="shared" ref="V635:V636" si="1525">V636</f>
        <v>0</v>
      </c>
      <c r="W635" s="27">
        <f t="shared" ref="W635:W636" si="1526">W636</f>
        <v>0</v>
      </c>
      <c r="X635" s="27">
        <f t="shared" ref="X635:X636" si="1527">X636</f>
        <v>0</v>
      </c>
      <c r="Y635" s="27">
        <f t="shared" ref="Y635:Y636" si="1528">Y636</f>
        <v>0</v>
      </c>
      <c r="Z635" s="27">
        <f t="shared" ref="Z635:Z636" si="1529">Z636</f>
        <v>0</v>
      </c>
      <c r="AA635" s="27">
        <f t="shared" ref="AA635:AA636" si="1530">AA636</f>
        <v>0</v>
      </c>
      <c r="AB635" s="27">
        <f t="shared" ref="AB635:AB636" si="1531">AB636</f>
        <v>0</v>
      </c>
      <c r="AC635" s="27">
        <f t="shared" si="1474"/>
        <v>2357.5</v>
      </c>
      <c r="AD635" s="27">
        <f t="shared" si="1475"/>
        <v>2458.8000000000002</v>
      </c>
      <c r="AE635" s="27">
        <f t="shared" si="1476"/>
        <v>2458.8000000000002</v>
      </c>
      <c r="AF635" s="27">
        <f t="shared" ref="AF635:AF636" si="1532">AF636</f>
        <v>0</v>
      </c>
      <c r="AG635" s="27">
        <f t="shared" si="1477"/>
        <v>2357.5</v>
      </c>
      <c r="AH635" s="27">
        <f t="shared" si="1478"/>
        <v>2458.8000000000002</v>
      </c>
      <c r="AI635" s="27">
        <f t="shared" si="1479"/>
        <v>2458.8000000000002</v>
      </c>
      <c r="AJ635" s="27">
        <f t="shared" ref="AJ635:AJ636" si="1533">AJ636</f>
        <v>0</v>
      </c>
      <c r="AK635" s="27">
        <f t="shared" ref="AK635:AK636" si="1534">AK636</f>
        <v>0</v>
      </c>
      <c r="AL635" s="27">
        <f t="shared" ref="AL635:AL636" si="1535">AL636</f>
        <v>0</v>
      </c>
      <c r="AM635" s="27">
        <f t="shared" ref="AM635:AM636" si="1536">AM636</f>
        <v>0</v>
      </c>
      <c r="AN635" s="27">
        <f t="shared" ref="AN635:AN636" si="1537">AN636</f>
        <v>0</v>
      </c>
      <c r="AO635" s="27">
        <f t="shared" ref="AO635:AO636" si="1538">AO636</f>
        <v>0</v>
      </c>
      <c r="AP635" s="27">
        <f t="shared" ref="AP635:AP636" si="1539">AP636</f>
        <v>0</v>
      </c>
      <c r="AQ635" s="27">
        <f t="shared" ref="AQ635:AQ636" si="1540">AQ636</f>
        <v>0</v>
      </c>
      <c r="AR635" s="27">
        <f t="shared" ref="AR635:AR636" si="1541">AR636</f>
        <v>0</v>
      </c>
      <c r="AS635" s="27">
        <f t="shared" si="1471"/>
        <v>2357.5</v>
      </c>
      <c r="AT635" s="27">
        <f t="shared" si="1472"/>
        <v>2458.8000000000002</v>
      </c>
      <c r="AU635" s="27">
        <f t="shared" si="1473"/>
        <v>2458.8000000000002</v>
      </c>
      <c r="AV635" s="27">
        <f t="shared" ref="AV635:AV636" si="1542">AV636</f>
        <v>0</v>
      </c>
      <c r="AW635" s="28"/>
      <c r="AX635" s="28"/>
      <c r="AY635" s="24"/>
      <c r="AZ635" s="24"/>
      <c r="BA635" s="24"/>
      <c r="BB635" s="24"/>
      <c r="BC635" s="24"/>
      <c r="BD635" s="24"/>
      <c r="BE635" s="24"/>
    </row>
    <row r="636" ht="31.5">
      <c r="A636" s="29" t="s">
        <v>429</v>
      </c>
      <c r="B636" s="29" t="s">
        <v>63</v>
      </c>
      <c r="C636" s="29" t="s">
        <v>144</v>
      </c>
      <c r="D636" s="29" t="s">
        <v>55</v>
      </c>
      <c r="E636" s="36"/>
      <c r="F636" s="30" t="s">
        <v>56</v>
      </c>
      <c r="G636" s="31">
        <f t="shared" si="1513"/>
        <v>2357.5</v>
      </c>
      <c r="H636" s="31">
        <f t="shared" si="1514"/>
        <v>2458.8000000000002</v>
      </c>
      <c r="I636" s="31">
        <f t="shared" si="1515"/>
        <v>2458.8000000000002</v>
      </c>
      <c r="J636" s="31">
        <f t="shared" si="1516"/>
        <v>0</v>
      </c>
      <c r="K636" s="31">
        <f t="shared" si="1517"/>
        <v>0</v>
      </c>
      <c r="L636" s="31">
        <f t="shared" si="1518"/>
        <v>0</v>
      </c>
      <c r="M636" s="31">
        <f t="shared" si="1510"/>
        <v>2357.5</v>
      </c>
      <c r="N636" s="31">
        <f t="shared" si="1511"/>
        <v>2458.8000000000002</v>
      </c>
      <c r="O636" s="31">
        <f t="shared" si="1512"/>
        <v>2458.8000000000002</v>
      </c>
      <c r="P636" s="31">
        <f t="shared" si="1519"/>
        <v>0</v>
      </c>
      <c r="Q636" s="31">
        <f t="shared" si="1520"/>
        <v>0</v>
      </c>
      <c r="R636" s="31">
        <f t="shared" si="1521"/>
        <v>0</v>
      </c>
      <c r="S636" s="31">
        <f t="shared" si="1522"/>
        <v>0</v>
      </c>
      <c r="T636" s="31">
        <f t="shared" si="1523"/>
        <v>0</v>
      </c>
      <c r="U636" s="31">
        <f t="shared" si="1524"/>
        <v>0</v>
      </c>
      <c r="V636" s="31">
        <f t="shared" si="1525"/>
        <v>0</v>
      </c>
      <c r="W636" s="31">
        <f t="shared" si="1526"/>
        <v>0</v>
      </c>
      <c r="X636" s="31">
        <f t="shared" si="1527"/>
        <v>0</v>
      </c>
      <c r="Y636" s="31">
        <f t="shared" si="1528"/>
        <v>0</v>
      </c>
      <c r="Z636" s="31">
        <f t="shared" si="1529"/>
        <v>0</v>
      </c>
      <c r="AA636" s="31">
        <f t="shared" si="1530"/>
        <v>0</v>
      </c>
      <c r="AB636" s="31">
        <f t="shared" si="1531"/>
        <v>0</v>
      </c>
      <c r="AC636" s="31">
        <f t="shared" si="1474"/>
        <v>2357.5</v>
      </c>
      <c r="AD636" s="31">
        <f t="shared" si="1475"/>
        <v>2458.8000000000002</v>
      </c>
      <c r="AE636" s="31">
        <f t="shared" si="1476"/>
        <v>2458.8000000000002</v>
      </c>
      <c r="AF636" s="31">
        <f t="shared" si="1532"/>
        <v>0</v>
      </c>
      <c r="AG636" s="31">
        <f t="shared" si="1477"/>
        <v>2357.5</v>
      </c>
      <c r="AH636" s="31">
        <f t="shared" si="1478"/>
        <v>2458.8000000000002</v>
      </c>
      <c r="AI636" s="31">
        <f t="shared" si="1479"/>
        <v>2458.8000000000002</v>
      </c>
      <c r="AJ636" s="31">
        <f t="shared" si="1533"/>
        <v>0</v>
      </c>
      <c r="AK636" s="31">
        <f t="shared" si="1534"/>
        <v>0</v>
      </c>
      <c r="AL636" s="31">
        <f t="shared" si="1535"/>
        <v>0</v>
      </c>
      <c r="AM636" s="31">
        <f t="shared" si="1536"/>
        <v>0</v>
      </c>
      <c r="AN636" s="31">
        <f t="shared" si="1537"/>
        <v>0</v>
      </c>
      <c r="AO636" s="31">
        <f t="shared" si="1538"/>
        <v>0</v>
      </c>
      <c r="AP636" s="31">
        <f t="shared" si="1539"/>
        <v>0</v>
      </c>
      <c r="AQ636" s="31">
        <f t="shared" si="1540"/>
        <v>0</v>
      </c>
      <c r="AR636" s="31">
        <f t="shared" si="1541"/>
        <v>0</v>
      </c>
      <c r="AS636" s="31">
        <f t="shared" si="1471"/>
        <v>2357.5</v>
      </c>
      <c r="AT636" s="31">
        <f t="shared" si="1472"/>
        <v>2458.8000000000002</v>
      </c>
      <c r="AU636" s="31">
        <f t="shared" si="1473"/>
        <v>2458.8000000000002</v>
      </c>
      <c r="AV636" s="31">
        <f t="shared" si="1542"/>
        <v>0</v>
      </c>
      <c r="AW636" s="32"/>
      <c r="AX636" s="32"/>
      <c r="AY636" s="1"/>
      <c r="AZ636" s="1"/>
      <c r="BA636" s="1"/>
      <c r="BB636" s="1"/>
      <c r="BC636" s="1"/>
      <c r="BD636" s="1"/>
      <c r="BE636" s="1"/>
    </row>
    <row r="637">
      <c r="A637" s="29" t="s">
        <v>429</v>
      </c>
      <c r="B637" s="29" t="s">
        <v>63</v>
      </c>
      <c r="C637" s="29" t="s">
        <v>144</v>
      </c>
      <c r="D637" s="29" t="s">
        <v>57</v>
      </c>
      <c r="E637" s="36"/>
      <c r="F637" s="30" t="s">
        <v>58</v>
      </c>
      <c r="G637" s="31">
        <f>G638+G640</f>
        <v>2357.5</v>
      </c>
      <c r="H637" s="31">
        <f>H638+H640</f>
        <v>2458.8000000000002</v>
      </c>
      <c r="I637" s="31">
        <f>I638+I640</f>
        <v>2458.8000000000002</v>
      </c>
      <c r="J637" s="31">
        <f>J638+J640</f>
        <v>0</v>
      </c>
      <c r="K637" s="31">
        <f>K638+K640</f>
        <v>0</v>
      </c>
      <c r="L637" s="31">
        <f>L638+L640</f>
        <v>0</v>
      </c>
      <c r="M637" s="31">
        <f t="shared" si="1510"/>
        <v>2357.5</v>
      </c>
      <c r="N637" s="31">
        <f t="shared" si="1511"/>
        <v>2458.8000000000002</v>
      </c>
      <c r="O637" s="31">
        <f t="shared" si="1512"/>
        <v>2458.8000000000002</v>
      </c>
      <c r="P637" s="31">
        <f>P638+P640</f>
        <v>0</v>
      </c>
      <c r="Q637" s="31">
        <f>Q638+Q640</f>
        <v>0</v>
      </c>
      <c r="R637" s="31">
        <f>R638+R640</f>
        <v>0</v>
      </c>
      <c r="S637" s="31">
        <f>S638+S640</f>
        <v>0</v>
      </c>
      <c r="T637" s="31">
        <f>T638+T640</f>
        <v>0</v>
      </c>
      <c r="U637" s="31">
        <f>U638+U640</f>
        <v>0</v>
      </c>
      <c r="V637" s="31">
        <f>V638+V640</f>
        <v>0</v>
      </c>
      <c r="W637" s="31">
        <f>W638+W640</f>
        <v>0</v>
      </c>
      <c r="X637" s="31">
        <f>X638+X640</f>
        <v>0</v>
      </c>
      <c r="Y637" s="31">
        <f>Y638+Y640</f>
        <v>0</v>
      </c>
      <c r="Z637" s="31">
        <f>Z638+Z640</f>
        <v>0</v>
      </c>
      <c r="AA637" s="31">
        <f>AA638+AA640</f>
        <v>0</v>
      </c>
      <c r="AB637" s="31">
        <f>AB638+AB640</f>
        <v>0</v>
      </c>
      <c r="AC637" s="31">
        <f t="shared" si="1474"/>
        <v>2357.5</v>
      </c>
      <c r="AD637" s="31">
        <f t="shared" si="1475"/>
        <v>2458.8000000000002</v>
      </c>
      <c r="AE637" s="31">
        <f t="shared" si="1476"/>
        <v>2458.8000000000002</v>
      </c>
      <c r="AF637" s="31">
        <f>AF638+AF640</f>
        <v>0</v>
      </c>
      <c r="AG637" s="31">
        <f t="shared" si="1477"/>
        <v>2357.5</v>
      </c>
      <c r="AH637" s="31">
        <f t="shared" si="1478"/>
        <v>2458.8000000000002</v>
      </c>
      <c r="AI637" s="31">
        <f t="shared" si="1479"/>
        <v>2458.8000000000002</v>
      </c>
      <c r="AJ637" s="31">
        <f>AJ638+AJ640</f>
        <v>0</v>
      </c>
      <c r="AK637" s="31">
        <f>AK638+AK640</f>
        <v>0</v>
      </c>
      <c r="AL637" s="31">
        <f>AL638+AL640</f>
        <v>0</v>
      </c>
      <c r="AM637" s="31">
        <f>AM638+AM640</f>
        <v>0</v>
      </c>
      <c r="AN637" s="31">
        <f>AN638+AN640</f>
        <v>0</v>
      </c>
      <c r="AO637" s="31">
        <f>AO638+AO640</f>
        <v>0</v>
      </c>
      <c r="AP637" s="31">
        <f>AP638+AP640</f>
        <v>0</v>
      </c>
      <c r="AQ637" s="31">
        <f>AQ638+AQ640</f>
        <v>0</v>
      </c>
      <c r="AR637" s="31">
        <f>AR638+AR640</f>
        <v>0</v>
      </c>
      <c r="AS637" s="31">
        <f t="shared" si="1471"/>
        <v>2357.5</v>
      </c>
      <c r="AT637" s="31">
        <f t="shared" si="1472"/>
        <v>2458.8000000000002</v>
      </c>
      <c r="AU637" s="31">
        <f t="shared" si="1473"/>
        <v>2458.8000000000002</v>
      </c>
      <c r="AV637" s="31">
        <f>AV638+AV640</f>
        <v>0</v>
      </c>
      <c r="AW637" s="32"/>
      <c r="AX637" s="32"/>
      <c r="AY637" s="1"/>
      <c r="AZ637" s="1"/>
      <c r="BA637" s="1"/>
      <c r="BB637" s="1"/>
      <c r="BC637" s="1"/>
      <c r="BD637" s="1"/>
      <c r="BE637" s="1"/>
    </row>
    <row r="638" ht="31.5">
      <c r="A638" s="29" t="s">
        <v>429</v>
      </c>
      <c r="B638" s="29" t="s">
        <v>63</v>
      </c>
      <c r="C638" s="29" t="s">
        <v>144</v>
      </c>
      <c r="D638" s="29" t="s">
        <v>146</v>
      </c>
      <c r="E638" s="36"/>
      <c r="F638" s="30" t="s">
        <v>147</v>
      </c>
      <c r="G638" s="31">
        <f>G639</f>
        <v>365.5</v>
      </c>
      <c r="H638" s="31">
        <f>H639</f>
        <v>365.5</v>
      </c>
      <c r="I638" s="31">
        <f>I639</f>
        <v>365.5</v>
      </c>
      <c r="J638" s="31">
        <f>J639</f>
        <v>0</v>
      </c>
      <c r="K638" s="31">
        <f>K639</f>
        <v>0</v>
      </c>
      <c r="L638" s="31">
        <f>L639</f>
        <v>0</v>
      </c>
      <c r="M638" s="31">
        <f t="shared" si="1510"/>
        <v>365.5</v>
      </c>
      <c r="N638" s="31">
        <f t="shared" si="1511"/>
        <v>365.5</v>
      </c>
      <c r="O638" s="31">
        <f t="shared" si="1512"/>
        <v>365.5</v>
      </c>
      <c r="P638" s="31">
        <f>P639</f>
        <v>0</v>
      </c>
      <c r="Q638" s="31">
        <f>Q639</f>
        <v>0</v>
      </c>
      <c r="R638" s="31">
        <f>R639</f>
        <v>0</v>
      </c>
      <c r="S638" s="31">
        <f>S639</f>
        <v>0</v>
      </c>
      <c r="T638" s="31">
        <f>T639</f>
        <v>0</v>
      </c>
      <c r="U638" s="31">
        <f>U639</f>
        <v>0</v>
      </c>
      <c r="V638" s="31">
        <f>V639</f>
        <v>0</v>
      </c>
      <c r="W638" s="31">
        <f>W639</f>
        <v>0</v>
      </c>
      <c r="X638" s="31">
        <f>X639</f>
        <v>0</v>
      </c>
      <c r="Y638" s="31">
        <f>Y639</f>
        <v>0</v>
      </c>
      <c r="Z638" s="31">
        <f>Z639</f>
        <v>0</v>
      </c>
      <c r="AA638" s="31">
        <f>AA639</f>
        <v>0</v>
      </c>
      <c r="AB638" s="31">
        <f>AB639</f>
        <v>0</v>
      </c>
      <c r="AC638" s="31">
        <f t="shared" si="1474"/>
        <v>365.5</v>
      </c>
      <c r="AD638" s="31">
        <f t="shared" si="1475"/>
        <v>365.5</v>
      </c>
      <c r="AE638" s="31">
        <f t="shared" si="1476"/>
        <v>365.5</v>
      </c>
      <c r="AF638" s="31">
        <f>AF639</f>
        <v>0</v>
      </c>
      <c r="AG638" s="31">
        <f t="shared" si="1477"/>
        <v>365.5</v>
      </c>
      <c r="AH638" s="31">
        <f t="shared" si="1478"/>
        <v>365.5</v>
      </c>
      <c r="AI638" s="31">
        <f t="shared" si="1479"/>
        <v>365.5</v>
      </c>
      <c r="AJ638" s="31">
        <f>AJ639</f>
        <v>0</v>
      </c>
      <c r="AK638" s="31">
        <f>AK639</f>
        <v>0</v>
      </c>
      <c r="AL638" s="31">
        <f>AL639</f>
        <v>0</v>
      </c>
      <c r="AM638" s="31">
        <f>AM639</f>
        <v>0</v>
      </c>
      <c r="AN638" s="31">
        <f>AN639</f>
        <v>0</v>
      </c>
      <c r="AO638" s="31">
        <f>AO639</f>
        <v>0</v>
      </c>
      <c r="AP638" s="31">
        <f>AP639</f>
        <v>0</v>
      </c>
      <c r="AQ638" s="31">
        <f>AQ639</f>
        <v>0</v>
      </c>
      <c r="AR638" s="31">
        <f>AR639</f>
        <v>0</v>
      </c>
      <c r="AS638" s="31">
        <f t="shared" si="1471"/>
        <v>365.5</v>
      </c>
      <c r="AT638" s="31">
        <f t="shared" si="1472"/>
        <v>365.5</v>
      </c>
      <c r="AU638" s="31">
        <f t="shared" si="1473"/>
        <v>365.5</v>
      </c>
      <c r="AV638" s="31">
        <f>AV639</f>
        <v>0</v>
      </c>
      <c r="AW638" s="32"/>
      <c r="AX638" s="32"/>
      <c r="AY638" s="1"/>
      <c r="AZ638" s="1"/>
      <c r="BA638" s="1"/>
      <c r="BB638" s="1"/>
      <c r="BC638" s="1"/>
      <c r="BD638" s="1"/>
      <c r="BE638" s="1"/>
    </row>
    <row r="639" ht="31.5">
      <c r="A639" s="29" t="s">
        <v>429</v>
      </c>
      <c r="B639" s="29" t="s">
        <v>63</v>
      </c>
      <c r="C639" s="29" t="s">
        <v>144</v>
      </c>
      <c r="D639" s="29" t="s">
        <v>146</v>
      </c>
      <c r="E639" s="29" t="s">
        <v>39</v>
      </c>
      <c r="F639" s="30" t="s">
        <v>40</v>
      </c>
      <c r="G639" s="31">
        <v>365.5</v>
      </c>
      <c r="H639" s="31">
        <v>365.5</v>
      </c>
      <c r="I639" s="31">
        <v>365.5</v>
      </c>
      <c r="J639" s="31"/>
      <c r="K639" s="31"/>
      <c r="L639" s="31"/>
      <c r="M639" s="31">
        <f t="shared" si="1510"/>
        <v>365.5</v>
      </c>
      <c r="N639" s="31">
        <f t="shared" si="1511"/>
        <v>365.5</v>
      </c>
      <c r="O639" s="31">
        <f t="shared" si="1512"/>
        <v>365.5</v>
      </c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  <c r="AA639" s="31"/>
      <c r="AB639" s="31"/>
      <c r="AC639" s="31">
        <f t="shared" si="1474"/>
        <v>365.5</v>
      </c>
      <c r="AD639" s="31">
        <f t="shared" si="1475"/>
        <v>365.5</v>
      </c>
      <c r="AE639" s="31">
        <f t="shared" si="1476"/>
        <v>365.5</v>
      </c>
      <c r="AF639" s="31"/>
      <c r="AG639" s="31">
        <f t="shared" si="1477"/>
        <v>365.5</v>
      </c>
      <c r="AH639" s="31">
        <f t="shared" si="1478"/>
        <v>365.5</v>
      </c>
      <c r="AI639" s="31">
        <f t="shared" si="1479"/>
        <v>365.5</v>
      </c>
      <c r="AJ639" s="31"/>
      <c r="AK639" s="31"/>
      <c r="AL639" s="31"/>
      <c r="AM639" s="31"/>
      <c r="AN639" s="31"/>
      <c r="AO639" s="31"/>
      <c r="AP639" s="31"/>
      <c r="AQ639" s="31"/>
      <c r="AR639" s="31"/>
      <c r="AS639" s="31">
        <f t="shared" si="1471"/>
        <v>365.5</v>
      </c>
      <c r="AT639" s="31">
        <f t="shared" si="1472"/>
        <v>365.5</v>
      </c>
      <c r="AU639" s="31">
        <f t="shared" si="1473"/>
        <v>365.5</v>
      </c>
      <c r="AV639" s="31"/>
      <c r="AW639" s="32"/>
      <c r="AX639" s="32"/>
      <c r="AY639" s="1"/>
      <c r="AZ639" s="1"/>
      <c r="BA639" s="1"/>
      <c r="BB639" s="1"/>
      <c r="BC639" s="1"/>
      <c r="BD639" s="1"/>
      <c r="BE639" s="1"/>
    </row>
    <row r="640" ht="47.25">
      <c r="A640" s="29" t="s">
        <v>429</v>
      </c>
      <c r="B640" s="29" t="s">
        <v>63</v>
      </c>
      <c r="C640" s="29" t="s">
        <v>144</v>
      </c>
      <c r="D640" s="29" t="s">
        <v>458</v>
      </c>
      <c r="E640" s="36"/>
      <c r="F640" s="30" t="s">
        <v>459</v>
      </c>
      <c r="G640" s="31">
        <f>G641+G642</f>
        <v>1992</v>
      </c>
      <c r="H640" s="31">
        <f>H641+H642</f>
        <v>2093.3000000000002</v>
      </c>
      <c r="I640" s="31">
        <f>I641+I642</f>
        <v>2093.3000000000002</v>
      </c>
      <c r="J640" s="31">
        <f>J641+J642</f>
        <v>0</v>
      </c>
      <c r="K640" s="31">
        <f>K641+K642</f>
        <v>0</v>
      </c>
      <c r="L640" s="31">
        <f>L641+L642</f>
        <v>0</v>
      </c>
      <c r="M640" s="31">
        <f t="shared" si="1510"/>
        <v>1992</v>
      </c>
      <c r="N640" s="31">
        <f t="shared" si="1511"/>
        <v>2093.3000000000002</v>
      </c>
      <c r="O640" s="31">
        <f t="shared" si="1512"/>
        <v>2093.3000000000002</v>
      </c>
      <c r="P640" s="31">
        <f>P641+P642</f>
        <v>0</v>
      </c>
      <c r="Q640" s="31">
        <f>Q641+Q642</f>
        <v>0</v>
      </c>
      <c r="R640" s="31">
        <f>R641+R642</f>
        <v>0</v>
      </c>
      <c r="S640" s="31">
        <f>S641+S642</f>
        <v>0</v>
      </c>
      <c r="T640" s="31">
        <f>T641+T642</f>
        <v>0</v>
      </c>
      <c r="U640" s="31">
        <f>U641+U642</f>
        <v>0</v>
      </c>
      <c r="V640" s="31">
        <f>V641+V642</f>
        <v>0</v>
      </c>
      <c r="W640" s="31">
        <f>W641+W642</f>
        <v>0</v>
      </c>
      <c r="X640" s="31">
        <f>X641+X642</f>
        <v>0</v>
      </c>
      <c r="Y640" s="31">
        <f>Y641+Y642</f>
        <v>0</v>
      </c>
      <c r="Z640" s="31">
        <f>Z641+Z642</f>
        <v>0</v>
      </c>
      <c r="AA640" s="31">
        <f>AA641+AA642</f>
        <v>0</v>
      </c>
      <c r="AB640" s="31">
        <f>AB641+AB642</f>
        <v>0</v>
      </c>
      <c r="AC640" s="31">
        <f t="shared" si="1474"/>
        <v>1992</v>
      </c>
      <c r="AD640" s="31">
        <f t="shared" si="1475"/>
        <v>2093.3000000000002</v>
      </c>
      <c r="AE640" s="31">
        <f t="shared" si="1476"/>
        <v>2093.3000000000002</v>
      </c>
      <c r="AF640" s="31">
        <f>AF641+AF642</f>
        <v>0</v>
      </c>
      <c r="AG640" s="31">
        <f t="shared" si="1477"/>
        <v>1992</v>
      </c>
      <c r="AH640" s="31">
        <f t="shared" si="1478"/>
        <v>2093.3000000000002</v>
      </c>
      <c r="AI640" s="31">
        <f t="shared" si="1479"/>
        <v>2093.3000000000002</v>
      </c>
      <c r="AJ640" s="31">
        <f>AJ641+AJ642</f>
        <v>0</v>
      </c>
      <c r="AK640" s="31">
        <f>AK641+AK642</f>
        <v>0</v>
      </c>
      <c r="AL640" s="31">
        <f>AL641+AL642</f>
        <v>0</v>
      </c>
      <c r="AM640" s="31">
        <f>AM641+AM642</f>
        <v>0</v>
      </c>
      <c r="AN640" s="31">
        <f>AN641+AN642</f>
        <v>0</v>
      </c>
      <c r="AO640" s="31">
        <f>AO641+AO642</f>
        <v>0</v>
      </c>
      <c r="AP640" s="31">
        <f>AP641+AP642</f>
        <v>0</v>
      </c>
      <c r="AQ640" s="31">
        <f>AQ641+AQ642</f>
        <v>0</v>
      </c>
      <c r="AR640" s="31">
        <f>AR641+AR642</f>
        <v>0</v>
      </c>
      <c r="AS640" s="31">
        <f t="shared" si="1471"/>
        <v>1992</v>
      </c>
      <c r="AT640" s="31">
        <f t="shared" si="1472"/>
        <v>2093.3000000000002</v>
      </c>
      <c r="AU640" s="31">
        <f t="shared" si="1473"/>
        <v>2093.3000000000002</v>
      </c>
      <c r="AV640" s="31">
        <f>AV641+AV642</f>
        <v>0</v>
      </c>
      <c r="AW640" s="32"/>
      <c r="AX640" s="32"/>
      <c r="AY640" s="1"/>
      <c r="AZ640" s="1"/>
      <c r="BA640" s="1"/>
      <c r="BB640" s="1"/>
      <c r="BC640" s="1"/>
      <c r="BD640" s="1"/>
      <c r="BE640" s="1"/>
    </row>
    <row r="641" ht="78.75">
      <c r="A641" s="29" t="s">
        <v>429</v>
      </c>
      <c r="B641" s="29" t="s">
        <v>63</v>
      </c>
      <c r="C641" s="29" t="s">
        <v>144</v>
      </c>
      <c r="D641" s="29" t="s">
        <v>458</v>
      </c>
      <c r="E641" s="29" t="s">
        <v>51</v>
      </c>
      <c r="F641" s="30" t="s">
        <v>52</v>
      </c>
      <c r="G641" s="31">
        <v>1374.3</v>
      </c>
      <c r="H641" s="31">
        <v>1420</v>
      </c>
      <c r="I641" s="31">
        <v>1420</v>
      </c>
      <c r="J641" s="31"/>
      <c r="K641" s="31"/>
      <c r="L641" s="31"/>
      <c r="M641" s="31">
        <f t="shared" si="1510"/>
        <v>1374.3</v>
      </c>
      <c r="N641" s="31">
        <f t="shared" si="1511"/>
        <v>1420</v>
      </c>
      <c r="O641" s="31">
        <f t="shared" si="1512"/>
        <v>1420</v>
      </c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  <c r="AA641" s="31"/>
      <c r="AB641" s="31"/>
      <c r="AC641" s="31">
        <f t="shared" si="1474"/>
        <v>1374.3</v>
      </c>
      <c r="AD641" s="31">
        <f t="shared" si="1475"/>
        <v>1420</v>
      </c>
      <c r="AE641" s="31">
        <f t="shared" si="1476"/>
        <v>1420</v>
      </c>
      <c r="AF641" s="31"/>
      <c r="AG641" s="31">
        <f t="shared" si="1477"/>
        <v>1374.3</v>
      </c>
      <c r="AH641" s="31">
        <f t="shared" si="1478"/>
        <v>1420</v>
      </c>
      <c r="AI641" s="31">
        <f t="shared" si="1479"/>
        <v>1420</v>
      </c>
      <c r="AJ641" s="31"/>
      <c r="AK641" s="31"/>
      <c r="AL641" s="31"/>
      <c r="AM641" s="31"/>
      <c r="AN641" s="31"/>
      <c r="AO641" s="31"/>
      <c r="AP641" s="31"/>
      <c r="AQ641" s="31"/>
      <c r="AR641" s="31"/>
      <c r="AS641" s="31">
        <f t="shared" si="1471"/>
        <v>1374.3</v>
      </c>
      <c r="AT641" s="31">
        <f t="shared" si="1472"/>
        <v>1420</v>
      </c>
      <c r="AU641" s="31">
        <f t="shared" si="1473"/>
        <v>1420</v>
      </c>
      <c r="AV641" s="31"/>
      <c r="AW641" s="32"/>
      <c r="AX641" s="32"/>
      <c r="AY641" s="1"/>
      <c r="AZ641" s="1"/>
      <c r="BA641" s="1"/>
      <c r="BB641" s="1"/>
      <c r="BC641" s="1"/>
      <c r="BD641" s="1"/>
      <c r="BE641" s="1"/>
    </row>
    <row r="642" ht="31.5">
      <c r="A642" s="29" t="s">
        <v>429</v>
      </c>
      <c r="B642" s="29" t="s">
        <v>63</v>
      </c>
      <c r="C642" s="29" t="s">
        <v>144</v>
      </c>
      <c r="D642" s="29" t="s">
        <v>458</v>
      </c>
      <c r="E642" s="29" t="s">
        <v>39</v>
      </c>
      <c r="F642" s="30" t="s">
        <v>40</v>
      </c>
      <c r="G642" s="31">
        <v>617.70000000000005</v>
      </c>
      <c r="H642" s="31">
        <v>673.29999999999995</v>
      </c>
      <c r="I642" s="31">
        <v>673.29999999999995</v>
      </c>
      <c r="J642" s="31"/>
      <c r="K642" s="31"/>
      <c r="L642" s="31"/>
      <c r="M642" s="31">
        <f t="shared" si="1510"/>
        <v>617.70000000000005</v>
      </c>
      <c r="N642" s="31">
        <f t="shared" si="1511"/>
        <v>673.29999999999995</v>
      </c>
      <c r="O642" s="31">
        <f t="shared" si="1512"/>
        <v>673.29999999999995</v>
      </c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  <c r="AA642" s="31"/>
      <c r="AB642" s="31"/>
      <c r="AC642" s="31">
        <f t="shared" si="1474"/>
        <v>617.70000000000005</v>
      </c>
      <c r="AD642" s="31">
        <f t="shared" si="1475"/>
        <v>673.29999999999995</v>
      </c>
      <c r="AE642" s="31">
        <f t="shared" si="1476"/>
        <v>673.29999999999995</v>
      </c>
      <c r="AF642" s="31"/>
      <c r="AG642" s="31">
        <f t="shared" si="1477"/>
        <v>617.70000000000005</v>
      </c>
      <c r="AH642" s="31">
        <f t="shared" si="1478"/>
        <v>673.29999999999995</v>
      </c>
      <c r="AI642" s="31">
        <f t="shared" si="1479"/>
        <v>673.29999999999995</v>
      </c>
      <c r="AJ642" s="31"/>
      <c r="AK642" s="31"/>
      <c r="AL642" s="31"/>
      <c r="AM642" s="31"/>
      <c r="AN642" s="31"/>
      <c r="AO642" s="31"/>
      <c r="AP642" s="31"/>
      <c r="AQ642" s="31"/>
      <c r="AR642" s="31"/>
      <c r="AS642" s="31">
        <f t="shared" si="1471"/>
        <v>617.70000000000005</v>
      </c>
      <c r="AT642" s="31">
        <f t="shared" si="1472"/>
        <v>673.29999999999995</v>
      </c>
      <c r="AU642" s="31">
        <f t="shared" si="1473"/>
        <v>673.29999999999995</v>
      </c>
      <c r="AV642" s="31"/>
      <c r="AW642" s="32"/>
      <c r="AX642" s="32"/>
      <c r="AY642" s="1"/>
      <c r="AZ642" s="1"/>
      <c r="BA642" s="1"/>
      <c r="BB642" s="1"/>
      <c r="BC642" s="1"/>
      <c r="BD642" s="1"/>
      <c r="BE642" s="1"/>
    </row>
    <row r="643" s="19" customFormat="1">
      <c r="A643" s="20" t="s">
        <v>429</v>
      </c>
      <c r="B643" s="20" t="s">
        <v>116</v>
      </c>
      <c r="C643" s="20"/>
      <c r="D643" s="20"/>
      <c r="E643" s="20"/>
      <c r="F643" s="21" t="s">
        <v>117</v>
      </c>
      <c r="G643" s="22">
        <f>G655+G644</f>
        <v>9259.1000000000004</v>
      </c>
      <c r="H643" s="22">
        <f>H655+H644</f>
        <v>9259.1000000000004</v>
      </c>
      <c r="I643" s="22">
        <f>I655+I644</f>
        <v>9259.1000000000004</v>
      </c>
      <c r="J643" s="22">
        <f>J655+J644</f>
        <v>454.5</v>
      </c>
      <c r="K643" s="22">
        <f>K655+K644</f>
        <v>454.5</v>
      </c>
      <c r="L643" s="22">
        <f>L655+L644</f>
        <v>454.5</v>
      </c>
      <c r="M643" s="22">
        <f t="shared" si="1510"/>
        <v>9713.6000000000004</v>
      </c>
      <c r="N643" s="22">
        <f t="shared" si="1511"/>
        <v>9713.6000000000004</v>
      </c>
      <c r="O643" s="22">
        <f t="shared" si="1512"/>
        <v>9713.6000000000004</v>
      </c>
      <c r="P643" s="22">
        <f>P655+P644</f>
        <v>0</v>
      </c>
      <c r="Q643" s="22">
        <f>Q655+Q644</f>
        <v>0</v>
      </c>
      <c r="R643" s="22">
        <f>R655+R644</f>
        <v>-495.5</v>
      </c>
      <c r="S643" s="22">
        <f>S655+S644</f>
        <v>0</v>
      </c>
      <c r="T643" s="22">
        <f>T655+T644</f>
        <v>0</v>
      </c>
      <c r="U643" s="22">
        <f>U655+U644</f>
        <v>0</v>
      </c>
      <c r="V643" s="22">
        <f>V655+V644</f>
        <v>0</v>
      </c>
      <c r="W643" s="22">
        <f>W655+W644</f>
        <v>0</v>
      </c>
      <c r="X643" s="22">
        <f>X655+X644</f>
        <v>0</v>
      </c>
      <c r="Y643" s="22">
        <f>Y655+Y644</f>
        <v>0</v>
      </c>
      <c r="Z643" s="22">
        <f>Z655+Z644</f>
        <v>0</v>
      </c>
      <c r="AA643" s="22">
        <f>AA655+AA644</f>
        <v>0</v>
      </c>
      <c r="AB643" s="22">
        <f>AB655+AB644</f>
        <v>0</v>
      </c>
      <c r="AC643" s="22">
        <f t="shared" si="1474"/>
        <v>9218.1000000000004</v>
      </c>
      <c r="AD643" s="22">
        <f t="shared" si="1475"/>
        <v>9713.6000000000004</v>
      </c>
      <c r="AE643" s="22">
        <f t="shared" si="1476"/>
        <v>9713.6000000000004</v>
      </c>
      <c r="AF643" s="22">
        <f>AF655+AF644</f>
        <v>0</v>
      </c>
      <c r="AG643" s="22">
        <f t="shared" si="1477"/>
        <v>9218.1000000000004</v>
      </c>
      <c r="AH643" s="22">
        <f t="shared" si="1478"/>
        <v>9713.6000000000004</v>
      </c>
      <c r="AI643" s="22">
        <f t="shared" si="1479"/>
        <v>9713.6000000000004</v>
      </c>
      <c r="AJ643" s="22">
        <f>AJ655+AJ644</f>
        <v>0</v>
      </c>
      <c r="AK643" s="22">
        <f>AK655+AK644</f>
        <v>0</v>
      </c>
      <c r="AL643" s="22">
        <f>AL655+AL644</f>
        <v>0</v>
      </c>
      <c r="AM643" s="22">
        <f>AM655+AM644</f>
        <v>0</v>
      </c>
      <c r="AN643" s="22">
        <f>AN655+AN644</f>
        <v>0</v>
      </c>
      <c r="AO643" s="22">
        <f>AO655+AO644</f>
        <v>0</v>
      </c>
      <c r="AP643" s="22">
        <f>AP655+AP644</f>
        <v>0</v>
      </c>
      <c r="AQ643" s="22">
        <f>AQ655+AQ644</f>
        <v>0</v>
      </c>
      <c r="AR643" s="22">
        <f>AR655+AR644</f>
        <v>0</v>
      </c>
      <c r="AS643" s="22">
        <f t="shared" si="1471"/>
        <v>9218.1000000000004</v>
      </c>
      <c r="AT643" s="22">
        <f t="shared" si="1472"/>
        <v>9713.6000000000004</v>
      </c>
      <c r="AU643" s="22">
        <f t="shared" si="1473"/>
        <v>9713.6000000000004</v>
      </c>
      <c r="AV643" s="22">
        <f>AV655+AV644</f>
        <v>0</v>
      </c>
      <c r="AW643" s="23"/>
      <c r="AX643" s="23"/>
      <c r="AY643" s="19"/>
      <c r="AZ643" s="19"/>
      <c r="BA643" s="19"/>
      <c r="BB643" s="19"/>
      <c r="BC643" s="19"/>
      <c r="BD643" s="19"/>
      <c r="BE643" s="19"/>
    </row>
    <row r="644" s="24" customFormat="1">
      <c r="A644" s="25" t="s">
        <v>429</v>
      </c>
      <c r="B644" s="25" t="s">
        <v>116</v>
      </c>
      <c r="C644" s="25" t="s">
        <v>255</v>
      </c>
      <c r="D644" s="25"/>
      <c r="E644" s="35"/>
      <c r="F644" s="26" t="s">
        <v>460</v>
      </c>
      <c r="G644" s="27">
        <f>G645+G650</f>
        <v>5048.7000000000007</v>
      </c>
      <c r="H644" s="27">
        <f>H645+H650</f>
        <v>5048.7000000000007</v>
      </c>
      <c r="I644" s="27">
        <f>I645+I650</f>
        <v>5048.7000000000007</v>
      </c>
      <c r="J644" s="27">
        <f>J645+J650</f>
        <v>454.5</v>
      </c>
      <c r="K644" s="27">
        <f>K645+K650</f>
        <v>454.5</v>
      </c>
      <c r="L644" s="27">
        <f>L645+L650</f>
        <v>454.5</v>
      </c>
      <c r="M644" s="27">
        <f t="shared" si="1510"/>
        <v>5503.2000000000007</v>
      </c>
      <c r="N644" s="27">
        <f t="shared" si="1511"/>
        <v>5503.2000000000007</v>
      </c>
      <c r="O644" s="27">
        <f t="shared" si="1512"/>
        <v>5503.2000000000007</v>
      </c>
      <c r="P644" s="27">
        <f>P645+P650</f>
        <v>0</v>
      </c>
      <c r="Q644" s="27">
        <f>Q645+Q650</f>
        <v>0</v>
      </c>
      <c r="R644" s="27">
        <f>R645+R650</f>
        <v>0</v>
      </c>
      <c r="S644" s="27">
        <f>S645+S650</f>
        <v>0</v>
      </c>
      <c r="T644" s="27">
        <f>T645+T650</f>
        <v>0</v>
      </c>
      <c r="U644" s="27">
        <f>U645+U650</f>
        <v>0</v>
      </c>
      <c r="V644" s="27">
        <f>V645+V650</f>
        <v>0</v>
      </c>
      <c r="W644" s="27">
        <f>W645+W650</f>
        <v>0</v>
      </c>
      <c r="X644" s="27">
        <f>X645+X650</f>
        <v>0</v>
      </c>
      <c r="Y644" s="27">
        <f>Y645+Y650</f>
        <v>0</v>
      </c>
      <c r="Z644" s="27">
        <f>Z645+Z650</f>
        <v>0</v>
      </c>
      <c r="AA644" s="27">
        <f>AA645+AA650</f>
        <v>0</v>
      </c>
      <c r="AB644" s="27">
        <f>AB645+AB650</f>
        <v>0</v>
      </c>
      <c r="AC644" s="27">
        <f t="shared" si="1474"/>
        <v>5503.2000000000007</v>
      </c>
      <c r="AD644" s="27">
        <f t="shared" si="1475"/>
        <v>5503.2000000000007</v>
      </c>
      <c r="AE644" s="27">
        <f t="shared" si="1476"/>
        <v>5503.2000000000007</v>
      </c>
      <c r="AF644" s="27">
        <f>AF645+AF650</f>
        <v>0</v>
      </c>
      <c r="AG644" s="27">
        <f t="shared" si="1477"/>
        <v>5503.2000000000007</v>
      </c>
      <c r="AH644" s="27">
        <f t="shared" si="1478"/>
        <v>5503.2000000000007</v>
      </c>
      <c r="AI644" s="27">
        <f t="shared" si="1479"/>
        <v>5503.2000000000007</v>
      </c>
      <c r="AJ644" s="27">
        <f>AJ645+AJ650</f>
        <v>0</v>
      </c>
      <c r="AK644" s="27">
        <f>AK645+AK650</f>
        <v>0</v>
      </c>
      <c r="AL644" s="27">
        <f>AL645+AL650</f>
        <v>0</v>
      </c>
      <c r="AM644" s="27">
        <f>AM645+AM650</f>
        <v>0</v>
      </c>
      <c r="AN644" s="27">
        <f>AN645+AN650</f>
        <v>0</v>
      </c>
      <c r="AO644" s="27">
        <f>AO645+AO650</f>
        <v>0</v>
      </c>
      <c r="AP644" s="27">
        <f>AP645+AP650</f>
        <v>0</v>
      </c>
      <c r="AQ644" s="27">
        <f>AQ645+AQ650</f>
        <v>0</v>
      </c>
      <c r="AR644" s="27">
        <f>AR645+AR650</f>
        <v>0</v>
      </c>
      <c r="AS644" s="27">
        <f t="shared" si="1471"/>
        <v>5503.2000000000007</v>
      </c>
      <c r="AT644" s="27">
        <f t="shared" si="1472"/>
        <v>5503.2000000000007</v>
      </c>
      <c r="AU644" s="27">
        <f t="shared" si="1473"/>
        <v>5503.2000000000007</v>
      </c>
      <c r="AV644" s="27">
        <f>AV645+AV650</f>
        <v>0</v>
      </c>
      <c r="AW644" s="28"/>
      <c r="AX644" s="28"/>
      <c r="AY644" s="24"/>
      <c r="AZ644" s="24"/>
      <c r="BA644" s="24"/>
      <c r="BB644" s="24"/>
      <c r="BC644" s="24"/>
      <c r="BD644" s="24"/>
      <c r="BE644" s="24"/>
    </row>
    <row r="645" ht="31.5">
      <c r="A645" s="29" t="s">
        <v>429</v>
      </c>
      <c r="B645" s="29" t="s">
        <v>116</v>
      </c>
      <c r="C645" s="29" t="s">
        <v>255</v>
      </c>
      <c r="D645" s="29" t="s">
        <v>65</v>
      </c>
      <c r="E645" s="36"/>
      <c r="F645" s="30" t="s">
        <v>66</v>
      </c>
      <c r="G645" s="31">
        <f t="shared" ref="G645:G661" si="1543">G646</f>
        <v>639.60000000000002</v>
      </c>
      <c r="H645" s="31">
        <f t="shared" ref="H645:H661" si="1544">H646</f>
        <v>639.60000000000002</v>
      </c>
      <c r="I645" s="31">
        <f t="shared" ref="I645:I661" si="1545">I646</f>
        <v>639.60000000000002</v>
      </c>
      <c r="J645" s="31">
        <f t="shared" ref="J645:J661" si="1546">J646</f>
        <v>0</v>
      </c>
      <c r="K645" s="31">
        <f t="shared" ref="K645:K661" si="1547">K646</f>
        <v>0</v>
      </c>
      <c r="L645" s="31">
        <f t="shared" ref="L645:L661" si="1548">L646</f>
        <v>0</v>
      </c>
      <c r="M645" s="31">
        <f t="shared" si="1510"/>
        <v>639.60000000000002</v>
      </c>
      <c r="N645" s="31">
        <f t="shared" si="1511"/>
        <v>639.60000000000002</v>
      </c>
      <c r="O645" s="31">
        <f t="shared" si="1512"/>
        <v>639.60000000000002</v>
      </c>
      <c r="P645" s="31">
        <f t="shared" ref="P645:P661" si="1549">P646</f>
        <v>0</v>
      </c>
      <c r="Q645" s="31">
        <f t="shared" ref="Q645:Q661" si="1550">Q646</f>
        <v>0</v>
      </c>
      <c r="R645" s="31">
        <f t="shared" ref="R645:R661" si="1551">R646</f>
        <v>0</v>
      </c>
      <c r="S645" s="31">
        <f t="shared" ref="S645:S661" si="1552">S646</f>
        <v>0</v>
      </c>
      <c r="T645" s="31">
        <f t="shared" ref="T645:T661" si="1553">T646</f>
        <v>0</v>
      </c>
      <c r="U645" s="31">
        <f t="shared" ref="U645:U661" si="1554">U646</f>
        <v>0</v>
      </c>
      <c r="V645" s="31">
        <f t="shared" ref="V645:V661" si="1555">V646</f>
        <v>0</v>
      </c>
      <c r="W645" s="31">
        <f t="shared" ref="W645:W661" si="1556">W646</f>
        <v>0</v>
      </c>
      <c r="X645" s="31">
        <f t="shared" ref="X645:X661" si="1557">X646</f>
        <v>0</v>
      </c>
      <c r="Y645" s="31">
        <f t="shared" ref="Y645:Y661" si="1558">Y646</f>
        <v>0</v>
      </c>
      <c r="Z645" s="31">
        <f t="shared" ref="Z645:Z661" si="1559">Z646</f>
        <v>0</v>
      </c>
      <c r="AA645" s="31">
        <f t="shared" ref="AA645:AA661" si="1560">AA646</f>
        <v>0</v>
      </c>
      <c r="AB645" s="31">
        <f t="shared" ref="AB645:AB661" si="1561">AB646</f>
        <v>0</v>
      </c>
      <c r="AC645" s="31">
        <f t="shared" si="1474"/>
        <v>639.60000000000002</v>
      </c>
      <c r="AD645" s="31">
        <f t="shared" si="1475"/>
        <v>639.60000000000002</v>
      </c>
      <c r="AE645" s="31">
        <f t="shared" si="1476"/>
        <v>639.60000000000002</v>
      </c>
      <c r="AF645" s="31">
        <f t="shared" ref="AF645:AF661" si="1562">AF646</f>
        <v>0</v>
      </c>
      <c r="AG645" s="31">
        <f t="shared" si="1477"/>
        <v>639.60000000000002</v>
      </c>
      <c r="AH645" s="31">
        <f t="shared" si="1478"/>
        <v>639.60000000000002</v>
      </c>
      <c r="AI645" s="31">
        <f t="shared" si="1479"/>
        <v>639.60000000000002</v>
      </c>
      <c r="AJ645" s="31">
        <f t="shared" ref="AJ645:AJ661" si="1563">AJ646</f>
        <v>0</v>
      </c>
      <c r="AK645" s="31">
        <f t="shared" ref="AK645:AK661" si="1564">AK646</f>
        <v>0</v>
      </c>
      <c r="AL645" s="31">
        <f t="shared" ref="AL645:AL661" si="1565">AL646</f>
        <v>0</v>
      </c>
      <c r="AM645" s="31">
        <f t="shared" ref="AM645:AM661" si="1566">AM646</f>
        <v>0</v>
      </c>
      <c r="AN645" s="31">
        <f t="shared" ref="AN645:AN661" si="1567">AN646</f>
        <v>0</v>
      </c>
      <c r="AO645" s="31">
        <f t="shared" ref="AO645:AO661" si="1568">AO646</f>
        <v>0</v>
      </c>
      <c r="AP645" s="31">
        <f t="shared" ref="AP645:AP661" si="1569">AP646</f>
        <v>0</v>
      </c>
      <c r="AQ645" s="31">
        <f t="shared" ref="AQ645:AQ661" si="1570">AQ646</f>
        <v>0</v>
      </c>
      <c r="AR645" s="31">
        <f t="shared" ref="AR645:AR661" si="1571">AR646</f>
        <v>0</v>
      </c>
      <c r="AS645" s="31">
        <f t="shared" si="1471"/>
        <v>639.60000000000002</v>
      </c>
      <c r="AT645" s="31">
        <f t="shared" si="1472"/>
        <v>639.60000000000002</v>
      </c>
      <c r="AU645" s="31">
        <f t="shared" si="1473"/>
        <v>639.60000000000002</v>
      </c>
      <c r="AV645" s="31">
        <f t="shared" ref="AV645:AV661" si="1572">AV646</f>
        <v>0</v>
      </c>
      <c r="AW645" s="32"/>
      <c r="AX645" s="32"/>
      <c r="AY645" s="1"/>
      <c r="AZ645" s="1"/>
      <c r="BA645" s="1"/>
      <c r="BB645" s="1"/>
      <c r="BC645" s="1"/>
      <c r="BD645" s="1"/>
      <c r="BE645" s="1"/>
    </row>
    <row r="646" hidden="1">
      <c r="A646" s="29" t="s">
        <v>429</v>
      </c>
      <c r="B646" s="29" t="s">
        <v>116</v>
      </c>
      <c r="C646" s="29" t="s">
        <v>255</v>
      </c>
      <c r="D646" s="29" t="s">
        <v>67</v>
      </c>
      <c r="E646" s="36"/>
      <c r="F646" s="30" t="s">
        <v>34</v>
      </c>
      <c r="G646" s="31">
        <f t="shared" si="1543"/>
        <v>639.60000000000002</v>
      </c>
      <c r="H646" s="31">
        <f t="shared" si="1544"/>
        <v>639.60000000000002</v>
      </c>
      <c r="I646" s="31">
        <f t="shared" si="1545"/>
        <v>639.60000000000002</v>
      </c>
      <c r="J646" s="31">
        <f t="shared" si="1546"/>
        <v>0</v>
      </c>
      <c r="K646" s="31">
        <f t="shared" si="1547"/>
        <v>0</v>
      </c>
      <c r="L646" s="31">
        <f t="shared" si="1548"/>
        <v>0</v>
      </c>
      <c r="M646" s="31">
        <f t="shared" si="1510"/>
        <v>639.60000000000002</v>
      </c>
      <c r="N646" s="31">
        <f t="shared" si="1511"/>
        <v>639.60000000000002</v>
      </c>
      <c r="O646" s="31">
        <f t="shared" si="1512"/>
        <v>639.60000000000002</v>
      </c>
      <c r="P646" s="31">
        <f t="shared" si="1549"/>
        <v>0</v>
      </c>
      <c r="Q646" s="31">
        <f t="shared" si="1550"/>
        <v>0</v>
      </c>
      <c r="R646" s="31">
        <f t="shared" si="1551"/>
        <v>0</v>
      </c>
      <c r="S646" s="31">
        <f t="shared" si="1552"/>
        <v>0</v>
      </c>
      <c r="T646" s="31">
        <f t="shared" si="1553"/>
        <v>0</v>
      </c>
      <c r="U646" s="31">
        <f t="shared" si="1554"/>
        <v>0</v>
      </c>
      <c r="V646" s="31">
        <f t="shared" si="1555"/>
        <v>0</v>
      </c>
      <c r="W646" s="31">
        <f t="shared" si="1556"/>
        <v>0</v>
      </c>
      <c r="X646" s="31">
        <f t="shared" si="1557"/>
        <v>0</v>
      </c>
      <c r="Y646" s="31">
        <f t="shared" si="1558"/>
        <v>0</v>
      </c>
      <c r="Z646" s="31">
        <f t="shared" si="1559"/>
        <v>0</v>
      </c>
      <c r="AA646" s="31">
        <f t="shared" si="1560"/>
        <v>0</v>
      </c>
      <c r="AB646" s="31">
        <f t="shared" si="1561"/>
        <v>0</v>
      </c>
      <c r="AC646" s="31">
        <f t="shared" si="1474"/>
        <v>639.60000000000002</v>
      </c>
      <c r="AD646" s="31">
        <f t="shared" si="1475"/>
        <v>639.60000000000002</v>
      </c>
      <c r="AE646" s="31">
        <f t="shared" si="1476"/>
        <v>639.60000000000002</v>
      </c>
      <c r="AF646" s="31">
        <f t="shared" si="1562"/>
        <v>0</v>
      </c>
      <c r="AG646" s="31">
        <f t="shared" si="1477"/>
        <v>639.60000000000002</v>
      </c>
      <c r="AH646" s="31">
        <f t="shared" si="1478"/>
        <v>639.60000000000002</v>
      </c>
      <c r="AI646" s="31">
        <f t="shared" si="1479"/>
        <v>639.60000000000002</v>
      </c>
      <c r="AJ646" s="31">
        <f t="shared" si="1563"/>
        <v>0</v>
      </c>
      <c r="AK646" s="31">
        <f t="shared" si="1564"/>
        <v>0</v>
      </c>
      <c r="AL646" s="31">
        <f t="shared" si="1565"/>
        <v>0</v>
      </c>
      <c r="AM646" s="31">
        <f t="shared" si="1566"/>
        <v>0</v>
      </c>
      <c r="AN646" s="31">
        <f t="shared" si="1567"/>
        <v>0</v>
      </c>
      <c r="AO646" s="31">
        <f t="shared" si="1568"/>
        <v>0</v>
      </c>
      <c r="AP646" s="31">
        <f t="shared" si="1569"/>
        <v>0</v>
      </c>
      <c r="AQ646" s="31">
        <f t="shared" si="1570"/>
        <v>0</v>
      </c>
      <c r="AR646" s="31">
        <f t="shared" si="1571"/>
        <v>0</v>
      </c>
      <c r="AS646" s="31">
        <f t="shared" si="1471"/>
        <v>639.60000000000002</v>
      </c>
      <c r="AT646" s="31">
        <f t="shared" si="1472"/>
        <v>639.60000000000002</v>
      </c>
      <c r="AU646" s="31">
        <f t="shared" si="1473"/>
        <v>639.60000000000002</v>
      </c>
      <c r="AV646" s="31">
        <f t="shared" si="1572"/>
        <v>0</v>
      </c>
      <c r="AW646" s="32">
        <v>0</v>
      </c>
      <c r="AX646" s="32"/>
      <c r="AY646" s="1" t="s">
        <v>152</v>
      </c>
      <c r="AZ646" s="1"/>
      <c r="BA646" s="1"/>
      <c r="BB646" s="1"/>
      <c r="BC646" s="1"/>
      <c r="BD646" s="1"/>
      <c r="BE646" s="1"/>
    </row>
    <row r="647" ht="31.5">
      <c r="A647" s="29" t="s">
        <v>429</v>
      </c>
      <c r="B647" s="29" t="s">
        <v>116</v>
      </c>
      <c r="C647" s="29" t="s">
        <v>255</v>
      </c>
      <c r="D647" s="29" t="s">
        <v>461</v>
      </c>
      <c r="E647" s="36"/>
      <c r="F647" s="30" t="s">
        <v>462</v>
      </c>
      <c r="G647" s="31">
        <f t="shared" si="1543"/>
        <v>639.60000000000002</v>
      </c>
      <c r="H647" s="31">
        <f t="shared" si="1544"/>
        <v>639.60000000000002</v>
      </c>
      <c r="I647" s="31">
        <f t="shared" si="1545"/>
        <v>639.60000000000002</v>
      </c>
      <c r="J647" s="31">
        <f t="shared" si="1546"/>
        <v>0</v>
      </c>
      <c r="K647" s="31">
        <f t="shared" si="1547"/>
        <v>0</v>
      </c>
      <c r="L647" s="31">
        <f t="shared" si="1548"/>
        <v>0</v>
      </c>
      <c r="M647" s="31">
        <f t="shared" si="1510"/>
        <v>639.60000000000002</v>
      </c>
      <c r="N647" s="31">
        <f t="shared" si="1511"/>
        <v>639.60000000000002</v>
      </c>
      <c r="O647" s="31">
        <f t="shared" si="1512"/>
        <v>639.60000000000002</v>
      </c>
      <c r="P647" s="31">
        <f t="shared" si="1549"/>
        <v>0</v>
      </c>
      <c r="Q647" s="31">
        <f t="shared" si="1550"/>
        <v>0</v>
      </c>
      <c r="R647" s="31">
        <f t="shared" si="1551"/>
        <v>0</v>
      </c>
      <c r="S647" s="31">
        <f t="shared" si="1552"/>
        <v>0</v>
      </c>
      <c r="T647" s="31">
        <f t="shared" si="1553"/>
        <v>0</v>
      </c>
      <c r="U647" s="31">
        <f t="shared" si="1554"/>
        <v>0</v>
      </c>
      <c r="V647" s="31">
        <f t="shared" si="1555"/>
        <v>0</v>
      </c>
      <c r="W647" s="31">
        <f t="shared" si="1556"/>
        <v>0</v>
      </c>
      <c r="X647" s="31">
        <f t="shared" si="1557"/>
        <v>0</v>
      </c>
      <c r="Y647" s="31">
        <f t="shared" si="1558"/>
        <v>0</v>
      </c>
      <c r="Z647" s="31">
        <f t="shared" si="1559"/>
        <v>0</v>
      </c>
      <c r="AA647" s="31">
        <f t="shared" si="1560"/>
        <v>0</v>
      </c>
      <c r="AB647" s="31">
        <f t="shared" si="1561"/>
        <v>0</v>
      </c>
      <c r="AC647" s="31">
        <f t="shared" si="1474"/>
        <v>639.60000000000002</v>
      </c>
      <c r="AD647" s="31">
        <f t="shared" si="1475"/>
        <v>639.60000000000002</v>
      </c>
      <c r="AE647" s="31">
        <f t="shared" si="1476"/>
        <v>639.60000000000002</v>
      </c>
      <c r="AF647" s="31">
        <f t="shared" si="1562"/>
        <v>0</v>
      </c>
      <c r="AG647" s="31">
        <f t="shared" si="1477"/>
        <v>639.60000000000002</v>
      </c>
      <c r="AH647" s="31">
        <f t="shared" si="1478"/>
        <v>639.60000000000002</v>
      </c>
      <c r="AI647" s="31">
        <f t="shared" si="1479"/>
        <v>639.60000000000002</v>
      </c>
      <c r="AJ647" s="31">
        <f t="shared" si="1563"/>
        <v>0</v>
      </c>
      <c r="AK647" s="31">
        <f t="shared" si="1564"/>
        <v>0</v>
      </c>
      <c r="AL647" s="31">
        <f t="shared" si="1565"/>
        <v>0</v>
      </c>
      <c r="AM647" s="31">
        <f t="shared" si="1566"/>
        <v>0</v>
      </c>
      <c r="AN647" s="31">
        <f t="shared" si="1567"/>
        <v>0</v>
      </c>
      <c r="AO647" s="31">
        <f t="shared" si="1568"/>
        <v>0</v>
      </c>
      <c r="AP647" s="31">
        <f t="shared" si="1569"/>
        <v>0</v>
      </c>
      <c r="AQ647" s="31">
        <f t="shared" si="1570"/>
        <v>0</v>
      </c>
      <c r="AR647" s="31">
        <f t="shared" si="1571"/>
        <v>0</v>
      </c>
      <c r="AS647" s="31">
        <f t="shared" si="1471"/>
        <v>639.60000000000002</v>
      </c>
      <c r="AT647" s="31">
        <f t="shared" si="1472"/>
        <v>639.60000000000002</v>
      </c>
      <c r="AU647" s="31">
        <f t="shared" si="1473"/>
        <v>639.60000000000002</v>
      </c>
      <c r="AV647" s="31">
        <f t="shared" si="1572"/>
        <v>0</v>
      </c>
      <c r="AW647" s="32"/>
      <c r="AX647" s="32"/>
      <c r="AY647" s="1"/>
      <c r="AZ647" s="1"/>
      <c r="BA647" s="1"/>
      <c r="BB647" s="1"/>
      <c r="BC647" s="1"/>
      <c r="BD647" s="1"/>
      <c r="BE647" s="1"/>
    </row>
    <row r="648" ht="31.5">
      <c r="A648" s="29" t="s">
        <v>429</v>
      </c>
      <c r="B648" s="29" t="s">
        <v>116</v>
      </c>
      <c r="C648" s="29" t="s">
        <v>255</v>
      </c>
      <c r="D648" s="29" t="s">
        <v>463</v>
      </c>
      <c r="E648" s="36"/>
      <c r="F648" s="30" t="s">
        <v>464</v>
      </c>
      <c r="G648" s="31">
        <f t="shared" si="1543"/>
        <v>639.60000000000002</v>
      </c>
      <c r="H648" s="31">
        <f t="shared" si="1544"/>
        <v>639.60000000000002</v>
      </c>
      <c r="I648" s="31">
        <f t="shared" si="1545"/>
        <v>639.60000000000002</v>
      </c>
      <c r="J648" s="31">
        <f t="shared" si="1546"/>
        <v>0</v>
      </c>
      <c r="K648" s="31">
        <f t="shared" si="1547"/>
        <v>0</v>
      </c>
      <c r="L648" s="31">
        <f t="shared" si="1548"/>
        <v>0</v>
      </c>
      <c r="M648" s="31">
        <f t="shared" si="1510"/>
        <v>639.60000000000002</v>
      </c>
      <c r="N648" s="31">
        <f t="shared" si="1511"/>
        <v>639.60000000000002</v>
      </c>
      <c r="O648" s="31">
        <f t="shared" si="1512"/>
        <v>639.60000000000002</v>
      </c>
      <c r="P648" s="31">
        <f t="shared" si="1549"/>
        <v>0</v>
      </c>
      <c r="Q648" s="31">
        <f t="shared" si="1550"/>
        <v>0</v>
      </c>
      <c r="R648" s="31">
        <f t="shared" si="1551"/>
        <v>0</v>
      </c>
      <c r="S648" s="31">
        <f t="shared" si="1552"/>
        <v>0</v>
      </c>
      <c r="T648" s="31">
        <f t="shared" si="1553"/>
        <v>0</v>
      </c>
      <c r="U648" s="31">
        <f t="shared" si="1554"/>
        <v>0</v>
      </c>
      <c r="V648" s="31">
        <f t="shared" si="1555"/>
        <v>0</v>
      </c>
      <c r="W648" s="31">
        <f t="shared" si="1556"/>
        <v>0</v>
      </c>
      <c r="X648" s="31">
        <f t="shared" si="1557"/>
        <v>0</v>
      </c>
      <c r="Y648" s="31">
        <f t="shared" si="1558"/>
        <v>0</v>
      </c>
      <c r="Z648" s="31">
        <f t="shared" si="1559"/>
        <v>0</v>
      </c>
      <c r="AA648" s="31">
        <f t="shared" si="1560"/>
        <v>0</v>
      </c>
      <c r="AB648" s="31">
        <f t="shared" si="1561"/>
        <v>0</v>
      </c>
      <c r="AC648" s="31">
        <f t="shared" si="1474"/>
        <v>639.60000000000002</v>
      </c>
      <c r="AD648" s="31">
        <f t="shared" si="1475"/>
        <v>639.60000000000002</v>
      </c>
      <c r="AE648" s="31">
        <f t="shared" si="1476"/>
        <v>639.60000000000002</v>
      </c>
      <c r="AF648" s="31">
        <f t="shared" si="1562"/>
        <v>0</v>
      </c>
      <c r="AG648" s="31">
        <f t="shared" si="1477"/>
        <v>639.60000000000002</v>
      </c>
      <c r="AH648" s="31">
        <f t="shared" si="1478"/>
        <v>639.60000000000002</v>
      </c>
      <c r="AI648" s="31">
        <f t="shared" si="1479"/>
        <v>639.60000000000002</v>
      </c>
      <c r="AJ648" s="31">
        <f t="shared" si="1563"/>
        <v>0</v>
      </c>
      <c r="AK648" s="31">
        <f t="shared" si="1564"/>
        <v>0</v>
      </c>
      <c r="AL648" s="31">
        <f t="shared" si="1565"/>
        <v>0</v>
      </c>
      <c r="AM648" s="31">
        <f t="shared" si="1566"/>
        <v>0</v>
      </c>
      <c r="AN648" s="31">
        <f t="shared" si="1567"/>
        <v>0</v>
      </c>
      <c r="AO648" s="31">
        <f t="shared" si="1568"/>
        <v>0</v>
      </c>
      <c r="AP648" s="31">
        <f t="shared" si="1569"/>
        <v>0</v>
      </c>
      <c r="AQ648" s="31">
        <f t="shared" si="1570"/>
        <v>0</v>
      </c>
      <c r="AR648" s="31">
        <f t="shared" si="1571"/>
        <v>0</v>
      </c>
      <c r="AS648" s="31">
        <f t="shared" si="1471"/>
        <v>639.60000000000002</v>
      </c>
      <c r="AT648" s="31">
        <f t="shared" si="1472"/>
        <v>639.60000000000002</v>
      </c>
      <c r="AU648" s="31">
        <f t="shared" si="1473"/>
        <v>639.60000000000002</v>
      </c>
      <c r="AV648" s="31">
        <f t="shared" si="1572"/>
        <v>0</v>
      </c>
      <c r="AW648" s="32"/>
      <c r="AX648" s="32"/>
      <c r="AY648" s="1"/>
      <c r="AZ648" s="1"/>
      <c r="BA648" s="1"/>
      <c r="BB648" s="1"/>
      <c r="BC648" s="1"/>
      <c r="BD648" s="1"/>
      <c r="BE648" s="1"/>
    </row>
    <row r="649" ht="31.5">
      <c r="A649" s="29" t="s">
        <v>429</v>
      </c>
      <c r="B649" s="29" t="s">
        <v>116</v>
      </c>
      <c r="C649" s="29" t="s">
        <v>255</v>
      </c>
      <c r="D649" s="29" t="s">
        <v>463</v>
      </c>
      <c r="E649" s="29" t="s">
        <v>39</v>
      </c>
      <c r="F649" s="30" t="s">
        <v>40</v>
      </c>
      <c r="G649" s="31">
        <v>639.60000000000002</v>
      </c>
      <c r="H649" s="31">
        <v>639.60000000000002</v>
      </c>
      <c r="I649" s="31">
        <v>639.60000000000002</v>
      </c>
      <c r="J649" s="31"/>
      <c r="K649" s="31"/>
      <c r="L649" s="31"/>
      <c r="M649" s="31">
        <f t="shared" si="1510"/>
        <v>639.60000000000002</v>
      </c>
      <c r="N649" s="31">
        <f t="shared" si="1511"/>
        <v>639.60000000000002</v>
      </c>
      <c r="O649" s="31">
        <f t="shared" si="1512"/>
        <v>639.60000000000002</v>
      </c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  <c r="AA649" s="31"/>
      <c r="AB649" s="31"/>
      <c r="AC649" s="31">
        <f t="shared" si="1474"/>
        <v>639.60000000000002</v>
      </c>
      <c r="AD649" s="31">
        <f t="shared" si="1475"/>
        <v>639.60000000000002</v>
      </c>
      <c r="AE649" s="31">
        <f t="shared" si="1476"/>
        <v>639.60000000000002</v>
      </c>
      <c r="AF649" s="31"/>
      <c r="AG649" s="31">
        <f t="shared" si="1477"/>
        <v>639.60000000000002</v>
      </c>
      <c r="AH649" s="31">
        <f t="shared" si="1478"/>
        <v>639.60000000000002</v>
      </c>
      <c r="AI649" s="31">
        <f t="shared" si="1479"/>
        <v>639.60000000000002</v>
      </c>
      <c r="AJ649" s="31"/>
      <c r="AK649" s="31"/>
      <c r="AL649" s="31"/>
      <c r="AM649" s="31"/>
      <c r="AN649" s="31"/>
      <c r="AO649" s="31"/>
      <c r="AP649" s="31"/>
      <c r="AQ649" s="31"/>
      <c r="AR649" s="31"/>
      <c r="AS649" s="31">
        <f t="shared" si="1471"/>
        <v>639.60000000000002</v>
      </c>
      <c r="AT649" s="31">
        <f t="shared" si="1472"/>
        <v>639.60000000000002</v>
      </c>
      <c r="AU649" s="31">
        <f t="shared" si="1473"/>
        <v>639.60000000000002</v>
      </c>
      <c r="AV649" s="31"/>
      <c r="AW649" s="32"/>
      <c r="AX649" s="32"/>
      <c r="AY649" s="1"/>
      <c r="AZ649" s="1"/>
      <c r="BA649" s="1"/>
      <c r="BB649" s="1"/>
      <c r="BC649" s="1"/>
      <c r="BD649" s="1"/>
      <c r="BE649" s="1"/>
    </row>
    <row r="650" ht="31.5">
      <c r="A650" s="29" t="s">
        <v>429</v>
      </c>
      <c r="B650" s="29" t="s">
        <v>116</v>
      </c>
      <c r="C650" s="29" t="s">
        <v>255</v>
      </c>
      <c r="D650" s="29" t="s">
        <v>465</v>
      </c>
      <c r="E650" s="36"/>
      <c r="F650" s="30" t="s">
        <v>466</v>
      </c>
      <c r="G650" s="31">
        <f t="shared" si="1543"/>
        <v>4409.1000000000004</v>
      </c>
      <c r="H650" s="31">
        <f t="shared" si="1544"/>
        <v>4409.1000000000004</v>
      </c>
      <c r="I650" s="31">
        <f t="shared" si="1545"/>
        <v>4409.1000000000004</v>
      </c>
      <c r="J650" s="31">
        <f t="shared" si="1546"/>
        <v>454.5</v>
      </c>
      <c r="K650" s="31">
        <f t="shared" si="1547"/>
        <v>454.5</v>
      </c>
      <c r="L650" s="31">
        <f t="shared" si="1548"/>
        <v>454.5</v>
      </c>
      <c r="M650" s="31">
        <f t="shared" si="1510"/>
        <v>4863.6000000000004</v>
      </c>
      <c r="N650" s="31">
        <f t="shared" si="1511"/>
        <v>4863.6000000000004</v>
      </c>
      <c r="O650" s="31">
        <f t="shared" si="1512"/>
        <v>4863.6000000000004</v>
      </c>
      <c r="P650" s="31">
        <f t="shared" si="1549"/>
        <v>0</v>
      </c>
      <c r="Q650" s="31">
        <f t="shared" si="1550"/>
        <v>0</v>
      </c>
      <c r="R650" s="31">
        <f t="shared" si="1551"/>
        <v>0</v>
      </c>
      <c r="S650" s="31">
        <f t="shared" si="1552"/>
        <v>0</v>
      </c>
      <c r="T650" s="31">
        <f t="shared" si="1553"/>
        <v>0</v>
      </c>
      <c r="U650" s="31">
        <f t="shared" si="1554"/>
        <v>0</v>
      </c>
      <c r="V650" s="31">
        <f t="shared" si="1555"/>
        <v>0</v>
      </c>
      <c r="W650" s="31">
        <f t="shared" si="1556"/>
        <v>0</v>
      </c>
      <c r="X650" s="31">
        <f t="shared" si="1557"/>
        <v>0</v>
      </c>
      <c r="Y650" s="31">
        <f t="shared" si="1558"/>
        <v>0</v>
      </c>
      <c r="Z650" s="31">
        <f t="shared" si="1559"/>
        <v>0</v>
      </c>
      <c r="AA650" s="31">
        <f t="shared" si="1560"/>
        <v>0</v>
      </c>
      <c r="AB650" s="31">
        <f t="shared" si="1561"/>
        <v>0</v>
      </c>
      <c r="AC650" s="31">
        <f t="shared" si="1474"/>
        <v>4863.6000000000004</v>
      </c>
      <c r="AD650" s="31">
        <f t="shared" si="1475"/>
        <v>4863.6000000000004</v>
      </c>
      <c r="AE650" s="31">
        <f t="shared" si="1476"/>
        <v>4863.6000000000004</v>
      </c>
      <c r="AF650" s="31">
        <f t="shared" si="1562"/>
        <v>0</v>
      </c>
      <c r="AG650" s="31">
        <f t="shared" si="1477"/>
        <v>4863.6000000000004</v>
      </c>
      <c r="AH650" s="31">
        <f t="shared" si="1478"/>
        <v>4863.6000000000004</v>
      </c>
      <c r="AI650" s="31">
        <f t="shared" si="1479"/>
        <v>4863.6000000000004</v>
      </c>
      <c r="AJ650" s="31">
        <f t="shared" si="1563"/>
        <v>0</v>
      </c>
      <c r="AK650" s="31">
        <f t="shared" si="1564"/>
        <v>0</v>
      </c>
      <c r="AL650" s="31">
        <f t="shared" si="1565"/>
        <v>0</v>
      </c>
      <c r="AM650" s="31">
        <f t="shared" si="1566"/>
        <v>0</v>
      </c>
      <c r="AN650" s="31">
        <f t="shared" si="1567"/>
        <v>0</v>
      </c>
      <c r="AO650" s="31">
        <f t="shared" si="1568"/>
        <v>0</v>
      </c>
      <c r="AP650" s="31">
        <f t="shared" si="1569"/>
        <v>0</v>
      </c>
      <c r="AQ650" s="31">
        <f t="shared" si="1570"/>
        <v>0</v>
      </c>
      <c r="AR650" s="31">
        <f t="shared" si="1571"/>
        <v>0</v>
      </c>
      <c r="AS650" s="31">
        <f t="shared" si="1471"/>
        <v>4863.6000000000004</v>
      </c>
      <c r="AT650" s="31">
        <f t="shared" si="1472"/>
        <v>4863.6000000000004</v>
      </c>
      <c r="AU650" s="31">
        <f t="shared" si="1473"/>
        <v>4863.6000000000004</v>
      </c>
      <c r="AV650" s="31">
        <f t="shared" si="1572"/>
        <v>0</v>
      </c>
      <c r="AW650" s="32"/>
      <c r="AX650" s="32"/>
      <c r="AY650" s="1"/>
      <c r="AZ650" s="1"/>
      <c r="BA650" s="1"/>
      <c r="BB650" s="1"/>
      <c r="BC650" s="1"/>
      <c r="BD650" s="1"/>
      <c r="BE650" s="1"/>
    </row>
    <row r="651">
      <c r="A651" s="29" t="s">
        <v>429</v>
      </c>
      <c r="B651" s="29" t="s">
        <v>116</v>
      </c>
      <c r="C651" s="29" t="s">
        <v>255</v>
      </c>
      <c r="D651" s="29" t="s">
        <v>467</v>
      </c>
      <c r="E651" s="36"/>
      <c r="F651" s="30" t="s">
        <v>440</v>
      </c>
      <c r="G651" s="31">
        <f t="shared" si="1543"/>
        <v>4409.1000000000004</v>
      </c>
      <c r="H651" s="31">
        <f t="shared" si="1544"/>
        <v>4409.1000000000004</v>
      </c>
      <c r="I651" s="31">
        <f t="shared" si="1545"/>
        <v>4409.1000000000004</v>
      </c>
      <c r="J651" s="31">
        <f t="shared" si="1546"/>
        <v>454.5</v>
      </c>
      <c r="K651" s="31">
        <f t="shared" si="1547"/>
        <v>454.5</v>
      </c>
      <c r="L651" s="31">
        <f t="shared" si="1548"/>
        <v>454.5</v>
      </c>
      <c r="M651" s="31">
        <f t="shared" si="1510"/>
        <v>4863.6000000000004</v>
      </c>
      <c r="N651" s="31">
        <f t="shared" si="1511"/>
        <v>4863.6000000000004</v>
      </c>
      <c r="O651" s="31">
        <f t="shared" si="1512"/>
        <v>4863.6000000000004</v>
      </c>
      <c r="P651" s="31">
        <f t="shared" si="1549"/>
        <v>0</v>
      </c>
      <c r="Q651" s="31">
        <f t="shared" si="1550"/>
        <v>0</v>
      </c>
      <c r="R651" s="31">
        <f t="shared" si="1551"/>
        <v>0</v>
      </c>
      <c r="S651" s="31">
        <f t="shared" si="1552"/>
        <v>0</v>
      </c>
      <c r="T651" s="31">
        <f t="shared" si="1553"/>
        <v>0</v>
      </c>
      <c r="U651" s="31">
        <f t="shared" si="1554"/>
        <v>0</v>
      </c>
      <c r="V651" s="31">
        <f t="shared" si="1555"/>
        <v>0</v>
      </c>
      <c r="W651" s="31">
        <f t="shared" si="1556"/>
        <v>0</v>
      </c>
      <c r="X651" s="31">
        <f t="shared" si="1557"/>
        <v>0</v>
      </c>
      <c r="Y651" s="31">
        <f t="shared" si="1558"/>
        <v>0</v>
      </c>
      <c r="Z651" s="31">
        <f t="shared" si="1559"/>
        <v>0</v>
      </c>
      <c r="AA651" s="31">
        <f t="shared" si="1560"/>
        <v>0</v>
      </c>
      <c r="AB651" s="31">
        <f t="shared" si="1561"/>
        <v>0</v>
      </c>
      <c r="AC651" s="31">
        <f t="shared" si="1474"/>
        <v>4863.6000000000004</v>
      </c>
      <c r="AD651" s="31">
        <f t="shared" si="1475"/>
        <v>4863.6000000000004</v>
      </c>
      <c r="AE651" s="31">
        <f t="shared" si="1476"/>
        <v>4863.6000000000004</v>
      </c>
      <c r="AF651" s="31">
        <f t="shared" si="1562"/>
        <v>0</v>
      </c>
      <c r="AG651" s="31">
        <f t="shared" si="1477"/>
        <v>4863.6000000000004</v>
      </c>
      <c r="AH651" s="31">
        <f t="shared" si="1478"/>
        <v>4863.6000000000004</v>
      </c>
      <c r="AI651" s="31">
        <f t="shared" si="1479"/>
        <v>4863.6000000000004</v>
      </c>
      <c r="AJ651" s="31">
        <f t="shared" si="1563"/>
        <v>0</v>
      </c>
      <c r="AK651" s="31">
        <f t="shared" si="1564"/>
        <v>0</v>
      </c>
      <c r="AL651" s="31">
        <f t="shared" si="1565"/>
        <v>0</v>
      </c>
      <c r="AM651" s="31">
        <f t="shared" si="1566"/>
        <v>0</v>
      </c>
      <c r="AN651" s="31">
        <f t="shared" si="1567"/>
        <v>0</v>
      </c>
      <c r="AO651" s="31">
        <f t="shared" si="1568"/>
        <v>0</v>
      </c>
      <c r="AP651" s="31">
        <f t="shared" si="1569"/>
        <v>0</v>
      </c>
      <c r="AQ651" s="31">
        <f t="shared" si="1570"/>
        <v>0</v>
      </c>
      <c r="AR651" s="31">
        <f t="shared" si="1571"/>
        <v>0</v>
      </c>
      <c r="AS651" s="31">
        <f t="shared" si="1471"/>
        <v>4863.6000000000004</v>
      </c>
      <c r="AT651" s="31">
        <f t="shared" si="1472"/>
        <v>4863.6000000000004</v>
      </c>
      <c r="AU651" s="31">
        <f t="shared" si="1473"/>
        <v>4863.6000000000004</v>
      </c>
      <c r="AV651" s="31">
        <f t="shared" si="1572"/>
        <v>0</v>
      </c>
      <c r="AW651" s="32"/>
      <c r="AX651" s="32"/>
      <c r="AY651" s="1"/>
      <c r="AZ651" s="1"/>
      <c r="BA651" s="1"/>
      <c r="BB651" s="1"/>
      <c r="BC651" s="1"/>
      <c r="BD651" s="1"/>
      <c r="BE651" s="1"/>
    </row>
    <row r="652" ht="31.5">
      <c r="A652" s="29" t="s">
        <v>429</v>
      </c>
      <c r="B652" s="29" t="s">
        <v>116</v>
      </c>
      <c r="C652" s="29" t="s">
        <v>255</v>
      </c>
      <c r="D652" s="29" t="s">
        <v>468</v>
      </c>
      <c r="E652" s="36"/>
      <c r="F652" s="30" t="s">
        <v>469</v>
      </c>
      <c r="G652" s="31">
        <f t="shared" si="1543"/>
        <v>4409.1000000000004</v>
      </c>
      <c r="H652" s="31">
        <f t="shared" si="1544"/>
        <v>4409.1000000000004</v>
      </c>
      <c r="I652" s="31">
        <f t="shared" si="1545"/>
        <v>4409.1000000000004</v>
      </c>
      <c r="J652" s="31">
        <f t="shared" si="1546"/>
        <v>454.5</v>
      </c>
      <c r="K652" s="31">
        <f t="shared" si="1547"/>
        <v>454.5</v>
      </c>
      <c r="L652" s="31">
        <f t="shared" si="1548"/>
        <v>454.5</v>
      </c>
      <c r="M652" s="31">
        <f t="shared" si="1510"/>
        <v>4863.6000000000004</v>
      </c>
      <c r="N652" s="31">
        <f t="shared" si="1511"/>
        <v>4863.6000000000004</v>
      </c>
      <c r="O652" s="31">
        <f t="shared" si="1512"/>
        <v>4863.6000000000004</v>
      </c>
      <c r="P652" s="31">
        <f t="shared" si="1549"/>
        <v>0</v>
      </c>
      <c r="Q652" s="31">
        <f t="shared" si="1550"/>
        <v>0</v>
      </c>
      <c r="R652" s="31">
        <f t="shared" si="1551"/>
        <v>0</v>
      </c>
      <c r="S652" s="31">
        <f t="shared" si="1552"/>
        <v>0</v>
      </c>
      <c r="T652" s="31">
        <f t="shared" si="1553"/>
        <v>0</v>
      </c>
      <c r="U652" s="31">
        <f t="shared" si="1554"/>
        <v>0</v>
      </c>
      <c r="V652" s="31">
        <f t="shared" si="1555"/>
        <v>0</v>
      </c>
      <c r="W652" s="31">
        <f t="shared" si="1556"/>
        <v>0</v>
      </c>
      <c r="X652" s="31">
        <f t="shared" si="1557"/>
        <v>0</v>
      </c>
      <c r="Y652" s="31">
        <f t="shared" si="1558"/>
        <v>0</v>
      </c>
      <c r="Z652" s="31">
        <f t="shared" si="1559"/>
        <v>0</v>
      </c>
      <c r="AA652" s="31">
        <f t="shared" si="1560"/>
        <v>0</v>
      </c>
      <c r="AB652" s="31">
        <f t="shared" si="1561"/>
        <v>0</v>
      </c>
      <c r="AC652" s="31">
        <f t="shared" si="1474"/>
        <v>4863.6000000000004</v>
      </c>
      <c r="AD652" s="31">
        <f t="shared" si="1475"/>
        <v>4863.6000000000004</v>
      </c>
      <c r="AE652" s="31">
        <f t="shared" si="1476"/>
        <v>4863.6000000000004</v>
      </c>
      <c r="AF652" s="31">
        <f t="shared" si="1562"/>
        <v>0</v>
      </c>
      <c r="AG652" s="31">
        <f t="shared" si="1477"/>
        <v>4863.6000000000004</v>
      </c>
      <c r="AH652" s="31">
        <f t="shared" si="1478"/>
        <v>4863.6000000000004</v>
      </c>
      <c r="AI652" s="31">
        <f t="shared" si="1479"/>
        <v>4863.6000000000004</v>
      </c>
      <c r="AJ652" s="31">
        <f t="shared" si="1563"/>
        <v>0</v>
      </c>
      <c r="AK652" s="31">
        <f t="shared" si="1564"/>
        <v>0</v>
      </c>
      <c r="AL652" s="31">
        <f t="shared" si="1565"/>
        <v>0</v>
      </c>
      <c r="AM652" s="31">
        <f t="shared" si="1566"/>
        <v>0</v>
      </c>
      <c r="AN652" s="31">
        <f t="shared" si="1567"/>
        <v>0</v>
      </c>
      <c r="AO652" s="31">
        <f t="shared" si="1568"/>
        <v>0</v>
      </c>
      <c r="AP652" s="31">
        <f t="shared" si="1569"/>
        <v>0</v>
      </c>
      <c r="AQ652" s="31">
        <f t="shared" si="1570"/>
        <v>0</v>
      </c>
      <c r="AR652" s="31">
        <f t="shared" si="1571"/>
        <v>0</v>
      </c>
      <c r="AS652" s="31">
        <f t="shared" si="1471"/>
        <v>4863.6000000000004</v>
      </c>
      <c r="AT652" s="31">
        <f t="shared" si="1472"/>
        <v>4863.6000000000004</v>
      </c>
      <c r="AU652" s="31">
        <f t="shared" si="1473"/>
        <v>4863.6000000000004</v>
      </c>
      <c r="AV652" s="31">
        <f t="shared" si="1572"/>
        <v>0</v>
      </c>
      <c r="AW652" s="32"/>
      <c r="AX652" s="32"/>
      <c r="AY652" s="1"/>
      <c r="AZ652" s="1"/>
      <c r="BA652" s="1"/>
      <c r="BB652" s="1"/>
      <c r="BC652" s="1"/>
      <c r="BD652" s="1"/>
      <c r="BE652" s="1"/>
    </row>
    <row r="653" ht="31.5">
      <c r="A653" s="29" t="s">
        <v>429</v>
      </c>
      <c r="B653" s="29" t="s">
        <v>116</v>
      </c>
      <c r="C653" s="29" t="s">
        <v>255</v>
      </c>
      <c r="D653" s="29" t="s">
        <v>470</v>
      </c>
      <c r="E653" s="36"/>
      <c r="F653" s="30" t="s">
        <v>471</v>
      </c>
      <c r="G653" s="31">
        <f t="shared" si="1543"/>
        <v>4409.1000000000004</v>
      </c>
      <c r="H653" s="31">
        <f t="shared" si="1544"/>
        <v>4409.1000000000004</v>
      </c>
      <c r="I653" s="31">
        <f t="shared" si="1545"/>
        <v>4409.1000000000004</v>
      </c>
      <c r="J653" s="31">
        <f t="shared" si="1546"/>
        <v>454.5</v>
      </c>
      <c r="K653" s="31">
        <f t="shared" si="1547"/>
        <v>454.5</v>
      </c>
      <c r="L653" s="31">
        <f t="shared" si="1548"/>
        <v>454.5</v>
      </c>
      <c r="M653" s="31">
        <f t="shared" si="1510"/>
        <v>4863.6000000000004</v>
      </c>
      <c r="N653" s="31">
        <f t="shared" si="1511"/>
        <v>4863.6000000000004</v>
      </c>
      <c r="O653" s="31">
        <f t="shared" si="1512"/>
        <v>4863.6000000000004</v>
      </c>
      <c r="P653" s="31">
        <f t="shared" si="1549"/>
        <v>0</v>
      </c>
      <c r="Q653" s="31">
        <f t="shared" si="1550"/>
        <v>0</v>
      </c>
      <c r="R653" s="31">
        <f t="shared" si="1551"/>
        <v>0</v>
      </c>
      <c r="S653" s="31">
        <f t="shared" si="1552"/>
        <v>0</v>
      </c>
      <c r="T653" s="31">
        <f t="shared" si="1553"/>
        <v>0</v>
      </c>
      <c r="U653" s="31">
        <f t="shared" si="1554"/>
        <v>0</v>
      </c>
      <c r="V653" s="31">
        <f t="shared" si="1555"/>
        <v>0</v>
      </c>
      <c r="W653" s="31">
        <f t="shared" si="1556"/>
        <v>0</v>
      </c>
      <c r="X653" s="31">
        <f t="shared" si="1557"/>
        <v>0</v>
      </c>
      <c r="Y653" s="31">
        <f t="shared" si="1558"/>
        <v>0</v>
      </c>
      <c r="Z653" s="31">
        <f t="shared" si="1559"/>
        <v>0</v>
      </c>
      <c r="AA653" s="31">
        <f t="shared" si="1560"/>
        <v>0</v>
      </c>
      <c r="AB653" s="31">
        <f t="shared" si="1561"/>
        <v>0</v>
      </c>
      <c r="AC653" s="31">
        <f t="shared" si="1474"/>
        <v>4863.6000000000004</v>
      </c>
      <c r="AD653" s="31">
        <f t="shared" si="1475"/>
        <v>4863.6000000000004</v>
      </c>
      <c r="AE653" s="31">
        <f t="shared" si="1476"/>
        <v>4863.6000000000004</v>
      </c>
      <c r="AF653" s="31">
        <f t="shared" si="1562"/>
        <v>0</v>
      </c>
      <c r="AG653" s="31">
        <f t="shared" si="1477"/>
        <v>4863.6000000000004</v>
      </c>
      <c r="AH653" s="31">
        <f t="shared" si="1478"/>
        <v>4863.6000000000004</v>
      </c>
      <c r="AI653" s="31">
        <f t="shared" si="1479"/>
        <v>4863.6000000000004</v>
      </c>
      <c r="AJ653" s="31">
        <f t="shared" si="1563"/>
        <v>0</v>
      </c>
      <c r="AK653" s="31">
        <f t="shared" si="1564"/>
        <v>0</v>
      </c>
      <c r="AL653" s="31">
        <f t="shared" si="1565"/>
        <v>0</v>
      </c>
      <c r="AM653" s="31">
        <f t="shared" si="1566"/>
        <v>0</v>
      </c>
      <c r="AN653" s="31">
        <f t="shared" si="1567"/>
        <v>0</v>
      </c>
      <c r="AO653" s="31">
        <f t="shared" si="1568"/>
        <v>0</v>
      </c>
      <c r="AP653" s="31">
        <f t="shared" si="1569"/>
        <v>0</v>
      </c>
      <c r="AQ653" s="31">
        <f t="shared" si="1570"/>
        <v>0</v>
      </c>
      <c r="AR653" s="31">
        <f t="shared" si="1571"/>
        <v>0</v>
      </c>
      <c r="AS653" s="31">
        <f t="shared" si="1471"/>
        <v>4863.6000000000004</v>
      </c>
      <c r="AT653" s="31">
        <f t="shared" si="1472"/>
        <v>4863.6000000000004</v>
      </c>
      <c r="AU653" s="31">
        <f t="shared" si="1473"/>
        <v>4863.6000000000004</v>
      </c>
      <c r="AV653" s="31">
        <f t="shared" si="1572"/>
        <v>0</v>
      </c>
      <c r="AW653" s="32"/>
      <c r="AX653" s="32"/>
      <c r="AY653" s="1"/>
      <c r="AZ653" s="1"/>
      <c r="BA653" s="1"/>
      <c r="BB653" s="1"/>
      <c r="BC653" s="1"/>
      <c r="BD653" s="1"/>
      <c r="BE653" s="1"/>
    </row>
    <row r="654" ht="31.5">
      <c r="A654" s="29" t="s">
        <v>429</v>
      </c>
      <c r="B654" s="29" t="s">
        <v>116</v>
      </c>
      <c r="C654" s="29" t="s">
        <v>255</v>
      </c>
      <c r="D654" s="29" t="s">
        <v>470</v>
      </c>
      <c r="E654" s="29" t="s">
        <v>129</v>
      </c>
      <c r="F654" s="30" t="s">
        <v>130</v>
      </c>
      <c r="G654" s="31">
        <v>4409.1000000000004</v>
      </c>
      <c r="H654" s="31">
        <v>4409.1000000000004</v>
      </c>
      <c r="I654" s="31">
        <v>4409.1000000000004</v>
      </c>
      <c r="J654" s="33">
        <v>454.5</v>
      </c>
      <c r="K654" s="33">
        <v>454.5</v>
      </c>
      <c r="L654" s="33">
        <v>454.5</v>
      </c>
      <c r="M654" s="31">
        <f t="shared" si="1510"/>
        <v>4863.6000000000004</v>
      </c>
      <c r="N654" s="31">
        <f t="shared" si="1511"/>
        <v>4863.6000000000004</v>
      </c>
      <c r="O654" s="31">
        <f t="shared" si="1512"/>
        <v>4863.6000000000004</v>
      </c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  <c r="AA654" s="31"/>
      <c r="AB654" s="31"/>
      <c r="AC654" s="31">
        <f t="shared" si="1474"/>
        <v>4863.6000000000004</v>
      </c>
      <c r="AD654" s="31">
        <f t="shared" si="1475"/>
        <v>4863.6000000000004</v>
      </c>
      <c r="AE654" s="31">
        <f t="shared" si="1476"/>
        <v>4863.6000000000004</v>
      </c>
      <c r="AF654" s="31"/>
      <c r="AG654" s="31">
        <f t="shared" si="1477"/>
        <v>4863.6000000000004</v>
      </c>
      <c r="AH654" s="31">
        <f t="shared" si="1478"/>
        <v>4863.6000000000004</v>
      </c>
      <c r="AI654" s="31">
        <f t="shared" si="1479"/>
        <v>4863.6000000000004</v>
      </c>
      <c r="AJ654" s="31"/>
      <c r="AK654" s="31"/>
      <c r="AL654" s="31"/>
      <c r="AM654" s="31"/>
      <c r="AN654" s="31"/>
      <c r="AO654" s="31"/>
      <c r="AP654" s="31"/>
      <c r="AQ654" s="31"/>
      <c r="AR654" s="31"/>
      <c r="AS654" s="31">
        <f t="shared" si="1471"/>
        <v>4863.6000000000004</v>
      </c>
      <c r="AT654" s="31">
        <f t="shared" si="1472"/>
        <v>4863.6000000000004</v>
      </c>
      <c r="AU654" s="31">
        <f t="shared" si="1473"/>
        <v>4863.6000000000004</v>
      </c>
      <c r="AV654" s="31"/>
      <c r="AW654" s="32"/>
      <c r="AX654" s="32">
        <v>20</v>
      </c>
      <c r="AY654" s="1"/>
      <c r="AZ654" s="1"/>
      <c r="BA654" s="1"/>
      <c r="BB654" s="1"/>
      <c r="BC654" s="1"/>
      <c r="BD654" s="1"/>
      <c r="BE654" s="1"/>
    </row>
    <row r="655" s="24" customFormat="1">
      <c r="A655" s="25" t="s">
        <v>429</v>
      </c>
      <c r="B655" s="25" t="s">
        <v>116</v>
      </c>
      <c r="C655" s="25" t="s">
        <v>118</v>
      </c>
      <c r="D655" s="25"/>
      <c r="E655" s="25"/>
      <c r="F655" s="26" t="s">
        <v>119</v>
      </c>
      <c r="G655" s="27">
        <f t="shared" si="1543"/>
        <v>4210.3999999999996</v>
      </c>
      <c r="H655" s="27">
        <f t="shared" si="1544"/>
        <v>4210.3999999999996</v>
      </c>
      <c r="I655" s="27">
        <f t="shared" si="1545"/>
        <v>4210.3999999999996</v>
      </c>
      <c r="J655" s="27">
        <f t="shared" si="1546"/>
        <v>0</v>
      </c>
      <c r="K655" s="27">
        <f t="shared" si="1547"/>
        <v>0</v>
      </c>
      <c r="L655" s="27">
        <f t="shared" si="1548"/>
        <v>0</v>
      </c>
      <c r="M655" s="27">
        <f t="shared" si="1510"/>
        <v>4210.3999999999996</v>
      </c>
      <c r="N655" s="27">
        <f t="shared" si="1511"/>
        <v>4210.3999999999996</v>
      </c>
      <c r="O655" s="27">
        <f t="shared" si="1512"/>
        <v>4210.3999999999996</v>
      </c>
      <c r="P655" s="27">
        <f t="shared" si="1549"/>
        <v>0</v>
      </c>
      <c r="Q655" s="27">
        <f t="shared" si="1550"/>
        <v>0</v>
      </c>
      <c r="R655" s="27">
        <f t="shared" si="1551"/>
        <v>-495.5</v>
      </c>
      <c r="S655" s="27">
        <f t="shared" si="1552"/>
        <v>0</v>
      </c>
      <c r="T655" s="27">
        <f t="shared" si="1553"/>
        <v>0</v>
      </c>
      <c r="U655" s="27">
        <f t="shared" si="1554"/>
        <v>0</v>
      </c>
      <c r="V655" s="27">
        <f t="shared" si="1555"/>
        <v>0</v>
      </c>
      <c r="W655" s="27">
        <f t="shared" si="1556"/>
        <v>0</v>
      </c>
      <c r="X655" s="27">
        <f t="shared" si="1557"/>
        <v>0</v>
      </c>
      <c r="Y655" s="27">
        <f t="shared" si="1558"/>
        <v>0</v>
      </c>
      <c r="Z655" s="27">
        <f t="shared" si="1559"/>
        <v>0</v>
      </c>
      <c r="AA655" s="27">
        <f t="shared" si="1560"/>
        <v>0</v>
      </c>
      <c r="AB655" s="27">
        <f t="shared" si="1561"/>
        <v>0</v>
      </c>
      <c r="AC655" s="27">
        <f t="shared" si="1474"/>
        <v>3714.8999999999996</v>
      </c>
      <c r="AD655" s="27">
        <f t="shared" si="1475"/>
        <v>4210.3999999999996</v>
      </c>
      <c r="AE655" s="27">
        <f t="shared" si="1476"/>
        <v>4210.3999999999996</v>
      </c>
      <c r="AF655" s="27">
        <f t="shared" si="1562"/>
        <v>0</v>
      </c>
      <c r="AG655" s="27">
        <f t="shared" si="1477"/>
        <v>3714.8999999999996</v>
      </c>
      <c r="AH655" s="27">
        <f t="shared" si="1478"/>
        <v>4210.3999999999996</v>
      </c>
      <c r="AI655" s="27">
        <f t="shared" si="1479"/>
        <v>4210.3999999999996</v>
      </c>
      <c r="AJ655" s="27">
        <f t="shared" si="1563"/>
        <v>0</v>
      </c>
      <c r="AK655" s="27">
        <f t="shared" si="1564"/>
        <v>0</v>
      </c>
      <c r="AL655" s="27">
        <f t="shared" si="1565"/>
        <v>0</v>
      </c>
      <c r="AM655" s="27">
        <f t="shared" si="1566"/>
        <v>0</v>
      </c>
      <c r="AN655" s="27">
        <f t="shared" si="1567"/>
        <v>0</v>
      </c>
      <c r="AO655" s="27">
        <f t="shared" si="1568"/>
        <v>0</v>
      </c>
      <c r="AP655" s="27">
        <f t="shared" si="1569"/>
        <v>0</v>
      </c>
      <c r="AQ655" s="27">
        <f t="shared" si="1570"/>
        <v>0</v>
      </c>
      <c r="AR655" s="27">
        <f t="shared" si="1571"/>
        <v>0</v>
      </c>
      <c r="AS655" s="27">
        <f t="shared" si="1471"/>
        <v>3714.8999999999996</v>
      </c>
      <c r="AT655" s="27">
        <f t="shared" si="1472"/>
        <v>4210.3999999999996</v>
      </c>
      <c r="AU655" s="27">
        <f t="shared" si="1473"/>
        <v>4210.3999999999996</v>
      </c>
      <c r="AV655" s="27">
        <f t="shared" si="1572"/>
        <v>0</v>
      </c>
      <c r="AW655" s="28"/>
      <c r="AX655" s="28"/>
      <c r="AY655" s="24"/>
      <c r="AZ655" s="24"/>
      <c r="BA655" s="24"/>
      <c r="BB655" s="24"/>
      <c r="BC655" s="24"/>
      <c r="BD655" s="24"/>
      <c r="BE655" s="24"/>
    </row>
    <row r="656" ht="31.5">
      <c r="A656" s="29" t="s">
        <v>429</v>
      </c>
      <c r="B656" s="29" t="s">
        <v>116</v>
      </c>
      <c r="C656" s="29" t="s">
        <v>118</v>
      </c>
      <c r="D656" s="29" t="s">
        <v>120</v>
      </c>
      <c r="E656" s="29"/>
      <c r="F656" s="30" t="s">
        <v>121</v>
      </c>
      <c r="G656" s="31">
        <f t="shared" si="1543"/>
        <v>4210.3999999999996</v>
      </c>
      <c r="H656" s="31">
        <f t="shared" si="1544"/>
        <v>4210.3999999999996</v>
      </c>
      <c r="I656" s="31">
        <f t="shared" si="1545"/>
        <v>4210.3999999999996</v>
      </c>
      <c r="J656" s="31">
        <f t="shared" si="1546"/>
        <v>0</v>
      </c>
      <c r="K656" s="31">
        <f t="shared" si="1547"/>
        <v>0</v>
      </c>
      <c r="L656" s="31">
        <f t="shared" si="1548"/>
        <v>0</v>
      </c>
      <c r="M656" s="31">
        <f t="shared" si="1510"/>
        <v>4210.3999999999996</v>
      </c>
      <c r="N656" s="31">
        <f t="shared" si="1511"/>
        <v>4210.3999999999996</v>
      </c>
      <c r="O656" s="31">
        <f t="shared" si="1512"/>
        <v>4210.3999999999996</v>
      </c>
      <c r="P656" s="31">
        <f t="shared" si="1549"/>
        <v>0</v>
      </c>
      <c r="Q656" s="31">
        <f t="shared" si="1550"/>
        <v>0</v>
      </c>
      <c r="R656" s="31">
        <f t="shared" si="1551"/>
        <v>-495.5</v>
      </c>
      <c r="S656" s="31">
        <f t="shared" si="1552"/>
        <v>0</v>
      </c>
      <c r="T656" s="31">
        <f t="shared" si="1553"/>
        <v>0</v>
      </c>
      <c r="U656" s="31">
        <f t="shared" si="1554"/>
        <v>0</v>
      </c>
      <c r="V656" s="31">
        <f t="shared" si="1555"/>
        <v>0</v>
      </c>
      <c r="W656" s="31">
        <f t="shared" si="1556"/>
        <v>0</v>
      </c>
      <c r="X656" s="31">
        <f t="shared" si="1557"/>
        <v>0</v>
      </c>
      <c r="Y656" s="31">
        <f t="shared" si="1558"/>
        <v>0</v>
      </c>
      <c r="Z656" s="31">
        <f t="shared" si="1559"/>
        <v>0</v>
      </c>
      <c r="AA656" s="31">
        <f t="shared" si="1560"/>
        <v>0</v>
      </c>
      <c r="AB656" s="31">
        <f t="shared" si="1561"/>
        <v>0</v>
      </c>
      <c r="AC656" s="31">
        <f t="shared" si="1474"/>
        <v>3714.8999999999996</v>
      </c>
      <c r="AD656" s="31">
        <f t="shared" si="1475"/>
        <v>4210.3999999999996</v>
      </c>
      <c r="AE656" s="31">
        <f t="shared" si="1476"/>
        <v>4210.3999999999996</v>
      </c>
      <c r="AF656" s="31">
        <f t="shared" si="1562"/>
        <v>0</v>
      </c>
      <c r="AG656" s="31">
        <f t="shared" si="1477"/>
        <v>3714.8999999999996</v>
      </c>
      <c r="AH656" s="31">
        <f t="shared" si="1478"/>
        <v>4210.3999999999996</v>
      </c>
      <c r="AI656" s="31">
        <f t="shared" si="1479"/>
        <v>4210.3999999999996</v>
      </c>
      <c r="AJ656" s="31">
        <f t="shared" si="1563"/>
        <v>0</v>
      </c>
      <c r="AK656" s="31">
        <f t="shared" si="1564"/>
        <v>0</v>
      </c>
      <c r="AL656" s="31">
        <f t="shared" si="1565"/>
        <v>0</v>
      </c>
      <c r="AM656" s="31">
        <f t="shared" si="1566"/>
        <v>0</v>
      </c>
      <c r="AN656" s="31">
        <f t="shared" si="1567"/>
        <v>0</v>
      </c>
      <c r="AO656" s="31">
        <f t="shared" si="1568"/>
        <v>0</v>
      </c>
      <c r="AP656" s="31">
        <f t="shared" si="1569"/>
        <v>0</v>
      </c>
      <c r="AQ656" s="31">
        <f t="shared" si="1570"/>
        <v>0</v>
      </c>
      <c r="AR656" s="31">
        <f t="shared" si="1571"/>
        <v>0</v>
      </c>
      <c r="AS656" s="31">
        <f t="shared" si="1471"/>
        <v>3714.8999999999996</v>
      </c>
      <c r="AT656" s="31">
        <f t="shared" si="1472"/>
        <v>4210.3999999999996</v>
      </c>
      <c r="AU656" s="31">
        <f t="shared" si="1473"/>
        <v>4210.3999999999996</v>
      </c>
      <c r="AV656" s="31">
        <f t="shared" si="1572"/>
        <v>0</v>
      </c>
      <c r="AW656" s="32"/>
      <c r="AX656" s="32"/>
      <c r="AY656" s="1"/>
      <c r="AZ656" s="1"/>
      <c r="BA656" s="1"/>
      <c r="BB656" s="1"/>
      <c r="BC656" s="1"/>
      <c r="BD656" s="1"/>
      <c r="BE656" s="1"/>
    </row>
    <row r="657" hidden="1">
      <c r="A657" s="29" t="s">
        <v>429</v>
      </c>
      <c r="B657" s="29" t="s">
        <v>116</v>
      </c>
      <c r="C657" s="29" t="s">
        <v>118</v>
      </c>
      <c r="D657" s="29" t="s">
        <v>122</v>
      </c>
      <c r="E657" s="29"/>
      <c r="F657" s="30" t="s">
        <v>34</v>
      </c>
      <c r="G657" s="31">
        <f t="shared" si="1543"/>
        <v>4210.3999999999996</v>
      </c>
      <c r="H657" s="31">
        <f t="shared" si="1544"/>
        <v>4210.3999999999996</v>
      </c>
      <c r="I657" s="31">
        <f t="shared" si="1545"/>
        <v>4210.3999999999996</v>
      </c>
      <c r="J657" s="31">
        <f t="shared" si="1546"/>
        <v>0</v>
      </c>
      <c r="K657" s="31">
        <f t="shared" si="1547"/>
        <v>0</v>
      </c>
      <c r="L657" s="31">
        <f t="shared" si="1548"/>
        <v>0</v>
      </c>
      <c r="M657" s="31">
        <f t="shared" si="1510"/>
        <v>4210.3999999999996</v>
      </c>
      <c r="N657" s="31">
        <f t="shared" si="1511"/>
        <v>4210.3999999999996</v>
      </c>
      <c r="O657" s="31">
        <f t="shared" si="1512"/>
        <v>4210.3999999999996</v>
      </c>
      <c r="P657" s="31">
        <f t="shared" si="1549"/>
        <v>0</v>
      </c>
      <c r="Q657" s="31">
        <f t="shared" si="1550"/>
        <v>0</v>
      </c>
      <c r="R657" s="31">
        <f t="shared" si="1551"/>
        <v>-495.5</v>
      </c>
      <c r="S657" s="31">
        <f t="shared" si="1552"/>
        <v>0</v>
      </c>
      <c r="T657" s="31">
        <f t="shared" si="1553"/>
        <v>0</v>
      </c>
      <c r="U657" s="31">
        <f t="shared" si="1554"/>
        <v>0</v>
      </c>
      <c r="V657" s="31">
        <f t="shared" si="1555"/>
        <v>0</v>
      </c>
      <c r="W657" s="31">
        <f t="shared" si="1556"/>
        <v>0</v>
      </c>
      <c r="X657" s="31">
        <f t="shared" si="1557"/>
        <v>0</v>
      </c>
      <c r="Y657" s="31">
        <f t="shared" si="1558"/>
        <v>0</v>
      </c>
      <c r="Z657" s="31">
        <f t="shared" si="1559"/>
        <v>0</v>
      </c>
      <c r="AA657" s="31">
        <f t="shared" si="1560"/>
        <v>0</v>
      </c>
      <c r="AB657" s="31">
        <f t="shared" si="1561"/>
        <v>0</v>
      </c>
      <c r="AC657" s="31">
        <f t="shared" si="1474"/>
        <v>3714.8999999999996</v>
      </c>
      <c r="AD657" s="31">
        <f t="shared" si="1475"/>
        <v>4210.3999999999996</v>
      </c>
      <c r="AE657" s="31">
        <f t="shared" si="1476"/>
        <v>4210.3999999999996</v>
      </c>
      <c r="AF657" s="31">
        <f t="shared" si="1562"/>
        <v>0</v>
      </c>
      <c r="AG657" s="31">
        <f t="shared" si="1477"/>
        <v>3714.8999999999996</v>
      </c>
      <c r="AH657" s="31">
        <f t="shared" si="1478"/>
        <v>4210.3999999999996</v>
      </c>
      <c r="AI657" s="31">
        <f t="shared" si="1479"/>
        <v>4210.3999999999996</v>
      </c>
      <c r="AJ657" s="31">
        <f t="shared" si="1563"/>
        <v>0</v>
      </c>
      <c r="AK657" s="31">
        <f t="shared" si="1564"/>
        <v>0</v>
      </c>
      <c r="AL657" s="31">
        <f t="shared" si="1565"/>
        <v>0</v>
      </c>
      <c r="AM657" s="31">
        <f t="shared" si="1566"/>
        <v>0</v>
      </c>
      <c r="AN657" s="31">
        <f t="shared" si="1567"/>
        <v>0</v>
      </c>
      <c r="AO657" s="31">
        <f t="shared" si="1568"/>
        <v>0</v>
      </c>
      <c r="AP657" s="31">
        <f t="shared" si="1569"/>
        <v>0</v>
      </c>
      <c r="AQ657" s="31">
        <f t="shared" si="1570"/>
        <v>0</v>
      </c>
      <c r="AR657" s="31">
        <f t="shared" si="1571"/>
        <v>0</v>
      </c>
      <c r="AS657" s="31">
        <f t="shared" si="1471"/>
        <v>3714.8999999999996</v>
      </c>
      <c r="AT657" s="31">
        <f t="shared" si="1472"/>
        <v>4210.3999999999996</v>
      </c>
      <c r="AU657" s="31">
        <f t="shared" si="1473"/>
        <v>4210.3999999999996</v>
      </c>
      <c r="AV657" s="31">
        <f t="shared" si="1572"/>
        <v>0</v>
      </c>
      <c r="AW657" s="32">
        <v>0</v>
      </c>
      <c r="AX657" s="32"/>
      <c r="AY657" s="1" t="s">
        <v>152</v>
      </c>
      <c r="AZ657" s="1"/>
      <c r="BA657" s="1"/>
      <c r="BB657" s="1"/>
      <c r="BC657" s="1"/>
      <c r="BD657" s="1"/>
      <c r="BE657" s="1"/>
    </row>
    <row r="658" ht="47.25">
      <c r="A658" s="29" t="s">
        <v>429</v>
      </c>
      <c r="B658" s="29" t="s">
        <v>116</v>
      </c>
      <c r="C658" s="29" t="s">
        <v>118</v>
      </c>
      <c r="D658" s="29" t="s">
        <v>123</v>
      </c>
      <c r="E658" s="29"/>
      <c r="F658" s="30" t="s">
        <v>124</v>
      </c>
      <c r="G658" s="31">
        <f t="shared" si="1543"/>
        <v>4210.3999999999996</v>
      </c>
      <c r="H658" s="31">
        <f t="shared" si="1544"/>
        <v>4210.3999999999996</v>
      </c>
      <c r="I658" s="31">
        <f t="shared" si="1545"/>
        <v>4210.3999999999996</v>
      </c>
      <c r="J658" s="31">
        <f t="shared" si="1546"/>
        <v>0</v>
      </c>
      <c r="K658" s="31">
        <f t="shared" si="1547"/>
        <v>0</v>
      </c>
      <c r="L658" s="31">
        <f t="shared" si="1548"/>
        <v>0</v>
      </c>
      <c r="M658" s="31">
        <f t="shared" si="1510"/>
        <v>4210.3999999999996</v>
      </c>
      <c r="N658" s="31">
        <f t="shared" si="1511"/>
        <v>4210.3999999999996</v>
      </c>
      <c r="O658" s="31">
        <f t="shared" si="1512"/>
        <v>4210.3999999999996</v>
      </c>
      <c r="P658" s="31">
        <f t="shared" si="1549"/>
        <v>0</v>
      </c>
      <c r="Q658" s="31">
        <f t="shared" si="1550"/>
        <v>0</v>
      </c>
      <c r="R658" s="31">
        <f t="shared" si="1551"/>
        <v>-495.5</v>
      </c>
      <c r="S658" s="31">
        <f t="shared" si="1552"/>
        <v>0</v>
      </c>
      <c r="T658" s="31">
        <f t="shared" si="1553"/>
        <v>0</v>
      </c>
      <c r="U658" s="31">
        <f t="shared" si="1554"/>
        <v>0</v>
      </c>
      <c r="V658" s="31">
        <f t="shared" si="1555"/>
        <v>0</v>
      </c>
      <c r="W658" s="31">
        <f t="shared" si="1556"/>
        <v>0</v>
      </c>
      <c r="X658" s="31">
        <f t="shared" si="1557"/>
        <v>0</v>
      </c>
      <c r="Y658" s="31">
        <f t="shared" si="1558"/>
        <v>0</v>
      </c>
      <c r="Z658" s="31">
        <f t="shared" si="1559"/>
        <v>0</v>
      </c>
      <c r="AA658" s="31">
        <f t="shared" si="1560"/>
        <v>0</v>
      </c>
      <c r="AB658" s="31">
        <f t="shared" si="1561"/>
        <v>0</v>
      </c>
      <c r="AC658" s="31">
        <f t="shared" si="1474"/>
        <v>3714.8999999999996</v>
      </c>
      <c r="AD658" s="31">
        <f t="shared" si="1475"/>
        <v>4210.3999999999996</v>
      </c>
      <c r="AE658" s="31">
        <f t="shared" si="1476"/>
        <v>4210.3999999999996</v>
      </c>
      <c r="AF658" s="31">
        <f t="shared" si="1562"/>
        <v>0</v>
      </c>
      <c r="AG658" s="31">
        <f t="shared" si="1477"/>
        <v>3714.8999999999996</v>
      </c>
      <c r="AH658" s="31">
        <f t="shared" si="1478"/>
        <v>4210.3999999999996</v>
      </c>
      <c r="AI658" s="31">
        <f t="shared" si="1479"/>
        <v>4210.3999999999996</v>
      </c>
      <c r="AJ658" s="31">
        <f t="shared" si="1563"/>
        <v>0</v>
      </c>
      <c r="AK658" s="31">
        <f t="shared" si="1564"/>
        <v>0</v>
      </c>
      <c r="AL658" s="31">
        <f t="shared" si="1565"/>
        <v>0</v>
      </c>
      <c r="AM658" s="31">
        <f t="shared" si="1566"/>
        <v>0</v>
      </c>
      <c r="AN658" s="31">
        <f t="shared" si="1567"/>
        <v>0</v>
      </c>
      <c r="AO658" s="31">
        <f t="shared" si="1568"/>
        <v>0</v>
      </c>
      <c r="AP658" s="31">
        <f t="shared" si="1569"/>
        <v>0</v>
      </c>
      <c r="AQ658" s="31">
        <f t="shared" si="1570"/>
        <v>0</v>
      </c>
      <c r="AR658" s="31">
        <f t="shared" si="1571"/>
        <v>0</v>
      </c>
      <c r="AS658" s="31">
        <f t="shared" si="1471"/>
        <v>3714.8999999999996</v>
      </c>
      <c r="AT658" s="31">
        <f t="shared" si="1472"/>
        <v>4210.3999999999996</v>
      </c>
      <c r="AU658" s="31">
        <f t="shared" si="1473"/>
        <v>4210.3999999999996</v>
      </c>
      <c r="AV658" s="31">
        <f t="shared" si="1572"/>
        <v>0</v>
      </c>
      <c r="AW658" s="32"/>
      <c r="AX658" s="32"/>
      <c r="AY658" s="1"/>
      <c r="AZ658" s="1"/>
      <c r="BA658" s="1"/>
      <c r="BB658" s="1"/>
      <c r="BC658" s="1"/>
      <c r="BD658" s="1"/>
      <c r="BE658" s="1"/>
    </row>
    <row r="659" ht="63">
      <c r="A659" s="29" t="s">
        <v>429</v>
      </c>
      <c r="B659" s="29" t="s">
        <v>116</v>
      </c>
      <c r="C659" s="29" t="s">
        <v>118</v>
      </c>
      <c r="D659" s="29" t="s">
        <v>472</v>
      </c>
      <c r="E659" s="36"/>
      <c r="F659" s="30" t="s">
        <v>473</v>
      </c>
      <c r="G659" s="31">
        <f t="shared" si="1543"/>
        <v>4210.3999999999996</v>
      </c>
      <c r="H659" s="31">
        <f t="shared" si="1544"/>
        <v>4210.3999999999996</v>
      </c>
      <c r="I659" s="31">
        <f t="shared" si="1545"/>
        <v>4210.3999999999996</v>
      </c>
      <c r="J659" s="31">
        <f t="shared" si="1546"/>
        <v>0</v>
      </c>
      <c r="K659" s="31">
        <f t="shared" si="1547"/>
        <v>0</v>
      </c>
      <c r="L659" s="31">
        <f t="shared" si="1548"/>
        <v>0</v>
      </c>
      <c r="M659" s="31">
        <f t="shared" si="1510"/>
        <v>4210.3999999999996</v>
      </c>
      <c r="N659" s="31">
        <f t="shared" si="1511"/>
        <v>4210.3999999999996</v>
      </c>
      <c r="O659" s="31">
        <f t="shared" si="1512"/>
        <v>4210.3999999999996</v>
      </c>
      <c r="P659" s="31">
        <f t="shared" si="1549"/>
        <v>0</v>
      </c>
      <c r="Q659" s="31">
        <f t="shared" si="1550"/>
        <v>0</v>
      </c>
      <c r="R659" s="31">
        <f t="shared" si="1551"/>
        <v>-495.5</v>
      </c>
      <c r="S659" s="31">
        <f t="shared" si="1552"/>
        <v>0</v>
      </c>
      <c r="T659" s="31">
        <f t="shared" si="1553"/>
        <v>0</v>
      </c>
      <c r="U659" s="31">
        <f t="shared" si="1554"/>
        <v>0</v>
      </c>
      <c r="V659" s="31">
        <f t="shared" si="1555"/>
        <v>0</v>
      </c>
      <c r="W659" s="31">
        <f t="shared" si="1556"/>
        <v>0</v>
      </c>
      <c r="X659" s="31">
        <f t="shared" si="1557"/>
        <v>0</v>
      </c>
      <c r="Y659" s="31">
        <f t="shared" si="1558"/>
        <v>0</v>
      </c>
      <c r="Z659" s="31">
        <f t="shared" si="1559"/>
        <v>0</v>
      </c>
      <c r="AA659" s="31">
        <f t="shared" si="1560"/>
        <v>0</v>
      </c>
      <c r="AB659" s="31">
        <f t="shared" si="1561"/>
        <v>0</v>
      </c>
      <c r="AC659" s="31">
        <f t="shared" si="1474"/>
        <v>3714.8999999999996</v>
      </c>
      <c r="AD659" s="31">
        <f t="shared" si="1475"/>
        <v>4210.3999999999996</v>
      </c>
      <c r="AE659" s="31">
        <f t="shared" si="1476"/>
        <v>4210.3999999999996</v>
      </c>
      <c r="AF659" s="31">
        <f t="shared" si="1562"/>
        <v>0</v>
      </c>
      <c r="AG659" s="31">
        <f t="shared" si="1477"/>
        <v>3714.8999999999996</v>
      </c>
      <c r="AH659" s="31">
        <f t="shared" si="1478"/>
        <v>4210.3999999999996</v>
      </c>
      <c r="AI659" s="31">
        <f t="shared" si="1479"/>
        <v>4210.3999999999996</v>
      </c>
      <c r="AJ659" s="31">
        <f t="shared" si="1563"/>
        <v>0</v>
      </c>
      <c r="AK659" s="31">
        <f t="shared" si="1564"/>
        <v>0</v>
      </c>
      <c r="AL659" s="31">
        <f t="shared" si="1565"/>
        <v>0</v>
      </c>
      <c r="AM659" s="31">
        <f t="shared" si="1566"/>
        <v>0</v>
      </c>
      <c r="AN659" s="31">
        <f t="shared" si="1567"/>
        <v>0</v>
      </c>
      <c r="AO659" s="31">
        <f t="shared" si="1568"/>
        <v>0</v>
      </c>
      <c r="AP659" s="31">
        <f t="shared" si="1569"/>
        <v>0</v>
      </c>
      <c r="AQ659" s="31">
        <f t="shared" si="1570"/>
        <v>0</v>
      </c>
      <c r="AR659" s="31">
        <f t="shared" si="1571"/>
        <v>0</v>
      </c>
      <c r="AS659" s="31">
        <f t="shared" si="1471"/>
        <v>3714.8999999999996</v>
      </c>
      <c r="AT659" s="31">
        <f t="shared" si="1472"/>
        <v>4210.3999999999996</v>
      </c>
      <c r="AU659" s="31">
        <f t="shared" si="1473"/>
        <v>4210.3999999999996</v>
      </c>
      <c r="AV659" s="31">
        <f t="shared" si="1572"/>
        <v>0</v>
      </c>
      <c r="AW659" s="32"/>
      <c r="AX659" s="32"/>
      <c r="AY659" s="1"/>
      <c r="AZ659" s="1"/>
      <c r="BA659" s="1"/>
      <c r="BB659" s="1"/>
      <c r="BC659" s="1"/>
      <c r="BD659" s="1"/>
      <c r="BE659" s="1"/>
    </row>
    <row r="660">
      <c r="A660" s="29" t="s">
        <v>429</v>
      </c>
      <c r="B660" s="29" t="s">
        <v>116</v>
      </c>
      <c r="C660" s="29" t="s">
        <v>118</v>
      </c>
      <c r="D660" s="29" t="s">
        <v>472</v>
      </c>
      <c r="E660" s="29" t="s">
        <v>41</v>
      </c>
      <c r="F660" s="30" t="s">
        <v>42</v>
      </c>
      <c r="G660" s="31">
        <v>4210.3999999999996</v>
      </c>
      <c r="H660" s="31">
        <v>4210.3999999999996</v>
      </c>
      <c r="I660" s="31">
        <v>4210.3999999999996</v>
      </c>
      <c r="J660" s="31"/>
      <c r="K660" s="31"/>
      <c r="L660" s="31"/>
      <c r="M660" s="31">
        <f t="shared" si="1510"/>
        <v>4210.3999999999996</v>
      </c>
      <c r="N660" s="31">
        <f t="shared" si="1511"/>
        <v>4210.3999999999996</v>
      </c>
      <c r="O660" s="31">
        <f t="shared" si="1512"/>
        <v>4210.3999999999996</v>
      </c>
      <c r="P660" s="31"/>
      <c r="Q660" s="31"/>
      <c r="R660" s="31">
        <v>-495.5</v>
      </c>
      <c r="S660" s="31"/>
      <c r="T660" s="31"/>
      <c r="U660" s="31"/>
      <c r="V660" s="31"/>
      <c r="W660" s="31"/>
      <c r="X660" s="31"/>
      <c r="Y660" s="31"/>
      <c r="Z660" s="31"/>
      <c r="AA660" s="31"/>
      <c r="AB660" s="31"/>
      <c r="AC660" s="31">
        <f t="shared" si="1474"/>
        <v>3714.8999999999996</v>
      </c>
      <c r="AD660" s="31">
        <f t="shared" si="1475"/>
        <v>4210.3999999999996</v>
      </c>
      <c r="AE660" s="31">
        <f t="shared" si="1476"/>
        <v>4210.3999999999996</v>
      </c>
      <c r="AF660" s="31"/>
      <c r="AG660" s="31">
        <f t="shared" si="1477"/>
        <v>3714.8999999999996</v>
      </c>
      <c r="AH660" s="31">
        <f t="shared" si="1478"/>
        <v>4210.3999999999996</v>
      </c>
      <c r="AI660" s="31">
        <f t="shared" si="1479"/>
        <v>4210.3999999999996</v>
      </c>
      <c r="AJ660" s="31"/>
      <c r="AK660" s="31"/>
      <c r="AL660" s="31"/>
      <c r="AM660" s="31"/>
      <c r="AN660" s="31"/>
      <c r="AO660" s="31"/>
      <c r="AP660" s="31"/>
      <c r="AQ660" s="31"/>
      <c r="AR660" s="31"/>
      <c r="AS660" s="31">
        <f t="shared" si="1471"/>
        <v>3714.8999999999996</v>
      </c>
      <c r="AT660" s="31">
        <f t="shared" si="1472"/>
        <v>4210.3999999999996</v>
      </c>
      <c r="AU660" s="31">
        <f t="shared" si="1473"/>
        <v>4210.3999999999996</v>
      </c>
      <c r="AV660" s="31"/>
      <c r="AW660" s="32"/>
      <c r="AX660" s="32"/>
      <c r="AY660" s="1"/>
      <c r="AZ660" s="1"/>
      <c r="BA660" s="1"/>
      <c r="BB660" s="1"/>
      <c r="BC660" s="1"/>
      <c r="BD660" s="1"/>
      <c r="BE660" s="1"/>
    </row>
    <row r="661" s="19" customFormat="1">
      <c r="A661" s="20" t="s">
        <v>429</v>
      </c>
      <c r="B661" s="20" t="s">
        <v>61</v>
      </c>
      <c r="C661" s="20"/>
      <c r="D661" s="20"/>
      <c r="E661" s="34"/>
      <c r="F661" s="21" t="s">
        <v>62</v>
      </c>
      <c r="G661" s="22">
        <f t="shared" si="1543"/>
        <v>14514.599999999999</v>
      </c>
      <c r="H661" s="22">
        <f t="shared" si="1544"/>
        <v>10972.4</v>
      </c>
      <c r="I661" s="22">
        <f t="shared" si="1545"/>
        <v>11062.1</v>
      </c>
      <c r="J661" s="22">
        <f t="shared" si="1546"/>
        <v>0</v>
      </c>
      <c r="K661" s="22">
        <f t="shared" si="1547"/>
        <v>0</v>
      </c>
      <c r="L661" s="22">
        <f t="shared" si="1548"/>
        <v>0</v>
      </c>
      <c r="M661" s="22">
        <f t="shared" si="1510"/>
        <v>14514.599999999999</v>
      </c>
      <c r="N661" s="22">
        <f t="shared" si="1511"/>
        <v>10972.4</v>
      </c>
      <c r="O661" s="22">
        <f t="shared" si="1512"/>
        <v>11062.1</v>
      </c>
      <c r="P661" s="22">
        <f t="shared" si="1549"/>
        <v>0</v>
      </c>
      <c r="Q661" s="22">
        <f t="shared" si="1550"/>
        <v>0</v>
      </c>
      <c r="R661" s="22">
        <f t="shared" si="1551"/>
        <v>1642.309</v>
      </c>
      <c r="S661" s="22">
        <f t="shared" si="1552"/>
        <v>0</v>
      </c>
      <c r="T661" s="22">
        <f t="shared" si="1553"/>
        <v>0</v>
      </c>
      <c r="U661" s="22">
        <f t="shared" si="1554"/>
        <v>0</v>
      </c>
      <c r="V661" s="22">
        <f t="shared" si="1555"/>
        <v>1556.6420000000001</v>
      </c>
      <c r="W661" s="22">
        <f t="shared" si="1556"/>
        <v>0</v>
      </c>
      <c r="X661" s="22">
        <f t="shared" si="1557"/>
        <v>0</v>
      </c>
      <c r="Y661" s="22">
        <f t="shared" si="1558"/>
        <v>0</v>
      </c>
      <c r="Z661" s="22">
        <f t="shared" si="1559"/>
        <v>0</v>
      </c>
      <c r="AA661" s="22">
        <f t="shared" si="1560"/>
        <v>0</v>
      </c>
      <c r="AB661" s="22">
        <f t="shared" si="1561"/>
        <v>0</v>
      </c>
      <c r="AC661" s="22">
        <f t="shared" si="1474"/>
        <v>16156.908999999998</v>
      </c>
      <c r="AD661" s="22">
        <f t="shared" si="1475"/>
        <v>12529.041999999999</v>
      </c>
      <c r="AE661" s="22">
        <f t="shared" si="1476"/>
        <v>11062.1</v>
      </c>
      <c r="AF661" s="22">
        <f t="shared" si="1562"/>
        <v>0</v>
      </c>
      <c r="AG661" s="22">
        <f t="shared" si="1477"/>
        <v>16156.908999999998</v>
      </c>
      <c r="AH661" s="22">
        <f t="shared" si="1478"/>
        <v>12529.041999999999</v>
      </c>
      <c r="AI661" s="22">
        <f t="shared" si="1479"/>
        <v>11062.1</v>
      </c>
      <c r="AJ661" s="22">
        <f t="shared" si="1563"/>
        <v>0</v>
      </c>
      <c r="AK661" s="22">
        <f t="shared" si="1564"/>
        <v>0</v>
      </c>
      <c r="AL661" s="22">
        <f t="shared" si="1565"/>
        <v>-81.593000000000004</v>
      </c>
      <c r="AM661" s="22">
        <f t="shared" si="1566"/>
        <v>0</v>
      </c>
      <c r="AN661" s="22">
        <f t="shared" si="1567"/>
        <v>0</v>
      </c>
      <c r="AO661" s="22">
        <f t="shared" si="1568"/>
        <v>0</v>
      </c>
      <c r="AP661" s="22">
        <f t="shared" si="1569"/>
        <v>0</v>
      </c>
      <c r="AQ661" s="22">
        <f t="shared" si="1570"/>
        <v>0</v>
      </c>
      <c r="AR661" s="22">
        <f t="shared" si="1571"/>
        <v>0</v>
      </c>
      <c r="AS661" s="22">
        <f t="shared" si="1471"/>
        <v>16075.315999999997</v>
      </c>
      <c r="AT661" s="22">
        <f t="shared" si="1472"/>
        <v>12529.041999999999</v>
      </c>
      <c r="AU661" s="22">
        <f t="shared" si="1473"/>
        <v>11062.1</v>
      </c>
      <c r="AV661" s="22">
        <f t="shared" si="1572"/>
        <v>0</v>
      </c>
      <c r="AW661" s="23"/>
      <c r="AX661" s="23"/>
      <c r="AY661" s="19"/>
      <c r="AZ661" s="19"/>
      <c r="BA661" s="19"/>
      <c r="BB661" s="19"/>
      <c r="BC661" s="19"/>
      <c r="BD661" s="19"/>
      <c r="BE661" s="19"/>
    </row>
    <row r="662" s="24" customFormat="1">
      <c r="A662" s="25" t="s">
        <v>429</v>
      </c>
      <c r="B662" s="25" t="s">
        <v>61</v>
      </c>
      <c r="C662" s="25" t="s">
        <v>63</v>
      </c>
      <c r="D662" s="25"/>
      <c r="E662" s="35"/>
      <c r="F662" s="26" t="s">
        <v>64</v>
      </c>
      <c r="G662" s="27">
        <f>G663+G668+G680</f>
        <v>14514.599999999999</v>
      </c>
      <c r="H662" s="27">
        <f>H663+H668+H680</f>
        <v>10972.4</v>
      </c>
      <c r="I662" s="27">
        <f>I663+I668+I680</f>
        <v>11062.1</v>
      </c>
      <c r="J662" s="27">
        <f>J663+J668+J680</f>
        <v>0</v>
      </c>
      <c r="K662" s="27">
        <f>K663+K668+K680</f>
        <v>0</v>
      </c>
      <c r="L662" s="27">
        <f>L663+L668+L680</f>
        <v>0</v>
      </c>
      <c r="M662" s="27">
        <f t="shared" si="1510"/>
        <v>14514.599999999999</v>
      </c>
      <c r="N662" s="27">
        <f t="shared" si="1511"/>
        <v>10972.4</v>
      </c>
      <c r="O662" s="27">
        <f t="shared" si="1512"/>
        <v>11062.1</v>
      </c>
      <c r="P662" s="27">
        <f>P663+P668+P680</f>
        <v>0</v>
      </c>
      <c r="Q662" s="27">
        <f>Q663+Q668+Q680</f>
        <v>0</v>
      </c>
      <c r="R662" s="27">
        <f>R663+R668+R680</f>
        <v>1642.309</v>
      </c>
      <c r="S662" s="27">
        <f>S663+S668+S680</f>
        <v>0</v>
      </c>
      <c r="T662" s="27">
        <f>T663+T668+T680</f>
        <v>0</v>
      </c>
      <c r="U662" s="27">
        <f>U663+U668+U680</f>
        <v>0</v>
      </c>
      <c r="V662" s="27">
        <f>V663+V668+V680</f>
        <v>1556.6420000000001</v>
      </c>
      <c r="W662" s="27">
        <f>W663+W668+W680</f>
        <v>0</v>
      </c>
      <c r="X662" s="27">
        <f>X663+X668+X680</f>
        <v>0</v>
      </c>
      <c r="Y662" s="27">
        <f>Y663+Y668+Y680</f>
        <v>0</v>
      </c>
      <c r="Z662" s="27">
        <f>Z663+Z668+Z680</f>
        <v>0</v>
      </c>
      <c r="AA662" s="27">
        <f>AA663+AA668+AA680</f>
        <v>0</v>
      </c>
      <c r="AB662" s="27">
        <f>AB663+AB668+AB680</f>
        <v>0</v>
      </c>
      <c r="AC662" s="27">
        <f t="shared" si="1474"/>
        <v>16156.908999999998</v>
      </c>
      <c r="AD662" s="27">
        <f t="shared" si="1475"/>
        <v>12529.041999999999</v>
      </c>
      <c r="AE662" s="27">
        <f t="shared" si="1476"/>
        <v>11062.1</v>
      </c>
      <c r="AF662" s="27">
        <f>AF663+AF668+AF680</f>
        <v>0</v>
      </c>
      <c r="AG662" s="27">
        <f t="shared" si="1477"/>
        <v>16156.908999999998</v>
      </c>
      <c r="AH662" s="27">
        <f t="shared" si="1478"/>
        <v>12529.041999999999</v>
      </c>
      <c r="AI662" s="27">
        <f t="shared" si="1479"/>
        <v>11062.1</v>
      </c>
      <c r="AJ662" s="27">
        <f>AJ663+AJ668+AJ680</f>
        <v>0</v>
      </c>
      <c r="AK662" s="27">
        <f>AK663+AK668+AK680</f>
        <v>0</v>
      </c>
      <c r="AL662" s="27">
        <f>AL663+AL668+AL680</f>
        <v>-81.593000000000004</v>
      </c>
      <c r="AM662" s="27">
        <f>AM663+AM668+AM680</f>
        <v>0</v>
      </c>
      <c r="AN662" s="27">
        <f>AN663+AN668+AN680</f>
        <v>0</v>
      </c>
      <c r="AO662" s="27">
        <f>AO663+AO668+AO680</f>
        <v>0</v>
      </c>
      <c r="AP662" s="27">
        <f>AP663+AP668+AP680</f>
        <v>0</v>
      </c>
      <c r="AQ662" s="27">
        <f>AQ663+AQ668+AQ680</f>
        <v>0</v>
      </c>
      <c r="AR662" s="27">
        <f>AR663+AR668+AR680</f>
        <v>0</v>
      </c>
      <c r="AS662" s="27">
        <f t="shared" si="1471"/>
        <v>16075.315999999997</v>
      </c>
      <c r="AT662" s="27">
        <f t="shared" si="1472"/>
        <v>12529.041999999999</v>
      </c>
      <c r="AU662" s="27">
        <f t="shared" si="1473"/>
        <v>11062.1</v>
      </c>
      <c r="AV662" s="27">
        <f>AV663+AV668+AV680</f>
        <v>0</v>
      </c>
      <c r="AW662" s="28"/>
      <c r="AX662" s="28"/>
      <c r="AY662" s="24"/>
      <c r="AZ662" s="24"/>
      <c r="BA662" s="24"/>
      <c r="BB662" s="24"/>
      <c r="BC662" s="24"/>
      <c r="BD662" s="24"/>
      <c r="BE662" s="24"/>
    </row>
    <row r="663" ht="31.5">
      <c r="A663" s="29" t="s">
        <v>429</v>
      </c>
      <c r="B663" s="29" t="s">
        <v>61</v>
      </c>
      <c r="C663" s="29" t="s">
        <v>63</v>
      </c>
      <c r="D663" s="29" t="s">
        <v>65</v>
      </c>
      <c r="E663" s="36"/>
      <c r="F663" s="30" t="s">
        <v>66</v>
      </c>
      <c r="G663" s="31">
        <f t="shared" ref="G663:G666" si="1573">G664</f>
        <v>118.3</v>
      </c>
      <c r="H663" s="31">
        <f t="shared" ref="H663:H666" si="1574">H664</f>
        <v>118.3</v>
      </c>
      <c r="I663" s="31">
        <f t="shared" ref="I663:I666" si="1575">I664</f>
        <v>118.3</v>
      </c>
      <c r="J663" s="31">
        <f t="shared" ref="J663:J666" si="1576">J664</f>
        <v>0</v>
      </c>
      <c r="K663" s="31">
        <f t="shared" ref="K663:K666" si="1577">K664</f>
        <v>0</v>
      </c>
      <c r="L663" s="31">
        <f t="shared" ref="L663:L666" si="1578">L664</f>
        <v>0</v>
      </c>
      <c r="M663" s="31">
        <f t="shared" si="1510"/>
        <v>118.3</v>
      </c>
      <c r="N663" s="31">
        <f t="shared" si="1511"/>
        <v>118.3</v>
      </c>
      <c r="O663" s="31">
        <f t="shared" si="1512"/>
        <v>118.3</v>
      </c>
      <c r="P663" s="31">
        <f t="shared" ref="P663:P666" si="1579">P664</f>
        <v>0</v>
      </c>
      <c r="Q663" s="31">
        <f t="shared" ref="Q663:Q666" si="1580">Q664</f>
        <v>0</v>
      </c>
      <c r="R663" s="31">
        <f t="shared" ref="R663:R666" si="1581">R664</f>
        <v>0</v>
      </c>
      <c r="S663" s="31">
        <f t="shared" ref="S663:S666" si="1582">S664</f>
        <v>0</v>
      </c>
      <c r="T663" s="31">
        <f t="shared" ref="T663:T666" si="1583">T664</f>
        <v>0</v>
      </c>
      <c r="U663" s="31">
        <f t="shared" ref="U663:U666" si="1584">U664</f>
        <v>0</v>
      </c>
      <c r="V663" s="31">
        <f t="shared" ref="V663:V666" si="1585">V664</f>
        <v>0</v>
      </c>
      <c r="W663" s="31">
        <f t="shared" ref="W663:W666" si="1586">W664</f>
        <v>0</v>
      </c>
      <c r="X663" s="31">
        <f t="shared" ref="X663:X666" si="1587">X664</f>
        <v>0</v>
      </c>
      <c r="Y663" s="31">
        <f t="shared" ref="Y663:Y666" si="1588">Y664</f>
        <v>0</v>
      </c>
      <c r="Z663" s="31">
        <f t="shared" ref="Z663:Z666" si="1589">Z664</f>
        <v>0</v>
      </c>
      <c r="AA663" s="31">
        <f t="shared" ref="AA663:AA666" si="1590">AA664</f>
        <v>0</v>
      </c>
      <c r="AB663" s="31">
        <f t="shared" ref="AB663:AB666" si="1591">AB664</f>
        <v>0</v>
      </c>
      <c r="AC663" s="31">
        <f t="shared" si="1474"/>
        <v>118.3</v>
      </c>
      <c r="AD663" s="31">
        <f t="shared" si="1475"/>
        <v>118.3</v>
      </c>
      <c r="AE663" s="31">
        <f t="shared" si="1476"/>
        <v>118.3</v>
      </c>
      <c r="AF663" s="31">
        <f t="shared" ref="AF663:AF666" si="1592">AF664</f>
        <v>0</v>
      </c>
      <c r="AG663" s="31">
        <f t="shared" si="1477"/>
        <v>118.3</v>
      </c>
      <c r="AH663" s="31">
        <f t="shared" si="1478"/>
        <v>118.3</v>
      </c>
      <c r="AI663" s="31">
        <f t="shared" si="1479"/>
        <v>118.3</v>
      </c>
      <c r="AJ663" s="31">
        <f t="shared" ref="AJ663:AJ666" si="1593">AJ664</f>
        <v>0</v>
      </c>
      <c r="AK663" s="31">
        <f t="shared" ref="AK663:AK666" si="1594">AK664</f>
        <v>0</v>
      </c>
      <c r="AL663" s="31">
        <f t="shared" ref="AL663:AL666" si="1595">AL664</f>
        <v>0</v>
      </c>
      <c r="AM663" s="31">
        <f t="shared" ref="AM663:AM666" si="1596">AM664</f>
        <v>0</v>
      </c>
      <c r="AN663" s="31">
        <f t="shared" ref="AN663:AN666" si="1597">AN664</f>
        <v>0</v>
      </c>
      <c r="AO663" s="31">
        <f t="shared" ref="AO663:AO666" si="1598">AO664</f>
        <v>0</v>
      </c>
      <c r="AP663" s="31">
        <f t="shared" ref="AP663:AP666" si="1599">AP664</f>
        <v>0</v>
      </c>
      <c r="AQ663" s="31">
        <f t="shared" ref="AQ663:AQ666" si="1600">AQ664</f>
        <v>0</v>
      </c>
      <c r="AR663" s="31">
        <f t="shared" ref="AR663:AR666" si="1601">AR664</f>
        <v>0</v>
      </c>
      <c r="AS663" s="31">
        <f t="shared" si="1471"/>
        <v>118.3</v>
      </c>
      <c r="AT663" s="31">
        <f t="shared" si="1472"/>
        <v>118.3</v>
      </c>
      <c r="AU663" s="31">
        <f t="shared" si="1473"/>
        <v>118.3</v>
      </c>
      <c r="AV663" s="31">
        <f t="shared" ref="AV663:AV666" si="1602">AV664</f>
        <v>0</v>
      </c>
      <c r="AW663" s="32"/>
      <c r="AX663" s="32"/>
      <c r="AY663" s="1"/>
      <c r="AZ663" s="1"/>
      <c r="BA663" s="1"/>
      <c r="BB663" s="1"/>
      <c r="BC663" s="1"/>
      <c r="BD663" s="1"/>
      <c r="BE663" s="1"/>
    </row>
    <row r="664" hidden="1">
      <c r="A664" s="29" t="s">
        <v>429</v>
      </c>
      <c r="B664" s="29" t="s">
        <v>61</v>
      </c>
      <c r="C664" s="29" t="s">
        <v>63</v>
      </c>
      <c r="D664" s="29" t="s">
        <v>67</v>
      </c>
      <c r="E664" s="36"/>
      <c r="F664" s="30" t="s">
        <v>34</v>
      </c>
      <c r="G664" s="31">
        <f t="shared" si="1573"/>
        <v>118.3</v>
      </c>
      <c r="H664" s="31">
        <f t="shared" si="1574"/>
        <v>118.3</v>
      </c>
      <c r="I664" s="31">
        <f t="shared" si="1575"/>
        <v>118.3</v>
      </c>
      <c r="J664" s="31">
        <f t="shared" si="1576"/>
        <v>0</v>
      </c>
      <c r="K664" s="31">
        <f t="shared" si="1577"/>
        <v>0</v>
      </c>
      <c r="L664" s="31">
        <f t="shared" si="1578"/>
        <v>0</v>
      </c>
      <c r="M664" s="31">
        <f t="shared" si="1510"/>
        <v>118.3</v>
      </c>
      <c r="N664" s="31">
        <f t="shared" si="1511"/>
        <v>118.3</v>
      </c>
      <c r="O664" s="31">
        <f t="shared" si="1512"/>
        <v>118.3</v>
      </c>
      <c r="P664" s="31">
        <f t="shared" si="1579"/>
        <v>0</v>
      </c>
      <c r="Q664" s="31">
        <f t="shared" si="1580"/>
        <v>0</v>
      </c>
      <c r="R664" s="31">
        <f t="shared" si="1581"/>
        <v>0</v>
      </c>
      <c r="S664" s="31">
        <f t="shared" si="1582"/>
        <v>0</v>
      </c>
      <c r="T664" s="31">
        <f t="shared" si="1583"/>
        <v>0</v>
      </c>
      <c r="U664" s="31">
        <f t="shared" si="1584"/>
        <v>0</v>
      </c>
      <c r="V664" s="31">
        <f t="shared" si="1585"/>
        <v>0</v>
      </c>
      <c r="W664" s="31">
        <f t="shared" si="1586"/>
        <v>0</v>
      </c>
      <c r="X664" s="31">
        <f t="shared" si="1587"/>
        <v>0</v>
      </c>
      <c r="Y664" s="31">
        <f t="shared" si="1588"/>
        <v>0</v>
      </c>
      <c r="Z664" s="31">
        <f t="shared" si="1589"/>
        <v>0</v>
      </c>
      <c r="AA664" s="31">
        <f t="shared" si="1590"/>
        <v>0</v>
      </c>
      <c r="AB664" s="31">
        <f t="shared" si="1591"/>
        <v>0</v>
      </c>
      <c r="AC664" s="31">
        <f t="shared" si="1474"/>
        <v>118.3</v>
      </c>
      <c r="AD664" s="31">
        <f t="shared" si="1475"/>
        <v>118.3</v>
      </c>
      <c r="AE664" s="31">
        <f t="shared" si="1476"/>
        <v>118.3</v>
      </c>
      <c r="AF664" s="31">
        <f t="shared" si="1592"/>
        <v>0</v>
      </c>
      <c r="AG664" s="31">
        <f t="shared" si="1477"/>
        <v>118.3</v>
      </c>
      <c r="AH664" s="31">
        <f t="shared" si="1478"/>
        <v>118.3</v>
      </c>
      <c r="AI664" s="31">
        <f t="shared" si="1479"/>
        <v>118.3</v>
      </c>
      <c r="AJ664" s="31">
        <f t="shared" si="1593"/>
        <v>0</v>
      </c>
      <c r="AK664" s="31">
        <f t="shared" si="1594"/>
        <v>0</v>
      </c>
      <c r="AL664" s="31">
        <f t="shared" si="1595"/>
        <v>0</v>
      </c>
      <c r="AM664" s="31">
        <f t="shared" si="1596"/>
        <v>0</v>
      </c>
      <c r="AN664" s="31">
        <f t="shared" si="1597"/>
        <v>0</v>
      </c>
      <c r="AO664" s="31">
        <f t="shared" si="1598"/>
        <v>0</v>
      </c>
      <c r="AP664" s="31">
        <f t="shared" si="1599"/>
        <v>0</v>
      </c>
      <c r="AQ664" s="31">
        <f t="shared" si="1600"/>
        <v>0</v>
      </c>
      <c r="AR664" s="31">
        <f t="shared" si="1601"/>
        <v>0</v>
      </c>
      <c r="AS664" s="31">
        <f t="shared" si="1471"/>
        <v>118.3</v>
      </c>
      <c r="AT664" s="31">
        <f t="shared" si="1472"/>
        <v>118.3</v>
      </c>
      <c r="AU664" s="31">
        <f t="shared" si="1473"/>
        <v>118.3</v>
      </c>
      <c r="AV664" s="31">
        <f t="shared" si="1602"/>
        <v>0</v>
      </c>
      <c r="AW664" s="32">
        <v>0</v>
      </c>
      <c r="AX664" s="32"/>
      <c r="AY664" s="1" t="s">
        <v>152</v>
      </c>
      <c r="AZ664" s="1"/>
      <c r="BA664" s="1"/>
      <c r="BB664" s="1"/>
      <c r="BC664" s="1"/>
      <c r="BD664" s="1"/>
      <c r="BE664" s="1"/>
    </row>
    <row r="665" ht="31.5">
      <c r="A665" s="29" t="s">
        <v>429</v>
      </c>
      <c r="B665" s="29" t="s">
        <v>61</v>
      </c>
      <c r="C665" s="29" t="s">
        <v>63</v>
      </c>
      <c r="D665" s="29" t="s">
        <v>68</v>
      </c>
      <c r="E665" s="36"/>
      <c r="F665" s="30" t="s">
        <v>69</v>
      </c>
      <c r="G665" s="31">
        <f t="shared" si="1573"/>
        <v>118.3</v>
      </c>
      <c r="H665" s="31">
        <f t="shared" si="1574"/>
        <v>118.3</v>
      </c>
      <c r="I665" s="31">
        <f t="shared" si="1575"/>
        <v>118.3</v>
      </c>
      <c r="J665" s="31">
        <f t="shared" si="1576"/>
        <v>0</v>
      </c>
      <c r="K665" s="31">
        <f t="shared" si="1577"/>
        <v>0</v>
      </c>
      <c r="L665" s="31">
        <f t="shared" si="1578"/>
        <v>0</v>
      </c>
      <c r="M665" s="31">
        <f t="shared" si="1510"/>
        <v>118.3</v>
      </c>
      <c r="N665" s="31">
        <f t="shared" si="1511"/>
        <v>118.3</v>
      </c>
      <c r="O665" s="31">
        <f t="shared" si="1512"/>
        <v>118.3</v>
      </c>
      <c r="P665" s="31">
        <f t="shared" si="1579"/>
        <v>0</v>
      </c>
      <c r="Q665" s="31">
        <f t="shared" si="1580"/>
        <v>0</v>
      </c>
      <c r="R665" s="31">
        <f t="shared" si="1581"/>
        <v>0</v>
      </c>
      <c r="S665" s="31">
        <f t="shared" si="1582"/>
        <v>0</v>
      </c>
      <c r="T665" s="31">
        <f t="shared" si="1583"/>
        <v>0</v>
      </c>
      <c r="U665" s="31">
        <f t="shared" si="1584"/>
        <v>0</v>
      </c>
      <c r="V665" s="31">
        <f t="shared" si="1585"/>
        <v>0</v>
      </c>
      <c r="W665" s="31">
        <f t="shared" si="1586"/>
        <v>0</v>
      </c>
      <c r="X665" s="31">
        <f t="shared" si="1587"/>
        <v>0</v>
      </c>
      <c r="Y665" s="31">
        <f t="shared" si="1588"/>
        <v>0</v>
      </c>
      <c r="Z665" s="31">
        <f t="shared" si="1589"/>
        <v>0</v>
      </c>
      <c r="AA665" s="31">
        <f t="shared" si="1590"/>
        <v>0</v>
      </c>
      <c r="AB665" s="31">
        <f t="shared" si="1591"/>
        <v>0</v>
      </c>
      <c r="AC665" s="31">
        <f t="shared" si="1474"/>
        <v>118.3</v>
      </c>
      <c r="AD665" s="31">
        <f t="shared" si="1475"/>
        <v>118.3</v>
      </c>
      <c r="AE665" s="31">
        <f t="shared" si="1476"/>
        <v>118.3</v>
      </c>
      <c r="AF665" s="31">
        <f t="shared" si="1592"/>
        <v>0</v>
      </c>
      <c r="AG665" s="31">
        <f t="shared" si="1477"/>
        <v>118.3</v>
      </c>
      <c r="AH665" s="31">
        <f t="shared" si="1478"/>
        <v>118.3</v>
      </c>
      <c r="AI665" s="31">
        <f t="shared" si="1479"/>
        <v>118.3</v>
      </c>
      <c r="AJ665" s="31">
        <f t="shared" si="1593"/>
        <v>0</v>
      </c>
      <c r="AK665" s="31">
        <f t="shared" si="1594"/>
        <v>0</v>
      </c>
      <c r="AL665" s="31">
        <f t="shared" si="1595"/>
        <v>0</v>
      </c>
      <c r="AM665" s="31">
        <f t="shared" si="1596"/>
        <v>0</v>
      </c>
      <c r="AN665" s="31">
        <f t="shared" si="1597"/>
        <v>0</v>
      </c>
      <c r="AO665" s="31">
        <f t="shared" si="1598"/>
        <v>0</v>
      </c>
      <c r="AP665" s="31">
        <f t="shared" si="1599"/>
        <v>0</v>
      </c>
      <c r="AQ665" s="31">
        <f t="shared" si="1600"/>
        <v>0</v>
      </c>
      <c r="AR665" s="31">
        <f t="shared" si="1601"/>
        <v>0</v>
      </c>
      <c r="AS665" s="31">
        <f t="shared" si="1471"/>
        <v>118.3</v>
      </c>
      <c r="AT665" s="31">
        <f t="shared" si="1472"/>
        <v>118.3</v>
      </c>
      <c r="AU665" s="31">
        <f t="shared" si="1473"/>
        <v>118.3</v>
      </c>
      <c r="AV665" s="31">
        <f t="shared" si="1602"/>
        <v>0</v>
      </c>
      <c r="AW665" s="32"/>
      <c r="AX665" s="32"/>
      <c r="AY665" s="1"/>
      <c r="AZ665" s="1"/>
      <c r="BA665" s="1"/>
      <c r="BB665" s="1"/>
      <c r="BC665" s="1"/>
      <c r="BD665" s="1"/>
      <c r="BE665" s="1"/>
    </row>
    <row r="666" ht="47.25">
      <c r="A666" s="29" t="s">
        <v>429</v>
      </c>
      <c r="B666" s="29" t="s">
        <v>61</v>
      </c>
      <c r="C666" s="29" t="s">
        <v>63</v>
      </c>
      <c r="D666" s="29" t="s">
        <v>474</v>
      </c>
      <c r="E666" s="36"/>
      <c r="F666" s="30" t="s">
        <v>475</v>
      </c>
      <c r="G666" s="31">
        <f t="shared" si="1573"/>
        <v>118.3</v>
      </c>
      <c r="H666" s="31">
        <f t="shared" si="1574"/>
        <v>118.3</v>
      </c>
      <c r="I666" s="31">
        <f t="shared" si="1575"/>
        <v>118.3</v>
      </c>
      <c r="J666" s="31">
        <f t="shared" si="1576"/>
        <v>0</v>
      </c>
      <c r="K666" s="31">
        <f t="shared" si="1577"/>
        <v>0</v>
      </c>
      <c r="L666" s="31">
        <f t="shared" si="1578"/>
        <v>0</v>
      </c>
      <c r="M666" s="31">
        <f t="shared" si="1510"/>
        <v>118.3</v>
      </c>
      <c r="N666" s="31">
        <f t="shared" si="1511"/>
        <v>118.3</v>
      </c>
      <c r="O666" s="31">
        <f t="shared" si="1512"/>
        <v>118.3</v>
      </c>
      <c r="P666" s="31">
        <f t="shared" si="1579"/>
        <v>0</v>
      </c>
      <c r="Q666" s="31">
        <f t="shared" si="1580"/>
        <v>0</v>
      </c>
      <c r="R666" s="31">
        <f t="shared" si="1581"/>
        <v>0</v>
      </c>
      <c r="S666" s="31">
        <f t="shared" si="1582"/>
        <v>0</v>
      </c>
      <c r="T666" s="31">
        <f t="shared" si="1583"/>
        <v>0</v>
      </c>
      <c r="U666" s="31">
        <f t="shared" si="1584"/>
        <v>0</v>
      </c>
      <c r="V666" s="31">
        <f t="shared" si="1585"/>
        <v>0</v>
      </c>
      <c r="W666" s="31">
        <f t="shared" si="1586"/>
        <v>0</v>
      </c>
      <c r="X666" s="31">
        <f t="shared" si="1587"/>
        <v>0</v>
      </c>
      <c r="Y666" s="31">
        <f t="shared" si="1588"/>
        <v>0</v>
      </c>
      <c r="Z666" s="31">
        <f t="shared" si="1589"/>
        <v>0</v>
      </c>
      <c r="AA666" s="31">
        <f t="shared" si="1590"/>
        <v>0</v>
      </c>
      <c r="AB666" s="31">
        <f t="shared" si="1591"/>
        <v>0</v>
      </c>
      <c r="AC666" s="31">
        <f t="shared" si="1474"/>
        <v>118.3</v>
      </c>
      <c r="AD666" s="31">
        <f t="shared" si="1475"/>
        <v>118.3</v>
      </c>
      <c r="AE666" s="31">
        <f t="shared" si="1476"/>
        <v>118.3</v>
      </c>
      <c r="AF666" s="31">
        <f t="shared" si="1592"/>
        <v>0</v>
      </c>
      <c r="AG666" s="31">
        <f t="shared" si="1477"/>
        <v>118.3</v>
      </c>
      <c r="AH666" s="31">
        <f t="shared" si="1478"/>
        <v>118.3</v>
      </c>
      <c r="AI666" s="31">
        <f t="shared" si="1479"/>
        <v>118.3</v>
      </c>
      <c r="AJ666" s="31">
        <f t="shared" si="1593"/>
        <v>0</v>
      </c>
      <c r="AK666" s="31">
        <f t="shared" si="1594"/>
        <v>0</v>
      </c>
      <c r="AL666" s="31">
        <f t="shared" si="1595"/>
        <v>0</v>
      </c>
      <c r="AM666" s="31">
        <f t="shared" si="1596"/>
        <v>0</v>
      </c>
      <c r="AN666" s="31">
        <f t="shared" si="1597"/>
        <v>0</v>
      </c>
      <c r="AO666" s="31">
        <f t="shared" si="1598"/>
        <v>0</v>
      </c>
      <c r="AP666" s="31">
        <f t="shared" si="1599"/>
        <v>0</v>
      </c>
      <c r="AQ666" s="31">
        <f t="shared" si="1600"/>
        <v>0</v>
      </c>
      <c r="AR666" s="31">
        <f t="shared" si="1601"/>
        <v>0</v>
      </c>
      <c r="AS666" s="31">
        <f t="shared" si="1471"/>
        <v>118.3</v>
      </c>
      <c r="AT666" s="31">
        <f t="shared" si="1472"/>
        <v>118.3</v>
      </c>
      <c r="AU666" s="31">
        <f t="shared" si="1473"/>
        <v>118.3</v>
      </c>
      <c r="AV666" s="31">
        <f t="shared" si="1602"/>
        <v>0</v>
      </c>
      <c r="AW666" s="32"/>
      <c r="AX666" s="32"/>
      <c r="AY666" s="1"/>
      <c r="AZ666" s="1"/>
      <c r="BA666" s="1"/>
      <c r="BB666" s="1"/>
      <c r="BC666" s="1"/>
      <c r="BD666" s="1"/>
      <c r="BE666" s="1"/>
    </row>
    <row r="667" ht="31.5">
      <c r="A667" s="29" t="s">
        <v>429</v>
      </c>
      <c r="B667" s="29" t="s">
        <v>61</v>
      </c>
      <c r="C667" s="29" t="s">
        <v>63</v>
      </c>
      <c r="D667" s="29" t="s">
        <v>474</v>
      </c>
      <c r="E667" s="29" t="s">
        <v>39</v>
      </c>
      <c r="F667" s="30" t="s">
        <v>40</v>
      </c>
      <c r="G667" s="31">
        <v>118.3</v>
      </c>
      <c r="H667" s="31">
        <v>118.3</v>
      </c>
      <c r="I667" s="31">
        <v>118.3</v>
      </c>
      <c r="J667" s="31"/>
      <c r="K667" s="31"/>
      <c r="L667" s="31"/>
      <c r="M667" s="31">
        <f t="shared" si="1510"/>
        <v>118.3</v>
      </c>
      <c r="N667" s="31">
        <f t="shared" si="1511"/>
        <v>118.3</v>
      </c>
      <c r="O667" s="31">
        <f t="shared" si="1512"/>
        <v>118.3</v>
      </c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  <c r="AA667" s="31"/>
      <c r="AB667" s="31"/>
      <c r="AC667" s="31">
        <f t="shared" si="1474"/>
        <v>118.3</v>
      </c>
      <c r="AD667" s="31">
        <f t="shared" si="1475"/>
        <v>118.3</v>
      </c>
      <c r="AE667" s="31">
        <f t="shared" si="1476"/>
        <v>118.3</v>
      </c>
      <c r="AF667" s="31"/>
      <c r="AG667" s="31">
        <f t="shared" si="1477"/>
        <v>118.3</v>
      </c>
      <c r="AH667" s="31">
        <f t="shared" si="1478"/>
        <v>118.3</v>
      </c>
      <c r="AI667" s="31">
        <f t="shared" si="1479"/>
        <v>118.3</v>
      </c>
      <c r="AJ667" s="31"/>
      <c r="AK667" s="31"/>
      <c r="AL667" s="31"/>
      <c r="AM667" s="31"/>
      <c r="AN667" s="31"/>
      <c r="AO667" s="31"/>
      <c r="AP667" s="31"/>
      <c r="AQ667" s="31"/>
      <c r="AR667" s="31"/>
      <c r="AS667" s="31">
        <f t="shared" si="1471"/>
        <v>118.3</v>
      </c>
      <c r="AT667" s="31">
        <f t="shared" si="1472"/>
        <v>118.3</v>
      </c>
      <c r="AU667" s="31">
        <f t="shared" si="1473"/>
        <v>118.3</v>
      </c>
      <c r="AV667" s="31"/>
      <c r="AW667" s="32"/>
      <c r="AX667" s="32"/>
      <c r="AY667" s="1"/>
      <c r="AZ667" s="1"/>
      <c r="BA667" s="1"/>
      <c r="BB667" s="1"/>
      <c r="BC667" s="1"/>
      <c r="BD667" s="1"/>
      <c r="BE667" s="1"/>
    </row>
    <row r="668" ht="31.5">
      <c r="A668" s="29" t="s">
        <v>429</v>
      </c>
      <c r="B668" s="29" t="s">
        <v>61</v>
      </c>
      <c r="C668" s="29" t="s">
        <v>63</v>
      </c>
      <c r="D668" s="29" t="s">
        <v>465</v>
      </c>
      <c r="E668" s="36"/>
      <c r="F668" s="30" t="s">
        <v>466</v>
      </c>
      <c r="G668" s="31">
        <f>G669+G673</f>
        <v>12641.599999999999</v>
      </c>
      <c r="H668" s="31">
        <f>H669+H673</f>
        <v>9099.3999999999996</v>
      </c>
      <c r="I668" s="31">
        <f>I669+I673</f>
        <v>9189.1000000000004</v>
      </c>
      <c r="J668" s="31">
        <f>J669+J673</f>
        <v>0</v>
      </c>
      <c r="K668" s="31">
        <f>K669+K673</f>
        <v>0</v>
      </c>
      <c r="L668" s="31">
        <f>L669+L673</f>
        <v>0</v>
      </c>
      <c r="M668" s="31">
        <f t="shared" si="1510"/>
        <v>12641.599999999999</v>
      </c>
      <c r="N668" s="31">
        <f t="shared" si="1511"/>
        <v>9099.3999999999996</v>
      </c>
      <c r="O668" s="31">
        <f t="shared" si="1512"/>
        <v>9189.1000000000004</v>
      </c>
      <c r="P668" s="31">
        <f>P669+P673</f>
        <v>0</v>
      </c>
      <c r="Q668" s="31">
        <f>Q669+Q673</f>
        <v>0</v>
      </c>
      <c r="R668" s="31">
        <f>R669+R673</f>
        <v>1642.309</v>
      </c>
      <c r="S668" s="31">
        <f>S669+S673</f>
        <v>0</v>
      </c>
      <c r="T668" s="31">
        <f>T669+T673</f>
        <v>0</v>
      </c>
      <c r="U668" s="31">
        <f>U669+U673</f>
        <v>0</v>
      </c>
      <c r="V668" s="31">
        <f>V669+V673</f>
        <v>1556.6420000000001</v>
      </c>
      <c r="W668" s="31">
        <f>W669+W673</f>
        <v>0</v>
      </c>
      <c r="X668" s="31">
        <f>X669+X673</f>
        <v>0</v>
      </c>
      <c r="Y668" s="31">
        <f>Y669+Y673</f>
        <v>0</v>
      </c>
      <c r="Z668" s="31">
        <f>Z669+Z673</f>
        <v>0</v>
      </c>
      <c r="AA668" s="31">
        <f>AA669+AA673</f>
        <v>0</v>
      </c>
      <c r="AB668" s="31">
        <f>AB669+AB673</f>
        <v>0</v>
      </c>
      <c r="AC668" s="31">
        <f t="shared" si="1474"/>
        <v>14283.908999999998</v>
      </c>
      <c r="AD668" s="31">
        <f t="shared" si="1475"/>
        <v>10656.041999999999</v>
      </c>
      <c r="AE668" s="31">
        <f t="shared" si="1476"/>
        <v>9189.1000000000004</v>
      </c>
      <c r="AF668" s="31">
        <f>AF669+AF673</f>
        <v>0</v>
      </c>
      <c r="AG668" s="31">
        <f t="shared" si="1477"/>
        <v>14283.908999999998</v>
      </c>
      <c r="AH668" s="31">
        <f t="shared" si="1478"/>
        <v>10656.041999999999</v>
      </c>
      <c r="AI668" s="31">
        <f t="shared" si="1479"/>
        <v>9189.1000000000004</v>
      </c>
      <c r="AJ668" s="31">
        <f>AJ669+AJ673</f>
        <v>0</v>
      </c>
      <c r="AK668" s="31">
        <f>AK669+AK673</f>
        <v>0</v>
      </c>
      <c r="AL668" s="31">
        <f>AL669+AL673</f>
        <v>0</v>
      </c>
      <c r="AM668" s="31">
        <f>AM669+AM673</f>
        <v>0</v>
      </c>
      <c r="AN668" s="31">
        <f>AN669+AN673</f>
        <v>0</v>
      </c>
      <c r="AO668" s="31">
        <f>AO669+AO673</f>
        <v>0</v>
      </c>
      <c r="AP668" s="31">
        <f>AP669+AP673</f>
        <v>0</v>
      </c>
      <c r="AQ668" s="31">
        <f>AQ669+AQ673</f>
        <v>0</v>
      </c>
      <c r="AR668" s="31">
        <f>AR669+AR673</f>
        <v>0</v>
      </c>
      <c r="AS668" s="31">
        <f t="shared" si="1471"/>
        <v>14283.908999999998</v>
      </c>
      <c r="AT668" s="31">
        <f t="shared" si="1472"/>
        <v>10656.041999999999</v>
      </c>
      <c r="AU668" s="31">
        <f t="shared" si="1473"/>
        <v>9189.1000000000004</v>
      </c>
      <c r="AV668" s="31">
        <f>AV669+AV673</f>
        <v>0</v>
      </c>
      <c r="AW668" s="32"/>
      <c r="AX668" s="32"/>
      <c r="AY668" s="1"/>
      <c r="AZ668" s="1"/>
      <c r="BA668" s="1"/>
      <c r="BB668" s="1"/>
      <c r="BC668" s="1"/>
      <c r="BD668" s="1"/>
      <c r="BE668" s="1"/>
    </row>
    <row r="669">
      <c r="A669" s="29" t="s">
        <v>429</v>
      </c>
      <c r="B669" s="29" t="s">
        <v>61</v>
      </c>
      <c r="C669" s="29" t="s">
        <v>63</v>
      </c>
      <c r="D669" s="29" t="s">
        <v>467</v>
      </c>
      <c r="E669" s="36"/>
      <c r="F669" s="30" t="s">
        <v>440</v>
      </c>
      <c r="G669" s="31">
        <f t="shared" ref="G669:G673" si="1603">G670</f>
        <v>6567.1999999999998</v>
      </c>
      <c r="H669" s="31">
        <f t="shared" ref="H669:H673" si="1604">H670</f>
        <v>6567.1999999999998</v>
      </c>
      <c r="I669" s="31">
        <f t="shared" ref="I669:I673" si="1605">I670</f>
        <v>6567.1999999999998</v>
      </c>
      <c r="J669" s="31">
        <f t="shared" ref="J669:J673" si="1606">J670</f>
        <v>0</v>
      </c>
      <c r="K669" s="31">
        <f t="shared" ref="K669:K673" si="1607">K670</f>
        <v>0</v>
      </c>
      <c r="L669" s="31">
        <f t="shared" ref="L669:L673" si="1608">L670</f>
        <v>0</v>
      </c>
      <c r="M669" s="31">
        <f t="shared" si="1510"/>
        <v>6567.1999999999998</v>
      </c>
      <c r="N669" s="31">
        <f t="shared" si="1511"/>
        <v>6567.1999999999998</v>
      </c>
      <c r="O669" s="31">
        <f t="shared" si="1512"/>
        <v>6567.1999999999998</v>
      </c>
      <c r="P669" s="31">
        <f t="shared" ref="P669:P673" si="1609">P670</f>
        <v>0</v>
      </c>
      <c r="Q669" s="31">
        <f t="shared" ref="Q669:Q673" si="1610">Q670</f>
        <v>0</v>
      </c>
      <c r="R669" s="31">
        <f t="shared" ref="R669:R673" si="1611">R670</f>
        <v>0</v>
      </c>
      <c r="S669" s="31">
        <f t="shared" ref="S669:S673" si="1612">S670</f>
        <v>0</v>
      </c>
      <c r="T669" s="31">
        <f t="shared" ref="T669:T673" si="1613">T670</f>
        <v>0</v>
      </c>
      <c r="U669" s="31">
        <f t="shared" ref="U669:U673" si="1614">U670</f>
        <v>0</v>
      </c>
      <c r="V669" s="31">
        <f t="shared" ref="V669:V673" si="1615">V670</f>
        <v>0</v>
      </c>
      <c r="W669" s="31">
        <f t="shared" ref="W669:W673" si="1616">W670</f>
        <v>0</v>
      </c>
      <c r="X669" s="31">
        <f t="shared" ref="X669:X673" si="1617">X670</f>
        <v>0</v>
      </c>
      <c r="Y669" s="31">
        <f t="shared" ref="Y669:Y673" si="1618">Y670</f>
        <v>0</v>
      </c>
      <c r="Z669" s="31">
        <f t="shared" ref="Z669:Z673" si="1619">Z670</f>
        <v>0</v>
      </c>
      <c r="AA669" s="31">
        <f t="shared" ref="AA669:AA673" si="1620">AA670</f>
        <v>0</v>
      </c>
      <c r="AB669" s="31">
        <f t="shared" ref="AB669:AB673" si="1621">AB670</f>
        <v>0</v>
      </c>
      <c r="AC669" s="31">
        <f t="shared" si="1474"/>
        <v>6567.1999999999998</v>
      </c>
      <c r="AD669" s="31">
        <f t="shared" si="1475"/>
        <v>6567.1999999999998</v>
      </c>
      <c r="AE669" s="31">
        <f t="shared" si="1476"/>
        <v>6567.1999999999998</v>
      </c>
      <c r="AF669" s="31">
        <f t="shared" ref="AF669:AF673" si="1622">AF670</f>
        <v>0</v>
      </c>
      <c r="AG669" s="31">
        <f t="shared" si="1477"/>
        <v>6567.1999999999998</v>
      </c>
      <c r="AH669" s="31">
        <f t="shared" si="1478"/>
        <v>6567.1999999999998</v>
      </c>
      <c r="AI669" s="31">
        <f t="shared" si="1479"/>
        <v>6567.1999999999998</v>
      </c>
      <c r="AJ669" s="31">
        <f t="shared" ref="AJ669:AJ673" si="1623">AJ670</f>
        <v>0</v>
      </c>
      <c r="AK669" s="31">
        <f t="shared" ref="AK669:AK673" si="1624">AK670</f>
        <v>0</v>
      </c>
      <c r="AL669" s="31">
        <f t="shared" ref="AL669:AL673" si="1625">AL670</f>
        <v>0</v>
      </c>
      <c r="AM669" s="31">
        <f t="shared" ref="AM669:AM673" si="1626">AM670</f>
        <v>0</v>
      </c>
      <c r="AN669" s="31">
        <f t="shared" ref="AN669:AN673" si="1627">AN670</f>
        <v>0</v>
      </c>
      <c r="AO669" s="31">
        <f t="shared" ref="AO669:AO673" si="1628">AO670</f>
        <v>0</v>
      </c>
      <c r="AP669" s="31">
        <f t="shared" ref="AP669:AP673" si="1629">AP670</f>
        <v>0</v>
      </c>
      <c r="AQ669" s="31">
        <f t="shared" ref="AQ669:AQ673" si="1630">AQ670</f>
        <v>0</v>
      </c>
      <c r="AR669" s="31">
        <f t="shared" ref="AR669:AR673" si="1631">AR670</f>
        <v>0</v>
      </c>
      <c r="AS669" s="31">
        <f t="shared" si="1471"/>
        <v>6567.1999999999998</v>
      </c>
      <c r="AT669" s="31">
        <f t="shared" si="1472"/>
        <v>6567.1999999999998</v>
      </c>
      <c r="AU669" s="31">
        <f t="shared" si="1473"/>
        <v>6567.1999999999998</v>
      </c>
      <c r="AV669" s="31">
        <f t="shared" ref="AV669:AV673" si="1632">AV670</f>
        <v>0</v>
      </c>
      <c r="AW669" s="32"/>
      <c r="AX669" s="32"/>
      <c r="AY669" s="1"/>
      <c r="AZ669" s="1"/>
      <c r="BA669" s="1"/>
      <c r="BB669" s="1"/>
      <c r="BC669" s="1"/>
      <c r="BD669" s="1"/>
      <c r="BE669" s="1"/>
    </row>
    <row r="670" ht="31.5">
      <c r="A670" s="29" t="s">
        <v>429</v>
      </c>
      <c r="B670" s="29" t="s">
        <v>61</v>
      </c>
      <c r="C670" s="29" t="s">
        <v>63</v>
      </c>
      <c r="D670" s="29" t="s">
        <v>468</v>
      </c>
      <c r="E670" s="36"/>
      <c r="F670" s="30" t="s">
        <v>469</v>
      </c>
      <c r="G670" s="31">
        <f t="shared" si="1603"/>
        <v>6567.1999999999998</v>
      </c>
      <c r="H670" s="31">
        <f t="shared" si="1604"/>
        <v>6567.1999999999998</v>
      </c>
      <c r="I670" s="31">
        <f t="shared" si="1605"/>
        <v>6567.1999999999998</v>
      </c>
      <c r="J670" s="31">
        <f t="shared" si="1606"/>
        <v>0</v>
      </c>
      <c r="K670" s="31">
        <f t="shared" si="1607"/>
        <v>0</v>
      </c>
      <c r="L670" s="31">
        <f t="shared" si="1608"/>
        <v>0</v>
      </c>
      <c r="M670" s="31">
        <f t="shared" si="1510"/>
        <v>6567.1999999999998</v>
      </c>
      <c r="N670" s="31">
        <f t="shared" si="1511"/>
        <v>6567.1999999999998</v>
      </c>
      <c r="O670" s="31">
        <f t="shared" si="1512"/>
        <v>6567.1999999999998</v>
      </c>
      <c r="P670" s="31">
        <f t="shared" si="1609"/>
        <v>0</v>
      </c>
      <c r="Q670" s="31">
        <f t="shared" si="1610"/>
        <v>0</v>
      </c>
      <c r="R670" s="31">
        <f t="shared" si="1611"/>
        <v>0</v>
      </c>
      <c r="S670" s="31">
        <f t="shared" si="1612"/>
        <v>0</v>
      </c>
      <c r="T670" s="31">
        <f t="shared" si="1613"/>
        <v>0</v>
      </c>
      <c r="U670" s="31">
        <f t="shared" si="1614"/>
        <v>0</v>
      </c>
      <c r="V670" s="31">
        <f t="shared" si="1615"/>
        <v>0</v>
      </c>
      <c r="W670" s="31">
        <f t="shared" si="1616"/>
        <v>0</v>
      </c>
      <c r="X670" s="31">
        <f t="shared" si="1617"/>
        <v>0</v>
      </c>
      <c r="Y670" s="31">
        <f t="shared" si="1618"/>
        <v>0</v>
      </c>
      <c r="Z670" s="31">
        <f t="shared" si="1619"/>
        <v>0</v>
      </c>
      <c r="AA670" s="31">
        <f t="shared" si="1620"/>
        <v>0</v>
      </c>
      <c r="AB670" s="31">
        <f t="shared" si="1621"/>
        <v>0</v>
      </c>
      <c r="AC670" s="31">
        <f t="shared" si="1474"/>
        <v>6567.1999999999998</v>
      </c>
      <c r="AD670" s="31">
        <f t="shared" si="1475"/>
        <v>6567.1999999999998</v>
      </c>
      <c r="AE670" s="31">
        <f t="shared" si="1476"/>
        <v>6567.1999999999998</v>
      </c>
      <c r="AF670" s="31">
        <f t="shared" si="1622"/>
        <v>0</v>
      </c>
      <c r="AG670" s="31">
        <f t="shared" si="1477"/>
        <v>6567.1999999999998</v>
      </c>
      <c r="AH670" s="31">
        <f t="shared" si="1478"/>
        <v>6567.1999999999998</v>
      </c>
      <c r="AI670" s="31">
        <f t="shared" si="1479"/>
        <v>6567.1999999999998</v>
      </c>
      <c r="AJ670" s="31">
        <f t="shared" si="1623"/>
        <v>0</v>
      </c>
      <c r="AK670" s="31">
        <f t="shared" si="1624"/>
        <v>0</v>
      </c>
      <c r="AL670" s="31">
        <f t="shared" si="1625"/>
        <v>0</v>
      </c>
      <c r="AM670" s="31">
        <f t="shared" si="1626"/>
        <v>0</v>
      </c>
      <c r="AN670" s="31">
        <f t="shared" si="1627"/>
        <v>0</v>
      </c>
      <c r="AO670" s="31">
        <f t="shared" si="1628"/>
        <v>0</v>
      </c>
      <c r="AP670" s="31">
        <f t="shared" si="1629"/>
        <v>0</v>
      </c>
      <c r="AQ670" s="31">
        <f t="shared" si="1630"/>
        <v>0</v>
      </c>
      <c r="AR670" s="31">
        <f t="shared" si="1631"/>
        <v>0</v>
      </c>
      <c r="AS670" s="31">
        <f t="shared" si="1471"/>
        <v>6567.1999999999998</v>
      </c>
      <c r="AT670" s="31">
        <f t="shared" si="1472"/>
        <v>6567.1999999999998</v>
      </c>
      <c r="AU670" s="31">
        <f t="shared" si="1473"/>
        <v>6567.1999999999998</v>
      </c>
      <c r="AV670" s="31">
        <f t="shared" si="1632"/>
        <v>0</v>
      </c>
      <c r="AW670" s="32"/>
      <c r="AX670" s="32"/>
      <c r="AY670" s="1"/>
      <c r="AZ670" s="1"/>
      <c r="BA670" s="1"/>
      <c r="BB670" s="1"/>
      <c r="BC670" s="1"/>
      <c r="BD670" s="1"/>
      <c r="BE670" s="1"/>
    </row>
    <row r="671" ht="31.5">
      <c r="A671" s="29" t="s">
        <v>429</v>
      </c>
      <c r="B671" s="29" t="s">
        <v>61</v>
      </c>
      <c r="C671" s="29" t="s">
        <v>63</v>
      </c>
      <c r="D671" s="29" t="s">
        <v>476</v>
      </c>
      <c r="E671" s="36"/>
      <c r="F671" s="30" t="s">
        <v>477</v>
      </c>
      <c r="G671" s="31">
        <f t="shared" si="1603"/>
        <v>6567.1999999999998</v>
      </c>
      <c r="H671" s="31">
        <f t="shared" si="1604"/>
        <v>6567.1999999999998</v>
      </c>
      <c r="I671" s="31">
        <f t="shared" si="1605"/>
        <v>6567.1999999999998</v>
      </c>
      <c r="J671" s="31">
        <f t="shared" si="1606"/>
        <v>0</v>
      </c>
      <c r="K671" s="31">
        <f t="shared" si="1607"/>
        <v>0</v>
      </c>
      <c r="L671" s="31">
        <f t="shared" si="1608"/>
        <v>0</v>
      </c>
      <c r="M671" s="31">
        <f t="shared" si="1510"/>
        <v>6567.1999999999998</v>
      </c>
      <c r="N671" s="31">
        <f t="shared" si="1511"/>
        <v>6567.1999999999998</v>
      </c>
      <c r="O671" s="31">
        <f t="shared" si="1512"/>
        <v>6567.1999999999998</v>
      </c>
      <c r="P671" s="31">
        <f t="shared" si="1609"/>
        <v>0</v>
      </c>
      <c r="Q671" s="31">
        <f t="shared" si="1610"/>
        <v>0</v>
      </c>
      <c r="R671" s="31">
        <f t="shared" si="1611"/>
        <v>0</v>
      </c>
      <c r="S671" s="31">
        <f t="shared" si="1612"/>
        <v>0</v>
      </c>
      <c r="T671" s="31">
        <f t="shared" si="1613"/>
        <v>0</v>
      </c>
      <c r="U671" s="31">
        <f t="shared" si="1614"/>
        <v>0</v>
      </c>
      <c r="V671" s="31">
        <f t="shared" si="1615"/>
        <v>0</v>
      </c>
      <c r="W671" s="31">
        <f t="shared" si="1616"/>
        <v>0</v>
      </c>
      <c r="X671" s="31">
        <f t="shared" si="1617"/>
        <v>0</v>
      </c>
      <c r="Y671" s="31">
        <f t="shared" si="1618"/>
        <v>0</v>
      </c>
      <c r="Z671" s="31">
        <f t="shared" si="1619"/>
        <v>0</v>
      </c>
      <c r="AA671" s="31">
        <f t="shared" si="1620"/>
        <v>0</v>
      </c>
      <c r="AB671" s="31">
        <f t="shared" si="1621"/>
        <v>0</v>
      </c>
      <c r="AC671" s="31">
        <f t="shared" si="1474"/>
        <v>6567.1999999999998</v>
      </c>
      <c r="AD671" s="31">
        <f t="shared" si="1475"/>
        <v>6567.1999999999998</v>
      </c>
      <c r="AE671" s="31">
        <f t="shared" si="1476"/>
        <v>6567.1999999999998</v>
      </c>
      <c r="AF671" s="31">
        <f t="shared" si="1622"/>
        <v>0</v>
      </c>
      <c r="AG671" s="31">
        <f t="shared" si="1477"/>
        <v>6567.1999999999998</v>
      </c>
      <c r="AH671" s="31">
        <f t="shared" si="1478"/>
        <v>6567.1999999999998</v>
      </c>
      <c r="AI671" s="31">
        <f t="shared" si="1479"/>
        <v>6567.1999999999998</v>
      </c>
      <c r="AJ671" s="31">
        <f t="shared" si="1623"/>
        <v>0</v>
      </c>
      <c r="AK671" s="31">
        <f t="shared" si="1624"/>
        <v>0</v>
      </c>
      <c r="AL671" s="31">
        <f t="shared" si="1625"/>
        <v>0</v>
      </c>
      <c r="AM671" s="31">
        <f t="shared" si="1626"/>
        <v>0</v>
      </c>
      <c r="AN671" s="31">
        <f t="shared" si="1627"/>
        <v>0</v>
      </c>
      <c r="AO671" s="31">
        <f t="shared" si="1628"/>
        <v>0</v>
      </c>
      <c r="AP671" s="31">
        <f t="shared" si="1629"/>
        <v>0</v>
      </c>
      <c r="AQ671" s="31">
        <f t="shared" si="1630"/>
        <v>0</v>
      </c>
      <c r="AR671" s="31">
        <f t="shared" si="1631"/>
        <v>0</v>
      </c>
      <c r="AS671" s="31">
        <f t="shared" si="1471"/>
        <v>6567.1999999999998</v>
      </c>
      <c r="AT671" s="31">
        <f t="shared" si="1472"/>
        <v>6567.1999999999998</v>
      </c>
      <c r="AU671" s="31">
        <f t="shared" si="1473"/>
        <v>6567.1999999999998</v>
      </c>
      <c r="AV671" s="31">
        <f t="shared" si="1632"/>
        <v>0</v>
      </c>
      <c r="AW671" s="32"/>
      <c r="AX671" s="32"/>
      <c r="AY671" s="1"/>
      <c r="AZ671" s="1"/>
      <c r="BA671" s="1"/>
      <c r="BB671" s="1"/>
      <c r="BC671" s="1"/>
      <c r="BD671" s="1"/>
      <c r="BE671" s="1"/>
    </row>
    <row r="672" ht="31.5">
      <c r="A672" s="29" t="s">
        <v>429</v>
      </c>
      <c r="B672" s="29" t="s">
        <v>61</v>
      </c>
      <c r="C672" s="29" t="s">
        <v>63</v>
      </c>
      <c r="D672" s="29" t="s">
        <v>476</v>
      </c>
      <c r="E672" s="29" t="s">
        <v>129</v>
      </c>
      <c r="F672" s="30" t="s">
        <v>130</v>
      </c>
      <c r="G672" s="31">
        <v>6567.1999999999998</v>
      </c>
      <c r="H672" s="31">
        <v>6567.1999999999998</v>
      </c>
      <c r="I672" s="31">
        <v>6567.1999999999998</v>
      </c>
      <c r="J672" s="31"/>
      <c r="K672" s="31"/>
      <c r="L672" s="31"/>
      <c r="M672" s="31">
        <f t="shared" si="1510"/>
        <v>6567.1999999999998</v>
      </c>
      <c r="N672" s="31">
        <f t="shared" si="1511"/>
        <v>6567.1999999999998</v>
      </c>
      <c r="O672" s="31">
        <f t="shared" si="1512"/>
        <v>6567.1999999999998</v>
      </c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  <c r="AA672" s="31"/>
      <c r="AB672" s="31"/>
      <c r="AC672" s="31">
        <f t="shared" si="1474"/>
        <v>6567.1999999999998</v>
      </c>
      <c r="AD672" s="31">
        <f t="shared" si="1475"/>
        <v>6567.1999999999998</v>
      </c>
      <c r="AE672" s="31">
        <f t="shared" si="1476"/>
        <v>6567.1999999999998</v>
      </c>
      <c r="AF672" s="31"/>
      <c r="AG672" s="31">
        <f t="shared" si="1477"/>
        <v>6567.1999999999998</v>
      </c>
      <c r="AH672" s="31">
        <f t="shared" si="1478"/>
        <v>6567.1999999999998</v>
      </c>
      <c r="AI672" s="31">
        <f t="shared" si="1479"/>
        <v>6567.1999999999998</v>
      </c>
      <c r="AJ672" s="31"/>
      <c r="AK672" s="31"/>
      <c r="AL672" s="31"/>
      <c r="AM672" s="31"/>
      <c r="AN672" s="31"/>
      <c r="AO672" s="31"/>
      <c r="AP672" s="31"/>
      <c r="AQ672" s="31"/>
      <c r="AR672" s="31"/>
      <c r="AS672" s="31">
        <f t="shared" si="1471"/>
        <v>6567.1999999999998</v>
      </c>
      <c r="AT672" s="31">
        <f t="shared" si="1472"/>
        <v>6567.1999999999998</v>
      </c>
      <c r="AU672" s="31">
        <f t="shared" si="1473"/>
        <v>6567.1999999999998</v>
      </c>
      <c r="AV672" s="31"/>
      <c r="AW672" s="32"/>
      <c r="AX672" s="32"/>
      <c r="AY672" s="1"/>
      <c r="AZ672" s="1"/>
      <c r="BA672" s="1"/>
      <c r="BB672" s="1"/>
      <c r="BC672" s="1"/>
      <c r="BD672" s="1"/>
      <c r="BE672" s="1"/>
    </row>
    <row r="673" hidden="1">
      <c r="A673" s="29" t="s">
        <v>429</v>
      </c>
      <c r="B673" s="29" t="s">
        <v>61</v>
      </c>
      <c r="C673" s="29" t="s">
        <v>63</v>
      </c>
      <c r="D673" s="29" t="s">
        <v>478</v>
      </c>
      <c r="E673" s="36"/>
      <c r="F673" s="30" t="s">
        <v>34</v>
      </c>
      <c r="G673" s="31">
        <f t="shared" si="1603"/>
        <v>6074.3999999999996</v>
      </c>
      <c r="H673" s="31">
        <f t="shared" si="1604"/>
        <v>2532.1999999999998</v>
      </c>
      <c r="I673" s="31">
        <f t="shared" si="1605"/>
        <v>2621.9000000000001</v>
      </c>
      <c r="J673" s="31">
        <f t="shared" si="1606"/>
        <v>0</v>
      </c>
      <c r="K673" s="31">
        <f t="shared" si="1607"/>
        <v>0</v>
      </c>
      <c r="L673" s="31">
        <f t="shared" si="1608"/>
        <v>0</v>
      </c>
      <c r="M673" s="31">
        <f t="shared" si="1510"/>
        <v>6074.3999999999996</v>
      </c>
      <c r="N673" s="31">
        <f t="shared" si="1511"/>
        <v>2532.1999999999998</v>
      </c>
      <c r="O673" s="31">
        <f t="shared" si="1512"/>
        <v>2621.9000000000001</v>
      </c>
      <c r="P673" s="31">
        <f t="shared" si="1609"/>
        <v>0</v>
      </c>
      <c r="Q673" s="31">
        <f t="shared" si="1610"/>
        <v>0</v>
      </c>
      <c r="R673" s="31">
        <f t="shared" si="1611"/>
        <v>1642.309</v>
      </c>
      <c r="S673" s="31">
        <f t="shared" si="1612"/>
        <v>0</v>
      </c>
      <c r="T673" s="31">
        <f t="shared" si="1613"/>
        <v>0</v>
      </c>
      <c r="U673" s="31">
        <f t="shared" si="1614"/>
        <v>0</v>
      </c>
      <c r="V673" s="31">
        <f t="shared" si="1615"/>
        <v>1556.6420000000001</v>
      </c>
      <c r="W673" s="31">
        <f t="shared" si="1616"/>
        <v>0</v>
      </c>
      <c r="X673" s="31">
        <f t="shared" si="1617"/>
        <v>0</v>
      </c>
      <c r="Y673" s="31">
        <f t="shared" si="1618"/>
        <v>0</v>
      </c>
      <c r="Z673" s="31">
        <f t="shared" si="1619"/>
        <v>0</v>
      </c>
      <c r="AA673" s="31">
        <f t="shared" si="1620"/>
        <v>0</v>
      </c>
      <c r="AB673" s="31">
        <f t="shared" si="1621"/>
        <v>0</v>
      </c>
      <c r="AC673" s="31">
        <f t="shared" si="1474"/>
        <v>7716.7089999999998</v>
      </c>
      <c r="AD673" s="31">
        <f t="shared" si="1475"/>
        <v>4088.8419999999996</v>
      </c>
      <c r="AE673" s="31">
        <f t="shared" si="1476"/>
        <v>2621.9000000000001</v>
      </c>
      <c r="AF673" s="31">
        <f t="shared" si="1622"/>
        <v>0</v>
      </c>
      <c r="AG673" s="31">
        <f t="shared" si="1477"/>
        <v>7716.7089999999998</v>
      </c>
      <c r="AH673" s="31">
        <f t="shared" si="1478"/>
        <v>4088.8419999999996</v>
      </c>
      <c r="AI673" s="31">
        <f t="shared" si="1479"/>
        <v>2621.9000000000001</v>
      </c>
      <c r="AJ673" s="31">
        <f t="shared" si="1623"/>
        <v>0</v>
      </c>
      <c r="AK673" s="31">
        <f t="shared" si="1624"/>
        <v>0</v>
      </c>
      <c r="AL673" s="31">
        <f t="shared" si="1625"/>
        <v>0</v>
      </c>
      <c r="AM673" s="31">
        <f t="shared" si="1626"/>
        <v>0</v>
      </c>
      <c r="AN673" s="31">
        <f t="shared" si="1627"/>
        <v>0</v>
      </c>
      <c r="AO673" s="31">
        <f t="shared" si="1628"/>
        <v>0</v>
      </c>
      <c r="AP673" s="31">
        <f t="shared" si="1629"/>
        <v>0</v>
      </c>
      <c r="AQ673" s="31">
        <f t="shared" si="1630"/>
        <v>0</v>
      </c>
      <c r="AR673" s="31">
        <f t="shared" si="1631"/>
        <v>0</v>
      </c>
      <c r="AS673" s="31">
        <f t="shared" si="1471"/>
        <v>7716.7089999999998</v>
      </c>
      <c r="AT673" s="31">
        <f t="shared" si="1472"/>
        <v>4088.8419999999996</v>
      </c>
      <c r="AU673" s="31">
        <f t="shared" si="1473"/>
        <v>2621.9000000000001</v>
      </c>
      <c r="AV673" s="31">
        <f t="shared" si="1632"/>
        <v>0</v>
      </c>
      <c r="AW673" s="32">
        <v>0</v>
      </c>
      <c r="AX673" s="32"/>
      <c r="AY673" s="1" t="s">
        <v>152</v>
      </c>
      <c r="AZ673" s="1"/>
      <c r="BA673" s="1"/>
      <c r="BB673" s="1"/>
      <c r="BC673" s="1"/>
      <c r="BD673" s="1"/>
      <c r="BE673" s="1"/>
    </row>
    <row r="674" ht="47.25">
      <c r="A674" s="29" t="s">
        <v>429</v>
      </c>
      <c r="B674" s="29" t="s">
        <v>61</v>
      </c>
      <c r="C674" s="29" t="s">
        <v>63</v>
      </c>
      <c r="D674" s="29" t="s">
        <v>479</v>
      </c>
      <c r="E674" s="36"/>
      <c r="F674" s="30" t="s">
        <v>480</v>
      </c>
      <c r="G674" s="31">
        <f>G675+G677</f>
        <v>6074.3999999999996</v>
      </c>
      <c r="H674" s="31">
        <f>H675+H677</f>
        <v>2532.1999999999998</v>
      </c>
      <c r="I674" s="31">
        <f>I675+I677</f>
        <v>2621.9000000000001</v>
      </c>
      <c r="J674" s="31">
        <f>J675+J677</f>
        <v>0</v>
      </c>
      <c r="K674" s="31">
        <f>K675+K677</f>
        <v>0</v>
      </c>
      <c r="L674" s="31">
        <f>L675+L677</f>
        <v>0</v>
      </c>
      <c r="M674" s="31">
        <f t="shared" si="1510"/>
        <v>6074.3999999999996</v>
      </c>
      <c r="N674" s="31">
        <f t="shared" si="1511"/>
        <v>2532.1999999999998</v>
      </c>
      <c r="O674" s="31">
        <f t="shared" si="1512"/>
        <v>2621.9000000000001</v>
      </c>
      <c r="P674" s="31">
        <f>P675+P677</f>
        <v>0</v>
      </c>
      <c r="Q674" s="31">
        <f>Q675+Q677</f>
        <v>0</v>
      </c>
      <c r="R674" s="31">
        <f>R675+R677</f>
        <v>1642.309</v>
      </c>
      <c r="S674" s="31">
        <f>S675+S677</f>
        <v>0</v>
      </c>
      <c r="T674" s="31">
        <f>T675+T677</f>
        <v>0</v>
      </c>
      <c r="U674" s="31">
        <f>U675+U677</f>
        <v>0</v>
      </c>
      <c r="V674" s="31">
        <f>V675+V677</f>
        <v>1556.6420000000001</v>
      </c>
      <c r="W674" s="31">
        <f>W675+W677</f>
        <v>0</v>
      </c>
      <c r="X674" s="31">
        <f>X675+X677</f>
        <v>0</v>
      </c>
      <c r="Y674" s="31">
        <f>Y675+Y677</f>
        <v>0</v>
      </c>
      <c r="Z674" s="31">
        <f>Z675+Z677</f>
        <v>0</v>
      </c>
      <c r="AA674" s="31">
        <f>AA675+AA677</f>
        <v>0</v>
      </c>
      <c r="AB674" s="31">
        <f>AB675+AB677</f>
        <v>0</v>
      </c>
      <c r="AC674" s="31">
        <f t="shared" si="1474"/>
        <v>7716.7089999999998</v>
      </c>
      <c r="AD674" s="31">
        <f t="shared" si="1475"/>
        <v>4088.8419999999996</v>
      </c>
      <c r="AE674" s="31">
        <f t="shared" si="1476"/>
        <v>2621.9000000000001</v>
      </c>
      <c r="AF674" s="31">
        <f>AF675+AF677</f>
        <v>0</v>
      </c>
      <c r="AG674" s="31">
        <f t="shared" si="1477"/>
        <v>7716.7089999999998</v>
      </c>
      <c r="AH674" s="31">
        <f t="shared" si="1478"/>
        <v>4088.8419999999996</v>
      </c>
      <c r="AI674" s="31">
        <f t="shared" si="1479"/>
        <v>2621.9000000000001</v>
      </c>
      <c r="AJ674" s="31">
        <f>AJ675+AJ677</f>
        <v>0</v>
      </c>
      <c r="AK674" s="31">
        <f>AK675+AK677</f>
        <v>0</v>
      </c>
      <c r="AL674" s="31">
        <f>AL675+AL677</f>
        <v>0</v>
      </c>
      <c r="AM674" s="31">
        <f>AM675+AM677</f>
        <v>0</v>
      </c>
      <c r="AN674" s="31">
        <f>AN675+AN677</f>
        <v>0</v>
      </c>
      <c r="AO674" s="31">
        <f>AO675+AO677</f>
        <v>0</v>
      </c>
      <c r="AP674" s="31">
        <f>AP675+AP677</f>
        <v>0</v>
      </c>
      <c r="AQ674" s="31">
        <f>AQ675+AQ677</f>
        <v>0</v>
      </c>
      <c r="AR674" s="31">
        <f>AR675+AR677</f>
        <v>0</v>
      </c>
      <c r="AS674" s="31">
        <f t="shared" si="1471"/>
        <v>7716.7089999999998</v>
      </c>
      <c r="AT674" s="31">
        <f t="shared" si="1472"/>
        <v>4088.8419999999996</v>
      </c>
      <c r="AU674" s="31">
        <f t="shared" si="1473"/>
        <v>2621.9000000000001</v>
      </c>
      <c r="AV674" s="31">
        <f>AV675+AV677</f>
        <v>0</v>
      </c>
      <c r="AW674" s="32"/>
      <c r="AX674" s="32"/>
      <c r="AY674" s="1"/>
      <c r="AZ674" s="1"/>
      <c r="BA674" s="1"/>
      <c r="BB674" s="1"/>
      <c r="BC674" s="1"/>
      <c r="BD674" s="1"/>
      <c r="BE674" s="1"/>
    </row>
    <row r="675" ht="31.5">
      <c r="A675" s="29" t="s">
        <v>429</v>
      </c>
      <c r="B675" s="29" t="s">
        <v>61</v>
      </c>
      <c r="C675" s="29" t="s">
        <v>63</v>
      </c>
      <c r="D675" s="29" t="s">
        <v>481</v>
      </c>
      <c r="E675" s="36"/>
      <c r="F675" s="30" t="s">
        <v>482</v>
      </c>
      <c r="G675" s="31">
        <f>G676</f>
        <v>3191.0999999999999</v>
      </c>
      <c r="H675" s="31">
        <f>H676</f>
        <v>2532.1999999999998</v>
      </c>
      <c r="I675" s="31">
        <f>I676</f>
        <v>2621.9000000000001</v>
      </c>
      <c r="J675" s="31">
        <f>J676</f>
        <v>0</v>
      </c>
      <c r="K675" s="31">
        <f>K676</f>
        <v>0</v>
      </c>
      <c r="L675" s="31">
        <f>L676</f>
        <v>0</v>
      </c>
      <c r="M675" s="31">
        <f t="shared" si="1510"/>
        <v>3191.0999999999999</v>
      </c>
      <c r="N675" s="31">
        <f t="shared" si="1511"/>
        <v>2532.1999999999998</v>
      </c>
      <c r="O675" s="31">
        <f t="shared" si="1512"/>
        <v>2621.9000000000001</v>
      </c>
      <c r="P675" s="31">
        <f>P676</f>
        <v>0</v>
      </c>
      <c r="Q675" s="31">
        <f>Q676</f>
        <v>0</v>
      </c>
      <c r="R675" s="31">
        <f>R676</f>
        <v>0</v>
      </c>
      <c r="S675" s="31">
        <f>S676</f>
        <v>0</v>
      </c>
      <c r="T675" s="31">
        <f>T676</f>
        <v>0</v>
      </c>
      <c r="U675" s="31">
        <f>U676</f>
        <v>0</v>
      </c>
      <c r="V675" s="31">
        <f>V676</f>
        <v>0</v>
      </c>
      <c r="W675" s="31">
        <f>W676</f>
        <v>0</v>
      </c>
      <c r="X675" s="31">
        <f>X676</f>
        <v>0</v>
      </c>
      <c r="Y675" s="31">
        <f>Y676</f>
        <v>0</v>
      </c>
      <c r="Z675" s="31">
        <f>Z676</f>
        <v>0</v>
      </c>
      <c r="AA675" s="31">
        <f>AA676</f>
        <v>0</v>
      </c>
      <c r="AB675" s="31">
        <f>AB676</f>
        <v>0</v>
      </c>
      <c r="AC675" s="31">
        <f t="shared" si="1474"/>
        <v>3191.0999999999999</v>
      </c>
      <c r="AD675" s="31">
        <f t="shared" si="1475"/>
        <v>2532.1999999999998</v>
      </c>
      <c r="AE675" s="31">
        <f t="shared" si="1476"/>
        <v>2621.9000000000001</v>
      </c>
      <c r="AF675" s="31">
        <f>AF676</f>
        <v>0</v>
      </c>
      <c r="AG675" s="31">
        <f t="shared" si="1477"/>
        <v>3191.0999999999999</v>
      </c>
      <c r="AH675" s="31">
        <f t="shared" si="1478"/>
        <v>2532.1999999999998</v>
      </c>
      <c r="AI675" s="31">
        <f t="shared" si="1479"/>
        <v>2621.9000000000001</v>
      </c>
      <c r="AJ675" s="31">
        <f>AJ676</f>
        <v>0</v>
      </c>
      <c r="AK675" s="31">
        <f>AK676</f>
        <v>0</v>
      </c>
      <c r="AL675" s="31">
        <f>AL676</f>
        <v>0</v>
      </c>
      <c r="AM675" s="31">
        <f>AM676</f>
        <v>0</v>
      </c>
      <c r="AN675" s="31">
        <f>AN676</f>
        <v>0</v>
      </c>
      <c r="AO675" s="31">
        <f>AO676</f>
        <v>0</v>
      </c>
      <c r="AP675" s="31">
        <f>AP676</f>
        <v>0</v>
      </c>
      <c r="AQ675" s="31">
        <f>AQ676</f>
        <v>0</v>
      </c>
      <c r="AR675" s="31">
        <f>AR676</f>
        <v>0</v>
      </c>
      <c r="AS675" s="31">
        <f t="shared" si="1471"/>
        <v>3191.0999999999999</v>
      </c>
      <c r="AT675" s="31">
        <f t="shared" si="1472"/>
        <v>2532.1999999999998</v>
      </c>
      <c r="AU675" s="31">
        <f t="shared" si="1473"/>
        <v>2621.9000000000001</v>
      </c>
      <c r="AV675" s="31">
        <f>AV676</f>
        <v>0</v>
      </c>
      <c r="AW675" s="32"/>
      <c r="AX675" s="32"/>
      <c r="AY675" s="1"/>
      <c r="AZ675" s="1"/>
      <c r="BA675" s="1"/>
      <c r="BB675" s="1"/>
      <c r="BC675" s="1"/>
      <c r="BD675" s="1"/>
      <c r="BE675" s="1"/>
    </row>
    <row r="676" ht="31.5">
      <c r="A676" s="29" t="s">
        <v>429</v>
      </c>
      <c r="B676" s="29" t="s">
        <v>61</v>
      </c>
      <c r="C676" s="29" t="s">
        <v>63</v>
      </c>
      <c r="D676" s="29" t="s">
        <v>481</v>
      </c>
      <c r="E676" s="29" t="s">
        <v>39</v>
      </c>
      <c r="F676" s="30" t="s">
        <v>40</v>
      </c>
      <c r="G676" s="31">
        <v>3191.0999999999999</v>
      </c>
      <c r="H676" s="31">
        <v>2532.1999999999998</v>
      </c>
      <c r="I676" s="31">
        <v>2621.9000000000001</v>
      </c>
      <c r="J676" s="31"/>
      <c r="K676" s="31"/>
      <c r="L676" s="31"/>
      <c r="M676" s="31">
        <f t="shared" si="1510"/>
        <v>3191.0999999999999</v>
      </c>
      <c r="N676" s="31">
        <f t="shared" si="1511"/>
        <v>2532.1999999999998</v>
      </c>
      <c r="O676" s="31">
        <f t="shared" si="1512"/>
        <v>2621.9000000000001</v>
      </c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  <c r="AA676" s="31"/>
      <c r="AB676" s="31"/>
      <c r="AC676" s="31">
        <f t="shared" si="1474"/>
        <v>3191.0999999999999</v>
      </c>
      <c r="AD676" s="31">
        <f t="shared" si="1475"/>
        <v>2532.1999999999998</v>
      </c>
      <c r="AE676" s="31">
        <f t="shared" si="1476"/>
        <v>2621.9000000000001</v>
      </c>
      <c r="AF676" s="31"/>
      <c r="AG676" s="31">
        <f t="shared" si="1477"/>
        <v>3191.0999999999999</v>
      </c>
      <c r="AH676" s="31">
        <f t="shared" si="1478"/>
        <v>2532.1999999999998</v>
      </c>
      <c r="AI676" s="31">
        <f t="shared" si="1479"/>
        <v>2621.9000000000001</v>
      </c>
      <c r="AJ676" s="31"/>
      <c r="AK676" s="31"/>
      <c r="AL676" s="31"/>
      <c r="AM676" s="31"/>
      <c r="AN676" s="31"/>
      <c r="AO676" s="31"/>
      <c r="AP676" s="31"/>
      <c r="AQ676" s="31"/>
      <c r="AR676" s="31"/>
      <c r="AS676" s="31">
        <f t="shared" ref="AS676:AS739" si="1633">AG676+AJ676+AK676+AL676+AM676</f>
        <v>3191.0999999999999</v>
      </c>
      <c r="AT676" s="31">
        <f t="shared" ref="AT676:AT739" si="1634">AH676+AN676+AO676+AP676</f>
        <v>2532.1999999999998</v>
      </c>
      <c r="AU676" s="31">
        <f t="shared" ref="AU676:AU739" si="1635">AI676+AR676+AQ676</f>
        <v>2621.9000000000001</v>
      </c>
      <c r="AV676" s="31"/>
      <c r="AW676" s="32"/>
      <c r="AX676" s="32"/>
      <c r="AY676" s="1"/>
      <c r="AZ676" s="1"/>
      <c r="BA676" s="1"/>
      <c r="BB676" s="1"/>
      <c r="BC676" s="1"/>
      <c r="BD676" s="1"/>
      <c r="BE676" s="1"/>
    </row>
    <row r="677" ht="31.5">
      <c r="A677" s="29" t="s">
        <v>429</v>
      </c>
      <c r="B677" s="29" t="s">
        <v>61</v>
      </c>
      <c r="C677" s="29" t="s">
        <v>63</v>
      </c>
      <c r="D677" s="29" t="s">
        <v>483</v>
      </c>
      <c r="E677" s="36"/>
      <c r="F677" s="30" t="s">
        <v>484</v>
      </c>
      <c r="G677" s="31">
        <f>G679</f>
        <v>2883.3000000000002</v>
      </c>
      <c r="H677" s="31">
        <f>H679</f>
        <v>0</v>
      </c>
      <c r="I677" s="31">
        <f>I679</f>
        <v>0</v>
      </c>
      <c r="J677" s="31">
        <f>J679</f>
        <v>0</v>
      </c>
      <c r="K677" s="31">
        <f>K679</f>
        <v>0</v>
      </c>
      <c r="L677" s="31">
        <f>L679</f>
        <v>0</v>
      </c>
      <c r="M677" s="31">
        <f t="shared" si="1510"/>
        <v>2883.3000000000002</v>
      </c>
      <c r="N677" s="31">
        <f t="shared" si="1511"/>
        <v>0</v>
      </c>
      <c r="O677" s="31">
        <f t="shared" si="1512"/>
        <v>0</v>
      </c>
      <c r="P677" s="31">
        <f>P679+P678</f>
        <v>0</v>
      </c>
      <c r="Q677" s="31">
        <f>Q679+Q678</f>
        <v>0</v>
      </c>
      <c r="R677" s="31">
        <f>R679+R678</f>
        <v>1642.309</v>
      </c>
      <c r="S677" s="31">
        <f>S679+S678</f>
        <v>0</v>
      </c>
      <c r="T677" s="31">
        <f>T679+T678</f>
        <v>0</v>
      </c>
      <c r="U677" s="31">
        <f>U679+U678</f>
        <v>0</v>
      </c>
      <c r="V677" s="31">
        <f>V679+V678</f>
        <v>1556.6420000000001</v>
      </c>
      <c r="W677" s="31">
        <f>W679+W678</f>
        <v>0</v>
      </c>
      <c r="X677" s="31">
        <f>X679+X678</f>
        <v>0</v>
      </c>
      <c r="Y677" s="31">
        <f>Y679+Y678</f>
        <v>0</v>
      </c>
      <c r="Z677" s="31">
        <f>Z679+Z678</f>
        <v>0</v>
      </c>
      <c r="AA677" s="31">
        <f>AA679+AA678</f>
        <v>0</v>
      </c>
      <c r="AB677" s="31">
        <f>AB679+AB678</f>
        <v>0</v>
      </c>
      <c r="AC677" s="31">
        <f t="shared" si="1474"/>
        <v>4525.6090000000004</v>
      </c>
      <c r="AD677" s="31">
        <f t="shared" si="1475"/>
        <v>1556.6420000000001</v>
      </c>
      <c r="AE677" s="31">
        <f t="shared" si="1476"/>
        <v>0</v>
      </c>
      <c r="AF677" s="31">
        <f>AF679+AF678</f>
        <v>0</v>
      </c>
      <c r="AG677" s="31">
        <f t="shared" si="1477"/>
        <v>4525.6090000000004</v>
      </c>
      <c r="AH677" s="31">
        <f t="shared" si="1478"/>
        <v>1556.6420000000001</v>
      </c>
      <c r="AI677" s="31">
        <f t="shared" si="1479"/>
        <v>0</v>
      </c>
      <c r="AJ677" s="31">
        <f>AJ679+AJ678</f>
        <v>0</v>
      </c>
      <c r="AK677" s="31">
        <f>AK679+AK678</f>
        <v>0</v>
      </c>
      <c r="AL677" s="31">
        <f>AL679+AL678</f>
        <v>0</v>
      </c>
      <c r="AM677" s="31">
        <f>AM679+AM678</f>
        <v>0</v>
      </c>
      <c r="AN677" s="31">
        <f>AN679+AN678</f>
        <v>0</v>
      </c>
      <c r="AO677" s="31">
        <f>AO679+AO678</f>
        <v>0</v>
      </c>
      <c r="AP677" s="31">
        <f>AP679+AP678</f>
        <v>0</v>
      </c>
      <c r="AQ677" s="31">
        <f>AQ679+AQ678</f>
        <v>0</v>
      </c>
      <c r="AR677" s="31">
        <f>AR679+AR678</f>
        <v>0</v>
      </c>
      <c r="AS677" s="31">
        <f t="shared" si="1633"/>
        <v>4525.6090000000004</v>
      </c>
      <c r="AT677" s="31">
        <f t="shared" si="1634"/>
        <v>1556.6420000000001</v>
      </c>
      <c r="AU677" s="31">
        <f t="shared" si="1635"/>
        <v>0</v>
      </c>
      <c r="AV677" s="31">
        <f>AV679+AV678</f>
        <v>0</v>
      </c>
      <c r="AW677" s="32"/>
      <c r="AX677" s="32"/>
      <c r="AY677" s="1"/>
      <c r="AZ677" s="1"/>
      <c r="BA677" s="1"/>
      <c r="BB677" s="1"/>
      <c r="BC677" s="1"/>
      <c r="BD677" s="1"/>
      <c r="BE677" s="1"/>
    </row>
    <row r="678" ht="31.5">
      <c r="A678" s="29" t="s">
        <v>429</v>
      </c>
      <c r="B678" s="29" t="s">
        <v>61</v>
      </c>
      <c r="C678" s="29" t="s">
        <v>63</v>
      </c>
      <c r="D678" s="29" t="s">
        <v>483</v>
      </c>
      <c r="E678" s="29" t="s">
        <v>39</v>
      </c>
      <c r="F678" s="30" t="s">
        <v>40</v>
      </c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>
        <v>1642.309</v>
      </c>
      <c r="S678" s="31"/>
      <c r="T678" s="31"/>
      <c r="U678" s="31"/>
      <c r="V678" s="31">
        <v>1556.6420000000001</v>
      </c>
      <c r="W678" s="31"/>
      <c r="X678" s="31"/>
      <c r="Y678" s="31"/>
      <c r="Z678" s="31"/>
      <c r="AA678" s="31"/>
      <c r="AB678" s="31"/>
      <c r="AC678" s="31">
        <f t="shared" si="1474"/>
        <v>1642.309</v>
      </c>
      <c r="AD678" s="31">
        <f t="shared" si="1475"/>
        <v>1556.6420000000001</v>
      </c>
      <c r="AE678" s="31">
        <f t="shared" si="1476"/>
        <v>0</v>
      </c>
      <c r="AF678" s="31"/>
      <c r="AG678" s="31">
        <f t="shared" si="1477"/>
        <v>1642.309</v>
      </c>
      <c r="AH678" s="31">
        <f t="shared" si="1478"/>
        <v>1556.6420000000001</v>
      </c>
      <c r="AI678" s="31">
        <f t="shared" si="1479"/>
        <v>0</v>
      </c>
      <c r="AJ678" s="31"/>
      <c r="AK678" s="31"/>
      <c r="AL678" s="31"/>
      <c r="AM678" s="31"/>
      <c r="AN678" s="31"/>
      <c r="AO678" s="31"/>
      <c r="AP678" s="31"/>
      <c r="AQ678" s="31"/>
      <c r="AR678" s="31"/>
      <c r="AS678" s="31">
        <f t="shared" si="1633"/>
        <v>1642.309</v>
      </c>
      <c r="AT678" s="31">
        <f t="shared" si="1634"/>
        <v>1556.6420000000001</v>
      </c>
      <c r="AU678" s="31">
        <f t="shared" si="1635"/>
        <v>0</v>
      </c>
      <c r="AV678" s="31"/>
      <c r="AW678" s="32"/>
      <c r="AX678" s="32"/>
      <c r="AY678" s="1"/>
      <c r="AZ678" s="1"/>
      <c r="BA678" s="1"/>
      <c r="BB678" s="1"/>
      <c r="BC678" s="1"/>
      <c r="BD678" s="1"/>
      <c r="BE678" s="1"/>
    </row>
    <row r="679">
      <c r="A679" s="29" t="s">
        <v>429</v>
      </c>
      <c r="B679" s="29" t="s">
        <v>61</v>
      </c>
      <c r="C679" s="29" t="s">
        <v>63</v>
      </c>
      <c r="D679" s="29" t="s">
        <v>483</v>
      </c>
      <c r="E679" s="29" t="s">
        <v>41</v>
      </c>
      <c r="F679" s="30" t="s">
        <v>42</v>
      </c>
      <c r="G679" s="31">
        <v>2883.3000000000002</v>
      </c>
      <c r="H679" s="31"/>
      <c r="I679" s="31"/>
      <c r="J679" s="31"/>
      <c r="K679" s="31"/>
      <c r="L679" s="31"/>
      <c r="M679" s="31">
        <f t="shared" si="1510"/>
        <v>2883.3000000000002</v>
      </c>
      <c r="N679" s="31">
        <f t="shared" si="1511"/>
        <v>0</v>
      </c>
      <c r="O679" s="31">
        <f t="shared" si="1512"/>
        <v>0</v>
      </c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  <c r="AA679" s="31"/>
      <c r="AB679" s="31"/>
      <c r="AC679" s="31">
        <f t="shared" si="1474"/>
        <v>2883.3000000000002</v>
      </c>
      <c r="AD679" s="31">
        <f t="shared" si="1475"/>
        <v>0</v>
      </c>
      <c r="AE679" s="31">
        <f t="shared" si="1476"/>
        <v>0</v>
      </c>
      <c r="AF679" s="31"/>
      <c r="AG679" s="31">
        <f t="shared" si="1477"/>
        <v>2883.3000000000002</v>
      </c>
      <c r="AH679" s="31">
        <f t="shared" si="1478"/>
        <v>0</v>
      </c>
      <c r="AI679" s="31">
        <f t="shared" si="1479"/>
        <v>0</v>
      </c>
      <c r="AJ679" s="31"/>
      <c r="AK679" s="31"/>
      <c r="AL679" s="31"/>
      <c r="AM679" s="31"/>
      <c r="AN679" s="31"/>
      <c r="AO679" s="31"/>
      <c r="AP679" s="31"/>
      <c r="AQ679" s="31"/>
      <c r="AR679" s="31"/>
      <c r="AS679" s="31">
        <f t="shared" si="1633"/>
        <v>2883.3000000000002</v>
      </c>
      <c r="AT679" s="31">
        <f t="shared" si="1634"/>
        <v>0</v>
      </c>
      <c r="AU679" s="31">
        <f t="shared" si="1635"/>
        <v>0</v>
      </c>
      <c r="AV679" s="31"/>
      <c r="AW679" s="32"/>
      <c r="AX679" s="32"/>
      <c r="AY679" s="1"/>
      <c r="AZ679" s="1"/>
      <c r="BA679" s="1"/>
      <c r="BB679" s="1"/>
      <c r="BC679" s="1"/>
      <c r="BD679" s="1"/>
      <c r="BE679" s="1"/>
    </row>
    <row r="680" ht="31.5">
      <c r="A680" s="29" t="s">
        <v>429</v>
      </c>
      <c r="B680" s="29" t="s">
        <v>61</v>
      </c>
      <c r="C680" s="29" t="s">
        <v>63</v>
      </c>
      <c r="D680" s="29" t="s">
        <v>149</v>
      </c>
      <c r="E680" s="36"/>
      <c r="F680" s="30" t="s">
        <v>150</v>
      </c>
      <c r="G680" s="31">
        <f t="shared" ref="G680:G692" si="1636">G681</f>
        <v>1754.7</v>
      </c>
      <c r="H680" s="31">
        <f t="shared" ref="H680:H692" si="1637">H681</f>
        <v>1754.7</v>
      </c>
      <c r="I680" s="31">
        <f t="shared" ref="I680:I692" si="1638">I681</f>
        <v>1754.7</v>
      </c>
      <c r="J680" s="31">
        <f t="shared" ref="J680:J692" si="1639">J681</f>
        <v>0</v>
      </c>
      <c r="K680" s="31">
        <f t="shared" ref="K680:K692" si="1640">K681</f>
        <v>0</v>
      </c>
      <c r="L680" s="31">
        <f t="shared" ref="L680:L692" si="1641">L681</f>
        <v>0</v>
      </c>
      <c r="M680" s="31">
        <f t="shared" si="1510"/>
        <v>1754.7</v>
      </c>
      <c r="N680" s="31">
        <f t="shared" si="1511"/>
        <v>1754.7</v>
      </c>
      <c r="O680" s="31">
        <f t="shared" si="1512"/>
        <v>1754.7</v>
      </c>
      <c r="P680" s="31">
        <f t="shared" ref="P680:P692" si="1642">P681</f>
        <v>0</v>
      </c>
      <c r="Q680" s="31">
        <f t="shared" ref="Q680:Q692" si="1643">Q681</f>
        <v>0</v>
      </c>
      <c r="R680" s="31">
        <f t="shared" ref="R680:R692" si="1644">R681</f>
        <v>0</v>
      </c>
      <c r="S680" s="31">
        <f t="shared" ref="S680:S692" si="1645">S681</f>
        <v>0</v>
      </c>
      <c r="T680" s="31">
        <f t="shared" ref="T680:T692" si="1646">T681</f>
        <v>0</v>
      </c>
      <c r="U680" s="31">
        <f t="shared" ref="U680:U692" si="1647">U681</f>
        <v>0</v>
      </c>
      <c r="V680" s="31">
        <f t="shared" ref="V680:V692" si="1648">V681</f>
        <v>0</v>
      </c>
      <c r="W680" s="31">
        <f t="shared" ref="W680:W692" si="1649">W681</f>
        <v>0</v>
      </c>
      <c r="X680" s="31">
        <f t="shared" ref="X680:X692" si="1650">X681</f>
        <v>0</v>
      </c>
      <c r="Y680" s="31">
        <f t="shared" ref="Y680:Y692" si="1651">Y681</f>
        <v>0</v>
      </c>
      <c r="Z680" s="31">
        <f t="shared" ref="Z680:Z692" si="1652">Z681</f>
        <v>0</v>
      </c>
      <c r="AA680" s="31">
        <f t="shared" ref="AA680:AA692" si="1653">AA681</f>
        <v>0</v>
      </c>
      <c r="AB680" s="31">
        <f t="shared" ref="AB680:AB692" si="1654">AB681</f>
        <v>0</v>
      </c>
      <c r="AC680" s="31">
        <f t="shared" si="1474"/>
        <v>1754.7</v>
      </c>
      <c r="AD680" s="31">
        <f t="shared" si="1475"/>
        <v>1754.7</v>
      </c>
      <c r="AE680" s="31">
        <f t="shared" si="1476"/>
        <v>1754.7</v>
      </c>
      <c r="AF680" s="31">
        <f t="shared" ref="AF680:AF692" si="1655">AF681</f>
        <v>0</v>
      </c>
      <c r="AG680" s="31">
        <f t="shared" si="1477"/>
        <v>1754.7</v>
      </c>
      <c r="AH680" s="31">
        <f t="shared" si="1478"/>
        <v>1754.7</v>
      </c>
      <c r="AI680" s="31">
        <f t="shared" si="1479"/>
        <v>1754.7</v>
      </c>
      <c r="AJ680" s="31">
        <f t="shared" ref="AJ680:AJ692" si="1656">AJ681</f>
        <v>0</v>
      </c>
      <c r="AK680" s="31">
        <f t="shared" ref="AK680:AK692" si="1657">AK681</f>
        <v>0</v>
      </c>
      <c r="AL680" s="31">
        <f t="shared" ref="AL680:AL692" si="1658">AL681</f>
        <v>-81.593000000000004</v>
      </c>
      <c r="AM680" s="31">
        <f t="shared" ref="AM680:AM692" si="1659">AM681</f>
        <v>0</v>
      </c>
      <c r="AN680" s="31">
        <f t="shared" ref="AN680:AN692" si="1660">AN681</f>
        <v>0</v>
      </c>
      <c r="AO680" s="31">
        <f t="shared" ref="AO680:AO692" si="1661">AO681</f>
        <v>0</v>
      </c>
      <c r="AP680" s="31">
        <f t="shared" ref="AP680:AP692" si="1662">AP681</f>
        <v>0</v>
      </c>
      <c r="AQ680" s="31">
        <f t="shared" ref="AQ680:AQ692" si="1663">AQ681</f>
        <v>0</v>
      </c>
      <c r="AR680" s="31">
        <f t="shared" ref="AR680:AR692" si="1664">AR681</f>
        <v>0</v>
      </c>
      <c r="AS680" s="31">
        <f t="shared" si="1633"/>
        <v>1673.107</v>
      </c>
      <c r="AT680" s="31">
        <f t="shared" si="1634"/>
        <v>1754.7</v>
      </c>
      <c r="AU680" s="31">
        <f t="shared" si="1635"/>
        <v>1754.7</v>
      </c>
      <c r="AV680" s="31">
        <f t="shared" ref="AV680:AV692" si="1665">AV681</f>
        <v>0</v>
      </c>
      <c r="AW680" s="32"/>
      <c r="AX680" s="32"/>
      <c r="AY680" s="1"/>
      <c r="AZ680" s="1"/>
      <c r="BA680" s="1"/>
      <c r="BB680" s="1"/>
      <c r="BC680" s="1"/>
      <c r="BD680" s="1"/>
      <c r="BE680" s="1"/>
    </row>
    <row r="681" hidden="1">
      <c r="A681" s="29" t="s">
        <v>429</v>
      </c>
      <c r="B681" s="29" t="s">
        <v>61</v>
      </c>
      <c r="C681" s="29" t="s">
        <v>63</v>
      </c>
      <c r="D681" s="29" t="s">
        <v>151</v>
      </c>
      <c r="E681" s="36"/>
      <c r="F681" s="30" t="s">
        <v>34</v>
      </c>
      <c r="G681" s="31">
        <f t="shared" si="1636"/>
        <v>1754.7</v>
      </c>
      <c r="H681" s="31">
        <f t="shared" si="1637"/>
        <v>1754.7</v>
      </c>
      <c r="I681" s="31">
        <f t="shared" si="1638"/>
        <v>1754.7</v>
      </c>
      <c r="J681" s="31">
        <f t="shared" si="1639"/>
        <v>0</v>
      </c>
      <c r="K681" s="31">
        <f t="shared" si="1640"/>
        <v>0</v>
      </c>
      <c r="L681" s="31">
        <f t="shared" si="1641"/>
        <v>0</v>
      </c>
      <c r="M681" s="31">
        <f t="shared" si="1510"/>
        <v>1754.7</v>
      </c>
      <c r="N681" s="31">
        <f t="shared" si="1511"/>
        <v>1754.7</v>
      </c>
      <c r="O681" s="31">
        <f t="shared" si="1512"/>
        <v>1754.7</v>
      </c>
      <c r="P681" s="31">
        <f t="shared" si="1642"/>
        <v>0</v>
      </c>
      <c r="Q681" s="31">
        <f t="shared" si="1643"/>
        <v>0</v>
      </c>
      <c r="R681" s="31">
        <f t="shared" si="1644"/>
        <v>0</v>
      </c>
      <c r="S681" s="31">
        <f t="shared" si="1645"/>
        <v>0</v>
      </c>
      <c r="T681" s="31">
        <f t="shared" si="1646"/>
        <v>0</v>
      </c>
      <c r="U681" s="31">
        <f t="shared" si="1647"/>
        <v>0</v>
      </c>
      <c r="V681" s="31">
        <f t="shared" si="1648"/>
        <v>0</v>
      </c>
      <c r="W681" s="31">
        <f t="shared" si="1649"/>
        <v>0</v>
      </c>
      <c r="X681" s="31">
        <f t="shared" si="1650"/>
        <v>0</v>
      </c>
      <c r="Y681" s="31">
        <f t="shared" si="1651"/>
        <v>0</v>
      </c>
      <c r="Z681" s="31">
        <f t="shared" si="1652"/>
        <v>0</v>
      </c>
      <c r="AA681" s="31">
        <f t="shared" si="1653"/>
        <v>0</v>
      </c>
      <c r="AB681" s="31">
        <f t="shared" si="1654"/>
        <v>0</v>
      </c>
      <c r="AC681" s="31">
        <f t="shared" si="1474"/>
        <v>1754.7</v>
      </c>
      <c r="AD681" s="31">
        <f t="shared" si="1475"/>
        <v>1754.7</v>
      </c>
      <c r="AE681" s="31">
        <f t="shared" si="1476"/>
        <v>1754.7</v>
      </c>
      <c r="AF681" s="31">
        <f t="shared" si="1655"/>
        <v>0</v>
      </c>
      <c r="AG681" s="31">
        <f t="shared" si="1477"/>
        <v>1754.7</v>
      </c>
      <c r="AH681" s="31">
        <f t="shared" si="1478"/>
        <v>1754.7</v>
      </c>
      <c r="AI681" s="31">
        <f t="shared" si="1479"/>
        <v>1754.7</v>
      </c>
      <c r="AJ681" s="31">
        <f t="shared" si="1656"/>
        <v>0</v>
      </c>
      <c r="AK681" s="31">
        <f t="shared" si="1657"/>
        <v>0</v>
      </c>
      <c r="AL681" s="31">
        <f t="shared" si="1658"/>
        <v>-81.593000000000004</v>
      </c>
      <c r="AM681" s="31">
        <f t="shared" si="1659"/>
        <v>0</v>
      </c>
      <c r="AN681" s="31">
        <f t="shared" si="1660"/>
        <v>0</v>
      </c>
      <c r="AO681" s="31">
        <f t="shared" si="1661"/>
        <v>0</v>
      </c>
      <c r="AP681" s="31">
        <f t="shared" si="1662"/>
        <v>0</v>
      </c>
      <c r="AQ681" s="31">
        <f t="shared" si="1663"/>
        <v>0</v>
      </c>
      <c r="AR681" s="31">
        <f t="shared" si="1664"/>
        <v>0</v>
      </c>
      <c r="AS681" s="31">
        <f t="shared" si="1633"/>
        <v>1673.107</v>
      </c>
      <c r="AT681" s="31">
        <f t="shared" si="1634"/>
        <v>1754.7</v>
      </c>
      <c r="AU681" s="31">
        <f t="shared" si="1635"/>
        <v>1754.7</v>
      </c>
      <c r="AV681" s="31">
        <f t="shared" si="1665"/>
        <v>0</v>
      </c>
      <c r="AW681" s="32">
        <v>0</v>
      </c>
      <c r="AX681" s="32"/>
      <c r="AY681" s="1" t="s">
        <v>152</v>
      </c>
      <c r="AZ681" s="1"/>
      <c r="BA681" s="1"/>
      <c r="BB681" s="1"/>
      <c r="BC681" s="1"/>
      <c r="BD681" s="1"/>
      <c r="BE681" s="1"/>
    </row>
    <row r="682" ht="31.5">
      <c r="A682" s="29" t="s">
        <v>429</v>
      </c>
      <c r="B682" s="29" t="s">
        <v>61</v>
      </c>
      <c r="C682" s="29" t="s">
        <v>63</v>
      </c>
      <c r="D682" s="29" t="s">
        <v>153</v>
      </c>
      <c r="E682" s="36"/>
      <c r="F682" s="30" t="s">
        <v>154</v>
      </c>
      <c r="G682" s="31">
        <f t="shared" si="1636"/>
        <v>1754.7</v>
      </c>
      <c r="H682" s="31">
        <f t="shared" si="1637"/>
        <v>1754.7</v>
      </c>
      <c r="I682" s="31">
        <f t="shared" si="1638"/>
        <v>1754.7</v>
      </c>
      <c r="J682" s="31">
        <f t="shared" si="1639"/>
        <v>0</v>
      </c>
      <c r="K682" s="31">
        <f t="shared" si="1640"/>
        <v>0</v>
      </c>
      <c r="L682" s="31">
        <f t="shared" si="1641"/>
        <v>0</v>
      </c>
      <c r="M682" s="31">
        <f t="shared" si="1510"/>
        <v>1754.7</v>
      </c>
      <c r="N682" s="31">
        <f t="shared" si="1511"/>
        <v>1754.7</v>
      </c>
      <c r="O682" s="31">
        <f t="shared" si="1512"/>
        <v>1754.7</v>
      </c>
      <c r="P682" s="31">
        <f t="shared" si="1642"/>
        <v>0</v>
      </c>
      <c r="Q682" s="31">
        <f t="shared" si="1643"/>
        <v>0</v>
      </c>
      <c r="R682" s="31">
        <f t="shared" si="1644"/>
        <v>0</v>
      </c>
      <c r="S682" s="31">
        <f t="shared" si="1645"/>
        <v>0</v>
      </c>
      <c r="T682" s="31">
        <f t="shared" si="1646"/>
        <v>0</v>
      </c>
      <c r="U682" s="31">
        <f t="shared" si="1647"/>
        <v>0</v>
      </c>
      <c r="V682" s="31">
        <f t="shared" si="1648"/>
        <v>0</v>
      </c>
      <c r="W682" s="31">
        <f t="shared" si="1649"/>
        <v>0</v>
      </c>
      <c r="X682" s="31">
        <f t="shared" si="1650"/>
        <v>0</v>
      </c>
      <c r="Y682" s="31">
        <f t="shared" si="1651"/>
        <v>0</v>
      </c>
      <c r="Z682" s="31">
        <f t="shared" si="1652"/>
        <v>0</v>
      </c>
      <c r="AA682" s="31">
        <f t="shared" si="1653"/>
        <v>0</v>
      </c>
      <c r="AB682" s="31">
        <f t="shared" si="1654"/>
        <v>0</v>
      </c>
      <c r="AC682" s="31">
        <f t="shared" ref="AC682:AC745" si="1666">M682+R682+P682+Q682+T682+S682</f>
        <v>1754.7</v>
      </c>
      <c r="AD682" s="31">
        <f t="shared" ref="AD682:AD745" si="1667">N682+V682+X682+U682+W682</f>
        <v>1754.7</v>
      </c>
      <c r="AE682" s="31">
        <f t="shared" ref="AE682:AE745" si="1668">O682+Z682+AB682+Y682+AA682</f>
        <v>1754.7</v>
      </c>
      <c r="AF682" s="31">
        <f t="shared" si="1655"/>
        <v>0</v>
      </c>
      <c r="AG682" s="31">
        <f t="shared" ref="AG682:AG745" si="1669">AC682+AF682</f>
        <v>1754.7</v>
      </c>
      <c r="AH682" s="31">
        <f t="shared" ref="AH682:AH745" si="1670">AD682</f>
        <v>1754.7</v>
      </c>
      <c r="AI682" s="31">
        <f t="shared" ref="AI682:AI745" si="1671">AE682</f>
        <v>1754.7</v>
      </c>
      <c r="AJ682" s="31">
        <f t="shared" si="1656"/>
        <v>0</v>
      </c>
      <c r="AK682" s="31">
        <f t="shared" si="1657"/>
        <v>0</v>
      </c>
      <c r="AL682" s="31">
        <f t="shared" si="1658"/>
        <v>-81.593000000000004</v>
      </c>
      <c r="AM682" s="31">
        <f t="shared" si="1659"/>
        <v>0</v>
      </c>
      <c r="AN682" s="31">
        <f t="shared" si="1660"/>
        <v>0</v>
      </c>
      <c r="AO682" s="31">
        <f t="shared" si="1661"/>
        <v>0</v>
      </c>
      <c r="AP682" s="31">
        <f t="shared" si="1662"/>
        <v>0</v>
      </c>
      <c r="AQ682" s="31">
        <f t="shared" si="1663"/>
        <v>0</v>
      </c>
      <c r="AR682" s="31">
        <f t="shared" si="1664"/>
        <v>0</v>
      </c>
      <c r="AS682" s="31">
        <f t="shared" si="1633"/>
        <v>1673.107</v>
      </c>
      <c r="AT682" s="31">
        <f t="shared" si="1634"/>
        <v>1754.7</v>
      </c>
      <c r="AU682" s="31">
        <f t="shared" si="1635"/>
        <v>1754.7</v>
      </c>
      <c r="AV682" s="31">
        <f t="shared" si="1665"/>
        <v>0</v>
      </c>
      <c r="AW682" s="32"/>
      <c r="AX682" s="32"/>
      <c r="AY682" s="1"/>
      <c r="AZ682" s="1"/>
      <c r="BA682" s="1"/>
      <c r="BB682" s="1"/>
      <c r="BC682" s="1"/>
      <c r="BD682" s="1"/>
      <c r="BE682" s="1"/>
    </row>
    <row r="683" ht="31.5">
      <c r="A683" s="29" t="s">
        <v>429</v>
      </c>
      <c r="B683" s="29" t="s">
        <v>61</v>
      </c>
      <c r="C683" s="29" t="s">
        <v>63</v>
      </c>
      <c r="D683" s="29" t="s">
        <v>181</v>
      </c>
      <c r="E683" s="36"/>
      <c r="F683" s="30" t="s">
        <v>182</v>
      </c>
      <c r="G683" s="31">
        <f t="shared" si="1636"/>
        <v>1754.7</v>
      </c>
      <c r="H683" s="31">
        <f t="shared" si="1637"/>
        <v>1754.7</v>
      </c>
      <c r="I683" s="31">
        <f t="shared" si="1638"/>
        <v>1754.7</v>
      </c>
      <c r="J683" s="31">
        <f t="shared" si="1639"/>
        <v>0</v>
      </c>
      <c r="K683" s="31">
        <f t="shared" si="1640"/>
        <v>0</v>
      </c>
      <c r="L683" s="31">
        <f t="shared" si="1641"/>
        <v>0</v>
      </c>
      <c r="M683" s="31">
        <f t="shared" si="1510"/>
        <v>1754.7</v>
      </c>
      <c r="N683" s="31">
        <f t="shared" si="1511"/>
        <v>1754.7</v>
      </c>
      <c r="O683" s="31">
        <f t="shared" si="1512"/>
        <v>1754.7</v>
      </c>
      <c r="P683" s="31">
        <f t="shared" si="1642"/>
        <v>0</v>
      </c>
      <c r="Q683" s="31">
        <f t="shared" si="1643"/>
        <v>0</v>
      </c>
      <c r="R683" s="31">
        <f t="shared" si="1644"/>
        <v>0</v>
      </c>
      <c r="S683" s="31">
        <f t="shared" si="1645"/>
        <v>0</v>
      </c>
      <c r="T683" s="31">
        <f t="shared" si="1646"/>
        <v>0</v>
      </c>
      <c r="U683" s="31">
        <f t="shared" si="1647"/>
        <v>0</v>
      </c>
      <c r="V683" s="31">
        <f t="shared" si="1648"/>
        <v>0</v>
      </c>
      <c r="W683" s="31">
        <f t="shared" si="1649"/>
        <v>0</v>
      </c>
      <c r="X683" s="31">
        <f t="shared" si="1650"/>
        <v>0</v>
      </c>
      <c r="Y683" s="31">
        <f t="shared" si="1651"/>
        <v>0</v>
      </c>
      <c r="Z683" s="31">
        <f t="shared" si="1652"/>
        <v>0</v>
      </c>
      <c r="AA683" s="31">
        <f t="shared" si="1653"/>
        <v>0</v>
      </c>
      <c r="AB683" s="31">
        <f t="shared" si="1654"/>
        <v>0</v>
      </c>
      <c r="AC683" s="31">
        <f t="shared" si="1666"/>
        <v>1754.7</v>
      </c>
      <c r="AD683" s="31">
        <f t="shared" si="1667"/>
        <v>1754.7</v>
      </c>
      <c r="AE683" s="31">
        <f t="shared" si="1668"/>
        <v>1754.7</v>
      </c>
      <c r="AF683" s="31">
        <f t="shared" si="1655"/>
        <v>0</v>
      </c>
      <c r="AG683" s="31">
        <f t="shared" si="1669"/>
        <v>1754.7</v>
      </c>
      <c r="AH683" s="31">
        <f t="shared" si="1670"/>
        <v>1754.7</v>
      </c>
      <c r="AI683" s="31">
        <f t="shared" si="1671"/>
        <v>1754.7</v>
      </c>
      <c r="AJ683" s="31">
        <f t="shared" si="1656"/>
        <v>0</v>
      </c>
      <c r="AK683" s="31">
        <f t="shared" si="1657"/>
        <v>0</v>
      </c>
      <c r="AL683" s="31">
        <f t="shared" si="1658"/>
        <v>-81.593000000000004</v>
      </c>
      <c r="AM683" s="31">
        <f t="shared" si="1659"/>
        <v>0</v>
      </c>
      <c r="AN683" s="31">
        <f t="shared" si="1660"/>
        <v>0</v>
      </c>
      <c r="AO683" s="31">
        <f t="shared" si="1661"/>
        <v>0</v>
      </c>
      <c r="AP683" s="31">
        <f t="shared" si="1662"/>
        <v>0</v>
      </c>
      <c r="AQ683" s="31">
        <f t="shared" si="1663"/>
        <v>0</v>
      </c>
      <c r="AR683" s="31">
        <f t="shared" si="1664"/>
        <v>0</v>
      </c>
      <c r="AS683" s="31">
        <f t="shared" si="1633"/>
        <v>1673.107</v>
      </c>
      <c r="AT683" s="31">
        <f t="shared" si="1634"/>
        <v>1754.7</v>
      </c>
      <c r="AU683" s="31">
        <f t="shared" si="1635"/>
        <v>1754.7</v>
      </c>
      <c r="AV683" s="31">
        <f t="shared" si="1665"/>
        <v>0</v>
      </c>
      <c r="AW683" s="32"/>
      <c r="AX683" s="32"/>
      <c r="AY683" s="1"/>
      <c r="AZ683" s="1"/>
      <c r="BA683" s="1"/>
      <c r="BB683" s="1"/>
      <c r="BC683" s="1"/>
      <c r="BD683" s="1"/>
      <c r="BE683" s="1"/>
    </row>
    <row r="684" ht="31.5">
      <c r="A684" s="29" t="s">
        <v>429</v>
      </c>
      <c r="B684" s="29" t="s">
        <v>61</v>
      </c>
      <c r="C684" s="29" t="s">
        <v>63</v>
      </c>
      <c r="D684" s="29" t="s">
        <v>181</v>
      </c>
      <c r="E684" s="29" t="s">
        <v>39</v>
      </c>
      <c r="F684" s="30" t="s">
        <v>40</v>
      </c>
      <c r="G684" s="31">
        <v>1754.7</v>
      </c>
      <c r="H684" s="31">
        <v>1754.7</v>
      </c>
      <c r="I684" s="31">
        <v>1754.7</v>
      </c>
      <c r="J684" s="31"/>
      <c r="K684" s="31"/>
      <c r="L684" s="31"/>
      <c r="M684" s="31">
        <f t="shared" si="1510"/>
        <v>1754.7</v>
      </c>
      <c r="N684" s="31">
        <f t="shared" si="1511"/>
        <v>1754.7</v>
      </c>
      <c r="O684" s="31">
        <f t="shared" si="1512"/>
        <v>1754.7</v>
      </c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  <c r="AA684" s="31"/>
      <c r="AB684" s="31"/>
      <c r="AC684" s="31">
        <f t="shared" si="1666"/>
        <v>1754.7</v>
      </c>
      <c r="AD684" s="31">
        <f t="shared" si="1667"/>
        <v>1754.7</v>
      </c>
      <c r="AE684" s="31">
        <f t="shared" si="1668"/>
        <v>1754.7</v>
      </c>
      <c r="AF684" s="31"/>
      <c r="AG684" s="31">
        <f t="shared" si="1669"/>
        <v>1754.7</v>
      </c>
      <c r="AH684" s="31">
        <f t="shared" si="1670"/>
        <v>1754.7</v>
      </c>
      <c r="AI684" s="31">
        <f t="shared" si="1671"/>
        <v>1754.7</v>
      </c>
      <c r="AJ684" s="31"/>
      <c r="AK684" s="31"/>
      <c r="AL684" s="31">
        <v>-81.593000000000004</v>
      </c>
      <c r="AM684" s="31"/>
      <c r="AN684" s="31"/>
      <c r="AO684" s="31"/>
      <c r="AP684" s="31"/>
      <c r="AQ684" s="31"/>
      <c r="AR684" s="31"/>
      <c r="AS684" s="31">
        <f t="shared" si="1633"/>
        <v>1673.107</v>
      </c>
      <c r="AT684" s="31">
        <f t="shared" si="1634"/>
        <v>1754.7</v>
      </c>
      <c r="AU684" s="31">
        <f t="shared" si="1635"/>
        <v>1754.7</v>
      </c>
      <c r="AV684" s="31"/>
      <c r="AW684" s="32"/>
      <c r="AX684" s="32"/>
      <c r="AY684" s="1"/>
      <c r="AZ684" s="1"/>
      <c r="BA684" s="1"/>
      <c r="BB684" s="1"/>
      <c r="BC684" s="1"/>
      <c r="BD684" s="1"/>
      <c r="BE684" s="1"/>
    </row>
    <row r="685" s="19" customFormat="1">
      <c r="A685" s="20" t="s">
        <v>429</v>
      </c>
      <c r="B685" s="20" t="s">
        <v>80</v>
      </c>
      <c r="C685" s="20"/>
      <c r="D685" s="20"/>
      <c r="E685" s="34"/>
      <c r="F685" s="21" t="s">
        <v>185</v>
      </c>
      <c r="G685" s="22">
        <f t="shared" si="1636"/>
        <v>39.299999999999997</v>
      </c>
      <c r="H685" s="22">
        <f t="shared" si="1637"/>
        <v>39.299999999999997</v>
      </c>
      <c r="I685" s="22">
        <f t="shared" si="1638"/>
        <v>39.299999999999997</v>
      </c>
      <c r="J685" s="22">
        <f t="shared" si="1639"/>
        <v>0</v>
      </c>
      <c r="K685" s="22">
        <f t="shared" si="1640"/>
        <v>0</v>
      </c>
      <c r="L685" s="22">
        <f t="shared" si="1641"/>
        <v>0</v>
      </c>
      <c r="M685" s="22">
        <f t="shared" si="1510"/>
        <v>39.299999999999997</v>
      </c>
      <c r="N685" s="22">
        <f t="shared" si="1511"/>
        <v>39.299999999999997</v>
      </c>
      <c r="O685" s="22">
        <f t="shared" si="1512"/>
        <v>39.299999999999997</v>
      </c>
      <c r="P685" s="22">
        <f t="shared" si="1642"/>
        <v>0</v>
      </c>
      <c r="Q685" s="22">
        <f t="shared" si="1643"/>
        <v>0</v>
      </c>
      <c r="R685" s="22">
        <f t="shared" si="1644"/>
        <v>0</v>
      </c>
      <c r="S685" s="22">
        <f t="shared" si="1645"/>
        <v>0</v>
      </c>
      <c r="T685" s="22">
        <f t="shared" si="1646"/>
        <v>0</v>
      </c>
      <c r="U685" s="22">
        <f t="shared" si="1647"/>
        <v>0</v>
      </c>
      <c r="V685" s="22">
        <f t="shared" si="1648"/>
        <v>0</v>
      </c>
      <c r="W685" s="22">
        <f t="shared" si="1649"/>
        <v>0</v>
      </c>
      <c r="X685" s="22">
        <f t="shared" si="1650"/>
        <v>0</v>
      </c>
      <c r="Y685" s="22">
        <f t="shared" si="1651"/>
        <v>0</v>
      </c>
      <c r="Z685" s="22">
        <f t="shared" si="1652"/>
        <v>0</v>
      </c>
      <c r="AA685" s="22">
        <f t="shared" si="1653"/>
        <v>0</v>
      </c>
      <c r="AB685" s="22">
        <f t="shared" si="1654"/>
        <v>0</v>
      </c>
      <c r="AC685" s="22">
        <f t="shared" si="1666"/>
        <v>39.299999999999997</v>
      </c>
      <c r="AD685" s="22">
        <f t="shared" si="1667"/>
        <v>39.299999999999997</v>
      </c>
      <c r="AE685" s="22">
        <f t="shared" si="1668"/>
        <v>39.299999999999997</v>
      </c>
      <c r="AF685" s="22">
        <f t="shared" si="1655"/>
        <v>0</v>
      </c>
      <c r="AG685" s="22">
        <f t="shared" si="1669"/>
        <v>39.299999999999997</v>
      </c>
      <c r="AH685" s="22">
        <f t="shared" si="1670"/>
        <v>39.299999999999997</v>
      </c>
      <c r="AI685" s="22">
        <f t="shared" si="1671"/>
        <v>39.299999999999997</v>
      </c>
      <c r="AJ685" s="22">
        <f t="shared" si="1656"/>
        <v>0</v>
      </c>
      <c r="AK685" s="22">
        <f t="shared" si="1657"/>
        <v>0</v>
      </c>
      <c r="AL685" s="22">
        <f t="shared" si="1658"/>
        <v>0</v>
      </c>
      <c r="AM685" s="22">
        <f t="shared" si="1659"/>
        <v>0</v>
      </c>
      <c r="AN685" s="22">
        <f t="shared" si="1660"/>
        <v>0</v>
      </c>
      <c r="AO685" s="22">
        <f t="shared" si="1661"/>
        <v>0</v>
      </c>
      <c r="AP685" s="22">
        <f t="shared" si="1662"/>
        <v>0</v>
      </c>
      <c r="AQ685" s="22">
        <f t="shared" si="1663"/>
        <v>0</v>
      </c>
      <c r="AR685" s="22">
        <f t="shared" si="1664"/>
        <v>0</v>
      </c>
      <c r="AS685" s="22">
        <f t="shared" si="1633"/>
        <v>39.299999999999997</v>
      </c>
      <c r="AT685" s="22">
        <f t="shared" si="1634"/>
        <v>39.299999999999997</v>
      </c>
      <c r="AU685" s="22">
        <f t="shared" si="1635"/>
        <v>39.299999999999997</v>
      </c>
      <c r="AV685" s="22">
        <f t="shared" si="1665"/>
        <v>0</v>
      </c>
      <c r="AW685" s="23"/>
      <c r="AX685" s="23"/>
      <c r="AY685" s="19"/>
      <c r="AZ685" s="19"/>
      <c r="BA685" s="19"/>
      <c r="BB685" s="19"/>
      <c r="BC685" s="19"/>
      <c r="BD685" s="19"/>
      <c r="BE685" s="19"/>
    </row>
    <row r="686" s="24" customFormat="1" ht="31.5">
      <c r="A686" s="25" t="s">
        <v>429</v>
      </c>
      <c r="B686" s="25" t="s">
        <v>80</v>
      </c>
      <c r="C686" s="25" t="s">
        <v>63</v>
      </c>
      <c r="D686" s="25"/>
      <c r="E686" s="35"/>
      <c r="F686" s="26" t="s">
        <v>186</v>
      </c>
      <c r="G686" s="27">
        <f t="shared" si="1636"/>
        <v>39.299999999999997</v>
      </c>
      <c r="H686" s="27">
        <f t="shared" si="1637"/>
        <v>39.299999999999997</v>
      </c>
      <c r="I686" s="27">
        <f t="shared" si="1638"/>
        <v>39.299999999999997</v>
      </c>
      <c r="J686" s="27">
        <f t="shared" si="1639"/>
        <v>0</v>
      </c>
      <c r="K686" s="27">
        <f t="shared" si="1640"/>
        <v>0</v>
      </c>
      <c r="L686" s="27">
        <f t="shared" si="1641"/>
        <v>0</v>
      </c>
      <c r="M686" s="27">
        <f t="shared" si="1510"/>
        <v>39.299999999999997</v>
      </c>
      <c r="N686" s="27">
        <f t="shared" si="1511"/>
        <v>39.299999999999997</v>
      </c>
      <c r="O686" s="27">
        <f t="shared" si="1512"/>
        <v>39.299999999999997</v>
      </c>
      <c r="P686" s="27">
        <f t="shared" si="1642"/>
        <v>0</v>
      </c>
      <c r="Q686" s="27">
        <f t="shared" si="1643"/>
        <v>0</v>
      </c>
      <c r="R686" s="27">
        <f t="shared" si="1644"/>
        <v>0</v>
      </c>
      <c r="S686" s="27">
        <f t="shared" si="1645"/>
        <v>0</v>
      </c>
      <c r="T686" s="27">
        <f t="shared" si="1646"/>
        <v>0</v>
      </c>
      <c r="U686" s="27">
        <f t="shared" si="1647"/>
        <v>0</v>
      </c>
      <c r="V686" s="27">
        <f t="shared" si="1648"/>
        <v>0</v>
      </c>
      <c r="W686" s="27">
        <f t="shared" si="1649"/>
        <v>0</v>
      </c>
      <c r="X686" s="27">
        <f t="shared" si="1650"/>
        <v>0</v>
      </c>
      <c r="Y686" s="27">
        <f t="shared" si="1651"/>
        <v>0</v>
      </c>
      <c r="Z686" s="27">
        <f t="shared" si="1652"/>
        <v>0</v>
      </c>
      <c r="AA686" s="27">
        <f t="shared" si="1653"/>
        <v>0</v>
      </c>
      <c r="AB686" s="27">
        <f t="shared" si="1654"/>
        <v>0</v>
      </c>
      <c r="AC686" s="27">
        <f t="shared" si="1666"/>
        <v>39.299999999999997</v>
      </c>
      <c r="AD686" s="27">
        <f t="shared" si="1667"/>
        <v>39.299999999999997</v>
      </c>
      <c r="AE686" s="27">
        <f t="shared" si="1668"/>
        <v>39.299999999999997</v>
      </c>
      <c r="AF686" s="27">
        <f t="shared" si="1655"/>
        <v>0</v>
      </c>
      <c r="AG686" s="27">
        <f t="shared" si="1669"/>
        <v>39.299999999999997</v>
      </c>
      <c r="AH686" s="27">
        <f t="shared" si="1670"/>
        <v>39.299999999999997</v>
      </c>
      <c r="AI686" s="27">
        <f t="shared" si="1671"/>
        <v>39.299999999999997</v>
      </c>
      <c r="AJ686" s="27">
        <f t="shared" si="1656"/>
        <v>0</v>
      </c>
      <c r="AK686" s="27">
        <f t="shared" si="1657"/>
        <v>0</v>
      </c>
      <c r="AL686" s="27">
        <f t="shared" si="1658"/>
        <v>0</v>
      </c>
      <c r="AM686" s="27">
        <f t="shared" si="1659"/>
        <v>0</v>
      </c>
      <c r="AN686" s="27">
        <f t="shared" si="1660"/>
        <v>0</v>
      </c>
      <c r="AO686" s="27">
        <f t="shared" si="1661"/>
        <v>0</v>
      </c>
      <c r="AP686" s="27">
        <f t="shared" si="1662"/>
        <v>0</v>
      </c>
      <c r="AQ686" s="27">
        <f t="shared" si="1663"/>
        <v>0</v>
      </c>
      <c r="AR686" s="27">
        <f t="shared" si="1664"/>
        <v>0</v>
      </c>
      <c r="AS686" s="27">
        <f t="shared" si="1633"/>
        <v>39.299999999999997</v>
      </c>
      <c r="AT686" s="27">
        <f t="shared" si="1634"/>
        <v>39.299999999999997</v>
      </c>
      <c r="AU686" s="27">
        <f t="shared" si="1635"/>
        <v>39.299999999999997</v>
      </c>
      <c r="AV686" s="27">
        <f t="shared" si="1665"/>
        <v>0</v>
      </c>
      <c r="AW686" s="28"/>
      <c r="AX686" s="28"/>
      <c r="AY686" s="24"/>
      <c r="AZ686" s="24"/>
      <c r="BA686" s="24"/>
      <c r="BB686" s="24"/>
      <c r="BC686" s="24"/>
      <c r="BD686" s="24"/>
      <c r="BE686" s="24"/>
    </row>
    <row r="687" ht="31.5">
      <c r="A687" s="29" t="s">
        <v>429</v>
      </c>
      <c r="B687" s="29" t="s">
        <v>80</v>
      </c>
      <c r="C687" s="29" t="s">
        <v>63</v>
      </c>
      <c r="D687" s="29" t="s">
        <v>149</v>
      </c>
      <c r="E687" s="36"/>
      <c r="F687" s="30" t="s">
        <v>150</v>
      </c>
      <c r="G687" s="31">
        <f t="shared" si="1636"/>
        <v>39.299999999999997</v>
      </c>
      <c r="H687" s="31">
        <f t="shared" si="1637"/>
        <v>39.299999999999997</v>
      </c>
      <c r="I687" s="31">
        <f t="shared" si="1638"/>
        <v>39.299999999999997</v>
      </c>
      <c r="J687" s="31">
        <f t="shared" si="1639"/>
        <v>0</v>
      </c>
      <c r="K687" s="31">
        <f t="shared" si="1640"/>
        <v>0</v>
      </c>
      <c r="L687" s="31">
        <f t="shared" si="1641"/>
        <v>0</v>
      </c>
      <c r="M687" s="31">
        <f t="shared" si="1510"/>
        <v>39.299999999999997</v>
      </c>
      <c r="N687" s="31">
        <f t="shared" si="1511"/>
        <v>39.299999999999997</v>
      </c>
      <c r="O687" s="31">
        <f t="shared" si="1512"/>
        <v>39.299999999999997</v>
      </c>
      <c r="P687" s="31">
        <f t="shared" si="1642"/>
        <v>0</v>
      </c>
      <c r="Q687" s="31">
        <f t="shared" si="1643"/>
        <v>0</v>
      </c>
      <c r="R687" s="31">
        <f t="shared" si="1644"/>
        <v>0</v>
      </c>
      <c r="S687" s="31">
        <f t="shared" si="1645"/>
        <v>0</v>
      </c>
      <c r="T687" s="31">
        <f t="shared" si="1646"/>
        <v>0</v>
      </c>
      <c r="U687" s="31">
        <f t="shared" si="1647"/>
        <v>0</v>
      </c>
      <c r="V687" s="31">
        <f t="shared" si="1648"/>
        <v>0</v>
      </c>
      <c r="W687" s="31">
        <f t="shared" si="1649"/>
        <v>0</v>
      </c>
      <c r="X687" s="31">
        <f t="shared" si="1650"/>
        <v>0</v>
      </c>
      <c r="Y687" s="31">
        <f t="shared" si="1651"/>
        <v>0</v>
      </c>
      <c r="Z687" s="31">
        <f t="shared" si="1652"/>
        <v>0</v>
      </c>
      <c r="AA687" s="31">
        <f t="shared" si="1653"/>
        <v>0</v>
      </c>
      <c r="AB687" s="31">
        <f t="shared" si="1654"/>
        <v>0</v>
      </c>
      <c r="AC687" s="31">
        <f t="shared" si="1666"/>
        <v>39.299999999999997</v>
      </c>
      <c r="AD687" s="31">
        <f t="shared" si="1667"/>
        <v>39.299999999999997</v>
      </c>
      <c r="AE687" s="31">
        <f t="shared" si="1668"/>
        <v>39.299999999999997</v>
      </c>
      <c r="AF687" s="31">
        <f t="shared" si="1655"/>
        <v>0</v>
      </c>
      <c r="AG687" s="31">
        <f t="shared" si="1669"/>
        <v>39.299999999999997</v>
      </c>
      <c r="AH687" s="31">
        <f t="shared" si="1670"/>
        <v>39.299999999999997</v>
      </c>
      <c r="AI687" s="31">
        <f t="shared" si="1671"/>
        <v>39.299999999999997</v>
      </c>
      <c r="AJ687" s="31">
        <f t="shared" si="1656"/>
        <v>0</v>
      </c>
      <c r="AK687" s="31">
        <f t="shared" si="1657"/>
        <v>0</v>
      </c>
      <c r="AL687" s="31">
        <f t="shared" si="1658"/>
        <v>0</v>
      </c>
      <c r="AM687" s="31">
        <f t="shared" si="1659"/>
        <v>0</v>
      </c>
      <c r="AN687" s="31">
        <f t="shared" si="1660"/>
        <v>0</v>
      </c>
      <c r="AO687" s="31">
        <f t="shared" si="1661"/>
        <v>0</v>
      </c>
      <c r="AP687" s="31">
        <f t="shared" si="1662"/>
        <v>0</v>
      </c>
      <c r="AQ687" s="31">
        <f t="shared" si="1663"/>
        <v>0</v>
      </c>
      <c r="AR687" s="31">
        <f t="shared" si="1664"/>
        <v>0</v>
      </c>
      <c r="AS687" s="31">
        <f t="shared" si="1633"/>
        <v>39.299999999999997</v>
      </c>
      <c r="AT687" s="31">
        <f t="shared" si="1634"/>
        <v>39.299999999999997</v>
      </c>
      <c r="AU687" s="31">
        <f t="shared" si="1635"/>
        <v>39.299999999999997</v>
      </c>
      <c r="AV687" s="31">
        <f t="shared" si="1665"/>
        <v>0</v>
      </c>
      <c r="AW687" s="32"/>
      <c r="AX687" s="32"/>
      <c r="AY687" s="1"/>
      <c r="AZ687" s="1"/>
      <c r="BA687" s="1"/>
      <c r="BB687" s="1"/>
      <c r="BC687" s="1"/>
      <c r="BD687" s="1"/>
      <c r="BE687" s="1"/>
    </row>
    <row r="688" hidden="1">
      <c r="A688" s="29" t="s">
        <v>429</v>
      </c>
      <c r="B688" s="29" t="s">
        <v>80</v>
      </c>
      <c r="C688" s="29" t="s">
        <v>63</v>
      </c>
      <c r="D688" s="29" t="s">
        <v>151</v>
      </c>
      <c r="E688" s="36"/>
      <c r="F688" s="30" t="s">
        <v>34</v>
      </c>
      <c r="G688" s="31">
        <f t="shared" si="1636"/>
        <v>39.299999999999997</v>
      </c>
      <c r="H688" s="31">
        <f t="shared" si="1637"/>
        <v>39.299999999999997</v>
      </c>
      <c r="I688" s="31">
        <f t="shared" si="1638"/>
        <v>39.299999999999997</v>
      </c>
      <c r="J688" s="31">
        <f t="shared" si="1639"/>
        <v>0</v>
      </c>
      <c r="K688" s="31">
        <f t="shared" si="1640"/>
        <v>0</v>
      </c>
      <c r="L688" s="31">
        <f t="shared" si="1641"/>
        <v>0</v>
      </c>
      <c r="M688" s="31">
        <f t="shared" si="1510"/>
        <v>39.299999999999997</v>
      </c>
      <c r="N688" s="31">
        <f t="shared" si="1511"/>
        <v>39.299999999999997</v>
      </c>
      <c r="O688" s="31">
        <f t="shared" si="1512"/>
        <v>39.299999999999997</v>
      </c>
      <c r="P688" s="31">
        <f t="shared" si="1642"/>
        <v>0</v>
      </c>
      <c r="Q688" s="31">
        <f t="shared" si="1643"/>
        <v>0</v>
      </c>
      <c r="R688" s="31">
        <f t="shared" si="1644"/>
        <v>0</v>
      </c>
      <c r="S688" s="31">
        <f t="shared" si="1645"/>
        <v>0</v>
      </c>
      <c r="T688" s="31">
        <f t="shared" si="1646"/>
        <v>0</v>
      </c>
      <c r="U688" s="31">
        <f t="shared" si="1647"/>
        <v>0</v>
      </c>
      <c r="V688" s="31">
        <f t="shared" si="1648"/>
        <v>0</v>
      </c>
      <c r="W688" s="31">
        <f t="shared" si="1649"/>
        <v>0</v>
      </c>
      <c r="X688" s="31">
        <f t="shared" si="1650"/>
        <v>0</v>
      </c>
      <c r="Y688" s="31">
        <f t="shared" si="1651"/>
        <v>0</v>
      </c>
      <c r="Z688" s="31">
        <f t="shared" si="1652"/>
        <v>0</v>
      </c>
      <c r="AA688" s="31">
        <f t="shared" si="1653"/>
        <v>0</v>
      </c>
      <c r="AB688" s="31">
        <f t="shared" si="1654"/>
        <v>0</v>
      </c>
      <c r="AC688" s="31">
        <f t="shared" si="1666"/>
        <v>39.299999999999997</v>
      </c>
      <c r="AD688" s="31">
        <f t="shared" si="1667"/>
        <v>39.299999999999997</v>
      </c>
      <c r="AE688" s="31">
        <f t="shared" si="1668"/>
        <v>39.299999999999997</v>
      </c>
      <c r="AF688" s="31">
        <f t="shared" si="1655"/>
        <v>0</v>
      </c>
      <c r="AG688" s="31">
        <f t="shared" si="1669"/>
        <v>39.299999999999997</v>
      </c>
      <c r="AH688" s="31">
        <f t="shared" si="1670"/>
        <v>39.299999999999997</v>
      </c>
      <c r="AI688" s="31">
        <f t="shared" si="1671"/>
        <v>39.299999999999997</v>
      </c>
      <c r="AJ688" s="31">
        <f t="shared" si="1656"/>
        <v>0</v>
      </c>
      <c r="AK688" s="31">
        <f t="shared" si="1657"/>
        <v>0</v>
      </c>
      <c r="AL688" s="31">
        <f t="shared" si="1658"/>
        <v>0</v>
      </c>
      <c r="AM688" s="31">
        <f t="shared" si="1659"/>
        <v>0</v>
      </c>
      <c r="AN688" s="31">
        <f t="shared" si="1660"/>
        <v>0</v>
      </c>
      <c r="AO688" s="31">
        <f t="shared" si="1661"/>
        <v>0</v>
      </c>
      <c r="AP688" s="31">
        <f t="shared" si="1662"/>
        <v>0</v>
      </c>
      <c r="AQ688" s="31">
        <f t="shared" si="1663"/>
        <v>0</v>
      </c>
      <c r="AR688" s="31">
        <f t="shared" si="1664"/>
        <v>0</v>
      </c>
      <c r="AS688" s="31">
        <f t="shared" si="1633"/>
        <v>39.299999999999997</v>
      </c>
      <c r="AT688" s="31">
        <f t="shared" si="1634"/>
        <v>39.299999999999997</v>
      </c>
      <c r="AU688" s="31">
        <f t="shared" si="1635"/>
        <v>39.299999999999997</v>
      </c>
      <c r="AV688" s="31">
        <f t="shared" si="1665"/>
        <v>0</v>
      </c>
      <c r="AW688" s="32">
        <v>0</v>
      </c>
      <c r="AX688" s="32"/>
      <c r="AY688" s="1" t="s">
        <v>152</v>
      </c>
      <c r="AZ688" s="1"/>
      <c r="BA688" s="1"/>
      <c r="BB688" s="1"/>
      <c r="BC688" s="1"/>
      <c r="BD688" s="1"/>
      <c r="BE688" s="1"/>
    </row>
    <row r="689" ht="47.25">
      <c r="A689" s="29" t="s">
        <v>429</v>
      </c>
      <c r="B689" s="29" t="s">
        <v>80</v>
      </c>
      <c r="C689" s="29" t="s">
        <v>63</v>
      </c>
      <c r="D689" s="29" t="s">
        <v>170</v>
      </c>
      <c r="E689" s="36"/>
      <c r="F689" s="42" t="s">
        <v>171</v>
      </c>
      <c r="G689" s="31">
        <f t="shared" si="1636"/>
        <v>39.299999999999997</v>
      </c>
      <c r="H689" s="31">
        <f t="shared" si="1637"/>
        <v>39.299999999999997</v>
      </c>
      <c r="I689" s="31">
        <f t="shared" si="1638"/>
        <v>39.299999999999997</v>
      </c>
      <c r="J689" s="31">
        <f t="shared" si="1639"/>
        <v>0</v>
      </c>
      <c r="K689" s="31">
        <f t="shared" si="1640"/>
        <v>0</v>
      </c>
      <c r="L689" s="31">
        <f t="shared" si="1641"/>
        <v>0</v>
      </c>
      <c r="M689" s="31">
        <f t="shared" si="1510"/>
        <v>39.299999999999997</v>
      </c>
      <c r="N689" s="31">
        <f t="shared" si="1511"/>
        <v>39.299999999999997</v>
      </c>
      <c r="O689" s="31">
        <f t="shared" si="1512"/>
        <v>39.299999999999997</v>
      </c>
      <c r="P689" s="31">
        <f t="shared" si="1642"/>
        <v>0</v>
      </c>
      <c r="Q689" s="31">
        <f t="shared" si="1643"/>
        <v>0</v>
      </c>
      <c r="R689" s="31">
        <f t="shared" si="1644"/>
        <v>0</v>
      </c>
      <c r="S689" s="31">
        <f t="shared" si="1645"/>
        <v>0</v>
      </c>
      <c r="T689" s="31">
        <f t="shared" si="1646"/>
        <v>0</v>
      </c>
      <c r="U689" s="31">
        <f t="shared" si="1647"/>
        <v>0</v>
      </c>
      <c r="V689" s="31">
        <f t="shared" si="1648"/>
        <v>0</v>
      </c>
      <c r="W689" s="31">
        <f t="shared" si="1649"/>
        <v>0</v>
      </c>
      <c r="X689" s="31">
        <f t="shared" si="1650"/>
        <v>0</v>
      </c>
      <c r="Y689" s="31">
        <f t="shared" si="1651"/>
        <v>0</v>
      </c>
      <c r="Z689" s="31">
        <f t="shared" si="1652"/>
        <v>0</v>
      </c>
      <c r="AA689" s="31">
        <f t="shared" si="1653"/>
        <v>0</v>
      </c>
      <c r="AB689" s="31">
        <f t="shared" si="1654"/>
        <v>0</v>
      </c>
      <c r="AC689" s="31">
        <f t="shared" si="1666"/>
        <v>39.299999999999997</v>
      </c>
      <c r="AD689" s="31">
        <f t="shared" si="1667"/>
        <v>39.299999999999997</v>
      </c>
      <c r="AE689" s="31">
        <f t="shared" si="1668"/>
        <v>39.299999999999997</v>
      </c>
      <c r="AF689" s="31">
        <f t="shared" si="1655"/>
        <v>0</v>
      </c>
      <c r="AG689" s="31">
        <f t="shared" si="1669"/>
        <v>39.299999999999997</v>
      </c>
      <c r="AH689" s="31">
        <f t="shared" si="1670"/>
        <v>39.299999999999997</v>
      </c>
      <c r="AI689" s="31">
        <f t="shared" si="1671"/>
        <v>39.299999999999997</v>
      </c>
      <c r="AJ689" s="31">
        <f t="shared" si="1656"/>
        <v>0</v>
      </c>
      <c r="AK689" s="31">
        <f t="shared" si="1657"/>
        <v>0</v>
      </c>
      <c r="AL689" s="31">
        <f t="shared" si="1658"/>
        <v>0</v>
      </c>
      <c r="AM689" s="31">
        <f t="shared" si="1659"/>
        <v>0</v>
      </c>
      <c r="AN689" s="31">
        <f t="shared" si="1660"/>
        <v>0</v>
      </c>
      <c r="AO689" s="31">
        <f t="shared" si="1661"/>
        <v>0</v>
      </c>
      <c r="AP689" s="31">
        <f t="shared" si="1662"/>
        <v>0</v>
      </c>
      <c r="AQ689" s="31">
        <f t="shared" si="1663"/>
        <v>0</v>
      </c>
      <c r="AR689" s="31">
        <f t="shared" si="1664"/>
        <v>0</v>
      </c>
      <c r="AS689" s="31">
        <f t="shared" si="1633"/>
        <v>39.299999999999997</v>
      </c>
      <c r="AT689" s="31">
        <f t="shared" si="1634"/>
        <v>39.299999999999997</v>
      </c>
      <c r="AU689" s="31">
        <f t="shared" si="1635"/>
        <v>39.299999999999997</v>
      </c>
      <c r="AV689" s="31">
        <f t="shared" si="1665"/>
        <v>0</v>
      </c>
      <c r="AW689" s="32"/>
      <c r="AX689" s="32"/>
      <c r="AY689" s="1"/>
      <c r="AZ689" s="1"/>
      <c r="BA689" s="1"/>
      <c r="BB689" s="1"/>
      <c r="BC689" s="1"/>
      <c r="BD689" s="1"/>
      <c r="BE689" s="1"/>
    </row>
    <row r="690">
      <c r="A690" s="29" t="s">
        <v>429</v>
      </c>
      <c r="B690" s="29" t="s">
        <v>80</v>
      </c>
      <c r="C690" s="29" t="s">
        <v>63</v>
      </c>
      <c r="D690" s="29" t="s">
        <v>187</v>
      </c>
      <c r="E690" s="36"/>
      <c r="F690" s="30" t="s">
        <v>188</v>
      </c>
      <c r="G690" s="31">
        <f t="shared" si="1636"/>
        <v>39.299999999999997</v>
      </c>
      <c r="H690" s="31">
        <f t="shared" si="1637"/>
        <v>39.299999999999997</v>
      </c>
      <c r="I690" s="31">
        <f t="shared" si="1638"/>
        <v>39.299999999999997</v>
      </c>
      <c r="J690" s="31">
        <f t="shared" si="1639"/>
        <v>0</v>
      </c>
      <c r="K690" s="31">
        <f t="shared" si="1640"/>
        <v>0</v>
      </c>
      <c r="L690" s="31">
        <f t="shared" si="1641"/>
        <v>0</v>
      </c>
      <c r="M690" s="31">
        <f t="shared" si="1510"/>
        <v>39.299999999999997</v>
      </c>
      <c r="N690" s="31">
        <f t="shared" si="1511"/>
        <v>39.299999999999997</v>
      </c>
      <c r="O690" s="31">
        <f t="shared" si="1512"/>
        <v>39.299999999999997</v>
      </c>
      <c r="P690" s="31">
        <f t="shared" si="1642"/>
        <v>0</v>
      </c>
      <c r="Q690" s="31">
        <f t="shared" si="1643"/>
        <v>0</v>
      </c>
      <c r="R690" s="31">
        <f t="shared" si="1644"/>
        <v>0</v>
      </c>
      <c r="S690" s="31">
        <f t="shared" si="1645"/>
        <v>0</v>
      </c>
      <c r="T690" s="31">
        <f t="shared" si="1646"/>
        <v>0</v>
      </c>
      <c r="U690" s="31">
        <f t="shared" si="1647"/>
        <v>0</v>
      </c>
      <c r="V690" s="31">
        <f t="shared" si="1648"/>
        <v>0</v>
      </c>
      <c r="W690" s="31">
        <f t="shared" si="1649"/>
        <v>0</v>
      </c>
      <c r="X690" s="31">
        <f t="shared" si="1650"/>
        <v>0</v>
      </c>
      <c r="Y690" s="31">
        <f t="shared" si="1651"/>
        <v>0</v>
      </c>
      <c r="Z690" s="31">
        <f t="shared" si="1652"/>
        <v>0</v>
      </c>
      <c r="AA690" s="31">
        <f t="shared" si="1653"/>
        <v>0</v>
      </c>
      <c r="AB690" s="31">
        <f t="shared" si="1654"/>
        <v>0</v>
      </c>
      <c r="AC690" s="31">
        <f t="shared" si="1666"/>
        <v>39.299999999999997</v>
      </c>
      <c r="AD690" s="31">
        <f t="shared" si="1667"/>
        <v>39.299999999999997</v>
      </c>
      <c r="AE690" s="31">
        <f t="shared" si="1668"/>
        <v>39.299999999999997</v>
      </c>
      <c r="AF690" s="31">
        <f t="shared" si="1655"/>
        <v>0</v>
      </c>
      <c r="AG690" s="31">
        <f t="shared" si="1669"/>
        <v>39.299999999999997</v>
      </c>
      <c r="AH690" s="31">
        <f t="shared" si="1670"/>
        <v>39.299999999999997</v>
      </c>
      <c r="AI690" s="31">
        <f t="shared" si="1671"/>
        <v>39.299999999999997</v>
      </c>
      <c r="AJ690" s="31">
        <f t="shared" si="1656"/>
        <v>0</v>
      </c>
      <c r="AK690" s="31">
        <f t="shared" si="1657"/>
        <v>0</v>
      </c>
      <c r="AL690" s="31">
        <f t="shared" si="1658"/>
        <v>0</v>
      </c>
      <c r="AM690" s="31">
        <f t="shared" si="1659"/>
        <v>0</v>
      </c>
      <c r="AN690" s="31">
        <f t="shared" si="1660"/>
        <v>0</v>
      </c>
      <c r="AO690" s="31">
        <f t="shared" si="1661"/>
        <v>0</v>
      </c>
      <c r="AP690" s="31">
        <f t="shared" si="1662"/>
        <v>0</v>
      </c>
      <c r="AQ690" s="31">
        <f t="shared" si="1663"/>
        <v>0</v>
      </c>
      <c r="AR690" s="31">
        <f t="shared" si="1664"/>
        <v>0</v>
      </c>
      <c r="AS690" s="31">
        <f t="shared" si="1633"/>
        <v>39.299999999999997</v>
      </c>
      <c r="AT690" s="31">
        <f t="shared" si="1634"/>
        <v>39.299999999999997</v>
      </c>
      <c r="AU690" s="31">
        <f t="shared" si="1635"/>
        <v>39.299999999999997</v>
      </c>
      <c r="AV690" s="31">
        <f t="shared" si="1665"/>
        <v>0</v>
      </c>
      <c r="AW690" s="32"/>
      <c r="AX690" s="32"/>
      <c r="AY690" s="1"/>
      <c r="AZ690" s="1"/>
      <c r="BA690" s="1"/>
      <c r="BB690" s="1"/>
      <c r="BC690" s="1"/>
      <c r="BD690" s="1"/>
      <c r="BE690" s="1"/>
    </row>
    <row r="691" ht="31.5">
      <c r="A691" s="29" t="s">
        <v>429</v>
      </c>
      <c r="B691" s="29" t="s">
        <v>80</v>
      </c>
      <c r="C691" s="29" t="s">
        <v>63</v>
      </c>
      <c r="D691" s="29" t="s">
        <v>187</v>
      </c>
      <c r="E691" s="29" t="s">
        <v>39</v>
      </c>
      <c r="F691" s="30" t="s">
        <v>40</v>
      </c>
      <c r="G691" s="31">
        <v>39.299999999999997</v>
      </c>
      <c r="H691" s="31">
        <v>39.299999999999997</v>
      </c>
      <c r="I691" s="31">
        <v>39.299999999999997</v>
      </c>
      <c r="J691" s="31"/>
      <c r="K691" s="31"/>
      <c r="L691" s="31"/>
      <c r="M691" s="31">
        <f t="shared" si="1510"/>
        <v>39.299999999999997</v>
      </c>
      <c r="N691" s="31">
        <f t="shared" si="1511"/>
        <v>39.299999999999997</v>
      </c>
      <c r="O691" s="31">
        <f t="shared" si="1512"/>
        <v>39.299999999999997</v>
      </c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  <c r="AA691" s="31"/>
      <c r="AB691" s="31"/>
      <c r="AC691" s="31">
        <f t="shared" si="1666"/>
        <v>39.299999999999997</v>
      </c>
      <c r="AD691" s="31">
        <f t="shared" si="1667"/>
        <v>39.299999999999997</v>
      </c>
      <c r="AE691" s="31">
        <f t="shared" si="1668"/>
        <v>39.299999999999997</v>
      </c>
      <c r="AF691" s="31"/>
      <c r="AG691" s="31">
        <f t="shared" si="1669"/>
        <v>39.299999999999997</v>
      </c>
      <c r="AH691" s="31">
        <f t="shared" si="1670"/>
        <v>39.299999999999997</v>
      </c>
      <c r="AI691" s="31">
        <f t="shared" si="1671"/>
        <v>39.299999999999997</v>
      </c>
      <c r="AJ691" s="31"/>
      <c r="AK691" s="31"/>
      <c r="AL691" s="31"/>
      <c r="AM691" s="31"/>
      <c r="AN691" s="31"/>
      <c r="AO691" s="31"/>
      <c r="AP691" s="31"/>
      <c r="AQ691" s="31"/>
      <c r="AR691" s="31"/>
      <c r="AS691" s="31">
        <f t="shared" si="1633"/>
        <v>39.299999999999997</v>
      </c>
      <c r="AT691" s="31">
        <f t="shared" si="1634"/>
        <v>39.299999999999997</v>
      </c>
      <c r="AU691" s="31">
        <f t="shared" si="1635"/>
        <v>39.299999999999997</v>
      </c>
      <c r="AV691" s="31"/>
      <c r="AW691" s="47"/>
      <c r="AX691" s="47"/>
      <c r="AY691" s="1"/>
      <c r="AZ691" s="1"/>
      <c r="BA691" s="1"/>
      <c r="BB691" s="1"/>
      <c r="BC691" s="1"/>
      <c r="BD691" s="1"/>
      <c r="BE691" s="1"/>
    </row>
    <row r="692" s="19" customFormat="1">
      <c r="A692" s="20" t="s">
        <v>429</v>
      </c>
      <c r="B692" s="20" t="s">
        <v>74</v>
      </c>
      <c r="C692" s="20"/>
      <c r="D692" s="20"/>
      <c r="E692" s="20"/>
      <c r="F692" s="21" t="s">
        <v>201</v>
      </c>
      <c r="G692" s="22">
        <f t="shared" si="1636"/>
        <v>1341.8</v>
      </c>
      <c r="H692" s="22">
        <f t="shared" si="1637"/>
        <v>1341.8</v>
      </c>
      <c r="I692" s="22">
        <f t="shared" si="1638"/>
        <v>1341.8</v>
      </c>
      <c r="J692" s="22">
        <f t="shared" si="1639"/>
        <v>0</v>
      </c>
      <c r="K692" s="22">
        <f t="shared" si="1640"/>
        <v>0</v>
      </c>
      <c r="L692" s="22">
        <f t="shared" si="1641"/>
        <v>0</v>
      </c>
      <c r="M692" s="22">
        <f t="shared" si="1510"/>
        <v>1341.8</v>
      </c>
      <c r="N692" s="22">
        <f t="shared" si="1511"/>
        <v>1341.8</v>
      </c>
      <c r="O692" s="22">
        <f t="shared" si="1512"/>
        <v>1341.8</v>
      </c>
      <c r="P692" s="22">
        <f t="shared" si="1642"/>
        <v>0</v>
      </c>
      <c r="Q692" s="22">
        <f t="shared" si="1643"/>
        <v>0</v>
      </c>
      <c r="R692" s="22">
        <f t="shared" si="1644"/>
        <v>0</v>
      </c>
      <c r="S692" s="22">
        <f t="shared" si="1645"/>
        <v>0</v>
      </c>
      <c r="T692" s="22">
        <f t="shared" si="1646"/>
        <v>0</v>
      </c>
      <c r="U692" s="22">
        <f t="shared" si="1647"/>
        <v>0</v>
      </c>
      <c r="V692" s="22">
        <f t="shared" si="1648"/>
        <v>0</v>
      </c>
      <c r="W692" s="22">
        <f t="shared" si="1649"/>
        <v>0</v>
      </c>
      <c r="X692" s="22">
        <f t="shared" si="1650"/>
        <v>0</v>
      </c>
      <c r="Y692" s="22">
        <f t="shared" si="1651"/>
        <v>0</v>
      </c>
      <c r="Z692" s="22">
        <f t="shared" si="1652"/>
        <v>0</v>
      </c>
      <c r="AA692" s="22">
        <f t="shared" si="1653"/>
        <v>0</v>
      </c>
      <c r="AB692" s="22">
        <f t="shared" si="1654"/>
        <v>0</v>
      </c>
      <c r="AC692" s="22">
        <f t="shared" si="1666"/>
        <v>1341.8</v>
      </c>
      <c r="AD692" s="22">
        <f t="shared" si="1667"/>
        <v>1341.8</v>
      </c>
      <c r="AE692" s="22">
        <f t="shared" si="1668"/>
        <v>1341.8</v>
      </c>
      <c r="AF692" s="22">
        <f t="shared" si="1655"/>
        <v>0</v>
      </c>
      <c r="AG692" s="22">
        <f t="shared" si="1669"/>
        <v>1341.8</v>
      </c>
      <c r="AH692" s="22">
        <f t="shared" si="1670"/>
        <v>1341.8</v>
      </c>
      <c r="AI692" s="22">
        <f t="shared" si="1671"/>
        <v>1341.8</v>
      </c>
      <c r="AJ692" s="22">
        <f t="shared" si="1656"/>
        <v>0</v>
      </c>
      <c r="AK692" s="22">
        <f t="shared" si="1657"/>
        <v>0</v>
      </c>
      <c r="AL692" s="22">
        <f t="shared" si="1658"/>
        <v>0</v>
      </c>
      <c r="AM692" s="22">
        <f t="shared" si="1659"/>
        <v>0</v>
      </c>
      <c r="AN692" s="22">
        <f t="shared" si="1660"/>
        <v>0</v>
      </c>
      <c r="AO692" s="22">
        <f t="shared" si="1661"/>
        <v>0</v>
      </c>
      <c r="AP692" s="22">
        <f t="shared" si="1662"/>
        <v>0</v>
      </c>
      <c r="AQ692" s="22">
        <f t="shared" si="1663"/>
        <v>0</v>
      </c>
      <c r="AR692" s="22">
        <f t="shared" si="1664"/>
        <v>0</v>
      </c>
      <c r="AS692" s="22">
        <f t="shared" si="1633"/>
        <v>1341.8</v>
      </c>
      <c r="AT692" s="22">
        <f t="shared" si="1634"/>
        <v>1341.8</v>
      </c>
      <c r="AU692" s="22">
        <f t="shared" si="1635"/>
        <v>1341.8</v>
      </c>
      <c r="AV692" s="22">
        <f t="shared" si="1665"/>
        <v>0</v>
      </c>
      <c r="AW692" s="23"/>
      <c r="AX692" s="23"/>
      <c r="AY692" s="19"/>
      <c r="AZ692" s="19"/>
      <c r="BA692" s="19"/>
      <c r="BB692" s="19"/>
      <c r="BC692" s="19"/>
      <c r="BD692" s="19"/>
      <c r="BE692" s="19"/>
    </row>
    <row r="693" s="24" customFormat="1">
      <c r="A693" s="25" t="s">
        <v>429</v>
      </c>
      <c r="B693" s="25" t="s">
        <v>74</v>
      </c>
      <c r="C693" s="25" t="s">
        <v>74</v>
      </c>
      <c r="D693" s="25"/>
      <c r="E693" s="25"/>
      <c r="F693" s="26" t="s">
        <v>221</v>
      </c>
      <c r="G693" s="27">
        <f>G694+G699</f>
        <v>1341.8</v>
      </c>
      <c r="H693" s="27">
        <f>H694+H699</f>
        <v>1341.8</v>
      </c>
      <c r="I693" s="27">
        <f>I694+I699</f>
        <v>1341.8</v>
      </c>
      <c r="J693" s="27">
        <f>J694+J699</f>
        <v>0</v>
      </c>
      <c r="K693" s="27">
        <f>K694+K699</f>
        <v>0</v>
      </c>
      <c r="L693" s="27">
        <f>L694+L699</f>
        <v>0</v>
      </c>
      <c r="M693" s="27">
        <f t="shared" si="1510"/>
        <v>1341.8</v>
      </c>
      <c r="N693" s="27">
        <f t="shared" si="1511"/>
        <v>1341.8</v>
      </c>
      <c r="O693" s="27">
        <f t="shared" si="1512"/>
        <v>1341.8</v>
      </c>
      <c r="P693" s="27">
        <f>P694+P699</f>
        <v>0</v>
      </c>
      <c r="Q693" s="27">
        <f>Q694+Q699</f>
        <v>0</v>
      </c>
      <c r="R693" s="27">
        <f>R694+R699</f>
        <v>0</v>
      </c>
      <c r="S693" s="27">
        <f>S694+S699</f>
        <v>0</v>
      </c>
      <c r="T693" s="27">
        <f>T694+T699</f>
        <v>0</v>
      </c>
      <c r="U693" s="27">
        <f>U694+U699</f>
        <v>0</v>
      </c>
      <c r="V693" s="27">
        <f>V694+V699</f>
        <v>0</v>
      </c>
      <c r="W693" s="27">
        <f>W694+W699</f>
        <v>0</v>
      </c>
      <c r="X693" s="27">
        <f>X694+X699</f>
        <v>0</v>
      </c>
      <c r="Y693" s="27">
        <f>Y694+Y699</f>
        <v>0</v>
      </c>
      <c r="Z693" s="27">
        <f>Z694+Z699</f>
        <v>0</v>
      </c>
      <c r="AA693" s="27">
        <f>AA694+AA699</f>
        <v>0</v>
      </c>
      <c r="AB693" s="27">
        <f>AB694+AB699</f>
        <v>0</v>
      </c>
      <c r="AC693" s="27">
        <f t="shared" si="1666"/>
        <v>1341.8</v>
      </c>
      <c r="AD693" s="27">
        <f t="shared" si="1667"/>
        <v>1341.8</v>
      </c>
      <c r="AE693" s="27">
        <f t="shared" si="1668"/>
        <v>1341.8</v>
      </c>
      <c r="AF693" s="27">
        <f>AF694+AF699</f>
        <v>0</v>
      </c>
      <c r="AG693" s="27">
        <f t="shared" si="1669"/>
        <v>1341.8</v>
      </c>
      <c r="AH693" s="27">
        <f t="shared" si="1670"/>
        <v>1341.8</v>
      </c>
      <c r="AI693" s="27">
        <f t="shared" si="1671"/>
        <v>1341.8</v>
      </c>
      <c r="AJ693" s="27">
        <f>AJ694+AJ699</f>
        <v>0</v>
      </c>
      <c r="AK693" s="27">
        <f>AK694+AK699</f>
        <v>0</v>
      </c>
      <c r="AL693" s="27">
        <f>AL694+AL699</f>
        <v>0</v>
      </c>
      <c r="AM693" s="27">
        <f>AM694+AM699</f>
        <v>0</v>
      </c>
      <c r="AN693" s="27">
        <f>AN694+AN699</f>
        <v>0</v>
      </c>
      <c r="AO693" s="27">
        <f>AO694+AO699</f>
        <v>0</v>
      </c>
      <c r="AP693" s="27">
        <f>AP694+AP699</f>
        <v>0</v>
      </c>
      <c r="AQ693" s="27">
        <f>AQ694+AQ699</f>
        <v>0</v>
      </c>
      <c r="AR693" s="27">
        <f>AR694+AR699</f>
        <v>0</v>
      </c>
      <c r="AS693" s="27">
        <f t="shared" si="1633"/>
        <v>1341.8</v>
      </c>
      <c r="AT693" s="27">
        <f t="shared" si="1634"/>
        <v>1341.8</v>
      </c>
      <c r="AU693" s="27">
        <f t="shared" si="1635"/>
        <v>1341.8</v>
      </c>
      <c r="AV693" s="27">
        <f>AV694+AV699</f>
        <v>0</v>
      </c>
      <c r="AW693" s="28"/>
      <c r="AX693" s="28"/>
      <c r="AY693" s="24"/>
      <c r="AZ693" s="24"/>
      <c r="BA693" s="24"/>
      <c r="BB693" s="24"/>
      <c r="BC693" s="24"/>
      <c r="BD693" s="24"/>
      <c r="BE693" s="24"/>
    </row>
    <row r="694" ht="31.5">
      <c r="A694" s="29" t="s">
        <v>429</v>
      </c>
      <c r="B694" s="29" t="s">
        <v>74</v>
      </c>
      <c r="C694" s="29" t="s">
        <v>74</v>
      </c>
      <c r="D694" s="29" t="s">
        <v>203</v>
      </c>
      <c r="E694" s="29"/>
      <c r="F694" s="30" t="s">
        <v>204</v>
      </c>
      <c r="G694" s="31">
        <f t="shared" ref="G694:G716" si="1672">G695</f>
        <v>1241.8</v>
      </c>
      <c r="H694" s="31">
        <f t="shared" ref="H694:H716" si="1673">H695</f>
        <v>1241.8</v>
      </c>
      <c r="I694" s="31">
        <f t="shared" ref="I694:I716" si="1674">I695</f>
        <v>1241.8</v>
      </c>
      <c r="J694" s="31">
        <f t="shared" ref="J694:J716" si="1675">J695</f>
        <v>0</v>
      </c>
      <c r="K694" s="31">
        <f t="shared" ref="K694:K716" si="1676">K695</f>
        <v>0</v>
      </c>
      <c r="L694" s="31">
        <f t="shared" ref="L694:L716" si="1677">L695</f>
        <v>0</v>
      </c>
      <c r="M694" s="31">
        <f t="shared" si="1510"/>
        <v>1241.8</v>
      </c>
      <c r="N694" s="31">
        <f t="shared" si="1511"/>
        <v>1241.8</v>
      </c>
      <c r="O694" s="31">
        <f t="shared" si="1512"/>
        <v>1241.8</v>
      </c>
      <c r="P694" s="31">
        <f t="shared" ref="P694:P716" si="1678">P695</f>
        <v>0</v>
      </c>
      <c r="Q694" s="31">
        <f t="shared" ref="Q694:Q716" si="1679">Q695</f>
        <v>0</v>
      </c>
      <c r="R694" s="31">
        <f t="shared" ref="R694:R716" si="1680">R695</f>
        <v>0</v>
      </c>
      <c r="S694" s="31">
        <f t="shared" ref="S694:S716" si="1681">S695</f>
        <v>0</v>
      </c>
      <c r="T694" s="31">
        <f t="shared" ref="T694:T716" si="1682">T695</f>
        <v>0</v>
      </c>
      <c r="U694" s="31">
        <f t="shared" ref="U694:U716" si="1683">U695</f>
        <v>0</v>
      </c>
      <c r="V694" s="31">
        <f t="shared" ref="V694:V716" si="1684">V695</f>
        <v>0</v>
      </c>
      <c r="W694" s="31">
        <f t="shared" ref="W694:W716" si="1685">W695</f>
        <v>0</v>
      </c>
      <c r="X694" s="31">
        <f t="shared" ref="X694:X716" si="1686">X695</f>
        <v>0</v>
      </c>
      <c r="Y694" s="31">
        <f t="shared" ref="Y694:Y716" si="1687">Y695</f>
        <v>0</v>
      </c>
      <c r="Z694" s="31">
        <f t="shared" ref="Z694:Z716" si="1688">Z695</f>
        <v>0</v>
      </c>
      <c r="AA694" s="31">
        <f t="shared" ref="AA694:AA716" si="1689">AA695</f>
        <v>0</v>
      </c>
      <c r="AB694" s="31">
        <f t="shared" ref="AB694:AB716" si="1690">AB695</f>
        <v>0</v>
      </c>
      <c r="AC694" s="31">
        <f t="shared" si="1666"/>
        <v>1241.8</v>
      </c>
      <c r="AD694" s="31">
        <f t="shared" si="1667"/>
        <v>1241.8</v>
      </c>
      <c r="AE694" s="31">
        <f t="shared" si="1668"/>
        <v>1241.8</v>
      </c>
      <c r="AF694" s="31">
        <f t="shared" ref="AF694:AF716" si="1691">AF695</f>
        <v>0</v>
      </c>
      <c r="AG694" s="31">
        <f t="shared" si="1669"/>
        <v>1241.8</v>
      </c>
      <c r="AH694" s="31">
        <f t="shared" si="1670"/>
        <v>1241.8</v>
      </c>
      <c r="AI694" s="31">
        <f t="shared" si="1671"/>
        <v>1241.8</v>
      </c>
      <c r="AJ694" s="31">
        <f t="shared" ref="AJ694:AJ716" si="1692">AJ695</f>
        <v>0</v>
      </c>
      <c r="AK694" s="31">
        <f t="shared" ref="AK694:AK716" si="1693">AK695</f>
        <v>0</v>
      </c>
      <c r="AL694" s="31">
        <f t="shared" ref="AL694:AL716" si="1694">AL695</f>
        <v>0</v>
      </c>
      <c r="AM694" s="31">
        <f t="shared" ref="AM694:AM716" si="1695">AM695</f>
        <v>0</v>
      </c>
      <c r="AN694" s="31">
        <f t="shared" ref="AN694:AN716" si="1696">AN695</f>
        <v>0</v>
      </c>
      <c r="AO694" s="31">
        <f t="shared" ref="AO694:AO716" si="1697">AO695</f>
        <v>0</v>
      </c>
      <c r="AP694" s="31">
        <f t="shared" ref="AP694:AP716" si="1698">AP695</f>
        <v>0</v>
      </c>
      <c r="AQ694" s="31">
        <f t="shared" ref="AQ694:AQ716" si="1699">AQ695</f>
        <v>0</v>
      </c>
      <c r="AR694" s="31">
        <f t="shared" ref="AR694:AR716" si="1700">AR695</f>
        <v>0</v>
      </c>
      <c r="AS694" s="31">
        <f t="shared" si="1633"/>
        <v>1241.8</v>
      </c>
      <c r="AT694" s="31">
        <f t="shared" si="1634"/>
        <v>1241.8</v>
      </c>
      <c r="AU694" s="31">
        <f t="shared" si="1635"/>
        <v>1241.8</v>
      </c>
      <c r="AV694" s="31">
        <f t="shared" ref="AV694:AV716" si="1701">AV695</f>
        <v>0</v>
      </c>
      <c r="AW694" s="32"/>
      <c r="AX694" s="32"/>
      <c r="AY694" s="1"/>
      <c r="AZ694" s="1"/>
      <c r="BA694" s="1"/>
      <c r="BB694" s="1"/>
      <c r="BC694" s="1"/>
      <c r="BD694" s="1"/>
      <c r="BE694" s="1"/>
    </row>
    <row r="695" hidden="1">
      <c r="A695" s="29" t="s">
        <v>429</v>
      </c>
      <c r="B695" s="29" t="s">
        <v>74</v>
      </c>
      <c r="C695" s="29" t="s">
        <v>74</v>
      </c>
      <c r="D695" s="29" t="s">
        <v>205</v>
      </c>
      <c r="E695" s="29"/>
      <c r="F695" s="30" t="s">
        <v>34</v>
      </c>
      <c r="G695" s="31">
        <f t="shared" si="1672"/>
        <v>1241.8</v>
      </c>
      <c r="H695" s="31">
        <f t="shared" si="1673"/>
        <v>1241.8</v>
      </c>
      <c r="I695" s="31">
        <f t="shared" si="1674"/>
        <v>1241.8</v>
      </c>
      <c r="J695" s="31">
        <f t="shared" si="1675"/>
        <v>0</v>
      </c>
      <c r="K695" s="31">
        <f t="shared" si="1676"/>
        <v>0</v>
      </c>
      <c r="L695" s="31">
        <f t="shared" si="1677"/>
        <v>0</v>
      </c>
      <c r="M695" s="31">
        <f t="shared" si="1510"/>
        <v>1241.8</v>
      </c>
      <c r="N695" s="31">
        <f t="shared" si="1511"/>
        <v>1241.8</v>
      </c>
      <c r="O695" s="31">
        <f t="shared" si="1512"/>
        <v>1241.8</v>
      </c>
      <c r="P695" s="31">
        <f t="shared" si="1678"/>
        <v>0</v>
      </c>
      <c r="Q695" s="31">
        <f t="shared" si="1679"/>
        <v>0</v>
      </c>
      <c r="R695" s="31">
        <f t="shared" si="1680"/>
        <v>0</v>
      </c>
      <c r="S695" s="31">
        <f t="shared" si="1681"/>
        <v>0</v>
      </c>
      <c r="T695" s="31">
        <f t="shared" si="1682"/>
        <v>0</v>
      </c>
      <c r="U695" s="31">
        <f t="shared" si="1683"/>
        <v>0</v>
      </c>
      <c r="V695" s="31">
        <f t="shared" si="1684"/>
        <v>0</v>
      </c>
      <c r="W695" s="31">
        <f t="shared" si="1685"/>
        <v>0</v>
      </c>
      <c r="X695" s="31">
        <f t="shared" si="1686"/>
        <v>0</v>
      </c>
      <c r="Y695" s="31">
        <f t="shared" si="1687"/>
        <v>0</v>
      </c>
      <c r="Z695" s="31">
        <f t="shared" si="1688"/>
        <v>0</v>
      </c>
      <c r="AA695" s="31">
        <f t="shared" si="1689"/>
        <v>0</v>
      </c>
      <c r="AB695" s="31">
        <f t="shared" si="1690"/>
        <v>0</v>
      </c>
      <c r="AC695" s="31">
        <f t="shared" si="1666"/>
        <v>1241.8</v>
      </c>
      <c r="AD695" s="31">
        <f t="shared" si="1667"/>
        <v>1241.8</v>
      </c>
      <c r="AE695" s="31">
        <f t="shared" si="1668"/>
        <v>1241.8</v>
      </c>
      <c r="AF695" s="31">
        <f t="shared" si="1691"/>
        <v>0</v>
      </c>
      <c r="AG695" s="31">
        <f t="shared" si="1669"/>
        <v>1241.8</v>
      </c>
      <c r="AH695" s="31">
        <f t="shared" si="1670"/>
        <v>1241.8</v>
      </c>
      <c r="AI695" s="31">
        <f t="shared" si="1671"/>
        <v>1241.8</v>
      </c>
      <c r="AJ695" s="31">
        <f t="shared" si="1692"/>
        <v>0</v>
      </c>
      <c r="AK695" s="31">
        <f t="shared" si="1693"/>
        <v>0</v>
      </c>
      <c r="AL695" s="31">
        <f t="shared" si="1694"/>
        <v>0</v>
      </c>
      <c r="AM695" s="31">
        <f t="shared" si="1695"/>
        <v>0</v>
      </c>
      <c r="AN695" s="31">
        <f t="shared" si="1696"/>
        <v>0</v>
      </c>
      <c r="AO695" s="31">
        <f t="shared" si="1697"/>
        <v>0</v>
      </c>
      <c r="AP695" s="31">
        <f t="shared" si="1698"/>
        <v>0</v>
      </c>
      <c r="AQ695" s="31">
        <f t="shared" si="1699"/>
        <v>0</v>
      </c>
      <c r="AR695" s="31">
        <f t="shared" si="1700"/>
        <v>0</v>
      </c>
      <c r="AS695" s="31">
        <f t="shared" si="1633"/>
        <v>1241.8</v>
      </c>
      <c r="AT695" s="31">
        <f t="shared" si="1634"/>
        <v>1241.8</v>
      </c>
      <c r="AU695" s="31">
        <f t="shared" si="1635"/>
        <v>1241.8</v>
      </c>
      <c r="AV695" s="31">
        <f t="shared" si="1701"/>
        <v>0</v>
      </c>
      <c r="AW695" s="32">
        <v>0</v>
      </c>
      <c r="AX695" s="32"/>
      <c r="AY695" s="1" t="s">
        <v>152</v>
      </c>
      <c r="AZ695" s="1"/>
      <c r="BA695" s="1"/>
      <c r="BB695" s="1"/>
      <c r="BC695" s="1"/>
      <c r="BD695" s="1"/>
      <c r="BE695" s="1"/>
    </row>
    <row r="696" ht="47.25">
      <c r="A696" s="29" t="s">
        <v>429</v>
      </c>
      <c r="B696" s="29" t="s">
        <v>74</v>
      </c>
      <c r="C696" s="29" t="s">
        <v>74</v>
      </c>
      <c r="D696" s="29" t="s">
        <v>236</v>
      </c>
      <c r="E696" s="29"/>
      <c r="F696" s="30" t="s">
        <v>237</v>
      </c>
      <c r="G696" s="31">
        <f t="shared" si="1672"/>
        <v>1241.8</v>
      </c>
      <c r="H696" s="31">
        <f t="shared" si="1673"/>
        <v>1241.8</v>
      </c>
      <c r="I696" s="31">
        <f t="shared" si="1674"/>
        <v>1241.8</v>
      </c>
      <c r="J696" s="31">
        <f t="shared" si="1675"/>
        <v>0</v>
      </c>
      <c r="K696" s="31">
        <f t="shared" si="1676"/>
        <v>0</v>
      </c>
      <c r="L696" s="31">
        <f t="shared" si="1677"/>
        <v>0</v>
      </c>
      <c r="M696" s="31">
        <f t="shared" si="1510"/>
        <v>1241.8</v>
      </c>
      <c r="N696" s="31">
        <f t="shared" si="1511"/>
        <v>1241.8</v>
      </c>
      <c r="O696" s="31">
        <f t="shared" si="1512"/>
        <v>1241.8</v>
      </c>
      <c r="P696" s="31">
        <f t="shared" si="1678"/>
        <v>0</v>
      </c>
      <c r="Q696" s="31">
        <f t="shared" si="1679"/>
        <v>0</v>
      </c>
      <c r="R696" s="31">
        <f t="shared" si="1680"/>
        <v>0</v>
      </c>
      <c r="S696" s="31">
        <f t="shared" si="1681"/>
        <v>0</v>
      </c>
      <c r="T696" s="31">
        <f t="shared" si="1682"/>
        <v>0</v>
      </c>
      <c r="U696" s="31">
        <f t="shared" si="1683"/>
        <v>0</v>
      </c>
      <c r="V696" s="31">
        <f t="shared" si="1684"/>
        <v>0</v>
      </c>
      <c r="W696" s="31">
        <f t="shared" si="1685"/>
        <v>0</v>
      </c>
      <c r="X696" s="31">
        <f t="shared" si="1686"/>
        <v>0</v>
      </c>
      <c r="Y696" s="31">
        <f t="shared" si="1687"/>
        <v>0</v>
      </c>
      <c r="Z696" s="31">
        <f t="shared" si="1688"/>
        <v>0</v>
      </c>
      <c r="AA696" s="31">
        <f t="shared" si="1689"/>
        <v>0</v>
      </c>
      <c r="AB696" s="31">
        <f t="shared" si="1690"/>
        <v>0</v>
      </c>
      <c r="AC696" s="31">
        <f t="shared" si="1666"/>
        <v>1241.8</v>
      </c>
      <c r="AD696" s="31">
        <f t="shared" si="1667"/>
        <v>1241.8</v>
      </c>
      <c r="AE696" s="31">
        <f t="shared" si="1668"/>
        <v>1241.8</v>
      </c>
      <c r="AF696" s="31">
        <f t="shared" si="1691"/>
        <v>0</v>
      </c>
      <c r="AG696" s="31">
        <f t="shared" si="1669"/>
        <v>1241.8</v>
      </c>
      <c r="AH696" s="31">
        <f t="shared" si="1670"/>
        <v>1241.8</v>
      </c>
      <c r="AI696" s="31">
        <f t="shared" si="1671"/>
        <v>1241.8</v>
      </c>
      <c r="AJ696" s="31">
        <f t="shared" si="1692"/>
        <v>0</v>
      </c>
      <c r="AK696" s="31">
        <f t="shared" si="1693"/>
        <v>0</v>
      </c>
      <c r="AL696" s="31">
        <f t="shared" si="1694"/>
        <v>0</v>
      </c>
      <c r="AM696" s="31">
        <f t="shared" si="1695"/>
        <v>0</v>
      </c>
      <c r="AN696" s="31">
        <f t="shared" si="1696"/>
        <v>0</v>
      </c>
      <c r="AO696" s="31">
        <f t="shared" si="1697"/>
        <v>0</v>
      </c>
      <c r="AP696" s="31">
        <f t="shared" si="1698"/>
        <v>0</v>
      </c>
      <c r="AQ696" s="31">
        <f t="shared" si="1699"/>
        <v>0</v>
      </c>
      <c r="AR696" s="31">
        <f t="shared" si="1700"/>
        <v>0</v>
      </c>
      <c r="AS696" s="31">
        <f t="shared" si="1633"/>
        <v>1241.8</v>
      </c>
      <c r="AT696" s="31">
        <f t="shared" si="1634"/>
        <v>1241.8</v>
      </c>
      <c r="AU696" s="31">
        <f t="shared" si="1635"/>
        <v>1241.8</v>
      </c>
      <c r="AV696" s="31">
        <f t="shared" si="1701"/>
        <v>0</v>
      </c>
      <c r="AW696" s="32"/>
      <c r="AX696" s="32"/>
      <c r="AY696" s="1"/>
      <c r="AZ696" s="1"/>
      <c r="BA696" s="1"/>
      <c r="BB696" s="1"/>
      <c r="BC696" s="1"/>
      <c r="BD696" s="1"/>
      <c r="BE696" s="1"/>
    </row>
    <row r="697" ht="63">
      <c r="A697" s="29" t="s">
        <v>429</v>
      </c>
      <c r="B697" s="29" t="s">
        <v>74</v>
      </c>
      <c r="C697" s="29" t="s">
        <v>74</v>
      </c>
      <c r="D697" s="29" t="s">
        <v>485</v>
      </c>
      <c r="E697" s="36"/>
      <c r="F697" s="30" t="s">
        <v>486</v>
      </c>
      <c r="G697" s="31">
        <f t="shared" si="1672"/>
        <v>1241.8</v>
      </c>
      <c r="H697" s="31">
        <f t="shared" si="1673"/>
        <v>1241.8</v>
      </c>
      <c r="I697" s="31">
        <f t="shared" si="1674"/>
        <v>1241.8</v>
      </c>
      <c r="J697" s="31">
        <f t="shared" si="1675"/>
        <v>0</v>
      </c>
      <c r="K697" s="31">
        <f t="shared" si="1676"/>
        <v>0</v>
      </c>
      <c r="L697" s="31">
        <f t="shared" si="1677"/>
        <v>0</v>
      </c>
      <c r="M697" s="31">
        <f t="shared" ref="M697:M760" si="1702">G697+J697</f>
        <v>1241.8</v>
      </c>
      <c r="N697" s="31">
        <f t="shared" ref="N697:N760" si="1703">H697+K697</f>
        <v>1241.8</v>
      </c>
      <c r="O697" s="31">
        <f t="shared" ref="O697:O760" si="1704">I697+L697</f>
        <v>1241.8</v>
      </c>
      <c r="P697" s="31">
        <f t="shared" si="1678"/>
        <v>0</v>
      </c>
      <c r="Q697" s="31">
        <f t="shared" si="1679"/>
        <v>0</v>
      </c>
      <c r="R697" s="31">
        <f t="shared" si="1680"/>
        <v>0</v>
      </c>
      <c r="S697" s="31">
        <f t="shared" si="1681"/>
        <v>0</v>
      </c>
      <c r="T697" s="31">
        <f t="shared" si="1682"/>
        <v>0</v>
      </c>
      <c r="U697" s="31">
        <f t="shared" si="1683"/>
        <v>0</v>
      </c>
      <c r="V697" s="31">
        <f t="shared" si="1684"/>
        <v>0</v>
      </c>
      <c r="W697" s="31">
        <f t="shared" si="1685"/>
        <v>0</v>
      </c>
      <c r="X697" s="31">
        <f t="shared" si="1686"/>
        <v>0</v>
      </c>
      <c r="Y697" s="31">
        <f t="shared" si="1687"/>
        <v>0</v>
      </c>
      <c r="Z697" s="31">
        <f t="shared" si="1688"/>
        <v>0</v>
      </c>
      <c r="AA697" s="31">
        <f t="shared" si="1689"/>
        <v>0</v>
      </c>
      <c r="AB697" s="31">
        <f t="shared" si="1690"/>
        <v>0</v>
      </c>
      <c r="AC697" s="31">
        <f t="shared" si="1666"/>
        <v>1241.8</v>
      </c>
      <c r="AD697" s="31">
        <f t="shared" si="1667"/>
        <v>1241.8</v>
      </c>
      <c r="AE697" s="31">
        <f t="shared" si="1668"/>
        <v>1241.8</v>
      </c>
      <c r="AF697" s="31">
        <f t="shared" si="1691"/>
        <v>0</v>
      </c>
      <c r="AG697" s="31">
        <f t="shared" si="1669"/>
        <v>1241.8</v>
      </c>
      <c r="AH697" s="31">
        <f t="shared" si="1670"/>
        <v>1241.8</v>
      </c>
      <c r="AI697" s="31">
        <f t="shared" si="1671"/>
        <v>1241.8</v>
      </c>
      <c r="AJ697" s="31">
        <f t="shared" si="1692"/>
        <v>0</v>
      </c>
      <c r="AK697" s="31">
        <f t="shared" si="1693"/>
        <v>0</v>
      </c>
      <c r="AL697" s="31">
        <f t="shared" si="1694"/>
        <v>0</v>
      </c>
      <c r="AM697" s="31">
        <f t="shared" si="1695"/>
        <v>0</v>
      </c>
      <c r="AN697" s="31">
        <f t="shared" si="1696"/>
        <v>0</v>
      </c>
      <c r="AO697" s="31">
        <f t="shared" si="1697"/>
        <v>0</v>
      </c>
      <c r="AP697" s="31">
        <f t="shared" si="1698"/>
        <v>0</v>
      </c>
      <c r="AQ697" s="31">
        <f t="shared" si="1699"/>
        <v>0</v>
      </c>
      <c r="AR697" s="31">
        <f t="shared" si="1700"/>
        <v>0</v>
      </c>
      <c r="AS697" s="31">
        <f t="shared" si="1633"/>
        <v>1241.8</v>
      </c>
      <c r="AT697" s="31">
        <f t="shared" si="1634"/>
        <v>1241.8</v>
      </c>
      <c r="AU697" s="31">
        <f t="shared" si="1635"/>
        <v>1241.8</v>
      </c>
      <c r="AV697" s="31">
        <f t="shared" si="1701"/>
        <v>0</v>
      </c>
      <c r="AW697" s="32"/>
      <c r="AX697" s="32"/>
      <c r="AY697" s="1"/>
      <c r="AZ697" s="1"/>
      <c r="BA697" s="1"/>
      <c r="BB697" s="1"/>
      <c r="BC697" s="1"/>
      <c r="BD697" s="1"/>
      <c r="BE697" s="1"/>
    </row>
    <row r="698" ht="31.5">
      <c r="A698" s="29" t="s">
        <v>429</v>
      </c>
      <c r="B698" s="29" t="s">
        <v>74</v>
      </c>
      <c r="C698" s="29" t="s">
        <v>74</v>
      </c>
      <c r="D698" s="29" t="s">
        <v>485</v>
      </c>
      <c r="E698" s="29" t="s">
        <v>129</v>
      </c>
      <c r="F698" s="30" t="s">
        <v>130</v>
      </c>
      <c r="G698" s="31">
        <v>1241.8</v>
      </c>
      <c r="H698" s="31">
        <v>1241.8</v>
      </c>
      <c r="I698" s="31">
        <v>1241.8</v>
      </c>
      <c r="J698" s="31"/>
      <c r="K698" s="31"/>
      <c r="L698" s="31"/>
      <c r="M698" s="31">
        <f t="shared" si="1702"/>
        <v>1241.8</v>
      </c>
      <c r="N698" s="31">
        <f t="shared" si="1703"/>
        <v>1241.8</v>
      </c>
      <c r="O698" s="31">
        <f t="shared" si="1704"/>
        <v>1241.8</v>
      </c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  <c r="AA698" s="31"/>
      <c r="AB698" s="31"/>
      <c r="AC698" s="31">
        <f t="shared" si="1666"/>
        <v>1241.8</v>
      </c>
      <c r="AD698" s="31">
        <f t="shared" si="1667"/>
        <v>1241.8</v>
      </c>
      <c r="AE698" s="31">
        <f t="shared" si="1668"/>
        <v>1241.8</v>
      </c>
      <c r="AF698" s="31"/>
      <c r="AG698" s="31">
        <f t="shared" si="1669"/>
        <v>1241.8</v>
      </c>
      <c r="AH698" s="31">
        <f t="shared" si="1670"/>
        <v>1241.8</v>
      </c>
      <c r="AI698" s="31">
        <f t="shared" si="1671"/>
        <v>1241.8</v>
      </c>
      <c r="AJ698" s="31"/>
      <c r="AK698" s="31"/>
      <c r="AL698" s="31"/>
      <c r="AM698" s="31"/>
      <c r="AN698" s="31"/>
      <c r="AO698" s="31"/>
      <c r="AP698" s="31"/>
      <c r="AQ698" s="31"/>
      <c r="AR698" s="31"/>
      <c r="AS698" s="31">
        <f t="shared" si="1633"/>
        <v>1241.8</v>
      </c>
      <c r="AT698" s="31">
        <f t="shared" si="1634"/>
        <v>1241.8</v>
      </c>
      <c r="AU698" s="31">
        <f t="shared" si="1635"/>
        <v>1241.8</v>
      </c>
      <c r="AV698" s="31"/>
      <c r="AW698" s="32"/>
      <c r="AX698" s="32"/>
      <c r="AY698" s="1"/>
      <c r="AZ698" s="1"/>
      <c r="BA698" s="1"/>
      <c r="BB698" s="1"/>
      <c r="BC698" s="1"/>
      <c r="BD698" s="1"/>
      <c r="BE698" s="1"/>
    </row>
    <row r="699" ht="47.25">
      <c r="A699" s="29" t="s">
        <v>429</v>
      </c>
      <c r="B699" s="29" t="s">
        <v>74</v>
      </c>
      <c r="C699" s="29" t="s">
        <v>74</v>
      </c>
      <c r="D699" s="29" t="s">
        <v>248</v>
      </c>
      <c r="E699" s="36"/>
      <c r="F699" s="30" t="s">
        <v>249</v>
      </c>
      <c r="G699" s="31">
        <f t="shared" si="1672"/>
        <v>100</v>
      </c>
      <c r="H699" s="31">
        <f t="shared" si="1673"/>
        <v>100</v>
      </c>
      <c r="I699" s="31">
        <f t="shared" si="1674"/>
        <v>100</v>
      </c>
      <c r="J699" s="31">
        <f t="shared" si="1675"/>
        <v>0</v>
      </c>
      <c r="K699" s="31">
        <f t="shared" si="1676"/>
        <v>0</v>
      </c>
      <c r="L699" s="31">
        <f t="shared" si="1677"/>
        <v>0</v>
      </c>
      <c r="M699" s="31">
        <f t="shared" si="1702"/>
        <v>100</v>
      </c>
      <c r="N699" s="31">
        <f t="shared" si="1703"/>
        <v>100</v>
      </c>
      <c r="O699" s="31">
        <f t="shared" si="1704"/>
        <v>100</v>
      </c>
      <c r="P699" s="31">
        <f t="shared" si="1678"/>
        <v>0</v>
      </c>
      <c r="Q699" s="31">
        <f t="shared" si="1679"/>
        <v>0</v>
      </c>
      <c r="R699" s="31">
        <f t="shared" si="1680"/>
        <v>0</v>
      </c>
      <c r="S699" s="31">
        <f t="shared" si="1681"/>
        <v>0</v>
      </c>
      <c r="T699" s="31">
        <f t="shared" si="1682"/>
        <v>0</v>
      </c>
      <c r="U699" s="31">
        <f t="shared" si="1683"/>
        <v>0</v>
      </c>
      <c r="V699" s="31">
        <f t="shared" si="1684"/>
        <v>0</v>
      </c>
      <c r="W699" s="31">
        <f t="shared" si="1685"/>
        <v>0</v>
      </c>
      <c r="X699" s="31">
        <f t="shared" si="1686"/>
        <v>0</v>
      </c>
      <c r="Y699" s="31">
        <f t="shared" si="1687"/>
        <v>0</v>
      </c>
      <c r="Z699" s="31">
        <f t="shared" si="1688"/>
        <v>0</v>
      </c>
      <c r="AA699" s="31">
        <f t="shared" si="1689"/>
        <v>0</v>
      </c>
      <c r="AB699" s="31">
        <f t="shared" si="1690"/>
        <v>0</v>
      </c>
      <c r="AC699" s="31">
        <f t="shared" si="1666"/>
        <v>100</v>
      </c>
      <c r="AD699" s="31">
        <f t="shared" si="1667"/>
        <v>100</v>
      </c>
      <c r="AE699" s="31">
        <f t="shared" si="1668"/>
        <v>100</v>
      </c>
      <c r="AF699" s="31">
        <f t="shared" si="1691"/>
        <v>0</v>
      </c>
      <c r="AG699" s="31">
        <f t="shared" si="1669"/>
        <v>100</v>
      </c>
      <c r="AH699" s="31">
        <f t="shared" si="1670"/>
        <v>100</v>
      </c>
      <c r="AI699" s="31">
        <f t="shared" si="1671"/>
        <v>100</v>
      </c>
      <c r="AJ699" s="31">
        <f t="shared" si="1692"/>
        <v>0</v>
      </c>
      <c r="AK699" s="31">
        <f t="shared" si="1693"/>
        <v>0</v>
      </c>
      <c r="AL699" s="31">
        <f t="shared" si="1694"/>
        <v>0</v>
      </c>
      <c r="AM699" s="31">
        <f t="shared" si="1695"/>
        <v>0</v>
      </c>
      <c r="AN699" s="31">
        <f t="shared" si="1696"/>
        <v>0</v>
      </c>
      <c r="AO699" s="31">
        <f t="shared" si="1697"/>
        <v>0</v>
      </c>
      <c r="AP699" s="31">
        <f t="shared" si="1698"/>
        <v>0</v>
      </c>
      <c r="AQ699" s="31">
        <f t="shared" si="1699"/>
        <v>0</v>
      </c>
      <c r="AR699" s="31">
        <f t="shared" si="1700"/>
        <v>0</v>
      </c>
      <c r="AS699" s="31">
        <f t="shared" si="1633"/>
        <v>100</v>
      </c>
      <c r="AT699" s="31">
        <f t="shared" si="1634"/>
        <v>100</v>
      </c>
      <c r="AU699" s="31">
        <f t="shared" si="1635"/>
        <v>100</v>
      </c>
      <c r="AV699" s="31">
        <f t="shared" si="1701"/>
        <v>0</v>
      </c>
      <c r="AW699" s="32"/>
      <c r="AX699" s="32"/>
      <c r="AY699" s="1"/>
      <c r="AZ699" s="1"/>
      <c r="BA699" s="1"/>
      <c r="BB699" s="1"/>
      <c r="BC699" s="1"/>
      <c r="BD699" s="1"/>
      <c r="BE699" s="1"/>
    </row>
    <row r="700" hidden="1">
      <c r="A700" s="29" t="s">
        <v>429</v>
      </c>
      <c r="B700" s="29" t="s">
        <v>74</v>
      </c>
      <c r="C700" s="29" t="s">
        <v>74</v>
      </c>
      <c r="D700" s="29" t="s">
        <v>250</v>
      </c>
      <c r="E700" s="36"/>
      <c r="F700" s="30" t="s">
        <v>34</v>
      </c>
      <c r="G700" s="31">
        <f t="shared" si="1672"/>
        <v>100</v>
      </c>
      <c r="H700" s="31">
        <f t="shared" si="1673"/>
        <v>100</v>
      </c>
      <c r="I700" s="31">
        <f t="shared" si="1674"/>
        <v>100</v>
      </c>
      <c r="J700" s="31">
        <f t="shared" si="1675"/>
        <v>0</v>
      </c>
      <c r="K700" s="31">
        <f t="shared" si="1676"/>
        <v>0</v>
      </c>
      <c r="L700" s="31">
        <f t="shared" si="1677"/>
        <v>0</v>
      </c>
      <c r="M700" s="31">
        <f t="shared" si="1702"/>
        <v>100</v>
      </c>
      <c r="N700" s="31">
        <f t="shared" si="1703"/>
        <v>100</v>
      </c>
      <c r="O700" s="31">
        <f t="shared" si="1704"/>
        <v>100</v>
      </c>
      <c r="P700" s="31">
        <f t="shared" si="1678"/>
        <v>0</v>
      </c>
      <c r="Q700" s="31">
        <f t="shared" si="1679"/>
        <v>0</v>
      </c>
      <c r="R700" s="31">
        <f t="shared" si="1680"/>
        <v>0</v>
      </c>
      <c r="S700" s="31">
        <f t="shared" si="1681"/>
        <v>0</v>
      </c>
      <c r="T700" s="31">
        <f t="shared" si="1682"/>
        <v>0</v>
      </c>
      <c r="U700" s="31">
        <f t="shared" si="1683"/>
        <v>0</v>
      </c>
      <c r="V700" s="31">
        <f t="shared" si="1684"/>
        <v>0</v>
      </c>
      <c r="W700" s="31">
        <f t="shared" si="1685"/>
        <v>0</v>
      </c>
      <c r="X700" s="31">
        <f t="shared" si="1686"/>
        <v>0</v>
      </c>
      <c r="Y700" s="31">
        <f t="shared" si="1687"/>
        <v>0</v>
      </c>
      <c r="Z700" s="31">
        <f t="shared" si="1688"/>
        <v>0</v>
      </c>
      <c r="AA700" s="31">
        <f t="shared" si="1689"/>
        <v>0</v>
      </c>
      <c r="AB700" s="31">
        <f t="shared" si="1690"/>
        <v>0</v>
      </c>
      <c r="AC700" s="31">
        <f t="shared" si="1666"/>
        <v>100</v>
      </c>
      <c r="AD700" s="31">
        <f t="shared" si="1667"/>
        <v>100</v>
      </c>
      <c r="AE700" s="31">
        <f t="shared" si="1668"/>
        <v>100</v>
      </c>
      <c r="AF700" s="31">
        <f t="shared" si="1691"/>
        <v>0</v>
      </c>
      <c r="AG700" s="31">
        <f t="shared" si="1669"/>
        <v>100</v>
      </c>
      <c r="AH700" s="31">
        <f t="shared" si="1670"/>
        <v>100</v>
      </c>
      <c r="AI700" s="31">
        <f t="shared" si="1671"/>
        <v>100</v>
      </c>
      <c r="AJ700" s="31">
        <f t="shared" si="1692"/>
        <v>0</v>
      </c>
      <c r="AK700" s="31">
        <f t="shared" si="1693"/>
        <v>0</v>
      </c>
      <c r="AL700" s="31">
        <f t="shared" si="1694"/>
        <v>0</v>
      </c>
      <c r="AM700" s="31">
        <f t="shared" si="1695"/>
        <v>0</v>
      </c>
      <c r="AN700" s="31">
        <f t="shared" si="1696"/>
        <v>0</v>
      </c>
      <c r="AO700" s="31">
        <f t="shared" si="1697"/>
        <v>0</v>
      </c>
      <c r="AP700" s="31">
        <f t="shared" si="1698"/>
        <v>0</v>
      </c>
      <c r="AQ700" s="31">
        <f t="shared" si="1699"/>
        <v>0</v>
      </c>
      <c r="AR700" s="31">
        <f t="shared" si="1700"/>
        <v>0</v>
      </c>
      <c r="AS700" s="31">
        <f t="shared" si="1633"/>
        <v>100</v>
      </c>
      <c r="AT700" s="31">
        <f t="shared" si="1634"/>
        <v>100</v>
      </c>
      <c r="AU700" s="31">
        <f t="shared" si="1635"/>
        <v>100</v>
      </c>
      <c r="AV700" s="31">
        <f t="shared" si="1701"/>
        <v>0</v>
      </c>
      <c r="AW700" s="32">
        <v>0</v>
      </c>
      <c r="AX700" s="32"/>
      <c r="AY700" s="1" t="s">
        <v>152</v>
      </c>
      <c r="AZ700" s="1"/>
      <c r="BA700" s="1"/>
      <c r="BB700" s="1"/>
      <c r="BC700" s="1"/>
      <c r="BD700" s="1"/>
      <c r="BE700" s="1"/>
    </row>
    <row r="701" ht="31.5">
      <c r="A701" s="29" t="s">
        <v>429</v>
      </c>
      <c r="B701" s="29" t="s">
        <v>74</v>
      </c>
      <c r="C701" s="29" t="s">
        <v>74</v>
      </c>
      <c r="D701" s="29" t="s">
        <v>259</v>
      </c>
      <c r="E701" s="36"/>
      <c r="F701" s="30" t="s">
        <v>260</v>
      </c>
      <c r="G701" s="31">
        <f t="shared" si="1672"/>
        <v>100</v>
      </c>
      <c r="H701" s="31">
        <f t="shared" si="1673"/>
        <v>100</v>
      </c>
      <c r="I701" s="31">
        <f t="shared" si="1674"/>
        <v>100</v>
      </c>
      <c r="J701" s="31">
        <f t="shared" si="1675"/>
        <v>0</v>
      </c>
      <c r="K701" s="31">
        <f t="shared" si="1676"/>
        <v>0</v>
      </c>
      <c r="L701" s="31">
        <f t="shared" si="1677"/>
        <v>0</v>
      </c>
      <c r="M701" s="31">
        <f t="shared" si="1702"/>
        <v>100</v>
      </c>
      <c r="N701" s="31">
        <f t="shared" si="1703"/>
        <v>100</v>
      </c>
      <c r="O701" s="31">
        <f t="shared" si="1704"/>
        <v>100</v>
      </c>
      <c r="P701" s="31">
        <f t="shared" si="1678"/>
        <v>0</v>
      </c>
      <c r="Q701" s="31">
        <f t="shared" si="1679"/>
        <v>0</v>
      </c>
      <c r="R701" s="31">
        <f t="shared" si="1680"/>
        <v>0</v>
      </c>
      <c r="S701" s="31">
        <f t="shared" si="1681"/>
        <v>0</v>
      </c>
      <c r="T701" s="31">
        <f t="shared" si="1682"/>
        <v>0</v>
      </c>
      <c r="U701" s="31">
        <f t="shared" si="1683"/>
        <v>0</v>
      </c>
      <c r="V701" s="31">
        <f t="shared" si="1684"/>
        <v>0</v>
      </c>
      <c r="W701" s="31">
        <f t="shared" si="1685"/>
        <v>0</v>
      </c>
      <c r="X701" s="31">
        <f t="shared" si="1686"/>
        <v>0</v>
      </c>
      <c r="Y701" s="31">
        <f t="shared" si="1687"/>
        <v>0</v>
      </c>
      <c r="Z701" s="31">
        <f t="shared" si="1688"/>
        <v>0</v>
      </c>
      <c r="AA701" s="31">
        <f t="shared" si="1689"/>
        <v>0</v>
      </c>
      <c r="AB701" s="31">
        <f t="shared" si="1690"/>
        <v>0</v>
      </c>
      <c r="AC701" s="31">
        <f t="shared" si="1666"/>
        <v>100</v>
      </c>
      <c r="AD701" s="31">
        <f t="shared" si="1667"/>
        <v>100</v>
      </c>
      <c r="AE701" s="31">
        <f t="shared" si="1668"/>
        <v>100</v>
      </c>
      <c r="AF701" s="31">
        <f t="shared" si="1691"/>
        <v>0</v>
      </c>
      <c r="AG701" s="31">
        <f t="shared" si="1669"/>
        <v>100</v>
      </c>
      <c r="AH701" s="31">
        <f t="shared" si="1670"/>
        <v>100</v>
      </c>
      <c r="AI701" s="31">
        <f t="shared" si="1671"/>
        <v>100</v>
      </c>
      <c r="AJ701" s="31">
        <f t="shared" si="1692"/>
        <v>0</v>
      </c>
      <c r="AK701" s="31">
        <f t="shared" si="1693"/>
        <v>0</v>
      </c>
      <c r="AL701" s="31">
        <f t="shared" si="1694"/>
        <v>0</v>
      </c>
      <c r="AM701" s="31">
        <f t="shared" si="1695"/>
        <v>0</v>
      </c>
      <c r="AN701" s="31">
        <f t="shared" si="1696"/>
        <v>0</v>
      </c>
      <c r="AO701" s="31">
        <f t="shared" si="1697"/>
        <v>0</v>
      </c>
      <c r="AP701" s="31">
        <f t="shared" si="1698"/>
        <v>0</v>
      </c>
      <c r="AQ701" s="31">
        <f t="shared" si="1699"/>
        <v>0</v>
      </c>
      <c r="AR701" s="31">
        <f t="shared" si="1700"/>
        <v>0</v>
      </c>
      <c r="AS701" s="31">
        <f t="shared" si="1633"/>
        <v>100</v>
      </c>
      <c r="AT701" s="31">
        <f t="shared" si="1634"/>
        <v>100</v>
      </c>
      <c r="AU701" s="31">
        <f t="shared" si="1635"/>
        <v>100</v>
      </c>
      <c r="AV701" s="31">
        <f t="shared" si="1701"/>
        <v>0</v>
      </c>
      <c r="AW701" s="32"/>
      <c r="AX701" s="32"/>
      <c r="AY701" s="1"/>
      <c r="AZ701" s="1"/>
      <c r="BA701" s="1"/>
      <c r="BB701" s="1"/>
      <c r="BC701" s="1"/>
      <c r="BD701" s="1"/>
      <c r="BE701" s="1"/>
    </row>
    <row r="702" ht="47.25">
      <c r="A702" s="29" t="s">
        <v>429</v>
      </c>
      <c r="B702" s="29" t="s">
        <v>74</v>
      </c>
      <c r="C702" s="29" t="s">
        <v>74</v>
      </c>
      <c r="D702" s="29" t="s">
        <v>487</v>
      </c>
      <c r="E702" s="36"/>
      <c r="F702" s="30" t="s">
        <v>488</v>
      </c>
      <c r="G702" s="31">
        <f t="shared" si="1672"/>
        <v>100</v>
      </c>
      <c r="H702" s="31">
        <f t="shared" si="1673"/>
        <v>100</v>
      </c>
      <c r="I702" s="31">
        <f t="shared" si="1674"/>
        <v>100</v>
      </c>
      <c r="J702" s="31">
        <f t="shared" si="1675"/>
        <v>0</v>
      </c>
      <c r="K702" s="31">
        <f t="shared" si="1676"/>
        <v>0</v>
      </c>
      <c r="L702" s="31">
        <f t="shared" si="1677"/>
        <v>0</v>
      </c>
      <c r="M702" s="31">
        <f t="shared" si="1702"/>
        <v>100</v>
      </c>
      <c r="N702" s="31">
        <f t="shared" si="1703"/>
        <v>100</v>
      </c>
      <c r="O702" s="31">
        <f t="shared" si="1704"/>
        <v>100</v>
      </c>
      <c r="P702" s="31">
        <f t="shared" si="1678"/>
        <v>0</v>
      </c>
      <c r="Q702" s="31">
        <f t="shared" si="1679"/>
        <v>0</v>
      </c>
      <c r="R702" s="31">
        <f t="shared" si="1680"/>
        <v>0</v>
      </c>
      <c r="S702" s="31">
        <f t="shared" si="1681"/>
        <v>0</v>
      </c>
      <c r="T702" s="31">
        <f t="shared" si="1682"/>
        <v>0</v>
      </c>
      <c r="U702" s="31">
        <f t="shared" si="1683"/>
        <v>0</v>
      </c>
      <c r="V702" s="31">
        <f t="shared" si="1684"/>
        <v>0</v>
      </c>
      <c r="W702" s="31">
        <f t="shared" si="1685"/>
        <v>0</v>
      </c>
      <c r="X702" s="31">
        <f t="shared" si="1686"/>
        <v>0</v>
      </c>
      <c r="Y702" s="31">
        <f t="shared" si="1687"/>
        <v>0</v>
      </c>
      <c r="Z702" s="31">
        <f t="shared" si="1688"/>
        <v>0</v>
      </c>
      <c r="AA702" s="31">
        <f t="shared" si="1689"/>
        <v>0</v>
      </c>
      <c r="AB702" s="31">
        <f t="shared" si="1690"/>
        <v>0</v>
      </c>
      <c r="AC702" s="31">
        <f t="shared" si="1666"/>
        <v>100</v>
      </c>
      <c r="AD702" s="31">
        <f t="shared" si="1667"/>
        <v>100</v>
      </c>
      <c r="AE702" s="31">
        <f t="shared" si="1668"/>
        <v>100</v>
      </c>
      <c r="AF702" s="31">
        <f t="shared" si="1691"/>
        <v>0</v>
      </c>
      <c r="AG702" s="31">
        <f t="shared" si="1669"/>
        <v>100</v>
      </c>
      <c r="AH702" s="31">
        <f t="shared" si="1670"/>
        <v>100</v>
      </c>
      <c r="AI702" s="31">
        <f t="shared" si="1671"/>
        <v>100</v>
      </c>
      <c r="AJ702" s="31">
        <f t="shared" si="1692"/>
        <v>0</v>
      </c>
      <c r="AK702" s="31">
        <f t="shared" si="1693"/>
        <v>0</v>
      </c>
      <c r="AL702" s="31">
        <f t="shared" si="1694"/>
        <v>0</v>
      </c>
      <c r="AM702" s="31">
        <f t="shared" si="1695"/>
        <v>0</v>
      </c>
      <c r="AN702" s="31">
        <f t="shared" si="1696"/>
        <v>0</v>
      </c>
      <c r="AO702" s="31">
        <f t="shared" si="1697"/>
        <v>0</v>
      </c>
      <c r="AP702" s="31">
        <f t="shared" si="1698"/>
        <v>0</v>
      </c>
      <c r="AQ702" s="31">
        <f t="shared" si="1699"/>
        <v>0</v>
      </c>
      <c r="AR702" s="31">
        <f t="shared" si="1700"/>
        <v>0</v>
      </c>
      <c r="AS702" s="31">
        <f t="shared" si="1633"/>
        <v>100</v>
      </c>
      <c r="AT702" s="31">
        <f t="shared" si="1634"/>
        <v>100</v>
      </c>
      <c r="AU702" s="31">
        <f t="shared" si="1635"/>
        <v>100</v>
      </c>
      <c r="AV702" s="31">
        <f t="shared" si="1701"/>
        <v>0</v>
      </c>
      <c r="AW702" s="32"/>
      <c r="AX702" s="32"/>
      <c r="AY702" s="1"/>
      <c r="AZ702" s="1"/>
      <c r="BA702" s="1"/>
      <c r="BB702" s="1"/>
      <c r="BC702" s="1"/>
      <c r="BD702" s="1"/>
      <c r="BE702" s="1"/>
    </row>
    <row r="703" ht="31.5">
      <c r="A703" s="29" t="s">
        <v>429</v>
      </c>
      <c r="B703" s="29" t="s">
        <v>74</v>
      </c>
      <c r="C703" s="29" t="s">
        <v>74</v>
      </c>
      <c r="D703" s="29" t="s">
        <v>487</v>
      </c>
      <c r="E703" s="29" t="s">
        <v>39</v>
      </c>
      <c r="F703" s="30" t="s">
        <v>40</v>
      </c>
      <c r="G703" s="31">
        <v>100</v>
      </c>
      <c r="H703" s="31">
        <v>100</v>
      </c>
      <c r="I703" s="31">
        <v>100</v>
      </c>
      <c r="J703" s="31"/>
      <c r="K703" s="31"/>
      <c r="L703" s="31"/>
      <c r="M703" s="31">
        <f t="shared" si="1702"/>
        <v>100</v>
      </c>
      <c r="N703" s="31">
        <f t="shared" si="1703"/>
        <v>100</v>
      </c>
      <c r="O703" s="31">
        <f t="shared" si="1704"/>
        <v>100</v>
      </c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  <c r="AA703" s="31"/>
      <c r="AB703" s="31"/>
      <c r="AC703" s="31">
        <f t="shared" si="1666"/>
        <v>100</v>
      </c>
      <c r="AD703" s="31">
        <f t="shared" si="1667"/>
        <v>100</v>
      </c>
      <c r="AE703" s="31">
        <f t="shared" si="1668"/>
        <v>100</v>
      </c>
      <c r="AF703" s="31"/>
      <c r="AG703" s="31">
        <f t="shared" si="1669"/>
        <v>100</v>
      </c>
      <c r="AH703" s="31">
        <f t="shared" si="1670"/>
        <v>100</v>
      </c>
      <c r="AI703" s="31">
        <f t="shared" si="1671"/>
        <v>100</v>
      </c>
      <c r="AJ703" s="31"/>
      <c r="AK703" s="31"/>
      <c r="AL703" s="31"/>
      <c r="AM703" s="31"/>
      <c r="AN703" s="31"/>
      <c r="AO703" s="31"/>
      <c r="AP703" s="31"/>
      <c r="AQ703" s="31"/>
      <c r="AR703" s="31"/>
      <c r="AS703" s="31">
        <f t="shared" si="1633"/>
        <v>100</v>
      </c>
      <c r="AT703" s="31">
        <f t="shared" si="1634"/>
        <v>100</v>
      </c>
      <c r="AU703" s="31">
        <f t="shared" si="1635"/>
        <v>100</v>
      </c>
      <c r="AV703" s="31"/>
      <c r="AW703" s="32"/>
      <c r="AX703" s="32"/>
      <c r="AY703" s="1"/>
      <c r="AZ703" s="1"/>
      <c r="BA703" s="1"/>
      <c r="BB703" s="1"/>
      <c r="BC703" s="1"/>
      <c r="BD703" s="1"/>
      <c r="BE703" s="1"/>
    </row>
    <row r="704" s="19" customFormat="1">
      <c r="A704" s="20" t="s">
        <v>429</v>
      </c>
      <c r="B704" s="20" t="s">
        <v>265</v>
      </c>
      <c r="C704" s="20"/>
      <c r="D704" s="20"/>
      <c r="E704" s="20"/>
      <c r="F704" s="21" t="s">
        <v>266</v>
      </c>
      <c r="G704" s="22">
        <f t="shared" si="1672"/>
        <v>3266</v>
      </c>
      <c r="H704" s="22">
        <f t="shared" si="1673"/>
        <v>3266</v>
      </c>
      <c r="I704" s="22">
        <f t="shared" si="1674"/>
        <v>3266</v>
      </c>
      <c r="J704" s="22">
        <f t="shared" si="1675"/>
        <v>0</v>
      </c>
      <c r="K704" s="22">
        <f t="shared" si="1676"/>
        <v>0</v>
      </c>
      <c r="L704" s="22">
        <f t="shared" si="1677"/>
        <v>0</v>
      </c>
      <c r="M704" s="22">
        <f t="shared" si="1702"/>
        <v>3266</v>
      </c>
      <c r="N704" s="22">
        <f t="shared" si="1703"/>
        <v>3266</v>
      </c>
      <c r="O704" s="22">
        <f t="shared" si="1704"/>
        <v>3266</v>
      </c>
      <c r="P704" s="22">
        <f t="shared" si="1678"/>
        <v>0</v>
      </c>
      <c r="Q704" s="22">
        <f t="shared" si="1679"/>
        <v>0</v>
      </c>
      <c r="R704" s="22">
        <f t="shared" si="1680"/>
        <v>-2250</v>
      </c>
      <c r="S704" s="22">
        <f t="shared" si="1681"/>
        <v>0</v>
      </c>
      <c r="T704" s="22">
        <f t="shared" si="1682"/>
        <v>0</v>
      </c>
      <c r="U704" s="22">
        <f t="shared" si="1683"/>
        <v>0</v>
      </c>
      <c r="V704" s="22">
        <f t="shared" si="1684"/>
        <v>0</v>
      </c>
      <c r="W704" s="22">
        <f t="shared" si="1685"/>
        <v>0</v>
      </c>
      <c r="X704" s="22">
        <f t="shared" si="1686"/>
        <v>0</v>
      </c>
      <c r="Y704" s="22">
        <f t="shared" si="1687"/>
        <v>0</v>
      </c>
      <c r="Z704" s="22">
        <f t="shared" si="1688"/>
        <v>0</v>
      </c>
      <c r="AA704" s="22">
        <f t="shared" si="1689"/>
        <v>0</v>
      </c>
      <c r="AB704" s="22">
        <f t="shared" si="1690"/>
        <v>0</v>
      </c>
      <c r="AC704" s="22">
        <f t="shared" si="1666"/>
        <v>1016</v>
      </c>
      <c r="AD704" s="22">
        <f t="shared" si="1667"/>
        <v>3266</v>
      </c>
      <c r="AE704" s="22">
        <f t="shared" si="1668"/>
        <v>3266</v>
      </c>
      <c r="AF704" s="22">
        <f t="shared" si="1691"/>
        <v>0</v>
      </c>
      <c r="AG704" s="22">
        <f t="shared" si="1669"/>
        <v>1016</v>
      </c>
      <c r="AH704" s="22">
        <f t="shared" si="1670"/>
        <v>3266</v>
      </c>
      <c r="AI704" s="22">
        <f t="shared" si="1671"/>
        <v>3266</v>
      </c>
      <c r="AJ704" s="22">
        <f t="shared" si="1692"/>
        <v>0</v>
      </c>
      <c r="AK704" s="22">
        <f t="shared" si="1693"/>
        <v>0</v>
      </c>
      <c r="AL704" s="22">
        <f t="shared" si="1694"/>
        <v>0</v>
      </c>
      <c r="AM704" s="22">
        <f t="shared" si="1695"/>
        <v>0</v>
      </c>
      <c r="AN704" s="22">
        <f t="shared" si="1696"/>
        <v>0</v>
      </c>
      <c r="AO704" s="22">
        <f t="shared" si="1697"/>
        <v>0</v>
      </c>
      <c r="AP704" s="22">
        <f t="shared" si="1698"/>
        <v>0</v>
      </c>
      <c r="AQ704" s="22">
        <f t="shared" si="1699"/>
        <v>0</v>
      </c>
      <c r="AR704" s="22">
        <f t="shared" si="1700"/>
        <v>0</v>
      </c>
      <c r="AS704" s="22">
        <f t="shared" si="1633"/>
        <v>1016</v>
      </c>
      <c r="AT704" s="22">
        <f t="shared" si="1634"/>
        <v>3266</v>
      </c>
      <c r="AU704" s="22">
        <f t="shared" si="1635"/>
        <v>3266</v>
      </c>
      <c r="AV704" s="22">
        <f t="shared" si="1701"/>
        <v>0</v>
      </c>
      <c r="AW704" s="23"/>
      <c r="AX704" s="23"/>
      <c r="AY704" s="19"/>
      <c r="AZ704" s="19"/>
      <c r="BA704" s="19"/>
      <c r="BB704" s="19"/>
      <c r="BC704" s="19"/>
      <c r="BD704" s="19"/>
      <c r="BE704" s="19"/>
    </row>
    <row r="705" s="24" customFormat="1">
      <c r="A705" s="25" t="s">
        <v>429</v>
      </c>
      <c r="B705" s="25" t="s">
        <v>265</v>
      </c>
      <c r="C705" s="25" t="s">
        <v>27</v>
      </c>
      <c r="D705" s="25"/>
      <c r="E705" s="25"/>
      <c r="F705" s="26" t="s">
        <v>267</v>
      </c>
      <c r="G705" s="27">
        <f t="shared" si="1672"/>
        <v>3266</v>
      </c>
      <c r="H705" s="27">
        <f t="shared" si="1673"/>
        <v>3266</v>
      </c>
      <c r="I705" s="27">
        <f t="shared" si="1674"/>
        <v>3266</v>
      </c>
      <c r="J705" s="27">
        <f t="shared" si="1675"/>
        <v>0</v>
      </c>
      <c r="K705" s="27">
        <f t="shared" si="1676"/>
        <v>0</v>
      </c>
      <c r="L705" s="27">
        <f t="shared" si="1677"/>
        <v>0</v>
      </c>
      <c r="M705" s="27">
        <f t="shared" si="1702"/>
        <v>3266</v>
      </c>
      <c r="N705" s="27">
        <f t="shared" si="1703"/>
        <v>3266</v>
      </c>
      <c r="O705" s="27">
        <f t="shared" si="1704"/>
        <v>3266</v>
      </c>
      <c r="P705" s="27">
        <f t="shared" si="1678"/>
        <v>0</v>
      </c>
      <c r="Q705" s="27">
        <f t="shared" si="1679"/>
        <v>0</v>
      </c>
      <c r="R705" s="27">
        <f t="shared" si="1680"/>
        <v>-2250</v>
      </c>
      <c r="S705" s="27">
        <f t="shared" si="1681"/>
        <v>0</v>
      </c>
      <c r="T705" s="27">
        <f t="shared" si="1682"/>
        <v>0</v>
      </c>
      <c r="U705" s="27">
        <f t="shared" si="1683"/>
        <v>0</v>
      </c>
      <c r="V705" s="27">
        <f t="shared" si="1684"/>
        <v>0</v>
      </c>
      <c r="W705" s="27">
        <f t="shared" si="1685"/>
        <v>0</v>
      </c>
      <c r="X705" s="27">
        <f t="shared" si="1686"/>
        <v>0</v>
      </c>
      <c r="Y705" s="27">
        <f t="shared" si="1687"/>
        <v>0</v>
      </c>
      <c r="Z705" s="27">
        <f t="shared" si="1688"/>
        <v>0</v>
      </c>
      <c r="AA705" s="27">
        <f t="shared" si="1689"/>
        <v>0</v>
      </c>
      <c r="AB705" s="27">
        <f t="shared" si="1690"/>
        <v>0</v>
      </c>
      <c r="AC705" s="27">
        <f t="shared" si="1666"/>
        <v>1016</v>
      </c>
      <c r="AD705" s="27">
        <f t="shared" si="1667"/>
        <v>3266</v>
      </c>
      <c r="AE705" s="27">
        <f t="shared" si="1668"/>
        <v>3266</v>
      </c>
      <c r="AF705" s="27">
        <f t="shared" si="1691"/>
        <v>0</v>
      </c>
      <c r="AG705" s="27">
        <f t="shared" si="1669"/>
        <v>1016</v>
      </c>
      <c r="AH705" s="27">
        <f t="shared" si="1670"/>
        <v>3266</v>
      </c>
      <c r="AI705" s="27">
        <f t="shared" si="1671"/>
        <v>3266</v>
      </c>
      <c r="AJ705" s="27">
        <f t="shared" si="1692"/>
        <v>0</v>
      </c>
      <c r="AK705" s="27">
        <f t="shared" si="1693"/>
        <v>0</v>
      </c>
      <c r="AL705" s="27">
        <f t="shared" si="1694"/>
        <v>0</v>
      </c>
      <c r="AM705" s="27">
        <f t="shared" si="1695"/>
        <v>0</v>
      </c>
      <c r="AN705" s="27">
        <f t="shared" si="1696"/>
        <v>0</v>
      </c>
      <c r="AO705" s="27">
        <f t="shared" si="1697"/>
        <v>0</v>
      </c>
      <c r="AP705" s="27">
        <f t="shared" si="1698"/>
        <v>0</v>
      </c>
      <c r="AQ705" s="27">
        <f t="shared" si="1699"/>
        <v>0</v>
      </c>
      <c r="AR705" s="27">
        <f t="shared" si="1700"/>
        <v>0</v>
      </c>
      <c r="AS705" s="27">
        <f t="shared" si="1633"/>
        <v>1016</v>
      </c>
      <c r="AT705" s="27">
        <f t="shared" si="1634"/>
        <v>3266</v>
      </c>
      <c r="AU705" s="27">
        <f t="shared" si="1635"/>
        <v>3266</v>
      </c>
      <c r="AV705" s="27">
        <f t="shared" si="1701"/>
        <v>0</v>
      </c>
      <c r="AW705" s="28"/>
      <c r="AX705" s="28"/>
      <c r="AY705" s="24"/>
      <c r="AZ705" s="24"/>
      <c r="BA705" s="24"/>
      <c r="BB705" s="24"/>
      <c r="BC705" s="24"/>
      <c r="BD705" s="24"/>
      <c r="BE705" s="24"/>
    </row>
    <row r="706" ht="31.5">
      <c r="A706" s="29" t="s">
        <v>429</v>
      </c>
      <c r="B706" s="29" t="s">
        <v>265</v>
      </c>
      <c r="C706" s="29" t="s">
        <v>27</v>
      </c>
      <c r="D706" s="29" t="s">
        <v>203</v>
      </c>
      <c r="E706" s="29"/>
      <c r="F706" s="30" t="s">
        <v>204</v>
      </c>
      <c r="G706" s="31">
        <f t="shared" si="1672"/>
        <v>3266</v>
      </c>
      <c r="H706" s="31">
        <f t="shared" si="1673"/>
        <v>3266</v>
      </c>
      <c r="I706" s="31">
        <f t="shared" si="1674"/>
        <v>3266</v>
      </c>
      <c r="J706" s="31">
        <f t="shared" si="1675"/>
        <v>0</v>
      </c>
      <c r="K706" s="31">
        <f t="shared" si="1676"/>
        <v>0</v>
      </c>
      <c r="L706" s="31">
        <f t="shared" si="1677"/>
        <v>0</v>
      </c>
      <c r="M706" s="31">
        <f t="shared" si="1702"/>
        <v>3266</v>
      </c>
      <c r="N706" s="31">
        <f t="shared" si="1703"/>
        <v>3266</v>
      </c>
      <c r="O706" s="31">
        <f t="shared" si="1704"/>
        <v>3266</v>
      </c>
      <c r="P706" s="31">
        <f t="shared" si="1678"/>
        <v>0</v>
      </c>
      <c r="Q706" s="31">
        <f t="shared" si="1679"/>
        <v>0</v>
      </c>
      <c r="R706" s="31">
        <f t="shared" si="1680"/>
        <v>-2250</v>
      </c>
      <c r="S706" s="31">
        <f t="shared" si="1681"/>
        <v>0</v>
      </c>
      <c r="T706" s="31">
        <f t="shared" si="1682"/>
        <v>0</v>
      </c>
      <c r="U706" s="31">
        <f t="shared" si="1683"/>
        <v>0</v>
      </c>
      <c r="V706" s="31">
        <f t="shared" si="1684"/>
        <v>0</v>
      </c>
      <c r="W706" s="31">
        <f t="shared" si="1685"/>
        <v>0</v>
      </c>
      <c r="X706" s="31">
        <f t="shared" si="1686"/>
        <v>0</v>
      </c>
      <c r="Y706" s="31">
        <f t="shared" si="1687"/>
        <v>0</v>
      </c>
      <c r="Z706" s="31">
        <f t="shared" si="1688"/>
        <v>0</v>
      </c>
      <c r="AA706" s="31">
        <f t="shared" si="1689"/>
        <v>0</v>
      </c>
      <c r="AB706" s="31">
        <f t="shared" si="1690"/>
        <v>0</v>
      </c>
      <c r="AC706" s="31">
        <f t="shared" si="1666"/>
        <v>1016</v>
      </c>
      <c r="AD706" s="31">
        <f t="shared" si="1667"/>
        <v>3266</v>
      </c>
      <c r="AE706" s="31">
        <f t="shared" si="1668"/>
        <v>3266</v>
      </c>
      <c r="AF706" s="31">
        <f t="shared" si="1691"/>
        <v>0</v>
      </c>
      <c r="AG706" s="31">
        <f t="shared" si="1669"/>
        <v>1016</v>
      </c>
      <c r="AH706" s="31">
        <f t="shared" si="1670"/>
        <v>3266</v>
      </c>
      <c r="AI706" s="31">
        <f t="shared" si="1671"/>
        <v>3266</v>
      </c>
      <c r="AJ706" s="31">
        <f t="shared" si="1692"/>
        <v>0</v>
      </c>
      <c r="AK706" s="31">
        <f t="shared" si="1693"/>
        <v>0</v>
      </c>
      <c r="AL706" s="31">
        <f t="shared" si="1694"/>
        <v>0</v>
      </c>
      <c r="AM706" s="31">
        <f t="shared" si="1695"/>
        <v>0</v>
      </c>
      <c r="AN706" s="31">
        <f t="shared" si="1696"/>
        <v>0</v>
      </c>
      <c r="AO706" s="31">
        <f t="shared" si="1697"/>
        <v>0</v>
      </c>
      <c r="AP706" s="31">
        <f t="shared" si="1698"/>
        <v>0</v>
      </c>
      <c r="AQ706" s="31">
        <f t="shared" si="1699"/>
        <v>0</v>
      </c>
      <c r="AR706" s="31">
        <f t="shared" si="1700"/>
        <v>0</v>
      </c>
      <c r="AS706" s="31">
        <f t="shared" si="1633"/>
        <v>1016</v>
      </c>
      <c r="AT706" s="31">
        <f t="shared" si="1634"/>
        <v>3266</v>
      </c>
      <c r="AU706" s="31">
        <f t="shared" si="1635"/>
        <v>3266</v>
      </c>
      <c r="AV706" s="31">
        <f t="shared" si="1701"/>
        <v>0</v>
      </c>
      <c r="AW706" s="32"/>
      <c r="AX706" s="32"/>
      <c r="AY706" s="1"/>
      <c r="AZ706" s="1"/>
      <c r="BA706" s="1"/>
      <c r="BB706" s="1"/>
      <c r="BC706" s="1"/>
      <c r="BD706" s="1"/>
      <c r="BE706" s="1"/>
    </row>
    <row r="707" hidden="1">
      <c r="A707" s="29" t="s">
        <v>429</v>
      </c>
      <c r="B707" s="29" t="s">
        <v>265</v>
      </c>
      <c r="C707" s="29" t="s">
        <v>27</v>
      </c>
      <c r="D707" s="29" t="s">
        <v>205</v>
      </c>
      <c r="E707" s="29"/>
      <c r="F707" s="30" t="s">
        <v>34</v>
      </c>
      <c r="G707" s="31">
        <f t="shared" si="1672"/>
        <v>3266</v>
      </c>
      <c r="H707" s="31">
        <f t="shared" si="1673"/>
        <v>3266</v>
      </c>
      <c r="I707" s="31">
        <f t="shared" si="1674"/>
        <v>3266</v>
      </c>
      <c r="J707" s="31">
        <f t="shared" si="1675"/>
        <v>0</v>
      </c>
      <c r="K707" s="31">
        <f t="shared" si="1676"/>
        <v>0</v>
      </c>
      <c r="L707" s="31">
        <f t="shared" si="1677"/>
        <v>0</v>
      </c>
      <c r="M707" s="31">
        <f t="shared" si="1702"/>
        <v>3266</v>
      </c>
      <c r="N707" s="31">
        <f t="shared" si="1703"/>
        <v>3266</v>
      </c>
      <c r="O707" s="31">
        <f t="shared" si="1704"/>
        <v>3266</v>
      </c>
      <c r="P707" s="31">
        <f t="shared" si="1678"/>
        <v>0</v>
      </c>
      <c r="Q707" s="31">
        <f t="shared" si="1679"/>
        <v>0</v>
      </c>
      <c r="R707" s="31">
        <f t="shared" si="1680"/>
        <v>-2250</v>
      </c>
      <c r="S707" s="31">
        <f t="shared" si="1681"/>
        <v>0</v>
      </c>
      <c r="T707" s="31">
        <f t="shared" si="1682"/>
        <v>0</v>
      </c>
      <c r="U707" s="31">
        <f t="shared" si="1683"/>
        <v>0</v>
      </c>
      <c r="V707" s="31">
        <f t="shared" si="1684"/>
        <v>0</v>
      </c>
      <c r="W707" s="31">
        <f t="shared" si="1685"/>
        <v>0</v>
      </c>
      <c r="X707" s="31">
        <f t="shared" si="1686"/>
        <v>0</v>
      </c>
      <c r="Y707" s="31">
        <f t="shared" si="1687"/>
        <v>0</v>
      </c>
      <c r="Z707" s="31">
        <f t="shared" si="1688"/>
        <v>0</v>
      </c>
      <c r="AA707" s="31">
        <f t="shared" si="1689"/>
        <v>0</v>
      </c>
      <c r="AB707" s="31">
        <f t="shared" si="1690"/>
        <v>0</v>
      </c>
      <c r="AC707" s="31">
        <f t="shared" si="1666"/>
        <v>1016</v>
      </c>
      <c r="AD707" s="31">
        <f t="shared" si="1667"/>
        <v>3266</v>
      </c>
      <c r="AE707" s="31">
        <f t="shared" si="1668"/>
        <v>3266</v>
      </c>
      <c r="AF707" s="31">
        <f t="shared" si="1691"/>
        <v>0</v>
      </c>
      <c r="AG707" s="31">
        <f t="shared" si="1669"/>
        <v>1016</v>
      </c>
      <c r="AH707" s="31">
        <f t="shared" si="1670"/>
        <v>3266</v>
      </c>
      <c r="AI707" s="31">
        <f t="shared" si="1671"/>
        <v>3266</v>
      </c>
      <c r="AJ707" s="31">
        <f t="shared" si="1692"/>
        <v>0</v>
      </c>
      <c r="AK707" s="31">
        <f t="shared" si="1693"/>
        <v>0</v>
      </c>
      <c r="AL707" s="31">
        <f t="shared" si="1694"/>
        <v>0</v>
      </c>
      <c r="AM707" s="31">
        <f t="shared" si="1695"/>
        <v>0</v>
      </c>
      <c r="AN707" s="31">
        <f t="shared" si="1696"/>
        <v>0</v>
      </c>
      <c r="AO707" s="31">
        <f t="shared" si="1697"/>
        <v>0</v>
      </c>
      <c r="AP707" s="31">
        <f t="shared" si="1698"/>
        <v>0</v>
      </c>
      <c r="AQ707" s="31">
        <f t="shared" si="1699"/>
        <v>0</v>
      </c>
      <c r="AR707" s="31">
        <f t="shared" si="1700"/>
        <v>0</v>
      </c>
      <c r="AS707" s="31">
        <f t="shared" si="1633"/>
        <v>1016</v>
      </c>
      <c r="AT707" s="31">
        <f t="shared" si="1634"/>
        <v>3266</v>
      </c>
      <c r="AU707" s="31">
        <f t="shared" si="1635"/>
        <v>3266</v>
      </c>
      <c r="AV707" s="31">
        <f t="shared" si="1701"/>
        <v>0</v>
      </c>
      <c r="AW707" s="32">
        <v>0</v>
      </c>
      <c r="AX707" s="32"/>
      <c r="AY707" s="1" t="s">
        <v>152</v>
      </c>
      <c r="AZ707" s="1"/>
      <c r="BA707" s="1"/>
      <c r="BB707" s="1"/>
      <c r="BC707" s="1"/>
      <c r="BD707" s="1"/>
      <c r="BE707" s="1"/>
    </row>
    <row r="708" ht="31.5">
      <c r="A708" s="29" t="s">
        <v>429</v>
      </c>
      <c r="B708" s="29" t="s">
        <v>265</v>
      </c>
      <c r="C708" s="29" t="s">
        <v>27</v>
      </c>
      <c r="D708" s="29" t="s">
        <v>270</v>
      </c>
      <c r="E708" s="29"/>
      <c r="F708" s="30" t="s">
        <v>271</v>
      </c>
      <c r="G708" s="31">
        <f t="shared" si="1672"/>
        <v>3266</v>
      </c>
      <c r="H708" s="31">
        <f t="shared" si="1673"/>
        <v>3266</v>
      </c>
      <c r="I708" s="31">
        <f t="shared" si="1674"/>
        <v>3266</v>
      </c>
      <c r="J708" s="31">
        <f t="shared" si="1675"/>
        <v>0</v>
      </c>
      <c r="K708" s="31">
        <f t="shared" si="1676"/>
        <v>0</v>
      </c>
      <c r="L708" s="31">
        <f t="shared" si="1677"/>
        <v>0</v>
      </c>
      <c r="M708" s="31">
        <f t="shared" si="1702"/>
        <v>3266</v>
      </c>
      <c r="N708" s="31">
        <f t="shared" si="1703"/>
        <v>3266</v>
      </c>
      <c r="O708" s="31">
        <f t="shared" si="1704"/>
        <v>3266</v>
      </c>
      <c r="P708" s="31">
        <f t="shared" si="1678"/>
        <v>0</v>
      </c>
      <c r="Q708" s="31">
        <f t="shared" si="1679"/>
        <v>0</v>
      </c>
      <c r="R708" s="31">
        <f t="shared" si="1680"/>
        <v>-2250</v>
      </c>
      <c r="S708" s="31">
        <f t="shared" si="1681"/>
        <v>0</v>
      </c>
      <c r="T708" s="31">
        <f t="shared" si="1682"/>
        <v>0</v>
      </c>
      <c r="U708" s="31">
        <f t="shared" si="1683"/>
        <v>0</v>
      </c>
      <c r="V708" s="31">
        <f t="shared" si="1684"/>
        <v>0</v>
      </c>
      <c r="W708" s="31">
        <f t="shared" si="1685"/>
        <v>0</v>
      </c>
      <c r="X708" s="31">
        <f t="shared" si="1686"/>
        <v>0</v>
      </c>
      <c r="Y708" s="31">
        <f t="shared" si="1687"/>
        <v>0</v>
      </c>
      <c r="Z708" s="31">
        <f t="shared" si="1688"/>
        <v>0</v>
      </c>
      <c r="AA708" s="31">
        <f t="shared" si="1689"/>
        <v>0</v>
      </c>
      <c r="AB708" s="31">
        <f t="shared" si="1690"/>
        <v>0</v>
      </c>
      <c r="AC708" s="31">
        <f t="shared" si="1666"/>
        <v>1016</v>
      </c>
      <c r="AD708" s="31">
        <f t="shared" si="1667"/>
        <v>3266</v>
      </c>
      <c r="AE708" s="31">
        <f t="shared" si="1668"/>
        <v>3266</v>
      </c>
      <c r="AF708" s="31">
        <f t="shared" si="1691"/>
        <v>0</v>
      </c>
      <c r="AG708" s="31">
        <f t="shared" si="1669"/>
        <v>1016</v>
      </c>
      <c r="AH708" s="31">
        <f t="shared" si="1670"/>
        <v>3266</v>
      </c>
      <c r="AI708" s="31">
        <f t="shared" si="1671"/>
        <v>3266</v>
      </c>
      <c r="AJ708" s="31">
        <f t="shared" si="1692"/>
        <v>0</v>
      </c>
      <c r="AK708" s="31">
        <f t="shared" si="1693"/>
        <v>0</v>
      </c>
      <c r="AL708" s="31">
        <f t="shared" si="1694"/>
        <v>0</v>
      </c>
      <c r="AM708" s="31">
        <f t="shared" si="1695"/>
        <v>0</v>
      </c>
      <c r="AN708" s="31">
        <f t="shared" si="1696"/>
        <v>0</v>
      </c>
      <c r="AO708" s="31">
        <f t="shared" si="1697"/>
        <v>0</v>
      </c>
      <c r="AP708" s="31">
        <f t="shared" si="1698"/>
        <v>0</v>
      </c>
      <c r="AQ708" s="31">
        <f t="shared" si="1699"/>
        <v>0</v>
      </c>
      <c r="AR708" s="31">
        <f t="shared" si="1700"/>
        <v>0</v>
      </c>
      <c r="AS708" s="31">
        <f t="shared" si="1633"/>
        <v>1016</v>
      </c>
      <c r="AT708" s="31">
        <f t="shared" si="1634"/>
        <v>3266</v>
      </c>
      <c r="AU708" s="31">
        <f t="shared" si="1635"/>
        <v>3266</v>
      </c>
      <c r="AV708" s="31">
        <f t="shared" si="1701"/>
        <v>0</v>
      </c>
      <c r="AW708" s="32"/>
      <c r="AX708" s="32"/>
      <c r="AY708" s="1"/>
      <c r="AZ708" s="1"/>
      <c r="BA708" s="1"/>
      <c r="BB708" s="1"/>
      <c r="BC708" s="1"/>
      <c r="BD708" s="1"/>
      <c r="BE708" s="1"/>
    </row>
    <row r="709" ht="31.5">
      <c r="A709" s="29" t="s">
        <v>429</v>
      </c>
      <c r="B709" s="29" t="s">
        <v>265</v>
      </c>
      <c r="C709" s="29" t="s">
        <v>27</v>
      </c>
      <c r="D709" s="29" t="s">
        <v>273</v>
      </c>
      <c r="E709" s="29"/>
      <c r="F709" s="30" t="s">
        <v>274</v>
      </c>
      <c r="G709" s="31">
        <f t="shared" si="1672"/>
        <v>3266</v>
      </c>
      <c r="H709" s="31">
        <f t="shared" si="1673"/>
        <v>3266</v>
      </c>
      <c r="I709" s="31">
        <f t="shared" si="1674"/>
        <v>3266</v>
      </c>
      <c r="J709" s="31">
        <f t="shared" si="1675"/>
        <v>0</v>
      </c>
      <c r="K709" s="31">
        <f t="shared" si="1676"/>
        <v>0</v>
      </c>
      <c r="L709" s="31">
        <f t="shared" si="1677"/>
        <v>0</v>
      </c>
      <c r="M709" s="31">
        <f t="shared" si="1702"/>
        <v>3266</v>
      </c>
      <c r="N709" s="31">
        <f t="shared" si="1703"/>
        <v>3266</v>
      </c>
      <c r="O709" s="31">
        <f t="shared" si="1704"/>
        <v>3266</v>
      </c>
      <c r="P709" s="31">
        <f t="shared" si="1678"/>
        <v>0</v>
      </c>
      <c r="Q709" s="31">
        <f t="shared" si="1679"/>
        <v>0</v>
      </c>
      <c r="R709" s="31">
        <f t="shared" si="1680"/>
        <v>-2250</v>
      </c>
      <c r="S709" s="31">
        <f t="shared" si="1681"/>
        <v>0</v>
      </c>
      <c r="T709" s="31">
        <f t="shared" si="1682"/>
        <v>0</v>
      </c>
      <c r="U709" s="31">
        <f t="shared" si="1683"/>
        <v>0</v>
      </c>
      <c r="V709" s="31">
        <f t="shared" si="1684"/>
        <v>0</v>
      </c>
      <c r="W709" s="31">
        <f t="shared" si="1685"/>
        <v>0</v>
      </c>
      <c r="X709" s="31">
        <f t="shared" si="1686"/>
        <v>0</v>
      </c>
      <c r="Y709" s="31">
        <f t="shared" si="1687"/>
        <v>0</v>
      </c>
      <c r="Z709" s="31">
        <f t="shared" si="1688"/>
        <v>0</v>
      </c>
      <c r="AA709" s="31">
        <f t="shared" si="1689"/>
        <v>0</v>
      </c>
      <c r="AB709" s="31">
        <f t="shared" si="1690"/>
        <v>0</v>
      </c>
      <c r="AC709" s="31">
        <f t="shared" si="1666"/>
        <v>1016</v>
      </c>
      <c r="AD709" s="31">
        <f t="shared" si="1667"/>
        <v>3266</v>
      </c>
      <c r="AE709" s="31">
        <f t="shared" si="1668"/>
        <v>3266</v>
      </c>
      <c r="AF709" s="31">
        <f t="shared" si="1691"/>
        <v>0</v>
      </c>
      <c r="AG709" s="31">
        <f t="shared" si="1669"/>
        <v>1016</v>
      </c>
      <c r="AH709" s="31">
        <f t="shared" si="1670"/>
        <v>3266</v>
      </c>
      <c r="AI709" s="31">
        <f t="shared" si="1671"/>
        <v>3266</v>
      </c>
      <c r="AJ709" s="31">
        <f t="shared" si="1692"/>
        <v>0</v>
      </c>
      <c r="AK709" s="31">
        <f t="shared" si="1693"/>
        <v>0</v>
      </c>
      <c r="AL709" s="31">
        <f t="shared" si="1694"/>
        <v>0</v>
      </c>
      <c r="AM709" s="31">
        <f t="shared" si="1695"/>
        <v>0</v>
      </c>
      <c r="AN709" s="31">
        <f t="shared" si="1696"/>
        <v>0</v>
      </c>
      <c r="AO709" s="31">
        <f t="shared" si="1697"/>
        <v>0</v>
      </c>
      <c r="AP709" s="31">
        <f t="shared" si="1698"/>
        <v>0</v>
      </c>
      <c r="AQ709" s="31">
        <f t="shared" si="1699"/>
        <v>0</v>
      </c>
      <c r="AR709" s="31">
        <f t="shared" si="1700"/>
        <v>0</v>
      </c>
      <c r="AS709" s="31">
        <f t="shared" si="1633"/>
        <v>1016</v>
      </c>
      <c r="AT709" s="31">
        <f t="shared" si="1634"/>
        <v>3266</v>
      </c>
      <c r="AU709" s="31">
        <f t="shared" si="1635"/>
        <v>3266</v>
      </c>
      <c r="AV709" s="31">
        <f t="shared" si="1701"/>
        <v>0</v>
      </c>
      <c r="AW709" s="32"/>
      <c r="AX709" s="32"/>
      <c r="AY709" s="1"/>
      <c r="AZ709" s="1"/>
      <c r="BA709" s="1"/>
      <c r="BB709" s="1"/>
      <c r="BC709" s="1"/>
      <c r="BD709" s="1"/>
      <c r="BE709" s="1"/>
    </row>
    <row r="710" ht="31.5">
      <c r="A710" s="29" t="s">
        <v>429</v>
      </c>
      <c r="B710" s="29" t="s">
        <v>265</v>
      </c>
      <c r="C710" s="29" t="s">
        <v>27</v>
      </c>
      <c r="D710" s="29" t="s">
        <v>273</v>
      </c>
      <c r="E710" s="29" t="s">
        <v>39</v>
      </c>
      <c r="F710" s="30" t="s">
        <v>40</v>
      </c>
      <c r="G710" s="31">
        <v>3266</v>
      </c>
      <c r="H710" s="31">
        <v>3266</v>
      </c>
      <c r="I710" s="31">
        <v>3266</v>
      </c>
      <c r="J710" s="31"/>
      <c r="K710" s="31"/>
      <c r="L710" s="31"/>
      <c r="M710" s="31">
        <f t="shared" si="1702"/>
        <v>3266</v>
      </c>
      <c r="N710" s="31">
        <f t="shared" si="1703"/>
        <v>3266</v>
      </c>
      <c r="O710" s="31">
        <f t="shared" si="1704"/>
        <v>3266</v>
      </c>
      <c r="P710" s="31"/>
      <c r="Q710" s="31"/>
      <c r="R710" s="31">
        <v>-2250</v>
      </c>
      <c r="S710" s="31"/>
      <c r="T710" s="31"/>
      <c r="U710" s="31"/>
      <c r="V710" s="31"/>
      <c r="W710" s="31"/>
      <c r="X710" s="31"/>
      <c r="Y710" s="31"/>
      <c r="Z710" s="31"/>
      <c r="AA710" s="31"/>
      <c r="AB710" s="31"/>
      <c r="AC710" s="31">
        <f t="shared" si="1666"/>
        <v>1016</v>
      </c>
      <c r="AD710" s="31">
        <f t="shared" si="1667"/>
        <v>3266</v>
      </c>
      <c r="AE710" s="31">
        <f t="shared" si="1668"/>
        <v>3266</v>
      </c>
      <c r="AF710" s="31"/>
      <c r="AG710" s="31">
        <f t="shared" si="1669"/>
        <v>1016</v>
      </c>
      <c r="AH710" s="31">
        <f t="shared" si="1670"/>
        <v>3266</v>
      </c>
      <c r="AI710" s="31">
        <f t="shared" si="1671"/>
        <v>3266</v>
      </c>
      <c r="AJ710" s="31"/>
      <c r="AK710" s="31"/>
      <c r="AL710" s="31"/>
      <c r="AM710" s="31"/>
      <c r="AN710" s="31"/>
      <c r="AO710" s="31"/>
      <c r="AP710" s="31"/>
      <c r="AQ710" s="31"/>
      <c r="AR710" s="31"/>
      <c r="AS710" s="31">
        <f t="shared" si="1633"/>
        <v>1016</v>
      </c>
      <c r="AT710" s="31">
        <f t="shared" si="1634"/>
        <v>3266</v>
      </c>
      <c r="AU710" s="31">
        <f t="shared" si="1635"/>
        <v>3266</v>
      </c>
      <c r="AV710" s="31"/>
      <c r="AW710" s="32"/>
      <c r="AX710" s="32"/>
      <c r="AY710" s="1"/>
      <c r="AZ710" s="1"/>
      <c r="BA710" s="1"/>
      <c r="BB710" s="1"/>
      <c r="BC710" s="1"/>
      <c r="BD710" s="1"/>
      <c r="BE710" s="1"/>
    </row>
    <row r="711" s="19" customFormat="1">
      <c r="A711" s="20" t="s">
        <v>429</v>
      </c>
      <c r="B711" s="20" t="s">
        <v>87</v>
      </c>
      <c r="C711" s="20"/>
      <c r="D711" s="20"/>
      <c r="E711" s="34"/>
      <c r="F711" s="21" t="s">
        <v>411</v>
      </c>
      <c r="G711" s="22">
        <f t="shared" si="1672"/>
        <v>732.29999999999995</v>
      </c>
      <c r="H711" s="22">
        <f t="shared" si="1673"/>
        <v>732.29999999999995</v>
      </c>
      <c r="I711" s="22">
        <f t="shared" si="1674"/>
        <v>732.29999999999995</v>
      </c>
      <c r="J711" s="22">
        <f t="shared" si="1675"/>
        <v>0</v>
      </c>
      <c r="K711" s="22">
        <f t="shared" si="1676"/>
        <v>0</v>
      </c>
      <c r="L711" s="22">
        <f t="shared" si="1677"/>
        <v>0</v>
      </c>
      <c r="M711" s="22">
        <f t="shared" si="1702"/>
        <v>732.29999999999995</v>
      </c>
      <c r="N711" s="22">
        <f t="shared" si="1703"/>
        <v>732.29999999999995</v>
      </c>
      <c r="O711" s="22">
        <f t="shared" si="1704"/>
        <v>732.29999999999995</v>
      </c>
      <c r="P711" s="22">
        <f t="shared" si="1678"/>
        <v>0</v>
      </c>
      <c r="Q711" s="22">
        <f t="shared" si="1679"/>
        <v>0</v>
      </c>
      <c r="R711" s="22">
        <f t="shared" si="1680"/>
        <v>0</v>
      </c>
      <c r="S711" s="22">
        <f t="shared" si="1681"/>
        <v>0</v>
      </c>
      <c r="T711" s="22">
        <f t="shared" si="1682"/>
        <v>0</v>
      </c>
      <c r="U711" s="22">
        <f t="shared" si="1683"/>
        <v>0</v>
      </c>
      <c r="V711" s="22">
        <f t="shared" si="1684"/>
        <v>0</v>
      </c>
      <c r="W711" s="22">
        <f t="shared" si="1685"/>
        <v>0</v>
      </c>
      <c r="X711" s="22">
        <f t="shared" si="1686"/>
        <v>0</v>
      </c>
      <c r="Y711" s="22">
        <f t="shared" si="1687"/>
        <v>0</v>
      </c>
      <c r="Z711" s="22">
        <f t="shared" si="1688"/>
        <v>0</v>
      </c>
      <c r="AA711" s="22">
        <f t="shared" si="1689"/>
        <v>0</v>
      </c>
      <c r="AB711" s="22">
        <f t="shared" si="1690"/>
        <v>0</v>
      </c>
      <c r="AC711" s="22">
        <f t="shared" si="1666"/>
        <v>732.29999999999995</v>
      </c>
      <c r="AD711" s="22">
        <f t="shared" si="1667"/>
        <v>732.29999999999995</v>
      </c>
      <c r="AE711" s="22">
        <f t="shared" si="1668"/>
        <v>732.29999999999995</v>
      </c>
      <c r="AF711" s="22">
        <f t="shared" si="1691"/>
        <v>0</v>
      </c>
      <c r="AG711" s="22">
        <f t="shared" si="1669"/>
        <v>732.29999999999995</v>
      </c>
      <c r="AH711" s="22">
        <f t="shared" si="1670"/>
        <v>732.29999999999995</v>
      </c>
      <c r="AI711" s="22">
        <f t="shared" si="1671"/>
        <v>732.29999999999995</v>
      </c>
      <c r="AJ711" s="22">
        <f t="shared" si="1692"/>
        <v>0</v>
      </c>
      <c r="AK711" s="22">
        <f t="shared" si="1693"/>
        <v>0</v>
      </c>
      <c r="AL711" s="22">
        <f t="shared" si="1694"/>
        <v>0</v>
      </c>
      <c r="AM711" s="22">
        <f t="shared" si="1695"/>
        <v>0</v>
      </c>
      <c r="AN711" s="22">
        <f t="shared" si="1696"/>
        <v>0</v>
      </c>
      <c r="AO711" s="22">
        <f t="shared" si="1697"/>
        <v>0</v>
      </c>
      <c r="AP711" s="22">
        <f t="shared" si="1698"/>
        <v>0</v>
      </c>
      <c r="AQ711" s="22">
        <f t="shared" si="1699"/>
        <v>0</v>
      </c>
      <c r="AR711" s="22">
        <f t="shared" si="1700"/>
        <v>0</v>
      </c>
      <c r="AS711" s="22">
        <f t="shared" si="1633"/>
        <v>732.29999999999995</v>
      </c>
      <c r="AT711" s="22">
        <f t="shared" si="1634"/>
        <v>732.29999999999995</v>
      </c>
      <c r="AU711" s="22">
        <f t="shared" si="1635"/>
        <v>732.29999999999995</v>
      </c>
      <c r="AV711" s="22">
        <f t="shared" si="1701"/>
        <v>0</v>
      </c>
      <c r="AW711" s="23"/>
      <c r="AX711" s="23"/>
      <c r="AY711" s="19"/>
      <c r="AZ711" s="19"/>
      <c r="BA711" s="19"/>
      <c r="BB711" s="19"/>
      <c r="BC711" s="19"/>
      <c r="BD711" s="19"/>
      <c r="BE711" s="19"/>
    </row>
    <row r="712" s="24" customFormat="1">
      <c r="A712" s="25" t="s">
        <v>429</v>
      </c>
      <c r="B712" s="25" t="s">
        <v>87</v>
      </c>
      <c r="C712" s="25" t="s">
        <v>27</v>
      </c>
      <c r="D712" s="25"/>
      <c r="E712" s="35"/>
      <c r="F712" s="26" t="s">
        <v>412</v>
      </c>
      <c r="G712" s="27">
        <f t="shared" si="1672"/>
        <v>732.29999999999995</v>
      </c>
      <c r="H712" s="27">
        <f t="shared" si="1673"/>
        <v>732.29999999999995</v>
      </c>
      <c r="I712" s="27">
        <f t="shared" si="1674"/>
        <v>732.29999999999995</v>
      </c>
      <c r="J712" s="27">
        <f t="shared" si="1675"/>
        <v>0</v>
      </c>
      <c r="K712" s="27">
        <f t="shared" si="1676"/>
        <v>0</v>
      </c>
      <c r="L712" s="27">
        <f t="shared" si="1677"/>
        <v>0</v>
      </c>
      <c r="M712" s="27">
        <f t="shared" si="1702"/>
        <v>732.29999999999995</v>
      </c>
      <c r="N712" s="27">
        <f t="shared" si="1703"/>
        <v>732.29999999999995</v>
      </c>
      <c r="O712" s="27">
        <f t="shared" si="1704"/>
        <v>732.29999999999995</v>
      </c>
      <c r="P712" s="27">
        <f t="shared" si="1678"/>
        <v>0</v>
      </c>
      <c r="Q712" s="27">
        <f t="shared" si="1679"/>
        <v>0</v>
      </c>
      <c r="R712" s="27">
        <f t="shared" si="1680"/>
        <v>0</v>
      </c>
      <c r="S712" s="27">
        <f t="shared" si="1681"/>
        <v>0</v>
      </c>
      <c r="T712" s="27">
        <f t="shared" si="1682"/>
        <v>0</v>
      </c>
      <c r="U712" s="27">
        <f t="shared" si="1683"/>
        <v>0</v>
      </c>
      <c r="V712" s="27">
        <f t="shared" si="1684"/>
        <v>0</v>
      </c>
      <c r="W712" s="27">
        <f t="shared" si="1685"/>
        <v>0</v>
      </c>
      <c r="X712" s="27">
        <f t="shared" si="1686"/>
        <v>0</v>
      </c>
      <c r="Y712" s="27">
        <f t="shared" si="1687"/>
        <v>0</v>
      </c>
      <c r="Z712" s="27">
        <f t="shared" si="1688"/>
        <v>0</v>
      </c>
      <c r="AA712" s="27">
        <f t="shared" si="1689"/>
        <v>0</v>
      </c>
      <c r="AB712" s="27">
        <f t="shared" si="1690"/>
        <v>0</v>
      </c>
      <c r="AC712" s="27">
        <f t="shared" si="1666"/>
        <v>732.29999999999995</v>
      </c>
      <c r="AD712" s="27">
        <f t="shared" si="1667"/>
        <v>732.29999999999995</v>
      </c>
      <c r="AE712" s="27">
        <f t="shared" si="1668"/>
        <v>732.29999999999995</v>
      </c>
      <c r="AF712" s="27">
        <f t="shared" si="1691"/>
        <v>0</v>
      </c>
      <c r="AG712" s="27">
        <f t="shared" si="1669"/>
        <v>732.29999999999995</v>
      </c>
      <c r="AH712" s="27">
        <f t="shared" si="1670"/>
        <v>732.29999999999995</v>
      </c>
      <c r="AI712" s="27">
        <f t="shared" si="1671"/>
        <v>732.29999999999995</v>
      </c>
      <c r="AJ712" s="27">
        <f t="shared" si="1692"/>
        <v>0</v>
      </c>
      <c r="AK712" s="27">
        <f t="shared" si="1693"/>
        <v>0</v>
      </c>
      <c r="AL712" s="27">
        <f t="shared" si="1694"/>
        <v>0</v>
      </c>
      <c r="AM712" s="27">
        <f t="shared" si="1695"/>
        <v>0</v>
      </c>
      <c r="AN712" s="27">
        <f t="shared" si="1696"/>
        <v>0</v>
      </c>
      <c r="AO712" s="27">
        <f t="shared" si="1697"/>
        <v>0</v>
      </c>
      <c r="AP712" s="27">
        <f t="shared" si="1698"/>
        <v>0</v>
      </c>
      <c r="AQ712" s="27">
        <f t="shared" si="1699"/>
        <v>0</v>
      </c>
      <c r="AR712" s="27">
        <f t="shared" si="1700"/>
        <v>0</v>
      </c>
      <c r="AS712" s="27">
        <f t="shared" si="1633"/>
        <v>732.29999999999995</v>
      </c>
      <c r="AT712" s="27">
        <f t="shared" si="1634"/>
        <v>732.29999999999995</v>
      </c>
      <c r="AU712" s="27">
        <f t="shared" si="1635"/>
        <v>732.29999999999995</v>
      </c>
      <c r="AV712" s="27">
        <f t="shared" si="1701"/>
        <v>0</v>
      </c>
      <c r="AW712" s="28"/>
      <c r="AX712" s="28"/>
      <c r="AY712" s="24"/>
      <c r="AZ712" s="24"/>
      <c r="BA712" s="24"/>
      <c r="BB712" s="24"/>
      <c r="BC712" s="24"/>
      <c r="BD712" s="24"/>
      <c r="BE712" s="24"/>
    </row>
    <row r="713" ht="31.5">
      <c r="A713" s="29" t="s">
        <v>429</v>
      </c>
      <c r="B713" s="29" t="s">
        <v>87</v>
      </c>
      <c r="C713" s="29" t="s">
        <v>27</v>
      </c>
      <c r="D713" s="29" t="s">
        <v>413</v>
      </c>
      <c r="E713" s="36"/>
      <c r="F713" s="30" t="s">
        <v>414</v>
      </c>
      <c r="G713" s="31">
        <f t="shared" si="1672"/>
        <v>732.29999999999995</v>
      </c>
      <c r="H713" s="31">
        <f t="shared" si="1673"/>
        <v>732.29999999999995</v>
      </c>
      <c r="I713" s="31">
        <f t="shared" si="1674"/>
        <v>732.29999999999995</v>
      </c>
      <c r="J713" s="31">
        <f t="shared" si="1675"/>
        <v>0</v>
      </c>
      <c r="K713" s="31">
        <f t="shared" si="1676"/>
        <v>0</v>
      </c>
      <c r="L713" s="31">
        <f t="shared" si="1677"/>
        <v>0</v>
      </c>
      <c r="M713" s="31">
        <f t="shared" si="1702"/>
        <v>732.29999999999995</v>
      </c>
      <c r="N713" s="31">
        <f t="shared" si="1703"/>
        <v>732.29999999999995</v>
      </c>
      <c r="O713" s="31">
        <f t="shared" si="1704"/>
        <v>732.29999999999995</v>
      </c>
      <c r="P713" s="31">
        <f t="shared" si="1678"/>
        <v>0</v>
      </c>
      <c r="Q713" s="31">
        <f t="shared" si="1679"/>
        <v>0</v>
      </c>
      <c r="R713" s="31">
        <f t="shared" si="1680"/>
        <v>0</v>
      </c>
      <c r="S713" s="31">
        <f t="shared" si="1681"/>
        <v>0</v>
      </c>
      <c r="T713" s="31">
        <f t="shared" si="1682"/>
        <v>0</v>
      </c>
      <c r="U713" s="31">
        <f t="shared" si="1683"/>
        <v>0</v>
      </c>
      <c r="V713" s="31">
        <f t="shared" si="1684"/>
        <v>0</v>
      </c>
      <c r="W713" s="31">
        <f t="shared" si="1685"/>
        <v>0</v>
      </c>
      <c r="X713" s="31">
        <f t="shared" si="1686"/>
        <v>0</v>
      </c>
      <c r="Y713" s="31">
        <f t="shared" si="1687"/>
        <v>0</v>
      </c>
      <c r="Z713" s="31">
        <f t="shared" si="1688"/>
        <v>0</v>
      </c>
      <c r="AA713" s="31">
        <f t="shared" si="1689"/>
        <v>0</v>
      </c>
      <c r="AB713" s="31">
        <f t="shared" si="1690"/>
        <v>0</v>
      </c>
      <c r="AC713" s="31">
        <f t="shared" si="1666"/>
        <v>732.29999999999995</v>
      </c>
      <c r="AD713" s="31">
        <f t="shared" si="1667"/>
        <v>732.29999999999995</v>
      </c>
      <c r="AE713" s="31">
        <f t="shared" si="1668"/>
        <v>732.29999999999995</v>
      </c>
      <c r="AF713" s="31">
        <f t="shared" si="1691"/>
        <v>0</v>
      </c>
      <c r="AG713" s="31">
        <f t="shared" si="1669"/>
        <v>732.29999999999995</v>
      </c>
      <c r="AH713" s="31">
        <f t="shared" si="1670"/>
        <v>732.29999999999995</v>
      </c>
      <c r="AI713" s="31">
        <f t="shared" si="1671"/>
        <v>732.29999999999995</v>
      </c>
      <c r="AJ713" s="31">
        <f t="shared" si="1692"/>
        <v>0</v>
      </c>
      <c r="AK713" s="31">
        <f t="shared" si="1693"/>
        <v>0</v>
      </c>
      <c r="AL713" s="31">
        <f t="shared" si="1694"/>
        <v>0</v>
      </c>
      <c r="AM713" s="31">
        <f t="shared" si="1695"/>
        <v>0</v>
      </c>
      <c r="AN713" s="31">
        <f t="shared" si="1696"/>
        <v>0</v>
      </c>
      <c r="AO713" s="31">
        <f t="shared" si="1697"/>
        <v>0</v>
      </c>
      <c r="AP713" s="31">
        <f t="shared" si="1698"/>
        <v>0</v>
      </c>
      <c r="AQ713" s="31">
        <f t="shared" si="1699"/>
        <v>0</v>
      </c>
      <c r="AR713" s="31">
        <f t="shared" si="1700"/>
        <v>0</v>
      </c>
      <c r="AS713" s="31">
        <f t="shared" si="1633"/>
        <v>732.29999999999995</v>
      </c>
      <c r="AT713" s="31">
        <f t="shared" si="1634"/>
        <v>732.29999999999995</v>
      </c>
      <c r="AU713" s="31">
        <f t="shared" si="1635"/>
        <v>732.29999999999995</v>
      </c>
      <c r="AV713" s="31">
        <f t="shared" si="1701"/>
        <v>0</v>
      </c>
      <c r="AW713" s="32"/>
      <c r="AX713" s="32"/>
      <c r="AY713" s="1"/>
      <c r="AZ713" s="1"/>
      <c r="BA713" s="1"/>
      <c r="BB713" s="1"/>
      <c r="BC713" s="1"/>
      <c r="BD713" s="1"/>
      <c r="BE713" s="1"/>
    </row>
    <row r="714" hidden="1">
      <c r="A714" s="29" t="s">
        <v>429</v>
      </c>
      <c r="B714" s="29" t="s">
        <v>87</v>
      </c>
      <c r="C714" s="29" t="s">
        <v>27</v>
      </c>
      <c r="D714" s="29" t="s">
        <v>419</v>
      </c>
      <c r="E714" s="36"/>
      <c r="F714" s="30" t="s">
        <v>34</v>
      </c>
      <c r="G714" s="31">
        <f t="shared" si="1672"/>
        <v>732.29999999999995</v>
      </c>
      <c r="H714" s="31">
        <f t="shared" si="1673"/>
        <v>732.29999999999995</v>
      </c>
      <c r="I714" s="31">
        <f t="shared" si="1674"/>
        <v>732.29999999999995</v>
      </c>
      <c r="J714" s="31">
        <f t="shared" si="1675"/>
        <v>0</v>
      </c>
      <c r="K714" s="31">
        <f t="shared" si="1676"/>
        <v>0</v>
      </c>
      <c r="L714" s="31">
        <f t="shared" si="1677"/>
        <v>0</v>
      </c>
      <c r="M714" s="31">
        <f t="shared" si="1702"/>
        <v>732.29999999999995</v>
      </c>
      <c r="N714" s="31">
        <f t="shared" si="1703"/>
        <v>732.29999999999995</v>
      </c>
      <c r="O714" s="31">
        <f t="shared" si="1704"/>
        <v>732.29999999999995</v>
      </c>
      <c r="P714" s="31">
        <f t="shared" si="1678"/>
        <v>0</v>
      </c>
      <c r="Q714" s="31">
        <f t="shared" si="1679"/>
        <v>0</v>
      </c>
      <c r="R714" s="31">
        <f t="shared" si="1680"/>
        <v>0</v>
      </c>
      <c r="S714" s="31">
        <f t="shared" si="1681"/>
        <v>0</v>
      </c>
      <c r="T714" s="31">
        <f t="shared" si="1682"/>
        <v>0</v>
      </c>
      <c r="U714" s="31">
        <f t="shared" si="1683"/>
        <v>0</v>
      </c>
      <c r="V714" s="31">
        <f t="shared" si="1684"/>
        <v>0</v>
      </c>
      <c r="W714" s="31">
        <f t="shared" si="1685"/>
        <v>0</v>
      </c>
      <c r="X714" s="31">
        <f t="shared" si="1686"/>
        <v>0</v>
      </c>
      <c r="Y714" s="31">
        <f t="shared" si="1687"/>
        <v>0</v>
      </c>
      <c r="Z714" s="31">
        <f t="shared" si="1688"/>
        <v>0</v>
      </c>
      <c r="AA714" s="31">
        <f t="shared" si="1689"/>
        <v>0</v>
      </c>
      <c r="AB714" s="31">
        <f t="shared" si="1690"/>
        <v>0</v>
      </c>
      <c r="AC714" s="31">
        <f t="shared" si="1666"/>
        <v>732.29999999999995</v>
      </c>
      <c r="AD714" s="31">
        <f t="shared" si="1667"/>
        <v>732.29999999999995</v>
      </c>
      <c r="AE714" s="31">
        <f t="shared" si="1668"/>
        <v>732.29999999999995</v>
      </c>
      <c r="AF714" s="31">
        <f t="shared" si="1691"/>
        <v>0</v>
      </c>
      <c r="AG714" s="31">
        <f t="shared" si="1669"/>
        <v>732.29999999999995</v>
      </c>
      <c r="AH714" s="31">
        <f t="shared" si="1670"/>
        <v>732.29999999999995</v>
      </c>
      <c r="AI714" s="31">
        <f t="shared" si="1671"/>
        <v>732.29999999999995</v>
      </c>
      <c r="AJ714" s="31">
        <f t="shared" si="1692"/>
        <v>0</v>
      </c>
      <c r="AK714" s="31">
        <f t="shared" si="1693"/>
        <v>0</v>
      </c>
      <c r="AL714" s="31">
        <f t="shared" si="1694"/>
        <v>0</v>
      </c>
      <c r="AM714" s="31">
        <f t="shared" si="1695"/>
        <v>0</v>
      </c>
      <c r="AN714" s="31">
        <f t="shared" si="1696"/>
        <v>0</v>
      </c>
      <c r="AO714" s="31">
        <f t="shared" si="1697"/>
        <v>0</v>
      </c>
      <c r="AP714" s="31">
        <f t="shared" si="1698"/>
        <v>0</v>
      </c>
      <c r="AQ714" s="31">
        <f t="shared" si="1699"/>
        <v>0</v>
      </c>
      <c r="AR714" s="31">
        <f t="shared" si="1700"/>
        <v>0</v>
      </c>
      <c r="AS714" s="31">
        <f t="shared" si="1633"/>
        <v>732.29999999999995</v>
      </c>
      <c r="AT714" s="31">
        <f t="shared" si="1634"/>
        <v>732.29999999999995</v>
      </c>
      <c r="AU714" s="31">
        <f t="shared" si="1635"/>
        <v>732.29999999999995</v>
      </c>
      <c r="AV714" s="31">
        <f t="shared" si="1701"/>
        <v>0</v>
      </c>
      <c r="AW714" s="32">
        <v>0</v>
      </c>
      <c r="AX714" s="32"/>
      <c r="AY714" s="1" t="s">
        <v>152</v>
      </c>
      <c r="AZ714" s="1"/>
      <c r="BA714" s="1"/>
      <c r="BB714" s="1"/>
      <c r="BC714" s="1"/>
      <c r="BD714" s="1"/>
      <c r="BE714" s="1"/>
    </row>
    <row r="715" ht="47.25">
      <c r="A715" s="29" t="s">
        <v>429</v>
      </c>
      <c r="B715" s="29" t="s">
        <v>87</v>
      </c>
      <c r="C715" s="29" t="s">
        <v>27</v>
      </c>
      <c r="D715" s="29" t="s">
        <v>420</v>
      </c>
      <c r="E715" s="36"/>
      <c r="F715" s="30" t="s">
        <v>421</v>
      </c>
      <c r="G715" s="31">
        <f t="shared" si="1672"/>
        <v>732.29999999999995</v>
      </c>
      <c r="H715" s="31">
        <f t="shared" si="1673"/>
        <v>732.29999999999995</v>
      </c>
      <c r="I715" s="31">
        <f t="shared" si="1674"/>
        <v>732.29999999999995</v>
      </c>
      <c r="J715" s="31">
        <f t="shared" si="1675"/>
        <v>0</v>
      </c>
      <c r="K715" s="31">
        <f t="shared" si="1676"/>
        <v>0</v>
      </c>
      <c r="L715" s="31">
        <f t="shared" si="1677"/>
        <v>0</v>
      </c>
      <c r="M715" s="31">
        <f t="shared" si="1702"/>
        <v>732.29999999999995</v>
      </c>
      <c r="N715" s="31">
        <f t="shared" si="1703"/>
        <v>732.29999999999995</v>
      </c>
      <c r="O715" s="31">
        <f t="shared" si="1704"/>
        <v>732.29999999999995</v>
      </c>
      <c r="P715" s="31">
        <f t="shared" si="1678"/>
        <v>0</v>
      </c>
      <c r="Q715" s="31">
        <f t="shared" si="1679"/>
        <v>0</v>
      </c>
      <c r="R715" s="31">
        <f t="shared" si="1680"/>
        <v>0</v>
      </c>
      <c r="S715" s="31">
        <f t="shared" si="1681"/>
        <v>0</v>
      </c>
      <c r="T715" s="31">
        <f t="shared" si="1682"/>
        <v>0</v>
      </c>
      <c r="U715" s="31">
        <f t="shared" si="1683"/>
        <v>0</v>
      </c>
      <c r="V715" s="31">
        <f t="shared" si="1684"/>
        <v>0</v>
      </c>
      <c r="W715" s="31">
        <f t="shared" si="1685"/>
        <v>0</v>
      </c>
      <c r="X715" s="31">
        <f t="shared" si="1686"/>
        <v>0</v>
      </c>
      <c r="Y715" s="31">
        <f t="shared" si="1687"/>
        <v>0</v>
      </c>
      <c r="Z715" s="31">
        <f t="shared" si="1688"/>
        <v>0</v>
      </c>
      <c r="AA715" s="31">
        <f t="shared" si="1689"/>
        <v>0</v>
      </c>
      <c r="AB715" s="31">
        <f t="shared" si="1690"/>
        <v>0</v>
      </c>
      <c r="AC715" s="31">
        <f t="shared" si="1666"/>
        <v>732.29999999999995</v>
      </c>
      <c r="AD715" s="31">
        <f t="shared" si="1667"/>
        <v>732.29999999999995</v>
      </c>
      <c r="AE715" s="31">
        <f t="shared" si="1668"/>
        <v>732.29999999999995</v>
      </c>
      <c r="AF715" s="31">
        <f t="shared" si="1691"/>
        <v>0</v>
      </c>
      <c r="AG715" s="31">
        <f t="shared" si="1669"/>
        <v>732.29999999999995</v>
      </c>
      <c r="AH715" s="31">
        <f t="shared" si="1670"/>
        <v>732.29999999999995</v>
      </c>
      <c r="AI715" s="31">
        <f t="shared" si="1671"/>
        <v>732.29999999999995</v>
      </c>
      <c r="AJ715" s="31">
        <f t="shared" si="1692"/>
        <v>0</v>
      </c>
      <c r="AK715" s="31">
        <f t="shared" si="1693"/>
        <v>0</v>
      </c>
      <c r="AL715" s="31">
        <f t="shared" si="1694"/>
        <v>0</v>
      </c>
      <c r="AM715" s="31">
        <f t="shared" si="1695"/>
        <v>0</v>
      </c>
      <c r="AN715" s="31">
        <f t="shared" si="1696"/>
        <v>0</v>
      </c>
      <c r="AO715" s="31">
        <f t="shared" si="1697"/>
        <v>0</v>
      </c>
      <c r="AP715" s="31">
        <f t="shared" si="1698"/>
        <v>0</v>
      </c>
      <c r="AQ715" s="31">
        <f t="shared" si="1699"/>
        <v>0</v>
      </c>
      <c r="AR715" s="31">
        <f t="shared" si="1700"/>
        <v>0</v>
      </c>
      <c r="AS715" s="31">
        <f t="shared" si="1633"/>
        <v>732.29999999999995</v>
      </c>
      <c r="AT715" s="31">
        <f t="shared" si="1634"/>
        <v>732.29999999999995</v>
      </c>
      <c r="AU715" s="31">
        <f t="shared" si="1635"/>
        <v>732.29999999999995</v>
      </c>
      <c r="AV715" s="31">
        <f t="shared" si="1701"/>
        <v>0</v>
      </c>
      <c r="AW715" s="32"/>
      <c r="AX715" s="32"/>
      <c r="AY715" s="1"/>
      <c r="AZ715" s="1"/>
      <c r="BA715" s="1"/>
      <c r="BB715" s="1"/>
      <c r="BC715" s="1"/>
      <c r="BD715" s="1"/>
      <c r="BE715" s="1"/>
    </row>
    <row r="716" ht="47.25">
      <c r="A716" s="29" t="s">
        <v>429</v>
      </c>
      <c r="B716" s="29" t="s">
        <v>87</v>
      </c>
      <c r="C716" s="29" t="s">
        <v>27</v>
      </c>
      <c r="D716" s="29" t="s">
        <v>489</v>
      </c>
      <c r="E716" s="36"/>
      <c r="F716" s="30" t="s">
        <v>490</v>
      </c>
      <c r="G716" s="31">
        <f t="shared" si="1672"/>
        <v>732.29999999999995</v>
      </c>
      <c r="H716" s="31">
        <f t="shared" si="1673"/>
        <v>732.29999999999995</v>
      </c>
      <c r="I716" s="31">
        <f t="shared" si="1674"/>
        <v>732.29999999999995</v>
      </c>
      <c r="J716" s="31">
        <f t="shared" si="1675"/>
        <v>0</v>
      </c>
      <c r="K716" s="31">
        <f t="shared" si="1676"/>
        <v>0</v>
      </c>
      <c r="L716" s="31">
        <f t="shared" si="1677"/>
        <v>0</v>
      </c>
      <c r="M716" s="31">
        <f t="shared" si="1702"/>
        <v>732.29999999999995</v>
      </c>
      <c r="N716" s="31">
        <f t="shared" si="1703"/>
        <v>732.29999999999995</v>
      </c>
      <c r="O716" s="31">
        <f t="shared" si="1704"/>
        <v>732.29999999999995</v>
      </c>
      <c r="P716" s="31">
        <f t="shared" si="1678"/>
        <v>0</v>
      </c>
      <c r="Q716" s="31">
        <f t="shared" si="1679"/>
        <v>0</v>
      </c>
      <c r="R716" s="31">
        <f t="shared" si="1680"/>
        <v>0</v>
      </c>
      <c r="S716" s="31">
        <f t="shared" si="1681"/>
        <v>0</v>
      </c>
      <c r="T716" s="31">
        <f t="shared" si="1682"/>
        <v>0</v>
      </c>
      <c r="U716" s="31">
        <f t="shared" si="1683"/>
        <v>0</v>
      </c>
      <c r="V716" s="31">
        <f t="shared" si="1684"/>
        <v>0</v>
      </c>
      <c r="W716" s="31">
        <f t="shared" si="1685"/>
        <v>0</v>
      </c>
      <c r="X716" s="31">
        <f t="shared" si="1686"/>
        <v>0</v>
      </c>
      <c r="Y716" s="31">
        <f t="shared" si="1687"/>
        <v>0</v>
      </c>
      <c r="Z716" s="31">
        <f t="shared" si="1688"/>
        <v>0</v>
      </c>
      <c r="AA716" s="31">
        <f t="shared" si="1689"/>
        <v>0</v>
      </c>
      <c r="AB716" s="31">
        <f t="shared" si="1690"/>
        <v>0</v>
      </c>
      <c r="AC716" s="31">
        <f t="shared" si="1666"/>
        <v>732.29999999999995</v>
      </c>
      <c r="AD716" s="31">
        <f t="shared" si="1667"/>
        <v>732.29999999999995</v>
      </c>
      <c r="AE716" s="31">
        <f t="shared" si="1668"/>
        <v>732.29999999999995</v>
      </c>
      <c r="AF716" s="31">
        <f t="shared" si="1691"/>
        <v>0</v>
      </c>
      <c r="AG716" s="31">
        <f t="shared" si="1669"/>
        <v>732.29999999999995</v>
      </c>
      <c r="AH716" s="31">
        <f t="shared" si="1670"/>
        <v>732.29999999999995</v>
      </c>
      <c r="AI716" s="31">
        <f t="shared" si="1671"/>
        <v>732.29999999999995</v>
      </c>
      <c r="AJ716" s="31">
        <f t="shared" si="1692"/>
        <v>0</v>
      </c>
      <c r="AK716" s="31">
        <f t="shared" si="1693"/>
        <v>0</v>
      </c>
      <c r="AL716" s="31">
        <f t="shared" si="1694"/>
        <v>0</v>
      </c>
      <c r="AM716" s="31">
        <f t="shared" si="1695"/>
        <v>0</v>
      </c>
      <c r="AN716" s="31">
        <f t="shared" si="1696"/>
        <v>0</v>
      </c>
      <c r="AO716" s="31">
        <f t="shared" si="1697"/>
        <v>0</v>
      </c>
      <c r="AP716" s="31">
        <f t="shared" si="1698"/>
        <v>0</v>
      </c>
      <c r="AQ716" s="31">
        <f t="shared" si="1699"/>
        <v>0</v>
      </c>
      <c r="AR716" s="31">
        <f t="shared" si="1700"/>
        <v>0</v>
      </c>
      <c r="AS716" s="31">
        <f t="shared" si="1633"/>
        <v>732.29999999999995</v>
      </c>
      <c r="AT716" s="31">
        <f t="shared" si="1634"/>
        <v>732.29999999999995</v>
      </c>
      <c r="AU716" s="31">
        <f t="shared" si="1635"/>
        <v>732.29999999999995</v>
      </c>
      <c r="AV716" s="31">
        <f t="shared" si="1701"/>
        <v>0</v>
      </c>
      <c r="AW716" s="32"/>
      <c r="AX716" s="32"/>
      <c r="AY716" s="1"/>
      <c r="AZ716" s="1"/>
      <c r="BA716" s="1"/>
      <c r="BB716" s="1"/>
      <c r="BC716" s="1"/>
      <c r="BD716" s="1"/>
      <c r="BE716" s="1"/>
    </row>
    <row r="717" ht="31.5">
      <c r="A717" s="29" t="s">
        <v>429</v>
      </c>
      <c r="B717" s="29" t="s">
        <v>87</v>
      </c>
      <c r="C717" s="29" t="s">
        <v>27</v>
      </c>
      <c r="D717" s="29" t="s">
        <v>489</v>
      </c>
      <c r="E717" s="29" t="s">
        <v>39</v>
      </c>
      <c r="F717" s="30" t="s">
        <v>40</v>
      </c>
      <c r="G717" s="31">
        <v>732.29999999999995</v>
      </c>
      <c r="H717" s="31">
        <v>732.29999999999995</v>
      </c>
      <c r="I717" s="31">
        <v>732.29999999999995</v>
      </c>
      <c r="J717" s="31"/>
      <c r="K717" s="31"/>
      <c r="L717" s="31"/>
      <c r="M717" s="31">
        <f t="shared" si="1702"/>
        <v>732.29999999999995</v>
      </c>
      <c r="N717" s="31">
        <f t="shared" si="1703"/>
        <v>732.29999999999995</v>
      </c>
      <c r="O717" s="31">
        <f t="shared" si="1704"/>
        <v>732.29999999999995</v>
      </c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  <c r="AA717" s="31"/>
      <c r="AB717" s="31"/>
      <c r="AC717" s="31">
        <f t="shared" si="1666"/>
        <v>732.29999999999995</v>
      </c>
      <c r="AD717" s="31">
        <f t="shared" si="1667"/>
        <v>732.29999999999995</v>
      </c>
      <c r="AE717" s="31">
        <f t="shared" si="1668"/>
        <v>732.29999999999995</v>
      </c>
      <c r="AF717" s="31"/>
      <c r="AG717" s="31">
        <f t="shared" si="1669"/>
        <v>732.29999999999995</v>
      </c>
      <c r="AH717" s="31">
        <f t="shared" si="1670"/>
        <v>732.29999999999995</v>
      </c>
      <c r="AI717" s="31">
        <f t="shared" si="1671"/>
        <v>732.29999999999995</v>
      </c>
      <c r="AJ717" s="31"/>
      <c r="AK717" s="31"/>
      <c r="AL717" s="31"/>
      <c r="AM717" s="31"/>
      <c r="AN717" s="31"/>
      <c r="AO717" s="31"/>
      <c r="AP717" s="31"/>
      <c r="AQ717" s="31"/>
      <c r="AR717" s="31"/>
      <c r="AS717" s="31">
        <f t="shared" si="1633"/>
        <v>732.29999999999995</v>
      </c>
      <c r="AT717" s="31">
        <f t="shared" si="1634"/>
        <v>732.29999999999995</v>
      </c>
      <c r="AU717" s="31">
        <f t="shared" si="1635"/>
        <v>732.29999999999995</v>
      </c>
      <c r="AV717" s="31"/>
      <c r="AW717" s="32"/>
      <c r="AX717" s="32"/>
      <c r="AY717" s="1"/>
      <c r="AZ717" s="1"/>
      <c r="BA717" s="1"/>
      <c r="BB717" s="1"/>
      <c r="BC717" s="1"/>
      <c r="BD717" s="1"/>
      <c r="BE717" s="1"/>
    </row>
    <row r="718" s="19" customFormat="1" ht="31.5">
      <c r="A718" s="20" t="s">
        <v>491</v>
      </c>
      <c r="B718" s="20"/>
      <c r="C718" s="20"/>
      <c r="D718" s="20"/>
      <c r="E718" s="20"/>
      <c r="F718" s="21" t="s">
        <v>492</v>
      </c>
      <c r="G718" s="22">
        <f>G719+G772+G827+G839+G790+G754+G846+G820</f>
        <v>241740.99999999997</v>
      </c>
      <c r="H718" s="22">
        <f>H719+H772+H827+H839+H790+H754+H846+H820</f>
        <v>215152.89999999999</v>
      </c>
      <c r="I718" s="22">
        <f>I719+I772+I827+I839+I790+I754+I846+I820</f>
        <v>215325.19999999998</v>
      </c>
      <c r="J718" s="22">
        <f>J719+J772+J827+J839+J790+J754+J846+J820</f>
        <v>2037</v>
      </c>
      <c r="K718" s="22">
        <f>K719+K772+K827+K839+K790+K754+K846+K820</f>
        <v>2037</v>
      </c>
      <c r="L718" s="22">
        <f>L719+L772+L827+L839+L790+L754+L846+L820</f>
        <v>2037</v>
      </c>
      <c r="M718" s="22">
        <f t="shared" si="1702"/>
        <v>243777.99999999997</v>
      </c>
      <c r="N718" s="22">
        <f t="shared" si="1703"/>
        <v>217189.89999999999</v>
      </c>
      <c r="O718" s="22">
        <f t="shared" si="1704"/>
        <v>217362.19999999998</v>
      </c>
      <c r="P718" s="22">
        <f>P719+P772+P827+P839+P790+P754+P846+P820</f>
        <v>0</v>
      </c>
      <c r="Q718" s="22">
        <f>Q719+Q772+Q827+Q839+Q790+Q754+Q846+Q820</f>
        <v>0</v>
      </c>
      <c r="R718" s="22">
        <f>R719+R772+R827+R839+R790+R754+R846+R820</f>
        <v>8370.6830000000009</v>
      </c>
      <c r="S718" s="22">
        <f>S719+S772+S827+S839+S790+S754+S846+S820</f>
        <v>0</v>
      </c>
      <c r="T718" s="22">
        <f>T719+T772+T827+T839+T790+T754+T846+T820</f>
        <v>0</v>
      </c>
      <c r="U718" s="22">
        <f>U719+U772+U827+U839+U790+U754+U846+U820</f>
        <v>0</v>
      </c>
      <c r="V718" s="22">
        <f>V719+V772+V827+V839+V790+V754+V846+V820</f>
        <v>7252.7669999999998</v>
      </c>
      <c r="W718" s="22">
        <f>W719+W772+W827+W839+W790+W754+W846+W820</f>
        <v>0</v>
      </c>
      <c r="X718" s="22">
        <f>X719+X772+X827+X839+X790+X754+X846+X820</f>
        <v>0</v>
      </c>
      <c r="Y718" s="22">
        <f>Y719+Y772+Y827+Y839+Y790+Y754+Y846+Y820</f>
        <v>0</v>
      </c>
      <c r="Z718" s="22">
        <f>Z719+Z772+Z827+Z839+Z790+Z754+Z846+Z820</f>
        <v>1987.0999999999999</v>
      </c>
      <c r="AA718" s="22">
        <f>AA719+AA772+AA827+AA839+AA790+AA754+AA846+AA820</f>
        <v>0</v>
      </c>
      <c r="AB718" s="22">
        <f>AB719+AB772+AB827+AB839+AB790+AB754+AB846+AB820</f>
        <v>0</v>
      </c>
      <c r="AC718" s="22">
        <f t="shared" si="1666"/>
        <v>252148.68299999996</v>
      </c>
      <c r="AD718" s="22">
        <f t="shared" si="1667"/>
        <v>224442.66699999999</v>
      </c>
      <c r="AE718" s="22">
        <f t="shared" si="1668"/>
        <v>219349.29999999999</v>
      </c>
      <c r="AF718" s="22">
        <f>AF719+AF772+AF827+AF839+AF790+AF754+AF846+AF820</f>
        <v>0</v>
      </c>
      <c r="AG718" s="22">
        <f t="shared" si="1669"/>
        <v>252148.68299999996</v>
      </c>
      <c r="AH718" s="22">
        <f t="shared" si="1670"/>
        <v>224442.66699999999</v>
      </c>
      <c r="AI718" s="22">
        <f t="shared" si="1671"/>
        <v>219349.29999999999</v>
      </c>
      <c r="AJ718" s="22">
        <f>AJ719+AJ772+AJ827+AJ839+AJ790+AJ754+AJ846+AJ820</f>
        <v>0</v>
      </c>
      <c r="AK718" s="22">
        <f>AK719+AK772+AK827+AK839+AK790+AK754+AK846+AK820</f>
        <v>-1901.9000000000001</v>
      </c>
      <c r="AL718" s="22">
        <f>AL719+AL772+AL827+AL839+AL790+AL754+AL846+AL820</f>
        <v>7379.2900000000009</v>
      </c>
      <c r="AM718" s="22">
        <f>AM719+AM772+AM827+AM839+AM790+AM754+AM846+AM820</f>
        <v>0</v>
      </c>
      <c r="AN718" s="22">
        <f>AN719+AN772+AN827+AN839+AN790+AN754+AN846+AN820</f>
        <v>0</v>
      </c>
      <c r="AO718" s="22">
        <f>AO719+AO772+AO827+AO839+AO790+AO754+AO846+AO820</f>
        <v>0</v>
      </c>
      <c r="AP718" s="22">
        <f>AP719+AP772+AP827+AP839+AP790+AP754+AP846+AP820</f>
        <v>0</v>
      </c>
      <c r="AQ718" s="22">
        <f>AQ719+AQ772+AQ827+AQ839+AQ790+AQ754+AQ846+AQ820</f>
        <v>0</v>
      </c>
      <c r="AR718" s="22">
        <f>AR719+AR772+AR827+AR839+AR790+AR754+AR846+AR820</f>
        <v>0</v>
      </c>
      <c r="AS718" s="22">
        <f t="shared" si="1633"/>
        <v>257626.07299999997</v>
      </c>
      <c r="AT718" s="22">
        <f t="shared" si="1634"/>
        <v>224442.66699999999</v>
      </c>
      <c r="AU718" s="22">
        <f t="shared" si="1635"/>
        <v>219349.29999999999</v>
      </c>
      <c r="AV718" s="22">
        <f>AV719+AV772+AV827+AV839+AV790+AV754+AV846+AV820</f>
        <v>0</v>
      </c>
      <c r="AW718" s="23"/>
      <c r="AX718" s="23"/>
      <c r="AY718" s="19"/>
      <c r="AZ718" s="19"/>
      <c r="BA718" s="19"/>
      <c r="BB718" s="19"/>
      <c r="BC718" s="19"/>
      <c r="BD718" s="19"/>
      <c r="BE718" s="19"/>
    </row>
    <row r="719" s="19" customFormat="1">
      <c r="A719" s="20" t="s">
        <v>491</v>
      </c>
      <c r="B719" s="20" t="s">
        <v>27</v>
      </c>
      <c r="C719" s="20"/>
      <c r="D719" s="20"/>
      <c r="E719" s="20"/>
      <c r="F719" s="21" t="s">
        <v>28</v>
      </c>
      <c r="G719" s="22">
        <f>G733+G720</f>
        <v>136872.59999999998</v>
      </c>
      <c r="H719" s="22">
        <f>H733+H720</f>
        <v>132281.39999999999</v>
      </c>
      <c r="I719" s="22">
        <f>I733+I720</f>
        <v>132281.39999999999</v>
      </c>
      <c r="J719" s="22">
        <f>J733+J720</f>
        <v>0</v>
      </c>
      <c r="K719" s="22">
        <f>K733+K720</f>
        <v>0</v>
      </c>
      <c r="L719" s="22">
        <f>L733+L720</f>
        <v>0</v>
      </c>
      <c r="M719" s="22">
        <f t="shared" si="1702"/>
        <v>136872.59999999998</v>
      </c>
      <c r="N719" s="22">
        <f t="shared" si="1703"/>
        <v>132281.39999999999</v>
      </c>
      <c r="O719" s="22">
        <f t="shared" si="1704"/>
        <v>132281.39999999999</v>
      </c>
      <c r="P719" s="22">
        <f>P733+P720</f>
        <v>0</v>
      </c>
      <c r="Q719" s="22">
        <f>Q733+Q720</f>
        <v>0</v>
      </c>
      <c r="R719" s="22">
        <f>R733+R720</f>
        <v>0</v>
      </c>
      <c r="S719" s="22">
        <f>S733+S720</f>
        <v>0</v>
      </c>
      <c r="T719" s="22">
        <f>T733+T720</f>
        <v>0</v>
      </c>
      <c r="U719" s="22">
        <f>U733+U720</f>
        <v>0</v>
      </c>
      <c r="V719" s="22">
        <f>V733+V720</f>
        <v>0</v>
      </c>
      <c r="W719" s="22">
        <f>W733+W720</f>
        <v>0</v>
      </c>
      <c r="X719" s="22">
        <f>X733+X720</f>
        <v>0</v>
      </c>
      <c r="Y719" s="22">
        <f>Y733+Y720</f>
        <v>0</v>
      </c>
      <c r="Z719" s="22">
        <f>Z733+Z720</f>
        <v>0</v>
      </c>
      <c r="AA719" s="22">
        <f>AA733+AA720</f>
        <v>0</v>
      </c>
      <c r="AB719" s="22">
        <f>AB733+AB720</f>
        <v>0</v>
      </c>
      <c r="AC719" s="22">
        <f t="shared" si="1666"/>
        <v>136872.59999999998</v>
      </c>
      <c r="AD719" s="22">
        <f t="shared" si="1667"/>
        <v>132281.39999999999</v>
      </c>
      <c r="AE719" s="22">
        <f t="shared" si="1668"/>
        <v>132281.39999999999</v>
      </c>
      <c r="AF719" s="22">
        <f>AF733+AF720</f>
        <v>0</v>
      </c>
      <c r="AG719" s="22">
        <f t="shared" si="1669"/>
        <v>136872.59999999998</v>
      </c>
      <c r="AH719" s="22">
        <f t="shared" si="1670"/>
        <v>132281.39999999999</v>
      </c>
      <c r="AI719" s="22">
        <f t="shared" si="1671"/>
        <v>132281.39999999999</v>
      </c>
      <c r="AJ719" s="22">
        <f>AJ733+AJ720</f>
        <v>0</v>
      </c>
      <c r="AK719" s="22">
        <f>AK733+AK720</f>
        <v>-1901.9000000000001</v>
      </c>
      <c r="AL719" s="22">
        <f>AL733+AL720</f>
        <v>7402.1930000000011</v>
      </c>
      <c r="AM719" s="22">
        <f>AM733+AM720</f>
        <v>0</v>
      </c>
      <c r="AN719" s="22">
        <f>AN733+AN720</f>
        <v>0</v>
      </c>
      <c r="AO719" s="22">
        <f>AO733+AO720</f>
        <v>0</v>
      </c>
      <c r="AP719" s="22">
        <f>AP733+AP720</f>
        <v>0</v>
      </c>
      <c r="AQ719" s="22">
        <f>AQ733+AQ720</f>
        <v>0</v>
      </c>
      <c r="AR719" s="22">
        <f>AR733+AR720</f>
        <v>0</v>
      </c>
      <c r="AS719" s="22">
        <f t="shared" si="1633"/>
        <v>142372.89299999998</v>
      </c>
      <c r="AT719" s="22">
        <f t="shared" si="1634"/>
        <v>132281.39999999999</v>
      </c>
      <c r="AU719" s="22">
        <f t="shared" si="1635"/>
        <v>132281.39999999999</v>
      </c>
      <c r="AV719" s="22">
        <f>AV733+AV720</f>
        <v>0</v>
      </c>
      <c r="AW719" s="23"/>
      <c r="AX719" s="23"/>
      <c r="AY719" s="19"/>
      <c r="AZ719" s="19"/>
      <c r="BA719" s="19"/>
      <c r="BB719" s="19"/>
      <c r="BC719" s="19"/>
      <c r="BD719" s="19"/>
      <c r="BE719" s="19"/>
    </row>
    <row r="720" s="24" customFormat="1" ht="63">
      <c r="A720" s="25" t="s">
        <v>491</v>
      </c>
      <c r="B720" s="25" t="s">
        <v>27</v>
      </c>
      <c r="C720" s="25" t="s">
        <v>116</v>
      </c>
      <c r="D720" s="25"/>
      <c r="E720" s="25"/>
      <c r="F720" s="26" t="s">
        <v>431</v>
      </c>
      <c r="G720" s="27">
        <f>G721+G727</f>
        <v>107644.19999999998</v>
      </c>
      <c r="H720" s="27">
        <f>H721+H727</f>
        <v>110027.29999999999</v>
      </c>
      <c r="I720" s="27">
        <f>I721+I727</f>
        <v>110027.29999999999</v>
      </c>
      <c r="J720" s="27">
        <f>J721+J727</f>
        <v>0</v>
      </c>
      <c r="K720" s="27">
        <f>K721+K727</f>
        <v>0</v>
      </c>
      <c r="L720" s="27">
        <f>L721+L727</f>
        <v>0</v>
      </c>
      <c r="M720" s="27">
        <f t="shared" si="1702"/>
        <v>107644.19999999998</v>
      </c>
      <c r="N720" s="27">
        <f t="shared" si="1703"/>
        <v>110027.29999999999</v>
      </c>
      <c r="O720" s="27">
        <f t="shared" si="1704"/>
        <v>110027.29999999999</v>
      </c>
      <c r="P720" s="27">
        <f>P721+P727</f>
        <v>0</v>
      </c>
      <c r="Q720" s="27">
        <f>Q721+Q727</f>
        <v>0</v>
      </c>
      <c r="R720" s="27">
        <f>R721+R727</f>
        <v>0</v>
      </c>
      <c r="S720" s="27">
        <f>S721+S727</f>
        <v>0</v>
      </c>
      <c r="T720" s="27">
        <f>T721+T727</f>
        <v>0</v>
      </c>
      <c r="U720" s="27">
        <f>U721+U727</f>
        <v>0</v>
      </c>
      <c r="V720" s="27">
        <f>V721+V727</f>
        <v>0</v>
      </c>
      <c r="W720" s="27">
        <f>W721+W727</f>
        <v>0</v>
      </c>
      <c r="X720" s="27">
        <f>X721+X727</f>
        <v>0</v>
      </c>
      <c r="Y720" s="27">
        <f>Y721+Y727</f>
        <v>0</v>
      </c>
      <c r="Z720" s="27">
        <f>Z721+Z727</f>
        <v>0</v>
      </c>
      <c r="AA720" s="27">
        <f>AA721+AA727</f>
        <v>0</v>
      </c>
      <c r="AB720" s="27">
        <f>AB721+AB727</f>
        <v>0</v>
      </c>
      <c r="AC720" s="27">
        <f t="shared" si="1666"/>
        <v>107644.19999999998</v>
      </c>
      <c r="AD720" s="27">
        <f t="shared" si="1667"/>
        <v>110027.29999999999</v>
      </c>
      <c r="AE720" s="27">
        <f t="shared" si="1668"/>
        <v>110027.29999999999</v>
      </c>
      <c r="AF720" s="27">
        <f>AF721+AF727</f>
        <v>0</v>
      </c>
      <c r="AG720" s="27">
        <f t="shared" si="1669"/>
        <v>107644.19999999998</v>
      </c>
      <c r="AH720" s="27">
        <f t="shared" si="1670"/>
        <v>110027.29999999999</v>
      </c>
      <c r="AI720" s="27">
        <f t="shared" si="1671"/>
        <v>110027.29999999999</v>
      </c>
      <c r="AJ720" s="27">
        <f>AJ721+AJ727</f>
        <v>0</v>
      </c>
      <c r="AK720" s="27">
        <f>AK721+AK727</f>
        <v>0</v>
      </c>
      <c r="AL720" s="27">
        <f>AL721+AL727</f>
        <v>-1175</v>
      </c>
      <c r="AM720" s="27">
        <f>AM721+AM727</f>
        <v>0</v>
      </c>
      <c r="AN720" s="27">
        <f>AN721+AN727</f>
        <v>0</v>
      </c>
      <c r="AO720" s="27">
        <f>AO721+AO727</f>
        <v>0</v>
      </c>
      <c r="AP720" s="27">
        <f>AP721+AP727</f>
        <v>0</v>
      </c>
      <c r="AQ720" s="27">
        <f>AQ721+AQ727</f>
        <v>0</v>
      </c>
      <c r="AR720" s="27">
        <f>AR721+AR727</f>
        <v>0</v>
      </c>
      <c r="AS720" s="27">
        <f t="shared" si="1633"/>
        <v>106469.19999999998</v>
      </c>
      <c r="AT720" s="27">
        <f t="shared" si="1634"/>
        <v>110027.29999999999</v>
      </c>
      <c r="AU720" s="27">
        <f t="shared" si="1635"/>
        <v>110027.29999999999</v>
      </c>
      <c r="AV720" s="27">
        <f>AV721+AV727</f>
        <v>0</v>
      </c>
      <c r="AW720" s="28"/>
      <c r="AX720" s="28"/>
      <c r="AY720" s="24"/>
      <c r="AZ720" s="24"/>
      <c r="BA720" s="24"/>
      <c r="BB720" s="24"/>
      <c r="BC720" s="24"/>
      <c r="BD720" s="24"/>
      <c r="BE720" s="24"/>
    </row>
    <row r="721" ht="47.25">
      <c r="A721" s="29" t="s">
        <v>491</v>
      </c>
      <c r="B721" s="29" t="s">
        <v>27</v>
      </c>
      <c r="C721" s="29" t="s">
        <v>116</v>
      </c>
      <c r="D721" s="29" t="s">
        <v>248</v>
      </c>
      <c r="E721" s="36"/>
      <c r="F721" s="30" t="s">
        <v>249</v>
      </c>
      <c r="G721" s="31">
        <f t="shared" ref="G721:G723" si="1705">G722</f>
        <v>14168.200000000001</v>
      </c>
      <c r="H721" s="31">
        <f t="shared" ref="H721:H723" si="1706">H722</f>
        <v>14553.4</v>
      </c>
      <c r="I721" s="31">
        <f t="shared" ref="I721:I723" si="1707">I722</f>
        <v>14553.4</v>
      </c>
      <c r="J721" s="31">
        <f t="shared" ref="J721:J723" si="1708">J722</f>
        <v>0</v>
      </c>
      <c r="K721" s="31">
        <f t="shared" ref="K721:K723" si="1709">K722</f>
        <v>0</v>
      </c>
      <c r="L721" s="31">
        <f t="shared" ref="L721:L723" si="1710">L722</f>
        <v>0</v>
      </c>
      <c r="M721" s="31">
        <f t="shared" si="1702"/>
        <v>14168.200000000001</v>
      </c>
      <c r="N721" s="31">
        <f t="shared" si="1703"/>
        <v>14553.4</v>
      </c>
      <c r="O721" s="31">
        <f t="shared" si="1704"/>
        <v>14553.4</v>
      </c>
      <c r="P721" s="31">
        <f t="shared" ref="P721:P723" si="1711">P722</f>
        <v>0</v>
      </c>
      <c r="Q721" s="31">
        <f t="shared" ref="Q721:Q723" si="1712">Q722</f>
        <v>0</v>
      </c>
      <c r="R721" s="31">
        <f t="shared" ref="R721:R723" si="1713">R722</f>
        <v>0</v>
      </c>
      <c r="S721" s="31">
        <f t="shared" ref="S721:S723" si="1714">S722</f>
        <v>0</v>
      </c>
      <c r="T721" s="31">
        <f t="shared" ref="T721:T723" si="1715">T722</f>
        <v>0</v>
      </c>
      <c r="U721" s="31">
        <f t="shared" ref="U721:U723" si="1716">U722</f>
        <v>0</v>
      </c>
      <c r="V721" s="31">
        <f t="shared" ref="V721:V723" si="1717">V722</f>
        <v>0</v>
      </c>
      <c r="W721" s="31">
        <f t="shared" ref="W721:W723" si="1718">W722</f>
        <v>0</v>
      </c>
      <c r="X721" s="31">
        <f t="shared" ref="X721:X723" si="1719">X722</f>
        <v>0</v>
      </c>
      <c r="Y721" s="31">
        <f t="shared" ref="Y721:Y723" si="1720">Y722</f>
        <v>0</v>
      </c>
      <c r="Z721" s="31">
        <f t="shared" ref="Z721:Z723" si="1721">Z722</f>
        <v>0</v>
      </c>
      <c r="AA721" s="31">
        <f t="shared" ref="AA721:AA723" si="1722">AA722</f>
        <v>0</v>
      </c>
      <c r="AB721" s="31">
        <f t="shared" ref="AB721:AB723" si="1723">AB722</f>
        <v>0</v>
      </c>
      <c r="AC721" s="31">
        <f t="shared" si="1666"/>
        <v>14168.200000000001</v>
      </c>
      <c r="AD721" s="31">
        <f t="shared" si="1667"/>
        <v>14553.4</v>
      </c>
      <c r="AE721" s="31">
        <f t="shared" si="1668"/>
        <v>14553.4</v>
      </c>
      <c r="AF721" s="31">
        <f t="shared" ref="AF721:AF723" si="1724">AF722</f>
        <v>0</v>
      </c>
      <c r="AG721" s="31">
        <f t="shared" si="1669"/>
        <v>14168.200000000001</v>
      </c>
      <c r="AH721" s="31">
        <f t="shared" si="1670"/>
        <v>14553.4</v>
      </c>
      <c r="AI721" s="31">
        <f t="shared" si="1671"/>
        <v>14553.4</v>
      </c>
      <c r="AJ721" s="31">
        <f t="shared" ref="AJ721:AJ723" si="1725">AJ722</f>
        <v>0</v>
      </c>
      <c r="AK721" s="31">
        <f t="shared" ref="AK721:AK723" si="1726">AK722</f>
        <v>0</v>
      </c>
      <c r="AL721" s="31">
        <f t="shared" ref="AL721:AL723" si="1727">AL722</f>
        <v>0</v>
      </c>
      <c r="AM721" s="31">
        <f t="shared" ref="AM721:AM723" si="1728">AM722</f>
        <v>0</v>
      </c>
      <c r="AN721" s="31">
        <f t="shared" ref="AN721:AN723" si="1729">AN722</f>
        <v>0</v>
      </c>
      <c r="AO721" s="31">
        <f t="shared" ref="AO721:AO723" si="1730">AO722</f>
        <v>0</v>
      </c>
      <c r="AP721" s="31">
        <f t="shared" ref="AP721:AP723" si="1731">AP722</f>
        <v>0</v>
      </c>
      <c r="AQ721" s="31">
        <f t="shared" ref="AQ721:AQ723" si="1732">AQ722</f>
        <v>0</v>
      </c>
      <c r="AR721" s="31">
        <f t="shared" ref="AR721:AR723" si="1733">AR722</f>
        <v>0</v>
      </c>
      <c r="AS721" s="31">
        <f t="shared" si="1633"/>
        <v>14168.200000000001</v>
      </c>
      <c r="AT721" s="31">
        <f t="shared" si="1634"/>
        <v>14553.4</v>
      </c>
      <c r="AU721" s="31">
        <f t="shared" si="1635"/>
        <v>14553.4</v>
      </c>
      <c r="AV721" s="31">
        <f t="shared" ref="AV721:AV723" si="1734">AV722</f>
        <v>0</v>
      </c>
      <c r="AW721" s="32"/>
      <c r="AX721" s="32"/>
      <c r="AY721" s="1"/>
      <c r="AZ721" s="1"/>
      <c r="BA721" s="1"/>
      <c r="BB721" s="1"/>
      <c r="BC721" s="1"/>
      <c r="BD721" s="1"/>
      <c r="BE721" s="1"/>
    </row>
    <row r="722" hidden="1">
      <c r="A722" s="29" t="s">
        <v>491</v>
      </c>
      <c r="B722" s="29" t="s">
        <v>27</v>
      </c>
      <c r="C722" s="29" t="s">
        <v>116</v>
      </c>
      <c r="D722" s="29" t="s">
        <v>250</v>
      </c>
      <c r="E722" s="36"/>
      <c r="F722" s="30" t="s">
        <v>34</v>
      </c>
      <c r="G722" s="31">
        <f t="shared" si="1705"/>
        <v>14168.200000000001</v>
      </c>
      <c r="H722" s="31">
        <f t="shared" si="1706"/>
        <v>14553.4</v>
      </c>
      <c r="I722" s="31">
        <f t="shared" si="1707"/>
        <v>14553.4</v>
      </c>
      <c r="J722" s="31">
        <f t="shared" si="1708"/>
        <v>0</v>
      </c>
      <c r="K722" s="31">
        <f t="shared" si="1709"/>
        <v>0</v>
      </c>
      <c r="L722" s="31">
        <f t="shared" si="1710"/>
        <v>0</v>
      </c>
      <c r="M722" s="31">
        <f t="shared" si="1702"/>
        <v>14168.200000000001</v>
      </c>
      <c r="N722" s="31">
        <f t="shared" si="1703"/>
        <v>14553.4</v>
      </c>
      <c r="O722" s="31">
        <f t="shared" si="1704"/>
        <v>14553.4</v>
      </c>
      <c r="P722" s="31">
        <f t="shared" si="1711"/>
        <v>0</v>
      </c>
      <c r="Q722" s="31">
        <f t="shared" si="1712"/>
        <v>0</v>
      </c>
      <c r="R722" s="31">
        <f t="shared" si="1713"/>
        <v>0</v>
      </c>
      <c r="S722" s="31">
        <f t="shared" si="1714"/>
        <v>0</v>
      </c>
      <c r="T722" s="31">
        <f t="shared" si="1715"/>
        <v>0</v>
      </c>
      <c r="U722" s="31">
        <f t="shared" si="1716"/>
        <v>0</v>
      </c>
      <c r="V722" s="31">
        <f t="shared" si="1717"/>
        <v>0</v>
      </c>
      <c r="W722" s="31">
        <f t="shared" si="1718"/>
        <v>0</v>
      </c>
      <c r="X722" s="31">
        <f t="shared" si="1719"/>
        <v>0</v>
      </c>
      <c r="Y722" s="31">
        <f t="shared" si="1720"/>
        <v>0</v>
      </c>
      <c r="Z722" s="31">
        <f t="shared" si="1721"/>
        <v>0</v>
      </c>
      <c r="AA722" s="31">
        <f t="shared" si="1722"/>
        <v>0</v>
      </c>
      <c r="AB722" s="31">
        <f t="shared" si="1723"/>
        <v>0</v>
      </c>
      <c r="AC722" s="31">
        <f t="shared" si="1666"/>
        <v>14168.200000000001</v>
      </c>
      <c r="AD722" s="31">
        <f t="shared" si="1667"/>
        <v>14553.4</v>
      </c>
      <c r="AE722" s="31">
        <f t="shared" si="1668"/>
        <v>14553.4</v>
      </c>
      <c r="AF722" s="31">
        <f t="shared" si="1724"/>
        <v>0</v>
      </c>
      <c r="AG722" s="31">
        <f t="shared" si="1669"/>
        <v>14168.200000000001</v>
      </c>
      <c r="AH722" s="31">
        <f t="shared" si="1670"/>
        <v>14553.4</v>
      </c>
      <c r="AI722" s="31">
        <f t="shared" si="1671"/>
        <v>14553.4</v>
      </c>
      <c r="AJ722" s="31">
        <f t="shared" si="1725"/>
        <v>0</v>
      </c>
      <c r="AK722" s="31">
        <f t="shared" si="1726"/>
        <v>0</v>
      </c>
      <c r="AL722" s="31">
        <f t="shared" si="1727"/>
        <v>0</v>
      </c>
      <c r="AM722" s="31">
        <f t="shared" si="1728"/>
        <v>0</v>
      </c>
      <c r="AN722" s="31">
        <f t="shared" si="1729"/>
        <v>0</v>
      </c>
      <c r="AO722" s="31">
        <f t="shared" si="1730"/>
        <v>0</v>
      </c>
      <c r="AP722" s="31">
        <f t="shared" si="1731"/>
        <v>0</v>
      </c>
      <c r="AQ722" s="31">
        <f t="shared" si="1732"/>
        <v>0</v>
      </c>
      <c r="AR722" s="31">
        <f t="shared" si="1733"/>
        <v>0</v>
      </c>
      <c r="AS722" s="31">
        <f t="shared" si="1633"/>
        <v>14168.200000000001</v>
      </c>
      <c r="AT722" s="31">
        <f t="shared" si="1634"/>
        <v>14553.4</v>
      </c>
      <c r="AU722" s="31">
        <f t="shared" si="1635"/>
        <v>14553.4</v>
      </c>
      <c r="AV722" s="31">
        <f t="shared" si="1734"/>
        <v>0</v>
      </c>
      <c r="AW722" s="32">
        <v>0</v>
      </c>
      <c r="AX722" s="32"/>
      <c r="AY722" s="1" t="s">
        <v>152</v>
      </c>
      <c r="AZ722" s="1"/>
      <c r="BA722" s="1"/>
      <c r="BB722" s="1"/>
      <c r="BC722" s="1"/>
      <c r="BD722" s="1"/>
      <c r="BE722" s="1"/>
    </row>
    <row r="723" ht="78.75">
      <c r="A723" s="29" t="s">
        <v>491</v>
      </c>
      <c r="B723" s="29" t="s">
        <v>27</v>
      </c>
      <c r="C723" s="29" t="s">
        <v>116</v>
      </c>
      <c r="D723" s="29" t="s">
        <v>432</v>
      </c>
      <c r="E723" s="36"/>
      <c r="F723" s="30" t="s">
        <v>433</v>
      </c>
      <c r="G723" s="31">
        <f t="shared" si="1705"/>
        <v>14168.200000000001</v>
      </c>
      <c r="H723" s="31">
        <f t="shared" si="1706"/>
        <v>14553.4</v>
      </c>
      <c r="I723" s="31">
        <f t="shared" si="1707"/>
        <v>14553.4</v>
      </c>
      <c r="J723" s="31">
        <f t="shared" si="1708"/>
        <v>0</v>
      </c>
      <c r="K723" s="31">
        <f t="shared" si="1709"/>
        <v>0</v>
      </c>
      <c r="L723" s="31">
        <f t="shared" si="1710"/>
        <v>0</v>
      </c>
      <c r="M723" s="31">
        <f t="shared" si="1702"/>
        <v>14168.200000000001</v>
      </c>
      <c r="N723" s="31">
        <f t="shared" si="1703"/>
        <v>14553.4</v>
      </c>
      <c r="O723" s="31">
        <f t="shared" si="1704"/>
        <v>14553.4</v>
      </c>
      <c r="P723" s="31">
        <f t="shared" si="1711"/>
        <v>0</v>
      </c>
      <c r="Q723" s="31">
        <f t="shared" si="1712"/>
        <v>0</v>
      </c>
      <c r="R723" s="31">
        <f t="shared" si="1713"/>
        <v>0</v>
      </c>
      <c r="S723" s="31">
        <f t="shared" si="1714"/>
        <v>0</v>
      </c>
      <c r="T723" s="31">
        <f t="shared" si="1715"/>
        <v>0</v>
      </c>
      <c r="U723" s="31">
        <f t="shared" si="1716"/>
        <v>0</v>
      </c>
      <c r="V723" s="31">
        <f t="shared" si="1717"/>
        <v>0</v>
      </c>
      <c r="W723" s="31">
        <f t="shared" si="1718"/>
        <v>0</v>
      </c>
      <c r="X723" s="31">
        <f t="shared" si="1719"/>
        <v>0</v>
      </c>
      <c r="Y723" s="31">
        <f t="shared" si="1720"/>
        <v>0</v>
      </c>
      <c r="Z723" s="31">
        <f t="shared" si="1721"/>
        <v>0</v>
      </c>
      <c r="AA723" s="31">
        <f t="shared" si="1722"/>
        <v>0</v>
      </c>
      <c r="AB723" s="31">
        <f t="shared" si="1723"/>
        <v>0</v>
      </c>
      <c r="AC723" s="31">
        <f t="shared" si="1666"/>
        <v>14168.200000000001</v>
      </c>
      <c r="AD723" s="31">
        <f t="shared" si="1667"/>
        <v>14553.4</v>
      </c>
      <c r="AE723" s="31">
        <f t="shared" si="1668"/>
        <v>14553.4</v>
      </c>
      <c r="AF723" s="31">
        <f t="shared" si="1724"/>
        <v>0</v>
      </c>
      <c r="AG723" s="31">
        <f t="shared" si="1669"/>
        <v>14168.200000000001</v>
      </c>
      <c r="AH723" s="31">
        <f t="shared" si="1670"/>
        <v>14553.4</v>
      </c>
      <c r="AI723" s="31">
        <f t="shared" si="1671"/>
        <v>14553.4</v>
      </c>
      <c r="AJ723" s="31">
        <f t="shared" si="1725"/>
        <v>0</v>
      </c>
      <c r="AK723" s="31">
        <f t="shared" si="1726"/>
        <v>0</v>
      </c>
      <c r="AL723" s="31">
        <f t="shared" si="1727"/>
        <v>0</v>
      </c>
      <c r="AM723" s="31">
        <f t="shared" si="1728"/>
        <v>0</v>
      </c>
      <c r="AN723" s="31">
        <f t="shared" si="1729"/>
        <v>0</v>
      </c>
      <c r="AO723" s="31">
        <f t="shared" si="1730"/>
        <v>0</v>
      </c>
      <c r="AP723" s="31">
        <f t="shared" si="1731"/>
        <v>0</v>
      </c>
      <c r="AQ723" s="31">
        <f t="shared" si="1732"/>
        <v>0</v>
      </c>
      <c r="AR723" s="31">
        <f t="shared" si="1733"/>
        <v>0</v>
      </c>
      <c r="AS723" s="31">
        <f t="shared" si="1633"/>
        <v>14168.200000000001</v>
      </c>
      <c r="AT723" s="31">
        <f t="shared" si="1634"/>
        <v>14553.4</v>
      </c>
      <c r="AU723" s="31">
        <f t="shared" si="1635"/>
        <v>14553.4</v>
      </c>
      <c r="AV723" s="31">
        <f t="shared" si="1734"/>
        <v>0</v>
      </c>
      <c r="AW723" s="32"/>
      <c r="AX723" s="32"/>
      <c r="AY723" s="1"/>
      <c r="AZ723" s="1"/>
      <c r="BA723" s="1"/>
      <c r="BB723" s="1"/>
      <c r="BC723" s="1"/>
      <c r="BD723" s="1"/>
      <c r="BE723" s="1"/>
    </row>
    <row r="724" ht="47.25">
      <c r="A724" s="29" t="s">
        <v>491</v>
      </c>
      <c r="B724" s="29" t="s">
        <v>27</v>
      </c>
      <c r="C724" s="29" t="s">
        <v>116</v>
      </c>
      <c r="D724" s="29" t="s">
        <v>434</v>
      </c>
      <c r="E724" s="36"/>
      <c r="F724" s="30" t="s">
        <v>435</v>
      </c>
      <c r="G724" s="31">
        <f>G725+G726</f>
        <v>14168.200000000001</v>
      </c>
      <c r="H724" s="31">
        <f>H725+H726</f>
        <v>14553.4</v>
      </c>
      <c r="I724" s="31">
        <f>I725+I726</f>
        <v>14553.4</v>
      </c>
      <c r="J724" s="31">
        <f>J725+J726</f>
        <v>0</v>
      </c>
      <c r="K724" s="31">
        <f>K725+K726</f>
        <v>0</v>
      </c>
      <c r="L724" s="31">
        <f>L725+L726</f>
        <v>0</v>
      </c>
      <c r="M724" s="31">
        <f t="shared" si="1702"/>
        <v>14168.200000000001</v>
      </c>
      <c r="N724" s="31">
        <f t="shared" si="1703"/>
        <v>14553.4</v>
      </c>
      <c r="O724" s="31">
        <f t="shared" si="1704"/>
        <v>14553.4</v>
      </c>
      <c r="P724" s="31">
        <f>P725+P726</f>
        <v>0</v>
      </c>
      <c r="Q724" s="31">
        <f>Q725+Q726</f>
        <v>0</v>
      </c>
      <c r="R724" s="31">
        <f>R725+R726</f>
        <v>0</v>
      </c>
      <c r="S724" s="31">
        <f>S725+S726</f>
        <v>0</v>
      </c>
      <c r="T724" s="31">
        <f>T725+T726</f>
        <v>0</v>
      </c>
      <c r="U724" s="31">
        <f>U725+U726</f>
        <v>0</v>
      </c>
      <c r="V724" s="31">
        <f>V725+V726</f>
        <v>0</v>
      </c>
      <c r="W724" s="31">
        <f>W725+W726</f>
        <v>0</v>
      </c>
      <c r="X724" s="31">
        <f>X725+X726</f>
        <v>0</v>
      </c>
      <c r="Y724" s="31">
        <f>Y725+Y726</f>
        <v>0</v>
      </c>
      <c r="Z724" s="31">
        <f>Z725+Z726</f>
        <v>0</v>
      </c>
      <c r="AA724" s="31">
        <f>AA725+AA726</f>
        <v>0</v>
      </c>
      <c r="AB724" s="31">
        <f>AB725+AB726</f>
        <v>0</v>
      </c>
      <c r="AC724" s="31">
        <f t="shared" si="1666"/>
        <v>14168.200000000001</v>
      </c>
      <c r="AD724" s="31">
        <f t="shared" si="1667"/>
        <v>14553.4</v>
      </c>
      <c r="AE724" s="31">
        <f t="shared" si="1668"/>
        <v>14553.4</v>
      </c>
      <c r="AF724" s="31">
        <f>AF725+AF726</f>
        <v>0</v>
      </c>
      <c r="AG724" s="31">
        <f t="shared" si="1669"/>
        <v>14168.200000000001</v>
      </c>
      <c r="AH724" s="31">
        <f t="shared" si="1670"/>
        <v>14553.4</v>
      </c>
      <c r="AI724" s="31">
        <f t="shared" si="1671"/>
        <v>14553.4</v>
      </c>
      <c r="AJ724" s="31">
        <f>AJ725+AJ726</f>
        <v>0</v>
      </c>
      <c r="AK724" s="31">
        <f>AK725+AK726</f>
        <v>0</v>
      </c>
      <c r="AL724" s="31">
        <f>AL725+AL726</f>
        <v>0</v>
      </c>
      <c r="AM724" s="31">
        <f>AM725+AM726</f>
        <v>0</v>
      </c>
      <c r="AN724" s="31">
        <f>AN725+AN726</f>
        <v>0</v>
      </c>
      <c r="AO724" s="31">
        <f>AO725+AO726</f>
        <v>0</v>
      </c>
      <c r="AP724" s="31">
        <f>AP725+AP726</f>
        <v>0</v>
      </c>
      <c r="AQ724" s="31">
        <f>AQ725+AQ726</f>
        <v>0</v>
      </c>
      <c r="AR724" s="31">
        <f>AR725+AR726</f>
        <v>0</v>
      </c>
      <c r="AS724" s="31">
        <f t="shared" si="1633"/>
        <v>14168.200000000001</v>
      </c>
      <c r="AT724" s="31">
        <f t="shared" si="1634"/>
        <v>14553.4</v>
      </c>
      <c r="AU724" s="31">
        <f t="shared" si="1635"/>
        <v>14553.4</v>
      </c>
      <c r="AV724" s="31">
        <f>AV725+AV726</f>
        <v>0</v>
      </c>
      <c r="AW724" s="32"/>
      <c r="AX724" s="32"/>
      <c r="AY724" s="1"/>
      <c r="AZ724" s="1"/>
      <c r="BA724" s="1"/>
      <c r="BB724" s="1"/>
      <c r="BC724" s="1"/>
      <c r="BD724" s="1"/>
      <c r="BE724" s="1"/>
    </row>
    <row r="725" ht="78.75">
      <c r="A725" s="29" t="s">
        <v>491</v>
      </c>
      <c r="B725" s="29" t="s">
        <v>27</v>
      </c>
      <c r="C725" s="29" t="s">
        <v>116</v>
      </c>
      <c r="D725" s="29" t="s">
        <v>434</v>
      </c>
      <c r="E725" s="29" t="s">
        <v>51</v>
      </c>
      <c r="F725" s="30" t="s">
        <v>52</v>
      </c>
      <c r="G725" s="31">
        <v>13519.700000000001</v>
      </c>
      <c r="H725" s="31">
        <v>13900.5</v>
      </c>
      <c r="I725" s="31">
        <v>13900.5</v>
      </c>
      <c r="J725" s="31"/>
      <c r="K725" s="31"/>
      <c r="L725" s="31"/>
      <c r="M725" s="31">
        <f t="shared" si="1702"/>
        <v>13519.700000000001</v>
      </c>
      <c r="N725" s="31">
        <f t="shared" si="1703"/>
        <v>13900.5</v>
      </c>
      <c r="O725" s="31">
        <f t="shared" si="1704"/>
        <v>13900.5</v>
      </c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  <c r="AA725" s="31"/>
      <c r="AB725" s="31"/>
      <c r="AC725" s="31">
        <f t="shared" si="1666"/>
        <v>13519.700000000001</v>
      </c>
      <c r="AD725" s="31">
        <f t="shared" si="1667"/>
        <v>13900.5</v>
      </c>
      <c r="AE725" s="31">
        <f t="shared" si="1668"/>
        <v>13900.5</v>
      </c>
      <c r="AF725" s="31"/>
      <c r="AG725" s="31">
        <f t="shared" si="1669"/>
        <v>13519.700000000001</v>
      </c>
      <c r="AH725" s="31">
        <f t="shared" si="1670"/>
        <v>13900.5</v>
      </c>
      <c r="AI725" s="31">
        <f t="shared" si="1671"/>
        <v>13900.5</v>
      </c>
      <c r="AJ725" s="31"/>
      <c r="AK725" s="31"/>
      <c r="AL725" s="31"/>
      <c r="AM725" s="31"/>
      <c r="AN725" s="31"/>
      <c r="AO725" s="31"/>
      <c r="AP725" s="31"/>
      <c r="AQ725" s="31"/>
      <c r="AR725" s="31"/>
      <c r="AS725" s="31">
        <f t="shared" si="1633"/>
        <v>13519.700000000001</v>
      </c>
      <c r="AT725" s="31">
        <f t="shared" si="1634"/>
        <v>13900.5</v>
      </c>
      <c r="AU725" s="31">
        <f t="shared" si="1635"/>
        <v>13900.5</v>
      </c>
      <c r="AV725" s="31"/>
      <c r="AW725" s="32"/>
      <c r="AX725" s="32"/>
      <c r="AY725" s="1"/>
      <c r="AZ725" s="1"/>
      <c r="BA725" s="1"/>
      <c r="BB725" s="1"/>
      <c r="BC725" s="1"/>
      <c r="BD725" s="1"/>
      <c r="BE725" s="1"/>
    </row>
    <row r="726" ht="31.5">
      <c r="A726" s="29" t="s">
        <v>491</v>
      </c>
      <c r="B726" s="29" t="s">
        <v>27</v>
      </c>
      <c r="C726" s="29" t="s">
        <v>116</v>
      </c>
      <c r="D726" s="29" t="s">
        <v>434</v>
      </c>
      <c r="E726" s="29" t="s">
        <v>39</v>
      </c>
      <c r="F726" s="30" t="s">
        <v>40</v>
      </c>
      <c r="G726" s="31">
        <v>648.5</v>
      </c>
      <c r="H726" s="31">
        <v>652.89999999999998</v>
      </c>
      <c r="I726" s="31">
        <v>652.89999999999998</v>
      </c>
      <c r="J726" s="31"/>
      <c r="K726" s="31"/>
      <c r="L726" s="31"/>
      <c r="M726" s="31">
        <f t="shared" si="1702"/>
        <v>648.5</v>
      </c>
      <c r="N726" s="31">
        <f t="shared" si="1703"/>
        <v>652.89999999999998</v>
      </c>
      <c r="O726" s="31">
        <f t="shared" si="1704"/>
        <v>652.89999999999998</v>
      </c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  <c r="AA726" s="31"/>
      <c r="AB726" s="31"/>
      <c r="AC726" s="31">
        <f t="shared" si="1666"/>
        <v>648.5</v>
      </c>
      <c r="AD726" s="31">
        <f t="shared" si="1667"/>
        <v>652.89999999999998</v>
      </c>
      <c r="AE726" s="31">
        <f t="shared" si="1668"/>
        <v>652.89999999999998</v>
      </c>
      <c r="AF726" s="31"/>
      <c r="AG726" s="31">
        <f t="shared" si="1669"/>
        <v>648.5</v>
      </c>
      <c r="AH726" s="31">
        <f t="shared" si="1670"/>
        <v>652.89999999999998</v>
      </c>
      <c r="AI726" s="31">
        <f t="shared" si="1671"/>
        <v>652.89999999999998</v>
      </c>
      <c r="AJ726" s="31"/>
      <c r="AK726" s="31"/>
      <c r="AL726" s="31"/>
      <c r="AM726" s="31"/>
      <c r="AN726" s="31"/>
      <c r="AO726" s="31"/>
      <c r="AP726" s="31"/>
      <c r="AQ726" s="31"/>
      <c r="AR726" s="31"/>
      <c r="AS726" s="31">
        <f t="shared" si="1633"/>
        <v>648.5</v>
      </c>
      <c r="AT726" s="31">
        <f t="shared" si="1634"/>
        <v>652.89999999999998</v>
      </c>
      <c r="AU726" s="31">
        <f t="shared" si="1635"/>
        <v>652.89999999999998</v>
      </c>
      <c r="AV726" s="31"/>
      <c r="AW726" s="32"/>
      <c r="AX726" s="32"/>
      <c r="AY726" s="1"/>
      <c r="AZ726" s="1"/>
      <c r="BA726" s="1"/>
      <c r="BB726" s="1"/>
      <c r="BC726" s="1"/>
      <c r="BD726" s="1"/>
      <c r="BE726" s="1"/>
    </row>
    <row r="727" ht="31.5">
      <c r="A727" s="29" t="s">
        <v>491</v>
      </c>
      <c r="B727" s="29" t="s">
        <v>27</v>
      </c>
      <c r="C727" s="29" t="s">
        <v>116</v>
      </c>
      <c r="D727" s="29" t="s">
        <v>82</v>
      </c>
      <c r="E727" s="36"/>
      <c r="F727" s="30" t="s">
        <v>83</v>
      </c>
      <c r="G727" s="31">
        <f t="shared" ref="G727:G728" si="1735">G728</f>
        <v>93475.999999999985</v>
      </c>
      <c r="H727" s="31">
        <f t="shared" ref="H727:H728" si="1736">H728</f>
        <v>95473.899999999994</v>
      </c>
      <c r="I727" s="31">
        <f t="shared" ref="I727:I728" si="1737">I728</f>
        <v>95473.899999999994</v>
      </c>
      <c r="J727" s="31">
        <f t="shared" ref="J727:J728" si="1738">J728</f>
        <v>0</v>
      </c>
      <c r="K727" s="31">
        <f t="shared" ref="K727:K728" si="1739">K728</f>
        <v>0</v>
      </c>
      <c r="L727" s="31">
        <f t="shared" ref="L727:L728" si="1740">L728</f>
        <v>0</v>
      </c>
      <c r="M727" s="31">
        <f t="shared" si="1702"/>
        <v>93475.999999999985</v>
      </c>
      <c r="N727" s="31">
        <f t="shared" si="1703"/>
        <v>95473.899999999994</v>
      </c>
      <c r="O727" s="31">
        <f t="shared" si="1704"/>
        <v>95473.899999999994</v>
      </c>
      <c r="P727" s="31">
        <f t="shared" ref="P727:P728" si="1741">P728</f>
        <v>0</v>
      </c>
      <c r="Q727" s="31">
        <f t="shared" ref="Q727:Q728" si="1742">Q728</f>
        <v>0</v>
      </c>
      <c r="R727" s="31">
        <f t="shared" ref="R727:R728" si="1743">R728</f>
        <v>0</v>
      </c>
      <c r="S727" s="31">
        <f t="shared" ref="S727:S728" si="1744">S728</f>
        <v>0</v>
      </c>
      <c r="T727" s="31">
        <f t="shared" ref="T727:T728" si="1745">T728</f>
        <v>0</v>
      </c>
      <c r="U727" s="31">
        <f t="shared" ref="U727:U728" si="1746">U728</f>
        <v>0</v>
      </c>
      <c r="V727" s="31">
        <f t="shared" ref="V727:V728" si="1747">V728</f>
        <v>0</v>
      </c>
      <c r="W727" s="31">
        <f t="shared" ref="W727:W728" si="1748">W728</f>
        <v>0</v>
      </c>
      <c r="X727" s="31">
        <f t="shared" ref="X727:X728" si="1749">X728</f>
        <v>0</v>
      </c>
      <c r="Y727" s="31">
        <f t="shared" ref="Y727:Y728" si="1750">Y728</f>
        <v>0</v>
      </c>
      <c r="Z727" s="31">
        <f t="shared" ref="Z727:Z728" si="1751">Z728</f>
        <v>0</v>
      </c>
      <c r="AA727" s="31">
        <f t="shared" ref="AA727:AA728" si="1752">AA728</f>
        <v>0</v>
      </c>
      <c r="AB727" s="31">
        <f t="shared" ref="AB727:AB728" si="1753">AB728</f>
        <v>0</v>
      </c>
      <c r="AC727" s="31">
        <f t="shared" si="1666"/>
        <v>93475.999999999985</v>
      </c>
      <c r="AD727" s="31">
        <f t="shared" si="1667"/>
        <v>95473.899999999994</v>
      </c>
      <c r="AE727" s="31">
        <f t="shared" si="1668"/>
        <v>95473.899999999994</v>
      </c>
      <c r="AF727" s="31">
        <f t="shared" ref="AF727:AF728" si="1754">AF728</f>
        <v>0</v>
      </c>
      <c r="AG727" s="31">
        <f t="shared" si="1669"/>
        <v>93475.999999999985</v>
      </c>
      <c r="AH727" s="31">
        <f t="shared" si="1670"/>
        <v>95473.899999999994</v>
      </c>
      <c r="AI727" s="31">
        <f t="shared" si="1671"/>
        <v>95473.899999999994</v>
      </c>
      <c r="AJ727" s="31">
        <f t="shared" ref="AJ727:AJ728" si="1755">AJ728</f>
        <v>0</v>
      </c>
      <c r="AK727" s="31">
        <f t="shared" ref="AK727:AK728" si="1756">AK728</f>
        <v>0</v>
      </c>
      <c r="AL727" s="31">
        <f t="shared" ref="AL727:AL728" si="1757">AL728</f>
        <v>-1175</v>
      </c>
      <c r="AM727" s="31">
        <f t="shared" ref="AM727:AM728" si="1758">AM728</f>
        <v>0</v>
      </c>
      <c r="AN727" s="31">
        <f t="shared" ref="AN727:AN728" si="1759">AN728</f>
        <v>0</v>
      </c>
      <c r="AO727" s="31">
        <f t="shared" ref="AO727:AO728" si="1760">AO728</f>
        <v>0</v>
      </c>
      <c r="AP727" s="31">
        <f t="shared" ref="AP727:AP728" si="1761">AP728</f>
        <v>0</v>
      </c>
      <c r="AQ727" s="31">
        <f t="shared" ref="AQ727:AQ728" si="1762">AQ728</f>
        <v>0</v>
      </c>
      <c r="AR727" s="31">
        <f t="shared" ref="AR727:AR728" si="1763">AR728</f>
        <v>0</v>
      </c>
      <c r="AS727" s="31">
        <f t="shared" si="1633"/>
        <v>92300.999999999985</v>
      </c>
      <c r="AT727" s="31">
        <f t="shared" si="1634"/>
        <v>95473.899999999994</v>
      </c>
      <c r="AU727" s="31">
        <f t="shared" si="1635"/>
        <v>95473.899999999994</v>
      </c>
      <c r="AV727" s="31">
        <f t="shared" ref="AV727:AV728" si="1764">AV728</f>
        <v>0</v>
      </c>
      <c r="AW727" s="32"/>
      <c r="AX727" s="32"/>
      <c r="AY727" s="1"/>
      <c r="AZ727" s="1"/>
      <c r="BA727" s="1"/>
      <c r="BB727" s="1"/>
      <c r="BC727" s="1"/>
      <c r="BD727" s="1"/>
      <c r="BE727" s="1"/>
    </row>
    <row r="728" ht="31.5">
      <c r="A728" s="29" t="s">
        <v>491</v>
      </c>
      <c r="B728" s="29" t="s">
        <v>27</v>
      </c>
      <c r="C728" s="29" t="s">
        <v>116</v>
      </c>
      <c r="D728" s="29" t="s">
        <v>436</v>
      </c>
      <c r="E728" s="36"/>
      <c r="F728" s="30" t="s">
        <v>437</v>
      </c>
      <c r="G728" s="31">
        <f t="shared" si="1735"/>
        <v>93475.999999999985</v>
      </c>
      <c r="H728" s="31">
        <f t="shared" si="1736"/>
        <v>95473.899999999994</v>
      </c>
      <c r="I728" s="31">
        <f t="shared" si="1737"/>
        <v>95473.899999999994</v>
      </c>
      <c r="J728" s="31">
        <f t="shared" si="1738"/>
        <v>0</v>
      </c>
      <c r="K728" s="31">
        <f t="shared" si="1739"/>
        <v>0</v>
      </c>
      <c r="L728" s="31">
        <f t="shared" si="1740"/>
        <v>0</v>
      </c>
      <c r="M728" s="31">
        <f t="shared" si="1702"/>
        <v>93475.999999999985</v>
      </c>
      <c r="N728" s="31">
        <f t="shared" si="1703"/>
        <v>95473.899999999994</v>
      </c>
      <c r="O728" s="31">
        <f t="shared" si="1704"/>
        <v>95473.899999999994</v>
      </c>
      <c r="P728" s="31">
        <f t="shared" si="1741"/>
        <v>0</v>
      </c>
      <c r="Q728" s="31">
        <f t="shared" si="1742"/>
        <v>0</v>
      </c>
      <c r="R728" s="31">
        <f t="shared" si="1743"/>
        <v>0</v>
      </c>
      <c r="S728" s="31">
        <f t="shared" si="1744"/>
        <v>0</v>
      </c>
      <c r="T728" s="31">
        <f t="shared" si="1745"/>
        <v>0</v>
      </c>
      <c r="U728" s="31">
        <f t="shared" si="1746"/>
        <v>0</v>
      </c>
      <c r="V728" s="31">
        <f t="shared" si="1747"/>
        <v>0</v>
      </c>
      <c r="W728" s="31">
        <f t="shared" si="1748"/>
        <v>0</v>
      </c>
      <c r="X728" s="31">
        <f t="shared" si="1749"/>
        <v>0</v>
      </c>
      <c r="Y728" s="31">
        <f t="shared" si="1750"/>
        <v>0</v>
      </c>
      <c r="Z728" s="31">
        <f t="shared" si="1751"/>
        <v>0</v>
      </c>
      <c r="AA728" s="31">
        <f t="shared" si="1752"/>
        <v>0</v>
      </c>
      <c r="AB728" s="31">
        <f t="shared" si="1753"/>
        <v>0</v>
      </c>
      <c r="AC728" s="31">
        <f t="shared" si="1666"/>
        <v>93475.999999999985</v>
      </c>
      <c r="AD728" s="31">
        <f t="shared" si="1667"/>
        <v>95473.899999999994</v>
      </c>
      <c r="AE728" s="31">
        <f t="shared" si="1668"/>
        <v>95473.899999999994</v>
      </c>
      <c r="AF728" s="31">
        <f t="shared" si="1754"/>
        <v>0</v>
      </c>
      <c r="AG728" s="31">
        <f t="shared" si="1669"/>
        <v>93475.999999999985</v>
      </c>
      <c r="AH728" s="31">
        <f t="shared" si="1670"/>
        <v>95473.899999999994</v>
      </c>
      <c r="AI728" s="31">
        <f t="shared" si="1671"/>
        <v>95473.899999999994</v>
      </c>
      <c r="AJ728" s="31">
        <f t="shared" si="1755"/>
        <v>0</v>
      </c>
      <c r="AK728" s="31">
        <f t="shared" si="1756"/>
        <v>0</v>
      </c>
      <c r="AL728" s="31">
        <f t="shared" si="1757"/>
        <v>-1175</v>
      </c>
      <c r="AM728" s="31">
        <f t="shared" si="1758"/>
        <v>0</v>
      </c>
      <c r="AN728" s="31">
        <f t="shared" si="1759"/>
        <v>0</v>
      </c>
      <c r="AO728" s="31">
        <f t="shared" si="1760"/>
        <v>0</v>
      </c>
      <c r="AP728" s="31">
        <f t="shared" si="1761"/>
        <v>0</v>
      </c>
      <c r="AQ728" s="31">
        <f t="shared" si="1762"/>
        <v>0</v>
      </c>
      <c r="AR728" s="31">
        <f t="shared" si="1763"/>
        <v>0</v>
      </c>
      <c r="AS728" s="31">
        <f t="shared" si="1633"/>
        <v>92300.999999999985</v>
      </c>
      <c r="AT728" s="31">
        <f t="shared" si="1634"/>
        <v>95473.899999999994</v>
      </c>
      <c r="AU728" s="31">
        <f t="shared" si="1635"/>
        <v>95473.899999999994</v>
      </c>
      <c r="AV728" s="31">
        <f t="shared" si="1764"/>
        <v>0</v>
      </c>
      <c r="AW728" s="32"/>
      <c r="AX728" s="32"/>
      <c r="AY728" s="1"/>
      <c r="AZ728" s="1"/>
      <c r="BA728" s="1"/>
      <c r="BB728" s="1"/>
      <c r="BC728" s="1"/>
      <c r="BD728" s="1"/>
      <c r="BE728" s="1"/>
    </row>
    <row r="729">
      <c r="A729" s="29" t="s">
        <v>491</v>
      </c>
      <c r="B729" s="29" t="s">
        <v>27</v>
      </c>
      <c r="C729" s="29" t="s">
        <v>116</v>
      </c>
      <c r="D729" s="29" t="s">
        <v>438</v>
      </c>
      <c r="E729" s="36"/>
      <c r="F729" s="30" t="s">
        <v>50</v>
      </c>
      <c r="G729" s="31">
        <f>G730+G731+G732</f>
        <v>93475.999999999985</v>
      </c>
      <c r="H729" s="31">
        <f>H730+H731+H732</f>
        <v>95473.899999999994</v>
      </c>
      <c r="I729" s="31">
        <f>I730+I731+I732</f>
        <v>95473.899999999994</v>
      </c>
      <c r="J729" s="31">
        <f>J730+J731+J732</f>
        <v>0</v>
      </c>
      <c r="K729" s="31">
        <f>K730+K731+K732</f>
        <v>0</v>
      </c>
      <c r="L729" s="31">
        <f>L730+L731+L732</f>
        <v>0</v>
      </c>
      <c r="M729" s="31">
        <f t="shared" si="1702"/>
        <v>93475.999999999985</v>
      </c>
      <c r="N729" s="31">
        <f t="shared" si="1703"/>
        <v>95473.899999999994</v>
      </c>
      <c r="O729" s="31">
        <f t="shared" si="1704"/>
        <v>95473.899999999994</v>
      </c>
      <c r="P729" s="31">
        <f>P730+P731+P732</f>
        <v>0</v>
      </c>
      <c r="Q729" s="31">
        <f>Q730+Q731+Q732</f>
        <v>0</v>
      </c>
      <c r="R729" s="31">
        <f>R730+R731+R732</f>
        <v>0</v>
      </c>
      <c r="S729" s="31">
        <f>S730+S731+S732</f>
        <v>0</v>
      </c>
      <c r="T729" s="31">
        <f>T730+T731+T732</f>
        <v>0</v>
      </c>
      <c r="U729" s="31">
        <f>U730+U731+U732</f>
        <v>0</v>
      </c>
      <c r="V729" s="31">
        <f>V730+V731+V732</f>
        <v>0</v>
      </c>
      <c r="W729" s="31">
        <f>W730+W731+W732</f>
        <v>0</v>
      </c>
      <c r="X729" s="31">
        <f>X730+X731+X732</f>
        <v>0</v>
      </c>
      <c r="Y729" s="31">
        <f>Y730+Y731+Y732</f>
        <v>0</v>
      </c>
      <c r="Z729" s="31">
        <f>Z730+Z731+Z732</f>
        <v>0</v>
      </c>
      <c r="AA729" s="31">
        <f>AA730+AA731+AA732</f>
        <v>0</v>
      </c>
      <c r="AB729" s="31">
        <f>AB730+AB731+AB732</f>
        <v>0</v>
      </c>
      <c r="AC729" s="31">
        <f t="shared" si="1666"/>
        <v>93475.999999999985</v>
      </c>
      <c r="AD729" s="31">
        <f t="shared" si="1667"/>
        <v>95473.899999999994</v>
      </c>
      <c r="AE729" s="31">
        <f t="shared" si="1668"/>
        <v>95473.899999999994</v>
      </c>
      <c r="AF729" s="31">
        <f>AF730+AF731+AF732</f>
        <v>0</v>
      </c>
      <c r="AG729" s="31">
        <f t="shared" si="1669"/>
        <v>93475.999999999985</v>
      </c>
      <c r="AH729" s="31">
        <f t="shared" si="1670"/>
        <v>95473.899999999994</v>
      </c>
      <c r="AI729" s="31">
        <f t="shared" si="1671"/>
        <v>95473.899999999994</v>
      </c>
      <c r="AJ729" s="31">
        <f>AJ730+AJ731+AJ732</f>
        <v>0</v>
      </c>
      <c r="AK729" s="31">
        <f>AK730+AK731+AK732</f>
        <v>0</v>
      </c>
      <c r="AL729" s="31">
        <f>AL730+AL731+AL732</f>
        <v>-1175</v>
      </c>
      <c r="AM729" s="31">
        <f>AM730+AM731+AM732</f>
        <v>0</v>
      </c>
      <c r="AN729" s="31">
        <f>AN730+AN731+AN732</f>
        <v>0</v>
      </c>
      <c r="AO729" s="31">
        <f>AO730+AO731+AO732</f>
        <v>0</v>
      </c>
      <c r="AP729" s="31">
        <f>AP730+AP731+AP732</f>
        <v>0</v>
      </c>
      <c r="AQ729" s="31">
        <f>AQ730+AQ731+AQ732</f>
        <v>0</v>
      </c>
      <c r="AR729" s="31">
        <f>AR730+AR731+AR732</f>
        <v>0</v>
      </c>
      <c r="AS729" s="31">
        <f t="shared" si="1633"/>
        <v>92300.999999999985</v>
      </c>
      <c r="AT729" s="31">
        <f t="shared" si="1634"/>
        <v>95473.899999999994</v>
      </c>
      <c r="AU729" s="31">
        <f t="shared" si="1635"/>
        <v>95473.899999999994</v>
      </c>
      <c r="AV729" s="31">
        <f>AV730+AV731+AV732</f>
        <v>0</v>
      </c>
      <c r="AW729" s="32"/>
      <c r="AX729" s="32"/>
      <c r="AY729" s="1"/>
      <c r="AZ729" s="1"/>
      <c r="BA729" s="1"/>
      <c r="BB729" s="1"/>
      <c r="BC729" s="1"/>
      <c r="BD729" s="1"/>
      <c r="BE729" s="1"/>
    </row>
    <row r="730" ht="78.75">
      <c r="A730" s="29" t="s">
        <v>491</v>
      </c>
      <c r="B730" s="29" t="s">
        <v>27</v>
      </c>
      <c r="C730" s="29" t="s">
        <v>116</v>
      </c>
      <c r="D730" s="29" t="s">
        <v>438</v>
      </c>
      <c r="E730" s="29" t="s">
        <v>51</v>
      </c>
      <c r="F730" s="30" t="s">
        <v>52</v>
      </c>
      <c r="G730" s="31">
        <v>83814.699999999997</v>
      </c>
      <c r="H730" s="31">
        <v>86176.600000000006</v>
      </c>
      <c r="I730" s="31">
        <v>86176.600000000006</v>
      </c>
      <c r="J730" s="31"/>
      <c r="K730" s="31"/>
      <c r="L730" s="31"/>
      <c r="M730" s="31">
        <f t="shared" si="1702"/>
        <v>83814.699999999997</v>
      </c>
      <c r="N730" s="31">
        <f t="shared" si="1703"/>
        <v>86176.600000000006</v>
      </c>
      <c r="O730" s="31">
        <f t="shared" si="1704"/>
        <v>86176.600000000006</v>
      </c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  <c r="AA730" s="31"/>
      <c r="AB730" s="31"/>
      <c r="AC730" s="31">
        <f t="shared" si="1666"/>
        <v>83814.699999999997</v>
      </c>
      <c r="AD730" s="31">
        <f t="shared" si="1667"/>
        <v>86176.600000000006</v>
      </c>
      <c r="AE730" s="31">
        <f t="shared" si="1668"/>
        <v>86176.600000000006</v>
      </c>
      <c r="AF730" s="31"/>
      <c r="AG730" s="31">
        <f t="shared" si="1669"/>
        <v>83814.699999999997</v>
      </c>
      <c r="AH730" s="31">
        <f t="shared" si="1670"/>
        <v>86176.600000000006</v>
      </c>
      <c r="AI730" s="31">
        <f t="shared" si="1671"/>
        <v>86176.600000000006</v>
      </c>
      <c r="AJ730" s="31"/>
      <c r="AK730" s="31"/>
      <c r="AL730" s="31">
        <v>-1175</v>
      </c>
      <c r="AM730" s="31"/>
      <c r="AN730" s="31"/>
      <c r="AO730" s="31"/>
      <c r="AP730" s="31"/>
      <c r="AQ730" s="31"/>
      <c r="AR730" s="31"/>
      <c r="AS730" s="31">
        <f t="shared" si="1633"/>
        <v>82639.699999999997</v>
      </c>
      <c r="AT730" s="31">
        <f t="shared" si="1634"/>
        <v>86176.600000000006</v>
      </c>
      <c r="AU730" s="31">
        <f t="shared" si="1635"/>
        <v>86176.600000000006</v>
      </c>
      <c r="AV730" s="31"/>
      <c r="AW730" s="32"/>
      <c r="AX730" s="32"/>
      <c r="AY730" s="1"/>
      <c r="AZ730" s="1"/>
      <c r="BA730" s="1"/>
      <c r="BB730" s="1"/>
      <c r="BC730" s="1"/>
      <c r="BD730" s="1"/>
      <c r="BE730" s="1"/>
    </row>
    <row r="731" ht="31.5">
      <c r="A731" s="29" t="s">
        <v>491</v>
      </c>
      <c r="B731" s="29" t="s">
        <v>27</v>
      </c>
      <c r="C731" s="29" t="s">
        <v>116</v>
      </c>
      <c r="D731" s="29" t="s">
        <v>438</v>
      </c>
      <c r="E731" s="29" t="s">
        <v>39</v>
      </c>
      <c r="F731" s="30" t="s">
        <v>40</v>
      </c>
      <c r="G731" s="31">
        <v>9380.8999999999996</v>
      </c>
      <c r="H731" s="31">
        <v>9016.8999999999996</v>
      </c>
      <c r="I731" s="31">
        <v>9016.8999999999996</v>
      </c>
      <c r="J731" s="31"/>
      <c r="K731" s="31"/>
      <c r="L731" s="31"/>
      <c r="M731" s="31">
        <f t="shared" si="1702"/>
        <v>9380.8999999999996</v>
      </c>
      <c r="N731" s="31">
        <f t="shared" si="1703"/>
        <v>9016.8999999999996</v>
      </c>
      <c r="O731" s="31">
        <f t="shared" si="1704"/>
        <v>9016.8999999999996</v>
      </c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  <c r="AA731" s="31"/>
      <c r="AB731" s="31"/>
      <c r="AC731" s="31">
        <f t="shared" si="1666"/>
        <v>9380.8999999999996</v>
      </c>
      <c r="AD731" s="31">
        <f t="shared" si="1667"/>
        <v>9016.8999999999996</v>
      </c>
      <c r="AE731" s="31">
        <f t="shared" si="1668"/>
        <v>9016.8999999999996</v>
      </c>
      <c r="AF731" s="31"/>
      <c r="AG731" s="31">
        <f t="shared" si="1669"/>
        <v>9380.8999999999996</v>
      </c>
      <c r="AH731" s="31">
        <f t="shared" si="1670"/>
        <v>9016.8999999999996</v>
      </c>
      <c r="AI731" s="31">
        <f t="shared" si="1671"/>
        <v>9016.8999999999996</v>
      </c>
      <c r="AJ731" s="31"/>
      <c r="AK731" s="31"/>
      <c r="AL731" s="31"/>
      <c r="AM731" s="31"/>
      <c r="AN731" s="31"/>
      <c r="AO731" s="31"/>
      <c r="AP731" s="31"/>
      <c r="AQ731" s="31"/>
      <c r="AR731" s="31"/>
      <c r="AS731" s="31">
        <f t="shared" si="1633"/>
        <v>9380.8999999999996</v>
      </c>
      <c r="AT731" s="31">
        <f t="shared" si="1634"/>
        <v>9016.8999999999996</v>
      </c>
      <c r="AU731" s="31">
        <f t="shared" si="1635"/>
        <v>9016.8999999999996</v>
      </c>
      <c r="AV731" s="31"/>
      <c r="AW731" s="32"/>
      <c r="AX731" s="32"/>
      <c r="AY731" s="1"/>
      <c r="AZ731" s="1"/>
      <c r="BA731" s="1"/>
      <c r="BB731" s="1"/>
      <c r="BC731" s="1"/>
      <c r="BD731" s="1"/>
      <c r="BE731" s="1"/>
    </row>
    <row r="732">
      <c r="A732" s="29" t="s">
        <v>491</v>
      </c>
      <c r="B732" s="29" t="s">
        <v>27</v>
      </c>
      <c r="C732" s="29" t="s">
        <v>116</v>
      </c>
      <c r="D732" s="29" t="s">
        <v>438</v>
      </c>
      <c r="E732" s="29" t="s">
        <v>41</v>
      </c>
      <c r="F732" s="30" t="s">
        <v>42</v>
      </c>
      <c r="G732" s="31">
        <v>280.39999999999998</v>
      </c>
      <c r="H732" s="31">
        <v>280.39999999999998</v>
      </c>
      <c r="I732" s="31">
        <v>280.39999999999998</v>
      </c>
      <c r="J732" s="31"/>
      <c r="K732" s="31"/>
      <c r="L732" s="31"/>
      <c r="M732" s="31">
        <f t="shared" si="1702"/>
        <v>280.39999999999998</v>
      </c>
      <c r="N732" s="31">
        <f t="shared" si="1703"/>
        <v>280.39999999999998</v>
      </c>
      <c r="O732" s="31">
        <f t="shared" si="1704"/>
        <v>280.39999999999998</v>
      </c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  <c r="AA732" s="31"/>
      <c r="AB732" s="31"/>
      <c r="AC732" s="31">
        <f t="shared" si="1666"/>
        <v>280.39999999999998</v>
      </c>
      <c r="AD732" s="31">
        <f t="shared" si="1667"/>
        <v>280.39999999999998</v>
      </c>
      <c r="AE732" s="31">
        <f t="shared" si="1668"/>
        <v>280.39999999999998</v>
      </c>
      <c r="AF732" s="31"/>
      <c r="AG732" s="31">
        <f t="shared" si="1669"/>
        <v>280.39999999999998</v>
      </c>
      <c r="AH732" s="31">
        <f t="shared" si="1670"/>
        <v>280.39999999999998</v>
      </c>
      <c r="AI732" s="31">
        <f t="shared" si="1671"/>
        <v>280.39999999999998</v>
      </c>
      <c r="AJ732" s="31"/>
      <c r="AK732" s="31"/>
      <c r="AL732" s="31"/>
      <c r="AM732" s="31"/>
      <c r="AN732" s="31"/>
      <c r="AO732" s="31"/>
      <c r="AP732" s="31"/>
      <c r="AQ732" s="31"/>
      <c r="AR732" s="31"/>
      <c r="AS732" s="31">
        <f t="shared" si="1633"/>
        <v>280.39999999999998</v>
      </c>
      <c r="AT732" s="31">
        <f t="shared" si="1634"/>
        <v>280.39999999999998</v>
      </c>
      <c r="AU732" s="31">
        <f t="shared" si="1635"/>
        <v>280.39999999999998</v>
      </c>
      <c r="AV732" s="31"/>
      <c r="AW732" s="32"/>
      <c r="AX732" s="32"/>
      <c r="AY732" s="1"/>
      <c r="AZ732" s="1"/>
      <c r="BA732" s="1"/>
      <c r="BB732" s="1"/>
      <c r="BC732" s="1"/>
      <c r="BD732" s="1"/>
      <c r="BE732" s="1"/>
    </row>
    <row r="733" s="24" customFormat="1">
      <c r="A733" s="25" t="s">
        <v>491</v>
      </c>
      <c r="B733" s="25" t="s">
        <v>27</v>
      </c>
      <c r="C733" s="25" t="s">
        <v>29</v>
      </c>
      <c r="D733" s="25"/>
      <c r="E733" s="25"/>
      <c r="F733" s="26" t="s">
        <v>30</v>
      </c>
      <c r="G733" s="27">
        <f>G734</f>
        <v>29228.399999999998</v>
      </c>
      <c r="H733" s="27">
        <f>H734</f>
        <v>22254.100000000002</v>
      </c>
      <c r="I733" s="27">
        <f>I734</f>
        <v>22254.100000000002</v>
      </c>
      <c r="J733" s="27">
        <f>J734</f>
        <v>0</v>
      </c>
      <c r="K733" s="27">
        <f>K734</f>
        <v>0</v>
      </c>
      <c r="L733" s="27">
        <f>L734</f>
        <v>0</v>
      </c>
      <c r="M733" s="27">
        <f t="shared" si="1702"/>
        <v>29228.399999999998</v>
      </c>
      <c r="N733" s="27">
        <f t="shared" si="1703"/>
        <v>22254.100000000002</v>
      </c>
      <c r="O733" s="27">
        <f t="shared" si="1704"/>
        <v>22254.100000000002</v>
      </c>
      <c r="P733" s="27">
        <f>P734</f>
        <v>0</v>
      </c>
      <c r="Q733" s="27">
        <f>Q734</f>
        <v>0</v>
      </c>
      <c r="R733" s="27">
        <f>R734</f>
        <v>0</v>
      </c>
      <c r="S733" s="27">
        <f>S734</f>
        <v>0</v>
      </c>
      <c r="T733" s="27">
        <f>T734</f>
        <v>0</v>
      </c>
      <c r="U733" s="27">
        <f>U734</f>
        <v>0</v>
      </c>
      <c r="V733" s="27">
        <f>V734</f>
        <v>0</v>
      </c>
      <c r="W733" s="27">
        <f>W734</f>
        <v>0</v>
      </c>
      <c r="X733" s="27">
        <f>X734</f>
        <v>0</v>
      </c>
      <c r="Y733" s="27">
        <f>Y734</f>
        <v>0</v>
      </c>
      <c r="Z733" s="27">
        <f>Z734</f>
        <v>0</v>
      </c>
      <c r="AA733" s="27">
        <f>AA734</f>
        <v>0</v>
      </c>
      <c r="AB733" s="27">
        <f>AB734</f>
        <v>0</v>
      </c>
      <c r="AC733" s="27">
        <f t="shared" si="1666"/>
        <v>29228.399999999998</v>
      </c>
      <c r="AD733" s="27">
        <f t="shared" si="1667"/>
        <v>22254.100000000002</v>
      </c>
      <c r="AE733" s="27">
        <f t="shared" si="1668"/>
        <v>22254.100000000002</v>
      </c>
      <c r="AF733" s="27">
        <f>AF734</f>
        <v>0</v>
      </c>
      <c r="AG733" s="27">
        <f t="shared" si="1669"/>
        <v>29228.399999999998</v>
      </c>
      <c r="AH733" s="27">
        <f t="shared" si="1670"/>
        <v>22254.100000000002</v>
      </c>
      <c r="AI733" s="27">
        <f t="shared" si="1671"/>
        <v>22254.100000000002</v>
      </c>
      <c r="AJ733" s="27">
        <f>AJ734+AJ750</f>
        <v>0</v>
      </c>
      <c r="AK733" s="27">
        <f>AK734+AK750</f>
        <v>-1901.9000000000001</v>
      </c>
      <c r="AL733" s="27">
        <f>AL734+AL750</f>
        <v>8577.1930000000011</v>
      </c>
      <c r="AM733" s="27">
        <f>AM734+AM750</f>
        <v>0</v>
      </c>
      <c r="AN733" s="27">
        <f>AN734+AN750</f>
        <v>0</v>
      </c>
      <c r="AO733" s="27">
        <f>AO734+AO750</f>
        <v>0</v>
      </c>
      <c r="AP733" s="27">
        <f>AP734+AP750</f>
        <v>0</v>
      </c>
      <c r="AQ733" s="27">
        <f>AQ734+AQ750</f>
        <v>0</v>
      </c>
      <c r="AR733" s="27">
        <f>AR734+AR750</f>
        <v>0</v>
      </c>
      <c r="AS733" s="27">
        <f t="shared" si="1633"/>
        <v>35903.692999999999</v>
      </c>
      <c r="AT733" s="27">
        <f t="shared" si="1634"/>
        <v>22254.100000000002</v>
      </c>
      <c r="AU733" s="27">
        <f t="shared" si="1635"/>
        <v>22254.100000000002</v>
      </c>
      <c r="AV733" s="27">
        <f>AV734+AV750</f>
        <v>0</v>
      </c>
      <c r="AW733" s="28"/>
      <c r="AX733" s="28"/>
      <c r="AY733" s="24"/>
      <c r="AZ733" s="24"/>
      <c r="BA733" s="24"/>
      <c r="BB733" s="24"/>
      <c r="BC733" s="24"/>
      <c r="BD733" s="24"/>
      <c r="BE733" s="24"/>
    </row>
    <row r="734">
      <c r="A734" s="29" t="s">
        <v>491</v>
      </c>
      <c r="B734" s="29" t="s">
        <v>27</v>
      </c>
      <c r="C734" s="29" t="s">
        <v>29</v>
      </c>
      <c r="D734" s="29" t="s">
        <v>222</v>
      </c>
      <c r="E734" s="29"/>
      <c r="F734" s="30" t="s">
        <v>223</v>
      </c>
      <c r="G734" s="31">
        <f>G739+G735</f>
        <v>29228.399999999998</v>
      </c>
      <c r="H734" s="31">
        <f>H739+H735</f>
        <v>22254.100000000002</v>
      </c>
      <c r="I734" s="31">
        <f>I739+I735</f>
        <v>22254.100000000002</v>
      </c>
      <c r="J734" s="31">
        <f>J739+J735</f>
        <v>0</v>
      </c>
      <c r="K734" s="31">
        <f>K739+K735</f>
        <v>0</v>
      </c>
      <c r="L734" s="31">
        <f>L739+L735</f>
        <v>0</v>
      </c>
      <c r="M734" s="31">
        <f t="shared" si="1702"/>
        <v>29228.399999999998</v>
      </c>
      <c r="N734" s="31">
        <f t="shared" si="1703"/>
        <v>22254.100000000002</v>
      </c>
      <c r="O734" s="31">
        <f t="shared" si="1704"/>
        <v>22254.100000000002</v>
      </c>
      <c r="P734" s="31">
        <f>P739+P735</f>
        <v>0</v>
      </c>
      <c r="Q734" s="31">
        <f>Q739+Q735</f>
        <v>0</v>
      </c>
      <c r="R734" s="31">
        <f>R739+R735</f>
        <v>0</v>
      </c>
      <c r="S734" s="31">
        <f>S739+S735</f>
        <v>0</v>
      </c>
      <c r="T734" s="31">
        <f>T739+T735</f>
        <v>0</v>
      </c>
      <c r="U734" s="31">
        <f>U739+U735</f>
        <v>0</v>
      </c>
      <c r="V734" s="31">
        <f>V739+V735</f>
        <v>0</v>
      </c>
      <c r="W734" s="31">
        <f>W739+W735</f>
        <v>0</v>
      </c>
      <c r="X734" s="31">
        <f>X739+X735</f>
        <v>0</v>
      </c>
      <c r="Y734" s="31">
        <f>Y739+Y735</f>
        <v>0</v>
      </c>
      <c r="Z734" s="31">
        <f>Z739+Z735</f>
        <v>0</v>
      </c>
      <c r="AA734" s="31">
        <f>AA739+AA735</f>
        <v>0</v>
      </c>
      <c r="AB734" s="31">
        <f>AB739+AB735</f>
        <v>0</v>
      </c>
      <c r="AC734" s="31">
        <f t="shared" si="1666"/>
        <v>29228.399999999998</v>
      </c>
      <c r="AD734" s="31">
        <f t="shared" si="1667"/>
        <v>22254.100000000002</v>
      </c>
      <c r="AE734" s="31">
        <f t="shared" si="1668"/>
        <v>22254.100000000002</v>
      </c>
      <c r="AF734" s="31">
        <f>AF739+AF735</f>
        <v>0</v>
      </c>
      <c r="AG734" s="31">
        <f t="shared" si="1669"/>
        <v>29228.399999999998</v>
      </c>
      <c r="AH734" s="31">
        <f t="shared" si="1670"/>
        <v>22254.100000000002</v>
      </c>
      <c r="AI734" s="31">
        <f t="shared" si="1671"/>
        <v>22254.100000000002</v>
      </c>
      <c r="AJ734" s="31">
        <f>AJ739+AJ735</f>
        <v>0</v>
      </c>
      <c r="AK734" s="31">
        <f>AK739+AK735</f>
        <v>-1901.9000000000001</v>
      </c>
      <c r="AL734" s="31">
        <f>AL739+AL735</f>
        <v>-525.63999999999999</v>
      </c>
      <c r="AM734" s="31">
        <f>AM739+AM735</f>
        <v>0</v>
      </c>
      <c r="AN734" s="31">
        <f>AN739+AN735</f>
        <v>0</v>
      </c>
      <c r="AO734" s="31">
        <f>AO739+AO735</f>
        <v>0</v>
      </c>
      <c r="AP734" s="31">
        <f>AP739+AP735</f>
        <v>0</v>
      </c>
      <c r="AQ734" s="31">
        <f>AQ739+AQ735</f>
        <v>0</v>
      </c>
      <c r="AR734" s="31">
        <f>AR739+AR735</f>
        <v>0</v>
      </c>
      <c r="AS734" s="31">
        <f t="shared" si="1633"/>
        <v>26800.859999999997</v>
      </c>
      <c r="AT734" s="31">
        <f t="shared" si="1634"/>
        <v>22254.100000000002</v>
      </c>
      <c r="AU734" s="31">
        <f t="shared" si="1635"/>
        <v>22254.100000000002</v>
      </c>
      <c r="AV734" s="31">
        <f>AV739+AV735</f>
        <v>0</v>
      </c>
      <c r="AW734" s="32"/>
      <c r="AX734" s="32"/>
      <c r="AY734" s="1"/>
      <c r="AZ734" s="1"/>
      <c r="BA734" s="1"/>
      <c r="BB734" s="1"/>
      <c r="BC734" s="1"/>
      <c r="BD734" s="1"/>
      <c r="BE734" s="1"/>
    </row>
    <row r="735">
      <c r="A735" s="29" t="s">
        <v>491</v>
      </c>
      <c r="B735" s="29" t="s">
        <v>27</v>
      </c>
      <c r="C735" s="29" t="s">
        <v>29</v>
      </c>
      <c r="D735" s="29" t="s">
        <v>439</v>
      </c>
      <c r="E735" s="29"/>
      <c r="F735" s="30" t="s">
        <v>440</v>
      </c>
      <c r="G735" s="31">
        <f t="shared" ref="G735:G739" si="1765">G736</f>
        <v>665</v>
      </c>
      <c r="H735" s="31">
        <f t="shared" ref="H735:H739" si="1766">H736</f>
        <v>665</v>
      </c>
      <c r="I735" s="31">
        <f t="shared" ref="I735:I739" si="1767">I736</f>
        <v>665</v>
      </c>
      <c r="J735" s="31">
        <f t="shared" ref="J735:J739" si="1768">J736</f>
        <v>0</v>
      </c>
      <c r="K735" s="31">
        <f t="shared" ref="K735:K739" si="1769">K736</f>
        <v>0</v>
      </c>
      <c r="L735" s="31">
        <f t="shared" ref="L735:L739" si="1770">L736</f>
        <v>0</v>
      </c>
      <c r="M735" s="31">
        <f t="shared" si="1702"/>
        <v>665</v>
      </c>
      <c r="N735" s="31">
        <f t="shared" si="1703"/>
        <v>665</v>
      </c>
      <c r="O735" s="31">
        <f t="shared" si="1704"/>
        <v>665</v>
      </c>
      <c r="P735" s="31">
        <f t="shared" ref="P735:P739" si="1771">P736</f>
        <v>0</v>
      </c>
      <c r="Q735" s="31">
        <f t="shared" ref="Q735:Q739" si="1772">Q736</f>
        <v>0</v>
      </c>
      <c r="R735" s="31">
        <f t="shared" ref="R735:R739" si="1773">R736</f>
        <v>0</v>
      </c>
      <c r="S735" s="31">
        <f t="shared" ref="S735:S739" si="1774">S736</f>
        <v>0</v>
      </c>
      <c r="T735" s="31">
        <f t="shared" ref="T735:T739" si="1775">T736</f>
        <v>0</v>
      </c>
      <c r="U735" s="31">
        <f t="shared" ref="U735:U739" si="1776">U736</f>
        <v>0</v>
      </c>
      <c r="V735" s="31">
        <f t="shared" ref="V735:V739" si="1777">V736</f>
        <v>0</v>
      </c>
      <c r="W735" s="31">
        <f t="shared" ref="W735:W739" si="1778">W736</f>
        <v>0</v>
      </c>
      <c r="X735" s="31">
        <f t="shared" ref="X735:X739" si="1779">X736</f>
        <v>0</v>
      </c>
      <c r="Y735" s="31">
        <f t="shared" ref="Y735:Y739" si="1780">Y736</f>
        <v>0</v>
      </c>
      <c r="Z735" s="31">
        <f t="shared" ref="Z735:Z739" si="1781">Z736</f>
        <v>0</v>
      </c>
      <c r="AA735" s="31">
        <f t="shared" ref="AA735:AA739" si="1782">AA736</f>
        <v>0</v>
      </c>
      <c r="AB735" s="31">
        <f t="shared" ref="AB735:AB739" si="1783">AB736</f>
        <v>0</v>
      </c>
      <c r="AC735" s="31">
        <f t="shared" si="1666"/>
        <v>665</v>
      </c>
      <c r="AD735" s="31">
        <f t="shared" si="1667"/>
        <v>665</v>
      </c>
      <c r="AE735" s="31">
        <f t="shared" si="1668"/>
        <v>665</v>
      </c>
      <c r="AF735" s="31">
        <f t="shared" ref="AF735:AF739" si="1784">AF736</f>
        <v>0</v>
      </c>
      <c r="AG735" s="31">
        <f t="shared" si="1669"/>
        <v>665</v>
      </c>
      <c r="AH735" s="31">
        <f t="shared" si="1670"/>
        <v>665</v>
      </c>
      <c r="AI735" s="31">
        <f t="shared" si="1671"/>
        <v>665</v>
      </c>
      <c r="AJ735" s="31">
        <f t="shared" ref="AJ735:AJ739" si="1785">AJ736</f>
        <v>0</v>
      </c>
      <c r="AK735" s="31">
        <f t="shared" ref="AK735:AK739" si="1786">AK736</f>
        <v>0</v>
      </c>
      <c r="AL735" s="31">
        <f t="shared" ref="AL735:AL739" si="1787">AL736</f>
        <v>0</v>
      </c>
      <c r="AM735" s="31">
        <f t="shared" ref="AM735:AM739" si="1788">AM736</f>
        <v>0</v>
      </c>
      <c r="AN735" s="31">
        <f t="shared" ref="AN735:AN739" si="1789">AN736</f>
        <v>0</v>
      </c>
      <c r="AO735" s="31">
        <f t="shared" ref="AO735:AO739" si="1790">AO736</f>
        <v>0</v>
      </c>
      <c r="AP735" s="31">
        <f t="shared" ref="AP735:AP739" si="1791">AP736</f>
        <v>0</v>
      </c>
      <c r="AQ735" s="31">
        <f t="shared" ref="AQ735:AQ739" si="1792">AQ736</f>
        <v>0</v>
      </c>
      <c r="AR735" s="31">
        <f t="shared" ref="AR735:AR739" si="1793">AR736</f>
        <v>0</v>
      </c>
      <c r="AS735" s="31">
        <f t="shared" si="1633"/>
        <v>665</v>
      </c>
      <c r="AT735" s="31">
        <f t="shared" si="1634"/>
        <v>665</v>
      </c>
      <c r="AU735" s="31">
        <f t="shared" si="1635"/>
        <v>665</v>
      </c>
      <c r="AV735" s="31">
        <f t="shared" ref="AV735:AV739" si="1794">AV736</f>
        <v>0</v>
      </c>
      <c r="AW735" s="32"/>
      <c r="AX735" s="32"/>
      <c r="AY735" s="1"/>
      <c r="AZ735" s="1"/>
      <c r="BA735" s="1"/>
      <c r="BB735" s="1"/>
      <c r="BC735" s="1"/>
      <c r="BD735" s="1"/>
      <c r="BE735" s="1"/>
    </row>
    <row r="736" ht="47.25">
      <c r="A736" s="29" t="s">
        <v>491</v>
      </c>
      <c r="B736" s="29" t="s">
        <v>27</v>
      </c>
      <c r="C736" s="29" t="s">
        <v>29</v>
      </c>
      <c r="D736" s="29" t="s">
        <v>441</v>
      </c>
      <c r="E736" s="29"/>
      <c r="F736" s="30" t="s">
        <v>442</v>
      </c>
      <c r="G736" s="31">
        <f t="shared" si="1765"/>
        <v>665</v>
      </c>
      <c r="H736" s="31">
        <f t="shared" si="1766"/>
        <v>665</v>
      </c>
      <c r="I736" s="31">
        <f t="shared" si="1767"/>
        <v>665</v>
      </c>
      <c r="J736" s="31">
        <f t="shared" si="1768"/>
        <v>0</v>
      </c>
      <c r="K736" s="31">
        <f t="shared" si="1769"/>
        <v>0</v>
      </c>
      <c r="L736" s="31">
        <f t="shared" si="1770"/>
        <v>0</v>
      </c>
      <c r="M736" s="31">
        <f t="shared" si="1702"/>
        <v>665</v>
      </c>
      <c r="N736" s="31">
        <f t="shared" si="1703"/>
        <v>665</v>
      </c>
      <c r="O736" s="31">
        <f t="shared" si="1704"/>
        <v>665</v>
      </c>
      <c r="P736" s="31">
        <f t="shared" si="1771"/>
        <v>0</v>
      </c>
      <c r="Q736" s="31">
        <f t="shared" si="1772"/>
        <v>0</v>
      </c>
      <c r="R736" s="31">
        <f t="shared" si="1773"/>
        <v>0</v>
      </c>
      <c r="S736" s="31">
        <f t="shared" si="1774"/>
        <v>0</v>
      </c>
      <c r="T736" s="31">
        <f t="shared" si="1775"/>
        <v>0</v>
      </c>
      <c r="U736" s="31">
        <f t="shared" si="1776"/>
        <v>0</v>
      </c>
      <c r="V736" s="31">
        <f t="shared" si="1777"/>
        <v>0</v>
      </c>
      <c r="W736" s="31">
        <f t="shared" si="1778"/>
        <v>0</v>
      </c>
      <c r="X736" s="31">
        <f t="shared" si="1779"/>
        <v>0</v>
      </c>
      <c r="Y736" s="31">
        <f t="shared" si="1780"/>
        <v>0</v>
      </c>
      <c r="Z736" s="31">
        <f t="shared" si="1781"/>
        <v>0</v>
      </c>
      <c r="AA736" s="31">
        <f t="shared" si="1782"/>
        <v>0</v>
      </c>
      <c r="AB736" s="31">
        <f t="shared" si="1783"/>
        <v>0</v>
      </c>
      <c r="AC736" s="31">
        <f t="shared" si="1666"/>
        <v>665</v>
      </c>
      <c r="AD736" s="31">
        <f t="shared" si="1667"/>
        <v>665</v>
      </c>
      <c r="AE736" s="31">
        <f t="shared" si="1668"/>
        <v>665</v>
      </c>
      <c r="AF736" s="31">
        <f t="shared" si="1784"/>
        <v>0</v>
      </c>
      <c r="AG736" s="31">
        <f t="shared" si="1669"/>
        <v>665</v>
      </c>
      <c r="AH736" s="31">
        <f t="shared" si="1670"/>
        <v>665</v>
      </c>
      <c r="AI736" s="31">
        <f t="shared" si="1671"/>
        <v>665</v>
      </c>
      <c r="AJ736" s="31">
        <f t="shared" si="1785"/>
        <v>0</v>
      </c>
      <c r="AK736" s="31">
        <f t="shared" si="1786"/>
        <v>0</v>
      </c>
      <c r="AL736" s="31">
        <f t="shared" si="1787"/>
        <v>0</v>
      </c>
      <c r="AM736" s="31">
        <f t="shared" si="1788"/>
        <v>0</v>
      </c>
      <c r="AN736" s="31">
        <f t="shared" si="1789"/>
        <v>0</v>
      </c>
      <c r="AO736" s="31">
        <f t="shared" si="1790"/>
        <v>0</v>
      </c>
      <c r="AP736" s="31">
        <f t="shared" si="1791"/>
        <v>0</v>
      </c>
      <c r="AQ736" s="31">
        <f t="shared" si="1792"/>
        <v>0</v>
      </c>
      <c r="AR736" s="31">
        <f t="shared" si="1793"/>
        <v>0</v>
      </c>
      <c r="AS736" s="31">
        <f t="shared" si="1633"/>
        <v>665</v>
      </c>
      <c r="AT736" s="31">
        <f t="shared" si="1634"/>
        <v>665</v>
      </c>
      <c r="AU736" s="31">
        <f t="shared" si="1635"/>
        <v>665</v>
      </c>
      <c r="AV736" s="31">
        <f t="shared" si="1794"/>
        <v>0</v>
      </c>
      <c r="AW736" s="32"/>
      <c r="AX736" s="32"/>
      <c r="AY736" s="1"/>
      <c r="AZ736" s="1"/>
      <c r="BA736" s="1"/>
      <c r="BB736" s="1"/>
      <c r="BC736" s="1"/>
      <c r="BD736" s="1"/>
      <c r="BE736" s="1"/>
    </row>
    <row r="737" ht="63">
      <c r="A737" s="29" t="s">
        <v>491</v>
      </c>
      <c r="B737" s="29" t="s">
        <v>27</v>
      </c>
      <c r="C737" s="29" t="s">
        <v>29</v>
      </c>
      <c r="D737" s="29" t="s">
        <v>443</v>
      </c>
      <c r="E737" s="29"/>
      <c r="F737" s="30" t="s">
        <v>444</v>
      </c>
      <c r="G737" s="31">
        <f t="shared" si="1765"/>
        <v>665</v>
      </c>
      <c r="H737" s="31">
        <f t="shared" si="1766"/>
        <v>665</v>
      </c>
      <c r="I737" s="31">
        <f t="shared" si="1767"/>
        <v>665</v>
      </c>
      <c r="J737" s="31">
        <f t="shared" si="1768"/>
        <v>0</v>
      </c>
      <c r="K737" s="31">
        <f t="shared" si="1769"/>
        <v>0</v>
      </c>
      <c r="L737" s="31">
        <f t="shared" si="1770"/>
        <v>0</v>
      </c>
      <c r="M737" s="31">
        <f t="shared" si="1702"/>
        <v>665</v>
      </c>
      <c r="N737" s="31">
        <f t="shared" si="1703"/>
        <v>665</v>
      </c>
      <c r="O737" s="31">
        <f t="shared" si="1704"/>
        <v>665</v>
      </c>
      <c r="P737" s="31">
        <f t="shared" si="1771"/>
        <v>0</v>
      </c>
      <c r="Q737" s="31">
        <f t="shared" si="1772"/>
        <v>0</v>
      </c>
      <c r="R737" s="31">
        <f t="shared" si="1773"/>
        <v>0</v>
      </c>
      <c r="S737" s="31">
        <f t="shared" si="1774"/>
        <v>0</v>
      </c>
      <c r="T737" s="31">
        <f t="shared" si="1775"/>
        <v>0</v>
      </c>
      <c r="U737" s="31">
        <f t="shared" si="1776"/>
        <v>0</v>
      </c>
      <c r="V737" s="31">
        <f t="shared" si="1777"/>
        <v>0</v>
      </c>
      <c r="W737" s="31">
        <f t="shared" si="1778"/>
        <v>0</v>
      </c>
      <c r="X737" s="31">
        <f t="shared" si="1779"/>
        <v>0</v>
      </c>
      <c r="Y737" s="31">
        <f t="shared" si="1780"/>
        <v>0</v>
      </c>
      <c r="Z737" s="31">
        <f t="shared" si="1781"/>
        <v>0</v>
      </c>
      <c r="AA737" s="31">
        <f t="shared" si="1782"/>
        <v>0</v>
      </c>
      <c r="AB737" s="31">
        <f t="shared" si="1783"/>
        <v>0</v>
      </c>
      <c r="AC737" s="31">
        <f t="shared" si="1666"/>
        <v>665</v>
      </c>
      <c r="AD737" s="31">
        <f t="shared" si="1667"/>
        <v>665</v>
      </c>
      <c r="AE737" s="31">
        <f t="shared" si="1668"/>
        <v>665</v>
      </c>
      <c r="AF737" s="31">
        <f t="shared" si="1784"/>
        <v>0</v>
      </c>
      <c r="AG737" s="31">
        <f t="shared" si="1669"/>
        <v>665</v>
      </c>
      <c r="AH737" s="31">
        <f t="shared" si="1670"/>
        <v>665</v>
      </c>
      <c r="AI737" s="31">
        <f t="shared" si="1671"/>
        <v>665</v>
      </c>
      <c r="AJ737" s="31">
        <f t="shared" si="1785"/>
        <v>0</v>
      </c>
      <c r="AK737" s="31">
        <f t="shared" si="1786"/>
        <v>0</v>
      </c>
      <c r="AL737" s="31">
        <f t="shared" si="1787"/>
        <v>0</v>
      </c>
      <c r="AM737" s="31">
        <f t="shared" si="1788"/>
        <v>0</v>
      </c>
      <c r="AN737" s="31">
        <f t="shared" si="1789"/>
        <v>0</v>
      </c>
      <c r="AO737" s="31">
        <f t="shared" si="1790"/>
        <v>0</v>
      </c>
      <c r="AP737" s="31">
        <f t="shared" si="1791"/>
        <v>0</v>
      </c>
      <c r="AQ737" s="31">
        <f t="shared" si="1792"/>
        <v>0</v>
      </c>
      <c r="AR737" s="31">
        <f t="shared" si="1793"/>
        <v>0</v>
      </c>
      <c r="AS737" s="31">
        <f t="shared" si="1633"/>
        <v>665</v>
      </c>
      <c r="AT737" s="31">
        <f t="shared" si="1634"/>
        <v>665</v>
      </c>
      <c r="AU737" s="31">
        <f t="shared" si="1635"/>
        <v>665</v>
      </c>
      <c r="AV737" s="31">
        <f t="shared" si="1794"/>
        <v>0</v>
      </c>
      <c r="AW737" s="32"/>
      <c r="AX737" s="32"/>
      <c r="AY737" s="1"/>
      <c r="AZ737" s="1"/>
      <c r="BA737" s="1"/>
      <c r="BB737" s="1"/>
      <c r="BC737" s="1"/>
      <c r="BD737" s="1"/>
      <c r="BE737" s="1"/>
    </row>
    <row r="738" ht="31.5">
      <c r="A738" s="29" t="s">
        <v>491</v>
      </c>
      <c r="B738" s="29" t="s">
        <v>27</v>
      </c>
      <c r="C738" s="29" t="s">
        <v>29</v>
      </c>
      <c r="D738" s="29" t="s">
        <v>443</v>
      </c>
      <c r="E738" s="29" t="s">
        <v>129</v>
      </c>
      <c r="F738" s="30" t="s">
        <v>130</v>
      </c>
      <c r="G738" s="31">
        <v>665</v>
      </c>
      <c r="H738" s="31">
        <v>665</v>
      </c>
      <c r="I738" s="31">
        <v>665</v>
      </c>
      <c r="J738" s="31"/>
      <c r="K738" s="31"/>
      <c r="L738" s="31"/>
      <c r="M738" s="31">
        <f t="shared" si="1702"/>
        <v>665</v>
      </c>
      <c r="N738" s="31">
        <f t="shared" si="1703"/>
        <v>665</v>
      </c>
      <c r="O738" s="31">
        <f t="shared" si="1704"/>
        <v>665</v>
      </c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  <c r="AA738" s="31"/>
      <c r="AB738" s="31"/>
      <c r="AC738" s="31">
        <f t="shared" si="1666"/>
        <v>665</v>
      </c>
      <c r="AD738" s="31">
        <f t="shared" si="1667"/>
        <v>665</v>
      </c>
      <c r="AE738" s="31">
        <f t="shared" si="1668"/>
        <v>665</v>
      </c>
      <c r="AF738" s="31"/>
      <c r="AG738" s="31">
        <f t="shared" si="1669"/>
        <v>665</v>
      </c>
      <c r="AH738" s="31">
        <f t="shared" si="1670"/>
        <v>665</v>
      </c>
      <c r="AI738" s="31">
        <f t="shared" si="1671"/>
        <v>665</v>
      </c>
      <c r="AJ738" s="31"/>
      <c r="AK738" s="31"/>
      <c r="AL738" s="31"/>
      <c r="AM738" s="31"/>
      <c r="AN738" s="31"/>
      <c r="AO738" s="31"/>
      <c r="AP738" s="31"/>
      <c r="AQ738" s="31"/>
      <c r="AR738" s="31"/>
      <c r="AS738" s="31">
        <f t="shared" si="1633"/>
        <v>665</v>
      </c>
      <c r="AT738" s="31">
        <f t="shared" si="1634"/>
        <v>665</v>
      </c>
      <c r="AU738" s="31">
        <f t="shared" si="1635"/>
        <v>665</v>
      </c>
      <c r="AV738" s="31"/>
      <c r="AW738" s="32"/>
      <c r="AX738" s="32"/>
      <c r="AY738" s="1"/>
      <c r="AZ738" s="1"/>
      <c r="BA738" s="1"/>
      <c r="BB738" s="1"/>
      <c r="BC738" s="1"/>
      <c r="BD738" s="1"/>
      <c r="BE738" s="1"/>
    </row>
    <row r="739" hidden="1">
      <c r="A739" s="29" t="s">
        <v>491</v>
      </c>
      <c r="B739" s="29" t="s">
        <v>27</v>
      </c>
      <c r="C739" s="29" t="s">
        <v>29</v>
      </c>
      <c r="D739" s="29" t="s">
        <v>224</v>
      </c>
      <c r="E739" s="29"/>
      <c r="F739" s="30" t="s">
        <v>34</v>
      </c>
      <c r="G739" s="31">
        <f t="shared" si="1765"/>
        <v>28563.399999999998</v>
      </c>
      <c r="H739" s="31">
        <f t="shared" si="1766"/>
        <v>21589.100000000002</v>
      </c>
      <c r="I739" s="31">
        <f t="shared" si="1767"/>
        <v>21589.100000000002</v>
      </c>
      <c r="J739" s="31">
        <f t="shared" si="1768"/>
        <v>0</v>
      </c>
      <c r="K739" s="31">
        <f t="shared" si="1769"/>
        <v>0</v>
      </c>
      <c r="L739" s="31">
        <f t="shared" si="1770"/>
        <v>0</v>
      </c>
      <c r="M739" s="31">
        <f t="shared" si="1702"/>
        <v>28563.399999999998</v>
      </c>
      <c r="N739" s="31">
        <f t="shared" si="1703"/>
        <v>21589.100000000002</v>
      </c>
      <c r="O739" s="31">
        <f t="shared" si="1704"/>
        <v>21589.100000000002</v>
      </c>
      <c r="P739" s="31">
        <f t="shared" si="1771"/>
        <v>0</v>
      </c>
      <c r="Q739" s="31">
        <f t="shared" si="1772"/>
        <v>0</v>
      </c>
      <c r="R739" s="31">
        <f t="shared" si="1773"/>
        <v>0</v>
      </c>
      <c r="S739" s="31">
        <f t="shared" si="1774"/>
        <v>0</v>
      </c>
      <c r="T739" s="31">
        <f t="shared" si="1775"/>
        <v>0</v>
      </c>
      <c r="U739" s="31">
        <f t="shared" si="1776"/>
        <v>0</v>
      </c>
      <c r="V739" s="31">
        <f t="shared" si="1777"/>
        <v>0</v>
      </c>
      <c r="W739" s="31">
        <f t="shared" si="1778"/>
        <v>0</v>
      </c>
      <c r="X739" s="31">
        <f t="shared" si="1779"/>
        <v>0</v>
      </c>
      <c r="Y739" s="31">
        <f t="shared" si="1780"/>
        <v>0</v>
      </c>
      <c r="Z739" s="31">
        <f t="shared" si="1781"/>
        <v>0</v>
      </c>
      <c r="AA739" s="31">
        <f t="shared" si="1782"/>
        <v>0</v>
      </c>
      <c r="AB739" s="31">
        <f t="shared" si="1783"/>
        <v>0</v>
      </c>
      <c r="AC739" s="31">
        <f t="shared" si="1666"/>
        <v>28563.399999999998</v>
      </c>
      <c r="AD739" s="31">
        <f t="shared" si="1667"/>
        <v>21589.100000000002</v>
      </c>
      <c r="AE739" s="31">
        <f t="shared" si="1668"/>
        <v>21589.100000000002</v>
      </c>
      <c r="AF739" s="31">
        <f t="shared" si="1784"/>
        <v>0</v>
      </c>
      <c r="AG739" s="31">
        <f t="shared" si="1669"/>
        <v>28563.399999999998</v>
      </c>
      <c r="AH739" s="31">
        <f t="shared" si="1670"/>
        <v>21589.100000000002</v>
      </c>
      <c r="AI739" s="31">
        <f t="shared" si="1671"/>
        <v>21589.100000000002</v>
      </c>
      <c r="AJ739" s="31">
        <f t="shared" si="1785"/>
        <v>0</v>
      </c>
      <c r="AK739" s="31">
        <f t="shared" si="1786"/>
        <v>-1901.9000000000001</v>
      </c>
      <c r="AL739" s="31">
        <f t="shared" si="1787"/>
        <v>-525.63999999999999</v>
      </c>
      <c r="AM739" s="31">
        <f t="shared" si="1788"/>
        <v>0</v>
      </c>
      <c r="AN739" s="31">
        <f t="shared" si="1789"/>
        <v>0</v>
      </c>
      <c r="AO739" s="31">
        <f t="shared" si="1790"/>
        <v>0</v>
      </c>
      <c r="AP739" s="31">
        <f t="shared" si="1791"/>
        <v>0</v>
      </c>
      <c r="AQ739" s="31">
        <f t="shared" si="1792"/>
        <v>0</v>
      </c>
      <c r="AR739" s="31">
        <f t="shared" si="1793"/>
        <v>0</v>
      </c>
      <c r="AS739" s="31">
        <f t="shared" si="1633"/>
        <v>26135.859999999997</v>
      </c>
      <c r="AT739" s="31">
        <f t="shared" si="1634"/>
        <v>21589.100000000002</v>
      </c>
      <c r="AU739" s="31">
        <f t="shared" si="1635"/>
        <v>21589.100000000002</v>
      </c>
      <c r="AV739" s="31">
        <f t="shared" si="1794"/>
        <v>0</v>
      </c>
      <c r="AW739" s="32">
        <v>0</v>
      </c>
      <c r="AX739" s="32"/>
      <c r="AY739" s="1" t="s">
        <v>152</v>
      </c>
      <c r="AZ739" s="1"/>
      <c r="BA739" s="1"/>
      <c r="BB739" s="1"/>
      <c r="BC739" s="1"/>
      <c r="BD739" s="1"/>
      <c r="BE739" s="1"/>
    </row>
    <row r="740" ht="47.25">
      <c r="A740" s="29" t="s">
        <v>491</v>
      </c>
      <c r="B740" s="29" t="s">
        <v>27</v>
      </c>
      <c r="C740" s="29" t="s">
        <v>29</v>
      </c>
      <c r="D740" s="29" t="s">
        <v>225</v>
      </c>
      <c r="E740" s="29"/>
      <c r="F740" s="30" t="s">
        <v>226</v>
      </c>
      <c r="G740" s="31">
        <f>G741+G744+G748+G746</f>
        <v>28563.399999999998</v>
      </c>
      <c r="H740" s="31">
        <f>H741+H744+H748+H746</f>
        <v>21589.100000000002</v>
      </c>
      <c r="I740" s="31">
        <f>I741+I744+I748+I746</f>
        <v>21589.100000000002</v>
      </c>
      <c r="J740" s="31">
        <f>J741+J744+J748+J746</f>
        <v>0</v>
      </c>
      <c r="K740" s="31">
        <f>K741+K744+K748+K746</f>
        <v>0</v>
      </c>
      <c r="L740" s="31">
        <f>L741+L744+L748+L746</f>
        <v>0</v>
      </c>
      <c r="M740" s="31">
        <f t="shared" si="1702"/>
        <v>28563.399999999998</v>
      </c>
      <c r="N740" s="31">
        <f t="shared" si="1703"/>
        <v>21589.100000000002</v>
      </c>
      <c r="O740" s="31">
        <f t="shared" si="1704"/>
        <v>21589.100000000002</v>
      </c>
      <c r="P740" s="31">
        <f>P741+P744+P748+P746</f>
        <v>0</v>
      </c>
      <c r="Q740" s="31">
        <f>Q741+Q744+Q748+Q746</f>
        <v>0</v>
      </c>
      <c r="R740" s="31">
        <f>R741+R744+R748+R746</f>
        <v>0</v>
      </c>
      <c r="S740" s="31">
        <f>S741+S744+S748+S746</f>
        <v>0</v>
      </c>
      <c r="T740" s="31">
        <f>T741+T744+T748+T746</f>
        <v>0</v>
      </c>
      <c r="U740" s="31">
        <f>U741+U744+U748+U746</f>
        <v>0</v>
      </c>
      <c r="V740" s="31">
        <f>V741+V744+V748+V746</f>
        <v>0</v>
      </c>
      <c r="W740" s="31">
        <f>W741+W744+W748+W746</f>
        <v>0</v>
      </c>
      <c r="X740" s="31">
        <f>X741+X744+X748+X746</f>
        <v>0</v>
      </c>
      <c r="Y740" s="31">
        <f>Y741+Y744+Y748+Y746</f>
        <v>0</v>
      </c>
      <c r="Z740" s="31">
        <f>Z741+Z744+Z748+Z746</f>
        <v>0</v>
      </c>
      <c r="AA740" s="31">
        <f>AA741+AA744+AA748+AA746</f>
        <v>0</v>
      </c>
      <c r="AB740" s="31">
        <f>AB741+AB744+AB748+AB746</f>
        <v>0</v>
      </c>
      <c r="AC740" s="31">
        <f t="shared" si="1666"/>
        <v>28563.399999999998</v>
      </c>
      <c r="AD740" s="31">
        <f t="shared" si="1667"/>
        <v>21589.100000000002</v>
      </c>
      <c r="AE740" s="31">
        <f t="shared" si="1668"/>
        <v>21589.100000000002</v>
      </c>
      <c r="AF740" s="31">
        <f>AF741+AF744+AF748+AF746</f>
        <v>0</v>
      </c>
      <c r="AG740" s="31">
        <f t="shared" si="1669"/>
        <v>28563.399999999998</v>
      </c>
      <c r="AH740" s="31">
        <f t="shared" si="1670"/>
        <v>21589.100000000002</v>
      </c>
      <c r="AI740" s="31">
        <f t="shared" si="1671"/>
        <v>21589.100000000002</v>
      </c>
      <c r="AJ740" s="31">
        <f>AJ741+AJ744+AJ748+AJ746</f>
        <v>0</v>
      </c>
      <c r="AK740" s="31">
        <f>AK741+AK744+AK748+AK746</f>
        <v>-1901.9000000000001</v>
      </c>
      <c r="AL740" s="31">
        <f>AL741+AL744+AL748+AL746</f>
        <v>-525.63999999999999</v>
      </c>
      <c r="AM740" s="31">
        <f>AM741+AM744+AM748+AM746</f>
        <v>0</v>
      </c>
      <c r="AN740" s="31">
        <f>AN741+AN744+AN748+AN746</f>
        <v>0</v>
      </c>
      <c r="AO740" s="31">
        <f>AO741+AO744+AO748+AO746</f>
        <v>0</v>
      </c>
      <c r="AP740" s="31">
        <f>AP741+AP744+AP748+AP746</f>
        <v>0</v>
      </c>
      <c r="AQ740" s="31">
        <f>AQ741+AQ744+AQ748+AQ746</f>
        <v>0</v>
      </c>
      <c r="AR740" s="31">
        <f>AR741+AR744+AR748+AR746</f>
        <v>0</v>
      </c>
      <c r="AS740" s="31">
        <f t="shared" ref="AS740:AS803" si="1795">AG740+AJ740+AK740+AL740+AM740</f>
        <v>26135.859999999997</v>
      </c>
      <c r="AT740" s="31">
        <f t="shared" ref="AT740:AT803" si="1796">AH740+AN740+AO740+AP740</f>
        <v>21589.100000000002</v>
      </c>
      <c r="AU740" s="31">
        <f t="shared" ref="AU740:AU803" si="1797">AI740+AR740+AQ740</f>
        <v>21589.100000000002</v>
      </c>
      <c r="AV740" s="31">
        <f>AV741+AV744+AV748+AV746</f>
        <v>0</v>
      </c>
      <c r="AW740" s="32"/>
      <c r="AX740" s="32"/>
      <c r="AY740" s="1"/>
      <c r="AZ740" s="1"/>
      <c r="BA740" s="1"/>
      <c r="BB740" s="1"/>
      <c r="BC740" s="1"/>
      <c r="BD740" s="1"/>
      <c r="BE740" s="1"/>
    </row>
    <row r="741" ht="31.5">
      <c r="A741" s="29" t="s">
        <v>491</v>
      </c>
      <c r="B741" s="29" t="s">
        <v>27</v>
      </c>
      <c r="C741" s="29" t="s">
        <v>29</v>
      </c>
      <c r="D741" s="29" t="s">
        <v>445</v>
      </c>
      <c r="E741" s="29"/>
      <c r="F741" s="30" t="s">
        <v>446</v>
      </c>
      <c r="G741" s="31">
        <f>G742+G743</f>
        <v>16945.799999999999</v>
      </c>
      <c r="H741" s="31">
        <f>H742+H743</f>
        <v>9971.5</v>
      </c>
      <c r="I741" s="31">
        <f>I742+I743</f>
        <v>9971.5</v>
      </c>
      <c r="J741" s="31">
        <f>J742+J743</f>
        <v>0</v>
      </c>
      <c r="K741" s="31">
        <f>K742+K743</f>
        <v>0</v>
      </c>
      <c r="L741" s="31">
        <f>L742+L743</f>
        <v>0</v>
      </c>
      <c r="M741" s="31">
        <f t="shared" si="1702"/>
        <v>16945.799999999999</v>
      </c>
      <c r="N741" s="31">
        <f t="shared" si="1703"/>
        <v>9971.5</v>
      </c>
      <c r="O741" s="31">
        <f t="shared" si="1704"/>
        <v>9971.5</v>
      </c>
      <c r="P741" s="31">
        <f>P742+P743</f>
        <v>0</v>
      </c>
      <c r="Q741" s="31">
        <f>Q742+Q743</f>
        <v>0</v>
      </c>
      <c r="R741" s="31">
        <f>R742+R743</f>
        <v>0</v>
      </c>
      <c r="S741" s="31">
        <f>S742+S743</f>
        <v>0</v>
      </c>
      <c r="T741" s="31">
        <f>T742+T743</f>
        <v>0</v>
      </c>
      <c r="U741" s="31">
        <f>U742+U743</f>
        <v>0</v>
      </c>
      <c r="V741" s="31">
        <f>V742+V743</f>
        <v>0</v>
      </c>
      <c r="W741" s="31">
        <f>W742+W743</f>
        <v>0</v>
      </c>
      <c r="X741" s="31">
        <f>X742+X743</f>
        <v>0</v>
      </c>
      <c r="Y741" s="31">
        <f>Y742+Y743</f>
        <v>0</v>
      </c>
      <c r="Z741" s="31">
        <f>Z742+Z743</f>
        <v>0</v>
      </c>
      <c r="AA741" s="31">
        <f>AA742+AA743</f>
        <v>0</v>
      </c>
      <c r="AB741" s="31">
        <f>AB742+AB743</f>
        <v>0</v>
      </c>
      <c r="AC741" s="31">
        <f t="shared" si="1666"/>
        <v>16945.799999999999</v>
      </c>
      <c r="AD741" s="31">
        <f t="shared" si="1667"/>
        <v>9971.5</v>
      </c>
      <c r="AE741" s="31">
        <f t="shared" si="1668"/>
        <v>9971.5</v>
      </c>
      <c r="AF741" s="31">
        <f>AF742+AF743</f>
        <v>0</v>
      </c>
      <c r="AG741" s="31">
        <f t="shared" si="1669"/>
        <v>16945.799999999999</v>
      </c>
      <c r="AH741" s="31">
        <f t="shared" si="1670"/>
        <v>9971.5</v>
      </c>
      <c r="AI741" s="31">
        <f t="shared" si="1671"/>
        <v>9971.5</v>
      </c>
      <c r="AJ741" s="31">
        <f>AJ742+AJ743</f>
        <v>0</v>
      </c>
      <c r="AK741" s="31">
        <f>AK742+AK743</f>
        <v>-1901.9000000000001</v>
      </c>
      <c r="AL741" s="31">
        <f>AL742+AL743</f>
        <v>-525.63999999999999</v>
      </c>
      <c r="AM741" s="31">
        <f>AM742+AM743</f>
        <v>0</v>
      </c>
      <c r="AN741" s="31">
        <f>AN742+AN743</f>
        <v>0</v>
      </c>
      <c r="AO741" s="31">
        <f>AO742+AO743</f>
        <v>0</v>
      </c>
      <c r="AP741" s="31">
        <f>AP742+AP743</f>
        <v>0</v>
      </c>
      <c r="AQ741" s="31">
        <f>AQ742+AQ743</f>
        <v>0</v>
      </c>
      <c r="AR741" s="31">
        <f>AR742+AR743</f>
        <v>0</v>
      </c>
      <c r="AS741" s="31">
        <f t="shared" si="1795"/>
        <v>14518.26</v>
      </c>
      <c r="AT741" s="31">
        <f t="shared" si="1796"/>
        <v>9971.5</v>
      </c>
      <c r="AU741" s="31">
        <f t="shared" si="1797"/>
        <v>9971.5</v>
      </c>
      <c r="AV741" s="31">
        <f>AV742+AV743</f>
        <v>0</v>
      </c>
      <c r="AW741" s="32"/>
      <c r="AX741" s="32"/>
      <c r="AY741" s="1"/>
      <c r="AZ741" s="1"/>
      <c r="BA741" s="1"/>
      <c r="BB741" s="1"/>
      <c r="BC741" s="1"/>
      <c r="BD741" s="1"/>
      <c r="BE741" s="1"/>
    </row>
    <row r="742" ht="31.5">
      <c r="A742" s="29" t="s">
        <v>491</v>
      </c>
      <c r="B742" s="29" t="s">
        <v>27</v>
      </c>
      <c r="C742" s="29" t="s">
        <v>29</v>
      </c>
      <c r="D742" s="29" t="s">
        <v>445</v>
      </c>
      <c r="E742" s="29" t="s">
        <v>39</v>
      </c>
      <c r="F742" s="30" t="s">
        <v>40</v>
      </c>
      <c r="G742" s="31">
        <v>16752.700000000001</v>
      </c>
      <c r="H742" s="31">
        <v>9782</v>
      </c>
      <c r="I742" s="31">
        <v>9784.6000000000004</v>
      </c>
      <c r="J742" s="31"/>
      <c r="K742" s="31"/>
      <c r="L742" s="31"/>
      <c r="M742" s="31">
        <f t="shared" si="1702"/>
        <v>16752.700000000001</v>
      </c>
      <c r="N742" s="31">
        <f t="shared" si="1703"/>
        <v>9782</v>
      </c>
      <c r="O742" s="31">
        <f t="shared" si="1704"/>
        <v>9784.6000000000004</v>
      </c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  <c r="AA742" s="31"/>
      <c r="AB742" s="31"/>
      <c r="AC742" s="31">
        <f t="shared" si="1666"/>
        <v>16752.700000000001</v>
      </c>
      <c r="AD742" s="31">
        <f t="shared" si="1667"/>
        <v>9782</v>
      </c>
      <c r="AE742" s="31">
        <f t="shared" si="1668"/>
        <v>9784.6000000000004</v>
      </c>
      <c r="AF742" s="31"/>
      <c r="AG742" s="31">
        <f t="shared" si="1669"/>
        <v>16752.700000000001</v>
      </c>
      <c r="AH742" s="31">
        <f t="shared" si="1670"/>
        <v>9782</v>
      </c>
      <c r="AI742" s="31">
        <f t="shared" si="1671"/>
        <v>9784.6000000000004</v>
      </c>
      <c r="AJ742" s="31"/>
      <c r="AK742" s="31">
        <f>-1901.9</f>
        <v>-1901.9000000000001</v>
      </c>
      <c r="AL742" s="31">
        <v>-525.63999999999999</v>
      </c>
      <c r="AM742" s="31"/>
      <c r="AN742" s="31"/>
      <c r="AO742" s="31"/>
      <c r="AP742" s="31"/>
      <c r="AQ742" s="31"/>
      <c r="AR742" s="31"/>
      <c r="AS742" s="31">
        <f t="shared" si="1795"/>
        <v>14325.160000000002</v>
      </c>
      <c r="AT742" s="31">
        <f t="shared" si="1796"/>
        <v>9782</v>
      </c>
      <c r="AU742" s="31">
        <f t="shared" si="1797"/>
        <v>9784.6000000000004</v>
      </c>
      <c r="AV742" s="31"/>
      <c r="AW742" s="32"/>
      <c r="AX742" s="32"/>
      <c r="AY742" s="1"/>
      <c r="AZ742" s="1"/>
      <c r="BA742" s="1"/>
      <c r="BB742" s="1"/>
      <c r="BC742" s="1"/>
      <c r="BD742" s="1"/>
      <c r="BE742" s="1"/>
    </row>
    <row r="743">
      <c r="A743" s="29" t="s">
        <v>491</v>
      </c>
      <c r="B743" s="29" t="s">
        <v>27</v>
      </c>
      <c r="C743" s="29" t="s">
        <v>29</v>
      </c>
      <c r="D743" s="29" t="s">
        <v>445</v>
      </c>
      <c r="E743" s="29" t="s">
        <v>41</v>
      </c>
      <c r="F743" s="30" t="s">
        <v>42</v>
      </c>
      <c r="G743" s="31">
        <v>193.09999999999999</v>
      </c>
      <c r="H743" s="31">
        <v>189.5</v>
      </c>
      <c r="I743" s="31">
        <v>186.90000000000001</v>
      </c>
      <c r="J743" s="31"/>
      <c r="K743" s="31"/>
      <c r="L743" s="31"/>
      <c r="M743" s="31">
        <f t="shared" si="1702"/>
        <v>193.09999999999999</v>
      </c>
      <c r="N743" s="31">
        <f t="shared" si="1703"/>
        <v>189.5</v>
      </c>
      <c r="O743" s="31">
        <f t="shared" si="1704"/>
        <v>186.90000000000001</v>
      </c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  <c r="AA743" s="31"/>
      <c r="AB743" s="31"/>
      <c r="AC743" s="31">
        <f t="shared" si="1666"/>
        <v>193.09999999999999</v>
      </c>
      <c r="AD743" s="31">
        <f t="shared" si="1667"/>
        <v>189.5</v>
      </c>
      <c r="AE743" s="31">
        <f t="shared" si="1668"/>
        <v>186.90000000000001</v>
      </c>
      <c r="AF743" s="31"/>
      <c r="AG743" s="31">
        <f t="shared" si="1669"/>
        <v>193.09999999999999</v>
      </c>
      <c r="AH743" s="31">
        <f t="shared" si="1670"/>
        <v>189.5</v>
      </c>
      <c r="AI743" s="31">
        <f t="shared" si="1671"/>
        <v>186.90000000000001</v>
      </c>
      <c r="AJ743" s="31"/>
      <c r="AK743" s="31"/>
      <c r="AL743" s="31"/>
      <c r="AM743" s="31"/>
      <c r="AN743" s="31"/>
      <c r="AO743" s="31"/>
      <c r="AP743" s="31"/>
      <c r="AQ743" s="31"/>
      <c r="AR743" s="31"/>
      <c r="AS743" s="31">
        <f t="shared" si="1795"/>
        <v>193.09999999999999</v>
      </c>
      <c r="AT743" s="31">
        <f t="shared" si="1796"/>
        <v>189.5</v>
      </c>
      <c r="AU743" s="31">
        <f t="shared" si="1797"/>
        <v>186.90000000000001</v>
      </c>
      <c r="AV743" s="31"/>
      <c r="AW743" s="32"/>
      <c r="AX743" s="32"/>
      <c r="AY743" s="1"/>
      <c r="AZ743" s="1"/>
      <c r="BA743" s="1"/>
      <c r="BB743" s="1"/>
      <c r="BC743" s="1"/>
      <c r="BD743" s="1"/>
      <c r="BE743" s="1"/>
    </row>
    <row r="744" ht="31.5">
      <c r="A744" s="29" t="s">
        <v>491</v>
      </c>
      <c r="B744" s="29" t="s">
        <v>27</v>
      </c>
      <c r="C744" s="29" t="s">
        <v>29</v>
      </c>
      <c r="D744" s="29" t="s">
        <v>447</v>
      </c>
      <c r="E744" s="36"/>
      <c r="F744" s="30" t="s">
        <v>448</v>
      </c>
      <c r="G744" s="31">
        <f>G745</f>
        <v>10046.9</v>
      </c>
      <c r="H744" s="31">
        <f>H745</f>
        <v>10046.9</v>
      </c>
      <c r="I744" s="31">
        <f>I745</f>
        <v>10046.9</v>
      </c>
      <c r="J744" s="31">
        <f>J745</f>
        <v>0</v>
      </c>
      <c r="K744" s="31">
        <f>K745</f>
        <v>0</v>
      </c>
      <c r="L744" s="31">
        <f>L745</f>
        <v>0</v>
      </c>
      <c r="M744" s="31">
        <f t="shared" si="1702"/>
        <v>10046.9</v>
      </c>
      <c r="N744" s="31">
        <f t="shared" si="1703"/>
        <v>10046.9</v>
      </c>
      <c r="O744" s="31">
        <f t="shared" si="1704"/>
        <v>10046.9</v>
      </c>
      <c r="P744" s="31">
        <f>P745</f>
        <v>0</v>
      </c>
      <c r="Q744" s="31">
        <f>Q745</f>
        <v>0</v>
      </c>
      <c r="R744" s="31">
        <f>R745</f>
        <v>0</v>
      </c>
      <c r="S744" s="31">
        <f>S745</f>
        <v>0</v>
      </c>
      <c r="T744" s="31">
        <f>T745</f>
        <v>0</v>
      </c>
      <c r="U744" s="31">
        <f>U745</f>
        <v>0</v>
      </c>
      <c r="V744" s="31">
        <f>V745</f>
        <v>0</v>
      </c>
      <c r="W744" s="31">
        <f>W745</f>
        <v>0</v>
      </c>
      <c r="X744" s="31">
        <f>X745</f>
        <v>0</v>
      </c>
      <c r="Y744" s="31">
        <f>Y745</f>
        <v>0</v>
      </c>
      <c r="Z744" s="31">
        <f>Z745</f>
        <v>0</v>
      </c>
      <c r="AA744" s="31">
        <f>AA745</f>
        <v>0</v>
      </c>
      <c r="AB744" s="31">
        <f>AB745</f>
        <v>0</v>
      </c>
      <c r="AC744" s="31">
        <f t="shared" si="1666"/>
        <v>10046.9</v>
      </c>
      <c r="AD744" s="31">
        <f t="shared" si="1667"/>
        <v>10046.9</v>
      </c>
      <c r="AE744" s="31">
        <f t="shared" si="1668"/>
        <v>10046.9</v>
      </c>
      <c r="AF744" s="31">
        <f>AF745</f>
        <v>0</v>
      </c>
      <c r="AG744" s="31">
        <f t="shared" si="1669"/>
        <v>10046.9</v>
      </c>
      <c r="AH744" s="31">
        <f t="shared" si="1670"/>
        <v>10046.9</v>
      </c>
      <c r="AI744" s="31">
        <f t="shared" si="1671"/>
        <v>10046.9</v>
      </c>
      <c r="AJ744" s="31">
        <f>AJ745</f>
        <v>0</v>
      </c>
      <c r="AK744" s="31">
        <f>AK745</f>
        <v>0</v>
      </c>
      <c r="AL744" s="31">
        <f>AL745</f>
        <v>0</v>
      </c>
      <c r="AM744" s="31">
        <f>AM745</f>
        <v>0</v>
      </c>
      <c r="AN744" s="31">
        <f>AN745</f>
        <v>0</v>
      </c>
      <c r="AO744" s="31">
        <f>AO745</f>
        <v>0</v>
      </c>
      <c r="AP744" s="31">
        <f>AP745</f>
        <v>0</v>
      </c>
      <c r="AQ744" s="31">
        <f>AQ745</f>
        <v>0</v>
      </c>
      <c r="AR744" s="31">
        <f>AR745</f>
        <v>0</v>
      </c>
      <c r="AS744" s="31">
        <f t="shared" si="1795"/>
        <v>10046.9</v>
      </c>
      <c r="AT744" s="31">
        <f t="shared" si="1796"/>
        <v>10046.9</v>
      </c>
      <c r="AU744" s="31">
        <f t="shared" si="1797"/>
        <v>10046.9</v>
      </c>
      <c r="AV744" s="31">
        <f>AV745</f>
        <v>0</v>
      </c>
      <c r="AW744" s="32"/>
      <c r="AX744" s="32"/>
      <c r="AY744" s="1"/>
      <c r="AZ744" s="1"/>
      <c r="BA744" s="1"/>
      <c r="BB744" s="1"/>
      <c r="BC744" s="1"/>
      <c r="BD744" s="1"/>
      <c r="BE744" s="1"/>
    </row>
    <row r="745" ht="31.5">
      <c r="A745" s="29" t="s">
        <v>491</v>
      </c>
      <c r="B745" s="29" t="s">
        <v>27</v>
      </c>
      <c r="C745" s="29" t="s">
        <v>29</v>
      </c>
      <c r="D745" s="29" t="s">
        <v>447</v>
      </c>
      <c r="E745" s="29" t="s">
        <v>129</v>
      </c>
      <c r="F745" s="30" t="s">
        <v>130</v>
      </c>
      <c r="G745" s="31">
        <v>10046.9</v>
      </c>
      <c r="H745" s="31">
        <v>10046.9</v>
      </c>
      <c r="I745" s="31">
        <v>10046.9</v>
      </c>
      <c r="J745" s="31"/>
      <c r="K745" s="31"/>
      <c r="L745" s="31"/>
      <c r="M745" s="31">
        <f t="shared" si="1702"/>
        <v>10046.9</v>
      </c>
      <c r="N745" s="31">
        <f t="shared" si="1703"/>
        <v>10046.9</v>
      </c>
      <c r="O745" s="31">
        <f t="shared" si="1704"/>
        <v>10046.9</v>
      </c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  <c r="AA745" s="31"/>
      <c r="AB745" s="31"/>
      <c r="AC745" s="31">
        <f t="shared" si="1666"/>
        <v>10046.9</v>
      </c>
      <c r="AD745" s="31">
        <f t="shared" si="1667"/>
        <v>10046.9</v>
      </c>
      <c r="AE745" s="31">
        <f t="shared" si="1668"/>
        <v>10046.9</v>
      </c>
      <c r="AF745" s="31"/>
      <c r="AG745" s="31">
        <f t="shared" si="1669"/>
        <v>10046.9</v>
      </c>
      <c r="AH745" s="31">
        <f t="shared" si="1670"/>
        <v>10046.9</v>
      </c>
      <c r="AI745" s="31">
        <f t="shared" si="1671"/>
        <v>10046.9</v>
      </c>
      <c r="AJ745" s="31"/>
      <c r="AK745" s="31"/>
      <c r="AL745" s="31"/>
      <c r="AM745" s="31"/>
      <c r="AN745" s="31"/>
      <c r="AO745" s="31"/>
      <c r="AP745" s="31"/>
      <c r="AQ745" s="31"/>
      <c r="AR745" s="31"/>
      <c r="AS745" s="31">
        <f t="shared" si="1795"/>
        <v>10046.9</v>
      </c>
      <c r="AT745" s="31">
        <f t="shared" si="1796"/>
        <v>10046.9</v>
      </c>
      <c r="AU745" s="31">
        <f t="shared" si="1797"/>
        <v>10046.9</v>
      </c>
      <c r="AV745" s="31"/>
      <c r="AW745" s="32"/>
      <c r="AX745" s="32"/>
      <c r="AY745" s="1"/>
      <c r="AZ745" s="1"/>
      <c r="BA745" s="1"/>
      <c r="BB745" s="1"/>
      <c r="BC745" s="1"/>
      <c r="BD745" s="1"/>
      <c r="BE745" s="1"/>
    </row>
    <row r="746" ht="63">
      <c r="A746" s="29" t="s">
        <v>491</v>
      </c>
      <c r="B746" s="29" t="s">
        <v>27</v>
      </c>
      <c r="C746" s="29" t="s">
        <v>29</v>
      </c>
      <c r="D746" s="29" t="s">
        <v>493</v>
      </c>
      <c r="E746" s="29"/>
      <c r="F746" s="30" t="s">
        <v>494</v>
      </c>
      <c r="G746" s="31">
        <f>G747</f>
        <v>1299.2</v>
      </c>
      <c r="H746" s="31">
        <f>H747</f>
        <v>1299.2</v>
      </c>
      <c r="I746" s="31">
        <f>I747</f>
        <v>1299.2</v>
      </c>
      <c r="J746" s="31">
        <f>J747</f>
        <v>0</v>
      </c>
      <c r="K746" s="31">
        <f>K747</f>
        <v>0</v>
      </c>
      <c r="L746" s="31">
        <f>L747</f>
        <v>0</v>
      </c>
      <c r="M746" s="31">
        <f t="shared" si="1702"/>
        <v>1299.2</v>
      </c>
      <c r="N746" s="31">
        <f t="shared" si="1703"/>
        <v>1299.2</v>
      </c>
      <c r="O746" s="31">
        <f t="shared" si="1704"/>
        <v>1299.2</v>
      </c>
      <c r="P746" s="31">
        <f>P747</f>
        <v>0</v>
      </c>
      <c r="Q746" s="31">
        <f>Q747</f>
        <v>0</v>
      </c>
      <c r="R746" s="31">
        <f>R747</f>
        <v>0</v>
      </c>
      <c r="S746" s="31">
        <f>S747</f>
        <v>0</v>
      </c>
      <c r="T746" s="31">
        <f>T747</f>
        <v>0</v>
      </c>
      <c r="U746" s="31">
        <f>U747</f>
        <v>0</v>
      </c>
      <c r="V746" s="31">
        <f>V747</f>
        <v>0</v>
      </c>
      <c r="W746" s="31">
        <f>W747</f>
        <v>0</v>
      </c>
      <c r="X746" s="31">
        <f>X747</f>
        <v>0</v>
      </c>
      <c r="Y746" s="31">
        <f>Y747</f>
        <v>0</v>
      </c>
      <c r="Z746" s="31">
        <f>Z747</f>
        <v>0</v>
      </c>
      <c r="AA746" s="31">
        <f>AA747</f>
        <v>0</v>
      </c>
      <c r="AB746" s="31">
        <f>AB747</f>
        <v>0</v>
      </c>
      <c r="AC746" s="31">
        <f t="shared" ref="AC746:AC809" si="1798">M746+R746+P746+Q746+T746+S746</f>
        <v>1299.2</v>
      </c>
      <c r="AD746" s="31">
        <f t="shared" ref="AD746:AD809" si="1799">N746+V746+X746+U746+W746</f>
        <v>1299.2</v>
      </c>
      <c r="AE746" s="31">
        <f t="shared" ref="AE746:AE809" si="1800">O746+Z746+AB746+Y746+AA746</f>
        <v>1299.2</v>
      </c>
      <c r="AF746" s="31">
        <f>AF747</f>
        <v>0</v>
      </c>
      <c r="AG746" s="31">
        <f t="shared" ref="AG746:AG809" si="1801">AC746+AF746</f>
        <v>1299.2</v>
      </c>
      <c r="AH746" s="31">
        <f t="shared" ref="AH746:AH809" si="1802">AD746</f>
        <v>1299.2</v>
      </c>
      <c r="AI746" s="31">
        <f t="shared" ref="AI746:AI809" si="1803">AE746</f>
        <v>1299.2</v>
      </c>
      <c r="AJ746" s="31">
        <f>AJ747</f>
        <v>0</v>
      </c>
      <c r="AK746" s="31">
        <f>AK747</f>
        <v>0</v>
      </c>
      <c r="AL746" s="31">
        <f>AL747</f>
        <v>0</v>
      </c>
      <c r="AM746" s="31">
        <f>AM747</f>
        <v>0</v>
      </c>
      <c r="AN746" s="31">
        <f>AN747</f>
        <v>0</v>
      </c>
      <c r="AO746" s="31">
        <f>AO747</f>
        <v>0</v>
      </c>
      <c r="AP746" s="31">
        <f>AP747</f>
        <v>0</v>
      </c>
      <c r="AQ746" s="31">
        <f>AQ747</f>
        <v>0</v>
      </c>
      <c r="AR746" s="31">
        <f>AR747</f>
        <v>0</v>
      </c>
      <c r="AS746" s="31">
        <f t="shared" si="1795"/>
        <v>1299.2</v>
      </c>
      <c r="AT746" s="31">
        <f t="shared" si="1796"/>
        <v>1299.2</v>
      </c>
      <c r="AU746" s="31">
        <f t="shared" si="1797"/>
        <v>1299.2</v>
      </c>
      <c r="AV746" s="31">
        <f>AV747</f>
        <v>0</v>
      </c>
      <c r="AW746" s="32"/>
      <c r="AX746" s="32"/>
      <c r="AY746" s="1"/>
      <c r="AZ746" s="1"/>
      <c r="BA746" s="1"/>
      <c r="BB746" s="1"/>
      <c r="BC746" s="1"/>
      <c r="BD746" s="1"/>
      <c r="BE746" s="1"/>
    </row>
    <row r="747" ht="31.5">
      <c r="A747" s="29" t="s">
        <v>491</v>
      </c>
      <c r="B747" s="29" t="s">
        <v>27</v>
      </c>
      <c r="C747" s="29" t="s">
        <v>29</v>
      </c>
      <c r="D747" s="29" t="s">
        <v>493</v>
      </c>
      <c r="E747" s="29" t="s">
        <v>129</v>
      </c>
      <c r="F747" s="30" t="s">
        <v>130</v>
      </c>
      <c r="G747" s="31">
        <v>1299.2</v>
      </c>
      <c r="H747" s="31">
        <v>1299.2</v>
      </c>
      <c r="I747" s="31">
        <v>1299.2</v>
      </c>
      <c r="J747" s="31"/>
      <c r="K747" s="31"/>
      <c r="L747" s="31"/>
      <c r="M747" s="31">
        <f t="shared" si="1702"/>
        <v>1299.2</v>
      </c>
      <c r="N747" s="31">
        <f t="shared" si="1703"/>
        <v>1299.2</v>
      </c>
      <c r="O747" s="31">
        <f t="shared" si="1704"/>
        <v>1299.2</v>
      </c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  <c r="AA747" s="31"/>
      <c r="AB747" s="31"/>
      <c r="AC747" s="31">
        <f t="shared" si="1798"/>
        <v>1299.2</v>
      </c>
      <c r="AD747" s="31">
        <f t="shared" si="1799"/>
        <v>1299.2</v>
      </c>
      <c r="AE747" s="31">
        <f t="shared" si="1800"/>
        <v>1299.2</v>
      </c>
      <c r="AF747" s="31"/>
      <c r="AG747" s="31">
        <f t="shared" si="1801"/>
        <v>1299.2</v>
      </c>
      <c r="AH747" s="31">
        <f t="shared" si="1802"/>
        <v>1299.2</v>
      </c>
      <c r="AI747" s="31">
        <f t="shared" si="1803"/>
        <v>1299.2</v>
      </c>
      <c r="AJ747" s="31"/>
      <c r="AK747" s="31"/>
      <c r="AL747" s="31"/>
      <c r="AM747" s="31"/>
      <c r="AN747" s="31"/>
      <c r="AO747" s="31"/>
      <c r="AP747" s="31"/>
      <c r="AQ747" s="31"/>
      <c r="AR747" s="31"/>
      <c r="AS747" s="31">
        <f t="shared" si="1795"/>
        <v>1299.2</v>
      </c>
      <c r="AT747" s="31">
        <f t="shared" si="1796"/>
        <v>1299.2</v>
      </c>
      <c r="AU747" s="31">
        <f t="shared" si="1797"/>
        <v>1299.2</v>
      </c>
      <c r="AV747" s="31"/>
      <c r="AW747" s="32"/>
      <c r="AX747" s="32"/>
      <c r="AY747" s="1"/>
      <c r="AZ747" s="1"/>
      <c r="BA747" s="1"/>
      <c r="BB747" s="1"/>
      <c r="BC747" s="1"/>
      <c r="BD747" s="1"/>
      <c r="BE747" s="1"/>
    </row>
    <row r="748" ht="63">
      <c r="A748" s="29" t="s">
        <v>491</v>
      </c>
      <c r="B748" s="29" t="s">
        <v>27</v>
      </c>
      <c r="C748" s="29" t="s">
        <v>29</v>
      </c>
      <c r="D748" s="29" t="s">
        <v>268</v>
      </c>
      <c r="E748" s="36"/>
      <c r="F748" s="30" t="s">
        <v>269</v>
      </c>
      <c r="G748" s="31">
        <f>G749</f>
        <v>271.5</v>
      </c>
      <c r="H748" s="31">
        <f>H749</f>
        <v>271.5</v>
      </c>
      <c r="I748" s="31">
        <f>I749</f>
        <v>271.5</v>
      </c>
      <c r="J748" s="31">
        <f>J749</f>
        <v>0</v>
      </c>
      <c r="K748" s="31">
        <f>K749</f>
        <v>0</v>
      </c>
      <c r="L748" s="31">
        <f>L749</f>
        <v>0</v>
      </c>
      <c r="M748" s="31">
        <f t="shared" si="1702"/>
        <v>271.5</v>
      </c>
      <c r="N748" s="31">
        <f t="shared" si="1703"/>
        <v>271.5</v>
      </c>
      <c r="O748" s="31">
        <f t="shared" si="1704"/>
        <v>271.5</v>
      </c>
      <c r="P748" s="31">
        <f>P749</f>
        <v>0</v>
      </c>
      <c r="Q748" s="31">
        <f>Q749</f>
        <v>0</v>
      </c>
      <c r="R748" s="31">
        <f>R749</f>
        <v>0</v>
      </c>
      <c r="S748" s="31">
        <f>S749</f>
        <v>0</v>
      </c>
      <c r="T748" s="31">
        <f>T749</f>
        <v>0</v>
      </c>
      <c r="U748" s="31">
        <f>U749</f>
        <v>0</v>
      </c>
      <c r="V748" s="31">
        <f>V749</f>
        <v>0</v>
      </c>
      <c r="W748" s="31">
        <f>W749</f>
        <v>0</v>
      </c>
      <c r="X748" s="31">
        <f>X749</f>
        <v>0</v>
      </c>
      <c r="Y748" s="31">
        <f>Y749</f>
        <v>0</v>
      </c>
      <c r="Z748" s="31">
        <f>Z749</f>
        <v>0</v>
      </c>
      <c r="AA748" s="31">
        <f>AA749</f>
        <v>0</v>
      </c>
      <c r="AB748" s="31">
        <f>AB749</f>
        <v>0</v>
      </c>
      <c r="AC748" s="31">
        <f t="shared" si="1798"/>
        <v>271.5</v>
      </c>
      <c r="AD748" s="31">
        <f t="shared" si="1799"/>
        <v>271.5</v>
      </c>
      <c r="AE748" s="31">
        <f t="shared" si="1800"/>
        <v>271.5</v>
      </c>
      <c r="AF748" s="31">
        <f>AF749</f>
        <v>0</v>
      </c>
      <c r="AG748" s="31">
        <f t="shared" si="1801"/>
        <v>271.5</v>
      </c>
      <c r="AH748" s="31">
        <f t="shared" si="1802"/>
        <v>271.5</v>
      </c>
      <c r="AI748" s="31">
        <f t="shared" si="1803"/>
        <v>271.5</v>
      </c>
      <c r="AJ748" s="31">
        <f>AJ749</f>
        <v>0</v>
      </c>
      <c r="AK748" s="31">
        <f>AK749</f>
        <v>0</v>
      </c>
      <c r="AL748" s="31">
        <f>AL749</f>
        <v>0</v>
      </c>
      <c r="AM748" s="31">
        <f>AM749</f>
        <v>0</v>
      </c>
      <c r="AN748" s="31">
        <f>AN749</f>
        <v>0</v>
      </c>
      <c r="AO748" s="31">
        <f>AO749</f>
        <v>0</v>
      </c>
      <c r="AP748" s="31">
        <f>AP749</f>
        <v>0</v>
      </c>
      <c r="AQ748" s="31">
        <f>AQ749</f>
        <v>0</v>
      </c>
      <c r="AR748" s="31">
        <f>AR749</f>
        <v>0</v>
      </c>
      <c r="AS748" s="31">
        <f t="shared" si="1795"/>
        <v>271.5</v>
      </c>
      <c r="AT748" s="31">
        <f t="shared" si="1796"/>
        <v>271.5</v>
      </c>
      <c r="AU748" s="31">
        <f t="shared" si="1797"/>
        <v>271.5</v>
      </c>
      <c r="AV748" s="31">
        <f>AV749</f>
        <v>0</v>
      </c>
      <c r="AW748" s="32"/>
      <c r="AX748" s="32"/>
      <c r="AY748" s="1"/>
      <c r="AZ748" s="1"/>
      <c r="BA748" s="1"/>
      <c r="BB748" s="1"/>
      <c r="BC748" s="1"/>
      <c r="BD748" s="1"/>
      <c r="BE748" s="1"/>
    </row>
    <row r="749" ht="31.5">
      <c r="A749" s="29" t="s">
        <v>491</v>
      </c>
      <c r="B749" s="29" t="s">
        <v>27</v>
      </c>
      <c r="C749" s="29" t="s">
        <v>29</v>
      </c>
      <c r="D749" s="29" t="s">
        <v>268</v>
      </c>
      <c r="E749" s="29" t="s">
        <v>129</v>
      </c>
      <c r="F749" s="30" t="s">
        <v>130</v>
      </c>
      <c r="G749" s="31">
        <v>271.5</v>
      </c>
      <c r="H749" s="31">
        <v>271.5</v>
      </c>
      <c r="I749" s="31">
        <v>271.5</v>
      </c>
      <c r="J749" s="31"/>
      <c r="K749" s="31"/>
      <c r="L749" s="31"/>
      <c r="M749" s="31">
        <f t="shared" si="1702"/>
        <v>271.5</v>
      </c>
      <c r="N749" s="31">
        <f t="shared" si="1703"/>
        <v>271.5</v>
      </c>
      <c r="O749" s="31">
        <f t="shared" si="1704"/>
        <v>271.5</v>
      </c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  <c r="AA749" s="31"/>
      <c r="AB749" s="31"/>
      <c r="AC749" s="31">
        <f t="shared" si="1798"/>
        <v>271.5</v>
      </c>
      <c r="AD749" s="31">
        <f t="shared" si="1799"/>
        <v>271.5</v>
      </c>
      <c r="AE749" s="31">
        <f t="shared" si="1800"/>
        <v>271.5</v>
      </c>
      <c r="AF749" s="31"/>
      <c r="AG749" s="31">
        <f t="shared" si="1801"/>
        <v>271.5</v>
      </c>
      <c r="AH749" s="31">
        <f t="shared" si="1802"/>
        <v>271.5</v>
      </c>
      <c r="AI749" s="31">
        <f t="shared" si="1803"/>
        <v>271.5</v>
      </c>
      <c r="AJ749" s="31"/>
      <c r="AK749" s="31"/>
      <c r="AL749" s="31"/>
      <c r="AM749" s="31"/>
      <c r="AN749" s="31"/>
      <c r="AO749" s="31"/>
      <c r="AP749" s="31"/>
      <c r="AQ749" s="31"/>
      <c r="AR749" s="31"/>
      <c r="AS749" s="31">
        <f t="shared" si="1795"/>
        <v>271.5</v>
      </c>
      <c r="AT749" s="31">
        <f t="shared" si="1796"/>
        <v>271.5</v>
      </c>
      <c r="AU749" s="31">
        <f t="shared" si="1797"/>
        <v>271.5</v>
      </c>
      <c r="AV749" s="31"/>
      <c r="AW749" s="32"/>
      <c r="AX749" s="32"/>
      <c r="AY749" s="1"/>
      <c r="AZ749" s="1"/>
      <c r="BA749" s="1"/>
      <c r="BB749" s="1"/>
      <c r="BC749" s="1"/>
      <c r="BD749" s="1"/>
      <c r="BE749" s="1"/>
    </row>
    <row r="750" ht="31.5">
      <c r="A750" s="29" t="s">
        <v>491</v>
      </c>
      <c r="B750" s="29" t="s">
        <v>27</v>
      </c>
      <c r="C750" s="29" t="s">
        <v>29</v>
      </c>
      <c r="D750" s="29" t="s">
        <v>89</v>
      </c>
      <c r="E750" s="16"/>
      <c r="F750" s="30" t="s">
        <v>90</v>
      </c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  <c r="AA750" s="31"/>
      <c r="AB750" s="31"/>
      <c r="AC750" s="31"/>
      <c r="AD750" s="31"/>
      <c r="AE750" s="31"/>
      <c r="AF750" s="31"/>
      <c r="AG750" s="31"/>
      <c r="AH750" s="31"/>
      <c r="AI750" s="31"/>
      <c r="AJ750" s="31">
        <f t="shared" ref="AJ750:AJ752" si="1804">AJ751</f>
        <v>0</v>
      </c>
      <c r="AK750" s="31">
        <f t="shared" ref="AK750:AK752" si="1805">AK751</f>
        <v>0</v>
      </c>
      <c r="AL750" s="31">
        <f t="shared" ref="AL750:AL752" si="1806">AL751</f>
        <v>9102.8330000000005</v>
      </c>
      <c r="AM750" s="31">
        <f t="shared" ref="AM750:AM752" si="1807">AM751</f>
        <v>0</v>
      </c>
      <c r="AN750" s="31">
        <f t="shared" ref="AN750:AN752" si="1808">AN751</f>
        <v>0</v>
      </c>
      <c r="AO750" s="31">
        <f t="shared" ref="AO750:AO752" si="1809">AO751</f>
        <v>0</v>
      </c>
      <c r="AP750" s="31">
        <f t="shared" ref="AP750:AP752" si="1810">AP751</f>
        <v>0</v>
      </c>
      <c r="AQ750" s="31">
        <f t="shared" ref="AQ750:AQ752" si="1811">AQ751</f>
        <v>0</v>
      </c>
      <c r="AR750" s="31">
        <f t="shared" ref="AR750:AR752" si="1812">AR751</f>
        <v>0</v>
      </c>
      <c r="AS750" s="31">
        <f t="shared" si="1795"/>
        <v>9102.8330000000005</v>
      </c>
      <c r="AT750" s="31">
        <f t="shared" si="1796"/>
        <v>0</v>
      </c>
      <c r="AU750" s="31">
        <f t="shared" si="1797"/>
        <v>0</v>
      </c>
      <c r="AV750" s="31">
        <f t="shared" ref="AV750:AV752" si="1813">AV751</f>
        <v>0</v>
      </c>
      <c r="AW750" s="32"/>
      <c r="AX750" s="32"/>
      <c r="AY750" s="1"/>
      <c r="AZ750" s="1"/>
      <c r="BA750" s="1"/>
      <c r="BB750" s="1"/>
      <c r="BC750" s="1"/>
      <c r="BD750" s="1"/>
      <c r="BE750" s="1"/>
    </row>
    <row r="751" ht="31.5">
      <c r="A751" s="29" t="s">
        <v>491</v>
      </c>
      <c r="B751" s="29" t="s">
        <v>27</v>
      </c>
      <c r="C751" s="29" t="s">
        <v>29</v>
      </c>
      <c r="D751" s="29" t="s">
        <v>104</v>
      </c>
      <c r="E751" s="36"/>
      <c r="F751" s="30" t="s">
        <v>105</v>
      </c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  <c r="AA751" s="31"/>
      <c r="AB751" s="31"/>
      <c r="AC751" s="31"/>
      <c r="AD751" s="31"/>
      <c r="AE751" s="31"/>
      <c r="AF751" s="31"/>
      <c r="AG751" s="31"/>
      <c r="AH751" s="31"/>
      <c r="AI751" s="31"/>
      <c r="AJ751" s="31">
        <f t="shared" si="1804"/>
        <v>0</v>
      </c>
      <c r="AK751" s="31">
        <f t="shared" si="1805"/>
        <v>0</v>
      </c>
      <c r="AL751" s="31">
        <f t="shared" si="1806"/>
        <v>9102.8330000000005</v>
      </c>
      <c r="AM751" s="31">
        <f t="shared" si="1807"/>
        <v>0</v>
      </c>
      <c r="AN751" s="31">
        <f t="shared" si="1808"/>
        <v>0</v>
      </c>
      <c r="AO751" s="31">
        <f t="shared" si="1809"/>
        <v>0</v>
      </c>
      <c r="AP751" s="31">
        <f t="shared" si="1810"/>
        <v>0</v>
      </c>
      <c r="AQ751" s="31">
        <f t="shared" si="1811"/>
        <v>0</v>
      </c>
      <c r="AR751" s="31">
        <f t="shared" si="1812"/>
        <v>0</v>
      </c>
      <c r="AS751" s="31">
        <f t="shared" si="1795"/>
        <v>9102.8330000000005</v>
      </c>
      <c r="AT751" s="31">
        <f t="shared" si="1796"/>
        <v>0</v>
      </c>
      <c r="AU751" s="31">
        <f t="shared" si="1797"/>
        <v>0</v>
      </c>
      <c r="AV751" s="31">
        <f t="shared" si="1813"/>
        <v>0</v>
      </c>
      <c r="AW751" s="32"/>
      <c r="AX751" s="32"/>
      <c r="AY751" s="1"/>
      <c r="AZ751" s="1"/>
      <c r="BA751" s="1"/>
      <c r="BB751" s="1"/>
      <c r="BC751" s="1"/>
      <c r="BD751" s="1"/>
      <c r="BE751" s="1"/>
    </row>
    <row r="752" ht="31.5">
      <c r="A752" s="29" t="s">
        <v>491</v>
      </c>
      <c r="B752" s="29" t="s">
        <v>27</v>
      </c>
      <c r="C752" s="29" t="s">
        <v>29</v>
      </c>
      <c r="D752" s="29" t="s">
        <v>106</v>
      </c>
      <c r="E752" s="36"/>
      <c r="F752" s="30" t="s">
        <v>107</v>
      </c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  <c r="AA752" s="31"/>
      <c r="AB752" s="31"/>
      <c r="AC752" s="31"/>
      <c r="AD752" s="31"/>
      <c r="AE752" s="31"/>
      <c r="AF752" s="31"/>
      <c r="AG752" s="31"/>
      <c r="AH752" s="31"/>
      <c r="AI752" s="31"/>
      <c r="AJ752" s="31">
        <f t="shared" si="1804"/>
        <v>0</v>
      </c>
      <c r="AK752" s="31">
        <f t="shared" si="1805"/>
        <v>0</v>
      </c>
      <c r="AL752" s="31">
        <f t="shared" si="1806"/>
        <v>9102.8330000000005</v>
      </c>
      <c r="AM752" s="31">
        <f t="shared" si="1807"/>
        <v>0</v>
      </c>
      <c r="AN752" s="31">
        <f t="shared" si="1808"/>
        <v>0</v>
      </c>
      <c r="AO752" s="31">
        <f t="shared" si="1809"/>
        <v>0</v>
      </c>
      <c r="AP752" s="31">
        <f t="shared" si="1810"/>
        <v>0</v>
      </c>
      <c r="AQ752" s="31">
        <f t="shared" si="1811"/>
        <v>0</v>
      </c>
      <c r="AR752" s="31">
        <f t="shared" si="1812"/>
        <v>0</v>
      </c>
      <c r="AS752" s="31">
        <f t="shared" si="1795"/>
        <v>9102.8330000000005</v>
      </c>
      <c r="AT752" s="31">
        <f t="shared" si="1796"/>
        <v>0</v>
      </c>
      <c r="AU752" s="31">
        <f t="shared" si="1797"/>
        <v>0</v>
      </c>
      <c r="AV752" s="31">
        <f t="shared" si="1813"/>
        <v>0</v>
      </c>
      <c r="AW752" s="32"/>
      <c r="AX752" s="32"/>
      <c r="AY752" s="1"/>
      <c r="AZ752" s="1"/>
      <c r="BA752" s="1"/>
      <c r="BB752" s="1"/>
      <c r="BC752" s="1"/>
      <c r="BD752" s="1"/>
      <c r="BE752" s="1"/>
    </row>
    <row r="753" ht="31.5">
      <c r="A753" s="29" t="s">
        <v>491</v>
      </c>
      <c r="B753" s="29" t="s">
        <v>27</v>
      </c>
      <c r="C753" s="29" t="s">
        <v>29</v>
      </c>
      <c r="D753" s="29" t="s">
        <v>106</v>
      </c>
      <c r="E753" s="15" t="s">
        <v>39</v>
      </c>
      <c r="F753" s="30" t="s">
        <v>40</v>
      </c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  <c r="AA753" s="31"/>
      <c r="AB753" s="31"/>
      <c r="AC753" s="31"/>
      <c r="AD753" s="31"/>
      <c r="AE753" s="31"/>
      <c r="AF753" s="31"/>
      <c r="AG753" s="31"/>
      <c r="AH753" s="31"/>
      <c r="AI753" s="31"/>
      <c r="AJ753" s="31"/>
      <c r="AK753" s="31"/>
      <c r="AL753" s="31">
        <v>9102.8330000000005</v>
      </c>
      <c r="AM753" s="31"/>
      <c r="AN753" s="31"/>
      <c r="AO753" s="31"/>
      <c r="AP753" s="31"/>
      <c r="AQ753" s="31"/>
      <c r="AR753" s="31"/>
      <c r="AS753" s="31">
        <f t="shared" si="1795"/>
        <v>9102.8330000000005</v>
      </c>
      <c r="AT753" s="31">
        <f t="shared" si="1796"/>
        <v>0</v>
      </c>
      <c r="AU753" s="31">
        <f t="shared" si="1797"/>
        <v>0</v>
      </c>
      <c r="AV753" s="31"/>
      <c r="AW753" s="32"/>
      <c r="AX753" s="32"/>
      <c r="AY753" s="1"/>
      <c r="AZ753" s="1"/>
      <c r="BA753" s="1"/>
      <c r="BB753" s="1"/>
      <c r="BC753" s="1"/>
      <c r="BD753" s="1"/>
      <c r="BE753" s="1"/>
    </row>
    <row r="754" s="19" customFormat="1" ht="31.5">
      <c r="A754" s="20" t="s">
        <v>491</v>
      </c>
      <c r="B754" s="20" t="s">
        <v>63</v>
      </c>
      <c r="C754" s="20"/>
      <c r="D754" s="20"/>
      <c r="E754" s="34"/>
      <c r="F754" s="21" t="s">
        <v>143</v>
      </c>
      <c r="G754" s="22">
        <f>G755+G764</f>
        <v>2681.5999999999999</v>
      </c>
      <c r="H754" s="22">
        <f>H755+H764</f>
        <v>2732.8999999999996</v>
      </c>
      <c r="I754" s="22">
        <f>I755+I764</f>
        <v>2720</v>
      </c>
      <c r="J754" s="22">
        <f>J755+J764</f>
        <v>0</v>
      </c>
      <c r="K754" s="22">
        <f>K755+K764</f>
        <v>0</v>
      </c>
      <c r="L754" s="22">
        <f>L755+L764</f>
        <v>0</v>
      </c>
      <c r="M754" s="22">
        <f t="shared" si="1702"/>
        <v>2681.5999999999999</v>
      </c>
      <c r="N754" s="22">
        <f t="shared" si="1703"/>
        <v>2732.8999999999996</v>
      </c>
      <c r="O754" s="22">
        <f t="shared" si="1704"/>
        <v>2720</v>
      </c>
      <c r="P754" s="22">
        <f>P755+P764</f>
        <v>0</v>
      </c>
      <c r="Q754" s="22">
        <f>Q755+Q764</f>
        <v>0</v>
      </c>
      <c r="R754" s="22">
        <f>R755+R764</f>
        <v>-85</v>
      </c>
      <c r="S754" s="22">
        <f>S755+S764</f>
        <v>0</v>
      </c>
      <c r="T754" s="22">
        <f>T755+T764</f>
        <v>0</v>
      </c>
      <c r="U754" s="22">
        <f>U755+U764</f>
        <v>0</v>
      </c>
      <c r="V754" s="22">
        <f>V755+V764</f>
        <v>0</v>
      </c>
      <c r="W754" s="22">
        <f>W755+W764</f>
        <v>0</v>
      </c>
      <c r="X754" s="22">
        <f>X755+X764</f>
        <v>0</v>
      </c>
      <c r="Y754" s="22">
        <f>Y755+Y764</f>
        <v>0</v>
      </c>
      <c r="Z754" s="22">
        <f>Z755+Z764</f>
        <v>0</v>
      </c>
      <c r="AA754" s="22">
        <f>AA755+AA764</f>
        <v>0</v>
      </c>
      <c r="AB754" s="22">
        <f>AB755+AB764</f>
        <v>0</v>
      </c>
      <c r="AC754" s="22">
        <f t="shared" si="1798"/>
        <v>2596.5999999999999</v>
      </c>
      <c r="AD754" s="22">
        <f t="shared" si="1799"/>
        <v>2732.8999999999996</v>
      </c>
      <c r="AE754" s="22">
        <f t="shared" si="1800"/>
        <v>2720</v>
      </c>
      <c r="AF754" s="22">
        <f>AF755+AF764</f>
        <v>0</v>
      </c>
      <c r="AG754" s="22">
        <f t="shared" si="1801"/>
        <v>2596.5999999999999</v>
      </c>
      <c r="AH754" s="22">
        <f t="shared" si="1802"/>
        <v>2732.8999999999996</v>
      </c>
      <c r="AI754" s="22">
        <f t="shared" si="1803"/>
        <v>2720</v>
      </c>
      <c r="AJ754" s="22">
        <f>AJ755+AJ764</f>
        <v>0</v>
      </c>
      <c r="AK754" s="22">
        <f>AK755+AK764</f>
        <v>0</v>
      </c>
      <c r="AL754" s="22">
        <f>AL755+AL764</f>
        <v>0</v>
      </c>
      <c r="AM754" s="22">
        <f>AM755+AM764</f>
        <v>0</v>
      </c>
      <c r="AN754" s="22">
        <f>AN755+AN764</f>
        <v>0</v>
      </c>
      <c r="AO754" s="22">
        <f>AO755+AO764</f>
        <v>0</v>
      </c>
      <c r="AP754" s="22">
        <f>AP755+AP764</f>
        <v>0</v>
      </c>
      <c r="AQ754" s="22">
        <f>AQ755+AQ764</f>
        <v>0</v>
      </c>
      <c r="AR754" s="22">
        <f>AR755+AR764</f>
        <v>0</v>
      </c>
      <c r="AS754" s="22">
        <f t="shared" si="1795"/>
        <v>2596.5999999999999</v>
      </c>
      <c r="AT754" s="22">
        <f t="shared" si="1796"/>
        <v>2732.8999999999996</v>
      </c>
      <c r="AU754" s="22">
        <f t="shared" si="1797"/>
        <v>2720</v>
      </c>
      <c r="AV754" s="22">
        <f>AV755+AV764</f>
        <v>0</v>
      </c>
      <c r="AW754" s="23"/>
      <c r="AX754" s="23"/>
      <c r="AY754" s="19"/>
      <c r="AZ754" s="19"/>
      <c r="BA754" s="19"/>
      <c r="BB754" s="19"/>
      <c r="BC754" s="19"/>
      <c r="BD754" s="19"/>
      <c r="BE754" s="19"/>
    </row>
    <row r="755" s="24" customFormat="1" ht="47.25">
      <c r="A755" s="25" t="s">
        <v>491</v>
      </c>
      <c r="B755" s="25" t="s">
        <v>63</v>
      </c>
      <c r="C755" s="25" t="s">
        <v>295</v>
      </c>
      <c r="D755" s="25"/>
      <c r="E755" s="35"/>
      <c r="F755" s="26" t="s">
        <v>451</v>
      </c>
      <c r="G755" s="27">
        <f t="shared" ref="G755:G757" si="1814">G756</f>
        <v>569.09999999999991</v>
      </c>
      <c r="H755" s="27">
        <f t="shared" ref="H755:H757" si="1815">H756</f>
        <v>556.29999999999995</v>
      </c>
      <c r="I755" s="27">
        <f t="shared" ref="I755:I757" si="1816">I756</f>
        <v>543.39999999999998</v>
      </c>
      <c r="J755" s="27">
        <f t="shared" ref="J755:J757" si="1817">J756</f>
        <v>0</v>
      </c>
      <c r="K755" s="27">
        <f t="shared" ref="K755:K757" si="1818">K756</f>
        <v>0</v>
      </c>
      <c r="L755" s="27">
        <f t="shared" ref="L755:L757" si="1819">L756</f>
        <v>0</v>
      </c>
      <c r="M755" s="27">
        <f t="shared" si="1702"/>
        <v>569.09999999999991</v>
      </c>
      <c r="N755" s="27">
        <f t="shared" si="1703"/>
        <v>556.29999999999995</v>
      </c>
      <c r="O755" s="27">
        <f t="shared" si="1704"/>
        <v>543.39999999999998</v>
      </c>
      <c r="P755" s="27">
        <f t="shared" ref="P755:P757" si="1820">P756</f>
        <v>0</v>
      </c>
      <c r="Q755" s="27">
        <f t="shared" ref="Q755:Q757" si="1821">Q756</f>
        <v>0</v>
      </c>
      <c r="R755" s="27">
        <f t="shared" ref="R755:R757" si="1822">R756</f>
        <v>-85</v>
      </c>
      <c r="S755" s="27">
        <f t="shared" ref="S755:S757" si="1823">S756</f>
        <v>0</v>
      </c>
      <c r="T755" s="27">
        <f t="shared" ref="T755:T757" si="1824">T756</f>
        <v>0</v>
      </c>
      <c r="U755" s="27">
        <f t="shared" ref="U755:U757" si="1825">U756</f>
        <v>0</v>
      </c>
      <c r="V755" s="27">
        <f t="shared" ref="V755:V757" si="1826">V756</f>
        <v>0</v>
      </c>
      <c r="W755" s="27">
        <f t="shared" ref="W755:W757" si="1827">W756</f>
        <v>0</v>
      </c>
      <c r="X755" s="27">
        <f t="shared" ref="X755:X757" si="1828">X756</f>
        <v>0</v>
      </c>
      <c r="Y755" s="27">
        <f t="shared" ref="Y755:Y757" si="1829">Y756</f>
        <v>0</v>
      </c>
      <c r="Z755" s="27">
        <f t="shared" ref="Z755:Z757" si="1830">Z756</f>
        <v>0</v>
      </c>
      <c r="AA755" s="27">
        <f t="shared" ref="AA755:AA757" si="1831">AA756</f>
        <v>0</v>
      </c>
      <c r="AB755" s="27">
        <f t="shared" ref="AB755:AB757" si="1832">AB756</f>
        <v>0</v>
      </c>
      <c r="AC755" s="27">
        <f t="shared" si="1798"/>
        <v>484.09999999999991</v>
      </c>
      <c r="AD755" s="27">
        <f t="shared" si="1799"/>
        <v>556.29999999999995</v>
      </c>
      <c r="AE755" s="27">
        <f t="shared" si="1800"/>
        <v>543.39999999999998</v>
      </c>
      <c r="AF755" s="27">
        <f t="shared" ref="AF755:AF757" si="1833">AF756</f>
        <v>0</v>
      </c>
      <c r="AG755" s="27">
        <f t="shared" si="1801"/>
        <v>484.09999999999991</v>
      </c>
      <c r="AH755" s="27">
        <f t="shared" si="1802"/>
        <v>556.29999999999995</v>
      </c>
      <c r="AI755" s="27">
        <f t="shared" si="1803"/>
        <v>543.39999999999998</v>
      </c>
      <c r="AJ755" s="27">
        <f t="shared" ref="AJ755:AJ757" si="1834">AJ756</f>
        <v>0</v>
      </c>
      <c r="AK755" s="27">
        <f t="shared" ref="AK755:AK757" si="1835">AK756</f>
        <v>0</v>
      </c>
      <c r="AL755" s="27">
        <f t="shared" ref="AL755:AL757" si="1836">AL756</f>
        <v>0</v>
      </c>
      <c r="AM755" s="27">
        <f t="shared" ref="AM755:AM757" si="1837">AM756</f>
        <v>0</v>
      </c>
      <c r="AN755" s="27">
        <f t="shared" ref="AN755:AN757" si="1838">AN756</f>
        <v>0</v>
      </c>
      <c r="AO755" s="27">
        <f t="shared" ref="AO755:AO757" si="1839">AO756</f>
        <v>0</v>
      </c>
      <c r="AP755" s="27">
        <f t="shared" ref="AP755:AP757" si="1840">AP756</f>
        <v>0</v>
      </c>
      <c r="AQ755" s="27">
        <f t="shared" ref="AQ755:AQ757" si="1841">AQ756</f>
        <v>0</v>
      </c>
      <c r="AR755" s="27">
        <f t="shared" ref="AR755:AR757" si="1842">AR756</f>
        <v>0</v>
      </c>
      <c r="AS755" s="27">
        <f t="shared" si="1795"/>
        <v>484.09999999999991</v>
      </c>
      <c r="AT755" s="27">
        <f t="shared" si="1796"/>
        <v>556.29999999999995</v>
      </c>
      <c r="AU755" s="27">
        <f t="shared" si="1797"/>
        <v>543.39999999999998</v>
      </c>
      <c r="AV755" s="27">
        <f t="shared" ref="AV755:AV757" si="1843">AV756</f>
        <v>0</v>
      </c>
      <c r="AW755" s="28"/>
      <c r="AX755" s="28"/>
      <c r="AY755" s="24"/>
      <c r="AZ755" s="24"/>
      <c r="BA755" s="24"/>
      <c r="BB755" s="24"/>
      <c r="BC755" s="24"/>
      <c r="BD755" s="24"/>
      <c r="BE755" s="24"/>
    </row>
    <row r="756">
      <c r="A756" s="29" t="s">
        <v>491</v>
      </c>
      <c r="B756" s="29" t="s">
        <v>63</v>
      </c>
      <c r="C756" s="29" t="s">
        <v>295</v>
      </c>
      <c r="D756" s="29" t="s">
        <v>229</v>
      </c>
      <c r="E756" s="36"/>
      <c r="F756" s="30" t="s">
        <v>230</v>
      </c>
      <c r="G756" s="31">
        <f t="shared" si="1814"/>
        <v>569.09999999999991</v>
      </c>
      <c r="H756" s="31">
        <f t="shared" si="1815"/>
        <v>556.29999999999995</v>
      </c>
      <c r="I756" s="31">
        <f t="shared" si="1816"/>
        <v>543.39999999999998</v>
      </c>
      <c r="J756" s="31">
        <f t="shared" si="1817"/>
        <v>0</v>
      </c>
      <c r="K756" s="31">
        <f t="shared" si="1818"/>
        <v>0</v>
      </c>
      <c r="L756" s="31">
        <f t="shared" si="1819"/>
        <v>0</v>
      </c>
      <c r="M756" s="31">
        <f t="shared" si="1702"/>
        <v>569.09999999999991</v>
      </c>
      <c r="N756" s="31">
        <f t="shared" si="1703"/>
        <v>556.29999999999995</v>
      </c>
      <c r="O756" s="31">
        <f t="shared" si="1704"/>
        <v>543.39999999999998</v>
      </c>
      <c r="P756" s="31">
        <f t="shared" si="1820"/>
        <v>0</v>
      </c>
      <c r="Q756" s="31">
        <f t="shared" si="1821"/>
        <v>0</v>
      </c>
      <c r="R756" s="31">
        <f t="shared" si="1822"/>
        <v>-85</v>
      </c>
      <c r="S756" s="31">
        <f t="shared" si="1823"/>
        <v>0</v>
      </c>
      <c r="T756" s="31">
        <f t="shared" si="1824"/>
        <v>0</v>
      </c>
      <c r="U756" s="31">
        <f t="shared" si="1825"/>
        <v>0</v>
      </c>
      <c r="V756" s="31">
        <f t="shared" si="1826"/>
        <v>0</v>
      </c>
      <c r="W756" s="31">
        <f t="shared" si="1827"/>
        <v>0</v>
      </c>
      <c r="X756" s="31">
        <f t="shared" si="1828"/>
        <v>0</v>
      </c>
      <c r="Y756" s="31">
        <f t="shared" si="1829"/>
        <v>0</v>
      </c>
      <c r="Z756" s="31">
        <f t="shared" si="1830"/>
        <v>0</v>
      </c>
      <c r="AA756" s="31">
        <f t="shared" si="1831"/>
        <v>0</v>
      </c>
      <c r="AB756" s="31">
        <f t="shared" si="1832"/>
        <v>0</v>
      </c>
      <c r="AC756" s="31">
        <f t="shared" si="1798"/>
        <v>484.09999999999991</v>
      </c>
      <c r="AD756" s="31">
        <f t="shared" si="1799"/>
        <v>556.29999999999995</v>
      </c>
      <c r="AE756" s="31">
        <f t="shared" si="1800"/>
        <v>543.39999999999998</v>
      </c>
      <c r="AF756" s="31">
        <f t="shared" si="1833"/>
        <v>0</v>
      </c>
      <c r="AG756" s="31">
        <f t="shared" si="1801"/>
        <v>484.09999999999991</v>
      </c>
      <c r="AH756" s="31">
        <f t="shared" si="1802"/>
        <v>556.29999999999995</v>
      </c>
      <c r="AI756" s="31">
        <f t="shared" si="1803"/>
        <v>543.39999999999998</v>
      </c>
      <c r="AJ756" s="31">
        <f t="shared" si="1834"/>
        <v>0</v>
      </c>
      <c r="AK756" s="31">
        <f t="shared" si="1835"/>
        <v>0</v>
      </c>
      <c r="AL756" s="31">
        <f t="shared" si="1836"/>
        <v>0</v>
      </c>
      <c r="AM756" s="31">
        <f t="shared" si="1837"/>
        <v>0</v>
      </c>
      <c r="AN756" s="31">
        <f t="shared" si="1838"/>
        <v>0</v>
      </c>
      <c r="AO756" s="31">
        <f t="shared" si="1839"/>
        <v>0</v>
      </c>
      <c r="AP756" s="31">
        <f t="shared" si="1840"/>
        <v>0</v>
      </c>
      <c r="AQ756" s="31">
        <f t="shared" si="1841"/>
        <v>0</v>
      </c>
      <c r="AR756" s="31">
        <f t="shared" si="1842"/>
        <v>0</v>
      </c>
      <c r="AS756" s="31">
        <f t="shared" si="1795"/>
        <v>484.09999999999991</v>
      </c>
      <c r="AT756" s="31">
        <f t="shared" si="1796"/>
        <v>556.29999999999995</v>
      </c>
      <c r="AU756" s="31">
        <f t="shared" si="1797"/>
        <v>543.39999999999998</v>
      </c>
      <c r="AV756" s="31">
        <f t="shared" si="1843"/>
        <v>0</v>
      </c>
      <c r="AW756" s="32"/>
      <c r="AX756" s="32"/>
      <c r="AY756" s="1"/>
      <c r="AZ756" s="1"/>
      <c r="BA756" s="1"/>
      <c r="BB756" s="1"/>
      <c r="BC756" s="1"/>
      <c r="BD756" s="1"/>
      <c r="BE756" s="1"/>
    </row>
    <row r="757" hidden="1">
      <c r="A757" s="29" t="s">
        <v>491</v>
      </c>
      <c r="B757" s="29" t="s">
        <v>63</v>
      </c>
      <c r="C757" s="29" t="s">
        <v>295</v>
      </c>
      <c r="D757" s="29" t="s">
        <v>231</v>
      </c>
      <c r="E757" s="36"/>
      <c r="F757" s="30" t="s">
        <v>34</v>
      </c>
      <c r="G757" s="31">
        <f t="shared" si="1814"/>
        <v>569.09999999999991</v>
      </c>
      <c r="H757" s="31">
        <f t="shared" si="1815"/>
        <v>556.29999999999995</v>
      </c>
      <c r="I757" s="31">
        <f t="shared" si="1816"/>
        <v>543.39999999999998</v>
      </c>
      <c r="J757" s="31">
        <f t="shared" si="1817"/>
        <v>0</v>
      </c>
      <c r="K757" s="31">
        <f t="shared" si="1818"/>
        <v>0</v>
      </c>
      <c r="L757" s="31">
        <f t="shared" si="1819"/>
        <v>0</v>
      </c>
      <c r="M757" s="31">
        <f t="shared" si="1702"/>
        <v>569.09999999999991</v>
      </c>
      <c r="N757" s="31">
        <f t="shared" si="1703"/>
        <v>556.29999999999995</v>
      </c>
      <c r="O757" s="31">
        <f t="shared" si="1704"/>
        <v>543.39999999999998</v>
      </c>
      <c r="P757" s="31">
        <f t="shared" si="1820"/>
        <v>0</v>
      </c>
      <c r="Q757" s="31">
        <f t="shared" si="1821"/>
        <v>0</v>
      </c>
      <c r="R757" s="31">
        <f t="shared" si="1822"/>
        <v>-85</v>
      </c>
      <c r="S757" s="31">
        <f t="shared" si="1823"/>
        <v>0</v>
      </c>
      <c r="T757" s="31">
        <f t="shared" si="1824"/>
        <v>0</v>
      </c>
      <c r="U757" s="31">
        <f t="shared" si="1825"/>
        <v>0</v>
      </c>
      <c r="V757" s="31">
        <f t="shared" si="1826"/>
        <v>0</v>
      </c>
      <c r="W757" s="31">
        <f t="shared" si="1827"/>
        <v>0</v>
      </c>
      <c r="X757" s="31">
        <f t="shared" si="1828"/>
        <v>0</v>
      </c>
      <c r="Y757" s="31">
        <f t="shared" si="1829"/>
        <v>0</v>
      </c>
      <c r="Z757" s="31">
        <f t="shared" si="1830"/>
        <v>0</v>
      </c>
      <c r="AA757" s="31">
        <f t="shared" si="1831"/>
        <v>0</v>
      </c>
      <c r="AB757" s="31">
        <f t="shared" si="1832"/>
        <v>0</v>
      </c>
      <c r="AC757" s="31">
        <f t="shared" si="1798"/>
        <v>484.09999999999991</v>
      </c>
      <c r="AD757" s="31">
        <f t="shared" si="1799"/>
        <v>556.29999999999995</v>
      </c>
      <c r="AE757" s="31">
        <f t="shared" si="1800"/>
        <v>543.39999999999998</v>
      </c>
      <c r="AF757" s="31">
        <f t="shared" si="1833"/>
        <v>0</v>
      </c>
      <c r="AG757" s="31">
        <f t="shared" si="1801"/>
        <v>484.09999999999991</v>
      </c>
      <c r="AH757" s="31">
        <f t="shared" si="1802"/>
        <v>556.29999999999995</v>
      </c>
      <c r="AI757" s="31">
        <f t="shared" si="1803"/>
        <v>543.39999999999998</v>
      </c>
      <c r="AJ757" s="31">
        <f t="shared" si="1834"/>
        <v>0</v>
      </c>
      <c r="AK757" s="31">
        <f t="shared" si="1835"/>
        <v>0</v>
      </c>
      <c r="AL757" s="31">
        <f t="shared" si="1836"/>
        <v>0</v>
      </c>
      <c r="AM757" s="31">
        <f t="shared" si="1837"/>
        <v>0</v>
      </c>
      <c r="AN757" s="31">
        <f t="shared" si="1838"/>
        <v>0</v>
      </c>
      <c r="AO757" s="31">
        <f t="shared" si="1839"/>
        <v>0</v>
      </c>
      <c r="AP757" s="31">
        <f t="shared" si="1840"/>
        <v>0</v>
      </c>
      <c r="AQ757" s="31">
        <f t="shared" si="1841"/>
        <v>0</v>
      </c>
      <c r="AR757" s="31">
        <f t="shared" si="1842"/>
        <v>0</v>
      </c>
      <c r="AS757" s="31">
        <f t="shared" si="1795"/>
        <v>484.09999999999991</v>
      </c>
      <c r="AT757" s="31">
        <f t="shared" si="1796"/>
        <v>556.29999999999995</v>
      </c>
      <c r="AU757" s="31">
        <f t="shared" si="1797"/>
        <v>543.39999999999998</v>
      </c>
      <c r="AV757" s="31">
        <f t="shared" si="1843"/>
        <v>0</v>
      </c>
      <c r="AW757" s="32">
        <v>0</v>
      </c>
      <c r="AX757" s="32"/>
      <c r="AY757" s="1" t="s">
        <v>152</v>
      </c>
      <c r="AZ757" s="1"/>
      <c r="BA757" s="1"/>
      <c r="BB757" s="1"/>
      <c r="BC757" s="1"/>
      <c r="BD757" s="1"/>
      <c r="BE757" s="1"/>
    </row>
    <row r="758" ht="94.5">
      <c r="A758" s="29" t="s">
        <v>491</v>
      </c>
      <c r="B758" s="29" t="s">
        <v>63</v>
      </c>
      <c r="C758" s="29" t="s">
        <v>295</v>
      </c>
      <c r="D758" s="29" t="s">
        <v>452</v>
      </c>
      <c r="E758" s="36"/>
      <c r="F758" s="30" t="s">
        <v>453</v>
      </c>
      <c r="G758" s="31">
        <f>G759+G761</f>
        <v>569.09999999999991</v>
      </c>
      <c r="H758" s="31">
        <f>H759+H761</f>
        <v>556.29999999999995</v>
      </c>
      <c r="I758" s="31">
        <f>I759+I761</f>
        <v>543.39999999999998</v>
      </c>
      <c r="J758" s="31">
        <f>J759+J761</f>
        <v>0</v>
      </c>
      <c r="K758" s="31">
        <f>K759+K761</f>
        <v>0</v>
      </c>
      <c r="L758" s="31">
        <f>L759+L761</f>
        <v>0</v>
      </c>
      <c r="M758" s="31">
        <f t="shared" si="1702"/>
        <v>569.09999999999991</v>
      </c>
      <c r="N758" s="31">
        <f t="shared" si="1703"/>
        <v>556.29999999999995</v>
      </c>
      <c r="O758" s="31">
        <f t="shared" si="1704"/>
        <v>543.39999999999998</v>
      </c>
      <c r="P758" s="31">
        <f>P759+P761</f>
        <v>0</v>
      </c>
      <c r="Q758" s="31">
        <f>Q759+Q761</f>
        <v>0</v>
      </c>
      <c r="R758" s="31">
        <f>R759+R761</f>
        <v>-85</v>
      </c>
      <c r="S758" s="31">
        <f>S759+S761</f>
        <v>0</v>
      </c>
      <c r="T758" s="31">
        <f>T759+T761</f>
        <v>0</v>
      </c>
      <c r="U758" s="31">
        <f>U759+U761</f>
        <v>0</v>
      </c>
      <c r="V758" s="31">
        <f>V759+V761</f>
        <v>0</v>
      </c>
      <c r="W758" s="31">
        <f>W759+W761</f>
        <v>0</v>
      </c>
      <c r="X758" s="31">
        <f>X759+X761</f>
        <v>0</v>
      </c>
      <c r="Y758" s="31">
        <f>Y759+Y761</f>
        <v>0</v>
      </c>
      <c r="Z758" s="31">
        <f>Z759+Z761</f>
        <v>0</v>
      </c>
      <c r="AA758" s="31">
        <f>AA759+AA761</f>
        <v>0</v>
      </c>
      <c r="AB758" s="31">
        <f>AB759+AB761</f>
        <v>0</v>
      </c>
      <c r="AC758" s="31">
        <f t="shared" si="1798"/>
        <v>484.09999999999991</v>
      </c>
      <c r="AD758" s="31">
        <f t="shared" si="1799"/>
        <v>556.29999999999995</v>
      </c>
      <c r="AE758" s="31">
        <f t="shared" si="1800"/>
        <v>543.39999999999998</v>
      </c>
      <c r="AF758" s="31">
        <f>AF759+AF761</f>
        <v>0</v>
      </c>
      <c r="AG758" s="31">
        <f t="shared" si="1801"/>
        <v>484.09999999999991</v>
      </c>
      <c r="AH758" s="31">
        <f t="shared" si="1802"/>
        <v>556.29999999999995</v>
      </c>
      <c r="AI758" s="31">
        <f t="shared" si="1803"/>
        <v>543.39999999999998</v>
      </c>
      <c r="AJ758" s="31">
        <f>AJ759+AJ761</f>
        <v>0</v>
      </c>
      <c r="AK758" s="31">
        <f>AK759+AK761</f>
        <v>0</v>
      </c>
      <c r="AL758" s="31">
        <f>AL759+AL761</f>
        <v>0</v>
      </c>
      <c r="AM758" s="31">
        <f>AM759+AM761</f>
        <v>0</v>
      </c>
      <c r="AN758" s="31">
        <f>AN759+AN761</f>
        <v>0</v>
      </c>
      <c r="AO758" s="31">
        <f>AO759+AO761</f>
        <v>0</v>
      </c>
      <c r="AP758" s="31">
        <f>AP759+AP761</f>
        <v>0</v>
      </c>
      <c r="AQ758" s="31">
        <f>AQ759+AQ761</f>
        <v>0</v>
      </c>
      <c r="AR758" s="31">
        <f>AR759+AR761</f>
        <v>0</v>
      </c>
      <c r="AS758" s="31">
        <f t="shared" si="1795"/>
        <v>484.09999999999991</v>
      </c>
      <c r="AT758" s="31">
        <f t="shared" si="1796"/>
        <v>556.29999999999995</v>
      </c>
      <c r="AU758" s="31">
        <f t="shared" si="1797"/>
        <v>543.39999999999998</v>
      </c>
      <c r="AV758" s="31">
        <f>AV759+AV761</f>
        <v>0</v>
      </c>
      <c r="AW758" s="32"/>
      <c r="AX758" s="32"/>
      <c r="AY758" s="1"/>
      <c r="AZ758" s="1"/>
      <c r="BA758" s="1"/>
      <c r="BB758" s="1"/>
      <c r="BC758" s="1"/>
      <c r="BD758" s="1"/>
      <c r="BE758" s="1"/>
    </row>
    <row r="759" ht="47.25">
      <c r="A759" s="29" t="s">
        <v>491</v>
      </c>
      <c r="B759" s="29" t="s">
        <v>63</v>
      </c>
      <c r="C759" s="29" t="s">
        <v>295</v>
      </c>
      <c r="D759" s="29" t="s">
        <v>454</v>
      </c>
      <c r="E759" s="36"/>
      <c r="F759" s="30" t="s">
        <v>455</v>
      </c>
      <c r="G759" s="31">
        <f>G760</f>
        <v>4.7999999999999998</v>
      </c>
      <c r="H759" s="31">
        <f>H760</f>
        <v>4.7999999999999998</v>
      </c>
      <c r="I759" s="31">
        <f>I760</f>
        <v>4.7999999999999998</v>
      </c>
      <c r="J759" s="31">
        <f>J760</f>
        <v>0</v>
      </c>
      <c r="K759" s="31">
        <f>K760</f>
        <v>0</v>
      </c>
      <c r="L759" s="31">
        <f>L760</f>
        <v>0</v>
      </c>
      <c r="M759" s="31">
        <f t="shared" si="1702"/>
        <v>4.7999999999999998</v>
      </c>
      <c r="N759" s="31">
        <f t="shared" si="1703"/>
        <v>4.7999999999999998</v>
      </c>
      <c r="O759" s="31">
        <f t="shared" si="1704"/>
        <v>4.7999999999999998</v>
      </c>
      <c r="P759" s="31">
        <f>P760</f>
        <v>0</v>
      </c>
      <c r="Q759" s="31">
        <f>Q760</f>
        <v>0</v>
      </c>
      <c r="R759" s="31">
        <f>R760</f>
        <v>0</v>
      </c>
      <c r="S759" s="31">
        <f>S760</f>
        <v>0</v>
      </c>
      <c r="T759" s="31">
        <f>T760</f>
        <v>0</v>
      </c>
      <c r="U759" s="31">
        <f>U760</f>
        <v>0</v>
      </c>
      <c r="V759" s="31">
        <f>V760</f>
        <v>0</v>
      </c>
      <c r="W759" s="31">
        <f>W760</f>
        <v>0</v>
      </c>
      <c r="X759" s="31">
        <f>X760</f>
        <v>0</v>
      </c>
      <c r="Y759" s="31">
        <f>Y760</f>
        <v>0</v>
      </c>
      <c r="Z759" s="31">
        <f>Z760</f>
        <v>0</v>
      </c>
      <c r="AA759" s="31">
        <f>AA760</f>
        <v>0</v>
      </c>
      <c r="AB759" s="31">
        <f>AB760</f>
        <v>0</v>
      </c>
      <c r="AC759" s="31">
        <f t="shared" si="1798"/>
        <v>4.7999999999999998</v>
      </c>
      <c r="AD759" s="31">
        <f t="shared" si="1799"/>
        <v>4.7999999999999998</v>
      </c>
      <c r="AE759" s="31">
        <f t="shared" si="1800"/>
        <v>4.7999999999999998</v>
      </c>
      <c r="AF759" s="31">
        <f>AF760</f>
        <v>0</v>
      </c>
      <c r="AG759" s="31">
        <f t="shared" si="1801"/>
        <v>4.7999999999999998</v>
      </c>
      <c r="AH759" s="31">
        <f t="shared" si="1802"/>
        <v>4.7999999999999998</v>
      </c>
      <c r="AI759" s="31">
        <f t="shared" si="1803"/>
        <v>4.7999999999999998</v>
      </c>
      <c r="AJ759" s="31">
        <f>AJ760</f>
        <v>0</v>
      </c>
      <c r="AK759" s="31">
        <f>AK760</f>
        <v>0</v>
      </c>
      <c r="AL759" s="31">
        <f>AL760</f>
        <v>0</v>
      </c>
      <c r="AM759" s="31">
        <f>AM760</f>
        <v>0</v>
      </c>
      <c r="AN759" s="31">
        <f>AN760</f>
        <v>0</v>
      </c>
      <c r="AO759" s="31">
        <f>AO760</f>
        <v>0</v>
      </c>
      <c r="AP759" s="31">
        <f>AP760</f>
        <v>0</v>
      </c>
      <c r="AQ759" s="31">
        <f>AQ760</f>
        <v>0</v>
      </c>
      <c r="AR759" s="31">
        <f>AR760</f>
        <v>0</v>
      </c>
      <c r="AS759" s="31">
        <f t="shared" si="1795"/>
        <v>4.7999999999999998</v>
      </c>
      <c r="AT759" s="31">
        <f t="shared" si="1796"/>
        <v>4.7999999999999998</v>
      </c>
      <c r="AU759" s="31">
        <f t="shared" si="1797"/>
        <v>4.7999999999999998</v>
      </c>
      <c r="AV759" s="31">
        <f>AV760</f>
        <v>0</v>
      </c>
      <c r="AW759" s="32"/>
      <c r="AX759" s="32"/>
      <c r="AY759" s="1"/>
      <c r="AZ759" s="1"/>
      <c r="BA759" s="1"/>
      <c r="BB759" s="1"/>
      <c r="BC759" s="1"/>
      <c r="BD759" s="1"/>
      <c r="BE759" s="1"/>
    </row>
    <row r="760" ht="31.5">
      <c r="A760" s="29" t="s">
        <v>491</v>
      </c>
      <c r="B760" s="29" t="s">
        <v>63</v>
      </c>
      <c r="C760" s="29" t="s">
        <v>295</v>
      </c>
      <c r="D760" s="29" t="s">
        <v>454</v>
      </c>
      <c r="E760" s="29" t="s">
        <v>39</v>
      </c>
      <c r="F760" s="30" t="s">
        <v>40</v>
      </c>
      <c r="G760" s="31">
        <v>4.7999999999999998</v>
      </c>
      <c r="H760" s="31">
        <v>4.7999999999999998</v>
      </c>
      <c r="I760" s="31">
        <v>4.7999999999999998</v>
      </c>
      <c r="J760" s="31"/>
      <c r="K760" s="31"/>
      <c r="L760" s="31"/>
      <c r="M760" s="31">
        <f t="shared" si="1702"/>
        <v>4.7999999999999998</v>
      </c>
      <c r="N760" s="31">
        <f t="shared" si="1703"/>
        <v>4.7999999999999998</v>
      </c>
      <c r="O760" s="31">
        <f t="shared" si="1704"/>
        <v>4.7999999999999998</v>
      </c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  <c r="AA760" s="31"/>
      <c r="AB760" s="31"/>
      <c r="AC760" s="31">
        <f t="shared" si="1798"/>
        <v>4.7999999999999998</v>
      </c>
      <c r="AD760" s="31">
        <f t="shared" si="1799"/>
        <v>4.7999999999999998</v>
      </c>
      <c r="AE760" s="31">
        <f t="shared" si="1800"/>
        <v>4.7999999999999998</v>
      </c>
      <c r="AF760" s="31"/>
      <c r="AG760" s="31">
        <f t="shared" si="1801"/>
        <v>4.7999999999999998</v>
      </c>
      <c r="AH760" s="31">
        <f t="shared" si="1802"/>
        <v>4.7999999999999998</v>
      </c>
      <c r="AI760" s="31">
        <f t="shared" si="1803"/>
        <v>4.7999999999999998</v>
      </c>
      <c r="AJ760" s="31"/>
      <c r="AK760" s="31"/>
      <c r="AL760" s="31"/>
      <c r="AM760" s="31"/>
      <c r="AN760" s="31"/>
      <c r="AO760" s="31"/>
      <c r="AP760" s="31"/>
      <c r="AQ760" s="31"/>
      <c r="AR760" s="31"/>
      <c r="AS760" s="31">
        <f t="shared" si="1795"/>
        <v>4.7999999999999998</v>
      </c>
      <c r="AT760" s="31">
        <f t="shared" si="1796"/>
        <v>4.7999999999999998</v>
      </c>
      <c r="AU760" s="31">
        <f t="shared" si="1797"/>
        <v>4.7999999999999998</v>
      </c>
      <c r="AV760" s="31"/>
      <c r="AW760" s="32"/>
      <c r="AX760" s="32"/>
      <c r="AY760" s="1"/>
      <c r="AZ760" s="1"/>
      <c r="BA760" s="1"/>
      <c r="BB760" s="1"/>
      <c r="BC760" s="1"/>
      <c r="BD760" s="1"/>
      <c r="BE760" s="1"/>
    </row>
    <row r="761" ht="47.25">
      <c r="A761" s="29" t="s">
        <v>491</v>
      </c>
      <c r="B761" s="29" t="s">
        <v>63</v>
      </c>
      <c r="C761" s="29" t="s">
        <v>295</v>
      </c>
      <c r="D761" s="29" t="s">
        <v>456</v>
      </c>
      <c r="E761" s="36"/>
      <c r="F761" s="30" t="s">
        <v>457</v>
      </c>
      <c r="G761" s="31">
        <f>G762+G763</f>
        <v>564.29999999999995</v>
      </c>
      <c r="H761" s="31">
        <f>H762+H763</f>
        <v>551.5</v>
      </c>
      <c r="I761" s="31">
        <f>I762+I763</f>
        <v>538.60000000000002</v>
      </c>
      <c r="J761" s="31">
        <f>J762+J763</f>
        <v>0</v>
      </c>
      <c r="K761" s="31">
        <f>K762+K763</f>
        <v>0</v>
      </c>
      <c r="L761" s="31">
        <f>L762+L763</f>
        <v>0</v>
      </c>
      <c r="M761" s="31">
        <f t="shared" ref="M761:M824" si="1844">G761+J761</f>
        <v>564.29999999999995</v>
      </c>
      <c r="N761" s="31">
        <f t="shared" ref="N761:N824" si="1845">H761+K761</f>
        <v>551.5</v>
      </c>
      <c r="O761" s="31">
        <f t="shared" ref="O761:O824" si="1846">I761+L761</f>
        <v>538.60000000000002</v>
      </c>
      <c r="P761" s="31">
        <f>P762+P763</f>
        <v>0</v>
      </c>
      <c r="Q761" s="31">
        <f>Q762+Q763</f>
        <v>0</v>
      </c>
      <c r="R761" s="31">
        <f>R762+R763</f>
        <v>-85</v>
      </c>
      <c r="S761" s="31">
        <f>S762+S763</f>
        <v>0</v>
      </c>
      <c r="T761" s="31">
        <f>T762+T763</f>
        <v>0</v>
      </c>
      <c r="U761" s="31">
        <f>U762+U763</f>
        <v>0</v>
      </c>
      <c r="V761" s="31">
        <f>V762+V763</f>
        <v>0</v>
      </c>
      <c r="W761" s="31">
        <f>W762+W763</f>
        <v>0</v>
      </c>
      <c r="X761" s="31">
        <f>X762+X763</f>
        <v>0</v>
      </c>
      <c r="Y761" s="31">
        <f>Y762+Y763</f>
        <v>0</v>
      </c>
      <c r="Z761" s="31">
        <f>Z762+Z763</f>
        <v>0</v>
      </c>
      <c r="AA761" s="31">
        <f>AA762+AA763</f>
        <v>0</v>
      </c>
      <c r="AB761" s="31">
        <f>AB762+AB763</f>
        <v>0</v>
      </c>
      <c r="AC761" s="31">
        <f t="shared" si="1798"/>
        <v>479.29999999999995</v>
      </c>
      <c r="AD761" s="31">
        <f t="shared" si="1799"/>
        <v>551.5</v>
      </c>
      <c r="AE761" s="31">
        <f t="shared" si="1800"/>
        <v>538.60000000000002</v>
      </c>
      <c r="AF761" s="31">
        <f>AF762+AF763</f>
        <v>0</v>
      </c>
      <c r="AG761" s="31">
        <f t="shared" si="1801"/>
        <v>479.29999999999995</v>
      </c>
      <c r="AH761" s="31">
        <f t="shared" si="1802"/>
        <v>551.5</v>
      </c>
      <c r="AI761" s="31">
        <f t="shared" si="1803"/>
        <v>538.60000000000002</v>
      </c>
      <c r="AJ761" s="31">
        <f>AJ762+AJ763</f>
        <v>0</v>
      </c>
      <c r="AK761" s="31">
        <f>AK762+AK763</f>
        <v>0</v>
      </c>
      <c r="AL761" s="31">
        <f>AL762+AL763</f>
        <v>0</v>
      </c>
      <c r="AM761" s="31">
        <f>AM762+AM763</f>
        <v>0</v>
      </c>
      <c r="AN761" s="31">
        <f>AN762+AN763</f>
        <v>0</v>
      </c>
      <c r="AO761" s="31">
        <f>AO762+AO763</f>
        <v>0</v>
      </c>
      <c r="AP761" s="31">
        <f>AP762+AP763</f>
        <v>0</v>
      </c>
      <c r="AQ761" s="31">
        <f>AQ762+AQ763</f>
        <v>0</v>
      </c>
      <c r="AR761" s="31">
        <f>AR762+AR763</f>
        <v>0</v>
      </c>
      <c r="AS761" s="31">
        <f t="shared" si="1795"/>
        <v>479.29999999999995</v>
      </c>
      <c r="AT761" s="31">
        <f t="shared" si="1796"/>
        <v>551.5</v>
      </c>
      <c r="AU761" s="31">
        <f t="shared" si="1797"/>
        <v>538.60000000000002</v>
      </c>
      <c r="AV761" s="31">
        <f>AV762+AV763</f>
        <v>0</v>
      </c>
      <c r="AW761" s="32"/>
      <c r="AX761" s="32"/>
      <c r="AY761" s="1"/>
      <c r="AZ761" s="1"/>
      <c r="BA761" s="1"/>
      <c r="BB761" s="1"/>
      <c r="BC761" s="1"/>
      <c r="BD761" s="1"/>
      <c r="BE761" s="1"/>
    </row>
    <row r="762" ht="31.5">
      <c r="A762" s="29" t="s">
        <v>491</v>
      </c>
      <c r="B762" s="29" t="s">
        <v>63</v>
      </c>
      <c r="C762" s="29" t="s">
        <v>295</v>
      </c>
      <c r="D762" s="29" t="s">
        <v>456</v>
      </c>
      <c r="E762" s="29" t="s">
        <v>39</v>
      </c>
      <c r="F762" s="30" t="s">
        <v>40</v>
      </c>
      <c r="G762" s="31">
        <v>485.69999999999999</v>
      </c>
      <c r="H762" s="31">
        <v>485.69999999999999</v>
      </c>
      <c r="I762" s="31">
        <v>485.69999999999999</v>
      </c>
      <c r="J762" s="31"/>
      <c r="K762" s="31"/>
      <c r="L762" s="31"/>
      <c r="M762" s="31">
        <f t="shared" si="1844"/>
        <v>485.69999999999999</v>
      </c>
      <c r="N762" s="31">
        <f t="shared" si="1845"/>
        <v>485.69999999999999</v>
      </c>
      <c r="O762" s="31">
        <f t="shared" si="1846"/>
        <v>485.69999999999999</v>
      </c>
      <c r="P762" s="31"/>
      <c r="Q762" s="31"/>
      <c r="R762" s="31">
        <v>-85</v>
      </c>
      <c r="S762" s="31"/>
      <c r="T762" s="31"/>
      <c r="U762" s="31"/>
      <c r="V762" s="31"/>
      <c r="W762" s="31"/>
      <c r="X762" s="31"/>
      <c r="Y762" s="31"/>
      <c r="Z762" s="31"/>
      <c r="AA762" s="31"/>
      <c r="AB762" s="31"/>
      <c r="AC762" s="31">
        <f t="shared" si="1798"/>
        <v>400.69999999999999</v>
      </c>
      <c r="AD762" s="31">
        <f t="shared" si="1799"/>
        <v>485.69999999999999</v>
      </c>
      <c r="AE762" s="31">
        <f t="shared" si="1800"/>
        <v>485.69999999999999</v>
      </c>
      <c r="AF762" s="31"/>
      <c r="AG762" s="31">
        <f t="shared" si="1801"/>
        <v>400.69999999999999</v>
      </c>
      <c r="AH762" s="31">
        <f t="shared" si="1802"/>
        <v>485.69999999999999</v>
      </c>
      <c r="AI762" s="31">
        <f t="shared" si="1803"/>
        <v>485.69999999999999</v>
      </c>
      <c r="AJ762" s="31"/>
      <c r="AK762" s="31"/>
      <c r="AL762" s="31"/>
      <c r="AM762" s="31"/>
      <c r="AN762" s="31"/>
      <c r="AO762" s="31"/>
      <c r="AP762" s="31"/>
      <c r="AQ762" s="31"/>
      <c r="AR762" s="31"/>
      <c r="AS762" s="31">
        <f t="shared" si="1795"/>
        <v>400.69999999999999</v>
      </c>
      <c r="AT762" s="31">
        <f t="shared" si="1796"/>
        <v>485.69999999999999</v>
      </c>
      <c r="AU762" s="31">
        <f t="shared" si="1797"/>
        <v>485.69999999999999</v>
      </c>
      <c r="AV762" s="31"/>
      <c r="AW762" s="32"/>
      <c r="AX762" s="32"/>
      <c r="AY762" s="1"/>
      <c r="AZ762" s="1"/>
      <c r="BA762" s="1"/>
      <c r="BB762" s="1"/>
      <c r="BC762" s="1"/>
      <c r="BD762" s="1"/>
      <c r="BE762" s="1"/>
    </row>
    <row r="763">
      <c r="A763" s="29" t="s">
        <v>491</v>
      </c>
      <c r="B763" s="29" t="s">
        <v>63</v>
      </c>
      <c r="C763" s="29" t="s">
        <v>295</v>
      </c>
      <c r="D763" s="29" t="s">
        <v>456</v>
      </c>
      <c r="E763" s="29" t="s">
        <v>41</v>
      </c>
      <c r="F763" s="30" t="s">
        <v>42</v>
      </c>
      <c r="G763" s="31">
        <v>78.599999999999994</v>
      </c>
      <c r="H763" s="31">
        <v>65.799999999999997</v>
      </c>
      <c r="I763" s="31">
        <v>52.899999999999999</v>
      </c>
      <c r="J763" s="31"/>
      <c r="K763" s="31"/>
      <c r="L763" s="31"/>
      <c r="M763" s="31">
        <f t="shared" si="1844"/>
        <v>78.599999999999994</v>
      </c>
      <c r="N763" s="31">
        <f t="shared" si="1845"/>
        <v>65.799999999999997</v>
      </c>
      <c r="O763" s="31">
        <f t="shared" si="1846"/>
        <v>52.899999999999999</v>
      </c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  <c r="AA763" s="31"/>
      <c r="AB763" s="31"/>
      <c r="AC763" s="31">
        <f t="shared" si="1798"/>
        <v>78.599999999999994</v>
      </c>
      <c r="AD763" s="31">
        <f t="shared" si="1799"/>
        <v>65.799999999999997</v>
      </c>
      <c r="AE763" s="31">
        <f t="shared" si="1800"/>
        <v>52.899999999999999</v>
      </c>
      <c r="AF763" s="31"/>
      <c r="AG763" s="31">
        <f t="shared" si="1801"/>
        <v>78.599999999999994</v>
      </c>
      <c r="AH763" s="31">
        <f t="shared" si="1802"/>
        <v>65.799999999999997</v>
      </c>
      <c r="AI763" s="31">
        <f t="shared" si="1803"/>
        <v>52.899999999999999</v>
      </c>
      <c r="AJ763" s="31"/>
      <c r="AK763" s="31"/>
      <c r="AL763" s="31"/>
      <c r="AM763" s="31"/>
      <c r="AN763" s="31"/>
      <c r="AO763" s="31"/>
      <c r="AP763" s="31"/>
      <c r="AQ763" s="31"/>
      <c r="AR763" s="31"/>
      <c r="AS763" s="31">
        <f t="shared" si="1795"/>
        <v>78.599999999999994</v>
      </c>
      <c r="AT763" s="31">
        <f t="shared" si="1796"/>
        <v>65.799999999999997</v>
      </c>
      <c r="AU763" s="31">
        <f t="shared" si="1797"/>
        <v>52.899999999999999</v>
      </c>
      <c r="AV763" s="31"/>
      <c r="AW763" s="32"/>
      <c r="AX763" s="32"/>
      <c r="AY763" s="1"/>
      <c r="AZ763" s="1"/>
      <c r="BA763" s="1"/>
      <c r="BB763" s="1"/>
      <c r="BC763" s="1"/>
      <c r="BD763" s="1"/>
      <c r="BE763" s="1"/>
    </row>
    <row r="764" s="24" customFormat="1" ht="31.5">
      <c r="A764" s="25" t="s">
        <v>491</v>
      </c>
      <c r="B764" s="25" t="s">
        <v>63</v>
      </c>
      <c r="C764" s="25" t="s">
        <v>144</v>
      </c>
      <c r="D764" s="25"/>
      <c r="E764" s="35"/>
      <c r="F764" s="26" t="s">
        <v>145</v>
      </c>
      <c r="G764" s="27">
        <f t="shared" ref="G764:G765" si="1847">G765</f>
        <v>2112.5</v>
      </c>
      <c r="H764" s="27">
        <f t="shared" ref="H764:H765" si="1848">H765</f>
        <v>2176.5999999999999</v>
      </c>
      <c r="I764" s="27">
        <f t="shared" ref="I764:I765" si="1849">I765</f>
        <v>2176.5999999999999</v>
      </c>
      <c r="J764" s="27">
        <f t="shared" ref="J764:J765" si="1850">J765</f>
        <v>0</v>
      </c>
      <c r="K764" s="27">
        <f t="shared" ref="K764:K765" si="1851">K765</f>
        <v>0</v>
      </c>
      <c r="L764" s="27">
        <f t="shared" ref="L764:L765" si="1852">L765</f>
        <v>0</v>
      </c>
      <c r="M764" s="27">
        <f t="shared" si="1844"/>
        <v>2112.5</v>
      </c>
      <c r="N764" s="27">
        <f t="shared" si="1845"/>
        <v>2176.5999999999999</v>
      </c>
      <c r="O764" s="27">
        <f t="shared" si="1846"/>
        <v>2176.5999999999999</v>
      </c>
      <c r="P764" s="27">
        <f t="shared" ref="P764:P765" si="1853">P765</f>
        <v>0</v>
      </c>
      <c r="Q764" s="27">
        <f t="shared" ref="Q764:Q765" si="1854">Q765</f>
        <v>0</v>
      </c>
      <c r="R764" s="27">
        <f t="shared" ref="R764:R765" si="1855">R765</f>
        <v>0</v>
      </c>
      <c r="S764" s="27">
        <f t="shared" ref="S764:S765" si="1856">S765</f>
        <v>0</v>
      </c>
      <c r="T764" s="27">
        <f t="shared" ref="T764:T765" si="1857">T765</f>
        <v>0</v>
      </c>
      <c r="U764" s="27">
        <f t="shared" ref="U764:U765" si="1858">U765</f>
        <v>0</v>
      </c>
      <c r="V764" s="27">
        <f t="shared" ref="V764:V765" si="1859">V765</f>
        <v>0</v>
      </c>
      <c r="W764" s="27">
        <f t="shared" ref="W764:W765" si="1860">W765</f>
        <v>0</v>
      </c>
      <c r="X764" s="27">
        <f t="shared" ref="X764:X765" si="1861">X765</f>
        <v>0</v>
      </c>
      <c r="Y764" s="27">
        <f t="shared" ref="Y764:Y765" si="1862">Y765</f>
        <v>0</v>
      </c>
      <c r="Z764" s="27">
        <f t="shared" ref="Z764:Z765" si="1863">Z765</f>
        <v>0</v>
      </c>
      <c r="AA764" s="27">
        <f t="shared" ref="AA764:AA765" si="1864">AA765</f>
        <v>0</v>
      </c>
      <c r="AB764" s="27">
        <f t="shared" ref="AB764:AB765" si="1865">AB765</f>
        <v>0</v>
      </c>
      <c r="AC764" s="27">
        <f t="shared" si="1798"/>
        <v>2112.5</v>
      </c>
      <c r="AD764" s="27">
        <f t="shared" si="1799"/>
        <v>2176.5999999999999</v>
      </c>
      <c r="AE764" s="27">
        <f t="shared" si="1800"/>
        <v>2176.5999999999999</v>
      </c>
      <c r="AF764" s="27">
        <f t="shared" ref="AF764:AF765" si="1866">AF765</f>
        <v>0</v>
      </c>
      <c r="AG764" s="27">
        <f t="shared" si="1801"/>
        <v>2112.5</v>
      </c>
      <c r="AH764" s="27">
        <f t="shared" si="1802"/>
        <v>2176.5999999999999</v>
      </c>
      <c r="AI764" s="27">
        <f t="shared" si="1803"/>
        <v>2176.5999999999999</v>
      </c>
      <c r="AJ764" s="27">
        <f t="shared" ref="AJ764:AJ765" si="1867">AJ765</f>
        <v>0</v>
      </c>
      <c r="AK764" s="27">
        <f t="shared" ref="AK764:AK765" si="1868">AK765</f>
        <v>0</v>
      </c>
      <c r="AL764" s="27">
        <f t="shared" ref="AL764:AL765" si="1869">AL765</f>
        <v>0</v>
      </c>
      <c r="AM764" s="27">
        <f t="shared" ref="AM764:AM765" si="1870">AM765</f>
        <v>0</v>
      </c>
      <c r="AN764" s="27">
        <f t="shared" ref="AN764:AN765" si="1871">AN765</f>
        <v>0</v>
      </c>
      <c r="AO764" s="27">
        <f t="shared" ref="AO764:AO765" si="1872">AO765</f>
        <v>0</v>
      </c>
      <c r="AP764" s="27">
        <f t="shared" ref="AP764:AP765" si="1873">AP765</f>
        <v>0</v>
      </c>
      <c r="AQ764" s="27">
        <f t="shared" ref="AQ764:AQ765" si="1874">AQ765</f>
        <v>0</v>
      </c>
      <c r="AR764" s="27">
        <f t="shared" ref="AR764:AR765" si="1875">AR765</f>
        <v>0</v>
      </c>
      <c r="AS764" s="27">
        <f t="shared" si="1795"/>
        <v>2112.5</v>
      </c>
      <c r="AT764" s="27">
        <f t="shared" si="1796"/>
        <v>2176.5999999999999</v>
      </c>
      <c r="AU764" s="27">
        <f t="shared" si="1797"/>
        <v>2176.5999999999999</v>
      </c>
      <c r="AV764" s="27">
        <f t="shared" ref="AV764:AV765" si="1876">AV765</f>
        <v>0</v>
      </c>
      <c r="AW764" s="28"/>
      <c r="AX764" s="28"/>
      <c r="AY764" s="24"/>
      <c r="AZ764" s="24"/>
      <c r="BA764" s="24"/>
      <c r="BB764" s="24"/>
      <c r="BC764" s="24"/>
      <c r="BD764" s="24"/>
      <c r="BE764" s="24"/>
    </row>
    <row r="765" ht="31.5">
      <c r="A765" s="29" t="s">
        <v>491</v>
      </c>
      <c r="B765" s="29" t="s">
        <v>63</v>
      </c>
      <c r="C765" s="29" t="s">
        <v>144</v>
      </c>
      <c r="D765" s="29" t="s">
        <v>55</v>
      </c>
      <c r="E765" s="36"/>
      <c r="F765" s="30" t="s">
        <v>56</v>
      </c>
      <c r="G765" s="31">
        <f t="shared" si="1847"/>
        <v>2112.5</v>
      </c>
      <c r="H765" s="31">
        <f t="shared" si="1848"/>
        <v>2176.5999999999999</v>
      </c>
      <c r="I765" s="31">
        <f t="shared" si="1849"/>
        <v>2176.5999999999999</v>
      </c>
      <c r="J765" s="31">
        <f t="shared" si="1850"/>
        <v>0</v>
      </c>
      <c r="K765" s="31">
        <f t="shared" si="1851"/>
        <v>0</v>
      </c>
      <c r="L765" s="31">
        <f t="shared" si="1852"/>
        <v>0</v>
      </c>
      <c r="M765" s="31">
        <f t="shared" si="1844"/>
        <v>2112.5</v>
      </c>
      <c r="N765" s="31">
        <f t="shared" si="1845"/>
        <v>2176.5999999999999</v>
      </c>
      <c r="O765" s="31">
        <f t="shared" si="1846"/>
        <v>2176.5999999999999</v>
      </c>
      <c r="P765" s="31">
        <f t="shared" si="1853"/>
        <v>0</v>
      </c>
      <c r="Q765" s="31">
        <f t="shared" si="1854"/>
        <v>0</v>
      </c>
      <c r="R765" s="31">
        <f t="shared" si="1855"/>
        <v>0</v>
      </c>
      <c r="S765" s="31">
        <f t="shared" si="1856"/>
        <v>0</v>
      </c>
      <c r="T765" s="31">
        <f t="shared" si="1857"/>
        <v>0</v>
      </c>
      <c r="U765" s="31">
        <f t="shared" si="1858"/>
        <v>0</v>
      </c>
      <c r="V765" s="31">
        <f t="shared" si="1859"/>
        <v>0</v>
      </c>
      <c r="W765" s="31">
        <f t="shared" si="1860"/>
        <v>0</v>
      </c>
      <c r="X765" s="31">
        <f t="shared" si="1861"/>
        <v>0</v>
      </c>
      <c r="Y765" s="31">
        <f t="shared" si="1862"/>
        <v>0</v>
      </c>
      <c r="Z765" s="31">
        <f t="shared" si="1863"/>
        <v>0</v>
      </c>
      <c r="AA765" s="31">
        <f t="shared" si="1864"/>
        <v>0</v>
      </c>
      <c r="AB765" s="31">
        <f t="shared" si="1865"/>
        <v>0</v>
      </c>
      <c r="AC765" s="31">
        <f t="shared" si="1798"/>
        <v>2112.5</v>
      </c>
      <c r="AD765" s="31">
        <f t="shared" si="1799"/>
        <v>2176.5999999999999</v>
      </c>
      <c r="AE765" s="31">
        <f t="shared" si="1800"/>
        <v>2176.5999999999999</v>
      </c>
      <c r="AF765" s="31">
        <f t="shared" si="1866"/>
        <v>0</v>
      </c>
      <c r="AG765" s="31">
        <f t="shared" si="1801"/>
        <v>2112.5</v>
      </c>
      <c r="AH765" s="31">
        <f t="shared" si="1802"/>
        <v>2176.5999999999999</v>
      </c>
      <c r="AI765" s="31">
        <f t="shared" si="1803"/>
        <v>2176.5999999999999</v>
      </c>
      <c r="AJ765" s="31">
        <f t="shared" si="1867"/>
        <v>0</v>
      </c>
      <c r="AK765" s="31">
        <f t="shared" si="1868"/>
        <v>0</v>
      </c>
      <c r="AL765" s="31">
        <f t="shared" si="1869"/>
        <v>0</v>
      </c>
      <c r="AM765" s="31">
        <f t="shared" si="1870"/>
        <v>0</v>
      </c>
      <c r="AN765" s="31">
        <f t="shared" si="1871"/>
        <v>0</v>
      </c>
      <c r="AO765" s="31">
        <f t="shared" si="1872"/>
        <v>0</v>
      </c>
      <c r="AP765" s="31">
        <f t="shared" si="1873"/>
        <v>0</v>
      </c>
      <c r="AQ765" s="31">
        <f t="shared" si="1874"/>
        <v>0</v>
      </c>
      <c r="AR765" s="31">
        <f t="shared" si="1875"/>
        <v>0</v>
      </c>
      <c r="AS765" s="31">
        <f t="shared" si="1795"/>
        <v>2112.5</v>
      </c>
      <c r="AT765" s="31">
        <f t="shared" si="1796"/>
        <v>2176.5999999999999</v>
      </c>
      <c r="AU765" s="31">
        <f t="shared" si="1797"/>
        <v>2176.5999999999999</v>
      </c>
      <c r="AV765" s="31">
        <f t="shared" si="1876"/>
        <v>0</v>
      </c>
      <c r="AW765" s="32"/>
      <c r="AX765" s="32"/>
      <c r="AY765" s="1"/>
      <c r="AZ765" s="1"/>
      <c r="BA765" s="1"/>
      <c r="BB765" s="1"/>
      <c r="BC765" s="1"/>
      <c r="BD765" s="1"/>
      <c r="BE765" s="1"/>
    </row>
    <row r="766">
      <c r="A766" s="29" t="s">
        <v>491</v>
      </c>
      <c r="B766" s="29" t="s">
        <v>63</v>
      </c>
      <c r="C766" s="29" t="s">
        <v>144</v>
      </c>
      <c r="D766" s="29" t="s">
        <v>57</v>
      </c>
      <c r="E766" s="36"/>
      <c r="F766" s="30" t="s">
        <v>58</v>
      </c>
      <c r="G766" s="31">
        <f>G767+G769</f>
        <v>2112.5</v>
      </c>
      <c r="H766" s="31">
        <f>H767+H769</f>
        <v>2176.5999999999999</v>
      </c>
      <c r="I766" s="31">
        <f>I767+I769</f>
        <v>2176.5999999999999</v>
      </c>
      <c r="J766" s="31">
        <f>J767+J769</f>
        <v>0</v>
      </c>
      <c r="K766" s="31">
        <f>K767+K769</f>
        <v>0</v>
      </c>
      <c r="L766" s="31">
        <f>L767+L769</f>
        <v>0</v>
      </c>
      <c r="M766" s="31">
        <f t="shared" si="1844"/>
        <v>2112.5</v>
      </c>
      <c r="N766" s="31">
        <f t="shared" si="1845"/>
        <v>2176.5999999999999</v>
      </c>
      <c r="O766" s="31">
        <f t="shared" si="1846"/>
        <v>2176.5999999999999</v>
      </c>
      <c r="P766" s="31">
        <f>P767+P769</f>
        <v>0</v>
      </c>
      <c r="Q766" s="31">
        <f>Q767+Q769</f>
        <v>0</v>
      </c>
      <c r="R766" s="31">
        <f>R767+R769</f>
        <v>0</v>
      </c>
      <c r="S766" s="31">
        <f>S767+S769</f>
        <v>0</v>
      </c>
      <c r="T766" s="31">
        <f>T767+T769</f>
        <v>0</v>
      </c>
      <c r="U766" s="31">
        <f>U767+U769</f>
        <v>0</v>
      </c>
      <c r="V766" s="31">
        <f>V767+V769</f>
        <v>0</v>
      </c>
      <c r="W766" s="31">
        <f>W767+W769</f>
        <v>0</v>
      </c>
      <c r="X766" s="31">
        <f>X767+X769</f>
        <v>0</v>
      </c>
      <c r="Y766" s="31">
        <f>Y767+Y769</f>
        <v>0</v>
      </c>
      <c r="Z766" s="31">
        <f>Z767+Z769</f>
        <v>0</v>
      </c>
      <c r="AA766" s="31">
        <f>AA767+AA769</f>
        <v>0</v>
      </c>
      <c r="AB766" s="31">
        <f>AB767+AB769</f>
        <v>0</v>
      </c>
      <c r="AC766" s="31">
        <f t="shared" si="1798"/>
        <v>2112.5</v>
      </c>
      <c r="AD766" s="31">
        <f t="shared" si="1799"/>
        <v>2176.5999999999999</v>
      </c>
      <c r="AE766" s="31">
        <f t="shared" si="1800"/>
        <v>2176.5999999999999</v>
      </c>
      <c r="AF766" s="31">
        <f>AF767+AF769</f>
        <v>0</v>
      </c>
      <c r="AG766" s="31">
        <f t="shared" si="1801"/>
        <v>2112.5</v>
      </c>
      <c r="AH766" s="31">
        <f t="shared" si="1802"/>
        <v>2176.5999999999999</v>
      </c>
      <c r="AI766" s="31">
        <f t="shared" si="1803"/>
        <v>2176.5999999999999</v>
      </c>
      <c r="AJ766" s="31">
        <f>AJ767+AJ769</f>
        <v>0</v>
      </c>
      <c r="AK766" s="31">
        <f>AK767+AK769</f>
        <v>0</v>
      </c>
      <c r="AL766" s="31">
        <f>AL767+AL769</f>
        <v>0</v>
      </c>
      <c r="AM766" s="31">
        <f>AM767+AM769</f>
        <v>0</v>
      </c>
      <c r="AN766" s="31">
        <f>AN767+AN769</f>
        <v>0</v>
      </c>
      <c r="AO766" s="31">
        <f>AO767+AO769</f>
        <v>0</v>
      </c>
      <c r="AP766" s="31">
        <f>AP767+AP769</f>
        <v>0</v>
      </c>
      <c r="AQ766" s="31">
        <f>AQ767+AQ769</f>
        <v>0</v>
      </c>
      <c r="AR766" s="31">
        <f>AR767+AR769</f>
        <v>0</v>
      </c>
      <c r="AS766" s="31">
        <f t="shared" si="1795"/>
        <v>2112.5</v>
      </c>
      <c r="AT766" s="31">
        <f t="shared" si="1796"/>
        <v>2176.5999999999999</v>
      </c>
      <c r="AU766" s="31">
        <f t="shared" si="1797"/>
        <v>2176.5999999999999</v>
      </c>
      <c r="AV766" s="31">
        <f>AV767+AV769</f>
        <v>0</v>
      </c>
      <c r="AW766" s="32"/>
      <c r="AX766" s="32"/>
      <c r="AY766" s="1"/>
      <c r="AZ766" s="1"/>
      <c r="BA766" s="1"/>
      <c r="BB766" s="1"/>
      <c r="BC766" s="1"/>
      <c r="BD766" s="1"/>
      <c r="BE766" s="1"/>
    </row>
    <row r="767" ht="31.5">
      <c r="A767" s="29" t="s">
        <v>491</v>
      </c>
      <c r="B767" s="29" t="s">
        <v>63</v>
      </c>
      <c r="C767" s="29" t="s">
        <v>144</v>
      </c>
      <c r="D767" s="29" t="s">
        <v>146</v>
      </c>
      <c r="E767" s="36"/>
      <c r="F767" s="30" t="s">
        <v>147</v>
      </c>
      <c r="G767" s="31">
        <f>G768</f>
        <v>329</v>
      </c>
      <c r="H767" s="31">
        <f>H768</f>
        <v>329</v>
      </c>
      <c r="I767" s="31">
        <f>I768</f>
        <v>329</v>
      </c>
      <c r="J767" s="31">
        <f>J768</f>
        <v>0</v>
      </c>
      <c r="K767" s="31">
        <f>K768</f>
        <v>0</v>
      </c>
      <c r="L767" s="31">
        <f>L768</f>
        <v>0</v>
      </c>
      <c r="M767" s="31">
        <f t="shared" si="1844"/>
        <v>329</v>
      </c>
      <c r="N767" s="31">
        <f t="shared" si="1845"/>
        <v>329</v>
      </c>
      <c r="O767" s="31">
        <f t="shared" si="1846"/>
        <v>329</v>
      </c>
      <c r="P767" s="31">
        <f>P768</f>
        <v>0</v>
      </c>
      <c r="Q767" s="31">
        <f>Q768</f>
        <v>0</v>
      </c>
      <c r="R767" s="31">
        <f>R768</f>
        <v>0</v>
      </c>
      <c r="S767" s="31">
        <f>S768</f>
        <v>0</v>
      </c>
      <c r="T767" s="31">
        <f>T768</f>
        <v>0</v>
      </c>
      <c r="U767" s="31">
        <f>U768</f>
        <v>0</v>
      </c>
      <c r="V767" s="31">
        <f>V768</f>
        <v>0</v>
      </c>
      <c r="W767" s="31">
        <f>W768</f>
        <v>0</v>
      </c>
      <c r="X767" s="31">
        <f>X768</f>
        <v>0</v>
      </c>
      <c r="Y767" s="31">
        <f>Y768</f>
        <v>0</v>
      </c>
      <c r="Z767" s="31">
        <f>Z768</f>
        <v>0</v>
      </c>
      <c r="AA767" s="31">
        <f>AA768</f>
        <v>0</v>
      </c>
      <c r="AB767" s="31">
        <f>AB768</f>
        <v>0</v>
      </c>
      <c r="AC767" s="31">
        <f t="shared" si="1798"/>
        <v>329</v>
      </c>
      <c r="AD767" s="31">
        <f t="shared" si="1799"/>
        <v>329</v>
      </c>
      <c r="AE767" s="31">
        <f t="shared" si="1800"/>
        <v>329</v>
      </c>
      <c r="AF767" s="31">
        <f>AF768</f>
        <v>0</v>
      </c>
      <c r="AG767" s="31">
        <f t="shared" si="1801"/>
        <v>329</v>
      </c>
      <c r="AH767" s="31">
        <f t="shared" si="1802"/>
        <v>329</v>
      </c>
      <c r="AI767" s="31">
        <f t="shared" si="1803"/>
        <v>329</v>
      </c>
      <c r="AJ767" s="31">
        <f>AJ768</f>
        <v>0</v>
      </c>
      <c r="AK767" s="31">
        <f>AK768</f>
        <v>0</v>
      </c>
      <c r="AL767" s="31">
        <f>AL768</f>
        <v>0</v>
      </c>
      <c r="AM767" s="31">
        <f>AM768</f>
        <v>0</v>
      </c>
      <c r="AN767" s="31">
        <f>AN768</f>
        <v>0</v>
      </c>
      <c r="AO767" s="31">
        <f>AO768</f>
        <v>0</v>
      </c>
      <c r="AP767" s="31">
        <f>AP768</f>
        <v>0</v>
      </c>
      <c r="AQ767" s="31">
        <f>AQ768</f>
        <v>0</v>
      </c>
      <c r="AR767" s="31">
        <f>AR768</f>
        <v>0</v>
      </c>
      <c r="AS767" s="31">
        <f t="shared" si="1795"/>
        <v>329</v>
      </c>
      <c r="AT767" s="31">
        <f t="shared" si="1796"/>
        <v>329</v>
      </c>
      <c r="AU767" s="31">
        <f t="shared" si="1797"/>
        <v>329</v>
      </c>
      <c r="AV767" s="31">
        <f>AV768</f>
        <v>0</v>
      </c>
      <c r="AW767" s="32"/>
      <c r="AX767" s="32"/>
      <c r="AY767" s="1"/>
      <c r="AZ767" s="1"/>
      <c r="BA767" s="1"/>
      <c r="BB767" s="1"/>
      <c r="BC767" s="1"/>
      <c r="BD767" s="1"/>
      <c r="BE767" s="1"/>
    </row>
    <row r="768" ht="31.5">
      <c r="A768" s="29" t="s">
        <v>491</v>
      </c>
      <c r="B768" s="29" t="s">
        <v>63</v>
      </c>
      <c r="C768" s="29" t="s">
        <v>144</v>
      </c>
      <c r="D768" s="29" t="s">
        <v>146</v>
      </c>
      <c r="E768" s="29" t="s">
        <v>39</v>
      </c>
      <c r="F768" s="30" t="s">
        <v>40</v>
      </c>
      <c r="G768" s="31">
        <v>329</v>
      </c>
      <c r="H768" s="31">
        <v>329</v>
      </c>
      <c r="I768" s="31">
        <v>329</v>
      </c>
      <c r="J768" s="31"/>
      <c r="K768" s="31"/>
      <c r="L768" s="31"/>
      <c r="M768" s="31">
        <f t="shared" si="1844"/>
        <v>329</v>
      </c>
      <c r="N768" s="31">
        <f t="shared" si="1845"/>
        <v>329</v>
      </c>
      <c r="O768" s="31">
        <f t="shared" si="1846"/>
        <v>329</v>
      </c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  <c r="AA768" s="31"/>
      <c r="AB768" s="31"/>
      <c r="AC768" s="31">
        <f t="shared" si="1798"/>
        <v>329</v>
      </c>
      <c r="AD768" s="31">
        <f t="shared" si="1799"/>
        <v>329</v>
      </c>
      <c r="AE768" s="31">
        <f t="shared" si="1800"/>
        <v>329</v>
      </c>
      <c r="AF768" s="31"/>
      <c r="AG768" s="31">
        <f t="shared" si="1801"/>
        <v>329</v>
      </c>
      <c r="AH768" s="31">
        <f t="shared" si="1802"/>
        <v>329</v>
      </c>
      <c r="AI768" s="31">
        <f t="shared" si="1803"/>
        <v>329</v>
      </c>
      <c r="AJ768" s="31"/>
      <c r="AK768" s="31"/>
      <c r="AL768" s="31"/>
      <c r="AM768" s="31"/>
      <c r="AN768" s="31"/>
      <c r="AO768" s="31"/>
      <c r="AP768" s="31"/>
      <c r="AQ768" s="31"/>
      <c r="AR768" s="31"/>
      <c r="AS768" s="31">
        <f t="shared" si="1795"/>
        <v>329</v>
      </c>
      <c r="AT768" s="31">
        <f t="shared" si="1796"/>
        <v>329</v>
      </c>
      <c r="AU768" s="31">
        <f t="shared" si="1797"/>
        <v>329</v>
      </c>
      <c r="AV768" s="31"/>
      <c r="AW768" s="32"/>
      <c r="AX768" s="32"/>
      <c r="AY768" s="1"/>
      <c r="AZ768" s="1"/>
      <c r="BA768" s="1"/>
      <c r="BB768" s="1"/>
      <c r="BC768" s="1"/>
      <c r="BD768" s="1"/>
      <c r="BE768" s="1"/>
    </row>
    <row r="769" ht="47.25">
      <c r="A769" s="29" t="s">
        <v>491</v>
      </c>
      <c r="B769" s="29" t="s">
        <v>63</v>
      </c>
      <c r="C769" s="29" t="s">
        <v>144</v>
      </c>
      <c r="D769" s="29" t="s">
        <v>458</v>
      </c>
      <c r="E769" s="36"/>
      <c r="F769" s="30" t="s">
        <v>459</v>
      </c>
      <c r="G769" s="31">
        <f>G770+G771</f>
        <v>1783.5</v>
      </c>
      <c r="H769" s="31">
        <f>H770+H771</f>
        <v>1847.5999999999999</v>
      </c>
      <c r="I769" s="31">
        <f>I770+I771</f>
        <v>1847.5999999999999</v>
      </c>
      <c r="J769" s="31">
        <f>J770+J771</f>
        <v>0</v>
      </c>
      <c r="K769" s="31">
        <f>K770+K771</f>
        <v>0</v>
      </c>
      <c r="L769" s="31">
        <f>L770+L771</f>
        <v>0</v>
      </c>
      <c r="M769" s="31">
        <f t="shared" si="1844"/>
        <v>1783.5</v>
      </c>
      <c r="N769" s="31">
        <f t="shared" si="1845"/>
        <v>1847.5999999999999</v>
      </c>
      <c r="O769" s="31">
        <f t="shared" si="1846"/>
        <v>1847.5999999999999</v>
      </c>
      <c r="P769" s="31">
        <f>P770+P771</f>
        <v>0</v>
      </c>
      <c r="Q769" s="31">
        <f>Q770+Q771</f>
        <v>0</v>
      </c>
      <c r="R769" s="31">
        <f>R770+R771</f>
        <v>0</v>
      </c>
      <c r="S769" s="31">
        <f>S770+S771</f>
        <v>0</v>
      </c>
      <c r="T769" s="31">
        <f>T770+T771</f>
        <v>0</v>
      </c>
      <c r="U769" s="31">
        <f>U770+U771</f>
        <v>0</v>
      </c>
      <c r="V769" s="31">
        <f>V770+V771</f>
        <v>0</v>
      </c>
      <c r="W769" s="31">
        <f>W770+W771</f>
        <v>0</v>
      </c>
      <c r="X769" s="31">
        <f>X770+X771</f>
        <v>0</v>
      </c>
      <c r="Y769" s="31">
        <f>Y770+Y771</f>
        <v>0</v>
      </c>
      <c r="Z769" s="31">
        <f>Z770+Z771</f>
        <v>0</v>
      </c>
      <c r="AA769" s="31">
        <f>AA770+AA771</f>
        <v>0</v>
      </c>
      <c r="AB769" s="31">
        <f>AB770+AB771</f>
        <v>0</v>
      </c>
      <c r="AC769" s="31">
        <f t="shared" si="1798"/>
        <v>1783.5</v>
      </c>
      <c r="AD769" s="31">
        <f t="shared" si="1799"/>
        <v>1847.5999999999999</v>
      </c>
      <c r="AE769" s="31">
        <f t="shared" si="1800"/>
        <v>1847.5999999999999</v>
      </c>
      <c r="AF769" s="31">
        <f>AF770+AF771</f>
        <v>0</v>
      </c>
      <c r="AG769" s="31">
        <f t="shared" si="1801"/>
        <v>1783.5</v>
      </c>
      <c r="AH769" s="31">
        <f t="shared" si="1802"/>
        <v>1847.5999999999999</v>
      </c>
      <c r="AI769" s="31">
        <f t="shared" si="1803"/>
        <v>1847.5999999999999</v>
      </c>
      <c r="AJ769" s="31">
        <f>AJ770+AJ771</f>
        <v>0</v>
      </c>
      <c r="AK769" s="31">
        <f>AK770+AK771</f>
        <v>0</v>
      </c>
      <c r="AL769" s="31">
        <f>AL770+AL771</f>
        <v>0</v>
      </c>
      <c r="AM769" s="31">
        <f>AM770+AM771</f>
        <v>0</v>
      </c>
      <c r="AN769" s="31">
        <f>AN770+AN771</f>
        <v>0</v>
      </c>
      <c r="AO769" s="31">
        <f>AO770+AO771</f>
        <v>0</v>
      </c>
      <c r="AP769" s="31">
        <f>AP770+AP771</f>
        <v>0</v>
      </c>
      <c r="AQ769" s="31">
        <f>AQ770+AQ771</f>
        <v>0</v>
      </c>
      <c r="AR769" s="31">
        <f>AR770+AR771</f>
        <v>0</v>
      </c>
      <c r="AS769" s="31">
        <f t="shared" si="1795"/>
        <v>1783.5</v>
      </c>
      <c r="AT769" s="31">
        <f t="shared" si="1796"/>
        <v>1847.5999999999999</v>
      </c>
      <c r="AU769" s="31">
        <f t="shared" si="1797"/>
        <v>1847.5999999999999</v>
      </c>
      <c r="AV769" s="31">
        <f>AV770+AV771</f>
        <v>0</v>
      </c>
      <c r="AW769" s="32"/>
      <c r="AX769" s="32"/>
      <c r="AY769" s="1"/>
      <c r="AZ769" s="1"/>
      <c r="BA769" s="1"/>
      <c r="BB769" s="1"/>
      <c r="BC769" s="1"/>
      <c r="BD769" s="1"/>
      <c r="BE769" s="1"/>
    </row>
    <row r="770" ht="78.75">
      <c r="A770" s="29" t="s">
        <v>491</v>
      </c>
      <c r="B770" s="29" t="s">
        <v>63</v>
      </c>
      <c r="C770" s="29" t="s">
        <v>144</v>
      </c>
      <c r="D770" s="29" t="s">
        <v>458</v>
      </c>
      <c r="E770" s="29" t="s">
        <v>51</v>
      </c>
      <c r="F770" s="30" t="s">
        <v>52</v>
      </c>
      <c r="G770" s="31">
        <v>1374.3</v>
      </c>
      <c r="H770" s="31">
        <v>1413</v>
      </c>
      <c r="I770" s="31">
        <v>1413</v>
      </c>
      <c r="J770" s="31"/>
      <c r="K770" s="31"/>
      <c r="L770" s="31"/>
      <c r="M770" s="31">
        <f t="shared" si="1844"/>
        <v>1374.3</v>
      </c>
      <c r="N770" s="31">
        <f t="shared" si="1845"/>
        <v>1413</v>
      </c>
      <c r="O770" s="31">
        <f t="shared" si="1846"/>
        <v>1413</v>
      </c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  <c r="AA770" s="31"/>
      <c r="AB770" s="31"/>
      <c r="AC770" s="31">
        <f t="shared" si="1798"/>
        <v>1374.3</v>
      </c>
      <c r="AD770" s="31">
        <f t="shared" si="1799"/>
        <v>1413</v>
      </c>
      <c r="AE770" s="31">
        <f t="shared" si="1800"/>
        <v>1413</v>
      </c>
      <c r="AF770" s="31"/>
      <c r="AG770" s="31">
        <f t="shared" si="1801"/>
        <v>1374.3</v>
      </c>
      <c r="AH770" s="31">
        <f t="shared" si="1802"/>
        <v>1413</v>
      </c>
      <c r="AI770" s="31">
        <f t="shared" si="1803"/>
        <v>1413</v>
      </c>
      <c r="AJ770" s="31"/>
      <c r="AK770" s="31"/>
      <c r="AL770" s="31"/>
      <c r="AM770" s="31"/>
      <c r="AN770" s="31"/>
      <c r="AO770" s="31"/>
      <c r="AP770" s="31"/>
      <c r="AQ770" s="31"/>
      <c r="AR770" s="31"/>
      <c r="AS770" s="31">
        <f t="shared" si="1795"/>
        <v>1374.3</v>
      </c>
      <c r="AT770" s="31">
        <f t="shared" si="1796"/>
        <v>1413</v>
      </c>
      <c r="AU770" s="31">
        <f t="shared" si="1797"/>
        <v>1413</v>
      </c>
      <c r="AV770" s="31"/>
      <c r="AW770" s="32"/>
      <c r="AX770" s="32"/>
      <c r="AY770" s="1"/>
      <c r="AZ770" s="1"/>
      <c r="BA770" s="1"/>
      <c r="BB770" s="1"/>
      <c r="BC770" s="1"/>
      <c r="BD770" s="1"/>
      <c r="BE770" s="1"/>
    </row>
    <row r="771" ht="31.5">
      <c r="A771" s="29" t="s">
        <v>491</v>
      </c>
      <c r="B771" s="29" t="s">
        <v>63</v>
      </c>
      <c r="C771" s="29" t="s">
        <v>144</v>
      </c>
      <c r="D771" s="29" t="s">
        <v>458</v>
      </c>
      <c r="E771" s="29" t="s">
        <v>39</v>
      </c>
      <c r="F771" s="30" t="s">
        <v>40</v>
      </c>
      <c r="G771" s="31">
        <v>409.19999999999999</v>
      </c>
      <c r="H771" s="31">
        <v>434.60000000000002</v>
      </c>
      <c r="I771" s="31">
        <v>434.60000000000002</v>
      </c>
      <c r="J771" s="31"/>
      <c r="K771" s="31"/>
      <c r="L771" s="31"/>
      <c r="M771" s="31">
        <f t="shared" si="1844"/>
        <v>409.19999999999999</v>
      </c>
      <c r="N771" s="31">
        <f t="shared" si="1845"/>
        <v>434.60000000000002</v>
      </c>
      <c r="O771" s="31">
        <f t="shared" si="1846"/>
        <v>434.60000000000002</v>
      </c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  <c r="AA771" s="31"/>
      <c r="AB771" s="31"/>
      <c r="AC771" s="31">
        <f t="shared" si="1798"/>
        <v>409.19999999999999</v>
      </c>
      <c r="AD771" s="31">
        <f t="shared" si="1799"/>
        <v>434.60000000000002</v>
      </c>
      <c r="AE771" s="31">
        <f t="shared" si="1800"/>
        <v>434.60000000000002</v>
      </c>
      <c r="AF771" s="31"/>
      <c r="AG771" s="31">
        <f t="shared" si="1801"/>
        <v>409.19999999999999</v>
      </c>
      <c r="AH771" s="31">
        <f t="shared" si="1802"/>
        <v>434.60000000000002</v>
      </c>
      <c r="AI771" s="31">
        <f t="shared" si="1803"/>
        <v>434.60000000000002</v>
      </c>
      <c r="AJ771" s="31"/>
      <c r="AK771" s="31"/>
      <c r="AL771" s="31"/>
      <c r="AM771" s="31"/>
      <c r="AN771" s="31"/>
      <c r="AO771" s="31"/>
      <c r="AP771" s="31"/>
      <c r="AQ771" s="31"/>
      <c r="AR771" s="31"/>
      <c r="AS771" s="31">
        <f t="shared" si="1795"/>
        <v>409.19999999999999</v>
      </c>
      <c r="AT771" s="31">
        <f t="shared" si="1796"/>
        <v>434.60000000000002</v>
      </c>
      <c r="AU771" s="31">
        <f t="shared" si="1797"/>
        <v>434.60000000000002</v>
      </c>
      <c r="AV771" s="31"/>
      <c r="AW771" s="32"/>
      <c r="AX771" s="32"/>
      <c r="AY771" s="1"/>
      <c r="AZ771" s="1"/>
      <c r="BA771" s="1"/>
      <c r="BB771" s="1"/>
      <c r="BC771" s="1"/>
      <c r="BD771" s="1"/>
      <c r="BE771" s="1"/>
    </row>
    <row r="772" s="19" customFormat="1">
      <c r="A772" s="20" t="s">
        <v>491</v>
      </c>
      <c r="B772" s="20" t="s">
        <v>116</v>
      </c>
      <c r="C772" s="20"/>
      <c r="D772" s="20"/>
      <c r="E772" s="34"/>
      <c r="F772" s="21" t="s">
        <v>117</v>
      </c>
      <c r="G772" s="22">
        <f>G784+G773</f>
        <v>24257.099999999999</v>
      </c>
      <c r="H772" s="22">
        <f>H784+H773</f>
        <v>24257.099999999999</v>
      </c>
      <c r="I772" s="22">
        <f>I784+I773</f>
        <v>24257.099999999999</v>
      </c>
      <c r="J772" s="22">
        <f>J784+J773</f>
        <v>2037</v>
      </c>
      <c r="K772" s="22">
        <f>K784+K773</f>
        <v>2037</v>
      </c>
      <c r="L772" s="22">
        <f>L784+L773</f>
        <v>2037</v>
      </c>
      <c r="M772" s="22">
        <f t="shared" si="1844"/>
        <v>26294.099999999999</v>
      </c>
      <c r="N772" s="22">
        <f t="shared" si="1845"/>
        <v>26294.099999999999</v>
      </c>
      <c r="O772" s="22">
        <f t="shared" si="1846"/>
        <v>26294.099999999999</v>
      </c>
      <c r="P772" s="22">
        <f>P784+P773</f>
        <v>0</v>
      </c>
      <c r="Q772" s="22">
        <f>Q784+Q773</f>
        <v>0</v>
      </c>
      <c r="R772" s="22">
        <f>R784+R773</f>
        <v>0</v>
      </c>
      <c r="S772" s="22">
        <f>S784+S773</f>
        <v>0</v>
      </c>
      <c r="T772" s="22">
        <f>T784+T773</f>
        <v>0</v>
      </c>
      <c r="U772" s="22">
        <f>U784+U773</f>
        <v>0</v>
      </c>
      <c r="V772" s="22">
        <f>V784+V773</f>
        <v>0</v>
      </c>
      <c r="W772" s="22">
        <f>W784+W773</f>
        <v>0</v>
      </c>
      <c r="X772" s="22">
        <f>X784+X773</f>
        <v>0</v>
      </c>
      <c r="Y772" s="22">
        <f>Y784+Y773</f>
        <v>0</v>
      </c>
      <c r="Z772" s="22">
        <f>Z784+Z773</f>
        <v>0</v>
      </c>
      <c r="AA772" s="22">
        <f>AA784+AA773</f>
        <v>0</v>
      </c>
      <c r="AB772" s="22">
        <f>AB784+AB773</f>
        <v>0</v>
      </c>
      <c r="AC772" s="22">
        <f t="shared" si="1798"/>
        <v>26294.099999999999</v>
      </c>
      <c r="AD772" s="22">
        <f t="shared" si="1799"/>
        <v>26294.099999999999</v>
      </c>
      <c r="AE772" s="22">
        <f t="shared" si="1800"/>
        <v>26294.099999999999</v>
      </c>
      <c r="AF772" s="22">
        <f>AF784+AF773</f>
        <v>0</v>
      </c>
      <c r="AG772" s="22">
        <f t="shared" si="1801"/>
        <v>26294.099999999999</v>
      </c>
      <c r="AH772" s="22">
        <f t="shared" si="1802"/>
        <v>26294.099999999999</v>
      </c>
      <c r="AI772" s="22">
        <f t="shared" si="1803"/>
        <v>26294.099999999999</v>
      </c>
      <c r="AJ772" s="22">
        <f>AJ784+AJ773</f>
        <v>0</v>
      </c>
      <c r="AK772" s="22">
        <f>AK784+AK773</f>
        <v>0</v>
      </c>
      <c r="AL772" s="22">
        <f>AL784+AL773</f>
        <v>0</v>
      </c>
      <c r="AM772" s="22">
        <f>AM784+AM773</f>
        <v>0</v>
      </c>
      <c r="AN772" s="22">
        <f>AN784+AN773</f>
        <v>0</v>
      </c>
      <c r="AO772" s="22">
        <f>AO784+AO773</f>
        <v>0</v>
      </c>
      <c r="AP772" s="22">
        <f>AP784+AP773</f>
        <v>0</v>
      </c>
      <c r="AQ772" s="22">
        <f>AQ784+AQ773</f>
        <v>0</v>
      </c>
      <c r="AR772" s="22">
        <f>AR784+AR773</f>
        <v>0</v>
      </c>
      <c r="AS772" s="22">
        <f t="shared" si="1795"/>
        <v>26294.099999999999</v>
      </c>
      <c r="AT772" s="22">
        <f t="shared" si="1796"/>
        <v>26294.099999999999</v>
      </c>
      <c r="AU772" s="22">
        <f t="shared" si="1797"/>
        <v>26294.099999999999</v>
      </c>
      <c r="AV772" s="22">
        <f>AV784+AV773</f>
        <v>0</v>
      </c>
      <c r="AW772" s="23"/>
      <c r="AX772" s="23"/>
      <c r="AY772" s="19"/>
      <c r="AZ772" s="19"/>
      <c r="BA772" s="19"/>
      <c r="BB772" s="19"/>
      <c r="BC772" s="19"/>
      <c r="BD772" s="19"/>
      <c r="BE772" s="19"/>
    </row>
    <row r="773" s="24" customFormat="1">
      <c r="A773" s="25" t="s">
        <v>491</v>
      </c>
      <c r="B773" s="25" t="s">
        <v>116</v>
      </c>
      <c r="C773" s="25" t="s">
        <v>255</v>
      </c>
      <c r="D773" s="25"/>
      <c r="E773" s="35"/>
      <c r="F773" s="26" t="s">
        <v>460</v>
      </c>
      <c r="G773" s="27">
        <f>G774+G779</f>
        <v>23223.5</v>
      </c>
      <c r="H773" s="27">
        <f>H774+H779</f>
        <v>23223.5</v>
      </c>
      <c r="I773" s="27">
        <f>I774+I779</f>
        <v>23223.5</v>
      </c>
      <c r="J773" s="27">
        <f>J774+J779</f>
        <v>2037</v>
      </c>
      <c r="K773" s="27">
        <f>K774+K779</f>
        <v>2037</v>
      </c>
      <c r="L773" s="27">
        <f>L774+L779</f>
        <v>2037</v>
      </c>
      <c r="M773" s="27">
        <f t="shared" si="1844"/>
        <v>25260.5</v>
      </c>
      <c r="N773" s="27">
        <f t="shared" si="1845"/>
        <v>25260.5</v>
      </c>
      <c r="O773" s="27">
        <f t="shared" si="1846"/>
        <v>25260.5</v>
      </c>
      <c r="P773" s="27">
        <f>P774+P779</f>
        <v>0</v>
      </c>
      <c r="Q773" s="27">
        <f>Q774+Q779</f>
        <v>0</v>
      </c>
      <c r="R773" s="27">
        <f>R774+R779</f>
        <v>0</v>
      </c>
      <c r="S773" s="27">
        <f>S774+S779</f>
        <v>0</v>
      </c>
      <c r="T773" s="27">
        <f>T774+T779</f>
        <v>0</v>
      </c>
      <c r="U773" s="27">
        <f>U774+U779</f>
        <v>0</v>
      </c>
      <c r="V773" s="27">
        <f>V774+V779</f>
        <v>0</v>
      </c>
      <c r="W773" s="27">
        <f>W774+W779</f>
        <v>0</v>
      </c>
      <c r="X773" s="27">
        <f>X774+X779</f>
        <v>0</v>
      </c>
      <c r="Y773" s="27">
        <f>Y774+Y779</f>
        <v>0</v>
      </c>
      <c r="Z773" s="27">
        <f>Z774+Z779</f>
        <v>0</v>
      </c>
      <c r="AA773" s="27">
        <f>AA774+AA779</f>
        <v>0</v>
      </c>
      <c r="AB773" s="27">
        <f>AB774+AB779</f>
        <v>0</v>
      </c>
      <c r="AC773" s="27">
        <f t="shared" si="1798"/>
        <v>25260.5</v>
      </c>
      <c r="AD773" s="27">
        <f t="shared" si="1799"/>
        <v>25260.5</v>
      </c>
      <c r="AE773" s="27">
        <f t="shared" si="1800"/>
        <v>25260.5</v>
      </c>
      <c r="AF773" s="27">
        <f>AF774+AF779</f>
        <v>0</v>
      </c>
      <c r="AG773" s="27">
        <f t="shared" si="1801"/>
        <v>25260.5</v>
      </c>
      <c r="AH773" s="27">
        <f t="shared" si="1802"/>
        <v>25260.5</v>
      </c>
      <c r="AI773" s="27">
        <f t="shared" si="1803"/>
        <v>25260.5</v>
      </c>
      <c r="AJ773" s="27">
        <f>AJ774+AJ779</f>
        <v>0</v>
      </c>
      <c r="AK773" s="27">
        <f>AK774+AK779</f>
        <v>0</v>
      </c>
      <c r="AL773" s="27">
        <f>AL774+AL779</f>
        <v>0</v>
      </c>
      <c r="AM773" s="27">
        <f>AM774+AM779</f>
        <v>0</v>
      </c>
      <c r="AN773" s="27">
        <f>AN774+AN779</f>
        <v>0</v>
      </c>
      <c r="AO773" s="27">
        <f>AO774+AO779</f>
        <v>0</v>
      </c>
      <c r="AP773" s="27">
        <f>AP774+AP779</f>
        <v>0</v>
      </c>
      <c r="AQ773" s="27">
        <f>AQ774+AQ779</f>
        <v>0</v>
      </c>
      <c r="AR773" s="27">
        <f>AR774+AR779</f>
        <v>0</v>
      </c>
      <c r="AS773" s="27">
        <f t="shared" si="1795"/>
        <v>25260.5</v>
      </c>
      <c r="AT773" s="27">
        <f t="shared" si="1796"/>
        <v>25260.5</v>
      </c>
      <c r="AU773" s="27">
        <f t="shared" si="1797"/>
        <v>25260.5</v>
      </c>
      <c r="AV773" s="27">
        <f>AV774+AV779</f>
        <v>0</v>
      </c>
      <c r="AW773" s="28"/>
      <c r="AX773" s="28"/>
      <c r="AY773" s="24"/>
      <c r="AZ773" s="24"/>
      <c r="BA773" s="24"/>
      <c r="BB773" s="24"/>
      <c r="BC773" s="24"/>
      <c r="BD773" s="24"/>
      <c r="BE773" s="24"/>
    </row>
    <row r="774" ht="31.5">
      <c r="A774" s="29" t="s">
        <v>491</v>
      </c>
      <c r="B774" s="29" t="s">
        <v>116</v>
      </c>
      <c r="C774" s="29" t="s">
        <v>255</v>
      </c>
      <c r="D774" s="29" t="s">
        <v>65</v>
      </c>
      <c r="E774" s="36"/>
      <c r="F774" s="30" t="s">
        <v>66</v>
      </c>
      <c r="G774" s="31">
        <f t="shared" ref="G774:G788" si="1877">G775</f>
        <v>3465.8000000000002</v>
      </c>
      <c r="H774" s="31">
        <f t="shared" ref="H774:H788" si="1878">H775</f>
        <v>3465.8000000000002</v>
      </c>
      <c r="I774" s="31">
        <f t="shared" ref="I774:I788" si="1879">I775</f>
        <v>3465.8000000000002</v>
      </c>
      <c r="J774" s="31">
        <f t="shared" ref="J774:J788" si="1880">J775</f>
        <v>0</v>
      </c>
      <c r="K774" s="31">
        <f t="shared" ref="K774:K788" si="1881">K775</f>
        <v>0</v>
      </c>
      <c r="L774" s="31">
        <f t="shared" ref="L774:L788" si="1882">L775</f>
        <v>0</v>
      </c>
      <c r="M774" s="31">
        <f t="shared" si="1844"/>
        <v>3465.8000000000002</v>
      </c>
      <c r="N774" s="31">
        <f t="shared" si="1845"/>
        <v>3465.8000000000002</v>
      </c>
      <c r="O774" s="31">
        <f t="shared" si="1846"/>
        <v>3465.8000000000002</v>
      </c>
      <c r="P774" s="31">
        <f t="shared" ref="P774:P788" si="1883">P775</f>
        <v>0</v>
      </c>
      <c r="Q774" s="31">
        <f t="shared" ref="Q774:Q788" si="1884">Q775</f>
        <v>0</v>
      </c>
      <c r="R774" s="31">
        <f t="shared" ref="R774:R788" si="1885">R775</f>
        <v>0</v>
      </c>
      <c r="S774" s="31">
        <f t="shared" ref="S774:S788" si="1886">S775</f>
        <v>0</v>
      </c>
      <c r="T774" s="31">
        <f t="shared" ref="T774:T788" si="1887">T775</f>
        <v>0</v>
      </c>
      <c r="U774" s="31">
        <f t="shared" ref="U774:U788" si="1888">U775</f>
        <v>0</v>
      </c>
      <c r="V774" s="31">
        <f t="shared" ref="V774:V788" si="1889">V775</f>
        <v>0</v>
      </c>
      <c r="W774" s="31">
        <f t="shared" ref="W774:W788" si="1890">W775</f>
        <v>0</v>
      </c>
      <c r="X774" s="31">
        <f t="shared" ref="X774:X788" si="1891">X775</f>
        <v>0</v>
      </c>
      <c r="Y774" s="31">
        <f t="shared" ref="Y774:Y788" si="1892">Y775</f>
        <v>0</v>
      </c>
      <c r="Z774" s="31">
        <f t="shared" ref="Z774:Z788" si="1893">Z775</f>
        <v>0</v>
      </c>
      <c r="AA774" s="31">
        <f t="shared" ref="AA774:AA788" si="1894">AA775</f>
        <v>0</v>
      </c>
      <c r="AB774" s="31">
        <f t="shared" ref="AB774:AB788" si="1895">AB775</f>
        <v>0</v>
      </c>
      <c r="AC774" s="31">
        <f t="shared" si="1798"/>
        <v>3465.8000000000002</v>
      </c>
      <c r="AD774" s="31">
        <f t="shared" si="1799"/>
        <v>3465.8000000000002</v>
      </c>
      <c r="AE774" s="31">
        <f t="shared" si="1800"/>
        <v>3465.8000000000002</v>
      </c>
      <c r="AF774" s="31">
        <f t="shared" ref="AF774:AF788" si="1896">AF775</f>
        <v>0</v>
      </c>
      <c r="AG774" s="31">
        <f t="shared" si="1801"/>
        <v>3465.8000000000002</v>
      </c>
      <c r="AH774" s="31">
        <f t="shared" si="1802"/>
        <v>3465.8000000000002</v>
      </c>
      <c r="AI774" s="31">
        <f t="shared" si="1803"/>
        <v>3465.8000000000002</v>
      </c>
      <c r="AJ774" s="31">
        <f t="shared" ref="AJ774:AJ788" si="1897">AJ775</f>
        <v>0</v>
      </c>
      <c r="AK774" s="31">
        <f t="shared" ref="AK774:AK788" si="1898">AK775</f>
        <v>0</v>
      </c>
      <c r="AL774" s="31">
        <f t="shared" ref="AL774:AL788" si="1899">AL775</f>
        <v>0</v>
      </c>
      <c r="AM774" s="31">
        <f t="shared" ref="AM774:AM788" si="1900">AM775</f>
        <v>0</v>
      </c>
      <c r="AN774" s="31">
        <f t="shared" ref="AN774:AN788" si="1901">AN775</f>
        <v>0</v>
      </c>
      <c r="AO774" s="31">
        <f t="shared" ref="AO774:AO788" si="1902">AO775</f>
        <v>0</v>
      </c>
      <c r="AP774" s="31">
        <f t="shared" ref="AP774:AP788" si="1903">AP775</f>
        <v>0</v>
      </c>
      <c r="AQ774" s="31">
        <f t="shared" ref="AQ774:AQ788" si="1904">AQ775</f>
        <v>0</v>
      </c>
      <c r="AR774" s="31">
        <f t="shared" ref="AR774:AR788" si="1905">AR775</f>
        <v>0</v>
      </c>
      <c r="AS774" s="31">
        <f t="shared" si="1795"/>
        <v>3465.8000000000002</v>
      </c>
      <c r="AT774" s="31">
        <f t="shared" si="1796"/>
        <v>3465.8000000000002</v>
      </c>
      <c r="AU774" s="31">
        <f t="shared" si="1797"/>
        <v>3465.8000000000002</v>
      </c>
      <c r="AV774" s="31">
        <f t="shared" ref="AV774:AV788" si="1906">AV775</f>
        <v>0</v>
      </c>
      <c r="AW774" s="32"/>
      <c r="AX774" s="32"/>
      <c r="AY774" s="1"/>
      <c r="AZ774" s="1"/>
      <c r="BA774" s="1"/>
      <c r="BB774" s="1"/>
      <c r="BC774" s="1"/>
      <c r="BD774" s="1"/>
      <c r="BE774" s="1"/>
    </row>
    <row r="775" hidden="1">
      <c r="A775" s="29" t="s">
        <v>491</v>
      </c>
      <c r="B775" s="29" t="s">
        <v>116</v>
      </c>
      <c r="C775" s="29" t="s">
        <v>255</v>
      </c>
      <c r="D775" s="29" t="s">
        <v>67</v>
      </c>
      <c r="E775" s="36"/>
      <c r="F775" s="30" t="s">
        <v>34</v>
      </c>
      <c r="G775" s="31">
        <f t="shared" si="1877"/>
        <v>3465.8000000000002</v>
      </c>
      <c r="H775" s="31">
        <f t="shared" si="1878"/>
        <v>3465.8000000000002</v>
      </c>
      <c r="I775" s="31">
        <f t="shared" si="1879"/>
        <v>3465.8000000000002</v>
      </c>
      <c r="J775" s="31">
        <f t="shared" si="1880"/>
        <v>0</v>
      </c>
      <c r="K775" s="31">
        <f t="shared" si="1881"/>
        <v>0</v>
      </c>
      <c r="L775" s="31">
        <f t="shared" si="1882"/>
        <v>0</v>
      </c>
      <c r="M775" s="31">
        <f t="shared" si="1844"/>
        <v>3465.8000000000002</v>
      </c>
      <c r="N775" s="31">
        <f t="shared" si="1845"/>
        <v>3465.8000000000002</v>
      </c>
      <c r="O775" s="31">
        <f t="shared" si="1846"/>
        <v>3465.8000000000002</v>
      </c>
      <c r="P775" s="31">
        <f t="shared" si="1883"/>
        <v>0</v>
      </c>
      <c r="Q775" s="31">
        <f t="shared" si="1884"/>
        <v>0</v>
      </c>
      <c r="R775" s="31">
        <f t="shared" si="1885"/>
        <v>0</v>
      </c>
      <c r="S775" s="31">
        <f t="shared" si="1886"/>
        <v>0</v>
      </c>
      <c r="T775" s="31">
        <f t="shared" si="1887"/>
        <v>0</v>
      </c>
      <c r="U775" s="31">
        <f t="shared" si="1888"/>
        <v>0</v>
      </c>
      <c r="V775" s="31">
        <f t="shared" si="1889"/>
        <v>0</v>
      </c>
      <c r="W775" s="31">
        <f t="shared" si="1890"/>
        <v>0</v>
      </c>
      <c r="X775" s="31">
        <f t="shared" si="1891"/>
        <v>0</v>
      </c>
      <c r="Y775" s="31">
        <f t="shared" si="1892"/>
        <v>0</v>
      </c>
      <c r="Z775" s="31">
        <f t="shared" si="1893"/>
        <v>0</v>
      </c>
      <c r="AA775" s="31">
        <f t="shared" si="1894"/>
        <v>0</v>
      </c>
      <c r="AB775" s="31">
        <f t="shared" si="1895"/>
        <v>0</v>
      </c>
      <c r="AC775" s="31">
        <f t="shared" si="1798"/>
        <v>3465.8000000000002</v>
      </c>
      <c r="AD775" s="31">
        <f t="shared" si="1799"/>
        <v>3465.8000000000002</v>
      </c>
      <c r="AE775" s="31">
        <f t="shared" si="1800"/>
        <v>3465.8000000000002</v>
      </c>
      <c r="AF775" s="31">
        <f t="shared" si="1896"/>
        <v>0</v>
      </c>
      <c r="AG775" s="31">
        <f t="shared" si="1801"/>
        <v>3465.8000000000002</v>
      </c>
      <c r="AH775" s="31">
        <f t="shared" si="1802"/>
        <v>3465.8000000000002</v>
      </c>
      <c r="AI775" s="31">
        <f t="shared" si="1803"/>
        <v>3465.8000000000002</v>
      </c>
      <c r="AJ775" s="31">
        <f t="shared" si="1897"/>
        <v>0</v>
      </c>
      <c r="AK775" s="31">
        <f t="shared" si="1898"/>
        <v>0</v>
      </c>
      <c r="AL775" s="31">
        <f t="shared" si="1899"/>
        <v>0</v>
      </c>
      <c r="AM775" s="31">
        <f t="shared" si="1900"/>
        <v>0</v>
      </c>
      <c r="AN775" s="31">
        <f t="shared" si="1901"/>
        <v>0</v>
      </c>
      <c r="AO775" s="31">
        <f t="shared" si="1902"/>
        <v>0</v>
      </c>
      <c r="AP775" s="31">
        <f t="shared" si="1903"/>
        <v>0</v>
      </c>
      <c r="AQ775" s="31">
        <f t="shared" si="1904"/>
        <v>0</v>
      </c>
      <c r="AR775" s="31">
        <f t="shared" si="1905"/>
        <v>0</v>
      </c>
      <c r="AS775" s="31">
        <f t="shared" si="1795"/>
        <v>3465.8000000000002</v>
      </c>
      <c r="AT775" s="31">
        <f t="shared" si="1796"/>
        <v>3465.8000000000002</v>
      </c>
      <c r="AU775" s="31">
        <f t="shared" si="1797"/>
        <v>3465.8000000000002</v>
      </c>
      <c r="AV775" s="31">
        <f t="shared" si="1906"/>
        <v>0</v>
      </c>
      <c r="AW775" s="32">
        <v>0</v>
      </c>
      <c r="AX775" s="32"/>
      <c r="AY775" s="1" t="s">
        <v>152</v>
      </c>
      <c r="AZ775" s="1"/>
      <c r="BA775" s="1"/>
      <c r="BB775" s="1"/>
      <c r="BC775" s="1"/>
      <c r="BD775" s="1"/>
      <c r="BE775" s="1"/>
    </row>
    <row r="776" ht="31.5">
      <c r="A776" s="29" t="s">
        <v>491</v>
      </c>
      <c r="B776" s="29" t="s">
        <v>116</v>
      </c>
      <c r="C776" s="29" t="s">
        <v>255</v>
      </c>
      <c r="D776" s="29" t="s">
        <v>461</v>
      </c>
      <c r="E776" s="36"/>
      <c r="F776" s="30" t="s">
        <v>462</v>
      </c>
      <c r="G776" s="31">
        <f t="shared" si="1877"/>
        <v>3465.8000000000002</v>
      </c>
      <c r="H776" s="31">
        <f t="shared" si="1878"/>
        <v>3465.8000000000002</v>
      </c>
      <c r="I776" s="31">
        <f t="shared" si="1879"/>
        <v>3465.8000000000002</v>
      </c>
      <c r="J776" s="31">
        <f t="shared" si="1880"/>
        <v>0</v>
      </c>
      <c r="K776" s="31">
        <f t="shared" si="1881"/>
        <v>0</v>
      </c>
      <c r="L776" s="31">
        <f t="shared" si="1882"/>
        <v>0</v>
      </c>
      <c r="M776" s="31">
        <f t="shared" si="1844"/>
        <v>3465.8000000000002</v>
      </c>
      <c r="N776" s="31">
        <f t="shared" si="1845"/>
        <v>3465.8000000000002</v>
      </c>
      <c r="O776" s="31">
        <f t="shared" si="1846"/>
        <v>3465.8000000000002</v>
      </c>
      <c r="P776" s="31">
        <f t="shared" si="1883"/>
        <v>0</v>
      </c>
      <c r="Q776" s="31">
        <f t="shared" si="1884"/>
        <v>0</v>
      </c>
      <c r="R776" s="31">
        <f t="shared" si="1885"/>
        <v>0</v>
      </c>
      <c r="S776" s="31">
        <f t="shared" si="1886"/>
        <v>0</v>
      </c>
      <c r="T776" s="31">
        <f t="shared" si="1887"/>
        <v>0</v>
      </c>
      <c r="U776" s="31">
        <f t="shared" si="1888"/>
        <v>0</v>
      </c>
      <c r="V776" s="31">
        <f t="shared" si="1889"/>
        <v>0</v>
      </c>
      <c r="W776" s="31">
        <f t="shared" si="1890"/>
        <v>0</v>
      </c>
      <c r="X776" s="31">
        <f t="shared" si="1891"/>
        <v>0</v>
      </c>
      <c r="Y776" s="31">
        <f t="shared" si="1892"/>
        <v>0</v>
      </c>
      <c r="Z776" s="31">
        <f t="shared" si="1893"/>
        <v>0</v>
      </c>
      <c r="AA776" s="31">
        <f t="shared" si="1894"/>
        <v>0</v>
      </c>
      <c r="AB776" s="31">
        <f t="shared" si="1895"/>
        <v>0</v>
      </c>
      <c r="AC776" s="31">
        <f t="shared" si="1798"/>
        <v>3465.8000000000002</v>
      </c>
      <c r="AD776" s="31">
        <f t="shared" si="1799"/>
        <v>3465.8000000000002</v>
      </c>
      <c r="AE776" s="31">
        <f t="shared" si="1800"/>
        <v>3465.8000000000002</v>
      </c>
      <c r="AF776" s="31">
        <f t="shared" si="1896"/>
        <v>0</v>
      </c>
      <c r="AG776" s="31">
        <f t="shared" si="1801"/>
        <v>3465.8000000000002</v>
      </c>
      <c r="AH776" s="31">
        <f t="shared" si="1802"/>
        <v>3465.8000000000002</v>
      </c>
      <c r="AI776" s="31">
        <f t="shared" si="1803"/>
        <v>3465.8000000000002</v>
      </c>
      <c r="AJ776" s="31">
        <f t="shared" si="1897"/>
        <v>0</v>
      </c>
      <c r="AK776" s="31">
        <f t="shared" si="1898"/>
        <v>0</v>
      </c>
      <c r="AL776" s="31">
        <f t="shared" si="1899"/>
        <v>0</v>
      </c>
      <c r="AM776" s="31">
        <f t="shared" si="1900"/>
        <v>0</v>
      </c>
      <c r="AN776" s="31">
        <f t="shared" si="1901"/>
        <v>0</v>
      </c>
      <c r="AO776" s="31">
        <f t="shared" si="1902"/>
        <v>0</v>
      </c>
      <c r="AP776" s="31">
        <f t="shared" si="1903"/>
        <v>0</v>
      </c>
      <c r="AQ776" s="31">
        <f t="shared" si="1904"/>
        <v>0</v>
      </c>
      <c r="AR776" s="31">
        <f t="shared" si="1905"/>
        <v>0</v>
      </c>
      <c r="AS776" s="31">
        <f t="shared" si="1795"/>
        <v>3465.8000000000002</v>
      </c>
      <c r="AT776" s="31">
        <f t="shared" si="1796"/>
        <v>3465.8000000000002</v>
      </c>
      <c r="AU776" s="31">
        <f t="shared" si="1797"/>
        <v>3465.8000000000002</v>
      </c>
      <c r="AV776" s="31">
        <f t="shared" si="1906"/>
        <v>0</v>
      </c>
      <c r="AW776" s="32"/>
      <c r="AX776" s="32"/>
      <c r="AY776" s="1"/>
      <c r="AZ776" s="1"/>
      <c r="BA776" s="1"/>
      <c r="BB776" s="1"/>
      <c r="BC776" s="1"/>
      <c r="BD776" s="1"/>
      <c r="BE776" s="1"/>
    </row>
    <row r="777" ht="31.5">
      <c r="A777" s="29" t="s">
        <v>491</v>
      </c>
      <c r="B777" s="29" t="s">
        <v>116</v>
      </c>
      <c r="C777" s="29" t="s">
        <v>255</v>
      </c>
      <c r="D777" s="29" t="s">
        <v>463</v>
      </c>
      <c r="E777" s="36"/>
      <c r="F777" s="30" t="s">
        <v>464</v>
      </c>
      <c r="G777" s="31">
        <f t="shared" si="1877"/>
        <v>3465.8000000000002</v>
      </c>
      <c r="H777" s="31">
        <f t="shared" si="1878"/>
        <v>3465.8000000000002</v>
      </c>
      <c r="I777" s="31">
        <f t="shared" si="1879"/>
        <v>3465.8000000000002</v>
      </c>
      <c r="J777" s="31">
        <f t="shared" si="1880"/>
        <v>0</v>
      </c>
      <c r="K777" s="31">
        <f t="shared" si="1881"/>
        <v>0</v>
      </c>
      <c r="L777" s="31">
        <f t="shared" si="1882"/>
        <v>0</v>
      </c>
      <c r="M777" s="31">
        <f t="shared" si="1844"/>
        <v>3465.8000000000002</v>
      </c>
      <c r="N777" s="31">
        <f t="shared" si="1845"/>
        <v>3465.8000000000002</v>
      </c>
      <c r="O777" s="31">
        <f t="shared" si="1846"/>
        <v>3465.8000000000002</v>
      </c>
      <c r="P777" s="31">
        <f t="shared" si="1883"/>
        <v>0</v>
      </c>
      <c r="Q777" s="31">
        <f t="shared" si="1884"/>
        <v>0</v>
      </c>
      <c r="R777" s="31">
        <f t="shared" si="1885"/>
        <v>0</v>
      </c>
      <c r="S777" s="31">
        <f t="shared" si="1886"/>
        <v>0</v>
      </c>
      <c r="T777" s="31">
        <f t="shared" si="1887"/>
        <v>0</v>
      </c>
      <c r="U777" s="31">
        <f t="shared" si="1888"/>
        <v>0</v>
      </c>
      <c r="V777" s="31">
        <f t="shared" si="1889"/>
        <v>0</v>
      </c>
      <c r="W777" s="31">
        <f t="shared" si="1890"/>
        <v>0</v>
      </c>
      <c r="X777" s="31">
        <f t="shared" si="1891"/>
        <v>0</v>
      </c>
      <c r="Y777" s="31">
        <f t="shared" si="1892"/>
        <v>0</v>
      </c>
      <c r="Z777" s="31">
        <f t="shared" si="1893"/>
        <v>0</v>
      </c>
      <c r="AA777" s="31">
        <f t="shared" si="1894"/>
        <v>0</v>
      </c>
      <c r="AB777" s="31">
        <f t="shared" si="1895"/>
        <v>0</v>
      </c>
      <c r="AC777" s="31">
        <f t="shared" si="1798"/>
        <v>3465.8000000000002</v>
      </c>
      <c r="AD777" s="31">
        <f t="shared" si="1799"/>
        <v>3465.8000000000002</v>
      </c>
      <c r="AE777" s="31">
        <f t="shared" si="1800"/>
        <v>3465.8000000000002</v>
      </c>
      <c r="AF777" s="31">
        <f t="shared" si="1896"/>
        <v>0</v>
      </c>
      <c r="AG777" s="31">
        <f t="shared" si="1801"/>
        <v>3465.8000000000002</v>
      </c>
      <c r="AH777" s="31">
        <f t="shared" si="1802"/>
        <v>3465.8000000000002</v>
      </c>
      <c r="AI777" s="31">
        <f t="shared" si="1803"/>
        <v>3465.8000000000002</v>
      </c>
      <c r="AJ777" s="31">
        <f t="shared" si="1897"/>
        <v>0</v>
      </c>
      <c r="AK777" s="31">
        <f t="shared" si="1898"/>
        <v>0</v>
      </c>
      <c r="AL777" s="31">
        <f t="shared" si="1899"/>
        <v>0</v>
      </c>
      <c r="AM777" s="31">
        <f t="shared" si="1900"/>
        <v>0</v>
      </c>
      <c r="AN777" s="31">
        <f t="shared" si="1901"/>
        <v>0</v>
      </c>
      <c r="AO777" s="31">
        <f t="shared" si="1902"/>
        <v>0</v>
      </c>
      <c r="AP777" s="31">
        <f t="shared" si="1903"/>
        <v>0</v>
      </c>
      <c r="AQ777" s="31">
        <f t="shared" si="1904"/>
        <v>0</v>
      </c>
      <c r="AR777" s="31">
        <f t="shared" si="1905"/>
        <v>0</v>
      </c>
      <c r="AS777" s="31">
        <f t="shared" si="1795"/>
        <v>3465.8000000000002</v>
      </c>
      <c r="AT777" s="31">
        <f t="shared" si="1796"/>
        <v>3465.8000000000002</v>
      </c>
      <c r="AU777" s="31">
        <f t="shared" si="1797"/>
        <v>3465.8000000000002</v>
      </c>
      <c r="AV777" s="31">
        <f t="shared" si="1906"/>
        <v>0</v>
      </c>
      <c r="AW777" s="32"/>
      <c r="AX777" s="32"/>
      <c r="AY777" s="1"/>
      <c r="AZ777" s="1"/>
      <c r="BA777" s="1"/>
      <c r="BB777" s="1"/>
      <c r="BC777" s="1"/>
      <c r="BD777" s="1"/>
      <c r="BE777" s="1"/>
    </row>
    <row r="778" ht="31.5">
      <c r="A778" s="29" t="s">
        <v>491</v>
      </c>
      <c r="B778" s="29" t="s">
        <v>116</v>
      </c>
      <c r="C778" s="29" t="s">
        <v>255</v>
      </c>
      <c r="D778" s="29" t="s">
        <v>463</v>
      </c>
      <c r="E778" s="29" t="s">
        <v>39</v>
      </c>
      <c r="F778" s="30" t="s">
        <v>40</v>
      </c>
      <c r="G778" s="31">
        <v>3465.8000000000002</v>
      </c>
      <c r="H778" s="31">
        <v>3465.8000000000002</v>
      </c>
      <c r="I778" s="31">
        <v>3465.8000000000002</v>
      </c>
      <c r="J778" s="31"/>
      <c r="K778" s="31"/>
      <c r="L778" s="31"/>
      <c r="M778" s="31">
        <f t="shared" si="1844"/>
        <v>3465.8000000000002</v>
      </c>
      <c r="N778" s="31">
        <f t="shared" si="1845"/>
        <v>3465.8000000000002</v>
      </c>
      <c r="O778" s="31">
        <f t="shared" si="1846"/>
        <v>3465.8000000000002</v>
      </c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  <c r="AA778" s="31"/>
      <c r="AB778" s="31"/>
      <c r="AC778" s="31">
        <f t="shared" si="1798"/>
        <v>3465.8000000000002</v>
      </c>
      <c r="AD778" s="31">
        <f t="shared" si="1799"/>
        <v>3465.8000000000002</v>
      </c>
      <c r="AE778" s="31">
        <f t="shared" si="1800"/>
        <v>3465.8000000000002</v>
      </c>
      <c r="AF778" s="31"/>
      <c r="AG778" s="31">
        <f t="shared" si="1801"/>
        <v>3465.8000000000002</v>
      </c>
      <c r="AH778" s="31">
        <f t="shared" si="1802"/>
        <v>3465.8000000000002</v>
      </c>
      <c r="AI778" s="31">
        <f t="shared" si="1803"/>
        <v>3465.8000000000002</v>
      </c>
      <c r="AJ778" s="31"/>
      <c r="AK778" s="31"/>
      <c r="AL778" s="31"/>
      <c r="AM778" s="31"/>
      <c r="AN778" s="31"/>
      <c r="AO778" s="31"/>
      <c r="AP778" s="31"/>
      <c r="AQ778" s="31"/>
      <c r="AR778" s="31"/>
      <c r="AS778" s="31">
        <f t="shared" si="1795"/>
        <v>3465.8000000000002</v>
      </c>
      <c r="AT778" s="31">
        <f t="shared" si="1796"/>
        <v>3465.8000000000002</v>
      </c>
      <c r="AU778" s="31">
        <f t="shared" si="1797"/>
        <v>3465.8000000000002</v>
      </c>
      <c r="AV778" s="31"/>
      <c r="AW778" s="32"/>
      <c r="AX778" s="32"/>
      <c r="AY778" s="1"/>
      <c r="AZ778" s="1"/>
      <c r="BA778" s="1"/>
      <c r="BB778" s="1"/>
      <c r="BC778" s="1"/>
      <c r="BD778" s="1"/>
      <c r="BE778" s="1"/>
    </row>
    <row r="779" ht="31.5">
      <c r="A779" s="29" t="s">
        <v>491</v>
      </c>
      <c r="B779" s="29" t="s">
        <v>116</v>
      </c>
      <c r="C779" s="29" t="s">
        <v>255</v>
      </c>
      <c r="D779" s="29" t="s">
        <v>465</v>
      </c>
      <c r="E779" s="36"/>
      <c r="F779" s="30" t="s">
        <v>466</v>
      </c>
      <c r="G779" s="31">
        <f t="shared" si="1877"/>
        <v>19757.700000000001</v>
      </c>
      <c r="H779" s="31">
        <f t="shared" si="1878"/>
        <v>19757.700000000001</v>
      </c>
      <c r="I779" s="31">
        <f t="shared" si="1879"/>
        <v>19757.700000000001</v>
      </c>
      <c r="J779" s="31">
        <f t="shared" si="1880"/>
        <v>2037</v>
      </c>
      <c r="K779" s="31">
        <f t="shared" si="1881"/>
        <v>2037</v>
      </c>
      <c r="L779" s="31">
        <f t="shared" si="1882"/>
        <v>2037</v>
      </c>
      <c r="M779" s="31">
        <f t="shared" si="1844"/>
        <v>21794.700000000001</v>
      </c>
      <c r="N779" s="31">
        <f t="shared" si="1845"/>
        <v>21794.700000000001</v>
      </c>
      <c r="O779" s="31">
        <f t="shared" si="1846"/>
        <v>21794.700000000001</v>
      </c>
      <c r="P779" s="31">
        <f t="shared" si="1883"/>
        <v>0</v>
      </c>
      <c r="Q779" s="31">
        <f t="shared" si="1884"/>
        <v>0</v>
      </c>
      <c r="R779" s="31">
        <f t="shared" si="1885"/>
        <v>0</v>
      </c>
      <c r="S779" s="31">
        <f t="shared" si="1886"/>
        <v>0</v>
      </c>
      <c r="T779" s="31">
        <f t="shared" si="1887"/>
        <v>0</v>
      </c>
      <c r="U779" s="31">
        <f t="shared" si="1888"/>
        <v>0</v>
      </c>
      <c r="V779" s="31">
        <f t="shared" si="1889"/>
        <v>0</v>
      </c>
      <c r="W779" s="31">
        <f t="shared" si="1890"/>
        <v>0</v>
      </c>
      <c r="X779" s="31">
        <f t="shared" si="1891"/>
        <v>0</v>
      </c>
      <c r="Y779" s="31">
        <f t="shared" si="1892"/>
        <v>0</v>
      </c>
      <c r="Z779" s="31">
        <f t="shared" si="1893"/>
        <v>0</v>
      </c>
      <c r="AA779" s="31">
        <f t="shared" si="1894"/>
        <v>0</v>
      </c>
      <c r="AB779" s="31">
        <f t="shared" si="1895"/>
        <v>0</v>
      </c>
      <c r="AC779" s="31">
        <f t="shared" si="1798"/>
        <v>21794.700000000001</v>
      </c>
      <c r="AD779" s="31">
        <f t="shared" si="1799"/>
        <v>21794.700000000001</v>
      </c>
      <c r="AE779" s="31">
        <f t="shared" si="1800"/>
        <v>21794.700000000001</v>
      </c>
      <c r="AF779" s="31">
        <f t="shared" si="1896"/>
        <v>0</v>
      </c>
      <c r="AG779" s="31">
        <f t="shared" si="1801"/>
        <v>21794.700000000001</v>
      </c>
      <c r="AH779" s="31">
        <f t="shared" si="1802"/>
        <v>21794.700000000001</v>
      </c>
      <c r="AI779" s="31">
        <f t="shared" si="1803"/>
        <v>21794.700000000001</v>
      </c>
      <c r="AJ779" s="31">
        <f t="shared" si="1897"/>
        <v>0</v>
      </c>
      <c r="AK779" s="31">
        <f t="shared" si="1898"/>
        <v>0</v>
      </c>
      <c r="AL779" s="31">
        <f t="shared" si="1899"/>
        <v>0</v>
      </c>
      <c r="AM779" s="31">
        <f t="shared" si="1900"/>
        <v>0</v>
      </c>
      <c r="AN779" s="31">
        <f t="shared" si="1901"/>
        <v>0</v>
      </c>
      <c r="AO779" s="31">
        <f t="shared" si="1902"/>
        <v>0</v>
      </c>
      <c r="AP779" s="31">
        <f t="shared" si="1903"/>
        <v>0</v>
      </c>
      <c r="AQ779" s="31">
        <f t="shared" si="1904"/>
        <v>0</v>
      </c>
      <c r="AR779" s="31">
        <f t="shared" si="1905"/>
        <v>0</v>
      </c>
      <c r="AS779" s="31">
        <f t="shared" si="1795"/>
        <v>21794.700000000001</v>
      </c>
      <c r="AT779" s="31">
        <f t="shared" si="1796"/>
        <v>21794.700000000001</v>
      </c>
      <c r="AU779" s="31">
        <f t="shared" si="1797"/>
        <v>21794.700000000001</v>
      </c>
      <c r="AV779" s="31">
        <f t="shared" si="1906"/>
        <v>0</v>
      </c>
      <c r="AW779" s="32"/>
      <c r="AX779" s="32"/>
      <c r="AY779" s="1"/>
      <c r="AZ779" s="1"/>
      <c r="BA779" s="1"/>
      <c r="BB779" s="1"/>
      <c r="BC779" s="1"/>
      <c r="BD779" s="1"/>
      <c r="BE779" s="1"/>
    </row>
    <row r="780">
      <c r="A780" s="29" t="s">
        <v>491</v>
      </c>
      <c r="B780" s="29" t="s">
        <v>116</v>
      </c>
      <c r="C780" s="29" t="s">
        <v>255</v>
      </c>
      <c r="D780" s="29" t="s">
        <v>467</v>
      </c>
      <c r="E780" s="36"/>
      <c r="F780" s="30" t="s">
        <v>440</v>
      </c>
      <c r="G780" s="31">
        <f t="shared" si="1877"/>
        <v>19757.700000000001</v>
      </c>
      <c r="H780" s="31">
        <f t="shared" si="1878"/>
        <v>19757.700000000001</v>
      </c>
      <c r="I780" s="31">
        <f t="shared" si="1879"/>
        <v>19757.700000000001</v>
      </c>
      <c r="J780" s="31">
        <f t="shared" si="1880"/>
        <v>2037</v>
      </c>
      <c r="K780" s="31">
        <f t="shared" si="1881"/>
        <v>2037</v>
      </c>
      <c r="L780" s="31">
        <f t="shared" si="1882"/>
        <v>2037</v>
      </c>
      <c r="M780" s="31">
        <f t="shared" si="1844"/>
        <v>21794.700000000001</v>
      </c>
      <c r="N780" s="31">
        <f t="shared" si="1845"/>
        <v>21794.700000000001</v>
      </c>
      <c r="O780" s="31">
        <f t="shared" si="1846"/>
        <v>21794.700000000001</v>
      </c>
      <c r="P780" s="31">
        <f t="shared" si="1883"/>
        <v>0</v>
      </c>
      <c r="Q780" s="31">
        <f t="shared" si="1884"/>
        <v>0</v>
      </c>
      <c r="R780" s="31">
        <f t="shared" si="1885"/>
        <v>0</v>
      </c>
      <c r="S780" s="31">
        <f t="shared" si="1886"/>
        <v>0</v>
      </c>
      <c r="T780" s="31">
        <f t="shared" si="1887"/>
        <v>0</v>
      </c>
      <c r="U780" s="31">
        <f t="shared" si="1888"/>
        <v>0</v>
      </c>
      <c r="V780" s="31">
        <f t="shared" si="1889"/>
        <v>0</v>
      </c>
      <c r="W780" s="31">
        <f t="shared" si="1890"/>
        <v>0</v>
      </c>
      <c r="X780" s="31">
        <f t="shared" si="1891"/>
        <v>0</v>
      </c>
      <c r="Y780" s="31">
        <f t="shared" si="1892"/>
        <v>0</v>
      </c>
      <c r="Z780" s="31">
        <f t="shared" si="1893"/>
        <v>0</v>
      </c>
      <c r="AA780" s="31">
        <f t="shared" si="1894"/>
        <v>0</v>
      </c>
      <c r="AB780" s="31">
        <f t="shared" si="1895"/>
        <v>0</v>
      </c>
      <c r="AC780" s="31">
        <f t="shared" si="1798"/>
        <v>21794.700000000001</v>
      </c>
      <c r="AD780" s="31">
        <f t="shared" si="1799"/>
        <v>21794.700000000001</v>
      </c>
      <c r="AE780" s="31">
        <f t="shared" si="1800"/>
        <v>21794.700000000001</v>
      </c>
      <c r="AF780" s="31">
        <f t="shared" si="1896"/>
        <v>0</v>
      </c>
      <c r="AG780" s="31">
        <f t="shared" si="1801"/>
        <v>21794.700000000001</v>
      </c>
      <c r="AH780" s="31">
        <f t="shared" si="1802"/>
        <v>21794.700000000001</v>
      </c>
      <c r="AI780" s="31">
        <f t="shared" si="1803"/>
        <v>21794.700000000001</v>
      </c>
      <c r="AJ780" s="31">
        <f t="shared" si="1897"/>
        <v>0</v>
      </c>
      <c r="AK780" s="31">
        <f t="shared" si="1898"/>
        <v>0</v>
      </c>
      <c r="AL780" s="31">
        <f t="shared" si="1899"/>
        <v>0</v>
      </c>
      <c r="AM780" s="31">
        <f t="shared" si="1900"/>
        <v>0</v>
      </c>
      <c r="AN780" s="31">
        <f t="shared" si="1901"/>
        <v>0</v>
      </c>
      <c r="AO780" s="31">
        <f t="shared" si="1902"/>
        <v>0</v>
      </c>
      <c r="AP780" s="31">
        <f t="shared" si="1903"/>
        <v>0</v>
      </c>
      <c r="AQ780" s="31">
        <f t="shared" si="1904"/>
        <v>0</v>
      </c>
      <c r="AR780" s="31">
        <f t="shared" si="1905"/>
        <v>0</v>
      </c>
      <c r="AS780" s="31">
        <f t="shared" si="1795"/>
        <v>21794.700000000001</v>
      </c>
      <c r="AT780" s="31">
        <f t="shared" si="1796"/>
        <v>21794.700000000001</v>
      </c>
      <c r="AU780" s="31">
        <f t="shared" si="1797"/>
        <v>21794.700000000001</v>
      </c>
      <c r="AV780" s="31">
        <f t="shared" si="1906"/>
        <v>0</v>
      </c>
      <c r="AW780" s="32"/>
      <c r="AX780" s="32"/>
      <c r="AY780" s="1"/>
      <c r="AZ780" s="1"/>
      <c r="BA780" s="1"/>
      <c r="BB780" s="1"/>
      <c r="BC780" s="1"/>
      <c r="BD780" s="1"/>
      <c r="BE780" s="1"/>
    </row>
    <row r="781" ht="31.5">
      <c r="A781" s="29" t="s">
        <v>491</v>
      </c>
      <c r="B781" s="29" t="s">
        <v>116</v>
      </c>
      <c r="C781" s="29" t="s">
        <v>255</v>
      </c>
      <c r="D781" s="29" t="s">
        <v>468</v>
      </c>
      <c r="E781" s="36"/>
      <c r="F781" s="30" t="s">
        <v>469</v>
      </c>
      <c r="G781" s="31">
        <f t="shared" si="1877"/>
        <v>19757.700000000001</v>
      </c>
      <c r="H781" s="31">
        <f t="shared" si="1878"/>
        <v>19757.700000000001</v>
      </c>
      <c r="I781" s="31">
        <f t="shared" si="1879"/>
        <v>19757.700000000001</v>
      </c>
      <c r="J781" s="31">
        <f t="shared" si="1880"/>
        <v>2037</v>
      </c>
      <c r="K781" s="31">
        <f t="shared" si="1881"/>
        <v>2037</v>
      </c>
      <c r="L781" s="31">
        <f t="shared" si="1882"/>
        <v>2037</v>
      </c>
      <c r="M781" s="31">
        <f t="shared" si="1844"/>
        <v>21794.700000000001</v>
      </c>
      <c r="N781" s="31">
        <f t="shared" si="1845"/>
        <v>21794.700000000001</v>
      </c>
      <c r="O781" s="31">
        <f t="shared" si="1846"/>
        <v>21794.700000000001</v>
      </c>
      <c r="P781" s="31">
        <f t="shared" si="1883"/>
        <v>0</v>
      </c>
      <c r="Q781" s="31">
        <f t="shared" si="1884"/>
        <v>0</v>
      </c>
      <c r="R781" s="31">
        <f t="shared" si="1885"/>
        <v>0</v>
      </c>
      <c r="S781" s="31">
        <f t="shared" si="1886"/>
        <v>0</v>
      </c>
      <c r="T781" s="31">
        <f t="shared" si="1887"/>
        <v>0</v>
      </c>
      <c r="U781" s="31">
        <f t="shared" si="1888"/>
        <v>0</v>
      </c>
      <c r="V781" s="31">
        <f t="shared" si="1889"/>
        <v>0</v>
      </c>
      <c r="W781" s="31">
        <f t="shared" si="1890"/>
        <v>0</v>
      </c>
      <c r="X781" s="31">
        <f t="shared" si="1891"/>
        <v>0</v>
      </c>
      <c r="Y781" s="31">
        <f t="shared" si="1892"/>
        <v>0</v>
      </c>
      <c r="Z781" s="31">
        <f t="shared" si="1893"/>
        <v>0</v>
      </c>
      <c r="AA781" s="31">
        <f t="shared" si="1894"/>
        <v>0</v>
      </c>
      <c r="AB781" s="31">
        <f t="shared" si="1895"/>
        <v>0</v>
      </c>
      <c r="AC781" s="31">
        <f t="shared" si="1798"/>
        <v>21794.700000000001</v>
      </c>
      <c r="AD781" s="31">
        <f t="shared" si="1799"/>
        <v>21794.700000000001</v>
      </c>
      <c r="AE781" s="31">
        <f t="shared" si="1800"/>
        <v>21794.700000000001</v>
      </c>
      <c r="AF781" s="31">
        <f t="shared" si="1896"/>
        <v>0</v>
      </c>
      <c r="AG781" s="31">
        <f t="shared" si="1801"/>
        <v>21794.700000000001</v>
      </c>
      <c r="AH781" s="31">
        <f t="shared" si="1802"/>
        <v>21794.700000000001</v>
      </c>
      <c r="AI781" s="31">
        <f t="shared" si="1803"/>
        <v>21794.700000000001</v>
      </c>
      <c r="AJ781" s="31">
        <f t="shared" si="1897"/>
        <v>0</v>
      </c>
      <c r="AK781" s="31">
        <f t="shared" si="1898"/>
        <v>0</v>
      </c>
      <c r="AL781" s="31">
        <f t="shared" si="1899"/>
        <v>0</v>
      </c>
      <c r="AM781" s="31">
        <f t="shared" si="1900"/>
        <v>0</v>
      </c>
      <c r="AN781" s="31">
        <f t="shared" si="1901"/>
        <v>0</v>
      </c>
      <c r="AO781" s="31">
        <f t="shared" si="1902"/>
        <v>0</v>
      </c>
      <c r="AP781" s="31">
        <f t="shared" si="1903"/>
        <v>0</v>
      </c>
      <c r="AQ781" s="31">
        <f t="shared" si="1904"/>
        <v>0</v>
      </c>
      <c r="AR781" s="31">
        <f t="shared" si="1905"/>
        <v>0</v>
      </c>
      <c r="AS781" s="31">
        <f t="shared" si="1795"/>
        <v>21794.700000000001</v>
      </c>
      <c r="AT781" s="31">
        <f t="shared" si="1796"/>
        <v>21794.700000000001</v>
      </c>
      <c r="AU781" s="31">
        <f t="shared" si="1797"/>
        <v>21794.700000000001</v>
      </c>
      <c r="AV781" s="31">
        <f t="shared" si="1906"/>
        <v>0</v>
      </c>
      <c r="AW781" s="32"/>
      <c r="AX781" s="32"/>
      <c r="AY781" s="1"/>
      <c r="AZ781" s="1"/>
      <c r="BA781" s="1"/>
      <c r="BB781" s="1"/>
      <c r="BC781" s="1"/>
      <c r="BD781" s="1"/>
      <c r="BE781" s="1"/>
    </row>
    <row r="782" ht="31.5">
      <c r="A782" s="29" t="s">
        <v>491</v>
      </c>
      <c r="B782" s="29" t="s">
        <v>116</v>
      </c>
      <c r="C782" s="29" t="s">
        <v>255</v>
      </c>
      <c r="D782" s="29" t="s">
        <v>470</v>
      </c>
      <c r="E782" s="36"/>
      <c r="F782" s="30" t="s">
        <v>471</v>
      </c>
      <c r="G782" s="31">
        <f t="shared" si="1877"/>
        <v>19757.700000000001</v>
      </c>
      <c r="H782" s="31">
        <f t="shared" si="1878"/>
        <v>19757.700000000001</v>
      </c>
      <c r="I782" s="31">
        <f t="shared" si="1879"/>
        <v>19757.700000000001</v>
      </c>
      <c r="J782" s="31">
        <f t="shared" si="1880"/>
        <v>2037</v>
      </c>
      <c r="K782" s="31">
        <f t="shared" si="1881"/>
        <v>2037</v>
      </c>
      <c r="L782" s="31">
        <f t="shared" si="1882"/>
        <v>2037</v>
      </c>
      <c r="M782" s="31">
        <f t="shared" si="1844"/>
        <v>21794.700000000001</v>
      </c>
      <c r="N782" s="31">
        <f t="shared" si="1845"/>
        <v>21794.700000000001</v>
      </c>
      <c r="O782" s="31">
        <f t="shared" si="1846"/>
        <v>21794.700000000001</v>
      </c>
      <c r="P782" s="31">
        <f t="shared" si="1883"/>
        <v>0</v>
      </c>
      <c r="Q782" s="31">
        <f t="shared" si="1884"/>
        <v>0</v>
      </c>
      <c r="R782" s="31">
        <f t="shared" si="1885"/>
        <v>0</v>
      </c>
      <c r="S782" s="31">
        <f t="shared" si="1886"/>
        <v>0</v>
      </c>
      <c r="T782" s="31">
        <f t="shared" si="1887"/>
        <v>0</v>
      </c>
      <c r="U782" s="31">
        <f t="shared" si="1888"/>
        <v>0</v>
      </c>
      <c r="V782" s="31">
        <f t="shared" si="1889"/>
        <v>0</v>
      </c>
      <c r="W782" s="31">
        <f t="shared" si="1890"/>
        <v>0</v>
      </c>
      <c r="X782" s="31">
        <f t="shared" si="1891"/>
        <v>0</v>
      </c>
      <c r="Y782" s="31">
        <f t="shared" si="1892"/>
        <v>0</v>
      </c>
      <c r="Z782" s="31">
        <f t="shared" si="1893"/>
        <v>0</v>
      </c>
      <c r="AA782" s="31">
        <f t="shared" si="1894"/>
        <v>0</v>
      </c>
      <c r="AB782" s="31">
        <f t="shared" si="1895"/>
        <v>0</v>
      </c>
      <c r="AC782" s="31">
        <f t="shared" si="1798"/>
        <v>21794.700000000001</v>
      </c>
      <c r="AD782" s="31">
        <f t="shared" si="1799"/>
        <v>21794.700000000001</v>
      </c>
      <c r="AE782" s="31">
        <f t="shared" si="1800"/>
        <v>21794.700000000001</v>
      </c>
      <c r="AF782" s="31">
        <f t="shared" si="1896"/>
        <v>0</v>
      </c>
      <c r="AG782" s="31">
        <f t="shared" si="1801"/>
        <v>21794.700000000001</v>
      </c>
      <c r="AH782" s="31">
        <f t="shared" si="1802"/>
        <v>21794.700000000001</v>
      </c>
      <c r="AI782" s="31">
        <f t="shared" si="1803"/>
        <v>21794.700000000001</v>
      </c>
      <c r="AJ782" s="31">
        <f t="shared" si="1897"/>
        <v>0</v>
      </c>
      <c r="AK782" s="31">
        <f t="shared" si="1898"/>
        <v>0</v>
      </c>
      <c r="AL782" s="31">
        <f t="shared" si="1899"/>
        <v>0</v>
      </c>
      <c r="AM782" s="31">
        <f t="shared" si="1900"/>
        <v>0</v>
      </c>
      <c r="AN782" s="31">
        <f t="shared" si="1901"/>
        <v>0</v>
      </c>
      <c r="AO782" s="31">
        <f t="shared" si="1902"/>
        <v>0</v>
      </c>
      <c r="AP782" s="31">
        <f t="shared" si="1903"/>
        <v>0</v>
      </c>
      <c r="AQ782" s="31">
        <f t="shared" si="1904"/>
        <v>0</v>
      </c>
      <c r="AR782" s="31">
        <f t="shared" si="1905"/>
        <v>0</v>
      </c>
      <c r="AS782" s="31">
        <f t="shared" si="1795"/>
        <v>21794.700000000001</v>
      </c>
      <c r="AT782" s="31">
        <f t="shared" si="1796"/>
        <v>21794.700000000001</v>
      </c>
      <c r="AU782" s="31">
        <f t="shared" si="1797"/>
        <v>21794.700000000001</v>
      </c>
      <c r="AV782" s="31">
        <f t="shared" si="1906"/>
        <v>0</v>
      </c>
      <c r="AW782" s="32"/>
      <c r="AX782" s="32"/>
      <c r="AY782" s="1"/>
      <c r="AZ782" s="1"/>
      <c r="BA782" s="1"/>
      <c r="BB782" s="1"/>
      <c r="BC782" s="1"/>
      <c r="BD782" s="1"/>
      <c r="BE782" s="1"/>
    </row>
    <row r="783" ht="31.5">
      <c r="A783" s="29" t="s">
        <v>491</v>
      </c>
      <c r="B783" s="29" t="s">
        <v>116</v>
      </c>
      <c r="C783" s="29" t="s">
        <v>255</v>
      </c>
      <c r="D783" s="29" t="s">
        <v>470</v>
      </c>
      <c r="E783" s="29" t="s">
        <v>129</v>
      </c>
      <c r="F783" s="30" t="s">
        <v>130</v>
      </c>
      <c r="G783" s="31">
        <v>19757.700000000001</v>
      </c>
      <c r="H783" s="31">
        <v>19757.700000000001</v>
      </c>
      <c r="I783" s="31">
        <v>19757.700000000001</v>
      </c>
      <c r="J783" s="33">
        <v>2037</v>
      </c>
      <c r="K783" s="33">
        <v>2037</v>
      </c>
      <c r="L783" s="33">
        <v>2037</v>
      </c>
      <c r="M783" s="31">
        <f t="shared" si="1844"/>
        <v>21794.700000000001</v>
      </c>
      <c r="N783" s="31">
        <f t="shared" si="1845"/>
        <v>21794.700000000001</v>
      </c>
      <c r="O783" s="31">
        <f t="shared" si="1846"/>
        <v>21794.700000000001</v>
      </c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  <c r="AA783" s="31"/>
      <c r="AB783" s="31"/>
      <c r="AC783" s="31">
        <f t="shared" si="1798"/>
        <v>21794.700000000001</v>
      </c>
      <c r="AD783" s="31">
        <f t="shared" si="1799"/>
        <v>21794.700000000001</v>
      </c>
      <c r="AE783" s="31">
        <f t="shared" si="1800"/>
        <v>21794.700000000001</v>
      </c>
      <c r="AF783" s="31"/>
      <c r="AG783" s="31">
        <f t="shared" si="1801"/>
        <v>21794.700000000001</v>
      </c>
      <c r="AH783" s="31">
        <f t="shared" si="1802"/>
        <v>21794.700000000001</v>
      </c>
      <c r="AI783" s="31">
        <f t="shared" si="1803"/>
        <v>21794.700000000001</v>
      </c>
      <c r="AJ783" s="31"/>
      <c r="AK783" s="31"/>
      <c r="AL783" s="31"/>
      <c r="AM783" s="31"/>
      <c r="AN783" s="31"/>
      <c r="AO783" s="31"/>
      <c r="AP783" s="31"/>
      <c r="AQ783" s="31"/>
      <c r="AR783" s="31"/>
      <c r="AS783" s="31">
        <f t="shared" si="1795"/>
        <v>21794.700000000001</v>
      </c>
      <c r="AT783" s="31">
        <f t="shared" si="1796"/>
        <v>21794.700000000001</v>
      </c>
      <c r="AU783" s="31">
        <f t="shared" si="1797"/>
        <v>21794.700000000001</v>
      </c>
      <c r="AV783" s="31"/>
      <c r="AW783" s="32"/>
      <c r="AX783" s="32">
        <v>21</v>
      </c>
      <c r="AY783" s="1"/>
      <c r="AZ783" s="1"/>
      <c r="BA783" s="1"/>
      <c r="BB783" s="1"/>
      <c r="BC783" s="1"/>
      <c r="BD783" s="1"/>
      <c r="BE783" s="1"/>
    </row>
    <row r="784" s="24" customFormat="1">
      <c r="A784" s="25" t="s">
        <v>491</v>
      </c>
      <c r="B784" s="25" t="s">
        <v>116</v>
      </c>
      <c r="C784" s="25" t="s">
        <v>118</v>
      </c>
      <c r="D784" s="25"/>
      <c r="E784" s="35"/>
      <c r="F784" s="26" t="s">
        <v>119</v>
      </c>
      <c r="G784" s="27">
        <f t="shared" si="1877"/>
        <v>1033.5999999999999</v>
      </c>
      <c r="H784" s="27">
        <f t="shared" si="1878"/>
        <v>1033.5999999999999</v>
      </c>
      <c r="I784" s="27">
        <f t="shared" si="1879"/>
        <v>1033.5999999999999</v>
      </c>
      <c r="J784" s="27">
        <f t="shared" si="1880"/>
        <v>0</v>
      </c>
      <c r="K784" s="27">
        <f t="shared" si="1881"/>
        <v>0</v>
      </c>
      <c r="L784" s="27">
        <f t="shared" si="1882"/>
        <v>0</v>
      </c>
      <c r="M784" s="27">
        <f t="shared" si="1844"/>
        <v>1033.5999999999999</v>
      </c>
      <c r="N784" s="27">
        <f t="shared" si="1845"/>
        <v>1033.5999999999999</v>
      </c>
      <c r="O784" s="27">
        <f t="shared" si="1846"/>
        <v>1033.5999999999999</v>
      </c>
      <c r="P784" s="27">
        <f t="shared" si="1883"/>
        <v>0</v>
      </c>
      <c r="Q784" s="27">
        <f t="shared" si="1884"/>
        <v>0</v>
      </c>
      <c r="R784" s="27">
        <f t="shared" si="1885"/>
        <v>0</v>
      </c>
      <c r="S784" s="27">
        <f t="shared" si="1886"/>
        <v>0</v>
      </c>
      <c r="T784" s="27">
        <f t="shared" si="1887"/>
        <v>0</v>
      </c>
      <c r="U784" s="27">
        <f t="shared" si="1888"/>
        <v>0</v>
      </c>
      <c r="V784" s="27">
        <f t="shared" si="1889"/>
        <v>0</v>
      </c>
      <c r="W784" s="27">
        <f t="shared" si="1890"/>
        <v>0</v>
      </c>
      <c r="X784" s="27">
        <f t="shared" si="1891"/>
        <v>0</v>
      </c>
      <c r="Y784" s="27">
        <f t="shared" si="1892"/>
        <v>0</v>
      </c>
      <c r="Z784" s="27">
        <f t="shared" si="1893"/>
        <v>0</v>
      </c>
      <c r="AA784" s="27">
        <f t="shared" si="1894"/>
        <v>0</v>
      </c>
      <c r="AB784" s="27">
        <f t="shared" si="1895"/>
        <v>0</v>
      </c>
      <c r="AC784" s="27">
        <f t="shared" si="1798"/>
        <v>1033.5999999999999</v>
      </c>
      <c r="AD784" s="27">
        <f t="shared" si="1799"/>
        <v>1033.5999999999999</v>
      </c>
      <c r="AE784" s="27">
        <f t="shared" si="1800"/>
        <v>1033.5999999999999</v>
      </c>
      <c r="AF784" s="27">
        <f t="shared" si="1896"/>
        <v>0</v>
      </c>
      <c r="AG784" s="27">
        <f t="shared" si="1801"/>
        <v>1033.5999999999999</v>
      </c>
      <c r="AH784" s="27">
        <f t="shared" si="1802"/>
        <v>1033.5999999999999</v>
      </c>
      <c r="AI784" s="27">
        <f t="shared" si="1803"/>
        <v>1033.5999999999999</v>
      </c>
      <c r="AJ784" s="27">
        <f t="shared" si="1897"/>
        <v>0</v>
      </c>
      <c r="AK784" s="27">
        <f t="shared" si="1898"/>
        <v>0</v>
      </c>
      <c r="AL784" s="27">
        <f t="shared" si="1899"/>
        <v>0</v>
      </c>
      <c r="AM784" s="27">
        <f t="shared" si="1900"/>
        <v>0</v>
      </c>
      <c r="AN784" s="27">
        <f t="shared" si="1901"/>
        <v>0</v>
      </c>
      <c r="AO784" s="27">
        <f t="shared" si="1902"/>
        <v>0</v>
      </c>
      <c r="AP784" s="27">
        <f t="shared" si="1903"/>
        <v>0</v>
      </c>
      <c r="AQ784" s="27">
        <f t="shared" si="1904"/>
        <v>0</v>
      </c>
      <c r="AR784" s="27">
        <f t="shared" si="1905"/>
        <v>0</v>
      </c>
      <c r="AS784" s="27">
        <f t="shared" si="1795"/>
        <v>1033.5999999999999</v>
      </c>
      <c r="AT784" s="27">
        <f t="shared" si="1796"/>
        <v>1033.5999999999999</v>
      </c>
      <c r="AU784" s="27">
        <f t="shared" si="1797"/>
        <v>1033.5999999999999</v>
      </c>
      <c r="AV784" s="27">
        <f t="shared" si="1906"/>
        <v>0</v>
      </c>
      <c r="AW784" s="28"/>
      <c r="AX784" s="28"/>
      <c r="AY784" s="24"/>
      <c r="AZ784" s="24"/>
      <c r="BA784" s="24"/>
      <c r="BB784" s="24"/>
      <c r="BC784" s="24"/>
      <c r="BD784" s="24"/>
      <c r="BE784" s="24"/>
    </row>
    <row r="785" ht="31.5">
      <c r="A785" s="29" t="s">
        <v>491</v>
      </c>
      <c r="B785" s="29" t="s">
        <v>116</v>
      </c>
      <c r="C785" s="29" t="s">
        <v>118</v>
      </c>
      <c r="D785" s="29" t="s">
        <v>120</v>
      </c>
      <c r="E785" s="36"/>
      <c r="F785" s="30" t="s">
        <v>121</v>
      </c>
      <c r="G785" s="31">
        <f t="shared" si="1877"/>
        <v>1033.5999999999999</v>
      </c>
      <c r="H785" s="31">
        <f t="shared" si="1878"/>
        <v>1033.5999999999999</v>
      </c>
      <c r="I785" s="31">
        <f t="shared" si="1879"/>
        <v>1033.5999999999999</v>
      </c>
      <c r="J785" s="31">
        <f t="shared" si="1880"/>
        <v>0</v>
      </c>
      <c r="K785" s="31">
        <f t="shared" si="1881"/>
        <v>0</v>
      </c>
      <c r="L785" s="31">
        <f t="shared" si="1882"/>
        <v>0</v>
      </c>
      <c r="M785" s="31">
        <f t="shared" si="1844"/>
        <v>1033.5999999999999</v>
      </c>
      <c r="N785" s="31">
        <f t="shared" si="1845"/>
        <v>1033.5999999999999</v>
      </c>
      <c r="O785" s="31">
        <f t="shared" si="1846"/>
        <v>1033.5999999999999</v>
      </c>
      <c r="P785" s="31">
        <f t="shared" si="1883"/>
        <v>0</v>
      </c>
      <c r="Q785" s="31">
        <f t="shared" si="1884"/>
        <v>0</v>
      </c>
      <c r="R785" s="31">
        <f t="shared" si="1885"/>
        <v>0</v>
      </c>
      <c r="S785" s="31">
        <f t="shared" si="1886"/>
        <v>0</v>
      </c>
      <c r="T785" s="31">
        <f t="shared" si="1887"/>
        <v>0</v>
      </c>
      <c r="U785" s="31">
        <f t="shared" si="1888"/>
        <v>0</v>
      </c>
      <c r="V785" s="31">
        <f t="shared" si="1889"/>
        <v>0</v>
      </c>
      <c r="W785" s="31">
        <f t="shared" si="1890"/>
        <v>0</v>
      </c>
      <c r="X785" s="31">
        <f t="shared" si="1891"/>
        <v>0</v>
      </c>
      <c r="Y785" s="31">
        <f t="shared" si="1892"/>
        <v>0</v>
      </c>
      <c r="Z785" s="31">
        <f t="shared" si="1893"/>
        <v>0</v>
      </c>
      <c r="AA785" s="31">
        <f t="shared" si="1894"/>
        <v>0</v>
      </c>
      <c r="AB785" s="31">
        <f t="shared" si="1895"/>
        <v>0</v>
      </c>
      <c r="AC785" s="31">
        <f t="shared" si="1798"/>
        <v>1033.5999999999999</v>
      </c>
      <c r="AD785" s="31">
        <f t="shared" si="1799"/>
        <v>1033.5999999999999</v>
      </c>
      <c r="AE785" s="31">
        <f t="shared" si="1800"/>
        <v>1033.5999999999999</v>
      </c>
      <c r="AF785" s="31">
        <f t="shared" si="1896"/>
        <v>0</v>
      </c>
      <c r="AG785" s="31">
        <f t="shared" si="1801"/>
        <v>1033.5999999999999</v>
      </c>
      <c r="AH785" s="31">
        <f t="shared" si="1802"/>
        <v>1033.5999999999999</v>
      </c>
      <c r="AI785" s="31">
        <f t="shared" si="1803"/>
        <v>1033.5999999999999</v>
      </c>
      <c r="AJ785" s="31">
        <f t="shared" si="1897"/>
        <v>0</v>
      </c>
      <c r="AK785" s="31">
        <f t="shared" si="1898"/>
        <v>0</v>
      </c>
      <c r="AL785" s="31">
        <f t="shared" si="1899"/>
        <v>0</v>
      </c>
      <c r="AM785" s="31">
        <f t="shared" si="1900"/>
        <v>0</v>
      </c>
      <c r="AN785" s="31">
        <f t="shared" si="1901"/>
        <v>0</v>
      </c>
      <c r="AO785" s="31">
        <f t="shared" si="1902"/>
        <v>0</v>
      </c>
      <c r="AP785" s="31">
        <f t="shared" si="1903"/>
        <v>0</v>
      </c>
      <c r="AQ785" s="31">
        <f t="shared" si="1904"/>
        <v>0</v>
      </c>
      <c r="AR785" s="31">
        <f t="shared" si="1905"/>
        <v>0</v>
      </c>
      <c r="AS785" s="31">
        <f t="shared" si="1795"/>
        <v>1033.5999999999999</v>
      </c>
      <c r="AT785" s="31">
        <f t="shared" si="1796"/>
        <v>1033.5999999999999</v>
      </c>
      <c r="AU785" s="31">
        <f t="shared" si="1797"/>
        <v>1033.5999999999999</v>
      </c>
      <c r="AV785" s="31">
        <f t="shared" si="1906"/>
        <v>0</v>
      </c>
      <c r="AW785" s="32"/>
      <c r="AX785" s="32"/>
      <c r="AY785" s="1"/>
      <c r="AZ785" s="1"/>
      <c r="BA785" s="1"/>
      <c r="BB785" s="1"/>
      <c r="BC785" s="1"/>
      <c r="BD785" s="1"/>
      <c r="BE785" s="1"/>
    </row>
    <row r="786" hidden="1">
      <c r="A786" s="29" t="s">
        <v>491</v>
      </c>
      <c r="B786" s="29" t="s">
        <v>116</v>
      </c>
      <c r="C786" s="29" t="s">
        <v>118</v>
      </c>
      <c r="D786" s="29" t="s">
        <v>122</v>
      </c>
      <c r="E786" s="36"/>
      <c r="F786" s="30" t="s">
        <v>34</v>
      </c>
      <c r="G786" s="31">
        <f t="shared" si="1877"/>
        <v>1033.5999999999999</v>
      </c>
      <c r="H786" s="31">
        <f t="shared" si="1878"/>
        <v>1033.5999999999999</v>
      </c>
      <c r="I786" s="31">
        <f t="shared" si="1879"/>
        <v>1033.5999999999999</v>
      </c>
      <c r="J786" s="31">
        <f t="shared" si="1880"/>
        <v>0</v>
      </c>
      <c r="K786" s="31">
        <f t="shared" si="1881"/>
        <v>0</v>
      </c>
      <c r="L786" s="31">
        <f t="shared" si="1882"/>
        <v>0</v>
      </c>
      <c r="M786" s="31">
        <f t="shared" si="1844"/>
        <v>1033.5999999999999</v>
      </c>
      <c r="N786" s="31">
        <f t="shared" si="1845"/>
        <v>1033.5999999999999</v>
      </c>
      <c r="O786" s="31">
        <f t="shared" si="1846"/>
        <v>1033.5999999999999</v>
      </c>
      <c r="P786" s="31">
        <f t="shared" si="1883"/>
        <v>0</v>
      </c>
      <c r="Q786" s="31">
        <f t="shared" si="1884"/>
        <v>0</v>
      </c>
      <c r="R786" s="31">
        <f t="shared" si="1885"/>
        <v>0</v>
      </c>
      <c r="S786" s="31">
        <f t="shared" si="1886"/>
        <v>0</v>
      </c>
      <c r="T786" s="31">
        <f t="shared" si="1887"/>
        <v>0</v>
      </c>
      <c r="U786" s="31">
        <f t="shared" si="1888"/>
        <v>0</v>
      </c>
      <c r="V786" s="31">
        <f t="shared" si="1889"/>
        <v>0</v>
      </c>
      <c r="W786" s="31">
        <f t="shared" si="1890"/>
        <v>0</v>
      </c>
      <c r="X786" s="31">
        <f t="shared" si="1891"/>
        <v>0</v>
      </c>
      <c r="Y786" s="31">
        <f t="shared" si="1892"/>
        <v>0</v>
      </c>
      <c r="Z786" s="31">
        <f t="shared" si="1893"/>
        <v>0</v>
      </c>
      <c r="AA786" s="31">
        <f t="shared" si="1894"/>
        <v>0</v>
      </c>
      <c r="AB786" s="31">
        <f t="shared" si="1895"/>
        <v>0</v>
      </c>
      <c r="AC786" s="31">
        <f t="shared" si="1798"/>
        <v>1033.5999999999999</v>
      </c>
      <c r="AD786" s="31">
        <f t="shared" si="1799"/>
        <v>1033.5999999999999</v>
      </c>
      <c r="AE786" s="31">
        <f t="shared" si="1800"/>
        <v>1033.5999999999999</v>
      </c>
      <c r="AF786" s="31">
        <f t="shared" si="1896"/>
        <v>0</v>
      </c>
      <c r="AG786" s="31">
        <f t="shared" si="1801"/>
        <v>1033.5999999999999</v>
      </c>
      <c r="AH786" s="31">
        <f t="shared" si="1802"/>
        <v>1033.5999999999999</v>
      </c>
      <c r="AI786" s="31">
        <f t="shared" si="1803"/>
        <v>1033.5999999999999</v>
      </c>
      <c r="AJ786" s="31">
        <f t="shared" si="1897"/>
        <v>0</v>
      </c>
      <c r="AK786" s="31">
        <f t="shared" si="1898"/>
        <v>0</v>
      </c>
      <c r="AL786" s="31">
        <f t="shared" si="1899"/>
        <v>0</v>
      </c>
      <c r="AM786" s="31">
        <f t="shared" si="1900"/>
        <v>0</v>
      </c>
      <c r="AN786" s="31">
        <f t="shared" si="1901"/>
        <v>0</v>
      </c>
      <c r="AO786" s="31">
        <f t="shared" si="1902"/>
        <v>0</v>
      </c>
      <c r="AP786" s="31">
        <f t="shared" si="1903"/>
        <v>0</v>
      </c>
      <c r="AQ786" s="31">
        <f t="shared" si="1904"/>
        <v>0</v>
      </c>
      <c r="AR786" s="31">
        <f t="shared" si="1905"/>
        <v>0</v>
      </c>
      <c r="AS786" s="31">
        <f t="shared" si="1795"/>
        <v>1033.5999999999999</v>
      </c>
      <c r="AT786" s="31">
        <f t="shared" si="1796"/>
        <v>1033.5999999999999</v>
      </c>
      <c r="AU786" s="31">
        <f t="shared" si="1797"/>
        <v>1033.5999999999999</v>
      </c>
      <c r="AV786" s="31">
        <f t="shared" si="1906"/>
        <v>0</v>
      </c>
      <c r="AW786" s="32">
        <v>0</v>
      </c>
      <c r="AX786" s="32"/>
      <c r="AY786" s="1" t="s">
        <v>152</v>
      </c>
      <c r="AZ786" s="1"/>
      <c r="BA786" s="1"/>
      <c r="BB786" s="1"/>
      <c r="BC786" s="1"/>
      <c r="BD786" s="1"/>
      <c r="BE786" s="1"/>
    </row>
    <row r="787" ht="47.25">
      <c r="A787" s="29" t="s">
        <v>491</v>
      </c>
      <c r="B787" s="29" t="s">
        <v>116</v>
      </c>
      <c r="C787" s="29" t="s">
        <v>118</v>
      </c>
      <c r="D787" s="29" t="s">
        <v>123</v>
      </c>
      <c r="E787" s="36"/>
      <c r="F787" s="30" t="s">
        <v>124</v>
      </c>
      <c r="G787" s="31">
        <f t="shared" si="1877"/>
        <v>1033.5999999999999</v>
      </c>
      <c r="H787" s="31">
        <f t="shared" si="1878"/>
        <v>1033.5999999999999</v>
      </c>
      <c r="I787" s="31">
        <f t="shared" si="1879"/>
        <v>1033.5999999999999</v>
      </c>
      <c r="J787" s="31">
        <f t="shared" si="1880"/>
        <v>0</v>
      </c>
      <c r="K787" s="31">
        <f t="shared" si="1881"/>
        <v>0</v>
      </c>
      <c r="L787" s="31">
        <f t="shared" si="1882"/>
        <v>0</v>
      </c>
      <c r="M787" s="31">
        <f t="shared" si="1844"/>
        <v>1033.5999999999999</v>
      </c>
      <c r="N787" s="31">
        <f t="shared" si="1845"/>
        <v>1033.5999999999999</v>
      </c>
      <c r="O787" s="31">
        <f t="shared" si="1846"/>
        <v>1033.5999999999999</v>
      </c>
      <c r="P787" s="31">
        <f t="shared" si="1883"/>
        <v>0</v>
      </c>
      <c r="Q787" s="31">
        <f t="shared" si="1884"/>
        <v>0</v>
      </c>
      <c r="R787" s="31">
        <f t="shared" si="1885"/>
        <v>0</v>
      </c>
      <c r="S787" s="31">
        <f t="shared" si="1886"/>
        <v>0</v>
      </c>
      <c r="T787" s="31">
        <f t="shared" si="1887"/>
        <v>0</v>
      </c>
      <c r="U787" s="31">
        <f t="shared" si="1888"/>
        <v>0</v>
      </c>
      <c r="V787" s="31">
        <f t="shared" si="1889"/>
        <v>0</v>
      </c>
      <c r="W787" s="31">
        <f t="shared" si="1890"/>
        <v>0</v>
      </c>
      <c r="X787" s="31">
        <f t="shared" si="1891"/>
        <v>0</v>
      </c>
      <c r="Y787" s="31">
        <f t="shared" si="1892"/>
        <v>0</v>
      </c>
      <c r="Z787" s="31">
        <f t="shared" si="1893"/>
        <v>0</v>
      </c>
      <c r="AA787" s="31">
        <f t="shared" si="1894"/>
        <v>0</v>
      </c>
      <c r="AB787" s="31">
        <f t="shared" si="1895"/>
        <v>0</v>
      </c>
      <c r="AC787" s="31">
        <f t="shared" si="1798"/>
        <v>1033.5999999999999</v>
      </c>
      <c r="AD787" s="31">
        <f t="shared" si="1799"/>
        <v>1033.5999999999999</v>
      </c>
      <c r="AE787" s="31">
        <f t="shared" si="1800"/>
        <v>1033.5999999999999</v>
      </c>
      <c r="AF787" s="31">
        <f t="shared" si="1896"/>
        <v>0</v>
      </c>
      <c r="AG787" s="31">
        <f t="shared" si="1801"/>
        <v>1033.5999999999999</v>
      </c>
      <c r="AH787" s="31">
        <f t="shared" si="1802"/>
        <v>1033.5999999999999</v>
      </c>
      <c r="AI787" s="31">
        <f t="shared" si="1803"/>
        <v>1033.5999999999999</v>
      </c>
      <c r="AJ787" s="31">
        <f t="shared" si="1897"/>
        <v>0</v>
      </c>
      <c r="AK787" s="31">
        <f t="shared" si="1898"/>
        <v>0</v>
      </c>
      <c r="AL787" s="31">
        <f t="shared" si="1899"/>
        <v>0</v>
      </c>
      <c r="AM787" s="31">
        <f t="shared" si="1900"/>
        <v>0</v>
      </c>
      <c r="AN787" s="31">
        <f t="shared" si="1901"/>
        <v>0</v>
      </c>
      <c r="AO787" s="31">
        <f t="shared" si="1902"/>
        <v>0</v>
      </c>
      <c r="AP787" s="31">
        <f t="shared" si="1903"/>
        <v>0</v>
      </c>
      <c r="AQ787" s="31">
        <f t="shared" si="1904"/>
        <v>0</v>
      </c>
      <c r="AR787" s="31">
        <f t="shared" si="1905"/>
        <v>0</v>
      </c>
      <c r="AS787" s="31">
        <f t="shared" si="1795"/>
        <v>1033.5999999999999</v>
      </c>
      <c r="AT787" s="31">
        <f t="shared" si="1796"/>
        <v>1033.5999999999999</v>
      </c>
      <c r="AU787" s="31">
        <f t="shared" si="1797"/>
        <v>1033.5999999999999</v>
      </c>
      <c r="AV787" s="31">
        <f t="shared" si="1906"/>
        <v>0</v>
      </c>
      <c r="AW787" s="32"/>
      <c r="AX787" s="32"/>
      <c r="AY787" s="1"/>
      <c r="AZ787" s="1"/>
      <c r="BA787" s="1"/>
      <c r="BB787" s="1"/>
      <c r="BC787" s="1"/>
      <c r="BD787" s="1"/>
      <c r="BE787" s="1"/>
    </row>
    <row r="788" ht="63">
      <c r="A788" s="29" t="s">
        <v>491</v>
      </c>
      <c r="B788" s="29" t="s">
        <v>116</v>
      </c>
      <c r="C788" s="29" t="s">
        <v>118</v>
      </c>
      <c r="D788" s="29" t="s">
        <v>472</v>
      </c>
      <c r="E788" s="36"/>
      <c r="F788" s="30" t="s">
        <v>473</v>
      </c>
      <c r="G788" s="31">
        <f t="shared" si="1877"/>
        <v>1033.5999999999999</v>
      </c>
      <c r="H788" s="31">
        <f t="shared" si="1878"/>
        <v>1033.5999999999999</v>
      </c>
      <c r="I788" s="31">
        <f t="shared" si="1879"/>
        <v>1033.5999999999999</v>
      </c>
      <c r="J788" s="31">
        <f t="shared" si="1880"/>
        <v>0</v>
      </c>
      <c r="K788" s="31">
        <f t="shared" si="1881"/>
        <v>0</v>
      </c>
      <c r="L788" s="31">
        <f t="shared" si="1882"/>
        <v>0</v>
      </c>
      <c r="M788" s="31">
        <f t="shared" si="1844"/>
        <v>1033.5999999999999</v>
      </c>
      <c r="N788" s="31">
        <f t="shared" si="1845"/>
        <v>1033.5999999999999</v>
      </c>
      <c r="O788" s="31">
        <f t="shared" si="1846"/>
        <v>1033.5999999999999</v>
      </c>
      <c r="P788" s="31">
        <f t="shared" si="1883"/>
        <v>0</v>
      </c>
      <c r="Q788" s="31">
        <f t="shared" si="1884"/>
        <v>0</v>
      </c>
      <c r="R788" s="31">
        <f t="shared" si="1885"/>
        <v>0</v>
      </c>
      <c r="S788" s="31">
        <f t="shared" si="1886"/>
        <v>0</v>
      </c>
      <c r="T788" s="31">
        <f t="shared" si="1887"/>
        <v>0</v>
      </c>
      <c r="U788" s="31">
        <f t="shared" si="1888"/>
        <v>0</v>
      </c>
      <c r="V788" s="31">
        <f t="shared" si="1889"/>
        <v>0</v>
      </c>
      <c r="W788" s="31">
        <f t="shared" si="1890"/>
        <v>0</v>
      </c>
      <c r="X788" s="31">
        <f t="shared" si="1891"/>
        <v>0</v>
      </c>
      <c r="Y788" s="31">
        <f t="shared" si="1892"/>
        <v>0</v>
      </c>
      <c r="Z788" s="31">
        <f t="shared" si="1893"/>
        <v>0</v>
      </c>
      <c r="AA788" s="31">
        <f t="shared" si="1894"/>
        <v>0</v>
      </c>
      <c r="AB788" s="31">
        <f t="shared" si="1895"/>
        <v>0</v>
      </c>
      <c r="AC788" s="31">
        <f t="shared" si="1798"/>
        <v>1033.5999999999999</v>
      </c>
      <c r="AD788" s="31">
        <f t="shared" si="1799"/>
        <v>1033.5999999999999</v>
      </c>
      <c r="AE788" s="31">
        <f t="shared" si="1800"/>
        <v>1033.5999999999999</v>
      </c>
      <c r="AF788" s="31">
        <f t="shared" si="1896"/>
        <v>0</v>
      </c>
      <c r="AG788" s="31">
        <f t="shared" si="1801"/>
        <v>1033.5999999999999</v>
      </c>
      <c r="AH788" s="31">
        <f t="shared" si="1802"/>
        <v>1033.5999999999999</v>
      </c>
      <c r="AI788" s="31">
        <f t="shared" si="1803"/>
        <v>1033.5999999999999</v>
      </c>
      <c r="AJ788" s="31">
        <f t="shared" si="1897"/>
        <v>0</v>
      </c>
      <c r="AK788" s="31">
        <f t="shared" si="1898"/>
        <v>0</v>
      </c>
      <c r="AL788" s="31">
        <f t="shared" si="1899"/>
        <v>0</v>
      </c>
      <c r="AM788" s="31">
        <f t="shared" si="1900"/>
        <v>0</v>
      </c>
      <c r="AN788" s="31">
        <f t="shared" si="1901"/>
        <v>0</v>
      </c>
      <c r="AO788" s="31">
        <f t="shared" si="1902"/>
        <v>0</v>
      </c>
      <c r="AP788" s="31">
        <f t="shared" si="1903"/>
        <v>0</v>
      </c>
      <c r="AQ788" s="31">
        <f t="shared" si="1904"/>
        <v>0</v>
      </c>
      <c r="AR788" s="31">
        <f t="shared" si="1905"/>
        <v>0</v>
      </c>
      <c r="AS788" s="31">
        <f t="shared" si="1795"/>
        <v>1033.5999999999999</v>
      </c>
      <c r="AT788" s="31">
        <f t="shared" si="1796"/>
        <v>1033.5999999999999</v>
      </c>
      <c r="AU788" s="31">
        <f t="shared" si="1797"/>
        <v>1033.5999999999999</v>
      </c>
      <c r="AV788" s="31">
        <f t="shared" si="1906"/>
        <v>0</v>
      </c>
      <c r="AW788" s="32"/>
      <c r="AX788" s="32"/>
      <c r="AY788" s="1"/>
      <c r="AZ788" s="1"/>
      <c r="BA788" s="1"/>
      <c r="BB788" s="1"/>
      <c r="BC788" s="1"/>
      <c r="BD788" s="1"/>
      <c r="BE788" s="1"/>
    </row>
    <row r="789">
      <c r="A789" s="29" t="s">
        <v>491</v>
      </c>
      <c r="B789" s="29" t="s">
        <v>116</v>
      </c>
      <c r="C789" s="29" t="s">
        <v>118</v>
      </c>
      <c r="D789" s="29" t="s">
        <v>472</v>
      </c>
      <c r="E789" s="29" t="s">
        <v>41</v>
      </c>
      <c r="F789" s="30" t="s">
        <v>42</v>
      </c>
      <c r="G789" s="31">
        <v>1033.5999999999999</v>
      </c>
      <c r="H789" s="31">
        <v>1033.5999999999999</v>
      </c>
      <c r="I789" s="31">
        <v>1033.5999999999999</v>
      </c>
      <c r="J789" s="31"/>
      <c r="K789" s="31"/>
      <c r="L789" s="31"/>
      <c r="M789" s="31">
        <f t="shared" si="1844"/>
        <v>1033.5999999999999</v>
      </c>
      <c r="N789" s="31">
        <f t="shared" si="1845"/>
        <v>1033.5999999999999</v>
      </c>
      <c r="O789" s="31">
        <f t="shared" si="1846"/>
        <v>1033.5999999999999</v>
      </c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  <c r="AA789" s="31"/>
      <c r="AB789" s="31"/>
      <c r="AC789" s="31">
        <f t="shared" si="1798"/>
        <v>1033.5999999999999</v>
      </c>
      <c r="AD789" s="31">
        <f t="shared" si="1799"/>
        <v>1033.5999999999999</v>
      </c>
      <c r="AE789" s="31">
        <f t="shared" si="1800"/>
        <v>1033.5999999999999</v>
      </c>
      <c r="AF789" s="31"/>
      <c r="AG789" s="31">
        <f t="shared" si="1801"/>
        <v>1033.5999999999999</v>
      </c>
      <c r="AH789" s="31">
        <f t="shared" si="1802"/>
        <v>1033.5999999999999</v>
      </c>
      <c r="AI789" s="31">
        <f t="shared" si="1803"/>
        <v>1033.5999999999999</v>
      </c>
      <c r="AJ789" s="31"/>
      <c r="AK789" s="31"/>
      <c r="AL789" s="31"/>
      <c r="AM789" s="31"/>
      <c r="AN789" s="31"/>
      <c r="AO789" s="31"/>
      <c r="AP789" s="31"/>
      <c r="AQ789" s="31"/>
      <c r="AR789" s="31"/>
      <c r="AS789" s="31">
        <f t="shared" si="1795"/>
        <v>1033.5999999999999</v>
      </c>
      <c r="AT789" s="31">
        <f t="shared" si="1796"/>
        <v>1033.5999999999999</v>
      </c>
      <c r="AU789" s="31">
        <f t="shared" si="1797"/>
        <v>1033.5999999999999</v>
      </c>
      <c r="AV789" s="31"/>
      <c r="AW789" s="32"/>
      <c r="AX789" s="32"/>
      <c r="AY789" s="1"/>
      <c r="AZ789" s="1"/>
      <c r="BA789" s="1"/>
      <c r="BB789" s="1"/>
      <c r="BC789" s="1"/>
      <c r="BD789" s="1"/>
      <c r="BE789" s="1"/>
    </row>
    <row r="790" s="19" customFormat="1">
      <c r="A790" s="20" t="s">
        <v>491</v>
      </c>
      <c r="B790" s="20" t="s">
        <v>61</v>
      </c>
      <c r="C790" s="20"/>
      <c r="D790" s="20"/>
      <c r="E790" s="20"/>
      <c r="F790" s="21" t="s">
        <v>62</v>
      </c>
      <c r="G790" s="22">
        <f>G797+G791</f>
        <v>64287.900000000001</v>
      </c>
      <c r="H790" s="22">
        <f>H797+H791</f>
        <v>42239.700000000004</v>
      </c>
      <c r="I790" s="22">
        <f>I797+I791</f>
        <v>42424.900000000001</v>
      </c>
      <c r="J790" s="22">
        <f>J797+J791</f>
        <v>0</v>
      </c>
      <c r="K790" s="22">
        <f>K797+K791</f>
        <v>0</v>
      </c>
      <c r="L790" s="22">
        <f>L797+L791</f>
        <v>0</v>
      </c>
      <c r="M790" s="22">
        <f t="shared" si="1844"/>
        <v>64287.900000000001</v>
      </c>
      <c r="N790" s="22">
        <f t="shared" si="1845"/>
        <v>42239.700000000004</v>
      </c>
      <c r="O790" s="22">
        <f t="shared" si="1846"/>
        <v>42424.900000000001</v>
      </c>
      <c r="P790" s="22">
        <f>P797+P791</f>
        <v>0</v>
      </c>
      <c r="Q790" s="22">
        <f>Q797+Q791</f>
        <v>0</v>
      </c>
      <c r="R790" s="22">
        <f>R797+R791</f>
        <v>8455.6830000000009</v>
      </c>
      <c r="S790" s="22">
        <f>S797+S791</f>
        <v>0</v>
      </c>
      <c r="T790" s="22">
        <f>T797+T791</f>
        <v>0</v>
      </c>
      <c r="U790" s="22">
        <f>U797+U791</f>
        <v>0</v>
      </c>
      <c r="V790" s="22">
        <f>V797+V791</f>
        <v>7252.7669999999998</v>
      </c>
      <c r="W790" s="22">
        <f>W797+W791</f>
        <v>0</v>
      </c>
      <c r="X790" s="22">
        <f>X797+X791</f>
        <v>0</v>
      </c>
      <c r="Y790" s="22">
        <f>Y797+Y791</f>
        <v>0</v>
      </c>
      <c r="Z790" s="22">
        <f>Z797+Z791</f>
        <v>1987.0999999999999</v>
      </c>
      <c r="AA790" s="22">
        <f>AA797+AA791</f>
        <v>0</v>
      </c>
      <c r="AB790" s="22">
        <f>AB797+AB791</f>
        <v>0</v>
      </c>
      <c r="AC790" s="22">
        <f t="shared" si="1798"/>
        <v>72743.582999999999</v>
      </c>
      <c r="AD790" s="22">
        <f t="shared" si="1799"/>
        <v>49492.467000000004</v>
      </c>
      <c r="AE790" s="22">
        <f t="shared" si="1800"/>
        <v>44412</v>
      </c>
      <c r="AF790" s="22">
        <f>AF797+AF791</f>
        <v>0</v>
      </c>
      <c r="AG790" s="22">
        <f t="shared" si="1801"/>
        <v>72743.582999999999</v>
      </c>
      <c r="AH790" s="22">
        <f t="shared" si="1802"/>
        <v>49492.467000000004</v>
      </c>
      <c r="AI790" s="22">
        <f t="shared" si="1803"/>
        <v>44412</v>
      </c>
      <c r="AJ790" s="22">
        <f>AJ797+AJ791</f>
        <v>0</v>
      </c>
      <c r="AK790" s="22">
        <f>AK797+AK791</f>
        <v>0</v>
      </c>
      <c r="AL790" s="22">
        <f>AL797+AL791</f>
        <v>0</v>
      </c>
      <c r="AM790" s="22">
        <f>AM797+AM791</f>
        <v>0</v>
      </c>
      <c r="AN790" s="22">
        <f>AN797+AN791</f>
        <v>0</v>
      </c>
      <c r="AO790" s="22">
        <f>AO797+AO791</f>
        <v>0</v>
      </c>
      <c r="AP790" s="22">
        <f>AP797+AP791</f>
        <v>0</v>
      </c>
      <c r="AQ790" s="22">
        <f>AQ797+AQ791</f>
        <v>0</v>
      </c>
      <c r="AR790" s="22">
        <f>AR797+AR791</f>
        <v>0</v>
      </c>
      <c r="AS790" s="22">
        <f t="shared" si="1795"/>
        <v>72743.582999999999</v>
      </c>
      <c r="AT790" s="22">
        <f t="shared" si="1796"/>
        <v>49492.467000000004</v>
      </c>
      <c r="AU790" s="22">
        <f t="shared" si="1797"/>
        <v>44412</v>
      </c>
      <c r="AV790" s="22">
        <f>AV797+AV791</f>
        <v>0</v>
      </c>
      <c r="AW790" s="23"/>
      <c r="AX790" s="23"/>
      <c r="AY790" s="19"/>
      <c r="AZ790" s="19"/>
      <c r="BA790" s="19"/>
      <c r="BB790" s="19"/>
      <c r="BC790" s="19"/>
      <c r="BD790" s="19"/>
      <c r="BE790" s="19"/>
    </row>
    <row r="791" s="40" customFormat="1">
      <c r="A791" s="25" t="s">
        <v>491</v>
      </c>
      <c r="B791" s="25" t="s">
        <v>61</v>
      </c>
      <c r="C791" s="25" t="s">
        <v>329</v>
      </c>
      <c r="D791" s="25"/>
      <c r="E791" s="25"/>
      <c r="F791" s="26" t="s">
        <v>495</v>
      </c>
      <c r="G791" s="27">
        <f t="shared" ref="G791:G795" si="1907">G792</f>
        <v>843</v>
      </c>
      <c r="H791" s="27">
        <f t="shared" ref="H791:H795" si="1908">H792</f>
        <v>0</v>
      </c>
      <c r="I791" s="27">
        <f t="shared" ref="I791:I795" si="1909">I792</f>
        <v>0</v>
      </c>
      <c r="J791" s="27">
        <f t="shared" ref="J791:J795" si="1910">J792</f>
        <v>0</v>
      </c>
      <c r="K791" s="27">
        <f t="shared" ref="K791:K795" si="1911">K792</f>
        <v>0</v>
      </c>
      <c r="L791" s="27">
        <f t="shared" ref="L791:L795" si="1912">L792</f>
        <v>0</v>
      </c>
      <c r="M791" s="27">
        <f t="shared" si="1844"/>
        <v>843</v>
      </c>
      <c r="N791" s="27">
        <f t="shared" si="1845"/>
        <v>0</v>
      </c>
      <c r="O791" s="27">
        <f t="shared" si="1846"/>
        <v>0</v>
      </c>
      <c r="P791" s="27">
        <f t="shared" ref="P791:P795" si="1913">P792</f>
        <v>0</v>
      </c>
      <c r="Q791" s="27">
        <f t="shared" ref="Q791:Q795" si="1914">Q792</f>
        <v>0</v>
      </c>
      <c r="R791" s="27">
        <f t="shared" ref="R791:R795" si="1915">R792</f>
        <v>0</v>
      </c>
      <c r="S791" s="27">
        <f t="shared" ref="S791:S795" si="1916">S792</f>
        <v>0</v>
      </c>
      <c r="T791" s="27">
        <f t="shared" ref="T791:T795" si="1917">T792</f>
        <v>0</v>
      </c>
      <c r="U791" s="27">
        <f t="shared" ref="U791:U795" si="1918">U792</f>
        <v>0</v>
      </c>
      <c r="V791" s="27">
        <f t="shared" ref="V791:V795" si="1919">V792</f>
        <v>0</v>
      </c>
      <c r="W791" s="27">
        <f t="shared" ref="W791:W795" si="1920">W792</f>
        <v>0</v>
      </c>
      <c r="X791" s="27">
        <f t="shared" ref="X791:X795" si="1921">X792</f>
        <v>0</v>
      </c>
      <c r="Y791" s="27">
        <f t="shared" ref="Y791:Y795" si="1922">Y792</f>
        <v>0</v>
      </c>
      <c r="Z791" s="27">
        <f t="shared" ref="Z791:Z795" si="1923">Z792</f>
        <v>0</v>
      </c>
      <c r="AA791" s="27">
        <f t="shared" ref="AA791:AA795" si="1924">AA792</f>
        <v>0</v>
      </c>
      <c r="AB791" s="27">
        <f t="shared" ref="AB791:AB795" si="1925">AB792</f>
        <v>0</v>
      </c>
      <c r="AC791" s="27">
        <f t="shared" si="1798"/>
        <v>843</v>
      </c>
      <c r="AD791" s="27">
        <f t="shared" si="1799"/>
        <v>0</v>
      </c>
      <c r="AE791" s="27">
        <f t="shared" si="1800"/>
        <v>0</v>
      </c>
      <c r="AF791" s="27">
        <f t="shared" ref="AF791:AF795" si="1926">AF792</f>
        <v>0</v>
      </c>
      <c r="AG791" s="27">
        <f t="shared" si="1801"/>
        <v>843</v>
      </c>
      <c r="AH791" s="27">
        <f t="shared" si="1802"/>
        <v>0</v>
      </c>
      <c r="AI791" s="27">
        <f t="shared" si="1803"/>
        <v>0</v>
      </c>
      <c r="AJ791" s="27">
        <f t="shared" ref="AJ791:AJ795" si="1927">AJ792</f>
        <v>0</v>
      </c>
      <c r="AK791" s="27">
        <f t="shared" ref="AK791:AK795" si="1928">AK792</f>
        <v>0</v>
      </c>
      <c r="AL791" s="27">
        <f t="shared" ref="AL791:AL795" si="1929">AL792</f>
        <v>0</v>
      </c>
      <c r="AM791" s="27">
        <f t="shared" ref="AM791:AM795" si="1930">AM792</f>
        <v>0</v>
      </c>
      <c r="AN791" s="27">
        <f t="shared" ref="AN791:AN795" si="1931">AN792</f>
        <v>0</v>
      </c>
      <c r="AO791" s="27">
        <f t="shared" ref="AO791:AO795" si="1932">AO792</f>
        <v>0</v>
      </c>
      <c r="AP791" s="27">
        <f t="shared" ref="AP791:AP795" si="1933">AP792</f>
        <v>0</v>
      </c>
      <c r="AQ791" s="27">
        <f t="shared" ref="AQ791:AQ795" si="1934">AQ792</f>
        <v>0</v>
      </c>
      <c r="AR791" s="27">
        <f t="shared" ref="AR791:AR795" si="1935">AR792</f>
        <v>0</v>
      </c>
      <c r="AS791" s="27">
        <f t="shared" si="1795"/>
        <v>843</v>
      </c>
      <c r="AT791" s="27">
        <f t="shared" si="1796"/>
        <v>0</v>
      </c>
      <c r="AU791" s="27">
        <f t="shared" si="1797"/>
        <v>0</v>
      </c>
      <c r="AV791" s="27">
        <f t="shared" ref="AV791:AV795" si="1936">AV792</f>
        <v>0</v>
      </c>
      <c r="AW791" s="46"/>
      <c r="AX791" s="46"/>
      <c r="AY791" s="40"/>
      <c r="AZ791" s="40"/>
      <c r="BA791" s="40"/>
      <c r="BB791" s="40"/>
      <c r="BC791" s="40"/>
      <c r="BD791" s="40"/>
      <c r="BE791" s="40"/>
    </row>
    <row r="792" ht="31.5">
      <c r="A792" s="29" t="s">
        <v>491</v>
      </c>
      <c r="B792" s="29" t="s">
        <v>61</v>
      </c>
      <c r="C792" s="29" t="s">
        <v>329</v>
      </c>
      <c r="D792" s="29" t="s">
        <v>465</v>
      </c>
      <c r="E792" s="29"/>
      <c r="F792" s="30" t="s">
        <v>466</v>
      </c>
      <c r="G792" s="31">
        <f t="shared" si="1907"/>
        <v>843</v>
      </c>
      <c r="H792" s="31">
        <f t="shared" si="1908"/>
        <v>0</v>
      </c>
      <c r="I792" s="31">
        <f t="shared" si="1909"/>
        <v>0</v>
      </c>
      <c r="J792" s="31">
        <f t="shared" si="1910"/>
        <v>0</v>
      </c>
      <c r="K792" s="31">
        <f t="shared" si="1911"/>
        <v>0</v>
      </c>
      <c r="L792" s="31">
        <f t="shared" si="1912"/>
        <v>0</v>
      </c>
      <c r="M792" s="31">
        <f t="shared" si="1844"/>
        <v>843</v>
      </c>
      <c r="N792" s="31">
        <f t="shared" si="1845"/>
        <v>0</v>
      </c>
      <c r="O792" s="31">
        <f t="shared" si="1846"/>
        <v>0</v>
      </c>
      <c r="P792" s="31">
        <f t="shared" si="1913"/>
        <v>0</v>
      </c>
      <c r="Q792" s="31">
        <f t="shared" si="1914"/>
        <v>0</v>
      </c>
      <c r="R792" s="31">
        <f t="shared" si="1915"/>
        <v>0</v>
      </c>
      <c r="S792" s="31">
        <f t="shared" si="1916"/>
        <v>0</v>
      </c>
      <c r="T792" s="31">
        <f t="shared" si="1917"/>
        <v>0</v>
      </c>
      <c r="U792" s="31">
        <f t="shared" si="1918"/>
        <v>0</v>
      </c>
      <c r="V792" s="31">
        <f t="shared" si="1919"/>
        <v>0</v>
      </c>
      <c r="W792" s="31">
        <f t="shared" si="1920"/>
        <v>0</v>
      </c>
      <c r="X792" s="31">
        <f t="shared" si="1921"/>
        <v>0</v>
      </c>
      <c r="Y792" s="31">
        <f t="shared" si="1922"/>
        <v>0</v>
      </c>
      <c r="Z792" s="31">
        <f t="shared" si="1923"/>
        <v>0</v>
      </c>
      <c r="AA792" s="31">
        <f t="shared" si="1924"/>
        <v>0</v>
      </c>
      <c r="AB792" s="31">
        <f t="shared" si="1925"/>
        <v>0</v>
      </c>
      <c r="AC792" s="31">
        <f t="shared" si="1798"/>
        <v>843</v>
      </c>
      <c r="AD792" s="31">
        <f t="shared" si="1799"/>
        <v>0</v>
      </c>
      <c r="AE792" s="31">
        <f t="shared" si="1800"/>
        <v>0</v>
      </c>
      <c r="AF792" s="31">
        <f t="shared" si="1926"/>
        <v>0</v>
      </c>
      <c r="AG792" s="31">
        <f t="shared" si="1801"/>
        <v>843</v>
      </c>
      <c r="AH792" s="31">
        <f t="shared" si="1802"/>
        <v>0</v>
      </c>
      <c r="AI792" s="31">
        <f t="shared" si="1803"/>
        <v>0</v>
      </c>
      <c r="AJ792" s="31">
        <f t="shared" si="1927"/>
        <v>0</v>
      </c>
      <c r="AK792" s="31">
        <f t="shared" si="1928"/>
        <v>0</v>
      </c>
      <c r="AL792" s="31">
        <f t="shared" si="1929"/>
        <v>0</v>
      </c>
      <c r="AM792" s="31">
        <f t="shared" si="1930"/>
        <v>0</v>
      </c>
      <c r="AN792" s="31">
        <f t="shared" si="1931"/>
        <v>0</v>
      </c>
      <c r="AO792" s="31">
        <f t="shared" si="1932"/>
        <v>0</v>
      </c>
      <c r="AP792" s="31">
        <f t="shared" si="1933"/>
        <v>0</v>
      </c>
      <c r="AQ792" s="31">
        <f t="shared" si="1934"/>
        <v>0</v>
      </c>
      <c r="AR792" s="31">
        <f t="shared" si="1935"/>
        <v>0</v>
      </c>
      <c r="AS792" s="31">
        <f t="shared" si="1795"/>
        <v>843</v>
      </c>
      <c r="AT792" s="31">
        <f t="shared" si="1796"/>
        <v>0</v>
      </c>
      <c r="AU792" s="31">
        <f t="shared" si="1797"/>
        <v>0</v>
      </c>
      <c r="AV792" s="31">
        <f t="shared" si="1936"/>
        <v>0</v>
      </c>
      <c r="AW792" s="32"/>
      <c r="AX792" s="32"/>
      <c r="AY792" s="1"/>
      <c r="AZ792" s="1"/>
      <c r="BA792" s="1"/>
      <c r="BB792" s="1"/>
      <c r="BC792" s="1"/>
      <c r="BD792" s="1"/>
      <c r="BE792" s="1"/>
    </row>
    <row r="793" hidden="1">
      <c r="A793" s="29" t="s">
        <v>491</v>
      </c>
      <c r="B793" s="29" t="s">
        <v>61</v>
      </c>
      <c r="C793" s="29" t="s">
        <v>329</v>
      </c>
      <c r="D793" s="29" t="s">
        <v>478</v>
      </c>
      <c r="E793" s="29"/>
      <c r="F793" s="30" t="s">
        <v>34</v>
      </c>
      <c r="G793" s="31">
        <f t="shared" si="1907"/>
        <v>843</v>
      </c>
      <c r="H793" s="31">
        <f t="shared" si="1908"/>
        <v>0</v>
      </c>
      <c r="I793" s="31">
        <f t="shared" si="1909"/>
        <v>0</v>
      </c>
      <c r="J793" s="31">
        <f t="shared" si="1910"/>
        <v>0</v>
      </c>
      <c r="K793" s="31">
        <f t="shared" si="1911"/>
        <v>0</v>
      </c>
      <c r="L793" s="31">
        <f t="shared" si="1912"/>
        <v>0</v>
      </c>
      <c r="M793" s="31">
        <f t="shared" si="1844"/>
        <v>843</v>
      </c>
      <c r="N793" s="31">
        <f t="shared" si="1845"/>
        <v>0</v>
      </c>
      <c r="O793" s="31">
        <f t="shared" si="1846"/>
        <v>0</v>
      </c>
      <c r="P793" s="31">
        <f t="shared" si="1913"/>
        <v>0</v>
      </c>
      <c r="Q793" s="31">
        <f t="shared" si="1914"/>
        <v>0</v>
      </c>
      <c r="R793" s="31">
        <f t="shared" si="1915"/>
        <v>0</v>
      </c>
      <c r="S793" s="31">
        <f t="shared" si="1916"/>
        <v>0</v>
      </c>
      <c r="T793" s="31">
        <f t="shared" si="1917"/>
        <v>0</v>
      </c>
      <c r="U793" s="31">
        <f t="shared" si="1918"/>
        <v>0</v>
      </c>
      <c r="V793" s="31">
        <f t="shared" si="1919"/>
        <v>0</v>
      </c>
      <c r="W793" s="31">
        <f t="shared" si="1920"/>
        <v>0</v>
      </c>
      <c r="X793" s="31">
        <f t="shared" si="1921"/>
        <v>0</v>
      </c>
      <c r="Y793" s="31">
        <f t="shared" si="1922"/>
        <v>0</v>
      </c>
      <c r="Z793" s="31">
        <f t="shared" si="1923"/>
        <v>0</v>
      </c>
      <c r="AA793" s="31">
        <f t="shared" si="1924"/>
        <v>0</v>
      </c>
      <c r="AB793" s="31">
        <f t="shared" si="1925"/>
        <v>0</v>
      </c>
      <c r="AC793" s="31">
        <f t="shared" si="1798"/>
        <v>843</v>
      </c>
      <c r="AD793" s="31">
        <f t="shared" si="1799"/>
        <v>0</v>
      </c>
      <c r="AE793" s="31">
        <f t="shared" si="1800"/>
        <v>0</v>
      </c>
      <c r="AF793" s="31">
        <f t="shared" si="1926"/>
        <v>0</v>
      </c>
      <c r="AG793" s="31">
        <f t="shared" si="1801"/>
        <v>843</v>
      </c>
      <c r="AH793" s="31">
        <f t="shared" si="1802"/>
        <v>0</v>
      </c>
      <c r="AI793" s="31">
        <f t="shared" si="1803"/>
        <v>0</v>
      </c>
      <c r="AJ793" s="31">
        <f t="shared" si="1927"/>
        <v>0</v>
      </c>
      <c r="AK793" s="31">
        <f t="shared" si="1928"/>
        <v>0</v>
      </c>
      <c r="AL793" s="31">
        <f t="shared" si="1929"/>
        <v>0</v>
      </c>
      <c r="AM793" s="31">
        <f t="shared" si="1930"/>
        <v>0</v>
      </c>
      <c r="AN793" s="31">
        <f t="shared" si="1931"/>
        <v>0</v>
      </c>
      <c r="AO793" s="31">
        <f t="shared" si="1932"/>
        <v>0</v>
      </c>
      <c r="AP793" s="31">
        <f t="shared" si="1933"/>
        <v>0</v>
      </c>
      <c r="AQ793" s="31">
        <f t="shared" si="1934"/>
        <v>0</v>
      </c>
      <c r="AR793" s="31">
        <f t="shared" si="1935"/>
        <v>0</v>
      </c>
      <c r="AS793" s="31">
        <f t="shared" si="1795"/>
        <v>843</v>
      </c>
      <c r="AT793" s="31">
        <f t="shared" si="1796"/>
        <v>0</v>
      </c>
      <c r="AU793" s="31">
        <f t="shared" si="1797"/>
        <v>0</v>
      </c>
      <c r="AV793" s="31">
        <f t="shared" si="1936"/>
        <v>0</v>
      </c>
      <c r="AW793" s="32">
        <v>0</v>
      </c>
      <c r="AX793" s="32"/>
      <c r="AY793" s="41" t="s">
        <v>152</v>
      </c>
      <c r="AZ793" s="1"/>
      <c r="BA793" s="1"/>
      <c r="BB793" s="1"/>
      <c r="BC793" s="1"/>
      <c r="BD793" s="1"/>
      <c r="BE793" s="1"/>
    </row>
    <row r="794" ht="31.5">
      <c r="A794" s="29" t="s">
        <v>491</v>
      </c>
      <c r="B794" s="29" t="s">
        <v>61</v>
      </c>
      <c r="C794" s="29" t="s">
        <v>329</v>
      </c>
      <c r="D794" s="29" t="s">
        <v>496</v>
      </c>
      <c r="E794" s="29"/>
      <c r="F794" s="30" t="s">
        <v>497</v>
      </c>
      <c r="G794" s="31">
        <f t="shared" si="1907"/>
        <v>843</v>
      </c>
      <c r="H794" s="31">
        <f t="shared" si="1908"/>
        <v>0</v>
      </c>
      <c r="I794" s="31">
        <f t="shared" si="1909"/>
        <v>0</v>
      </c>
      <c r="J794" s="31">
        <f t="shared" si="1910"/>
        <v>0</v>
      </c>
      <c r="K794" s="31">
        <f t="shared" si="1911"/>
        <v>0</v>
      </c>
      <c r="L794" s="31">
        <f t="shared" si="1912"/>
        <v>0</v>
      </c>
      <c r="M794" s="31">
        <f t="shared" si="1844"/>
        <v>843</v>
      </c>
      <c r="N794" s="31">
        <f t="shared" si="1845"/>
        <v>0</v>
      </c>
      <c r="O794" s="31">
        <f t="shared" si="1846"/>
        <v>0</v>
      </c>
      <c r="P794" s="31">
        <f t="shared" si="1913"/>
        <v>0</v>
      </c>
      <c r="Q794" s="31">
        <f t="shared" si="1914"/>
        <v>0</v>
      </c>
      <c r="R794" s="31">
        <f t="shared" si="1915"/>
        <v>0</v>
      </c>
      <c r="S794" s="31">
        <f t="shared" si="1916"/>
        <v>0</v>
      </c>
      <c r="T794" s="31">
        <f t="shared" si="1917"/>
        <v>0</v>
      </c>
      <c r="U794" s="31">
        <f t="shared" si="1918"/>
        <v>0</v>
      </c>
      <c r="V794" s="31">
        <f t="shared" si="1919"/>
        <v>0</v>
      </c>
      <c r="W794" s="31">
        <f t="shared" si="1920"/>
        <v>0</v>
      </c>
      <c r="X794" s="31">
        <f t="shared" si="1921"/>
        <v>0</v>
      </c>
      <c r="Y794" s="31">
        <f t="shared" si="1922"/>
        <v>0</v>
      </c>
      <c r="Z794" s="31">
        <f t="shared" si="1923"/>
        <v>0</v>
      </c>
      <c r="AA794" s="31">
        <f t="shared" si="1924"/>
        <v>0</v>
      </c>
      <c r="AB794" s="31">
        <f t="shared" si="1925"/>
        <v>0</v>
      </c>
      <c r="AC794" s="31">
        <f t="shared" si="1798"/>
        <v>843</v>
      </c>
      <c r="AD794" s="31">
        <f t="shared" si="1799"/>
        <v>0</v>
      </c>
      <c r="AE794" s="31">
        <f t="shared" si="1800"/>
        <v>0</v>
      </c>
      <c r="AF794" s="31">
        <f t="shared" si="1926"/>
        <v>0</v>
      </c>
      <c r="AG794" s="31">
        <f t="shared" si="1801"/>
        <v>843</v>
      </c>
      <c r="AH794" s="31">
        <f t="shared" si="1802"/>
        <v>0</v>
      </c>
      <c r="AI794" s="31">
        <f t="shared" si="1803"/>
        <v>0</v>
      </c>
      <c r="AJ794" s="31">
        <f t="shared" si="1927"/>
        <v>0</v>
      </c>
      <c r="AK794" s="31">
        <f t="shared" si="1928"/>
        <v>0</v>
      </c>
      <c r="AL794" s="31">
        <f t="shared" si="1929"/>
        <v>0</v>
      </c>
      <c r="AM794" s="31">
        <f t="shared" si="1930"/>
        <v>0</v>
      </c>
      <c r="AN794" s="31">
        <f t="shared" si="1931"/>
        <v>0</v>
      </c>
      <c r="AO794" s="31">
        <f t="shared" si="1932"/>
        <v>0</v>
      </c>
      <c r="AP794" s="31">
        <f t="shared" si="1933"/>
        <v>0</v>
      </c>
      <c r="AQ794" s="31">
        <f t="shared" si="1934"/>
        <v>0</v>
      </c>
      <c r="AR794" s="31">
        <f t="shared" si="1935"/>
        <v>0</v>
      </c>
      <c r="AS794" s="31">
        <f t="shared" si="1795"/>
        <v>843</v>
      </c>
      <c r="AT794" s="31">
        <f t="shared" si="1796"/>
        <v>0</v>
      </c>
      <c r="AU794" s="31">
        <f t="shared" si="1797"/>
        <v>0</v>
      </c>
      <c r="AV794" s="31">
        <f t="shared" si="1936"/>
        <v>0</v>
      </c>
      <c r="AW794" s="32"/>
      <c r="AX794" s="32"/>
      <c r="AY794" s="1"/>
      <c r="AZ794" s="1"/>
      <c r="BA794" s="1"/>
      <c r="BB794" s="1"/>
      <c r="BC794" s="1"/>
      <c r="BD794" s="1"/>
      <c r="BE794" s="1"/>
    </row>
    <row r="795" ht="31.5">
      <c r="A795" s="29" t="s">
        <v>491</v>
      </c>
      <c r="B795" s="29" t="s">
        <v>61</v>
      </c>
      <c r="C795" s="29" t="s">
        <v>329</v>
      </c>
      <c r="D795" s="29" t="s">
        <v>498</v>
      </c>
      <c r="E795" s="29"/>
      <c r="F795" s="30" t="s">
        <v>499</v>
      </c>
      <c r="G795" s="31">
        <f t="shared" si="1907"/>
        <v>843</v>
      </c>
      <c r="H795" s="31">
        <f t="shared" si="1908"/>
        <v>0</v>
      </c>
      <c r="I795" s="31">
        <f t="shared" si="1909"/>
        <v>0</v>
      </c>
      <c r="J795" s="31">
        <f t="shared" si="1910"/>
        <v>0</v>
      </c>
      <c r="K795" s="31">
        <f t="shared" si="1911"/>
        <v>0</v>
      </c>
      <c r="L795" s="31">
        <f t="shared" si="1912"/>
        <v>0</v>
      </c>
      <c r="M795" s="31">
        <f t="shared" si="1844"/>
        <v>843</v>
      </c>
      <c r="N795" s="31">
        <f t="shared" si="1845"/>
        <v>0</v>
      </c>
      <c r="O795" s="31">
        <f t="shared" si="1846"/>
        <v>0</v>
      </c>
      <c r="P795" s="31">
        <f t="shared" si="1913"/>
        <v>0</v>
      </c>
      <c r="Q795" s="31">
        <f t="shared" si="1914"/>
        <v>0</v>
      </c>
      <c r="R795" s="31">
        <f t="shared" si="1915"/>
        <v>0</v>
      </c>
      <c r="S795" s="31">
        <f t="shared" si="1916"/>
        <v>0</v>
      </c>
      <c r="T795" s="31">
        <f t="shared" si="1917"/>
        <v>0</v>
      </c>
      <c r="U795" s="31">
        <f t="shared" si="1918"/>
        <v>0</v>
      </c>
      <c r="V795" s="31">
        <f t="shared" si="1919"/>
        <v>0</v>
      </c>
      <c r="W795" s="31">
        <f t="shared" si="1920"/>
        <v>0</v>
      </c>
      <c r="X795" s="31">
        <f t="shared" si="1921"/>
        <v>0</v>
      </c>
      <c r="Y795" s="31">
        <f t="shared" si="1922"/>
        <v>0</v>
      </c>
      <c r="Z795" s="31">
        <f t="shared" si="1923"/>
        <v>0</v>
      </c>
      <c r="AA795" s="31">
        <f t="shared" si="1924"/>
        <v>0</v>
      </c>
      <c r="AB795" s="31">
        <f t="shared" si="1925"/>
        <v>0</v>
      </c>
      <c r="AC795" s="31">
        <f t="shared" si="1798"/>
        <v>843</v>
      </c>
      <c r="AD795" s="31">
        <f t="shared" si="1799"/>
        <v>0</v>
      </c>
      <c r="AE795" s="31">
        <f t="shared" si="1800"/>
        <v>0</v>
      </c>
      <c r="AF795" s="31">
        <f t="shared" si="1926"/>
        <v>0</v>
      </c>
      <c r="AG795" s="31">
        <f t="shared" si="1801"/>
        <v>843</v>
      </c>
      <c r="AH795" s="31">
        <f t="shared" si="1802"/>
        <v>0</v>
      </c>
      <c r="AI795" s="31">
        <f t="shared" si="1803"/>
        <v>0</v>
      </c>
      <c r="AJ795" s="31">
        <f t="shared" si="1927"/>
        <v>0</v>
      </c>
      <c r="AK795" s="31">
        <f t="shared" si="1928"/>
        <v>0</v>
      </c>
      <c r="AL795" s="31">
        <f t="shared" si="1929"/>
        <v>0</v>
      </c>
      <c r="AM795" s="31">
        <f t="shared" si="1930"/>
        <v>0</v>
      </c>
      <c r="AN795" s="31">
        <f t="shared" si="1931"/>
        <v>0</v>
      </c>
      <c r="AO795" s="31">
        <f t="shared" si="1932"/>
        <v>0</v>
      </c>
      <c r="AP795" s="31">
        <f t="shared" si="1933"/>
        <v>0</v>
      </c>
      <c r="AQ795" s="31">
        <f t="shared" si="1934"/>
        <v>0</v>
      </c>
      <c r="AR795" s="31">
        <f t="shared" si="1935"/>
        <v>0</v>
      </c>
      <c r="AS795" s="31">
        <f t="shared" si="1795"/>
        <v>843</v>
      </c>
      <c r="AT795" s="31">
        <f t="shared" si="1796"/>
        <v>0</v>
      </c>
      <c r="AU795" s="31">
        <f t="shared" si="1797"/>
        <v>0</v>
      </c>
      <c r="AV795" s="31">
        <f t="shared" si="1936"/>
        <v>0</v>
      </c>
      <c r="AW795" s="32"/>
      <c r="AX795" s="32"/>
      <c r="AY795" s="1"/>
      <c r="AZ795" s="1"/>
      <c r="BA795" s="1"/>
      <c r="BB795" s="1"/>
      <c r="BC795" s="1"/>
      <c r="BD795" s="1"/>
      <c r="BE795" s="1"/>
    </row>
    <row r="796" ht="31.5">
      <c r="A796" s="29" t="s">
        <v>491</v>
      </c>
      <c r="B796" s="29" t="s">
        <v>61</v>
      </c>
      <c r="C796" s="29" t="s">
        <v>329</v>
      </c>
      <c r="D796" s="29" t="s">
        <v>498</v>
      </c>
      <c r="E796" s="29" t="s">
        <v>39</v>
      </c>
      <c r="F796" s="30" t="s">
        <v>40</v>
      </c>
      <c r="G796" s="31">
        <v>843</v>
      </c>
      <c r="H796" s="31"/>
      <c r="I796" s="31"/>
      <c r="J796" s="31"/>
      <c r="K796" s="31"/>
      <c r="L796" s="31"/>
      <c r="M796" s="31">
        <f t="shared" si="1844"/>
        <v>843</v>
      </c>
      <c r="N796" s="31">
        <f t="shared" si="1845"/>
        <v>0</v>
      </c>
      <c r="O796" s="31">
        <f t="shared" si="1846"/>
        <v>0</v>
      </c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  <c r="AA796" s="31"/>
      <c r="AB796" s="31"/>
      <c r="AC796" s="31">
        <f t="shared" si="1798"/>
        <v>843</v>
      </c>
      <c r="AD796" s="31">
        <f t="shared" si="1799"/>
        <v>0</v>
      </c>
      <c r="AE796" s="31">
        <f t="shared" si="1800"/>
        <v>0</v>
      </c>
      <c r="AF796" s="31"/>
      <c r="AG796" s="31">
        <f t="shared" si="1801"/>
        <v>843</v>
      </c>
      <c r="AH796" s="31">
        <f t="shared" si="1802"/>
        <v>0</v>
      </c>
      <c r="AI796" s="31">
        <f t="shared" si="1803"/>
        <v>0</v>
      </c>
      <c r="AJ796" s="31"/>
      <c r="AK796" s="31"/>
      <c r="AL796" s="31"/>
      <c r="AM796" s="31"/>
      <c r="AN796" s="31"/>
      <c r="AO796" s="31"/>
      <c r="AP796" s="31"/>
      <c r="AQ796" s="31"/>
      <c r="AR796" s="31"/>
      <c r="AS796" s="31">
        <f t="shared" si="1795"/>
        <v>843</v>
      </c>
      <c r="AT796" s="31">
        <f t="shared" si="1796"/>
        <v>0</v>
      </c>
      <c r="AU796" s="31">
        <f t="shared" si="1797"/>
        <v>0</v>
      </c>
      <c r="AV796" s="31"/>
      <c r="AW796" s="32"/>
      <c r="AX796" s="32"/>
      <c r="AY796" s="1"/>
      <c r="AZ796" s="1"/>
      <c r="BA796" s="1"/>
      <c r="BB796" s="1"/>
      <c r="BC796" s="1"/>
      <c r="BD796" s="1"/>
      <c r="BE796" s="1"/>
    </row>
    <row r="797" s="24" customFormat="1">
      <c r="A797" s="25" t="s">
        <v>491</v>
      </c>
      <c r="B797" s="25" t="s">
        <v>61</v>
      </c>
      <c r="C797" s="25" t="s">
        <v>63</v>
      </c>
      <c r="D797" s="25"/>
      <c r="E797" s="25"/>
      <c r="F797" s="26" t="s">
        <v>64</v>
      </c>
      <c r="G797" s="27">
        <f>G798+G803+G815</f>
        <v>63444.900000000001</v>
      </c>
      <c r="H797" s="27">
        <f>H798+H803+H815</f>
        <v>42239.700000000004</v>
      </c>
      <c r="I797" s="27">
        <f>I798+I803+I815</f>
        <v>42424.900000000001</v>
      </c>
      <c r="J797" s="27">
        <f>J798+J803+J815</f>
        <v>0</v>
      </c>
      <c r="K797" s="27">
        <f>K798+K803+K815</f>
        <v>0</v>
      </c>
      <c r="L797" s="27">
        <f>L798+L803+L815</f>
        <v>0</v>
      </c>
      <c r="M797" s="27">
        <f t="shared" si="1844"/>
        <v>63444.900000000001</v>
      </c>
      <c r="N797" s="27">
        <f t="shared" si="1845"/>
        <v>42239.700000000004</v>
      </c>
      <c r="O797" s="27">
        <f t="shared" si="1846"/>
        <v>42424.900000000001</v>
      </c>
      <c r="P797" s="27">
        <f>P798+P803+P815</f>
        <v>0</v>
      </c>
      <c r="Q797" s="27">
        <f>Q798+Q803+Q815</f>
        <v>0</v>
      </c>
      <c r="R797" s="27">
        <f>R798+R803+R815</f>
        <v>8455.6830000000009</v>
      </c>
      <c r="S797" s="27">
        <f>S798+S803+S815</f>
        <v>0</v>
      </c>
      <c r="T797" s="27">
        <f>T798+T803+T815</f>
        <v>0</v>
      </c>
      <c r="U797" s="27">
        <f>U798+U803+U815</f>
        <v>0</v>
      </c>
      <c r="V797" s="27">
        <f>V798+V803+V815</f>
        <v>7252.7669999999998</v>
      </c>
      <c r="W797" s="27">
        <f>W798+W803+W815</f>
        <v>0</v>
      </c>
      <c r="X797" s="27">
        <f>X798+X803+X815</f>
        <v>0</v>
      </c>
      <c r="Y797" s="27">
        <f>Y798+Y803+Y815</f>
        <v>0</v>
      </c>
      <c r="Z797" s="27">
        <f>Z798+Z803+Z815</f>
        <v>1987.0999999999999</v>
      </c>
      <c r="AA797" s="27">
        <f>AA798+AA803+AA815</f>
        <v>0</v>
      </c>
      <c r="AB797" s="27">
        <f>AB798+AB803+AB815</f>
        <v>0</v>
      </c>
      <c r="AC797" s="27">
        <f t="shared" si="1798"/>
        <v>71900.582999999999</v>
      </c>
      <c r="AD797" s="27">
        <f t="shared" si="1799"/>
        <v>49492.467000000004</v>
      </c>
      <c r="AE797" s="27">
        <f t="shared" si="1800"/>
        <v>44412</v>
      </c>
      <c r="AF797" s="27">
        <f>AF798+AF803+AF815</f>
        <v>0</v>
      </c>
      <c r="AG797" s="27">
        <f t="shared" si="1801"/>
        <v>71900.582999999999</v>
      </c>
      <c r="AH797" s="27">
        <f t="shared" si="1802"/>
        <v>49492.467000000004</v>
      </c>
      <c r="AI797" s="27">
        <f t="shared" si="1803"/>
        <v>44412</v>
      </c>
      <c r="AJ797" s="27">
        <f>AJ798+AJ803+AJ815</f>
        <v>0</v>
      </c>
      <c r="AK797" s="27">
        <f>AK798+AK803+AK815</f>
        <v>0</v>
      </c>
      <c r="AL797" s="27">
        <f>AL798+AL803+AL815</f>
        <v>0</v>
      </c>
      <c r="AM797" s="27">
        <f>AM798+AM803+AM815</f>
        <v>0</v>
      </c>
      <c r="AN797" s="27">
        <f>AN798+AN803+AN815</f>
        <v>0</v>
      </c>
      <c r="AO797" s="27">
        <f>AO798+AO803+AO815</f>
        <v>0</v>
      </c>
      <c r="AP797" s="27">
        <f>AP798+AP803+AP815</f>
        <v>0</v>
      </c>
      <c r="AQ797" s="27">
        <f>AQ798+AQ803+AQ815</f>
        <v>0</v>
      </c>
      <c r="AR797" s="27">
        <f>AR798+AR803+AR815</f>
        <v>0</v>
      </c>
      <c r="AS797" s="27">
        <f t="shared" si="1795"/>
        <v>71900.582999999999</v>
      </c>
      <c r="AT797" s="27">
        <f t="shared" si="1796"/>
        <v>49492.467000000004</v>
      </c>
      <c r="AU797" s="27">
        <f t="shared" si="1797"/>
        <v>44412</v>
      </c>
      <c r="AV797" s="27">
        <f>AV798+AV803+AV815</f>
        <v>0</v>
      </c>
      <c r="AW797" s="28"/>
      <c r="AX797" s="28"/>
      <c r="AY797" s="24"/>
      <c r="AZ797" s="24"/>
      <c r="BA797" s="24"/>
      <c r="BB797" s="24"/>
      <c r="BC797" s="24"/>
      <c r="BD797" s="24"/>
      <c r="BE797" s="24"/>
    </row>
    <row r="798" s="48" customFormat="1" ht="31.5">
      <c r="A798" s="29" t="s">
        <v>491</v>
      </c>
      <c r="B798" s="29" t="s">
        <v>61</v>
      </c>
      <c r="C798" s="29" t="s">
        <v>63</v>
      </c>
      <c r="D798" s="29" t="s">
        <v>65</v>
      </c>
      <c r="E798" s="36"/>
      <c r="F798" s="30" t="s">
        <v>66</v>
      </c>
      <c r="G798" s="31">
        <f t="shared" ref="G798:G801" si="1937">G799</f>
        <v>265.89999999999998</v>
      </c>
      <c r="H798" s="31">
        <f t="shared" ref="H798:H801" si="1938">H799</f>
        <v>265.89999999999998</v>
      </c>
      <c r="I798" s="31">
        <f t="shared" ref="I798:I801" si="1939">I799</f>
        <v>265.89999999999998</v>
      </c>
      <c r="J798" s="31">
        <f t="shared" ref="J798:J801" si="1940">J799</f>
        <v>0</v>
      </c>
      <c r="K798" s="31">
        <f t="shared" ref="K798:K801" si="1941">K799</f>
        <v>0</v>
      </c>
      <c r="L798" s="31">
        <f t="shared" ref="L798:L801" si="1942">L799</f>
        <v>0</v>
      </c>
      <c r="M798" s="31">
        <f t="shared" si="1844"/>
        <v>265.89999999999998</v>
      </c>
      <c r="N798" s="31">
        <f t="shared" si="1845"/>
        <v>265.89999999999998</v>
      </c>
      <c r="O798" s="31">
        <f t="shared" si="1846"/>
        <v>265.89999999999998</v>
      </c>
      <c r="P798" s="31">
        <f t="shared" ref="P798:P801" si="1943">P799</f>
        <v>0</v>
      </c>
      <c r="Q798" s="31">
        <f t="shared" ref="Q798:Q801" si="1944">Q799</f>
        <v>0</v>
      </c>
      <c r="R798" s="31">
        <f t="shared" ref="R798:R801" si="1945">R799</f>
        <v>0</v>
      </c>
      <c r="S798" s="31">
        <f t="shared" ref="S798:S801" si="1946">S799</f>
        <v>0</v>
      </c>
      <c r="T798" s="31">
        <f t="shared" ref="T798:T801" si="1947">T799</f>
        <v>0</v>
      </c>
      <c r="U798" s="31">
        <f t="shared" ref="U798:U801" si="1948">U799</f>
        <v>0</v>
      </c>
      <c r="V798" s="31">
        <f t="shared" ref="V798:V801" si="1949">V799</f>
        <v>0</v>
      </c>
      <c r="W798" s="31">
        <f t="shared" ref="W798:W801" si="1950">W799</f>
        <v>0</v>
      </c>
      <c r="X798" s="31">
        <f t="shared" ref="X798:X801" si="1951">X799</f>
        <v>0</v>
      </c>
      <c r="Y798" s="31">
        <f t="shared" ref="Y798:Y801" si="1952">Y799</f>
        <v>0</v>
      </c>
      <c r="Z798" s="31">
        <f t="shared" ref="Z798:Z801" si="1953">Z799</f>
        <v>0</v>
      </c>
      <c r="AA798" s="31">
        <f t="shared" ref="AA798:AA801" si="1954">AA799</f>
        <v>0</v>
      </c>
      <c r="AB798" s="31">
        <f t="shared" ref="AB798:AB801" si="1955">AB799</f>
        <v>0</v>
      </c>
      <c r="AC798" s="31">
        <f t="shared" si="1798"/>
        <v>265.89999999999998</v>
      </c>
      <c r="AD798" s="31">
        <f t="shared" si="1799"/>
        <v>265.89999999999998</v>
      </c>
      <c r="AE798" s="31">
        <f t="shared" si="1800"/>
        <v>265.89999999999998</v>
      </c>
      <c r="AF798" s="31">
        <f t="shared" ref="AF798:AF801" si="1956">AF799</f>
        <v>0</v>
      </c>
      <c r="AG798" s="31">
        <f t="shared" si="1801"/>
        <v>265.89999999999998</v>
      </c>
      <c r="AH798" s="31">
        <f t="shared" si="1802"/>
        <v>265.89999999999998</v>
      </c>
      <c r="AI798" s="31">
        <f t="shared" si="1803"/>
        <v>265.89999999999998</v>
      </c>
      <c r="AJ798" s="31">
        <f t="shared" ref="AJ798:AJ801" si="1957">AJ799</f>
        <v>0</v>
      </c>
      <c r="AK798" s="31">
        <f t="shared" ref="AK798:AK801" si="1958">AK799</f>
        <v>0</v>
      </c>
      <c r="AL798" s="31">
        <f t="shared" ref="AL798:AL801" si="1959">AL799</f>
        <v>0</v>
      </c>
      <c r="AM798" s="31">
        <f t="shared" ref="AM798:AM801" si="1960">AM799</f>
        <v>0</v>
      </c>
      <c r="AN798" s="31">
        <f t="shared" ref="AN798:AN801" si="1961">AN799</f>
        <v>0</v>
      </c>
      <c r="AO798" s="31">
        <f t="shared" ref="AO798:AO801" si="1962">AO799</f>
        <v>0</v>
      </c>
      <c r="AP798" s="31">
        <f t="shared" ref="AP798:AP801" si="1963">AP799</f>
        <v>0</v>
      </c>
      <c r="AQ798" s="31">
        <f t="shared" ref="AQ798:AQ801" si="1964">AQ799</f>
        <v>0</v>
      </c>
      <c r="AR798" s="31">
        <f t="shared" ref="AR798:AR801" si="1965">AR799</f>
        <v>0</v>
      </c>
      <c r="AS798" s="31">
        <f t="shared" si="1795"/>
        <v>265.89999999999998</v>
      </c>
      <c r="AT798" s="31">
        <f t="shared" si="1796"/>
        <v>265.89999999999998</v>
      </c>
      <c r="AU798" s="31">
        <f t="shared" si="1797"/>
        <v>265.89999999999998</v>
      </c>
      <c r="AV798" s="31">
        <f t="shared" ref="AV798:AV801" si="1966">AV799</f>
        <v>0</v>
      </c>
      <c r="AW798" s="49"/>
      <c r="AX798" s="49"/>
      <c r="AY798" s="48"/>
      <c r="AZ798" s="48"/>
      <c r="BA798" s="48"/>
      <c r="BB798" s="48"/>
      <c r="BC798" s="48"/>
      <c r="BD798" s="48"/>
      <c r="BE798" s="48"/>
    </row>
    <row r="799" hidden="1">
      <c r="A799" s="29" t="s">
        <v>491</v>
      </c>
      <c r="B799" s="29" t="s">
        <v>61</v>
      </c>
      <c r="C799" s="29" t="s">
        <v>63</v>
      </c>
      <c r="D799" s="29" t="s">
        <v>67</v>
      </c>
      <c r="E799" s="36"/>
      <c r="F799" s="30" t="s">
        <v>34</v>
      </c>
      <c r="G799" s="31">
        <f t="shared" si="1937"/>
        <v>265.89999999999998</v>
      </c>
      <c r="H799" s="31">
        <f t="shared" si="1938"/>
        <v>265.89999999999998</v>
      </c>
      <c r="I799" s="31">
        <f t="shared" si="1939"/>
        <v>265.89999999999998</v>
      </c>
      <c r="J799" s="31">
        <f t="shared" si="1940"/>
        <v>0</v>
      </c>
      <c r="K799" s="31">
        <f t="shared" si="1941"/>
        <v>0</v>
      </c>
      <c r="L799" s="31">
        <f t="shared" si="1942"/>
        <v>0</v>
      </c>
      <c r="M799" s="31">
        <f t="shared" si="1844"/>
        <v>265.89999999999998</v>
      </c>
      <c r="N799" s="31">
        <f t="shared" si="1845"/>
        <v>265.89999999999998</v>
      </c>
      <c r="O799" s="31">
        <f t="shared" si="1846"/>
        <v>265.89999999999998</v>
      </c>
      <c r="P799" s="31">
        <f t="shared" si="1943"/>
        <v>0</v>
      </c>
      <c r="Q799" s="31">
        <f t="shared" si="1944"/>
        <v>0</v>
      </c>
      <c r="R799" s="31">
        <f t="shared" si="1945"/>
        <v>0</v>
      </c>
      <c r="S799" s="31">
        <f t="shared" si="1946"/>
        <v>0</v>
      </c>
      <c r="T799" s="31">
        <f t="shared" si="1947"/>
        <v>0</v>
      </c>
      <c r="U799" s="31">
        <f t="shared" si="1948"/>
        <v>0</v>
      </c>
      <c r="V799" s="31">
        <f t="shared" si="1949"/>
        <v>0</v>
      </c>
      <c r="W799" s="31">
        <f t="shared" si="1950"/>
        <v>0</v>
      </c>
      <c r="X799" s="31">
        <f t="shared" si="1951"/>
        <v>0</v>
      </c>
      <c r="Y799" s="31">
        <f t="shared" si="1952"/>
        <v>0</v>
      </c>
      <c r="Z799" s="31">
        <f t="shared" si="1953"/>
        <v>0</v>
      </c>
      <c r="AA799" s="31">
        <f t="shared" si="1954"/>
        <v>0</v>
      </c>
      <c r="AB799" s="31">
        <f t="shared" si="1955"/>
        <v>0</v>
      </c>
      <c r="AC799" s="31">
        <f t="shared" si="1798"/>
        <v>265.89999999999998</v>
      </c>
      <c r="AD799" s="31">
        <f t="shared" si="1799"/>
        <v>265.89999999999998</v>
      </c>
      <c r="AE799" s="31">
        <f t="shared" si="1800"/>
        <v>265.89999999999998</v>
      </c>
      <c r="AF799" s="31">
        <f t="shared" si="1956"/>
        <v>0</v>
      </c>
      <c r="AG799" s="31">
        <f t="shared" si="1801"/>
        <v>265.89999999999998</v>
      </c>
      <c r="AH799" s="31">
        <f t="shared" si="1802"/>
        <v>265.89999999999998</v>
      </c>
      <c r="AI799" s="31">
        <f t="shared" si="1803"/>
        <v>265.89999999999998</v>
      </c>
      <c r="AJ799" s="31">
        <f t="shared" si="1957"/>
        <v>0</v>
      </c>
      <c r="AK799" s="31">
        <f t="shared" si="1958"/>
        <v>0</v>
      </c>
      <c r="AL799" s="31">
        <f t="shared" si="1959"/>
        <v>0</v>
      </c>
      <c r="AM799" s="31">
        <f t="shared" si="1960"/>
        <v>0</v>
      </c>
      <c r="AN799" s="31">
        <f t="shared" si="1961"/>
        <v>0</v>
      </c>
      <c r="AO799" s="31">
        <f t="shared" si="1962"/>
        <v>0</v>
      </c>
      <c r="AP799" s="31">
        <f t="shared" si="1963"/>
        <v>0</v>
      </c>
      <c r="AQ799" s="31">
        <f t="shared" si="1964"/>
        <v>0</v>
      </c>
      <c r="AR799" s="31">
        <f t="shared" si="1965"/>
        <v>0</v>
      </c>
      <c r="AS799" s="31">
        <f t="shared" si="1795"/>
        <v>265.89999999999998</v>
      </c>
      <c r="AT799" s="31">
        <f t="shared" si="1796"/>
        <v>265.89999999999998</v>
      </c>
      <c r="AU799" s="31">
        <f t="shared" si="1797"/>
        <v>265.89999999999998</v>
      </c>
      <c r="AV799" s="31">
        <f t="shared" si="1966"/>
        <v>0</v>
      </c>
      <c r="AW799" s="32">
        <v>0</v>
      </c>
      <c r="AX799" s="32"/>
      <c r="AY799" s="1" t="s">
        <v>152</v>
      </c>
      <c r="AZ799" s="1"/>
      <c r="BA799" s="1"/>
      <c r="BB799" s="1"/>
      <c r="BC799" s="1"/>
      <c r="BD799" s="1"/>
      <c r="BE799" s="1"/>
    </row>
    <row r="800" ht="31.5">
      <c r="A800" s="29" t="s">
        <v>491</v>
      </c>
      <c r="B800" s="29" t="s">
        <v>61</v>
      </c>
      <c r="C800" s="29" t="s">
        <v>63</v>
      </c>
      <c r="D800" s="29" t="s">
        <v>68</v>
      </c>
      <c r="E800" s="36"/>
      <c r="F800" s="30" t="s">
        <v>69</v>
      </c>
      <c r="G800" s="31">
        <f t="shared" si="1937"/>
        <v>265.89999999999998</v>
      </c>
      <c r="H800" s="31">
        <f t="shared" si="1938"/>
        <v>265.89999999999998</v>
      </c>
      <c r="I800" s="31">
        <f t="shared" si="1939"/>
        <v>265.89999999999998</v>
      </c>
      <c r="J800" s="31">
        <f t="shared" si="1940"/>
        <v>0</v>
      </c>
      <c r="K800" s="31">
        <f t="shared" si="1941"/>
        <v>0</v>
      </c>
      <c r="L800" s="31">
        <f t="shared" si="1942"/>
        <v>0</v>
      </c>
      <c r="M800" s="31">
        <f t="shared" si="1844"/>
        <v>265.89999999999998</v>
      </c>
      <c r="N800" s="31">
        <f t="shared" si="1845"/>
        <v>265.89999999999998</v>
      </c>
      <c r="O800" s="31">
        <f t="shared" si="1846"/>
        <v>265.89999999999998</v>
      </c>
      <c r="P800" s="31">
        <f t="shared" si="1943"/>
        <v>0</v>
      </c>
      <c r="Q800" s="31">
        <f t="shared" si="1944"/>
        <v>0</v>
      </c>
      <c r="R800" s="31">
        <f t="shared" si="1945"/>
        <v>0</v>
      </c>
      <c r="S800" s="31">
        <f t="shared" si="1946"/>
        <v>0</v>
      </c>
      <c r="T800" s="31">
        <f t="shared" si="1947"/>
        <v>0</v>
      </c>
      <c r="U800" s="31">
        <f t="shared" si="1948"/>
        <v>0</v>
      </c>
      <c r="V800" s="31">
        <f t="shared" si="1949"/>
        <v>0</v>
      </c>
      <c r="W800" s="31">
        <f t="shared" si="1950"/>
        <v>0</v>
      </c>
      <c r="X800" s="31">
        <f t="shared" si="1951"/>
        <v>0</v>
      </c>
      <c r="Y800" s="31">
        <f t="shared" si="1952"/>
        <v>0</v>
      </c>
      <c r="Z800" s="31">
        <f t="shared" si="1953"/>
        <v>0</v>
      </c>
      <c r="AA800" s="31">
        <f t="shared" si="1954"/>
        <v>0</v>
      </c>
      <c r="AB800" s="31">
        <f t="shared" si="1955"/>
        <v>0</v>
      </c>
      <c r="AC800" s="31">
        <f t="shared" si="1798"/>
        <v>265.89999999999998</v>
      </c>
      <c r="AD800" s="31">
        <f t="shared" si="1799"/>
        <v>265.89999999999998</v>
      </c>
      <c r="AE800" s="31">
        <f t="shared" si="1800"/>
        <v>265.89999999999998</v>
      </c>
      <c r="AF800" s="31">
        <f t="shared" si="1956"/>
        <v>0</v>
      </c>
      <c r="AG800" s="31">
        <f t="shared" si="1801"/>
        <v>265.89999999999998</v>
      </c>
      <c r="AH800" s="31">
        <f t="shared" si="1802"/>
        <v>265.89999999999998</v>
      </c>
      <c r="AI800" s="31">
        <f t="shared" si="1803"/>
        <v>265.89999999999998</v>
      </c>
      <c r="AJ800" s="31">
        <f t="shared" si="1957"/>
        <v>0</v>
      </c>
      <c r="AK800" s="31">
        <f t="shared" si="1958"/>
        <v>0</v>
      </c>
      <c r="AL800" s="31">
        <f t="shared" si="1959"/>
        <v>0</v>
      </c>
      <c r="AM800" s="31">
        <f t="shared" si="1960"/>
        <v>0</v>
      </c>
      <c r="AN800" s="31">
        <f t="shared" si="1961"/>
        <v>0</v>
      </c>
      <c r="AO800" s="31">
        <f t="shared" si="1962"/>
        <v>0</v>
      </c>
      <c r="AP800" s="31">
        <f t="shared" si="1963"/>
        <v>0</v>
      </c>
      <c r="AQ800" s="31">
        <f t="shared" si="1964"/>
        <v>0</v>
      </c>
      <c r="AR800" s="31">
        <f t="shared" si="1965"/>
        <v>0</v>
      </c>
      <c r="AS800" s="31">
        <f t="shared" si="1795"/>
        <v>265.89999999999998</v>
      </c>
      <c r="AT800" s="31">
        <f t="shared" si="1796"/>
        <v>265.89999999999998</v>
      </c>
      <c r="AU800" s="31">
        <f t="shared" si="1797"/>
        <v>265.89999999999998</v>
      </c>
      <c r="AV800" s="31">
        <f t="shared" si="1966"/>
        <v>0</v>
      </c>
      <c r="AW800" s="32"/>
      <c r="AX800" s="32"/>
      <c r="AY800" s="1"/>
      <c r="AZ800" s="1"/>
      <c r="BA800" s="1"/>
      <c r="BB800" s="1"/>
      <c r="BC800" s="1"/>
      <c r="BD800" s="1"/>
      <c r="BE800" s="1"/>
    </row>
    <row r="801" ht="47.25">
      <c r="A801" s="29" t="s">
        <v>491</v>
      </c>
      <c r="B801" s="29" t="s">
        <v>61</v>
      </c>
      <c r="C801" s="29" t="s">
        <v>63</v>
      </c>
      <c r="D801" s="29" t="s">
        <v>474</v>
      </c>
      <c r="E801" s="36"/>
      <c r="F801" s="30" t="s">
        <v>475</v>
      </c>
      <c r="G801" s="31">
        <f t="shared" si="1937"/>
        <v>265.89999999999998</v>
      </c>
      <c r="H801" s="31">
        <f t="shared" si="1938"/>
        <v>265.89999999999998</v>
      </c>
      <c r="I801" s="31">
        <f t="shared" si="1939"/>
        <v>265.89999999999998</v>
      </c>
      <c r="J801" s="31">
        <f t="shared" si="1940"/>
        <v>0</v>
      </c>
      <c r="K801" s="31">
        <f t="shared" si="1941"/>
        <v>0</v>
      </c>
      <c r="L801" s="31">
        <f t="shared" si="1942"/>
        <v>0</v>
      </c>
      <c r="M801" s="31">
        <f t="shared" si="1844"/>
        <v>265.89999999999998</v>
      </c>
      <c r="N801" s="31">
        <f t="shared" si="1845"/>
        <v>265.89999999999998</v>
      </c>
      <c r="O801" s="31">
        <f t="shared" si="1846"/>
        <v>265.89999999999998</v>
      </c>
      <c r="P801" s="31">
        <f t="shared" si="1943"/>
        <v>0</v>
      </c>
      <c r="Q801" s="31">
        <f t="shared" si="1944"/>
        <v>0</v>
      </c>
      <c r="R801" s="31">
        <f t="shared" si="1945"/>
        <v>0</v>
      </c>
      <c r="S801" s="31">
        <f t="shared" si="1946"/>
        <v>0</v>
      </c>
      <c r="T801" s="31">
        <f t="shared" si="1947"/>
        <v>0</v>
      </c>
      <c r="U801" s="31">
        <f t="shared" si="1948"/>
        <v>0</v>
      </c>
      <c r="V801" s="31">
        <f t="shared" si="1949"/>
        <v>0</v>
      </c>
      <c r="W801" s="31">
        <f t="shared" si="1950"/>
        <v>0</v>
      </c>
      <c r="X801" s="31">
        <f t="shared" si="1951"/>
        <v>0</v>
      </c>
      <c r="Y801" s="31">
        <f t="shared" si="1952"/>
        <v>0</v>
      </c>
      <c r="Z801" s="31">
        <f t="shared" si="1953"/>
        <v>0</v>
      </c>
      <c r="AA801" s="31">
        <f t="shared" si="1954"/>
        <v>0</v>
      </c>
      <c r="AB801" s="31">
        <f t="shared" si="1955"/>
        <v>0</v>
      </c>
      <c r="AC801" s="31">
        <f t="shared" si="1798"/>
        <v>265.89999999999998</v>
      </c>
      <c r="AD801" s="31">
        <f t="shared" si="1799"/>
        <v>265.89999999999998</v>
      </c>
      <c r="AE801" s="31">
        <f t="shared" si="1800"/>
        <v>265.89999999999998</v>
      </c>
      <c r="AF801" s="31">
        <f t="shared" si="1956"/>
        <v>0</v>
      </c>
      <c r="AG801" s="31">
        <f t="shared" si="1801"/>
        <v>265.89999999999998</v>
      </c>
      <c r="AH801" s="31">
        <f t="shared" si="1802"/>
        <v>265.89999999999998</v>
      </c>
      <c r="AI801" s="31">
        <f t="shared" si="1803"/>
        <v>265.89999999999998</v>
      </c>
      <c r="AJ801" s="31">
        <f t="shared" si="1957"/>
        <v>0</v>
      </c>
      <c r="AK801" s="31">
        <f t="shared" si="1958"/>
        <v>0</v>
      </c>
      <c r="AL801" s="31">
        <f t="shared" si="1959"/>
        <v>0</v>
      </c>
      <c r="AM801" s="31">
        <f t="shared" si="1960"/>
        <v>0</v>
      </c>
      <c r="AN801" s="31">
        <f t="shared" si="1961"/>
        <v>0</v>
      </c>
      <c r="AO801" s="31">
        <f t="shared" si="1962"/>
        <v>0</v>
      </c>
      <c r="AP801" s="31">
        <f t="shared" si="1963"/>
        <v>0</v>
      </c>
      <c r="AQ801" s="31">
        <f t="shared" si="1964"/>
        <v>0</v>
      </c>
      <c r="AR801" s="31">
        <f t="shared" si="1965"/>
        <v>0</v>
      </c>
      <c r="AS801" s="31">
        <f t="shared" si="1795"/>
        <v>265.89999999999998</v>
      </c>
      <c r="AT801" s="31">
        <f t="shared" si="1796"/>
        <v>265.89999999999998</v>
      </c>
      <c r="AU801" s="31">
        <f t="shared" si="1797"/>
        <v>265.89999999999998</v>
      </c>
      <c r="AV801" s="31">
        <f t="shared" si="1966"/>
        <v>0</v>
      </c>
      <c r="AW801" s="32"/>
      <c r="AX801" s="32"/>
      <c r="AY801" s="1"/>
      <c r="AZ801" s="1"/>
      <c r="BA801" s="1"/>
      <c r="BB801" s="1"/>
      <c r="BC801" s="1"/>
      <c r="BD801" s="1"/>
      <c r="BE801" s="1"/>
    </row>
    <row r="802" ht="31.5">
      <c r="A802" s="29" t="s">
        <v>491</v>
      </c>
      <c r="B802" s="29" t="s">
        <v>61</v>
      </c>
      <c r="C802" s="29" t="s">
        <v>63</v>
      </c>
      <c r="D802" s="29" t="s">
        <v>474</v>
      </c>
      <c r="E802" s="29" t="s">
        <v>39</v>
      </c>
      <c r="F802" s="30" t="s">
        <v>40</v>
      </c>
      <c r="G802" s="31">
        <v>265.89999999999998</v>
      </c>
      <c r="H802" s="31">
        <v>265.89999999999998</v>
      </c>
      <c r="I802" s="31">
        <v>265.89999999999998</v>
      </c>
      <c r="J802" s="31"/>
      <c r="K802" s="31"/>
      <c r="L802" s="31"/>
      <c r="M802" s="31">
        <f t="shared" si="1844"/>
        <v>265.89999999999998</v>
      </c>
      <c r="N802" s="31">
        <f t="shared" si="1845"/>
        <v>265.89999999999998</v>
      </c>
      <c r="O802" s="31">
        <f t="shared" si="1846"/>
        <v>265.89999999999998</v>
      </c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  <c r="AA802" s="31"/>
      <c r="AB802" s="31"/>
      <c r="AC802" s="31">
        <f t="shared" si="1798"/>
        <v>265.89999999999998</v>
      </c>
      <c r="AD802" s="31">
        <f t="shared" si="1799"/>
        <v>265.89999999999998</v>
      </c>
      <c r="AE802" s="31">
        <f t="shared" si="1800"/>
        <v>265.89999999999998</v>
      </c>
      <c r="AF802" s="31"/>
      <c r="AG802" s="31">
        <f t="shared" si="1801"/>
        <v>265.89999999999998</v>
      </c>
      <c r="AH802" s="31">
        <f t="shared" si="1802"/>
        <v>265.89999999999998</v>
      </c>
      <c r="AI802" s="31">
        <f t="shared" si="1803"/>
        <v>265.89999999999998</v>
      </c>
      <c r="AJ802" s="31"/>
      <c r="AK802" s="31"/>
      <c r="AL802" s="31"/>
      <c r="AM802" s="31"/>
      <c r="AN802" s="31"/>
      <c r="AO802" s="31"/>
      <c r="AP802" s="31"/>
      <c r="AQ802" s="31"/>
      <c r="AR802" s="31"/>
      <c r="AS802" s="31">
        <f t="shared" si="1795"/>
        <v>265.89999999999998</v>
      </c>
      <c r="AT802" s="31">
        <f t="shared" si="1796"/>
        <v>265.89999999999998</v>
      </c>
      <c r="AU802" s="31">
        <f t="shared" si="1797"/>
        <v>265.89999999999998</v>
      </c>
      <c r="AV802" s="31"/>
      <c r="AW802" s="32"/>
      <c r="AX802" s="32"/>
      <c r="AY802" s="1"/>
      <c r="AZ802" s="1"/>
      <c r="BA802" s="1"/>
      <c r="BB802" s="1"/>
      <c r="BC802" s="1"/>
      <c r="BD802" s="1"/>
      <c r="BE802" s="1"/>
    </row>
    <row r="803" ht="31.5">
      <c r="A803" s="29" t="s">
        <v>491</v>
      </c>
      <c r="B803" s="29" t="s">
        <v>61</v>
      </c>
      <c r="C803" s="29" t="s">
        <v>63</v>
      </c>
      <c r="D803" s="29" t="s">
        <v>465</v>
      </c>
      <c r="E803" s="36"/>
      <c r="F803" s="30" t="s">
        <v>466</v>
      </c>
      <c r="G803" s="31">
        <f>G804+G808</f>
        <v>57471.099999999999</v>
      </c>
      <c r="H803" s="31">
        <f>H804+H808</f>
        <v>36265.900000000001</v>
      </c>
      <c r="I803" s="31">
        <f>I804+I808</f>
        <v>36451.099999999999</v>
      </c>
      <c r="J803" s="31">
        <f>J804+J808</f>
        <v>0</v>
      </c>
      <c r="K803" s="31">
        <f>K804+K808</f>
        <v>0</v>
      </c>
      <c r="L803" s="31">
        <f>L804+L808</f>
        <v>0</v>
      </c>
      <c r="M803" s="31">
        <f t="shared" si="1844"/>
        <v>57471.099999999999</v>
      </c>
      <c r="N803" s="31">
        <f t="shared" si="1845"/>
        <v>36265.900000000001</v>
      </c>
      <c r="O803" s="31">
        <f t="shared" si="1846"/>
        <v>36451.099999999999</v>
      </c>
      <c r="P803" s="31">
        <f>P804+P808</f>
        <v>0</v>
      </c>
      <c r="Q803" s="31">
        <f>Q804+Q808</f>
        <v>0</v>
      </c>
      <c r="R803" s="31">
        <f>R804+R808</f>
        <v>8455.6830000000009</v>
      </c>
      <c r="S803" s="31">
        <f>S804+S808</f>
        <v>0</v>
      </c>
      <c r="T803" s="31">
        <f>T804+T808</f>
        <v>0</v>
      </c>
      <c r="U803" s="31">
        <f>U804+U808</f>
        <v>0</v>
      </c>
      <c r="V803" s="31">
        <f>V804+V808</f>
        <v>7252.7669999999998</v>
      </c>
      <c r="W803" s="31">
        <f>W804+W808</f>
        <v>0</v>
      </c>
      <c r="X803" s="31">
        <f>X804+X808</f>
        <v>0</v>
      </c>
      <c r="Y803" s="31">
        <f>Y804+Y808</f>
        <v>0</v>
      </c>
      <c r="Z803" s="31">
        <f>Z804+Z808</f>
        <v>1987.0999999999999</v>
      </c>
      <c r="AA803" s="31">
        <f>AA804+AA808</f>
        <v>0</v>
      </c>
      <c r="AB803" s="31">
        <f>AB804+AB808</f>
        <v>0</v>
      </c>
      <c r="AC803" s="31">
        <f t="shared" si="1798"/>
        <v>65926.782999999996</v>
      </c>
      <c r="AD803" s="31">
        <f t="shared" si="1799"/>
        <v>43518.667000000001</v>
      </c>
      <c r="AE803" s="31">
        <f t="shared" si="1800"/>
        <v>38438.199999999997</v>
      </c>
      <c r="AF803" s="31">
        <f>AF804+AF808</f>
        <v>0</v>
      </c>
      <c r="AG803" s="31">
        <f t="shared" si="1801"/>
        <v>65926.782999999996</v>
      </c>
      <c r="AH803" s="31">
        <f t="shared" si="1802"/>
        <v>43518.667000000001</v>
      </c>
      <c r="AI803" s="31">
        <f t="shared" si="1803"/>
        <v>38438.199999999997</v>
      </c>
      <c r="AJ803" s="31">
        <f>AJ804+AJ808</f>
        <v>0</v>
      </c>
      <c r="AK803" s="31">
        <f>AK804+AK808</f>
        <v>0</v>
      </c>
      <c r="AL803" s="31">
        <f>AL804+AL808</f>
        <v>0</v>
      </c>
      <c r="AM803" s="31">
        <f>AM804+AM808</f>
        <v>0</v>
      </c>
      <c r="AN803" s="31">
        <f>AN804+AN808</f>
        <v>0</v>
      </c>
      <c r="AO803" s="31">
        <f>AO804+AO808</f>
        <v>0</v>
      </c>
      <c r="AP803" s="31">
        <f>AP804+AP808</f>
        <v>0</v>
      </c>
      <c r="AQ803" s="31">
        <f>AQ804+AQ808</f>
        <v>0</v>
      </c>
      <c r="AR803" s="31">
        <f>AR804+AR808</f>
        <v>0</v>
      </c>
      <c r="AS803" s="31">
        <f t="shared" si="1795"/>
        <v>65926.782999999996</v>
      </c>
      <c r="AT803" s="31">
        <f t="shared" si="1796"/>
        <v>43518.667000000001</v>
      </c>
      <c r="AU803" s="31">
        <f t="shared" si="1797"/>
        <v>38438.199999999997</v>
      </c>
      <c r="AV803" s="31">
        <f>AV804+AV808</f>
        <v>0</v>
      </c>
      <c r="AW803" s="32"/>
      <c r="AX803" s="32"/>
      <c r="AY803" s="1"/>
      <c r="AZ803" s="1"/>
      <c r="BA803" s="1"/>
      <c r="BB803" s="1"/>
      <c r="BC803" s="1"/>
      <c r="BD803" s="1"/>
      <c r="BE803" s="1"/>
    </row>
    <row r="804">
      <c r="A804" s="29" t="s">
        <v>491</v>
      </c>
      <c r="B804" s="29" t="s">
        <v>61</v>
      </c>
      <c r="C804" s="29" t="s">
        <v>63</v>
      </c>
      <c r="D804" s="29" t="s">
        <v>467</v>
      </c>
      <c r="E804" s="36"/>
      <c r="F804" s="30" t="s">
        <v>440</v>
      </c>
      <c r="G804" s="31">
        <f t="shared" ref="G804:G808" si="1967">G805</f>
        <v>31230.400000000001</v>
      </c>
      <c r="H804" s="31">
        <f t="shared" ref="H804:H808" si="1968">H805</f>
        <v>31230.400000000001</v>
      </c>
      <c r="I804" s="31">
        <f t="shared" ref="I804:I808" si="1969">I805</f>
        <v>31230.400000000001</v>
      </c>
      <c r="J804" s="31">
        <f t="shared" ref="J804:J808" si="1970">J805</f>
        <v>0</v>
      </c>
      <c r="K804" s="31">
        <f t="shared" ref="K804:K808" si="1971">K805</f>
        <v>0</v>
      </c>
      <c r="L804" s="31">
        <f t="shared" ref="L804:L808" si="1972">L805</f>
        <v>0</v>
      </c>
      <c r="M804" s="31">
        <f t="shared" si="1844"/>
        <v>31230.400000000001</v>
      </c>
      <c r="N804" s="31">
        <f t="shared" si="1845"/>
        <v>31230.400000000001</v>
      </c>
      <c r="O804" s="31">
        <f t="shared" si="1846"/>
        <v>31230.400000000001</v>
      </c>
      <c r="P804" s="31">
        <f t="shared" ref="P804:P808" si="1973">P805</f>
        <v>0</v>
      </c>
      <c r="Q804" s="31">
        <f t="shared" ref="Q804:Q808" si="1974">Q805</f>
        <v>0</v>
      </c>
      <c r="R804" s="31">
        <f t="shared" ref="R804:R808" si="1975">R805</f>
        <v>4176.6999999999998</v>
      </c>
      <c r="S804" s="31">
        <f t="shared" ref="S804:S808" si="1976">S805</f>
        <v>0</v>
      </c>
      <c r="T804" s="31">
        <f t="shared" ref="T804:T808" si="1977">T805</f>
        <v>0</v>
      </c>
      <c r="U804" s="31">
        <f t="shared" ref="U804:U808" si="1978">U805</f>
        <v>0</v>
      </c>
      <c r="V804" s="31">
        <f t="shared" ref="V804:V808" si="1979">V805</f>
        <v>2158.5</v>
      </c>
      <c r="W804" s="31">
        <f t="shared" ref="W804:W808" si="1980">W805</f>
        <v>0</v>
      </c>
      <c r="X804" s="31">
        <f t="shared" ref="X804:X808" si="1981">X805</f>
        <v>0</v>
      </c>
      <c r="Y804" s="31">
        <f t="shared" ref="Y804:Y808" si="1982">Y805</f>
        <v>0</v>
      </c>
      <c r="Z804" s="31">
        <f t="shared" ref="Z804:Z808" si="1983">Z805</f>
        <v>1987.0999999999999</v>
      </c>
      <c r="AA804" s="31">
        <f t="shared" ref="AA804:AA808" si="1984">AA805</f>
        <v>0</v>
      </c>
      <c r="AB804" s="31">
        <f t="shared" ref="AB804:AB808" si="1985">AB805</f>
        <v>0</v>
      </c>
      <c r="AC804" s="31">
        <f t="shared" si="1798"/>
        <v>35407.099999999999</v>
      </c>
      <c r="AD804" s="31">
        <f t="shared" si="1799"/>
        <v>33388.900000000001</v>
      </c>
      <c r="AE804" s="31">
        <f t="shared" si="1800"/>
        <v>33217.5</v>
      </c>
      <c r="AF804" s="31">
        <f t="shared" ref="AF804:AF808" si="1986">AF805</f>
        <v>0</v>
      </c>
      <c r="AG804" s="31">
        <f t="shared" si="1801"/>
        <v>35407.099999999999</v>
      </c>
      <c r="AH804" s="31">
        <f t="shared" si="1802"/>
        <v>33388.900000000001</v>
      </c>
      <c r="AI804" s="31">
        <f t="shared" si="1803"/>
        <v>33217.5</v>
      </c>
      <c r="AJ804" s="31">
        <f t="shared" ref="AJ804:AJ808" si="1987">AJ805</f>
        <v>0</v>
      </c>
      <c r="AK804" s="31">
        <f t="shared" ref="AK804:AK808" si="1988">AK805</f>
        <v>0</v>
      </c>
      <c r="AL804" s="31">
        <f t="shared" ref="AL804:AL808" si="1989">AL805</f>
        <v>0</v>
      </c>
      <c r="AM804" s="31">
        <f t="shared" ref="AM804:AM808" si="1990">AM805</f>
        <v>0</v>
      </c>
      <c r="AN804" s="31">
        <f t="shared" ref="AN804:AN808" si="1991">AN805</f>
        <v>0</v>
      </c>
      <c r="AO804" s="31">
        <f t="shared" ref="AO804:AO808" si="1992">AO805</f>
        <v>0</v>
      </c>
      <c r="AP804" s="31">
        <f t="shared" ref="AP804:AP808" si="1993">AP805</f>
        <v>0</v>
      </c>
      <c r="AQ804" s="31">
        <f t="shared" ref="AQ804:AQ808" si="1994">AQ805</f>
        <v>0</v>
      </c>
      <c r="AR804" s="31">
        <f t="shared" ref="AR804:AR808" si="1995">AR805</f>
        <v>0</v>
      </c>
      <c r="AS804" s="31">
        <f t="shared" ref="AS804:AS867" si="1996">AG804+AJ804+AK804+AL804+AM804</f>
        <v>35407.099999999999</v>
      </c>
      <c r="AT804" s="31">
        <f t="shared" ref="AT804:AT867" si="1997">AH804+AN804+AO804+AP804</f>
        <v>33388.900000000001</v>
      </c>
      <c r="AU804" s="31">
        <f t="shared" ref="AU804:AU867" si="1998">AI804+AR804+AQ804</f>
        <v>33217.5</v>
      </c>
      <c r="AV804" s="31">
        <f t="shared" ref="AV804:AV808" si="1999">AV805</f>
        <v>0</v>
      </c>
      <c r="AW804" s="32"/>
      <c r="AX804" s="32"/>
      <c r="AY804" s="1"/>
      <c r="AZ804" s="1"/>
      <c r="BA804" s="1"/>
      <c r="BB804" s="1"/>
      <c r="BC804" s="1"/>
      <c r="BD804" s="1"/>
      <c r="BE804" s="1"/>
    </row>
    <row r="805" ht="31.5">
      <c r="A805" s="29" t="s">
        <v>491</v>
      </c>
      <c r="B805" s="29" t="s">
        <v>61</v>
      </c>
      <c r="C805" s="29" t="s">
        <v>63</v>
      </c>
      <c r="D805" s="29" t="s">
        <v>468</v>
      </c>
      <c r="E805" s="36"/>
      <c r="F805" s="30" t="s">
        <v>469</v>
      </c>
      <c r="G805" s="31">
        <f t="shared" si="1967"/>
        <v>31230.400000000001</v>
      </c>
      <c r="H805" s="31">
        <f t="shared" si="1968"/>
        <v>31230.400000000001</v>
      </c>
      <c r="I805" s="31">
        <f t="shared" si="1969"/>
        <v>31230.400000000001</v>
      </c>
      <c r="J805" s="31">
        <f t="shared" si="1970"/>
        <v>0</v>
      </c>
      <c r="K805" s="31">
        <f t="shared" si="1971"/>
        <v>0</v>
      </c>
      <c r="L805" s="31">
        <f t="shared" si="1972"/>
        <v>0</v>
      </c>
      <c r="M805" s="31">
        <f t="shared" si="1844"/>
        <v>31230.400000000001</v>
      </c>
      <c r="N805" s="31">
        <f t="shared" si="1845"/>
        <v>31230.400000000001</v>
      </c>
      <c r="O805" s="31">
        <f t="shared" si="1846"/>
        <v>31230.400000000001</v>
      </c>
      <c r="P805" s="31">
        <f t="shared" si="1973"/>
        <v>0</v>
      </c>
      <c r="Q805" s="31">
        <f t="shared" si="1974"/>
        <v>0</v>
      </c>
      <c r="R805" s="31">
        <f t="shared" si="1975"/>
        <v>4176.6999999999998</v>
      </c>
      <c r="S805" s="31">
        <f t="shared" si="1976"/>
        <v>0</v>
      </c>
      <c r="T805" s="31">
        <f t="shared" si="1977"/>
        <v>0</v>
      </c>
      <c r="U805" s="31">
        <f t="shared" si="1978"/>
        <v>0</v>
      </c>
      <c r="V805" s="31">
        <f t="shared" si="1979"/>
        <v>2158.5</v>
      </c>
      <c r="W805" s="31">
        <f t="shared" si="1980"/>
        <v>0</v>
      </c>
      <c r="X805" s="31">
        <f t="shared" si="1981"/>
        <v>0</v>
      </c>
      <c r="Y805" s="31">
        <f t="shared" si="1982"/>
        <v>0</v>
      </c>
      <c r="Z805" s="31">
        <f t="shared" si="1983"/>
        <v>1987.0999999999999</v>
      </c>
      <c r="AA805" s="31">
        <f t="shared" si="1984"/>
        <v>0</v>
      </c>
      <c r="AB805" s="31">
        <f t="shared" si="1985"/>
        <v>0</v>
      </c>
      <c r="AC805" s="31">
        <f t="shared" si="1798"/>
        <v>35407.099999999999</v>
      </c>
      <c r="AD805" s="31">
        <f t="shared" si="1799"/>
        <v>33388.900000000001</v>
      </c>
      <c r="AE805" s="31">
        <f t="shared" si="1800"/>
        <v>33217.5</v>
      </c>
      <c r="AF805" s="31">
        <f t="shared" si="1986"/>
        <v>0</v>
      </c>
      <c r="AG805" s="31">
        <f t="shared" si="1801"/>
        <v>35407.099999999999</v>
      </c>
      <c r="AH805" s="31">
        <f t="shared" si="1802"/>
        <v>33388.900000000001</v>
      </c>
      <c r="AI805" s="31">
        <f t="shared" si="1803"/>
        <v>33217.5</v>
      </c>
      <c r="AJ805" s="31">
        <f t="shared" si="1987"/>
        <v>0</v>
      </c>
      <c r="AK805" s="31">
        <f t="shared" si="1988"/>
        <v>0</v>
      </c>
      <c r="AL805" s="31">
        <f t="shared" si="1989"/>
        <v>0</v>
      </c>
      <c r="AM805" s="31">
        <f t="shared" si="1990"/>
        <v>0</v>
      </c>
      <c r="AN805" s="31">
        <f t="shared" si="1991"/>
        <v>0</v>
      </c>
      <c r="AO805" s="31">
        <f t="shared" si="1992"/>
        <v>0</v>
      </c>
      <c r="AP805" s="31">
        <f t="shared" si="1993"/>
        <v>0</v>
      </c>
      <c r="AQ805" s="31">
        <f t="shared" si="1994"/>
        <v>0</v>
      </c>
      <c r="AR805" s="31">
        <f t="shared" si="1995"/>
        <v>0</v>
      </c>
      <c r="AS805" s="31">
        <f t="shared" si="1996"/>
        <v>35407.099999999999</v>
      </c>
      <c r="AT805" s="31">
        <f t="shared" si="1997"/>
        <v>33388.900000000001</v>
      </c>
      <c r="AU805" s="31">
        <f t="shared" si="1998"/>
        <v>33217.5</v>
      </c>
      <c r="AV805" s="31">
        <f t="shared" si="1999"/>
        <v>0</v>
      </c>
      <c r="AW805" s="32"/>
      <c r="AX805" s="32"/>
      <c r="AY805" s="1"/>
      <c r="AZ805" s="1"/>
      <c r="BA805" s="1"/>
      <c r="BB805" s="1"/>
      <c r="BC805" s="1"/>
      <c r="BD805" s="1"/>
      <c r="BE805" s="1"/>
    </row>
    <row r="806" ht="31.5">
      <c r="A806" s="29" t="s">
        <v>491</v>
      </c>
      <c r="B806" s="29" t="s">
        <v>61</v>
      </c>
      <c r="C806" s="29" t="s">
        <v>63</v>
      </c>
      <c r="D806" s="29" t="s">
        <v>476</v>
      </c>
      <c r="E806" s="36"/>
      <c r="F806" s="30" t="s">
        <v>477</v>
      </c>
      <c r="G806" s="31">
        <f t="shared" si="1967"/>
        <v>31230.400000000001</v>
      </c>
      <c r="H806" s="31">
        <f t="shared" si="1968"/>
        <v>31230.400000000001</v>
      </c>
      <c r="I806" s="31">
        <f t="shared" si="1969"/>
        <v>31230.400000000001</v>
      </c>
      <c r="J806" s="31">
        <f t="shared" si="1970"/>
        <v>0</v>
      </c>
      <c r="K806" s="31">
        <f t="shared" si="1971"/>
        <v>0</v>
      </c>
      <c r="L806" s="31">
        <f t="shared" si="1972"/>
        <v>0</v>
      </c>
      <c r="M806" s="31">
        <f t="shared" si="1844"/>
        <v>31230.400000000001</v>
      </c>
      <c r="N806" s="31">
        <f t="shared" si="1845"/>
        <v>31230.400000000001</v>
      </c>
      <c r="O806" s="31">
        <f t="shared" si="1846"/>
        <v>31230.400000000001</v>
      </c>
      <c r="P806" s="31">
        <f t="shared" si="1973"/>
        <v>0</v>
      </c>
      <c r="Q806" s="31">
        <f t="shared" si="1974"/>
        <v>0</v>
      </c>
      <c r="R806" s="31">
        <f t="shared" si="1975"/>
        <v>4176.6999999999998</v>
      </c>
      <c r="S806" s="31">
        <f t="shared" si="1976"/>
        <v>0</v>
      </c>
      <c r="T806" s="31">
        <f t="shared" si="1977"/>
        <v>0</v>
      </c>
      <c r="U806" s="31">
        <f t="shared" si="1978"/>
        <v>0</v>
      </c>
      <c r="V806" s="31">
        <f t="shared" si="1979"/>
        <v>2158.5</v>
      </c>
      <c r="W806" s="31">
        <f t="shared" si="1980"/>
        <v>0</v>
      </c>
      <c r="X806" s="31">
        <f t="shared" si="1981"/>
        <v>0</v>
      </c>
      <c r="Y806" s="31">
        <f t="shared" si="1982"/>
        <v>0</v>
      </c>
      <c r="Z806" s="31">
        <f t="shared" si="1983"/>
        <v>1987.0999999999999</v>
      </c>
      <c r="AA806" s="31">
        <f t="shared" si="1984"/>
        <v>0</v>
      </c>
      <c r="AB806" s="31">
        <f t="shared" si="1985"/>
        <v>0</v>
      </c>
      <c r="AC806" s="31">
        <f t="shared" si="1798"/>
        <v>35407.099999999999</v>
      </c>
      <c r="AD806" s="31">
        <f t="shared" si="1799"/>
        <v>33388.900000000001</v>
      </c>
      <c r="AE806" s="31">
        <f t="shared" si="1800"/>
        <v>33217.5</v>
      </c>
      <c r="AF806" s="31">
        <f t="shared" si="1986"/>
        <v>0</v>
      </c>
      <c r="AG806" s="31">
        <f t="shared" si="1801"/>
        <v>35407.099999999999</v>
      </c>
      <c r="AH806" s="31">
        <f t="shared" si="1802"/>
        <v>33388.900000000001</v>
      </c>
      <c r="AI806" s="31">
        <f t="shared" si="1803"/>
        <v>33217.5</v>
      </c>
      <c r="AJ806" s="31">
        <f t="shared" si="1987"/>
        <v>0</v>
      </c>
      <c r="AK806" s="31">
        <f t="shared" si="1988"/>
        <v>0</v>
      </c>
      <c r="AL806" s="31">
        <f t="shared" si="1989"/>
        <v>0</v>
      </c>
      <c r="AM806" s="31">
        <f t="shared" si="1990"/>
        <v>0</v>
      </c>
      <c r="AN806" s="31">
        <f t="shared" si="1991"/>
        <v>0</v>
      </c>
      <c r="AO806" s="31">
        <f t="shared" si="1992"/>
        <v>0</v>
      </c>
      <c r="AP806" s="31">
        <f t="shared" si="1993"/>
        <v>0</v>
      </c>
      <c r="AQ806" s="31">
        <f t="shared" si="1994"/>
        <v>0</v>
      </c>
      <c r="AR806" s="31">
        <f t="shared" si="1995"/>
        <v>0</v>
      </c>
      <c r="AS806" s="31">
        <f t="shared" si="1996"/>
        <v>35407.099999999999</v>
      </c>
      <c r="AT806" s="31">
        <f t="shared" si="1997"/>
        <v>33388.900000000001</v>
      </c>
      <c r="AU806" s="31">
        <f t="shared" si="1998"/>
        <v>33217.5</v>
      </c>
      <c r="AV806" s="31">
        <f t="shared" si="1999"/>
        <v>0</v>
      </c>
      <c r="AW806" s="32"/>
      <c r="AX806" s="32"/>
      <c r="AY806" s="1"/>
      <c r="AZ806" s="1"/>
      <c r="BA806" s="1"/>
      <c r="BB806" s="1"/>
      <c r="BC806" s="1"/>
      <c r="BD806" s="1"/>
      <c r="BE806" s="1"/>
    </row>
    <row r="807" ht="31.5">
      <c r="A807" s="29" t="s">
        <v>491</v>
      </c>
      <c r="B807" s="29" t="s">
        <v>61</v>
      </c>
      <c r="C807" s="29" t="s">
        <v>63</v>
      </c>
      <c r="D807" s="29" t="s">
        <v>476</v>
      </c>
      <c r="E807" s="29" t="s">
        <v>129</v>
      </c>
      <c r="F807" s="30" t="s">
        <v>130</v>
      </c>
      <c r="G807" s="31">
        <v>31230.400000000001</v>
      </c>
      <c r="H807" s="31">
        <v>31230.400000000001</v>
      </c>
      <c r="I807" s="31">
        <v>31230.400000000001</v>
      </c>
      <c r="J807" s="31"/>
      <c r="K807" s="31"/>
      <c r="L807" s="31"/>
      <c r="M807" s="31">
        <f t="shared" si="1844"/>
        <v>31230.400000000001</v>
      </c>
      <c r="N807" s="31">
        <f t="shared" si="1845"/>
        <v>31230.400000000001</v>
      </c>
      <c r="O807" s="31">
        <f t="shared" si="1846"/>
        <v>31230.400000000001</v>
      </c>
      <c r="P807" s="31"/>
      <c r="Q807" s="31"/>
      <c r="R807" s="31">
        <v>4176.6999999999998</v>
      </c>
      <c r="S807" s="31"/>
      <c r="T807" s="31"/>
      <c r="U807" s="31"/>
      <c r="V807" s="31">
        <v>2158.5</v>
      </c>
      <c r="W807" s="31"/>
      <c r="X807" s="31"/>
      <c r="Y807" s="31"/>
      <c r="Z807" s="31">
        <v>1987.0999999999999</v>
      </c>
      <c r="AA807" s="31"/>
      <c r="AB807" s="31"/>
      <c r="AC807" s="31">
        <f t="shared" si="1798"/>
        <v>35407.099999999999</v>
      </c>
      <c r="AD807" s="31">
        <f t="shared" si="1799"/>
        <v>33388.900000000001</v>
      </c>
      <c r="AE807" s="31">
        <f t="shared" si="1800"/>
        <v>33217.5</v>
      </c>
      <c r="AF807" s="31"/>
      <c r="AG807" s="31">
        <f t="shared" si="1801"/>
        <v>35407.099999999999</v>
      </c>
      <c r="AH807" s="31">
        <f t="shared" si="1802"/>
        <v>33388.900000000001</v>
      </c>
      <c r="AI807" s="31">
        <f t="shared" si="1803"/>
        <v>33217.5</v>
      </c>
      <c r="AJ807" s="31"/>
      <c r="AK807" s="31"/>
      <c r="AL807" s="31"/>
      <c r="AM807" s="31"/>
      <c r="AN807" s="31"/>
      <c r="AO807" s="31"/>
      <c r="AP807" s="31"/>
      <c r="AQ807" s="31"/>
      <c r="AR807" s="31"/>
      <c r="AS807" s="31">
        <f t="shared" si="1996"/>
        <v>35407.099999999999</v>
      </c>
      <c r="AT807" s="31">
        <f t="shared" si="1997"/>
        <v>33388.900000000001</v>
      </c>
      <c r="AU807" s="31">
        <f t="shared" si="1998"/>
        <v>33217.5</v>
      </c>
      <c r="AV807" s="31"/>
      <c r="AW807" s="32"/>
      <c r="AX807" s="32"/>
      <c r="AY807" s="1"/>
      <c r="AZ807" s="1"/>
      <c r="BA807" s="1"/>
      <c r="BB807" s="1"/>
      <c r="BC807" s="1"/>
      <c r="BD807" s="1"/>
      <c r="BE807" s="1"/>
    </row>
    <row r="808" hidden="1">
      <c r="A808" s="29" t="s">
        <v>491</v>
      </c>
      <c r="B808" s="29" t="s">
        <v>61</v>
      </c>
      <c r="C808" s="29" t="s">
        <v>63</v>
      </c>
      <c r="D808" s="29" t="s">
        <v>478</v>
      </c>
      <c r="E808" s="36"/>
      <c r="F808" s="30" t="s">
        <v>34</v>
      </c>
      <c r="G808" s="31">
        <f t="shared" si="1967"/>
        <v>26240.699999999997</v>
      </c>
      <c r="H808" s="31">
        <f t="shared" si="1968"/>
        <v>5035.5</v>
      </c>
      <c r="I808" s="31">
        <f t="shared" si="1969"/>
        <v>5220.6999999999998</v>
      </c>
      <c r="J808" s="31">
        <f t="shared" si="1970"/>
        <v>0</v>
      </c>
      <c r="K808" s="31">
        <f t="shared" si="1971"/>
        <v>0</v>
      </c>
      <c r="L808" s="31">
        <f t="shared" si="1972"/>
        <v>0</v>
      </c>
      <c r="M808" s="31">
        <f t="shared" si="1844"/>
        <v>26240.699999999997</v>
      </c>
      <c r="N808" s="31">
        <f t="shared" si="1845"/>
        <v>5035.5</v>
      </c>
      <c r="O808" s="31">
        <f t="shared" si="1846"/>
        <v>5220.6999999999998</v>
      </c>
      <c r="P808" s="31">
        <f t="shared" si="1973"/>
        <v>0</v>
      </c>
      <c r="Q808" s="31">
        <f t="shared" si="1974"/>
        <v>0</v>
      </c>
      <c r="R808" s="31">
        <f t="shared" si="1975"/>
        <v>4278.9830000000002</v>
      </c>
      <c r="S808" s="31">
        <f t="shared" si="1976"/>
        <v>0</v>
      </c>
      <c r="T808" s="31">
        <f t="shared" si="1977"/>
        <v>0</v>
      </c>
      <c r="U808" s="31">
        <f t="shared" si="1978"/>
        <v>0</v>
      </c>
      <c r="V808" s="31">
        <f t="shared" si="1979"/>
        <v>5094.2669999999998</v>
      </c>
      <c r="W808" s="31">
        <f t="shared" si="1980"/>
        <v>0</v>
      </c>
      <c r="X808" s="31">
        <f t="shared" si="1981"/>
        <v>0</v>
      </c>
      <c r="Y808" s="31">
        <f t="shared" si="1982"/>
        <v>0</v>
      </c>
      <c r="Z808" s="31">
        <f t="shared" si="1983"/>
        <v>0</v>
      </c>
      <c r="AA808" s="31">
        <f t="shared" si="1984"/>
        <v>0</v>
      </c>
      <c r="AB808" s="31">
        <f t="shared" si="1985"/>
        <v>0</v>
      </c>
      <c r="AC808" s="31">
        <f t="shared" si="1798"/>
        <v>30519.682999999997</v>
      </c>
      <c r="AD808" s="31">
        <f t="shared" si="1799"/>
        <v>10129.767</v>
      </c>
      <c r="AE808" s="31">
        <f t="shared" si="1800"/>
        <v>5220.6999999999998</v>
      </c>
      <c r="AF808" s="31">
        <f t="shared" si="1986"/>
        <v>0</v>
      </c>
      <c r="AG808" s="31">
        <f t="shared" si="1801"/>
        <v>30519.682999999997</v>
      </c>
      <c r="AH808" s="31">
        <f t="shared" si="1802"/>
        <v>10129.767</v>
      </c>
      <c r="AI808" s="31">
        <f t="shared" si="1803"/>
        <v>5220.6999999999998</v>
      </c>
      <c r="AJ808" s="31">
        <f t="shared" si="1987"/>
        <v>0</v>
      </c>
      <c r="AK808" s="31">
        <f t="shared" si="1988"/>
        <v>0</v>
      </c>
      <c r="AL808" s="31">
        <f t="shared" si="1989"/>
        <v>0</v>
      </c>
      <c r="AM808" s="31">
        <f t="shared" si="1990"/>
        <v>0</v>
      </c>
      <c r="AN808" s="31">
        <f t="shared" si="1991"/>
        <v>0</v>
      </c>
      <c r="AO808" s="31">
        <f t="shared" si="1992"/>
        <v>0</v>
      </c>
      <c r="AP808" s="31">
        <f t="shared" si="1993"/>
        <v>0</v>
      </c>
      <c r="AQ808" s="31">
        <f t="shared" si="1994"/>
        <v>0</v>
      </c>
      <c r="AR808" s="31">
        <f t="shared" si="1995"/>
        <v>0</v>
      </c>
      <c r="AS808" s="31">
        <f t="shared" si="1996"/>
        <v>30519.682999999997</v>
      </c>
      <c r="AT808" s="31">
        <f t="shared" si="1997"/>
        <v>10129.767</v>
      </c>
      <c r="AU808" s="31">
        <f t="shared" si="1998"/>
        <v>5220.6999999999998</v>
      </c>
      <c r="AV808" s="31">
        <f t="shared" si="1999"/>
        <v>0</v>
      </c>
      <c r="AW808" s="32">
        <v>0</v>
      </c>
      <c r="AX808" s="32"/>
      <c r="AY808" s="1" t="s">
        <v>152</v>
      </c>
      <c r="AZ808" s="1"/>
      <c r="BA808" s="1"/>
      <c r="BB808" s="1"/>
      <c r="BC808" s="1"/>
      <c r="BD808" s="1"/>
      <c r="BE808" s="1"/>
    </row>
    <row r="809" ht="47.25">
      <c r="A809" s="29" t="s">
        <v>491</v>
      </c>
      <c r="B809" s="29" t="s">
        <v>61</v>
      </c>
      <c r="C809" s="29" t="s">
        <v>63</v>
      </c>
      <c r="D809" s="29" t="s">
        <v>479</v>
      </c>
      <c r="E809" s="36"/>
      <c r="F809" s="30" t="s">
        <v>480</v>
      </c>
      <c r="G809" s="31">
        <f>G810+G812</f>
        <v>26240.699999999997</v>
      </c>
      <c r="H809" s="31">
        <f>H810+H812</f>
        <v>5035.5</v>
      </c>
      <c r="I809" s="31">
        <f>I810+I812</f>
        <v>5220.6999999999998</v>
      </c>
      <c r="J809" s="31">
        <f>J810+J812</f>
        <v>0</v>
      </c>
      <c r="K809" s="31">
        <f>K810+K812</f>
        <v>0</v>
      </c>
      <c r="L809" s="31">
        <f>L810+L812</f>
        <v>0</v>
      </c>
      <c r="M809" s="31">
        <f t="shared" si="1844"/>
        <v>26240.699999999997</v>
      </c>
      <c r="N809" s="31">
        <f t="shared" si="1845"/>
        <v>5035.5</v>
      </c>
      <c r="O809" s="31">
        <f t="shared" si="1846"/>
        <v>5220.6999999999998</v>
      </c>
      <c r="P809" s="31">
        <f>P810+P812</f>
        <v>0</v>
      </c>
      <c r="Q809" s="31">
        <f>Q810+Q812</f>
        <v>0</v>
      </c>
      <c r="R809" s="31">
        <f>R810+R812</f>
        <v>4278.9830000000002</v>
      </c>
      <c r="S809" s="31">
        <f>S810+S812</f>
        <v>0</v>
      </c>
      <c r="T809" s="31">
        <f>T810+T812</f>
        <v>0</v>
      </c>
      <c r="U809" s="31">
        <f>U810+U812</f>
        <v>0</v>
      </c>
      <c r="V809" s="31">
        <f>V810+V812</f>
        <v>5094.2669999999998</v>
      </c>
      <c r="W809" s="31">
        <f>W810+W812</f>
        <v>0</v>
      </c>
      <c r="X809" s="31">
        <f>X810+X812</f>
        <v>0</v>
      </c>
      <c r="Y809" s="31">
        <f>Y810+Y812</f>
        <v>0</v>
      </c>
      <c r="Z809" s="31">
        <f>Z810+Z812</f>
        <v>0</v>
      </c>
      <c r="AA809" s="31">
        <f>AA810+AA812</f>
        <v>0</v>
      </c>
      <c r="AB809" s="31">
        <f>AB810+AB812</f>
        <v>0</v>
      </c>
      <c r="AC809" s="31">
        <f t="shared" si="1798"/>
        <v>30519.682999999997</v>
      </c>
      <c r="AD809" s="31">
        <f t="shared" si="1799"/>
        <v>10129.767</v>
      </c>
      <c r="AE809" s="31">
        <f t="shared" si="1800"/>
        <v>5220.6999999999998</v>
      </c>
      <c r="AF809" s="31">
        <f>AF810+AF812</f>
        <v>0</v>
      </c>
      <c r="AG809" s="31">
        <f t="shared" si="1801"/>
        <v>30519.682999999997</v>
      </c>
      <c r="AH809" s="31">
        <f t="shared" si="1802"/>
        <v>10129.767</v>
      </c>
      <c r="AI809" s="31">
        <f t="shared" si="1803"/>
        <v>5220.6999999999998</v>
      </c>
      <c r="AJ809" s="31">
        <f>AJ810+AJ812</f>
        <v>0</v>
      </c>
      <c r="AK809" s="31">
        <f>AK810+AK812</f>
        <v>0</v>
      </c>
      <c r="AL809" s="31">
        <f>AL810+AL812</f>
        <v>0</v>
      </c>
      <c r="AM809" s="31">
        <f>AM810+AM812</f>
        <v>0</v>
      </c>
      <c r="AN809" s="31">
        <f>AN810+AN812</f>
        <v>0</v>
      </c>
      <c r="AO809" s="31">
        <f>AO810+AO812</f>
        <v>0</v>
      </c>
      <c r="AP809" s="31">
        <f>AP810+AP812</f>
        <v>0</v>
      </c>
      <c r="AQ809" s="31">
        <f>AQ810+AQ812</f>
        <v>0</v>
      </c>
      <c r="AR809" s="31">
        <f>AR810+AR812</f>
        <v>0</v>
      </c>
      <c r="AS809" s="31">
        <f t="shared" si="1996"/>
        <v>30519.682999999997</v>
      </c>
      <c r="AT809" s="31">
        <f t="shared" si="1997"/>
        <v>10129.767</v>
      </c>
      <c r="AU809" s="31">
        <f t="shared" si="1998"/>
        <v>5220.6999999999998</v>
      </c>
      <c r="AV809" s="31">
        <f>AV810+AV812</f>
        <v>0</v>
      </c>
      <c r="AW809" s="32"/>
      <c r="AX809" s="32"/>
      <c r="AY809" s="1"/>
      <c r="AZ809" s="1"/>
      <c r="BA809" s="1"/>
      <c r="BB809" s="1"/>
      <c r="BC809" s="1"/>
      <c r="BD809" s="1"/>
      <c r="BE809" s="1"/>
    </row>
    <row r="810" ht="31.5">
      <c r="A810" s="29" t="s">
        <v>491</v>
      </c>
      <c r="B810" s="29" t="s">
        <v>61</v>
      </c>
      <c r="C810" s="29" t="s">
        <v>63</v>
      </c>
      <c r="D810" s="29" t="s">
        <v>481</v>
      </c>
      <c r="E810" s="36"/>
      <c r="F810" s="30" t="s">
        <v>482</v>
      </c>
      <c r="G810" s="31">
        <f>G811</f>
        <v>5975.1000000000004</v>
      </c>
      <c r="H810" s="31">
        <f>H811</f>
        <v>5035.5</v>
      </c>
      <c r="I810" s="31">
        <f>I811</f>
        <v>5220.6999999999998</v>
      </c>
      <c r="J810" s="31">
        <f>J811</f>
        <v>0</v>
      </c>
      <c r="K810" s="31">
        <f>K811</f>
        <v>0</v>
      </c>
      <c r="L810" s="31">
        <f>L811</f>
        <v>0</v>
      </c>
      <c r="M810" s="31">
        <f t="shared" si="1844"/>
        <v>5975.1000000000004</v>
      </c>
      <c r="N810" s="31">
        <f t="shared" si="1845"/>
        <v>5035.5</v>
      </c>
      <c r="O810" s="31">
        <f t="shared" si="1846"/>
        <v>5220.6999999999998</v>
      </c>
      <c r="P810" s="31">
        <f>P811</f>
        <v>0</v>
      </c>
      <c r="Q810" s="31">
        <f>Q811</f>
        <v>0</v>
      </c>
      <c r="R810" s="31">
        <f>R811</f>
        <v>2200.6500000000001</v>
      </c>
      <c r="S810" s="31">
        <f>S811</f>
        <v>0</v>
      </c>
      <c r="T810" s="31">
        <f>T811</f>
        <v>0</v>
      </c>
      <c r="U810" s="31">
        <f>U811</f>
        <v>0</v>
      </c>
      <c r="V810" s="31">
        <f>V811</f>
        <v>2750.8000000000002</v>
      </c>
      <c r="W810" s="31">
        <f>W811</f>
        <v>0</v>
      </c>
      <c r="X810" s="31">
        <f>X811</f>
        <v>0</v>
      </c>
      <c r="Y810" s="31">
        <f>Y811</f>
        <v>0</v>
      </c>
      <c r="Z810" s="31">
        <f>Z811</f>
        <v>0</v>
      </c>
      <c r="AA810" s="31">
        <f>AA811</f>
        <v>0</v>
      </c>
      <c r="AB810" s="31">
        <f>AB811</f>
        <v>0</v>
      </c>
      <c r="AC810" s="31">
        <f t="shared" ref="AC810:AC873" si="2000">M810+R810+P810+Q810+T810+S810</f>
        <v>8175.75</v>
      </c>
      <c r="AD810" s="31">
        <f t="shared" ref="AD810:AD873" si="2001">N810+V810+X810+U810+W810</f>
        <v>7786.3000000000002</v>
      </c>
      <c r="AE810" s="31">
        <f t="shared" ref="AE810:AE873" si="2002">O810+Z810+AB810+Y810+AA810</f>
        <v>5220.6999999999998</v>
      </c>
      <c r="AF810" s="31">
        <f>AF811</f>
        <v>0</v>
      </c>
      <c r="AG810" s="31">
        <f t="shared" ref="AG810:AG873" si="2003">AC810+AF810</f>
        <v>8175.75</v>
      </c>
      <c r="AH810" s="31">
        <f t="shared" ref="AH810:AH873" si="2004">AD810</f>
        <v>7786.3000000000002</v>
      </c>
      <c r="AI810" s="31">
        <f t="shared" ref="AI810:AI873" si="2005">AE810</f>
        <v>5220.6999999999998</v>
      </c>
      <c r="AJ810" s="31">
        <f>AJ811</f>
        <v>0</v>
      </c>
      <c r="AK810" s="31">
        <f>AK811</f>
        <v>0</v>
      </c>
      <c r="AL810" s="31">
        <f>AL811</f>
        <v>0</v>
      </c>
      <c r="AM810" s="31">
        <f>AM811</f>
        <v>0</v>
      </c>
      <c r="AN810" s="31">
        <f>AN811</f>
        <v>0</v>
      </c>
      <c r="AO810" s="31">
        <f>AO811</f>
        <v>0</v>
      </c>
      <c r="AP810" s="31">
        <f>AP811</f>
        <v>0</v>
      </c>
      <c r="AQ810" s="31">
        <f>AQ811</f>
        <v>0</v>
      </c>
      <c r="AR810" s="31">
        <f>AR811</f>
        <v>0</v>
      </c>
      <c r="AS810" s="31">
        <f t="shared" si="1996"/>
        <v>8175.75</v>
      </c>
      <c r="AT810" s="31">
        <f t="shared" si="1997"/>
        <v>7786.3000000000002</v>
      </c>
      <c r="AU810" s="31">
        <f t="shared" si="1998"/>
        <v>5220.6999999999998</v>
      </c>
      <c r="AV810" s="31">
        <f>AV811</f>
        <v>0</v>
      </c>
      <c r="AW810" s="32"/>
      <c r="AX810" s="32"/>
      <c r="AY810" s="1"/>
      <c r="AZ810" s="1"/>
      <c r="BA810" s="1"/>
      <c r="BB810" s="1"/>
      <c r="BC810" s="1"/>
      <c r="BD810" s="1"/>
      <c r="BE810" s="1"/>
    </row>
    <row r="811" ht="31.5">
      <c r="A811" s="29" t="s">
        <v>491</v>
      </c>
      <c r="B811" s="29" t="s">
        <v>61</v>
      </c>
      <c r="C811" s="29" t="s">
        <v>63</v>
      </c>
      <c r="D811" s="29" t="s">
        <v>481</v>
      </c>
      <c r="E811" s="29" t="s">
        <v>39</v>
      </c>
      <c r="F811" s="30" t="s">
        <v>40</v>
      </c>
      <c r="G811" s="31">
        <v>5975.1000000000004</v>
      </c>
      <c r="H811" s="31">
        <v>5035.5</v>
      </c>
      <c r="I811" s="31">
        <v>5220.6999999999998</v>
      </c>
      <c r="J811" s="31"/>
      <c r="K811" s="31"/>
      <c r="L811" s="31"/>
      <c r="M811" s="31">
        <f t="shared" si="1844"/>
        <v>5975.1000000000004</v>
      </c>
      <c r="N811" s="31">
        <f t="shared" si="1845"/>
        <v>5035.5</v>
      </c>
      <c r="O811" s="31">
        <f t="shared" si="1846"/>
        <v>5220.6999999999998</v>
      </c>
      <c r="P811" s="31"/>
      <c r="Q811" s="31"/>
      <c r="R811" s="31">
        <v>2200.6500000000001</v>
      </c>
      <c r="S811" s="31"/>
      <c r="T811" s="31"/>
      <c r="U811" s="31"/>
      <c r="V811" s="31">
        <v>2750.8000000000002</v>
      </c>
      <c r="W811" s="31"/>
      <c r="X811" s="31"/>
      <c r="Y811" s="31"/>
      <c r="Z811" s="31"/>
      <c r="AA811" s="31"/>
      <c r="AB811" s="31"/>
      <c r="AC811" s="31">
        <f t="shared" si="2000"/>
        <v>8175.75</v>
      </c>
      <c r="AD811" s="31">
        <f t="shared" si="2001"/>
        <v>7786.3000000000002</v>
      </c>
      <c r="AE811" s="31">
        <f t="shared" si="2002"/>
        <v>5220.6999999999998</v>
      </c>
      <c r="AF811" s="31"/>
      <c r="AG811" s="31">
        <f t="shared" si="2003"/>
        <v>8175.75</v>
      </c>
      <c r="AH811" s="31">
        <f t="shared" si="2004"/>
        <v>7786.3000000000002</v>
      </c>
      <c r="AI811" s="31">
        <f t="shared" si="2005"/>
        <v>5220.6999999999998</v>
      </c>
      <c r="AJ811" s="31"/>
      <c r="AK811" s="31"/>
      <c r="AL811" s="31"/>
      <c r="AM811" s="31"/>
      <c r="AN811" s="31"/>
      <c r="AO811" s="31"/>
      <c r="AP811" s="31"/>
      <c r="AQ811" s="31"/>
      <c r="AR811" s="31"/>
      <c r="AS811" s="31">
        <f t="shared" si="1996"/>
        <v>8175.75</v>
      </c>
      <c r="AT811" s="31">
        <f t="shared" si="1997"/>
        <v>7786.3000000000002</v>
      </c>
      <c r="AU811" s="31">
        <f t="shared" si="1998"/>
        <v>5220.6999999999998</v>
      </c>
      <c r="AV811" s="31"/>
      <c r="AW811" s="32"/>
      <c r="AX811" s="32"/>
      <c r="AY811" s="1"/>
      <c r="AZ811" s="1"/>
      <c r="BA811" s="1"/>
      <c r="BB811" s="1"/>
      <c r="BC811" s="1"/>
      <c r="BD811" s="1"/>
      <c r="BE811" s="1"/>
    </row>
    <row r="812" ht="31.5">
      <c r="A812" s="29" t="s">
        <v>491</v>
      </c>
      <c r="B812" s="29" t="s">
        <v>61</v>
      </c>
      <c r="C812" s="29" t="s">
        <v>63</v>
      </c>
      <c r="D812" s="29" t="s">
        <v>483</v>
      </c>
      <c r="E812" s="36"/>
      <c r="F812" s="30" t="s">
        <v>484</v>
      </c>
      <c r="G812" s="31">
        <f>G814</f>
        <v>20265.599999999999</v>
      </c>
      <c r="H812" s="31">
        <f>H814</f>
        <v>0</v>
      </c>
      <c r="I812" s="31">
        <f>I814</f>
        <v>0</v>
      </c>
      <c r="J812" s="31">
        <f>J814</f>
        <v>0</v>
      </c>
      <c r="K812" s="31">
        <f>K814</f>
        <v>0</v>
      </c>
      <c r="L812" s="31">
        <f>L814</f>
        <v>0</v>
      </c>
      <c r="M812" s="31">
        <f t="shared" si="1844"/>
        <v>20265.599999999999</v>
      </c>
      <c r="N812" s="31">
        <f t="shared" si="1845"/>
        <v>0</v>
      </c>
      <c r="O812" s="31">
        <f t="shared" si="1846"/>
        <v>0</v>
      </c>
      <c r="P812" s="31">
        <f>P814+P813</f>
        <v>0</v>
      </c>
      <c r="Q812" s="31">
        <f>Q814+Q813</f>
        <v>0</v>
      </c>
      <c r="R812" s="31">
        <f>R814+R813</f>
        <v>2078.3330000000001</v>
      </c>
      <c r="S812" s="31">
        <f>S814+S813</f>
        <v>0</v>
      </c>
      <c r="T812" s="31">
        <f>T814+T813</f>
        <v>0</v>
      </c>
      <c r="U812" s="31">
        <f>U814+U813</f>
        <v>0</v>
      </c>
      <c r="V812" s="31">
        <f>V814+V813</f>
        <v>2343.4670000000001</v>
      </c>
      <c r="W812" s="31">
        <f>W814+W813</f>
        <v>0</v>
      </c>
      <c r="X812" s="31">
        <f>X814+X813</f>
        <v>0</v>
      </c>
      <c r="Y812" s="31">
        <f>Y814+Y813</f>
        <v>0</v>
      </c>
      <c r="Z812" s="31">
        <f>Z814+Z813</f>
        <v>0</v>
      </c>
      <c r="AA812" s="31">
        <f>AA814+AA813</f>
        <v>0</v>
      </c>
      <c r="AB812" s="31">
        <f>AB814+AB813</f>
        <v>0</v>
      </c>
      <c r="AC812" s="31">
        <f t="shared" si="2000"/>
        <v>22343.932999999997</v>
      </c>
      <c r="AD812" s="31">
        <f t="shared" si="2001"/>
        <v>2343.4670000000001</v>
      </c>
      <c r="AE812" s="31">
        <f t="shared" si="2002"/>
        <v>0</v>
      </c>
      <c r="AF812" s="31">
        <f>AF814+AF813</f>
        <v>0</v>
      </c>
      <c r="AG812" s="31">
        <f t="shared" si="2003"/>
        <v>22343.932999999997</v>
      </c>
      <c r="AH812" s="31">
        <f t="shared" si="2004"/>
        <v>2343.4670000000001</v>
      </c>
      <c r="AI812" s="31">
        <f t="shared" si="2005"/>
        <v>0</v>
      </c>
      <c r="AJ812" s="31">
        <f>AJ814+AJ813</f>
        <v>0</v>
      </c>
      <c r="AK812" s="31">
        <f>AK814+AK813</f>
        <v>0</v>
      </c>
      <c r="AL812" s="31">
        <f>AL814+AL813</f>
        <v>0</v>
      </c>
      <c r="AM812" s="31">
        <f>AM814+AM813</f>
        <v>0</v>
      </c>
      <c r="AN812" s="31">
        <f>AN814+AN813</f>
        <v>0</v>
      </c>
      <c r="AO812" s="31">
        <f>AO814+AO813</f>
        <v>0</v>
      </c>
      <c r="AP812" s="31">
        <f>AP814+AP813</f>
        <v>0</v>
      </c>
      <c r="AQ812" s="31">
        <f>AQ814+AQ813</f>
        <v>0</v>
      </c>
      <c r="AR812" s="31">
        <f>AR814+AR813</f>
        <v>0</v>
      </c>
      <c r="AS812" s="31">
        <f t="shared" si="1996"/>
        <v>22343.932999999997</v>
      </c>
      <c r="AT812" s="31">
        <f t="shared" si="1997"/>
        <v>2343.4670000000001</v>
      </c>
      <c r="AU812" s="31">
        <f t="shared" si="1998"/>
        <v>0</v>
      </c>
      <c r="AV812" s="31">
        <f>AV814+AV813</f>
        <v>0</v>
      </c>
      <c r="AW812" s="32"/>
      <c r="AX812" s="32"/>
      <c r="AY812" s="1"/>
      <c r="AZ812" s="1"/>
      <c r="BA812" s="1"/>
      <c r="BB812" s="1"/>
      <c r="BC812" s="1"/>
      <c r="BD812" s="1"/>
      <c r="BE812" s="1"/>
    </row>
    <row r="813" ht="31.5">
      <c r="A813" s="29" t="s">
        <v>491</v>
      </c>
      <c r="B813" s="29" t="s">
        <v>61</v>
      </c>
      <c r="C813" s="29" t="s">
        <v>63</v>
      </c>
      <c r="D813" s="29" t="s">
        <v>483</v>
      </c>
      <c r="E813" s="29" t="s">
        <v>39</v>
      </c>
      <c r="F813" s="30" t="s">
        <v>40</v>
      </c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>
        <v>2078.3330000000001</v>
      </c>
      <c r="S813" s="31"/>
      <c r="T813" s="31"/>
      <c r="U813" s="31"/>
      <c r="V813" s="31">
        <v>2343.4670000000001</v>
      </c>
      <c r="W813" s="31"/>
      <c r="X813" s="31"/>
      <c r="Y813" s="31"/>
      <c r="Z813" s="31"/>
      <c r="AA813" s="31"/>
      <c r="AB813" s="31"/>
      <c r="AC813" s="31">
        <f t="shared" si="2000"/>
        <v>2078.3330000000001</v>
      </c>
      <c r="AD813" s="31">
        <f t="shared" si="2001"/>
        <v>2343.4670000000001</v>
      </c>
      <c r="AE813" s="31">
        <f t="shared" si="2002"/>
        <v>0</v>
      </c>
      <c r="AF813" s="31"/>
      <c r="AG813" s="31">
        <f t="shared" si="2003"/>
        <v>2078.3330000000001</v>
      </c>
      <c r="AH813" s="31">
        <f t="shared" si="2004"/>
        <v>2343.4670000000001</v>
      </c>
      <c r="AI813" s="31">
        <f t="shared" si="2005"/>
        <v>0</v>
      </c>
      <c r="AJ813" s="31"/>
      <c r="AK813" s="31"/>
      <c r="AL813" s="31"/>
      <c r="AM813" s="31"/>
      <c r="AN813" s="31"/>
      <c r="AO813" s="31"/>
      <c r="AP813" s="31"/>
      <c r="AQ813" s="31"/>
      <c r="AR813" s="31"/>
      <c r="AS813" s="31">
        <f t="shared" si="1996"/>
        <v>2078.3330000000001</v>
      </c>
      <c r="AT813" s="31">
        <f t="shared" si="1997"/>
        <v>2343.4670000000001</v>
      </c>
      <c r="AU813" s="31">
        <f t="shared" si="1998"/>
        <v>0</v>
      </c>
      <c r="AV813" s="31"/>
      <c r="AW813" s="32"/>
      <c r="AX813" s="32"/>
      <c r="AY813" s="1"/>
      <c r="AZ813" s="1"/>
      <c r="BA813" s="1"/>
      <c r="BB813" s="1"/>
      <c r="BC813" s="1"/>
      <c r="BD813" s="1"/>
      <c r="BE813" s="1"/>
    </row>
    <row r="814">
      <c r="A814" s="29" t="s">
        <v>491</v>
      </c>
      <c r="B814" s="29" t="s">
        <v>61</v>
      </c>
      <c r="C814" s="29" t="s">
        <v>63</v>
      </c>
      <c r="D814" s="29" t="s">
        <v>483</v>
      </c>
      <c r="E814" s="29" t="s">
        <v>41</v>
      </c>
      <c r="F814" s="30" t="s">
        <v>42</v>
      </c>
      <c r="G814" s="31">
        <v>20265.599999999999</v>
      </c>
      <c r="H814" s="31"/>
      <c r="I814" s="31"/>
      <c r="J814" s="31"/>
      <c r="K814" s="31"/>
      <c r="L814" s="31"/>
      <c r="M814" s="31">
        <f t="shared" si="1844"/>
        <v>20265.599999999999</v>
      </c>
      <c r="N814" s="31">
        <f t="shared" si="1845"/>
        <v>0</v>
      </c>
      <c r="O814" s="31">
        <f t="shared" si="1846"/>
        <v>0</v>
      </c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  <c r="AA814" s="31"/>
      <c r="AB814" s="31"/>
      <c r="AC814" s="31">
        <f t="shared" si="2000"/>
        <v>20265.599999999999</v>
      </c>
      <c r="AD814" s="31">
        <f t="shared" si="2001"/>
        <v>0</v>
      </c>
      <c r="AE814" s="31">
        <f t="shared" si="2002"/>
        <v>0</v>
      </c>
      <c r="AF814" s="31"/>
      <c r="AG814" s="31">
        <f t="shared" si="2003"/>
        <v>20265.599999999999</v>
      </c>
      <c r="AH814" s="31">
        <f t="shared" si="2004"/>
        <v>0</v>
      </c>
      <c r="AI814" s="31">
        <f t="shared" si="2005"/>
        <v>0</v>
      </c>
      <c r="AJ814" s="31"/>
      <c r="AK814" s="31"/>
      <c r="AL814" s="31"/>
      <c r="AM814" s="31"/>
      <c r="AN814" s="31"/>
      <c r="AO814" s="31"/>
      <c r="AP814" s="31"/>
      <c r="AQ814" s="31"/>
      <c r="AR814" s="31"/>
      <c r="AS814" s="31">
        <f t="shared" si="1996"/>
        <v>20265.599999999999</v>
      </c>
      <c r="AT814" s="31">
        <f t="shared" si="1997"/>
        <v>0</v>
      </c>
      <c r="AU814" s="31">
        <f t="shared" si="1998"/>
        <v>0</v>
      </c>
      <c r="AV814" s="31"/>
      <c r="AW814" s="32"/>
      <c r="AX814" s="32"/>
      <c r="AY814" s="1"/>
      <c r="AZ814" s="1"/>
      <c r="BA814" s="1"/>
      <c r="BB814" s="1"/>
      <c r="BC814" s="1"/>
      <c r="BD814" s="1"/>
      <c r="BE814" s="1"/>
    </row>
    <row r="815" ht="31.5">
      <c r="A815" s="29" t="s">
        <v>491</v>
      </c>
      <c r="B815" s="29" t="s">
        <v>61</v>
      </c>
      <c r="C815" s="29" t="s">
        <v>63</v>
      </c>
      <c r="D815" s="29" t="s">
        <v>149</v>
      </c>
      <c r="E815" s="36"/>
      <c r="F815" s="30" t="s">
        <v>150</v>
      </c>
      <c r="G815" s="31">
        <f t="shared" ref="G815:G827" si="2006">G816</f>
        <v>5707.8999999999996</v>
      </c>
      <c r="H815" s="31">
        <f t="shared" ref="H815:H827" si="2007">H816</f>
        <v>5707.8999999999996</v>
      </c>
      <c r="I815" s="31">
        <f t="shared" ref="I815:I827" si="2008">I816</f>
        <v>5707.8999999999996</v>
      </c>
      <c r="J815" s="31">
        <f t="shared" ref="J815:J827" si="2009">J816</f>
        <v>0</v>
      </c>
      <c r="K815" s="31">
        <f t="shared" ref="K815:K827" si="2010">K816</f>
        <v>0</v>
      </c>
      <c r="L815" s="31">
        <f t="shared" ref="L815:L827" si="2011">L816</f>
        <v>0</v>
      </c>
      <c r="M815" s="31">
        <f t="shared" si="1844"/>
        <v>5707.8999999999996</v>
      </c>
      <c r="N815" s="31">
        <f t="shared" si="1845"/>
        <v>5707.8999999999996</v>
      </c>
      <c r="O815" s="31">
        <f t="shared" si="1846"/>
        <v>5707.8999999999996</v>
      </c>
      <c r="P815" s="31">
        <f t="shared" ref="P815:P827" si="2012">P816</f>
        <v>0</v>
      </c>
      <c r="Q815" s="31">
        <f t="shared" ref="Q815:Q827" si="2013">Q816</f>
        <v>0</v>
      </c>
      <c r="R815" s="31">
        <f t="shared" ref="R815:R827" si="2014">R816</f>
        <v>0</v>
      </c>
      <c r="S815" s="31">
        <f t="shared" ref="S815:S827" si="2015">S816</f>
        <v>0</v>
      </c>
      <c r="T815" s="31">
        <f t="shared" ref="T815:T827" si="2016">T816</f>
        <v>0</v>
      </c>
      <c r="U815" s="31">
        <f t="shared" ref="U815:U827" si="2017">U816</f>
        <v>0</v>
      </c>
      <c r="V815" s="31">
        <f t="shared" ref="V815:V827" si="2018">V816</f>
        <v>0</v>
      </c>
      <c r="W815" s="31">
        <f t="shared" ref="W815:W827" si="2019">W816</f>
        <v>0</v>
      </c>
      <c r="X815" s="31">
        <f t="shared" ref="X815:X827" si="2020">X816</f>
        <v>0</v>
      </c>
      <c r="Y815" s="31">
        <f t="shared" ref="Y815:Y827" si="2021">Y816</f>
        <v>0</v>
      </c>
      <c r="Z815" s="31">
        <f t="shared" ref="Z815:Z827" si="2022">Z816</f>
        <v>0</v>
      </c>
      <c r="AA815" s="31">
        <f t="shared" ref="AA815:AA827" si="2023">AA816</f>
        <v>0</v>
      </c>
      <c r="AB815" s="31">
        <f t="shared" ref="AB815:AB827" si="2024">AB816</f>
        <v>0</v>
      </c>
      <c r="AC815" s="31">
        <f t="shared" si="2000"/>
        <v>5707.8999999999996</v>
      </c>
      <c r="AD815" s="31">
        <f t="shared" si="2001"/>
        <v>5707.8999999999996</v>
      </c>
      <c r="AE815" s="31">
        <f t="shared" si="2002"/>
        <v>5707.8999999999996</v>
      </c>
      <c r="AF815" s="31">
        <f t="shared" ref="AF815:AF827" si="2025">AF816</f>
        <v>0</v>
      </c>
      <c r="AG815" s="31">
        <f t="shared" si="2003"/>
        <v>5707.8999999999996</v>
      </c>
      <c r="AH815" s="31">
        <f t="shared" si="2004"/>
        <v>5707.8999999999996</v>
      </c>
      <c r="AI815" s="31">
        <f t="shared" si="2005"/>
        <v>5707.8999999999996</v>
      </c>
      <c r="AJ815" s="31">
        <f t="shared" ref="AJ815:AJ827" si="2026">AJ816</f>
        <v>0</v>
      </c>
      <c r="AK815" s="31">
        <f t="shared" ref="AK815:AK827" si="2027">AK816</f>
        <v>0</v>
      </c>
      <c r="AL815" s="31">
        <f t="shared" ref="AL815:AL827" si="2028">AL816</f>
        <v>0</v>
      </c>
      <c r="AM815" s="31">
        <f t="shared" ref="AM815:AM827" si="2029">AM816</f>
        <v>0</v>
      </c>
      <c r="AN815" s="31">
        <f t="shared" ref="AN815:AN827" si="2030">AN816</f>
        <v>0</v>
      </c>
      <c r="AO815" s="31">
        <f t="shared" ref="AO815:AO827" si="2031">AO816</f>
        <v>0</v>
      </c>
      <c r="AP815" s="31">
        <f t="shared" ref="AP815:AP827" si="2032">AP816</f>
        <v>0</v>
      </c>
      <c r="AQ815" s="31">
        <f t="shared" ref="AQ815:AQ827" si="2033">AQ816</f>
        <v>0</v>
      </c>
      <c r="AR815" s="31">
        <f t="shared" ref="AR815:AR827" si="2034">AR816</f>
        <v>0</v>
      </c>
      <c r="AS815" s="31">
        <f t="shared" si="1996"/>
        <v>5707.8999999999996</v>
      </c>
      <c r="AT815" s="31">
        <f t="shared" si="1997"/>
        <v>5707.8999999999996</v>
      </c>
      <c r="AU815" s="31">
        <f t="shared" si="1998"/>
        <v>5707.8999999999996</v>
      </c>
      <c r="AV815" s="31">
        <f t="shared" ref="AV815:AV827" si="2035">AV816</f>
        <v>0</v>
      </c>
      <c r="AW815" s="32"/>
      <c r="AX815" s="32"/>
      <c r="AY815" s="1"/>
      <c r="AZ815" s="1"/>
      <c r="BA815" s="1"/>
      <c r="BB815" s="1"/>
      <c r="BC815" s="1"/>
      <c r="BD815" s="1"/>
      <c r="BE815" s="1"/>
    </row>
    <row r="816" hidden="1">
      <c r="A816" s="29" t="s">
        <v>491</v>
      </c>
      <c r="B816" s="29" t="s">
        <v>61</v>
      </c>
      <c r="C816" s="29" t="s">
        <v>63</v>
      </c>
      <c r="D816" s="29" t="s">
        <v>151</v>
      </c>
      <c r="E816" s="36"/>
      <c r="F816" s="30" t="s">
        <v>34</v>
      </c>
      <c r="G816" s="31">
        <f t="shared" si="2006"/>
        <v>5707.8999999999996</v>
      </c>
      <c r="H816" s="31">
        <f t="shared" si="2007"/>
        <v>5707.8999999999996</v>
      </c>
      <c r="I816" s="31">
        <f t="shared" si="2008"/>
        <v>5707.8999999999996</v>
      </c>
      <c r="J816" s="31">
        <f t="shared" si="2009"/>
        <v>0</v>
      </c>
      <c r="K816" s="31">
        <f t="shared" si="2010"/>
        <v>0</v>
      </c>
      <c r="L816" s="31">
        <f t="shared" si="2011"/>
        <v>0</v>
      </c>
      <c r="M816" s="31">
        <f t="shared" si="1844"/>
        <v>5707.8999999999996</v>
      </c>
      <c r="N816" s="31">
        <f t="shared" si="1845"/>
        <v>5707.8999999999996</v>
      </c>
      <c r="O816" s="31">
        <f t="shared" si="1846"/>
        <v>5707.8999999999996</v>
      </c>
      <c r="P816" s="31">
        <f t="shared" si="2012"/>
        <v>0</v>
      </c>
      <c r="Q816" s="31">
        <f t="shared" si="2013"/>
        <v>0</v>
      </c>
      <c r="R816" s="31">
        <f t="shared" si="2014"/>
        <v>0</v>
      </c>
      <c r="S816" s="31">
        <f t="shared" si="2015"/>
        <v>0</v>
      </c>
      <c r="T816" s="31">
        <f t="shared" si="2016"/>
        <v>0</v>
      </c>
      <c r="U816" s="31">
        <f t="shared" si="2017"/>
        <v>0</v>
      </c>
      <c r="V816" s="31">
        <f t="shared" si="2018"/>
        <v>0</v>
      </c>
      <c r="W816" s="31">
        <f t="shared" si="2019"/>
        <v>0</v>
      </c>
      <c r="X816" s="31">
        <f t="shared" si="2020"/>
        <v>0</v>
      </c>
      <c r="Y816" s="31">
        <f t="shared" si="2021"/>
        <v>0</v>
      </c>
      <c r="Z816" s="31">
        <f t="shared" si="2022"/>
        <v>0</v>
      </c>
      <c r="AA816" s="31">
        <f t="shared" si="2023"/>
        <v>0</v>
      </c>
      <c r="AB816" s="31">
        <f t="shared" si="2024"/>
        <v>0</v>
      </c>
      <c r="AC816" s="31">
        <f t="shared" si="2000"/>
        <v>5707.8999999999996</v>
      </c>
      <c r="AD816" s="31">
        <f t="shared" si="2001"/>
        <v>5707.8999999999996</v>
      </c>
      <c r="AE816" s="31">
        <f t="shared" si="2002"/>
        <v>5707.8999999999996</v>
      </c>
      <c r="AF816" s="31">
        <f t="shared" si="2025"/>
        <v>0</v>
      </c>
      <c r="AG816" s="31">
        <f t="shared" si="2003"/>
        <v>5707.8999999999996</v>
      </c>
      <c r="AH816" s="31">
        <f t="shared" si="2004"/>
        <v>5707.8999999999996</v>
      </c>
      <c r="AI816" s="31">
        <f t="shared" si="2005"/>
        <v>5707.8999999999996</v>
      </c>
      <c r="AJ816" s="31">
        <f t="shared" si="2026"/>
        <v>0</v>
      </c>
      <c r="AK816" s="31">
        <f t="shared" si="2027"/>
        <v>0</v>
      </c>
      <c r="AL816" s="31">
        <f t="shared" si="2028"/>
        <v>0</v>
      </c>
      <c r="AM816" s="31">
        <f t="shared" si="2029"/>
        <v>0</v>
      </c>
      <c r="AN816" s="31">
        <f t="shared" si="2030"/>
        <v>0</v>
      </c>
      <c r="AO816" s="31">
        <f t="shared" si="2031"/>
        <v>0</v>
      </c>
      <c r="AP816" s="31">
        <f t="shared" si="2032"/>
        <v>0</v>
      </c>
      <c r="AQ816" s="31">
        <f t="shared" si="2033"/>
        <v>0</v>
      </c>
      <c r="AR816" s="31">
        <f t="shared" si="2034"/>
        <v>0</v>
      </c>
      <c r="AS816" s="31">
        <f t="shared" si="1996"/>
        <v>5707.8999999999996</v>
      </c>
      <c r="AT816" s="31">
        <f t="shared" si="1997"/>
        <v>5707.8999999999996</v>
      </c>
      <c r="AU816" s="31">
        <f t="shared" si="1998"/>
        <v>5707.8999999999996</v>
      </c>
      <c r="AV816" s="31">
        <f t="shared" si="2035"/>
        <v>0</v>
      </c>
      <c r="AW816" s="32">
        <v>0</v>
      </c>
      <c r="AX816" s="32"/>
      <c r="AY816" s="1" t="s">
        <v>152</v>
      </c>
      <c r="AZ816" s="1"/>
      <c r="BA816" s="1"/>
      <c r="BB816" s="1"/>
      <c r="BC816" s="1"/>
      <c r="BD816" s="1"/>
      <c r="BE816" s="1"/>
    </row>
    <row r="817" ht="31.5">
      <c r="A817" s="29" t="s">
        <v>491</v>
      </c>
      <c r="B817" s="29" t="s">
        <v>61</v>
      </c>
      <c r="C817" s="29" t="s">
        <v>63</v>
      </c>
      <c r="D817" s="29" t="s">
        <v>153</v>
      </c>
      <c r="E817" s="36"/>
      <c r="F817" s="30" t="s">
        <v>154</v>
      </c>
      <c r="G817" s="31">
        <f t="shared" si="2006"/>
        <v>5707.8999999999996</v>
      </c>
      <c r="H817" s="31">
        <f t="shared" si="2007"/>
        <v>5707.8999999999996</v>
      </c>
      <c r="I817" s="31">
        <f t="shared" si="2008"/>
        <v>5707.8999999999996</v>
      </c>
      <c r="J817" s="31">
        <f t="shared" si="2009"/>
        <v>0</v>
      </c>
      <c r="K817" s="31">
        <f t="shared" si="2010"/>
        <v>0</v>
      </c>
      <c r="L817" s="31">
        <f t="shared" si="2011"/>
        <v>0</v>
      </c>
      <c r="M817" s="31">
        <f t="shared" si="1844"/>
        <v>5707.8999999999996</v>
      </c>
      <c r="N817" s="31">
        <f t="shared" si="1845"/>
        <v>5707.8999999999996</v>
      </c>
      <c r="O817" s="31">
        <f t="shared" si="1846"/>
        <v>5707.8999999999996</v>
      </c>
      <c r="P817" s="31">
        <f t="shared" si="2012"/>
        <v>0</v>
      </c>
      <c r="Q817" s="31">
        <f t="shared" si="2013"/>
        <v>0</v>
      </c>
      <c r="R817" s="31">
        <f t="shared" si="2014"/>
        <v>0</v>
      </c>
      <c r="S817" s="31">
        <f t="shared" si="2015"/>
        <v>0</v>
      </c>
      <c r="T817" s="31">
        <f t="shared" si="2016"/>
        <v>0</v>
      </c>
      <c r="U817" s="31">
        <f t="shared" si="2017"/>
        <v>0</v>
      </c>
      <c r="V817" s="31">
        <f t="shared" si="2018"/>
        <v>0</v>
      </c>
      <c r="W817" s="31">
        <f t="shared" si="2019"/>
        <v>0</v>
      </c>
      <c r="X817" s="31">
        <f t="shared" si="2020"/>
        <v>0</v>
      </c>
      <c r="Y817" s="31">
        <f t="shared" si="2021"/>
        <v>0</v>
      </c>
      <c r="Z817" s="31">
        <f t="shared" si="2022"/>
        <v>0</v>
      </c>
      <c r="AA817" s="31">
        <f t="shared" si="2023"/>
        <v>0</v>
      </c>
      <c r="AB817" s="31">
        <f t="shared" si="2024"/>
        <v>0</v>
      </c>
      <c r="AC817" s="31">
        <f t="shared" si="2000"/>
        <v>5707.8999999999996</v>
      </c>
      <c r="AD817" s="31">
        <f t="shared" si="2001"/>
        <v>5707.8999999999996</v>
      </c>
      <c r="AE817" s="31">
        <f t="shared" si="2002"/>
        <v>5707.8999999999996</v>
      </c>
      <c r="AF817" s="31">
        <f t="shared" si="2025"/>
        <v>0</v>
      </c>
      <c r="AG817" s="31">
        <f t="shared" si="2003"/>
        <v>5707.8999999999996</v>
      </c>
      <c r="AH817" s="31">
        <f t="shared" si="2004"/>
        <v>5707.8999999999996</v>
      </c>
      <c r="AI817" s="31">
        <f t="shared" si="2005"/>
        <v>5707.8999999999996</v>
      </c>
      <c r="AJ817" s="31">
        <f t="shared" si="2026"/>
        <v>0</v>
      </c>
      <c r="AK817" s="31">
        <f t="shared" si="2027"/>
        <v>0</v>
      </c>
      <c r="AL817" s="31">
        <f t="shared" si="2028"/>
        <v>0</v>
      </c>
      <c r="AM817" s="31">
        <f t="shared" si="2029"/>
        <v>0</v>
      </c>
      <c r="AN817" s="31">
        <f t="shared" si="2030"/>
        <v>0</v>
      </c>
      <c r="AO817" s="31">
        <f t="shared" si="2031"/>
        <v>0</v>
      </c>
      <c r="AP817" s="31">
        <f t="shared" si="2032"/>
        <v>0</v>
      </c>
      <c r="AQ817" s="31">
        <f t="shared" si="2033"/>
        <v>0</v>
      </c>
      <c r="AR817" s="31">
        <f t="shared" si="2034"/>
        <v>0</v>
      </c>
      <c r="AS817" s="31">
        <f t="shared" si="1996"/>
        <v>5707.8999999999996</v>
      </c>
      <c r="AT817" s="31">
        <f t="shared" si="1997"/>
        <v>5707.8999999999996</v>
      </c>
      <c r="AU817" s="31">
        <f t="shared" si="1998"/>
        <v>5707.8999999999996</v>
      </c>
      <c r="AV817" s="31">
        <f t="shared" si="2035"/>
        <v>0</v>
      </c>
      <c r="AW817" s="32"/>
      <c r="AX817" s="32"/>
      <c r="AY817" s="1"/>
      <c r="AZ817" s="1"/>
      <c r="BA817" s="1"/>
      <c r="BB817" s="1"/>
      <c r="BC817" s="1"/>
      <c r="BD817" s="1"/>
      <c r="BE817" s="1"/>
    </row>
    <row r="818" ht="31.5">
      <c r="A818" s="29" t="s">
        <v>491</v>
      </c>
      <c r="B818" s="29" t="s">
        <v>61</v>
      </c>
      <c r="C818" s="29" t="s">
        <v>63</v>
      </c>
      <c r="D818" s="29" t="s">
        <v>181</v>
      </c>
      <c r="E818" s="36"/>
      <c r="F818" s="30" t="s">
        <v>182</v>
      </c>
      <c r="G818" s="31">
        <f t="shared" si="2006"/>
        <v>5707.8999999999996</v>
      </c>
      <c r="H818" s="31">
        <f t="shared" si="2007"/>
        <v>5707.8999999999996</v>
      </c>
      <c r="I818" s="31">
        <f t="shared" si="2008"/>
        <v>5707.8999999999996</v>
      </c>
      <c r="J818" s="31">
        <f t="shared" si="2009"/>
        <v>0</v>
      </c>
      <c r="K818" s="31">
        <f t="shared" si="2010"/>
        <v>0</v>
      </c>
      <c r="L818" s="31">
        <f t="shared" si="2011"/>
        <v>0</v>
      </c>
      <c r="M818" s="31">
        <f t="shared" si="1844"/>
        <v>5707.8999999999996</v>
      </c>
      <c r="N818" s="31">
        <f t="shared" si="1845"/>
        <v>5707.8999999999996</v>
      </c>
      <c r="O818" s="31">
        <f t="shared" si="1846"/>
        <v>5707.8999999999996</v>
      </c>
      <c r="P818" s="31">
        <f t="shared" si="2012"/>
        <v>0</v>
      </c>
      <c r="Q818" s="31">
        <f t="shared" si="2013"/>
        <v>0</v>
      </c>
      <c r="R818" s="31">
        <f t="shared" si="2014"/>
        <v>0</v>
      </c>
      <c r="S818" s="31">
        <f t="shared" si="2015"/>
        <v>0</v>
      </c>
      <c r="T818" s="31">
        <f t="shared" si="2016"/>
        <v>0</v>
      </c>
      <c r="U818" s="31">
        <f t="shared" si="2017"/>
        <v>0</v>
      </c>
      <c r="V818" s="31">
        <f t="shared" si="2018"/>
        <v>0</v>
      </c>
      <c r="W818" s="31">
        <f t="shared" si="2019"/>
        <v>0</v>
      </c>
      <c r="X818" s="31">
        <f t="shared" si="2020"/>
        <v>0</v>
      </c>
      <c r="Y818" s="31">
        <f t="shared" si="2021"/>
        <v>0</v>
      </c>
      <c r="Z818" s="31">
        <f t="shared" si="2022"/>
        <v>0</v>
      </c>
      <c r="AA818" s="31">
        <f t="shared" si="2023"/>
        <v>0</v>
      </c>
      <c r="AB818" s="31">
        <f t="shared" si="2024"/>
        <v>0</v>
      </c>
      <c r="AC818" s="31">
        <f t="shared" si="2000"/>
        <v>5707.8999999999996</v>
      </c>
      <c r="AD818" s="31">
        <f t="shared" si="2001"/>
        <v>5707.8999999999996</v>
      </c>
      <c r="AE818" s="31">
        <f t="shared" si="2002"/>
        <v>5707.8999999999996</v>
      </c>
      <c r="AF818" s="31">
        <f t="shared" si="2025"/>
        <v>0</v>
      </c>
      <c r="AG818" s="31">
        <f t="shared" si="2003"/>
        <v>5707.8999999999996</v>
      </c>
      <c r="AH818" s="31">
        <f t="shared" si="2004"/>
        <v>5707.8999999999996</v>
      </c>
      <c r="AI818" s="31">
        <f t="shared" si="2005"/>
        <v>5707.8999999999996</v>
      </c>
      <c r="AJ818" s="31">
        <f t="shared" si="2026"/>
        <v>0</v>
      </c>
      <c r="AK818" s="31">
        <f t="shared" si="2027"/>
        <v>0</v>
      </c>
      <c r="AL818" s="31">
        <f t="shared" si="2028"/>
        <v>0</v>
      </c>
      <c r="AM818" s="31">
        <f t="shared" si="2029"/>
        <v>0</v>
      </c>
      <c r="AN818" s="31">
        <f t="shared" si="2030"/>
        <v>0</v>
      </c>
      <c r="AO818" s="31">
        <f t="shared" si="2031"/>
        <v>0</v>
      </c>
      <c r="AP818" s="31">
        <f t="shared" si="2032"/>
        <v>0</v>
      </c>
      <c r="AQ818" s="31">
        <f t="shared" si="2033"/>
        <v>0</v>
      </c>
      <c r="AR818" s="31">
        <f t="shared" si="2034"/>
        <v>0</v>
      </c>
      <c r="AS818" s="31">
        <f t="shared" si="1996"/>
        <v>5707.8999999999996</v>
      </c>
      <c r="AT818" s="31">
        <f t="shared" si="1997"/>
        <v>5707.8999999999996</v>
      </c>
      <c r="AU818" s="31">
        <f t="shared" si="1998"/>
        <v>5707.8999999999996</v>
      </c>
      <c r="AV818" s="31">
        <f t="shared" si="2035"/>
        <v>0</v>
      </c>
      <c r="AW818" s="32"/>
      <c r="AX818" s="32"/>
      <c r="AY818" s="1"/>
      <c r="AZ818" s="1"/>
      <c r="BA818" s="1"/>
      <c r="BB818" s="1"/>
      <c r="BC818" s="1"/>
      <c r="BD818" s="1"/>
      <c r="BE818" s="1"/>
    </row>
    <row r="819" ht="31.5">
      <c r="A819" s="29" t="s">
        <v>491</v>
      </c>
      <c r="B819" s="29" t="s">
        <v>61</v>
      </c>
      <c r="C819" s="29" t="s">
        <v>63</v>
      </c>
      <c r="D819" s="29" t="s">
        <v>181</v>
      </c>
      <c r="E819" s="29" t="s">
        <v>39</v>
      </c>
      <c r="F819" s="30" t="s">
        <v>40</v>
      </c>
      <c r="G819" s="31">
        <v>5707.8999999999996</v>
      </c>
      <c r="H819" s="31">
        <v>5707.8999999999996</v>
      </c>
      <c r="I819" s="31">
        <v>5707.8999999999996</v>
      </c>
      <c r="J819" s="31"/>
      <c r="K819" s="31"/>
      <c r="L819" s="31"/>
      <c r="M819" s="31">
        <f t="shared" si="1844"/>
        <v>5707.8999999999996</v>
      </c>
      <c r="N819" s="31">
        <f t="shared" si="1845"/>
        <v>5707.8999999999996</v>
      </c>
      <c r="O819" s="31">
        <f t="shared" si="1846"/>
        <v>5707.8999999999996</v>
      </c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  <c r="AA819" s="31"/>
      <c r="AB819" s="31"/>
      <c r="AC819" s="31">
        <f t="shared" si="2000"/>
        <v>5707.8999999999996</v>
      </c>
      <c r="AD819" s="31">
        <f t="shared" si="2001"/>
        <v>5707.8999999999996</v>
      </c>
      <c r="AE819" s="31">
        <f t="shared" si="2002"/>
        <v>5707.8999999999996</v>
      </c>
      <c r="AF819" s="31"/>
      <c r="AG819" s="31">
        <f t="shared" si="2003"/>
        <v>5707.8999999999996</v>
      </c>
      <c r="AH819" s="31">
        <f t="shared" si="2004"/>
        <v>5707.8999999999996</v>
      </c>
      <c r="AI819" s="31">
        <f t="shared" si="2005"/>
        <v>5707.8999999999996</v>
      </c>
      <c r="AJ819" s="31"/>
      <c r="AK819" s="31"/>
      <c r="AL819" s="31"/>
      <c r="AM819" s="31"/>
      <c r="AN819" s="31"/>
      <c r="AO819" s="31"/>
      <c r="AP819" s="31"/>
      <c r="AQ819" s="31"/>
      <c r="AR819" s="31"/>
      <c r="AS819" s="31">
        <f t="shared" si="1996"/>
        <v>5707.8999999999996</v>
      </c>
      <c r="AT819" s="31">
        <f t="shared" si="1997"/>
        <v>5707.8999999999996</v>
      </c>
      <c r="AU819" s="31">
        <f t="shared" si="1998"/>
        <v>5707.8999999999996</v>
      </c>
      <c r="AV819" s="31"/>
      <c r="AW819" s="32"/>
      <c r="AX819" s="32"/>
      <c r="AY819" s="1"/>
      <c r="AZ819" s="1"/>
      <c r="BA819" s="1"/>
      <c r="BB819" s="1"/>
      <c r="BC819" s="1"/>
      <c r="BD819" s="1"/>
      <c r="BE819" s="1"/>
    </row>
    <row r="820" s="19" customFormat="1">
      <c r="A820" s="20" t="s">
        <v>491</v>
      </c>
      <c r="B820" s="20" t="s">
        <v>80</v>
      </c>
      <c r="C820" s="20"/>
      <c r="D820" s="20"/>
      <c r="E820" s="34"/>
      <c r="F820" s="21" t="s">
        <v>185</v>
      </c>
      <c r="G820" s="22">
        <f t="shared" si="2006"/>
        <v>242.80000000000001</v>
      </c>
      <c r="H820" s="22">
        <f t="shared" si="2007"/>
        <v>242.80000000000001</v>
      </c>
      <c r="I820" s="22">
        <f t="shared" si="2008"/>
        <v>242.80000000000001</v>
      </c>
      <c r="J820" s="22">
        <f t="shared" si="2009"/>
        <v>0</v>
      </c>
      <c r="K820" s="22">
        <f t="shared" si="2010"/>
        <v>0</v>
      </c>
      <c r="L820" s="22">
        <f t="shared" si="2011"/>
        <v>0</v>
      </c>
      <c r="M820" s="22">
        <f t="shared" si="1844"/>
        <v>242.80000000000001</v>
      </c>
      <c r="N820" s="22">
        <f t="shared" si="1845"/>
        <v>242.80000000000001</v>
      </c>
      <c r="O820" s="22">
        <f t="shared" si="1846"/>
        <v>242.80000000000001</v>
      </c>
      <c r="P820" s="22">
        <f t="shared" si="2012"/>
        <v>0</v>
      </c>
      <c r="Q820" s="22">
        <f t="shared" si="2013"/>
        <v>0</v>
      </c>
      <c r="R820" s="22">
        <f t="shared" si="2014"/>
        <v>0</v>
      </c>
      <c r="S820" s="22">
        <f t="shared" si="2015"/>
        <v>0</v>
      </c>
      <c r="T820" s="22">
        <f t="shared" si="2016"/>
        <v>0</v>
      </c>
      <c r="U820" s="22">
        <f t="shared" si="2017"/>
        <v>0</v>
      </c>
      <c r="V820" s="22">
        <f t="shared" si="2018"/>
        <v>0</v>
      </c>
      <c r="W820" s="22">
        <f t="shared" si="2019"/>
        <v>0</v>
      </c>
      <c r="X820" s="22">
        <f t="shared" si="2020"/>
        <v>0</v>
      </c>
      <c r="Y820" s="22">
        <f t="shared" si="2021"/>
        <v>0</v>
      </c>
      <c r="Z820" s="22">
        <f t="shared" si="2022"/>
        <v>0</v>
      </c>
      <c r="AA820" s="22">
        <f t="shared" si="2023"/>
        <v>0</v>
      </c>
      <c r="AB820" s="22">
        <f t="shared" si="2024"/>
        <v>0</v>
      </c>
      <c r="AC820" s="22">
        <f t="shared" si="2000"/>
        <v>242.80000000000001</v>
      </c>
      <c r="AD820" s="22">
        <f t="shared" si="2001"/>
        <v>242.80000000000001</v>
      </c>
      <c r="AE820" s="22">
        <f t="shared" si="2002"/>
        <v>242.80000000000001</v>
      </c>
      <c r="AF820" s="22">
        <f t="shared" si="2025"/>
        <v>0</v>
      </c>
      <c r="AG820" s="22">
        <f t="shared" si="2003"/>
        <v>242.80000000000001</v>
      </c>
      <c r="AH820" s="22">
        <f t="shared" si="2004"/>
        <v>242.80000000000001</v>
      </c>
      <c r="AI820" s="22">
        <f t="shared" si="2005"/>
        <v>242.80000000000001</v>
      </c>
      <c r="AJ820" s="22">
        <f t="shared" si="2026"/>
        <v>0</v>
      </c>
      <c r="AK820" s="22">
        <f t="shared" si="2027"/>
        <v>0</v>
      </c>
      <c r="AL820" s="22">
        <f t="shared" si="2028"/>
        <v>0</v>
      </c>
      <c r="AM820" s="22">
        <f t="shared" si="2029"/>
        <v>0</v>
      </c>
      <c r="AN820" s="22">
        <f t="shared" si="2030"/>
        <v>0</v>
      </c>
      <c r="AO820" s="22">
        <f t="shared" si="2031"/>
        <v>0</v>
      </c>
      <c r="AP820" s="22">
        <f t="shared" si="2032"/>
        <v>0</v>
      </c>
      <c r="AQ820" s="22">
        <f t="shared" si="2033"/>
        <v>0</v>
      </c>
      <c r="AR820" s="22">
        <f t="shared" si="2034"/>
        <v>0</v>
      </c>
      <c r="AS820" s="22">
        <f t="shared" si="1996"/>
        <v>242.80000000000001</v>
      </c>
      <c r="AT820" s="22">
        <f t="shared" si="1997"/>
        <v>242.80000000000001</v>
      </c>
      <c r="AU820" s="22">
        <f t="shared" si="1998"/>
        <v>242.80000000000001</v>
      </c>
      <c r="AV820" s="22">
        <f t="shared" si="2035"/>
        <v>0</v>
      </c>
      <c r="AW820" s="23"/>
      <c r="AX820" s="23"/>
      <c r="AY820" s="19"/>
      <c r="AZ820" s="19"/>
      <c r="BA820" s="19"/>
      <c r="BB820" s="19"/>
      <c r="BC820" s="19"/>
      <c r="BD820" s="19"/>
      <c r="BE820" s="19"/>
    </row>
    <row r="821" s="24" customFormat="1" ht="31.5">
      <c r="A821" s="25" t="s">
        <v>491</v>
      </c>
      <c r="B821" s="25" t="s">
        <v>80</v>
      </c>
      <c r="C821" s="25" t="s">
        <v>63</v>
      </c>
      <c r="D821" s="25"/>
      <c r="E821" s="35"/>
      <c r="F821" s="26" t="s">
        <v>186</v>
      </c>
      <c r="G821" s="27">
        <f t="shared" si="2006"/>
        <v>242.80000000000001</v>
      </c>
      <c r="H821" s="27">
        <f t="shared" si="2007"/>
        <v>242.80000000000001</v>
      </c>
      <c r="I821" s="27">
        <f t="shared" si="2008"/>
        <v>242.80000000000001</v>
      </c>
      <c r="J821" s="27">
        <f t="shared" si="2009"/>
        <v>0</v>
      </c>
      <c r="K821" s="27">
        <f t="shared" si="2010"/>
        <v>0</v>
      </c>
      <c r="L821" s="27">
        <f t="shared" si="2011"/>
        <v>0</v>
      </c>
      <c r="M821" s="27">
        <f t="shared" si="1844"/>
        <v>242.80000000000001</v>
      </c>
      <c r="N821" s="27">
        <f t="shared" si="1845"/>
        <v>242.80000000000001</v>
      </c>
      <c r="O821" s="27">
        <f t="shared" si="1846"/>
        <v>242.80000000000001</v>
      </c>
      <c r="P821" s="27">
        <f t="shared" si="2012"/>
        <v>0</v>
      </c>
      <c r="Q821" s="27">
        <f t="shared" si="2013"/>
        <v>0</v>
      </c>
      <c r="R821" s="27">
        <f t="shared" si="2014"/>
        <v>0</v>
      </c>
      <c r="S821" s="27">
        <f t="shared" si="2015"/>
        <v>0</v>
      </c>
      <c r="T821" s="27">
        <f t="shared" si="2016"/>
        <v>0</v>
      </c>
      <c r="U821" s="27">
        <f t="shared" si="2017"/>
        <v>0</v>
      </c>
      <c r="V821" s="27">
        <f t="shared" si="2018"/>
        <v>0</v>
      </c>
      <c r="W821" s="27">
        <f t="shared" si="2019"/>
        <v>0</v>
      </c>
      <c r="X821" s="27">
        <f t="shared" si="2020"/>
        <v>0</v>
      </c>
      <c r="Y821" s="27">
        <f t="shared" si="2021"/>
        <v>0</v>
      </c>
      <c r="Z821" s="27">
        <f t="shared" si="2022"/>
        <v>0</v>
      </c>
      <c r="AA821" s="27">
        <f t="shared" si="2023"/>
        <v>0</v>
      </c>
      <c r="AB821" s="27">
        <f t="shared" si="2024"/>
        <v>0</v>
      </c>
      <c r="AC821" s="27">
        <f t="shared" si="2000"/>
        <v>242.80000000000001</v>
      </c>
      <c r="AD821" s="27">
        <f t="shared" si="2001"/>
        <v>242.80000000000001</v>
      </c>
      <c r="AE821" s="27">
        <f t="shared" si="2002"/>
        <v>242.80000000000001</v>
      </c>
      <c r="AF821" s="27">
        <f t="shared" si="2025"/>
        <v>0</v>
      </c>
      <c r="AG821" s="27">
        <f t="shared" si="2003"/>
        <v>242.80000000000001</v>
      </c>
      <c r="AH821" s="27">
        <f t="shared" si="2004"/>
        <v>242.80000000000001</v>
      </c>
      <c r="AI821" s="27">
        <f t="shared" si="2005"/>
        <v>242.80000000000001</v>
      </c>
      <c r="AJ821" s="27">
        <f t="shared" si="2026"/>
        <v>0</v>
      </c>
      <c r="AK821" s="27">
        <f t="shared" si="2027"/>
        <v>0</v>
      </c>
      <c r="AL821" s="27">
        <f t="shared" si="2028"/>
        <v>0</v>
      </c>
      <c r="AM821" s="27">
        <f t="shared" si="2029"/>
        <v>0</v>
      </c>
      <c r="AN821" s="27">
        <f t="shared" si="2030"/>
        <v>0</v>
      </c>
      <c r="AO821" s="27">
        <f t="shared" si="2031"/>
        <v>0</v>
      </c>
      <c r="AP821" s="27">
        <f t="shared" si="2032"/>
        <v>0</v>
      </c>
      <c r="AQ821" s="27">
        <f t="shared" si="2033"/>
        <v>0</v>
      </c>
      <c r="AR821" s="27">
        <f t="shared" si="2034"/>
        <v>0</v>
      </c>
      <c r="AS821" s="27">
        <f t="shared" si="1996"/>
        <v>242.80000000000001</v>
      </c>
      <c r="AT821" s="27">
        <f t="shared" si="1997"/>
        <v>242.80000000000001</v>
      </c>
      <c r="AU821" s="27">
        <f t="shared" si="1998"/>
        <v>242.80000000000001</v>
      </c>
      <c r="AV821" s="27">
        <f t="shared" si="2035"/>
        <v>0</v>
      </c>
      <c r="AW821" s="28"/>
      <c r="AX821" s="28"/>
      <c r="AY821" s="24"/>
      <c r="AZ821" s="24"/>
      <c r="BA821" s="24"/>
      <c r="BB821" s="24"/>
      <c r="BC821" s="24"/>
      <c r="BD821" s="24"/>
      <c r="BE821" s="24"/>
    </row>
    <row r="822" ht="31.5">
      <c r="A822" s="29" t="s">
        <v>491</v>
      </c>
      <c r="B822" s="29" t="s">
        <v>80</v>
      </c>
      <c r="C822" s="29" t="s">
        <v>63</v>
      </c>
      <c r="D822" s="29" t="s">
        <v>149</v>
      </c>
      <c r="E822" s="36"/>
      <c r="F822" s="30" t="s">
        <v>150</v>
      </c>
      <c r="G822" s="31">
        <f t="shared" si="2006"/>
        <v>242.80000000000001</v>
      </c>
      <c r="H822" s="31">
        <f t="shared" si="2007"/>
        <v>242.80000000000001</v>
      </c>
      <c r="I822" s="31">
        <f t="shared" si="2008"/>
        <v>242.80000000000001</v>
      </c>
      <c r="J822" s="31">
        <f t="shared" si="2009"/>
        <v>0</v>
      </c>
      <c r="K822" s="31">
        <f t="shared" si="2010"/>
        <v>0</v>
      </c>
      <c r="L822" s="31">
        <f t="shared" si="2011"/>
        <v>0</v>
      </c>
      <c r="M822" s="31">
        <f t="shared" si="1844"/>
        <v>242.80000000000001</v>
      </c>
      <c r="N822" s="31">
        <f t="shared" si="1845"/>
        <v>242.80000000000001</v>
      </c>
      <c r="O822" s="31">
        <f t="shared" si="1846"/>
        <v>242.80000000000001</v>
      </c>
      <c r="P822" s="31">
        <f t="shared" si="2012"/>
        <v>0</v>
      </c>
      <c r="Q822" s="31">
        <f t="shared" si="2013"/>
        <v>0</v>
      </c>
      <c r="R822" s="31">
        <f t="shared" si="2014"/>
        <v>0</v>
      </c>
      <c r="S822" s="31">
        <f t="shared" si="2015"/>
        <v>0</v>
      </c>
      <c r="T822" s="31">
        <f t="shared" si="2016"/>
        <v>0</v>
      </c>
      <c r="U822" s="31">
        <f t="shared" si="2017"/>
        <v>0</v>
      </c>
      <c r="V822" s="31">
        <f t="shared" si="2018"/>
        <v>0</v>
      </c>
      <c r="W822" s="31">
        <f t="shared" si="2019"/>
        <v>0</v>
      </c>
      <c r="X822" s="31">
        <f t="shared" si="2020"/>
        <v>0</v>
      </c>
      <c r="Y822" s="31">
        <f t="shared" si="2021"/>
        <v>0</v>
      </c>
      <c r="Z822" s="31">
        <f t="shared" si="2022"/>
        <v>0</v>
      </c>
      <c r="AA822" s="31">
        <f t="shared" si="2023"/>
        <v>0</v>
      </c>
      <c r="AB822" s="31">
        <f t="shared" si="2024"/>
        <v>0</v>
      </c>
      <c r="AC822" s="31">
        <f t="shared" si="2000"/>
        <v>242.80000000000001</v>
      </c>
      <c r="AD822" s="31">
        <f t="shared" si="2001"/>
        <v>242.80000000000001</v>
      </c>
      <c r="AE822" s="31">
        <f t="shared" si="2002"/>
        <v>242.80000000000001</v>
      </c>
      <c r="AF822" s="31">
        <f t="shared" si="2025"/>
        <v>0</v>
      </c>
      <c r="AG822" s="31">
        <f t="shared" si="2003"/>
        <v>242.80000000000001</v>
      </c>
      <c r="AH822" s="31">
        <f t="shared" si="2004"/>
        <v>242.80000000000001</v>
      </c>
      <c r="AI822" s="31">
        <f t="shared" si="2005"/>
        <v>242.80000000000001</v>
      </c>
      <c r="AJ822" s="31">
        <f t="shared" si="2026"/>
        <v>0</v>
      </c>
      <c r="AK822" s="31">
        <f t="shared" si="2027"/>
        <v>0</v>
      </c>
      <c r="AL822" s="31">
        <f t="shared" si="2028"/>
        <v>0</v>
      </c>
      <c r="AM822" s="31">
        <f t="shared" si="2029"/>
        <v>0</v>
      </c>
      <c r="AN822" s="31">
        <f t="shared" si="2030"/>
        <v>0</v>
      </c>
      <c r="AO822" s="31">
        <f t="shared" si="2031"/>
        <v>0</v>
      </c>
      <c r="AP822" s="31">
        <f t="shared" si="2032"/>
        <v>0</v>
      </c>
      <c r="AQ822" s="31">
        <f t="shared" si="2033"/>
        <v>0</v>
      </c>
      <c r="AR822" s="31">
        <f t="shared" si="2034"/>
        <v>0</v>
      </c>
      <c r="AS822" s="31">
        <f t="shared" si="1996"/>
        <v>242.80000000000001</v>
      </c>
      <c r="AT822" s="31">
        <f t="shared" si="1997"/>
        <v>242.80000000000001</v>
      </c>
      <c r="AU822" s="31">
        <f t="shared" si="1998"/>
        <v>242.80000000000001</v>
      </c>
      <c r="AV822" s="31">
        <f t="shared" si="2035"/>
        <v>0</v>
      </c>
      <c r="AW822" s="32"/>
      <c r="AX822" s="32"/>
      <c r="AY822" s="1"/>
      <c r="AZ822" s="1"/>
      <c r="BA822" s="1"/>
      <c r="BB822" s="1"/>
      <c r="BC822" s="1"/>
      <c r="BD822" s="1"/>
      <c r="BE822" s="1"/>
    </row>
    <row r="823" hidden="1">
      <c r="A823" s="29" t="s">
        <v>491</v>
      </c>
      <c r="B823" s="29" t="s">
        <v>80</v>
      </c>
      <c r="C823" s="29" t="s">
        <v>63</v>
      </c>
      <c r="D823" s="29" t="s">
        <v>151</v>
      </c>
      <c r="E823" s="36"/>
      <c r="F823" s="30" t="s">
        <v>34</v>
      </c>
      <c r="G823" s="31">
        <f t="shared" si="2006"/>
        <v>242.80000000000001</v>
      </c>
      <c r="H823" s="31">
        <f t="shared" si="2007"/>
        <v>242.80000000000001</v>
      </c>
      <c r="I823" s="31">
        <f t="shared" si="2008"/>
        <v>242.80000000000001</v>
      </c>
      <c r="J823" s="31">
        <f t="shared" si="2009"/>
        <v>0</v>
      </c>
      <c r="K823" s="31">
        <f t="shared" si="2010"/>
        <v>0</v>
      </c>
      <c r="L823" s="31">
        <f t="shared" si="2011"/>
        <v>0</v>
      </c>
      <c r="M823" s="31">
        <f t="shared" si="1844"/>
        <v>242.80000000000001</v>
      </c>
      <c r="N823" s="31">
        <f t="shared" si="1845"/>
        <v>242.80000000000001</v>
      </c>
      <c r="O823" s="31">
        <f t="shared" si="1846"/>
        <v>242.80000000000001</v>
      </c>
      <c r="P823" s="31">
        <f t="shared" si="2012"/>
        <v>0</v>
      </c>
      <c r="Q823" s="31">
        <f t="shared" si="2013"/>
        <v>0</v>
      </c>
      <c r="R823" s="31">
        <f t="shared" si="2014"/>
        <v>0</v>
      </c>
      <c r="S823" s="31">
        <f t="shared" si="2015"/>
        <v>0</v>
      </c>
      <c r="T823" s="31">
        <f t="shared" si="2016"/>
        <v>0</v>
      </c>
      <c r="U823" s="31">
        <f t="shared" si="2017"/>
        <v>0</v>
      </c>
      <c r="V823" s="31">
        <f t="shared" si="2018"/>
        <v>0</v>
      </c>
      <c r="W823" s="31">
        <f t="shared" si="2019"/>
        <v>0</v>
      </c>
      <c r="X823" s="31">
        <f t="shared" si="2020"/>
        <v>0</v>
      </c>
      <c r="Y823" s="31">
        <f t="shared" si="2021"/>
        <v>0</v>
      </c>
      <c r="Z823" s="31">
        <f t="shared" si="2022"/>
        <v>0</v>
      </c>
      <c r="AA823" s="31">
        <f t="shared" si="2023"/>
        <v>0</v>
      </c>
      <c r="AB823" s="31">
        <f t="shared" si="2024"/>
        <v>0</v>
      </c>
      <c r="AC823" s="31">
        <f t="shared" si="2000"/>
        <v>242.80000000000001</v>
      </c>
      <c r="AD823" s="31">
        <f t="shared" si="2001"/>
        <v>242.80000000000001</v>
      </c>
      <c r="AE823" s="31">
        <f t="shared" si="2002"/>
        <v>242.80000000000001</v>
      </c>
      <c r="AF823" s="31">
        <f t="shared" si="2025"/>
        <v>0</v>
      </c>
      <c r="AG823" s="31">
        <f t="shared" si="2003"/>
        <v>242.80000000000001</v>
      </c>
      <c r="AH823" s="31">
        <f t="shared" si="2004"/>
        <v>242.80000000000001</v>
      </c>
      <c r="AI823" s="31">
        <f t="shared" si="2005"/>
        <v>242.80000000000001</v>
      </c>
      <c r="AJ823" s="31">
        <f t="shared" si="2026"/>
        <v>0</v>
      </c>
      <c r="AK823" s="31">
        <f t="shared" si="2027"/>
        <v>0</v>
      </c>
      <c r="AL823" s="31">
        <f t="shared" si="2028"/>
        <v>0</v>
      </c>
      <c r="AM823" s="31">
        <f t="shared" si="2029"/>
        <v>0</v>
      </c>
      <c r="AN823" s="31">
        <f t="shared" si="2030"/>
        <v>0</v>
      </c>
      <c r="AO823" s="31">
        <f t="shared" si="2031"/>
        <v>0</v>
      </c>
      <c r="AP823" s="31">
        <f t="shared" si="2032"/>
        <v>0</v>
      </c>
      <c r="AQ823" s="31">
        <f t="shared" si="2033"/>
        <v>0</v>
      </c>
      <c r="AR823" s="31">
        <f t="shared" si="2034"/>
        <v>0</v>
      </c>
      <c r="AS823" s="31">
        <f t="shared" si="1996"/>
        <v>242.80000000000001</v>
      </c>
      <c r="AT823" s="31">
        <f t="shared" si="1997"/>
        <v>242.80000000000001</v>
      </c>
      <c r="AU823" s="31">
        <f t="shared" si="1998"/>
        <v>242.80000000000001</v>
      </c>
      <c r="AV823" s="31">
        <f t="shared" si="2035"/>
        <v>0</v>
      </c>
      <c r="AW823" s="32">
        <v>0</v>
      </c>
      <c r="AX823" s="32"/>
      <c r="AY823" s="1" t="s">
        <v>152</v>
      </c>
      <c r="AZ823" s="1"/>
      <c r="BA823" s="1"/>
      <c r="BB823" s="1"/>
      <c r="BC823" s="1"/>
      <c r="BD823" s="1"/>
      <c r="BE823" s="1"/>
    </row>
    <row r="824" ht="47.25">
      <c r="A824" s="29" t="s">
        <v>491</v>
      </c>
      <c r="B824" s="29" t="s">
        <v>80</v>
      </c>
      <c r="C824" s="29" t="s">
        <v>63</v>
      </c>
      <c r="D824" s="29" t="s">
        <v>170</v>
      </c>
      <c r="E824" s="36"/>
      <c r="F824" s="42" t="s">
        <v>171</v>
      </c>
      <c r="G824" s="31">
        <f t="shared" si="2006"/>
        <v>242.80000000000001</v>
      </c>
      <c r="H824" s="31">
        <f t="shared" si="2007"/>
        <v>242.80000000000001</v>
      </c>
      <c r="I824" s="31">
        <f t="shared" si="2008"/>
        <v>242.80000000000001</v>
      </c>
      <c r="J824" s="31">
        <f t="shared" si="2009"/>
        <v>0</v>
      </c>
      <c r="K824" s="31">
        <f t="shared" si="2010"/>
        <v>0</v>
      </c>
      <c r="L824" s="31">
        <f t="shared" si="2011"/>
        <v>0</v>
      </c>
      <c r="M824" s="31">
        <f t="shared" si="1844"/>
        <v>242.80000000000001</v>
      </c>
      <c r="N824" s="31">
        <f t="shared" si="1845"/>
        <v>242.80000000000001</v>
      </c>
      <c r="O824" s="31">
        <f t="shared" si="1846"/>
        <v>242.80000000000001</v>
      </c>
      <c r="P824" s="31">
        <f t="shared" si="2012"/>
        <v>0</v>
      </c>
      <c r="Q824" s="31">
        <f t="shared" si="2013"/>
        <v>0</v>
      </c>
      <c r="R824" s="31">
        <f t="shared" si="2014"/>
        <v>0</v>
      </c>
      <c r="S824" s="31">
        <f t="shared" si="2015"/>
        <v>0</v>
      </c>
      <c r="T824" s="31">
        <f t="shared" si="2016"/>
        <v>0</v>
      </c>
      <c r="U824" s="31">
        <f t="shared" si="2017"/>
        <v>0</v>
      </c>
      <c r="V824" s="31">
        <f t="shared" si="2018"/>
        <v>0</v>
      </c>
      <c r="W824" s="31">
        <f t="shared" si="2019"/>
        <v>0</v>
      </c>
      <c r="X824" s="31">
        <f t="shared" si="2020"/>
        <v>0</v>
      </c>
      <c r="Y824" s="31">
        <f t="shared" si="2021"/>
        <v>0</v>
      </c>
      <c r="Z824" s="31">
        <f t="shared" si="2022"/>
        <v>0</v>
      </c>
      <c r="AA824" s="31">
        <f t="shared" si="2023"/>
        <v>0</v>
      </c>
      <c r="AB824" s="31">
        <f t="shared" si="2024"/>
        <v>0</v>
      </c>
      <c r="AC824" s="31">
        <f t="shared" si="2000"/>
        <v>242.80000000000001</v>
      </c>
      <c r="AD824" s="31">
        <f t="shared" si="2001"/>
        <v>242.80000000000001</v>
      </c>
      <c r="AE824" s="31">
        <f t="shared" si="2002"/>
        <v>242.80000000000001</v>
      </c>
      <c r="AF824" s="31">
        <f t="shared" si="2025"/>
        <v>0</v>
      </c>
      <c r="AG824" s="31">
        <f t="shared" si="2003"/>
        <v>242.80000000000001</v>
      </c>
      <c r="AH824" s="31">
        <f t="shared" si="2004"/>
        <v>242.80000000000001</v>
      </c>
      <c r="AI824" s="31">
        <f t="shared" si="2005"/>
        <v>242.80000000000001</v>
      </c>
      <c r="AJ824" s="31">
        <f t="shared" si="2026"/>
        <v>0</v>
      </c>
      <c r="AK824" s="31">
        <f t="shared" si="2027"/>
        <v>0</v>
      </c>
      <c r="AL824" s="31">
        <f t="shared" si="2028"/>
        <v>0</v>
      </c>
      <c r="AM824" s="31">
        <f t="shared" si="2029"/>
        <v>0</v>
      </c>
      <c r="AN824" s="31">
        <f t="shared" si="2030"/>
        <v>0</v>
      </c>
      <c r="AO824" s="31">
        <f t="shared" si="2031"/>
        <v>0</v>
      </c>
      <c r="AP824" s="31">
        <f t="shared" si="2032"/>
        <v>0</v>
      </c>
      <c r="AQ824" s="31">
        <f t="shared" si="2033"/>
        <v>0</v>
      </c>
      <c r="AR824" s="31">
        <f t="shared" si="2034"/>
        <v>0</v>
      </c>
      <c r="AS824" s="31">
        <f t="shared" si="1996"/>
        <v>242.80000000000001</v>
      </c>
      <c r="AT824" s="31">
        <f t="shared" si="1997"/>
        <v>242.80000000000001</v>
      </c>
      <c r="AU824" s="31">
        <f t="shared" si="1998"/>
        <v>242.80000000000001</v>
      </c>
      <c r="AV824" s="31">
        <f t="shared" si="2035"/>
        <v>0</v>
      </c>
      <c r="AW824" s="32"/>
      <c r="AX824" s="32"/>
      <c r="AY824" s="1"/>
      <c r="AZ824" s="1"/>
      <c r="BA824" s="1"/>
      <c r="BB824" s="1"/>
      <c r="BC824" s="1"/>
      <c r="BD824" s="1"/>
      <c r="BE824" s="1"/>
    </row>
    <row r="825">
      <c r="A825" s="29" t="s">
        <v>491</v>
      </c>
      <c r="B825" s="29" t="s">
        <v>80</v>
      </c>
      <c r="C825" s="29" t="s">
        <v>63</v>
      </c>
      <c r="D825" s="29" t="s">
        <v>187</v>
      </c>
      <c r="E825" s="36"/>
      <c r="F825" s="30" t="s">
        <v>188</v>
      </c>
      <c r="G825" s="31">
        <f t="shared" si="2006"/>
        <v>242.80000000000001</v>
      </c>
      <c r="H825" s="31">
        <f t="shared" si="2007"/>
        <v>242.80000000000001</v>
      </c>
      <c r="I825" s="31">
        <f t="shared" si="2008"/>
        <v>242.80000000000001</v>
      </c>
      <c r="J825" s="31">
        <f t="shared" si="2009"/>
        <v>0</v>
      </c>
      <c r="K825" s="31">
        <f t="shared" si="2010"/>
        <v>0</v>
      </c>
      <c r="L825" s="31">
        <f t="shared" si="2011"/>
        <v>0</v>
      </c>
      <c r="M825" s="31">
        <f t="shared" ref="M825:M888" si="2036">G825+J825</f>
        <v>242.80000000000001</v>
      </c>
      <c r="N825" s="31">
        <f t="shared" ref="N825:N888" si="2037">H825+K825</f>
        <v>242.80000000000001</v>
      </c>
      <c r="O825" s="31">
        <f t="shared" ref="O825:O888" si="2038">I825+L825</f>
        <v>242.80000000000001</v>
      </c>
      <c r="P825" s="31">
        <f t="shared" si="2012"/>
        <v>0</v>
      </c>
      <c r="Q825" s="31">
        <f t="shared" si="2013"/>
        <v>0</v>
      </c>
      <c r="R825" s="31">
        <f t="shared" si="2014"/>
        <v>0</v>
      </c>
      <c r="S825" s="31">
        <f t="shared" si="2015"/>
        <v>0</v>
      </c>
      <c r="T825" s="31">
        <f t="shared" si="2016"/>
        <v>0</v>
      </c>
      <c r="U825" s="31">
        <f t="shared" si="2017"/>
        <v>0</v>
      </c>
      <c r="V825" s="31">
        <f t="shared" si="2018"/>
        <v>0</v>
      </c>
      <c r="W825" s="31">
        <f t="shared" si="2019"/>
        <v>0</v>
      </c>
      <c r="X825" s="31">
        <f t="shared" si="2020"/>
        <v>0</v>
      </c>
      <c r="Y825" s="31">
        <f t="shared" si="2021"/>
        <v>0</v>
      </c>
      <c r="Z825" s="31">
        <f t="shared" si="2022"/>
        <v>0</v>
      </c>
      <c r="AA825" s="31">
        <f t="shared" si="2023"/>
        <v>0</v>
      </c>
      <c r="AB825" s="31">
        <f t="shared" si="2024"/>
        <v>0</v>
      </c>
      <c r="AC825" s="31">
        <f t="shared" si="2000"/>
        <v>242.80000000000001</v>
      </c>
      <c r="AD825" s="31">
        <f t="shared" si="2001"/>
        <v>242.80000000000001</v>
      </c>
      <c r="AE825" s="31">
        <f t="shared" si="2002"/>
        <v>242.80000000000001</v>
      </c>
      <c r="AF825" s="31">
        <f t="shared" si="2025"/>
        <v>0</v>
      </c>
      <c r="AG825" s="31">
        <f t="shared" si="2003"/>
        <v>242.80000000000001</v>
      </c>
      <c r="AH825" s="31">
        <f t="shared" si="2004"/>
        <v>242.80000000000001</v>
      </c>
      <c r="AI825" s="31">
        <f t="shared" si="2005"/>
        <v>242.80000000000001</v>
      </c>
      <c r="AJ825" s="31">
        <f t="shared" si="2026"/>
        <v>0</v>
      </c>
      <c r="AK825" s="31">
        <f t="shared" si="2027"/>
        <v>0</v>
      </c>
      <c r="AL825" s="31">
        <f t="shared" si="2028"/>
        <v>0</v>
      </c>
      <c r="AM825" s="31">
        <f t="shared" si="2029"/>
        <v>0</v>
      </c>
      <c r="AN825" s="31">
        <f t="shared" si="2030"/>
        <v>0</v>
      </c>
      <c r="AO825" s="31">
        <f t="shared" si="2031"/>
        <v>0</v>
      </c>
      <c r="AP825" s="31">
        <f t="shared" si="2032"/>
        <v>0</v>
      </c>
      <c r="AQ825" s="31">
        <f t="shared" si="2033"/>
        <v>0</v>
      </c>
      <c r="AR825" s="31">
        <f t="shared" si="2034"/>
        <v>0</v>
      </c>
      <c r="AS825" s="31">
        <f t="shared" si="1996"/>
        <v>242.80000000000001</v>
      </c>
      <c r="AT825" s="31">
        <f t="shared" si="1997"/>
        <v>242.80000000000001</v>
      </c>
      <c r="AU825" s="31">
        <f t="shared" si="1998"/>
        <v>242.80000000000001</v>
      </c>
      <c r="AV825" s="31">
        <f t="shared" si="2035"/>
        <v>0</v>
      </c>
      <c r="AW825" s="32"/>
      <c r="AX825" s="32"/>
      <c r="AY825" s="1"/>
      <c r="AZ825" s="1"/>
      <c r="BA825" s="1"/>
      <c r="BB825" s="1"/>
      <c r="BC825" s="1"/>
      <c r="BD825" s="1"/>
      <c r="BE825" s="1"/>
    </row>
    <row r="826" ht="31.5">
      <c r="A826" s="29" t="s">
        <v>491</v>
      </c>
      <c r="B826" s="29" t="s">
        <v>80</v>
      </c>
      <c r="C826" s="29" t="s">
        <v>63</v>
      </c>
      <c r="D826" s="29" t="s">
        <v>187</v>
      </c>
      <c r="E826" s="29" t="s">
        <v>39</v>
      </c>
      <c r="F826" s="30" t="s">
        <v>40</v>
      </c>
      <c r="G826" s="31">
        <v>242.80000000000001</v>
      </c>
      <c r="H826" s="31">
        <v>242.80000000000001</v>
      </c>
      <c r="I826" s="31">
        <v>242.80000000000001</v>
      </c>
      <c r="J826" s="31"/>
      <c r="K826" s="31"/>
      <c r="L826" s="31"/>
      <c r="M826" s="31">
        <f t="shared" si="2036"/>
        <v>242.80000000000001</v>
      </c>
      <c r="N826" s="31">
        <f t="shared" si="2037"/>
        <v>242.80000000000001</v>
      </c>
      <c r="O826" s="31">
        <f t="shared" si="2038"/>
        <v>242.80000000000001</v>
      </c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  <c r="AA826" s="31"/>
      <c r="AB826" s="31"/>
      <c r="AC826" s="31">
        <f t="shared" si="2000"/>
        <v>242.80000000000001</v>
      </c>
      <c r="AD826" s="31">
        <f t="shared" si="2001"/>
        <v>242.80000000000001</v>
      </c>
      <c r="AE826" s="31">
        <f t="shared" si="2002"/>
        <v>242.80000000000001</v>
      </c>
      <c r="AF826" s="31"/>
      <c r="AG826" s="31">
        <f t="shared" si="2003"/>
        <v>242.80000000000001</v>
      </c>
      <c r="AH826" s="31">
        <f t="shared" si="2004"/>
        <v>242.80000000000001</v>
      </c>
      <c r="AI826" s="31">
        <f t="shared" si="2005"/>
        <v>242.80000000000001</v>
      </c>
      <c r="AJ826" s="31"/>
      <c r="AK826" s="31"/>
      <c r="AL826" s="31"/>
      <c r="AM826" s="31"/>
      <c r="AN826" s="31"/>
      <c r="AO826" s="31"/>
      <c r="AP826" s="31"/>
      <c r="AQ826" s="31"/>
      <c r="AR826" s="31"/>
      <c r="AS826" s="31">
        <f t="shared" si="1996"/>
        <v>242.80000000000001</v>
      </c>
      <c r="AT826" s="31">
        <f t="shared" si="1997"/>
        <v>242.80000000000001</v>
      </c>
      <c r="AU826" s="31">
        <f t="shared" si="1998"/>
        <v>242.80000000000001</v>
      </c>
      <c r="AV826" s="31"/>
      <c r="AW826" s="47"/>
      <c r="AX826" s="47"/>
      <c r="AY826" s="1"/>
      <c r="AZ826" s="1"/>
      <c r="BA826" s="1"/>
      <c r="BB826" s="1"/>
      <c r="BC826" s="1"/>
      <c r="BD826" s="1"/>
      <c r="BE826" s="1"/>
    </row>
    <row r="827" s="19" customFormat="1">
      <c r="A827" s="20" t="s">
        <v>491</v>
      </c>
      <c r="B827" s="20" t="s">
        <v>74</v>
      </c>
      <c r="C827" s="20"/>
      <c r="D827" s="20"/>
      <c r="E827" s="20"/>
      <c r="F827" s="21" t="s">
        <v>201</v>
      </c>
      <c r="G827" s="22">
        <f t="shared" si="2006"/>
        <v>5845.6999999999998</v>
      </c>
      <c r="H827" s="22">
        <f t="shared" si="2007"/>
        <v>5845.6999999999998</v>
      </c>
      <c r="I827" s="22">
        <f t="shared" si="2008"/>
        <v>5845.6999999999998</v>
      </c>
      <c r="J827" s="22">
        <f t="shared" si="2009"/>
        <v>0</v>
      </c>
      <c r="K827" s="22">
        <f t="shared" si="2010"/>
        <v>0</v>
      </c>
      <c r="L827" s="22">
        <f t="shared" si="2011"/>
        <v>0</v>
      </c>
      <c r="M827" s="22">
        <f t="shared" si="2036"/>
        <v>5845.6999999999998</v>
      </c>
      <c r="N827" s="22">
        <f t="shared" si="2037"/>
        <v>5845.6999999999998</v>
      </c>
      <c r="O827" s="22">
        <f t="shared" si="2038"/>
        <v>5845.6999999999998</v>
      </c>
      <c r="P827" s="22">
        <f t="shared" si="2012"/>
        <v>0</v>
      </c>
      <c r="Q827" s="22">
        <f t="shared" si="2013"/>
        <v>0</v>
      </c>
      <c r="R827" s="22">
        <f t="shared" si="2014"/>
        <v>0</v>
      </c>
      <c r="S827" s="22">
        <f t="shared" si="2015"/>
        <v>0</v>
      </c>
      <c r="T827" s="22">
        <f t="shared" si="2016"/>
        <v>0</v>
      </c>
      <c r="U827" s="22">
        <f t="shared" si="2017"/>
        <v>0</v>
      </c>
      <c r="V827" s="22">
        <f t="shared" si="2018"/>
        <v>0</v>
      </c>
      <c r="W827" s="22">
        <f t="shared" si="2019"/>
        <v>0</v>
      </c>
      <c r="X827" s="22">
        <f t="shared" si="2020"/>
        <v>0</v>
      </c>
      <c r="Y827" s="22">
        <f t="shared" si="2021"/>
        <v>0</v>
      </c>
      <c r="Z827" s="22">
        <f t="shared" si="2022"/>
        <v>0</v>
      </c>
      <c r="AA827" s="22">
        <f t="shared" si="2023"/>
        <v>0</v>
      </c>
      <c r="AB827" s="22">
        <f t="shared" si="2024"/>
        <v>0</v>
      </c>
      <c r="AC827" s="22">
        <f t="shared" si="2000"/>
        <v>5845.6999999999998</v>
      </c>
      <c r="AD827" s="22">
        <f t="shared" si="2001"/>
        <v>5845.6999999999998</v>
      </c>
      <c r="AE827" s="22">
        <f t="shared" si="2002"/>
        <v>5845.6999999999998</v>
      </c>
      <c r="AF827" s="22">
        <f t="shared" si="2025"/>
        <v>0</v>
      </c>
      <c r="AG827" s="22">
        <f t="shared" si="2003"/>
        <v>5845.6999999999998</v>
      </c>
      <c r="AH827" s="22">
        <f t="shared" si="2004"/>
        <v>5845.6999999999998</v>
      </c>
      <c r="AI827" s="22">
        <f t="shared" si="2005"/>
        <v>5845.6999999999998</v>
      </c>
      <c r="AJ827" s="22">
        <f t="shared" si="2026"/>
        <v>0</v>
      </c>
      <c r="AK827" s="22">
        <f t="shared" si="2027"/>
        <v>0</v>
      </c>
      <c r="AL827" s="22">
        <f t="shared" si="2028"/>
        <v>0</v>
      </c>
      <c r="AM827" s="22">
        <f t="shared" si="2029"/>
        <v>0</v>
      </c>
      <c r="AN827" s="22">
        <f t="shared" si="2030"/>
        <v>0</v>
      </c>
      <c r="AO827" s="22">
        <f t="shared" si="2031"/>
        <v>0</v>
      </c>
      <c r="AP827" s="22">
        <f t="shared" si="2032"/>
        <v>0</v>
      </c>
      <c r="AQ827" s="22">
        <f t="shared" si="2033"/>
        <v>0</v>
      </c>
      <c r="AR827" s="22">
        <f t="shared" si="2034"/>
        <v>0</v>
      </c>
      <c r="AS827" s="22">
        <f t="shared" si="1996"/>
        <v>5845.6999999999998</v>
      </c>
      <c r="AT827" s="22">
        <f t="shared" si="1997"/>
        <v>5845.6999999999998</v>
      </c>
      <c r="AU827" s="22">
        <f t="shared" si="1998"/>
        <v>5845.6999999999998</v>
      </c>
      <c r="AV827" s="22">
        <f t="shared" si="2035"/>
        <v>0</v>
      </c>
      <c r="AW827" s="23"/>
      <c r="AX827" s="23"/>
      <c r="AY827" s="19"/>
      <c r="AZ827" s="19"/>
      <c r="BA827" s="19"/>
      <c r="BB827" s="19"/>
      <c r="BC827" s="19"/>
      <c r="BD827" s="19"/>
      <c r="BE827" s="19"/>
    </row>
    <row r="828" s="24" customFormat="1">
      <c r="A828" s="25" t="s">
        <v>491</v>
      </c>
      <c r="B828" s="25" t="s">
        <v>74</v>
      </c>
      <c r="C828" s="25" t="s">
        <v>74</v>
      </c>
      <c r="D828" s="25"/>
      <c r="E828" s="25"/>
      <c r="F828" s="26" t="s">
        <v>221</v>
      </c>
      <c r="G828" s="27">
        <f>G829+G834</f>
        <v>5845.6999999999998</v>
      </c>
      <c r="H828" s="27">
        <f>H829+H834</f>
        <v>5845.6999999999998</v>
      </c>
      <c r="I828" s="27">
        <f>I829+I834</f>
        <v>5845.6999999999998</v>
      </c>
      <c r="J828" s="27">
        <f>J829+J834</f>
        <v>0</v>
      </c>
      <c r="K828" s="27">
        <f>K829+K834</f>
        <v>0</v>
      </c>
      <c r="L828" s="27">
        <f>L829+L834</f>
        <v>0</v>
      </c>
      <c r="M828" s="27">
        <f t="shared" si="2036"/>
        <v>5845.6999999999998</v>
      </c>
      <c r="N828" s="27">
        <f t="shared" si="2037"/>
        <v>5845.6999999999998</v>
      </c>
      <c r="O828" s="27">
        <f t="shared" si="2038"/>
        <v>5845.6999999999998</v>
      </c>
      <c r="P828" s="27">
        <f>P829+P834</f>
        <v>0</v>
      </c>
      <c r="Q828" s="27">
        <f>Q829+Q834</f>
        <v>0</v>
      </c>
      <c r="R828" s="27">
        <f>R829+R834</f>
        <v>0</v>
      </c>
      <c r="S828" s="27">
        <f>S829+S834</f>
        <v>0</v>
      </c>
      <c r="T828" s="27">
        <f>T829+T834</f>
        <v>0</v>
      </c>
      <c r="U828" s="27">
        <f>U829+U834</f>
        <v>0</v>
      </c>
      <c r="V828" s="27">
        <f>V829+V834</f>
        <v>0</v>
      </c>
      <c r="W828" s="27">
        <f>W829+W834</f>
        <v>0</v>
      </c>
      <c r="X828" s="27">
        <f>X829+X834</f>
        <v>0</v>
      </c>
      <c r="Y828" s="27">
        <f>Y829+Y834</f>
        <v>0</v>
      </c>
      <c r="Z828" s="27">
        <f>Z829+Z834</f>
        <v>0</v>
      </c>
      <c r="AA828" s="27">
        <f>AA829+AA834</f>
        <v>0</v>
      </c>
      <c r="AB828" s="27">
        <f>AB829+AB834</f>
        <v>0</v>
      </c>
      <c r="AC828" s="27">
        <f t="shared" si="2000"/>
        <v>5845.6999999999998</v>
      </c>
      <c r="AD828" s="27">
        <f t="shared" si="2001"/>
        <v>5845.6999999999998</v>
      </c>
      <c r="AE828" s="27">
        <f t="shared" si="2002"/>
        <v>5845.6999999999998</v>
      </c>
      <c r="AF828" s="27">
        <f>AF829+AF834</f>
        <v>0</v>
      </c>
      <c r="AG828" s="27">
        <f t="shared" si="2003"/>
        <v>5845.6999999999998</v>
      </c>
      <c r="AH828" s="27">
        <f t="shared" si="2004"/>
        <v>5845.6999999999998</v>
      </c>
      <c r="AI828" s="27">
        <f t="shared" si="2005"/>
        <v>5845.6999999999998</v>
      </c>
      <c r="AJ828" s="27">
        <f>AJ829+AJ834</f>
        <v>0</v>
      </c>
      <c r="AK828" s="27">
        <f>AK829+AK834</f>
        <v>0</v>
      </c>
      <c r="AL828" s="27">
        <f>AL829+AL834</f>
        <v>0</v>
      </c>
      <c r="AM828" s="27">
        <f>AM829+AM834</f>
        <v>0</v>
      </c>
      <c r="AN828" s="27">
        <f>AN829+AN834</f>
        <v>0</v>
      </c>
      <c r="AO828" s="27">
        <f>AO829+AO834</f>
        <v>0</v>
      </c>
      <c r="AP828" s="27">
        <f>AP829+AP834</f>
        <v>0</v>
      </c>
      <c r="AQ828" s="27">
        <f>AQ829+AQ834</f>
        <v>0</v>
      </c>
      <c r="AR828" s="27">
        <f>AR829+AR834</f>
        <v>0</v>
      </c>
      <c r="AS828" s="27">
        <f t="shared" si="1996"/>
        <v>5845.6999999999998</v>
      </c>
      <c r="AT828" s="27">
        <f t="shared" si="1997"/>
        <v>5845.6999999999998</v>
      </c>
      <c r="AU828" s="27">
        <f t="shared" si="1998"/>
        <v>5845.6999999999998</v>
      </c>
      <c r="AV828" s="27">
        <f>AV829+AV834</f>
        <v>0</v>
      </c>
      <c r="AW828" s="28"/>
      <c r="AX828" s="28"/>
      <c r="AY828" s="24"/>
      <c r="AZ828" s="24"/>
      <c r="BA828" s="24"/>
      <c r="BB828" s="24"/>
      <c r="BC828" s="24"/>
      <c r="BD828" s="24"/>
      <c r="BE828" s="24"/>
    </row>
    <row r="829" ht="31.5">
      <c r="A829" s="29" t="s">
        <v>491</v>
      </c>
      <c r="B829" s="29" t="s">
        <v>74</v>
      </c>
      <c r="C829" s="29" t="s">
        <v>74</v>
      </c>
      <c r="D829" s="29" t="s">
        <v>203</v>
      </c>
      <c r="E829" s="36"/>
      <c r="F829" s="30" t="s">
        <v>204</v>
      </c>
      <c r="G829" s="31">
        <f t="shared" ref="G829:G851" si="2039">G830</f>
        <v>5215.6999999999998</v>
      </c>
      <c r="H829" s="31">
        <f t="shared" ref="H829:H851" si="2040">H830</f>
        <v>5215.6999999999998</v>
      </c>
      <c r="I829" s="31">
        <f t="shared" ref="I829:I851" si="2041">I830</f>
        <v>5215.6999999999998</v>
      </c>
      <c r="J829" s="31">
        <f t="shared" ref="J829:J851" si="2042">J830</f>
        <v>0</v>
      </c>
      <c r="K829" s="31">
        <f t="shared" ref="K829:K851" si="2043">K830</f>
        <v>0</v>
      </c>
      <c r="L829" s="31">
        <f t="shared" ref="L829:L851" si="2044">L830</f>
        <v>0</v>
      </c>
      <c r="M829" s="31">
        <f t="shared" si="2036"/>
        <v>5215.6999999999998</v>
      </c>
      <c r="N829" s="31">
        <f t="shared" si="2037"/>
        <v>5215.6999999999998</v>
      </c>
      <c r="O829" s="31">
        <f t="shared" si="2038"/>
        <v>5215.6999999999998</v>
      </c>
      <c r="P829" s="31">
        <f t="shared" ref="P829:P851" si="2045">P830</f>
        <v>0</v>
      </c>
      <c r="Q829" s="31">
        <f t="shared" ref="Q829:Q851" si="2046">Q830</f>
        <v>0</v>
      </c>
      <c r="R829" s="31">
        <f t="shared" ref="R829:R851" si="2047">R830</f>
        <v>0</v>
      </c>
      <c r="S829" s="31">
        <f t="shared" ref="S829:S851" si="2048">S830</f>
        <v>0</v>
      </c>
      <c r="T829" s="31">
        <f t="shared" ref="T829:T851" si="2049">T830</f>
        <v>0</v>
      </c>
      <c r="U829" s="31">
        <f t="shared" ref="U829:U851" si="2050">U830</f>
        <v>0</v>
      </c>
      <c r="V829" s="31">
        <f t="shared" ref="V829:V851" si="2051">V830</f>
        <v>0</v>
      </c>
      <c r="W829" s="31">
        <f t="shared" ref="W829:W851" si="2052">W830</f>
        <v>0</v>
      </c>
      <c r="X829" s="31">
        <f t="shared" ref="X829:X851" si="2053">X830</f>
        <v>0</v>
      </c>
      <c r="Y829" s="31">
        <f t="shared" ref="Y829:Y851" si="2054">Y830</f>
        <v>0</v>
      </c>
      <c r="Z829" s="31">
        <f t="shared" ref="Z829:Z851" si="2055">Z830</f>
        <v>0</v>
      </c>
      <c r="AA829" s="31">
        <f t="shared" ref="AA829:AA851" si="2056">AA830</f>
        <v>0</v>
      </c>
      <c r="AB829" s="31">
        <f t="shared" ref="AB829:AB851" si="2057">AB830</f>
        <v>0</v>
      </c>
      <c r="AC829" s="31">
        <f t="shared" si="2000"/>
        <v>5215.6999999999998</v>
      </c>
      <c r="AD829" s="31">
        <f t="shared" si="2001"/>
        <v>5215.6999999999998</v>
      </c>
      <c r="AE829" s="31">
        <f t="shared" si="2002"/>
        <v>5215.6999999999998</v>
      </c>
      <c r="AF829" s="31">
        <f t="shared" ref="AF829:AF851" si="2058">AF830</f>
        <v>0</v>
      </c>
      <c r="AG829" s="31">
        <f t="shared" si="2003"/>
        <v>5215.6999999999998</v>
      </c>
      <c r="AH829" s="31">
        <f t="shared" si="2004"/>
        <v>5215.6999999999998</v>
      </c>
      <c r="AI829" s="31">
        <f t="shared" si="2005"/>
        <v>5215.6999999999998</v>
      </c>
      <c r="AJ829" s="31">
        <f t="shared" ref="AJ829:AJ851" si="2059">AJ830</f>
        <v>0</v>
      </c>
      <c r="AK829" s="31">
        <f t="shared" ref="AK829:AK851" si="2060">AK830</f>
        <v>0</v>
      </c>
      <c r="AL829" s="31">
        <f t="shared" ref="AL829:AL851" si="2061">AL830</f>
        <v>0</v>
      </c>
      <c r="AM829" s="31">
        <f t="shared" ref="AM829:AM851" si="2062">AM830</f>
        <v>0</v>
      </c>
      <c r="AN829" s="31">
        <f t="shared" ref="AN829:AN851" si="2063">AN830</f>
        <v>0</v>
      </c>
      <c r="AO829" s="31">
        <f t="shared" ref="AO829:AO851" si="2064">AO830</f>
        <v>0</v>
      </c>
      <c r="AP829" s="31">
        <f t="shared" ref="AP829:AP851" si="2065">AP830</f>
        <v>0</v>
      </c>
      <c r="AQ829" s="31">
        <f t="shared" ref="AQ829:AQ851" si="2066">AQ830</f>
        <v>0</v>
      </c>
      <c r="AR829" s="31">
        <f t="shared" ref="AR829:AR851" si="2067">AR830</f>
        <v>0</v>
      </c>
      <c r="AS829" s="31">
        <f t="shared" si="1996"/>
        <v>5215.6999999999998</v>
      </c>
      <c r="AT829" s="31">
        <f t="shared" si="1997"/>
        <v>5215.6999999999998</v>
      </c>
      <c r="AU829" s="31">
        <f t="shared" si="1998"/>
        <v>5215.6999999999998</v>
      </c>
      <c r="AV829" s="31">
        <f t="shared" ref="AV829:AV851" si="2068">AV830</f>
        <v>0</v>
      </c>
      <c r="AW829" s="32"/>
      <c r="AX829" s="32"/>
      <c r="AY829" s="1"/>
      <c r="AZ829" s="1"/>
      <c r="BA829" s="1"/>
      <c r="BB829" s="1"/>
      <c r="BC829" s="1"/>
      <c r="BD829" s="1"/>
      <c r="BE829" s="1"/>
    </row>
    <row r="830" hidden="1">
      <c r="A830" s="29" t="s">
        <v>491</v>
      </c>
      <c r="B830" s="29" t="s">
        <v>74</v>
      </c>
      <c r="C830" s="29" t="s">
        <v>74</v>
      </c>
      <c r="D830" s="29" t="s">
        <v>205</v>
      </c>
      <c r="E830" s="36"/>
      <c r="F830" s="30" t="s">
        <v>34</v>
      </c>
      <c r="G830" s="31">
        <f t="shared" si="2039"/>
        <v>5215.6999999999998</v>
      </c>
      <c r="H830" s="31">
        <f t="shared" si="2040"/>
        <v>5215.6999999999998</v>
      </c>
      <c r="I830" s="31">
        <f t="shared" si="2041"/>
        <v>5215.6999999999998</v>
      </c>
      <c r="J830" s="31">
        <f t="shared" si="2042"/>
        <v>0</v>
      </c>
      <c r="K830" s="31">
        <f t="shared" si="2043"/>
        <v>0</v>
      </c>
      <c r="L830" s="31">
        <f t="shared" si="2044"/>
        <v>0</v>
      </c>
      <c r="M830" s="31">
        <f t="shared" si="2036"/>
        <v>5215.6999999999998</v>
      </c>
      <c r="N830" s="31">
        <f t="shared" si="2037"/>
        <v>5215.6999999999998</v>
      </c>
      <c r="O830" s="31">
        <f t="shared" si="2038"/>
        <v>5215.6999999999998</v>
      </c>
      <c r="P830" s="31">
        <f t="shared" si="2045"/>
        <v>0</v>
      </c>
      <c r="Q830" s="31">
        <f t="shared" si="2046"/>
        <v>0</v>
      </c>
      <c r="R830" s="31">
        <f t="shared" si="2047"/>
        <v>0</v>
      </c>
      <c r="S830" s="31">
        <f t="shared" si="2048"/>
        <v>0</v>
      </c>
      <c r="T830" s="31">
        <f t="shared" si="2049"/>
        <v>0</v>
      </c>
      <c r="U830" s="31">
        <f t="shared" si="2050"/>
        <v>0</v>
      </c>
      <c r="V830" s="31">
        <f t="shared" si="2051"/>
        <v>0</v>
      </c>
      <c r="W830" s="31">
        <f t="shared" si="2052"/>
        <v>0</v>
      </c>
      <c r="X830" s="31">
        <f t="shared" si="2053"/>
        <v>0</v>
      </c>
      <c r="Y830" s="31">
        <f t="shared" si="2054"/>
        <v>0</v>
      </c>
      <c r="Z830" s="31">
        <f t="shared" si="2055"/>
        <v>0</v>
      </c>
      <c r="AA830" s="31">
        <f t="shared" si="2056"/>
        <v>0</v>
      </c>
      <c r="AB830" s="31">
        <f t="shared" si="2057"/>
        <v>0</v>
      </c>
      <c r="AC830" s="31">
        <f t="shared" si="2000"/>
        <v>5215.6999999999998</v>
      </c>
      <c r="AD830" s="31">
        <f t="shared" si="2001"/>
        <v>5215.6999999999998</v>
      </c>
      <c r="AE830" s="31">
        <f t="shared" si="2002"/>
        <v>5215.6999999999998</v>
      </c>
      <c r="AF830" s="31">
        <f t="shared" si="2058"/>
        <v>0</v>
      </c>
      <c r="AG830" s="31">
        <f t="shared" si="2003"/>
        <v>5215.6999999999998</v>
      </c>
      <c r="AH830" s="31">
        <f t="shared" si="2004"/>
        <v>5215.6999999999998</v>
      </c>
      <c r="AI830" s="31">
        <f t="shared" si="2005"/>
        <v>5215.6999999999998</v>
      </c>
      <c r="AJ830" s="31">
        <f t="shared" si="2059"/>
        <v>0</v>
      </c>
      <c r="AK830" s="31">
        <f t="shared" si="2060"/>
        <v>0</v>
      </c>
      <c r="AL830" s="31">
        <f t="shared" si="2061"/>
        <v>0</v>
      </c>
      <c r="AM830" s="31">
        <f t="shared" si="2062"/>
        <v>0</v>
      </c>
      <c r="AN830" s="31">
        <f t="shared" si="2063"/>
        <v>0</v>
      </c>
      <c r="AO830" s="31">
        <f t="shared" si="2064"/>
        <v>0</v>
      </c>
      <c r="AP830" s="31">
        <f t="shared" si="2065"/>
        <v>0</v>
      </c>
      <c r="AQ830" s="31">
        <f t="shared" si="2066"/>
        <v>0</v>
      </c>
      <c r="AR830" s="31">
        <f t="shared" si="2067"/>
        <v>0</v>
      </c>
      <c r="AS830" s="31">
        <f t="shared" si="1996"/>
        <v>5215.6999999999998</v>
      </c>
      <c r="AT830" s="31">
        <f t="shared" si="1997"/>
        <v>5215.6999999999998</v>
      </c>
      <c r="AU830" s="31">
        <f t="shared" si="1998"/>
        <v>5215.6999999999998</v>
      </c>
      <c r="AV830" s="31">
        <f t="shared" si="2068"/>
        <v>0</v>
      </c>
      <c r="AW830" s="32">
        <v>0</v>
      </c>
      <c r="AX830" s="32"/>
      <c r="AY830" s="1" t="s">
        <v>152</v>
      </c>
      <c r="AZ830" s="1"/>
      <c r="BA830" s="1"/>
      <c r="BB830" s="1"/>
      <c r="BC830" s="1"/>
      <c r="BD830" s="1"/>
      <c r="BE830" s="1"/>
    </row>
    <row r="831" ht="47.25">
      <c r="A831" s="29" t="s">
        <v>491</v>
      </c>
      <c r="B831" s="29" t="s">
        <v>74</v>
      </c>
      <c r="C831" s="29" t="s">
        <v>74</v>
      </c>
      <c r="D831" s="29" t="s">
        <v>236</v>
      </c>
      <c r="E831" s="36"/>
      <c r="F831" s="30" t="s">
        <v>237</v>
      </c>
      <c r="G831" s="31">
        <f t="shared" si="2039"/>
        <v>5215.6999999999998</v>
      </c>
      <c r="H831" s="31">
        <f t="shared" si="2040"/>
        <v>5215.6999999999998</v>
      </c>
      <c r="I831" s="31">
        <f t="shared" si="2041"/>
        <v>5215.6999999999998</v>
      </c>
      <c r="J831" s="31">
        <f t="shared" si="2042"/>
        <v>0</v>
      </c>
      <c r="K831" s="31">
        <f t="shared" si="2043"/>
        <v>0</v>
      </c>
      <c r="L831" s="31">
        <f t="shared" si="2044"/>
        <v>0</v>
      </c>
      <c r="M831" s="31">
        <f t="shared" si="2036"/>
        <v>5215.6999999999998</v>
      </c>
      <c r="N831" s="31">
        <f t="shared" si="2037"/>
        <v>5215.6999999999998</v>
      </c>
      <c r="O831" s="31">
        <f t="shared" si="2038"/>
        <v>5215.6999999999998</v>
      </c>
      <c r="P831" s="31">
        <f t="shared" si="2045"/>
        <v>0</v>
      </c>
      <c r="Q831" s="31">
        <f t="shared" si="2046"/>
        <v>0</v>
      </c>
      <c r="R831" s="31">
        <f t="shared" si="2047"/>
        <v>0</v>
      </c>
      <c r="S831" s="31">
        <f t="shared" si="2048"/>
        <v>0</v>
      </c>
      <c r="T831" s="31">
        <f t="shared" si="2049"/>
        <v>0</v>
      </c>
      <c r="U831" s="31">
        <f t="shared" si="2050"/>
        <v>0</v>
      </c>
      <c r="V831" s="31">
        <f t="shared" si="2051"/>
        <v>0</v>
      </c>
      <c r="W831" s="31">
        <f t="shared" si="2052"/>
        <v>0</v>
      </c>
      <c r="X831" s="31">
        <f t="shared" si="2053"/>
        <v>0</v>
      </c>
      <c r="Y831" s="31">
        <f t="shared" si="2054"/>
        <v>0</v>
      </c>
      <c r="Z831" s="31">
        <f t="shared" si="2055"/>
        <v>0</v>
      </c>
      <c r="AA831" s="31">
        <f t="shared" si="2056"/>
        <v>0</v>
      </c>
      <c r="AB831" s="31">
        <f t="shared" si="2057"/>
        <v>0</v>
      </c>
      <c r="AC831" s="31">
        <f t="shared" si="2000"/>
        <v>5215.6999999999998</v>
      </c>
      <c r="AD831" s="31">
        <f t="shared" si="2001"/>
        <v>5215.6999999999998</v>
      </c>
      <c r="AE831" s="31">
        <f t="shared" si="2002"/>
        <v>5215.6999999999998</v>
      </c>
      <c r="AF831" s="31">
        <f t="shared" si="2058"/>
        <v>0</v>
      </c>
      <c r="AG831" s="31">
        <f t="shared" si="2003"/>
        <v>5215.6999999999998</v>
      </c>
      <c r="AH831" s="31">
        <f t="shared" si="2004"/>
        <v>5215.6999999999998</v>
      </c>
      <c r="AI831" s="31">
        <f t="shared" si="2005"/>
        <v>5215.6999999999998</v>
      </c>
      <c r="AJ831" s="31">
        <f t="shared" si="2059"/>
        <v>0</v>
      </c>
      <c r="AK831" s="31">
        <f t="shared" si="2060"/>
        <v>0</v>
      </c>
      <c r="AL831" s="31">
        <f t="shared" si="2061"/>
        <v>0</v>
      </c>
      <c r="AM831" s="31">
        <f t="shared" si="2062"/>
        <v>0</v>
      </c>
      <c r="AN831" s="31">
        <f t="shared" si="2063"/>
        <v>0</v>
      </c>
      <c r="AO831" s="31">
        <f t="shared" si="2064"/>
        <v>0</v>
      </c>
      <c r="AP831" s="31">
        <f t="shared" si="2065"/>
        <v>0</v>
      </c>
      <c r="AQ831" s="31">
        <f t="shared" si="2066"/>
        <v>0</v>
      </c>
      <c r="AR831" s="31">
        <f t="shared" si="2067"/>
        <v>0</v>
      </c>
      <c r="AS831" s="31">
        <f t="shared" si="1996"/>
        <v>5215.6999999999998</v>
      </c>
      <c r="AT831" s="31">
        <f t="shared" si="1997"/>
        <v>5215.6999999999998</v>
      </c>
      <c r="AU831" s="31">
        <f t="shared" si="1998"/>
        <v>5215.6999999999998</v>
      </c>
      <c r="AV831" s="31">
        <f t="shared" si="2068"/>
        <v>0</v>
      </c>
      <c r="AW831" s="32"/>
      <c r="AX831" s="32"/>
      <c r="AY831" s="1"/>
      <c r="AZ831" s="1"/>
      <c r="BA831" s="1"/>
      <c r="BB831" s="1"/>
      <c r="BC831" s="1"/>
      <c r="BD831" s="1"/>
      <c r="BE831" s="1"/>
    </row>
    <row r="832" ht="63">
      <c r="A832" s="29" t="s">
        <v>491</v>
      </c>
      <c r="B832" s="29" t="s">
        <v>74</v>
      </c>
      <c r="C832" s="29" t="s">
        <v>74</v>
      </c>
      <c r="D832" s="29" t="s">
        <v>485</v>
      </c>
      <c r="E832" s="36"/>
      <c r="F832" s="30" t="s">
        <v>486</v>
      </c>
      <c r="G832" s="31">
        <f t="shared" si="2039"/>
        <v>5215.6999999999998</v>
      </c>
      <c r="H832" s="31">
        <f t="shared" si="2040"/>
        <v>5215.6999999999998</v>
      </c>
      <c r="I832" s="31">
        <f t="shared" si="2041"/>
        <v>5215.6999999999998</v>
      </c>
      <c r="J832" s="31">
        <f t="shared" si="2042"/>
        <v>0</v>
      </c>
      <c r="K832" s="31">
        <f t="shared" si="2043"/>
        <v>0</v>
      </c>
      <c r="L832" s="31">
        <f t="shared" si="2044"/>
        <v>0</v>
      </c>
      <c r="M832" s="31">
        <f t="shared" si="2036"/>
        <v>5215.6999999999998</v>
      </c>
      <c r="N832" s="31">
        <f t="shared" si="2037"/>
        <v>5215.6999999999998</v>
      </c>
      <c r="O832" s="31">
        <f t="shared" si="2038"/>
        <v>5215.6999999999998</v>
      </c>
      <c r="P832" s="31">
        <f t="shared" si="2045"/>
        <v>0</v>
      </c>
      <c r="Q832" s="31">
        <f t="shared" si="2046"/>
        <v>0</v>
      </c>
      <c r="R832" s="31">
        <f t="shared" si="2047"/>
        <v>0</v>
      </c>
      <c r="S832" s="31">
        <f t="shared" si="2048"/>
        <v>0</v>
      </c>
      <c r="T832" s="31">
        <f t="shared" si="2049"/>
        <v>0</v>
      </c>
      <c r="U832" s="31">
        <f t="shared" si="2050"/>
        <v>0</v>
      </c>
      <c r="V832" s="31">
        <f t="shared" si="2051"/>
        <v>0</v>
      </c>
      <c r="W832" s="31">
        <f t="shared" si="2052"/>
        <v>0</v>
      </c>
      <c r="X832" s="31">
        <f t="shared" si="2053"/>
        <v>0</v>
      </c>
      <c r="Y832" s="31">
        <f t="shared" si="2054"/>
        <v>0</v>
      </c>
      <c r="Z832" s="31">
        <f t="shared" si="2055"/>
        <v>0</v>
      </c>
      <c r="AA832" s="31">
        <f t="shared" si="2056"/>
        <v>0</v>
      </c>
      <c r="AB832" s="31">
        <f t="shared" si="2057"/>
        <v>0</v>
      </c>
      <c r="AC832" s="31">
        <f t="shared" si="2000"/>
        <v>5215.6999999999998</v>
      </c>
      <c r="AD832" s="31">
        <f t="shared" si="2001"/>
        <v>5215.6999999999998</v>
      </c>
      <c r="AE832" s="31">
        <f t="shared" si="2002"/>
        <v>5215.6999999999998</v>
      </c>
      <c r="AF832" s="31">
        <f t="shared" si="2058"/>
        <v>0</v>
      </c>
      <c r="AG832" s="31">
        <f t="shared" si="2003"/>
        <v>5215.6999999999998</v>
      </c>
      <c r="AH832" s="31">
        <f t="shared" si="2004"/>
        <v>5215.6999999999998</v>
      </c>
      <c r="AI832" s="31">
        <f t="shared" si="2005"/>
        <v>5215.6999999999998</v>
      </c>
      <c r="AJ832" s="31">
        <f t="shared" si="2059"/>
        <v>0</v>
      </c>
      <c r="AK832" s="31">
        <f t="shared" si="2060"/>
        <v>0</v>
      </c>
      <c r="AL832" s="31">
        <f t="shared" si="2061"/>
        <v>0</v>
      </c>
      <c r="AM832" s="31">
        <f t="shared" si="2062"/>
        <v>0</v>
      </c>
      <c r="AN832" s="31">
        <f t="shared" si="2063"/>
        <v>0</v>
      </c>
      <c r="AO832" s="31">
        <f t="shared" si="2064"/>
        <v>0</v>
      </c>
      <c r="AP832" s="31">
        <f t="shared" si="2065"/>
        <v>0</v>
      </c>
      <c r="AQ832" s="31">
        <f t="shared" si="2066"/>
        <v>0</v>
      </c>
      <c r="AR832" s="31">
        <f t="shared" si="2067"/>
        <v>0</v>
      </c>
      <c r="AS832" s="31">
        <f t="shared" si="1996"/>
        <v>5215.6999999999998</v>
      </c>
      <c r="AT832" s="31">
        <f t="shared" si="1997"/>
        <v>5215.6999999999998</v>
      </c>
      <c r="AU832" s="31">
        <f t="shared" si="1998"/>
        <v>5215.6999999999998</v>
      </c>
      <c r="AV832" s="31">
        <f t="shared" si="2068"/>
        <v>0</v>
      </c>
      <c r="AW832" s="32"/>
      <c r="AX832" s="32"/>
      <c r="AY832" s="1"/>
      <c r="AZ832" s="1"/>
      <c r="BA832" s="1"/>
      <c r="BB832" s="1"/>
      <c r="BC832" s="1"/>
      <c r="BD832" s="1"/>
      <c r="BE832" s="1"/>
    </row>
    <row r="833" ht="31.5">
      <c r="A833" s="29" t="s">
        <v>491</v>
      </c>
      <c r="B833" s="29" t="s">
        <v>74</v>
      </c>
      <c r="C833" s="29" t="s">
        <v>74</v>
      </c>
      <c r="D833" s="29" t="s">
        <v>485</v>
      </c>
      <c r="E833" s="29" t="s">
        <v>129</v>
      </c>
      <c r="F833" s="30" t="s">
        <v>130</v>
      </c>
      <c r="G833" s="31">
        <v>5215.6999999999998</v>
      </c>
      <c r="H833" s="31">
        <v>5215.6999999999998</v>
      </c>
      <c r="I833" s="31">
        <v>5215.6999999999998</v>
      </c>
      <c r="J833" s="31"/>
      <c r="K833" s="31"/>
      <c r="L833" s="31"/>
      <c r="M833" s="31">
        <f t="shared" si="2036"/>
        <v>5215.6999999999998</v>
      </c>
      <c r="N833" s="31">
        <f t="shared" si="2037"/>
        <v>5215.6999999999998</v>
      </c>
      <c r="O833" s="31">
        <f t="shared" si="2038"/>
        <v>5215.6999999999998</v>
      </c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  <c r="AA833" s="31"/>
      <c r="AB833" s="31"/>
      <c r="AC833" s="31">
        <f t="shared" si="2000"/>
        <v>5215.6999999999998</v>
      </c>
      <c r="AD833" s="31">
        <f t="shared" si="2001"/>
        <v>5215.6999999999998</v>
      </c>
      <c r="AE833" s="31">
        <f t="shared" si="2002"/>
        <v>5215.6999999999998</v>
      </c>
      <c r="AF833" s="31"/>
      <c r="AG833" s="31">
        <f t="shared" si="2003"/>
        <v>5215.6999999999998</v>
      </c>
      <c r="AH833" s="31">
        <f t="shared" si="2004"/>
        <v>5215.6999999999998</v>
      </c>
      <c r="AI833" s="31">
        <f t="shared" si="2005"/>
        <v>5215.6999999999998</v>
      </c>
      <c r="AJ833" s="31"/>
      <c r="AK833" s="31"/>
      <c r="AL833" s="31"/>
      <c r="AM833" s="31"/>
      <c r="AN833" s="31"/>
      <c r="AO833" s="31"/>
      <c r="AP833" s="31"/>
      <c r="AQ833" s="31"/>
      <c r="AR833" s="31"/>
      <c r="AS833" s="31">
        <f t="shared" si="1996"/>
        <v>5215.6999999999998</v>
      </c>
      <c r="AT833" s="31">
        <f t="shared" si="1997"/>
        <v>5215.6999999999998</v>
      </c>
      <c r="AU833" s="31">
        <f t="shared" si="1998"/>
        <v>5215.6999999999998</v>
      </c>
      <c r="AV833" s="31"/>
      <c r="AW833" s="32"/>
      <c r="AX833" s="32"/>
      <c r="AY833" s="1"/>
      <c r="AZ833" s="1"/>
      <c r="BA833" s="1"/>
      <c r="BB833" s="1"/>
      <c r="BC833" s="1"/>
      <c r="BD833" s="1"/>
      <c r="BE833" s="1"/>
    </row>
    <row r="834" ht="47.25">
      <c r="A834" s="29" t="s">
        <v>491</v>
      </c>
      <c r="B834" s="29" t="s">
        <v>74</v>
      </c>
      <c r="C834" s="29" t="s">
        <v>74</v>
      </c>
      <c r="D834" s="29" t="s">
        <v>248</v>
      </c>
      <c r="E834" s="36"/>
      <c r="F834" s="30" t="s">
        <v>249</v>
      </c>
      <c r="G834" s="31">
        <f t="shared" si="2039"/>
        <v>630</v>
      </c>
      <c r="H834" s="31">
        <f t="shared" si="2040"/>
        <v>630</v>
      </c>
      <c r="I834" s="31">
        <f t="shared" si="2041"/>
        <v>630</v>
      </c>
      <c r="J834" s="31">
        <f t="shared" si="2042"/>
        <v>0</v>
      </c>
      <c r="K834" s="31">
        <f t="shared" si="2043"/>
        <v>0</v>
      </c>
      <c r="L834" s="31">
        <f t="shared" si="2044"/>
        <v>0</v>
      </c>
      <c r="M834" s="31">
        <f t="shared" si="2036"/>
        <v>630</v>
      </c>
      <c r="N834" s="31">
        <f t="shared" si="2037"/>
        <v>630</v>
      </c>
      <c r="O834" s="31">
        <f t="shared" si="2038"/>
        <v>630</v>
      </c>
      <c r="P834" s="31">
        <f t="shared" si="2045"/>
        <v>0</v>
      </c>
      <c r="Q834" s="31">
        <f t="shared" si="2046"/>
        <v>0</v>
      </c>
      <c r="R834" s="31">
        <f t="shared" si="2047"/>
        <v>0</v>
      </c>
      <c r="S834" s="31">
        <f t="shared" si="2048"/>
        <v>0</v>
      </c>
      <c r="T834" s="31">
        <f t="shared" si="2049"/>
        <v>0</v>
      </c>
      <c r="U834" s="31">
        <f t="shared" si="2050"/>
        <v>0</v>
      </c>
      <c r="V834" s="31">
        <f t="shared" si="2051"/>
        <v>0</v>
      </c>
      <c r="W834" s="31">
        <f t="shared" si="2052"/>
        <v>0</v>
      </c>
      <c r="X834" s="31">
        <f t="shared" si="2053"/>
        <v>0</v>
      </c>
      <c r="Y834" s="31">
        <f t="shared" si="2054"/>
        <v>0</v>
      </c>
      <c r="Z834" s="31">
        <f t="shared" si="2055"/>
        <v>0</v>
      </c>
      <c r="AA834" s="31">
        <f t="shared" si="2056"/>
        <v>0</v>
      </c>
      <c r="AB834" s="31">
        <f t="shared" si="2057"/>
        <v>0</v>
      </c>
      <c r="AC834" s="31">
        <f t="shared" si="2000"/>
        <v>630</v>
      </c>
      <c r="AD834" s="31">
        <f t="shared" si="2001"/>
        <v>630</v>
      </c>
      <c r="AE834" s="31">
        <f t="shared" si="2002"/>
        <v>630</v>
      </c>
      <c r="AF834" s="31">
        <f t="shared" si="2058"/>
        <v>0</v>
      </c>
      <c r="AG834" s="31">
        <f t="shared" si="2003"/>
        <v>630</v>
      </c>
      <c r="AH834" s="31">
        <f t="shared" si="2004"/>
        <v>630</v>
      </c>
      <c r="AI834" s="31">
        <f t="shared" si="2005"/>
        <v>630</v>
      </c>
      <c r="AJ834" s="31">
        <f t="shared" si="2059"/>
        <v>0</v>
      </c>
      <c r="AK834" s="31">
        <f t="shared" si="2060"/>
        <v>0</v>
      </c>
      <c r="AL834" s="31">
        <f t="shared" si="2061"/>
        <v>0</v>
      </c>
      <c r="AM834" s="31">
        <f t="shared" si="2062"/>
        <v>0</v>
      </c>
      <c r="AN834" s="31">
        <f t="shared" si="2063"/>
        <v>0</v>
      </c>
      <c r="AO834" s="31">
        <f t="shared" si="2064"/>
        <v>0</v>
      </c>
      <c r="AP834" s="31">
        <f t="shared" si="2065"/>
        <v>0</v>
      </c>
      <c r="AQ834" s="31">
        <f t="shared" si="2066"/>
        <v>0</v>
      </c>
      <c r="AR834" s="31">
        <f t="shared" si="2067"/>
        <v>0</v>
      </c>
      <c r="AS834" s="31">
        <f t="shared" si="1996"/>
        <v>630</v>
      </c>
      <c r="AT834" s="31">
        <f t="shared" si="1997"/>
        <v>630</v>
      </c>
      <c r="AU834" s="31">
        <f t="shared" si="1998"/>
        <v>630</v>
      </c>
      <c r="AV834" s="31">
        <f t="shared" si="2068"/>
        <v>0</v>
      </c>
      <c r="AW834" s="32"/>
      <c r="AX834" s="32"/>
      <c r="AY834" s="1"/>
      <c r="AZ834" s="1"/>
      <c r="BA834" s="1"/>
      <c r="BB834" s="1"/>
      <c r="BC834" s="1"/>
      <c r="BD834" s="1"/>
      <c r="BE834" s="1"/>
    </row>
    <row r="835" hidden="1">
      <c r="A835" s="29" t="s">
        <v>491</v>
      </c>
      <c r="B835" s="29" t="s">
        <v>74</v>
      </c>
      <c r="C835" s="29" t="s">
        <v>74</v>
      </c>
      <c r="D835" s="29" t="s">
        <v>250</v>
      </c>
      <c r="E835" s="36"/>
      <c r="F835" s="30" t="s">
        <v>34</v>
      </c>
      <c r="G835" s="31">
        <f t="shared" si="2039"/>
        <v>630</v>
      </c>
      <c r="H835" s="31">
        <f t="shared" si="2040"/>
        <v>630</v>
      </c>
      <c r="I835" s="31">
        <f t="shared" si="2041"/>
        <v>630</v>
      </c>
      <c r="J835" s="31">
        <f t="shared" si="2042"/>
        <v>0</v>
      </c>
      <c r="K835" s="31">
        <f t="shared" si="2043"/>
        <v>0</v>
      </c>
      <c r="L835" s="31">
        <f t="shared" si="2044"/>
        <v>0</v>
      </c>
      <c r="M835" s="31">
        <f t="shared" si="2036"/>
        <v>630</v>
      </c>
      <c r="N835" s="31">
        <f t="shared" si="2037"/>
        <v>630</v>
      </c>
      <c r="O835" s="31">
        <f t="shared" si="2038"/>
        <v>630</v>
      </c>
      <c r="P835" s="31">
        <f t="shared" si="2045"/>
        <v>0</v>
      </c>
      <c r="Q835" s="31">
        <f t="shared" si="2046"/>
        <v>0</v>
      </c>
      <c r="R835" s="31">
        <f t="shared" si="2047"/>
        <v>0</v>
      </c>
      <c r="S835" s="31">
        <f t="shared" si="2048"/>
        <v>0</v>
      </c>
      <c r="T835" s="31">
        <f t="shared" si="2049"/>
        <v>0</v>
      </c>
      <c r="U835" s="31">
        <f t="shared" si="2050"/>
        <v>0</v>
      </c>
      <c r="V835" s="31">
        <f t="shared" si="2051"/>
        <v>0</v>
      </c>
      <c r="W835" s="31">
        <f t="shared" si="2052"/>
        <v>0</v>
      </c>
      <c r="X835" s="31">
        <f t="shared" si="2053"/>
        <v>0</v>
      </c>
      <c r="Y835" s="31">
        <f t="shared" si="2054"/>
        <v>0</v>
      </c>
      <c r="Z835" s="31">
        <f t="shared" si="2055"/>
        <v>0</v>
      </c>
      <c r="AA835" s="31">
        <f t="shared" si="2056"/>
        <v>0</v>
      </c>
      <c r="AB835" s="31">
        <f t="shared" si="2057"/>
        <v>0</v>
      </c>
      <c r="AC835" s="31">
        <f t="shared" si="2000"/>
        <v>630</v>
      </c>
      <c r="AD835" s="31">
        <f t="shared" si="2001"/>
        <v>630</v>
      </c>
      <c r="AE835" s="31">
        <f t="shared" si="2002"/>
        <v>630</v>
      </c>
      <c r="AF835" s="31">
        <f t="shared" si="2058"/>
        <v>0</v>
      </c>
      <c r="AG835" s="31">
        <f t="shared" si="2003"/>
        <v>630</v>
      </c>
      <c r="AH835" s="31">
        <f t="shared" si="2004"/>
        <v>630</v>
      </c>
      <c r="AI835" s="31">
        <f t="shared" si="2005"/>
        <v>630</v>
      </c>
      <c r="AJ835" s="31">
        <f t="shared" si="2059"/>
        <v>0</v>
      </c>
      <c r="AK835" s="31">
        <f t="shared" si="2060"/>
        <v>0</v>
      </c>
      <c r="AL835" s="31">
        <f t="shared" si="2061"/>
        <v>0</v>
      </c>
      <c r="AM835" s="31">
        <f t="shared" si="2062"/>
        <v>0</v>
      </c>
      <c r="AN835" s="31">
        <f t="shared" si="2063"/>
        <v>0</v>
      </c>
      <c r="AO835" s="31">
        <f t="shared" si="2064"/>
        <v>0</v>
      </c>
      <c r="AP835" s="31">
        <f t="shared" si="2065"/>
        <v>0</v>
      </c>
      <c r="AQ835" s="31">
        <f t="shared" si="2066"/>
        <v>0</v>
      </c>
      <c r="AR835" s="31">
        <f t="shared" si="2067"/>
        <v>0</v>
      </c>
      <c r="AS835" s="31">
        <f t="shared" si="1996"/>
        <v>630</v>
      </c>
      <c r="AT835" s="31">
        <f t="shared" si="1997"/>
        <v>630</v>
      </c>
      <c r="AU835" s="31">
        <f t="shared" si="1998"/>
        <v>630</v>
      </c>
      <c r="AV835" s="31">
        <f t="shared" si="2068"/>
        <v>0</v>
      </c>
      <c r="AW835" s="32">
        <v>0</v>
      </c>
      <c r="AX835" s="32"/>
      <c r="AY835" s="1" t="s">
        <v>152</v>
      </c>
      <c r="AZ835" s="1"/>
      <c r="BA835" s="1"/>
      <c r="BB835" s="1"/>
      <c r="BC835" s="1"/>
      <c r="BD835" s="1"/>
      <c r="BE835" s="1"/>
    </row>
    <row r="836" ht="31.5">
      <c r="A836" s="29" t="s">
        <v>491</v>
      </c>
      <c r="B836" s="29" t="s">
        <v>74</v>
      </c>
      <c r="C836" s="29" t="s">
        <v>74</v>
      </c>
      <c r="D836" s="29" t="s">
        <v>259</v>
      </c>
      <c r="E836" s="36"/>
      <c r="F836" s="30" t="s">
        <v>260</v>
      </c>
      <c r="G836" s="31">
        <f t="shared" si="2039"/>
        <v>630</v>
      </c>
      <c r="H836" s="31">
        <f t="shared" si="2040"/>
        <v>630</v>
      </c>
      <c r="I836" s="31">
        <f t="shared" si="2041"/>
        <v>630</v>
      </c>
      <c r="J836" s="31">
        <f t="shared" si="2042"/>
        <v>0</v>
      </c>
      <c r="K836" s="31">
        <f t="shared" si="2043"/>
        <v>0</v>
      </c>
      <c r="L836" s="31">
        <f t="shared" si="2044"/>
        <v>0</v>
      </c>
      <c r="M836" s="31">
        <f t="shared" si="2036"/>
        <v>630</v>
      </c>
      <c r="N836" s="31">
        <f t="shared" si="2037"/>
        <v>630</v>
      </c>
      <c r="O836" s="31">
        <f t="shared" si="2038"/>
        <v>630</v>
      </c>
      <c r="P836" s="31">
        <f t="shared" si="2045"/>
        <v>0</v>
      </c>
      <c r="Q836" s="31">
        <f t="shared" si="2046"/>
        <v>0</v>
      </c>
      <c r="R836" s="31">
        <f t="shared" si="2047"/>
        <v>0</v>
      </c>
      <c r="S836" s="31">
        <f t="shared" si="2048"/>
        <v>0</v>
      </c>
      <c r="T836" s="31">
        <f t="shared" si="2049"/>
        <v>0</v>
      </c>
      <c r="U836" s="31">
        <f t="shared" si="2050"/>
        <v>0</v>
      </c>
      <c r="V836" s="31">
        <f t="shared" si="2051"/>
        <v>0</v>
      </c>
      <c r="W836" s="31">
        <f t="shared" si="2052"/>
        <v>0</v>
      </c>
      <c r="X836" s="31">
        <f t="shared" si="2053"/>
        <v>0</v>
      </c>
      <c r="Y836" s="31">
        <f t="shared" si="2054"/>
        <v>0</v>
      </c>
      <c r="Z836" s="31">
        <f t="shared" si="2055"/>
        <v>0</v>
      </c>
      <c r="AA836" s="31">
        <f t="shared" si="2056"/>
        <v>0</v>
      </c>
      <c r="AB836" s="31">
        <f t="shared" si="2057"/>
        <v>0</v>
      </c>
      <c r="AC836" s="31">
        <f t="shared" si="2000"/>
        <v>630</v>
      </c>
      <c r="AD836" s="31">
        <f t="shared" si="2001"/>
        <v>630</v>
      </c>
      <c r="AE836" s="31">
        <f t="shared" si="2002"/>
        <v>630</v>
      </c>
      <c r="AF836" s="31">
        <f t="shared" si="2058"/>
        <v>0</v>
      </c>
      <c r="AG836" s="31">
        <f t="shared" si="2003"/>
        <v>630</v>
      </c>
      <c r="AH836" s="31">
        <f t="shared" si="2004"/>
        <v>630</v>
      </c>
      <c r="AI836" s="31">
        <f t="shared" si="2005"/>
        <v>630</v>
      </c>
      <c r="AJ836" s="31">
        <f t="shared" si="2059"/>
        <v>0</v>
      </c>
      <c r="AK836" s="31">
        <f t="shared" si="2060"/>
        <v>0</v>
      </c>
      <c r="AL836" s="31">
        <f t="shared" si="2061"/>
        <v>0</v>
      </c>
      <c r="AM836" s="31">
        <f t="shared" si="2062"/>
        <v>0</v>
      </c>
      <c r="AN836" s="31">
        <f t="shared" si="2063"/>
        <v>0</v>
      </c>
      <c r="AO836" s="31">
        <f t="shared" si="2064"/>
        <v>0</v>
      </c>
      <c r="AP836" s="31">
        <f t="shared" si="2065"/>
        <v>0</v>
      </c>
      <c r="AQ836" s="31">
        <f t="shared" si="2066"/>
        <v>0</v>
      </c>
      <c r="AR836" s="31">
        <f t="shared" si="2067"/>
        <v>0</v>
      </c>
      <c r="AS836" s="31">
        <f t="shared" si="1996"/>
        <v>630</v>
      </c>
      <c r="AT836" s="31">
        <f t="shared" si="1997"/>
        <v>630</v>
      </c>
      <c r="AU836" s="31">
        <f t="shared" si="1998"/>
        <v>630</v>
      </c>
      <c r="AV836" s="31">
        <f t="shared" si="2068"/>
        <v>0</v>
      </c>
      <c r="AW836" s="32"/>
      <c r="AX836" s="32"/>
      <c r="AY836" s="1"/>
      <c r="AZ836" s="1"/>
      <c r="BA836" s="1"/>
      <c r="BB836" s="1"/>
      <c r="BC836" s="1"/>
      <c r="BD836" s="1"/>
      <c r="BE836" s="1"/>
    </row>
    <row r="837" ht="47.25">
      <c r="A837" s="29" t="s">
        <v>491</v>
      </c>
      <c r="B837" s="29" t="s">
        <v>74</v>
      </c>
      <c r="C837" s="29" t="s">
        <v>74</v>
      </c>
      <c r="D837" s="29" t="s">
        <v>487</v>
      </c>
      <c r="E837" s="36"/>
      <c r="F837" s="30" t="s">
        <v>488</v>
      </c>
      <c r="G837" s="31">
        <f t="shared" si="2039"/>
        <v>630</v>
      </c>
      <c r="H837" s="31">
        <f t="shared" si="2040"/>
        <v>630</v>
      </c>
      <c r="I837" s="31">
        <f t="shared" si="2041"/>
        <v>630</v>
      </c>
      <c r="J837" s="31">
        <f t="shared" si="2042"/>
        <v>0</v>
      </c>
      <c r="K837" s="31">
        <f t="shared" si="2043"/>
        <v>0</v>
      </c>
      <c r="L837" s="31">
        <f t="shared" si="2044"/>
        <v>0</v>
      </c>
      <c r="M837" s="31">
        <f t="shared" si="2036"/>
        <v>630</v>
      </c>
      <c r="N837" s="31">
        <f t="shared" si="2037"/>
        <v>630</v>
      </c>
      <c r="O837" s="31">
        <f t="shared" si="2038"/>
        <v>630</v>
      </c>
      <c r="P837" s="31">
        <f t="shared" si="2045"/>
        <v>0</v>
      </c>
      <c r="Q837" s="31">
        <f t="shared" si="2046"/>
        <v>0</v>
      </c>
      <c r="R837" s="31">
        <f t="shared" si="2047"/>
        <v>0</v>
      </c>
      <c r="S837" s="31">
        <f t="shared" si="2048"/>
        <v>0</v>
      </c>
      <c r="T837" s="31">
        <f t="shared" si="2049"/>
        <v>0</v>
      </c>
      <c r="U837" s="31">
        <f t="shared" si="2050"/>
        <v>0</v>
      </c>
      <c r="V837" s="31">
        <f t="shared" si="2051"/>
        <v>0</v>
      </c>
      <c r="W837" s="31">
        <f t="shared" si="2052"/>
        <v>0</v>
      </c>
      <c r="X837" s="31">
        <f t="shared" si="2053"/>
        <v>0</v>
      </c>
      <c r="Y837" s="31">
        <f t="shared" si="2054"/>
        <v>0</v>
      </c>
      <c r="Z837" s="31">
        <f t="shared" si="2055"/>
        <v>0</v>
      </c>
      <c r="AA837" s="31">
        <f t="shared" si="2056"/>
        <v>0</v>
      </c>
      <c r="AB837" s="31">
        <f t="shared" si="2057"/>
        <v>0</v>
      </c>
      <c r="AC837" s="31">
        <f t="shared" si="2000"/>
        <v>630</v>
      </c>
      <c r="AD837" s="31">
        <f t="shared" si="2001"/>
        <v>630</v>
      </c>
      <c r="AE837" s="31">
        <f t="shared" si="2002"/>
        <v>630</v>
      </c>
      <c r="AF837" s="31">
        <f t="shared" si="2058"/>
        <v>0</v>
      </c>
      <c r="AG837" s="31">
        <f t="shared" si="2003"/>
        <v>630</v>
      </c>
      <c r="AH837" s="31">
        <f t="shared" si="2004"/>
        <v>630</v>
      </c>
      <c r="AI837" s="31">
        <f t="shared" si="2005"/>
        <v>630</v>
      </c>
      <c r="AJ837" s="31">
        <f t="shared" si="2059"/>
        <v>0</v>
      </c>
      <c r="AK837" s="31">
        <f t="shared" si="2060"/>
        <v>0</v>
      </c>
      <c r="AL837" s="31">
        <f t="shared" si="2061"/>
        <v>0</v>
      </c>
      <c r="AM837" s="31">
        <f t="shared" si="2062"/>
        <v>0</v>
      </c>
      <c r="AN837" s="31">
        <f t="shared" si="2063"/>
        <v>0</v>
      </c>
      <c r="AO837" s="31">
        <f t="shared" si="2064"/>
        <v>0</v>
      </c>
      <c r="AP837" s="31">
        <f t="shared" si="2065"/>
        <v>0</v>
      </c>
      <c r="AQ837" s="31">
        <f t="shared" si="2066"/>
        <v>0</v>
      </c>
      <c r="AR837" s="31">
        <f t="shared" si="2067"/>
        <v>0</v>
      </c>
      <c r="AS837" s="31">
        <f t="shared" si="1996"/>
        <v>630</v>
      </c>
      <c r="AT837" s="31">
        <f t="shared" si="1997"/>
        <v>630</v>
      </c>
      <c r="AU837" s="31">
        <f t="shared" si="1998"/>
        <v>630</v>
      </c>
      <c r="AV837" s="31">
        <f t="shared" si="2068"/>
        <v>0</v>
      </c>
      <c r="AW837" s="32"/>
      <c r="AX837" s="32"/>
      <c r="AY837" s="1"/>
      <c r="AZ837" s="1"/>
      <c r="BA837" s="1"/>
      <c r="BB837" s="1"/>
      <c r="BC837" s="1"/>
      <c r="BD837" s="1"/>
      <c r="BE837" s="1"/>
    </row>
    <row r="838" ht="31.5">
      <c r="A838" s="29" t="s">
        <v>491</v>
      </c>
      <c r="B838" s="29" t="s">
        <v>74</v>
      </c>
      <c r="C838" s="29" t="s">
        <v>74</v>
      </c>
      <c r="D838" s="29" t="s">
        <v>487</v>
      </c>
      <c r="E838" s="29" t="s">
        <v>39</v>
      </c>
      <c r="F838" s="30" t="s">
        <v>40</v>
      </c>
      <c r="G838" s="31">
        <v>630</v>
      </c>
      <c r="H838" s="31">
        <v>630</v>
      </c>
      <c r="I838" s="31">
        <v>630</v>
      </c>
      <c r="J838" s="31"/>
      <c r="K838" s="31"/>
      <c r="L838" s="31"/>
      <c r="M838" s="31">
        <f t="shared" si="2036"/>
        <v>630</v>
      </c>
      <c r="N838" s="31">
        <f t="shared" si="2037"/>
        <v>630</v>
      </c>
      <c r="O838" s="31">
        <f t="shared" si="2038"/>
        <v>630</v>
      </c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  <c r="AA838" s="31"/>
      <c r="AB838" s="31"/>
      <c r="AC838" s="31">
        <f t="shared" si="2000"/>
        <v>630</v>
      </c>
      <c r="AD838" s="31">
        <f t="shared" si="2001"/>
        <v>630</v>
      </c>
      <c r="AE838" s="31">
        <f t="shared" si="2002"/>
        <v>630</v>
      </c>
      <c r="AF838" s="31"/>
      <c r="AG838" s="31">
        <f t="shared" si="2003"/>
        <v>630</v>
      </c>
      <c r="AH838" s="31">
        <f t="shared" si="2004"/>
        <v>630</v>
      </c>
      <c r="AI838" s="31">
        <f t="shared" si="2005"/>
        <v>630</v>
      </c>
      <c r="AJ838" s="31"/>
      <c r="AK838" s="31"/>
      <c r="AL838" s="31"/>
      <c r="AM838" s="31"/>
      <c r="AN838" s="31"/>
      <c r="AO838" s="31"/>
      <c r="AP838" s="31"/>
      <c r="AQ838" s="31"/>
      <c r="AR838" s="31"/>
      <c r="AS838" s="31">
        <f t="shared" si="1996"/>
        <v>630</v>
      </c>
      <c r="AT838" s="31">
        <f t="shared" si="1997"/>
        <v>630</v>
      </c>
      <c r="AU838" s="31">
        <f t="shared" si="1998"/>
        <v>630</v>
      </c>
      <c r="AV838" s="31"/>
      <c r="AW838" s="32"/>
      <c r="AX838" s="32"/>
      <c r="AY838" s="1"/>
      <c r="AZ838" s="1"/>
      <c r="BA838" s="1"/>
      <c r="BB838" s="1"/>
      <c r="BC838" s="1"/>
      <c r="BD838" s="1"/>
      <c r="BE838" s="1"/>
    </row>
    <row r="839" s="19" customFormat="1">
      <c r="A839" s="20" t="s">
        <v>491</v>
      </c>
      <c r="B839" s="20" t="s">
        <v>265</v>
      </c>
      <c r="C839" s="20"/>
      <c r="D839" s="20"/>
      <c r="E839" s="20"/>
      <c r="F839" s="21" t="s">
        <v>266</v>
      </c>
      <c r="G839" s="22">
        <f t="shared" si="2039"/>
        <v>5223.3000000000002</v>
      </c>
      <c r="H839" s="22">
        <f t="shared" si="2040"/>
        <v>5223.3000000000002</v>
      </c>
      <c r="I839" s="22">
        <f t="shared" si="2041"/>
        <v>5223.3000000000002</v>
      </c>
      <c r="J839" s="22">
        <f t="shared" si="2042"/>
        <v>0</v>
      </c>
      <c r="K839" s="22">
        <f t="shared" si="2043"/>
        <v>0</v>
      </c>
      <c r="L839" s="22">
        <f t="shared" si="2044"/>
        <v>0</v>
      </c>
      <c r="M839" s="22">
        <f t="shared" si="2036"/>
        <v>5223.3000000000002</v>
      </c>
      <c r="N839" s="22">
        <f t="shared" si="2037"/>
        <v>5223.3000000000002</v>
      </c>
      <c r="O839" s="22">
        <f t="shared" si="2038"/>
        <v>5223.3000000000002</v>
      </c>
      <c r="P839" s="22">
        <f t="shared" si="2045"/>
        <v>0</v>
      </c>
      <c r="Q839" s="22">
        <f t="shared" si="2046"/>
        <v>0</v>
      </c>
      <c r="R839" s="22">
        <f t="shared" si="2047"/>
        <v>0</v>
      </c>
      <c r="S839" s="22">
        <f t="shared" si="2048"/>
        <v>0</v>
      </c>
      <c r="T839" s="22">
        <f t="shared" si="2049"/>
        <v>0</v>
      </c>
      <c r="U839" s="22">
        <f t="shared" si="2050"/>
        <v>0</v>
      </c>
      <c r="V839" s="22">
        <f t="shared" si="2051"/>
        <v>0</v>
      </c>
      <c r="W839" s="22">
        <f t="shared" si="2052"/>
        <v>0</v>
      </c>
      <c r="X839" s="22">
        <f t="shared" si="2053"/>
        <v>0</v>
      </c>
      <c r="Y839" s="22">
        <f t="shared" si="2054"/>
        <v>0</v>
      </c>
      <c r="Z839" s="22">
        <f t="shared" si="2055"/>
        <v>0</v>
      </c>
      <c r="AA839" s="22">
        <f t="shared" si="2056"/>
        <v>0</v>
      </c>
      <c r="AB839" s="22">
        <f t="shared" si="2057"/>
        <v>0</v>
      </c>
      <c r="AC839" s="22">
        <f t="shared" si="2000"/>
        <v>5223.3000000000002</v>
      </c>
      <c r="AD839" s="22">
        <f t="shared" si="2001"/>
        <v>5223.3000000000002</v>
      </c>
      <c r="AE839" s="22">
        <f t="shared" si="2002"/>
        <v>5223.3000000000002</v>
      </c>
      <c r="AF839" s="22">
        <f t="shared" si="2058"/>
        <v>0</v>
      </c>
      <c r="AG839" s="22">
        <f t="shared" si="2003"/>
        <v>5223.3000000000002</v>
      </c>
      <c r="AH839" s="22">
        <f t="shared" si="2004"/>
        <v>5223.3000000000002</v>
      </c>
      <c r="AI839" s="22">
        <f t="shared" si="2005"/>
        <v>5223.3000000000002</v>
      </c>
      <c r="AJ839" s="22">
        <f t="shared" si="2059"/>
        <v>0</v>
      </c>
      <c r="AK839" s="22">
        <f t="shared" si="2060"/>
        <v>0</v>
      </c>
      <c r="AL839" s="22">
        <f t="shared" si="2061"/>
        <v>-5</v>
      </c>
      <c r="AM839" s="22">
        <f t="shared" si="2062"/>
        <v>0</v>
      </c>
      <c r="AN839" s="22">
        <f t="shared" si="2063"/>
        <v>0</v>
      </c>
      <c r="AO839" s="22">
        <f t="shared" si="2064"/>
        <v>0</v>
      </c>
      <c r="AP839" s="22">
        <f t="shared" si="2065"/>
        <v>0</v>
      </c>
      <c r="AQ839" s="22">
        <f t="shared" si="2066"/>
        <v>0</v>
      </c>
      <c r="AR839" s="22">
        <f t="shared" si="2067"/>
        <v>0</v>
      </c>
      <c r="AS839" s="22">
        <f t="shared" si="1996"/>
        <v>5218.3000000000002</v>
      </c>
      <c r="AT839" s="22">
        <f t="shared" si="1997"/>
        <v>5223.3000000000002</v>
      </c>
      <c r="AU839" s="22">
        <f t="shared" si="1998"/>
        <v>5223.3000000000002</v>
      </c>
      <c r="AV839" s="22">
        <f t="shared" si="2068"/>
        <v>0</v>
      </c>
      <c r="AW839" s="23"/>
      <c r="AX839" s="23"/>
      <c r="AY839" s="19"/>
      <c r="AZ839" s="19"/>
      <c r="BA839" s="19"/>
      <c r="BB839" s="19"/>
      <c r="BC839" s="19"/>
      <c r="BD839" s="19"/>
      <c r="BE839" s="19"/>
    </row>
    <row r="840" s="24" customFormat="1">
      <c r="A840" s="25" t="s">
        <v>491</v>
      </c>
      <c r="B840" s="25" t="s">
        <v>265</v>
      </c>
      <c r="C840" s="25" t="s">
        <v>27</v>
      </c>
      <c r="D840" s="25"/>
      <c r="E840" s="25"/>
      <c r="F840" s="26" t="s">
        <v>267</v>
      </c>
      <c r="G840" s="27">
        <f t="shared" si="2039"/>
        <v>5223.3000000000002</v>
      </c>
      <c r="H840" s="27">
        <f t="shared" si="2040"/>
        <v>5223.3000000000002</v>
      </c>
      <c r="I840" s="27">
        <f t="shared" si="2041"/>
        <v>5223.3000000000002</v>
      </c>
      <c r="J840" s="27">
        <f t="shared" si="2042"/>
        <v>0</v>
      </c>
      <c r="K840" s="27">
        <f t="shared" si="2043"/>
        <v>0</v>
      </c>
      <c r="L840" s="27">
        <f t="shared" si="2044"/>
        <v>0</v>
      </c>
      <c r="M840" s="27">
        <f t="shared" si="2036"/>
        <v>5223.3000000000002</v>
      </c>
      <c r="N840" s="27">
        <f t="shared" si="2037"/>
        <v>5223.3000000000002</v>
      </c>
      <c r="O840" s="27">
        <f t="shared" si="2038"/>
        <v>5223.3000000000002</v>
      </c>
      <c r="P840" s="27">
        <f t="shared" si="2045"/>
        <v>0</v>
      </c>
      <c r="Q840" s="27">
        <f t="shared" si="2046"/>
        <v>0</v>
      </c>
      <c r="R840" s="27">
        <f t="shared" si="2047"/>
        <v>0</v>
      </c>
      <c r="S840" s="27">
        <f t="shared" si="2048"/>
        <v>0</v>
      </c>
      <c r="T840" s="27">
        <f t="shared" si="2049"/>
        <v>0</v>
      </c>
      <c r="U840" s="27">
        <f t="shared" si="2050"/>
        <v>0</v>
      </c>
      <c r="V840" s="27">
        <f t="shared" si="2051"/>
        <v>0</v>
      </c>
      <c r="W840" s="27">
        <f t="shared" si="2052"/>
        <v>0</v>
      </c>
      <c r="X840" s="27">
        <f t="shared" si="2053"/>
        <v>0</v>
      </c>
      <c r="Y840" s="27">
        <f t="shared" si="2054"/>
        <v>0</v>
      </c>
      <c r="Z840" s="27">
        <f t="shared" si="2055"/>
        <v>0</v>
      </c>
      <c r="AA840" s="27">
        <f t="shared" si="2056"/>
        <v>0</v>
      </c>
      <c r="AB840" s="27">
        <f t="shared" si="2057"/>
        <v>0</v>
      </c>
      <c r="AC840" s="27">
        <f t="shared" si="2000"/>
        <v>5223.3000000000002</v>
      </c>
      <c r="AD840" s="27">
        <f t="shared" si="2001"/>
        <v>5223.3000000000002</v>
      </c>
      <c r="AE840" s="27">
        <f t="shared" si="2002"/>
        <v>5223.3000000000002</v>
      </c>
      <c r="AF840" s="27">
        <f t="shared" si="2058"/>
        <v>0</v>
      </c>
      <c r="AG840" s="27">
        <f t="shared" si="2003"/>
        <v>5223.3000000000002</v>
      </c>
      <c r="AH840" s="27">
        <f t="shared" si="2004"/>
        <v>5223.3000000000002</v>
      </c>
      <c r="AI840" s="27">
        <f t="shared" si="2005"/>
        <v>5223.3000000000002</v>
      </c>
      <c r="AJ840" s="27">
        <f t="shared" si="2059"/>
        <v>0</v>
      </c>
      <c r="AK840" s="27">
        <f t="shared" si="2060"/>
        <v>0</v>
      </c>
      <c r="AL840" s="27">
        <f t="shared" si="2061"/>
        <v>-5</v>
      </c>
      <c r="AM840" s="27">
        <f t="shared" si="2062"/>
        <v>0</v>
      </c>
      <c r="AN840" s="27">
        <f t="shared" si="2063"/>
        <v>0</v>
      </c>
      <c r="AO840" s="27">
        <f t="shared" si="2064"/>
        <v>0</v>
      </c>
      <c r="AP840" s="27">
        <f t="shared" si="2065"/>
        <v>0</v>
      </c>
      <c r="AQ840" s="27">
        <f t="shared" si="2066"/>
        <v>0</v>
      </c>
      <c r="AR840" s="27">
        <f t="shared" si="2067"/>
        <v>0</v>
      </c>
      <c r="AS840" s="27">
        <f t="shared" si="1996"/>
        <v>5218.3000000000002</v>
      </c>
      <c r="AT840" s="27">
        <f t="shared" si="1997"/>
        <v>5223.3000000000002</v>
      </c>
      <c r="AU840" s="27">
        <f t="shared" si="1998"/>
        <v>5223.3000000000002</v>
      </c>
      <c r="AV840" s="27">
        <f t="shared" si="2068"/>
        <v>0</v>
      </c>
      <c r="AW840" s="28"/>
      <c r="AX840" s="28"/>
      <c r="AY840" s="24"/>
      <c r="AZ840" s="24"/>
      <c r="BA840" s="24"/>
      <c r="BB840" s="24"/>
      <c r="BC840" s="24"/>
      <c r="BD840" s="24"/>
      <c r="BE840" s="24"/>
    </row>
    <row r="841" ht="31.5">
      <c r="A841" s="29" t="s">
        <v>491</v>
      </c>
      <c r="B841" s="29" t="s">
        <v>265</v>
      </c>
      <c r="C841" s="29" t="s">
        <v>27</v>
      </c>
      <c r="D841" s="29" t="s">
        <v>203</v>
      </c>
      <c r="E841" s="36"/>
      <c r="F841" s="30" t="s">
        <v>204</v>
      </c>
      <c r="G841" s="31">
        <f t="shared" si="2039"/>
        <v>5223.3000000000002</v>
      </c>
      <c r="H841" s="31">
        <f t="shared" si="2040"/>
        <v>5223.3000000000002</v>
      </c>
      <c r="I841" s="31">
        <f t="shared" si="2041"/>
        <v>5223.3000000000002</v>
      </c>
      <c r="J841" s="31">
        <f t="shared" si="2042"/>
        <v>0</v>
      </c>
      <c r="K841" s="31">
        <f t="shared" si="2043"/>
        <v>0</v>
      </c>
      <c r="L841" s="31">
        <f t="shared" si="2044"/>
        <v>0</v>
      </c>
      <c r="M841" s="31">
        <f t="shared" si="2036"/>
        <v>5223.3000000000002</v>
      </c>
      <c r="N841" s="31">
        <f t="shared" si="2037"/>
        <v>5223.3000000000002</v>
      </c>
      <c r="O841" s="31">
        <f t="shared" si="2038"/>
        <v>5223.3000000000002</v>
      </c>
      <c r="P841" s="31">
        <f t="shared" si="2045"/>
        <v>0</v>
      </c>
      <c r="Q841" s="31">
        <f t="shared" si="2046"/>
        <v>0</v>
      </c>
      <c r="R841" s="31">
        <f t="shared" si="2047"/>
        <v>0</v>
      </c>
      <c r="S841" s="31">
        <f t="shared" si="2048"/>
        <v>0</v>
      </c>
      <c r="T841" s="31">
        <f t="shared" si="2049"/>
        <v>0</v>
      </c>
      <c r="U841" s="31">
        <f t="shared" si="2050"/>
        <v>0</v>
      </c>
      <c r="V841" s="31">
        <f t="shared" si="2051"/>
        <v>0</v>
      </c>
      <c r="W841" s="31">
        <f t="shared" si="2052"/>
        <v>0</v>
      </c>
      <c r="X841" s="31">
        <f t="shared" si="2053"/>
        <v>0</v>
      </c>
      <c r="Y841" s="31">
        <f t="shared" si="2054"/>
        <v>0</v>
      </c>
      <c r="Z841" s="31">
        <f t="shared" si="2055"/>
        <v>0</v>
      </c>
      <c r="AA841" s="31">
        <f t="shared" si="2056"/>
        <v>0</v>
      </c>
      <c r="AB841" s="31">
        <f t="shared" si="2057"/>
        <v>0</v>
      </c>
      <c r="AC841" s="31">
        <f t="shared" si="2000"/>
        <v>5223.3000000000002</v>
      </c>
      <c r="AD841" s="31">
        <f t="shared" si="2001"/>
        <v>5223.3000000000002</v>
      </c>
      <c r="AE841" s="31">
        <f t="shared" si="2002"/>
        <v>5223.3000000000002</v>
      </c>
      <c r="AF841" s="31">
        <f t="shared" si="2058"/>
        <v>0</v>
      </c>
      <c r="AG841" s="31">
        <f t="shared" si="2003"/>
        <v>5223.3000000000002</v>
      </c>
      <c r="AH841" s="31">
        <f t="shared" si="2004"/>
        <v>5223.3000000000002</v>
      </c>
      <c r="AI841" s="31">
        <f t="shared" si="2005"/>
        <v>5223.3000000000002</v>
      </c>
      <c r="AJ841" s="31">
        <f t="shared" si="2059"/>
        <v>0</v>
      </c>
      <c r="AK841" s="31">
        <f t="shared" si="2060"/>
        <v>0</v>
      </c>
      <c r="AL841" s="31">
        <f t="shared" si="2061"/>
        <v>-5</v>
      </c>
      <c r="AM841" s="31">
        <f t="shared" si="2062"/>
        <v>0</v>
      </c>
      <c r="AN841" s="31">
        <f t="shared" si="2063"/>
        <v>0</v>
      </c>
      <c r="AO841" s="31">
        <f t="shared" si="2064"/>
        <v>0</v>
      </c>
      <c r="AP841" s="31">
        <f t="shared" si="2065"/>
        <v>0</v>
      </c>
      <c r="AQ841" s="31">
        <f t="shared" si="2066"/>
        <v>0</v>
      </c>
      <c r="AR841" s="31">
        <f t="shared" si="2067"/>
        <v>0</v>
      </c>
      <c r="AS841" s="31">
        <f t="shared" si="1996"/>
        <v>5218.3000000000002</v>
      </c>
      <c r="AT841" s="31">
        <f t="shared" si="1997"/>
        <v>5223.3000000000002</v>
      </c>
      <c r="AU841" s="31">
        <f t="shared" si="1998"/>
        <v>5223.3000000000002</v>
      </c>
      <c r="AV841" s="31">
        <f t="shared" si="2068"/>
        <v>0</v>
      </c>
      <c r="AW841" s="32"/>
      <c r="AX841" s="32"/>
      <c r="AY841" s="1"/>
      <c r="AZ841" s="1"/>
      <c r="BA841" s="1"/>
      <c r="BB841" s="1"/>
      <c r="BC841" s="1"/>
      <c r="BD841" s="1"/>
      <c r="BE841" s="1"/>
    </row>
    <row r="842" hidden="1">
      <c r="A842" s="29" t="s">
        <v>491</v>
      </c>
      <c r="B842" s="29" t="s">
        <v>265</v>
      </c>
      <c r="C842" s="29" t="s">
        <v>27</v>
      </c>
      <c r="D842" s="29" t="s">
        <v>205</v>
      </c>
      <c r="E842" s="36"/>
      <c r="F842" s="30" t="s">
        <v>34</v>
      </c>
      <c r="G842" s="31">
        <f t="shared" si="2039"/>
        <v>5223.3000000000002</v>
      </c>
      <c r="H842" s="31">
        <f t="shared" si="2040"/>
        <v>5223.3000000000002</v>
      </c>
      <c r="I842" s="31">
        <f t="shared" si="2041"/>
        <v>5223.3000000000002</v>
      </c>
      <c r="J842" s="31">
        <f t="shared" si="2042"/>
        <v>0</v>
      </c>
      <c r="K842" s="31">
        <f t="shared" si="2043"/>
        <v>0</v>
      </c>
      <c r="L842" s="31">
        <f t="shared" si="2044"/>
        <v>0</v>
      </c>
      <c r="M842" s="31">
        <f t="shared" si="2036"/>
        <v>5223.3000000000002</v>
      </c>
      <c r="N842" s="31">
        <f t="shared" si="2037"/>
        <v>5223.3000000000002</v>
      </c>
      <c r="O842" s="31">
        <f t="shared" si="2038"/>
        <v>5223.3000000000002</v>
      </c>
      <c r="P842" s="31">
        <f t="shared" si="2045"/>
        <v>0</v>
      </c>
      <c r="Q842" s="31">
        <f t="shared" si="2046"/>
        <v>0</v>
      </c>
      <c r="R842" s="31">
        <f t="shared" si="2047"/>
        <v>0</v>
      </c>
      <c r="S842" s="31">
        <f t="shared" si="2048"/>
        <v>0</v>
      </c>
      <c r="T842" s="31">
        <f t="shared" si="2049"/>
        <v>0</v>
      </c>
      <c r="U842" s="31">
        <f t="shared" si="2050"/>
        <v>0</v>
      </c>
      <c r="V842" s="31">
        <f t="shared" si="2051"/>
        <v>0</v>
      </c>
      <c r="W842" s="31">
        <f t="shared" si="2052"/>
        <v>0</v>
      </c>
      <c r="X842" s="31">
        <f t="shared" si="2053"/>
        <v>0</v>
      </c>
      <c r="Y842" s="31">
        <f t="shared" si="2054"/>
        <v>0</v>
      </c>
      <c r="Z842" s="31">
        <f t="shared" si="2055"/>
        <v>0</v>
      </c>
      <c r="AA842" s="31">
        <f t="shared" si="2056"/>
        <v>0</v>
      </c>
      <c r="AB842" s="31">
        <f t="shared" si="2057"/>
        <v>0</v>
      </c>
      <c r="AC842" s="31">
        <f t="shared" si="2000"/>
        <v>5223.3000000000002</v>
      </c>
      <c r="AD842" s="31">
        <f t="shared" si="2001"/>
        <v>5223.3000000000002</v>
      </c>
      <c r="AE842" s="31">
        <f t="shared" si="2002"/>
        <v>5223.3000000000002</v>
      </c>
      <c r="AF842" s="31">
        <f t="shared" si="2058"/>
        <v>0</v>
      </c>
      <c r="AG842" s="31">
        <f t="shared" si="2003"/>
        <v>5223.3000000000002</v>
      </c>
      <c r="AH842" s="31">
        <f t="shared" si="2004"/>
        <v>5223.3000000000002</v>
      </c>
      <c r="AI842" s="31">
        <f t="shared" si="2005"/>
        <v>5223.3000000000002</v>
      </c>
      <c r="AJ842" s="31">
        <f t="shared" si="2059"/>
        <v>0</v>
      </c>
      <c r="AK842" s="31">
        <f t="shared" si="2060"/>
        <v>0</v>
      </c>
      <c r="AL842" s="31">
        <f t="shared" si="2061"/>
        <v>-5</v>
      </c>
      <c r="AM842" s="31">
        <f t="shared" si="2062"/>
        <v>0</v>
      </c>
      <c r="AN842" s="31">
        <f t="shared" si="2063"/>
        <v>0</v>
      </c>
      <c r="AO842" s="31">
        <f t="shared" si="2064"/>
        <v>0</v>
      </c>
      <c r="AP842" s="31">
        <f t="shared" si="2065"/>
        <v>0</v>
      </c>
      <c r="AQ842" s="31">
        <f t="shared" si="2066"/>
        <v>0</v>
      </c>
      <c r="AR842" s="31">
        <f t="shared" si="2067"/>
        <v>0</v>
      </c>
      <c r="AS842" s="31">
        <f t="shared" si="1996"/>
        <v>5218.3000000000002</v>
      </c>
      <c r="AT842" s="31">
        <f t="shared" si="1997"/>
        <v>5223.3000000000002</v>
      </c>
      <c r="AU842" s="31">
        <f t="shared" si="1998"/>
        <v>5223.3000000000002</v>
      </c>
      <c r="AV842" s="31">
        <f t="shared" si="2068"/>
        <v>0</v>
      </c>
      <c r="AW842" s="32">
        <v>0</v>
      </c>
      <c r="AX842" s="32"/>
      <c r="AY842" s="1" t="s">
        <v>152</v>
      </c>
      <c r="AZ842" s="1"/>
      <c r="BA842" s="1"/>
      <c r="BB842" s="1"/>
      <c r="BC842" s="1"/>
      <c r="BD842" s="1"/>
      <c r="BE842" s="1"/>
    </row>
    <row r="843" ht="31.5">
      <c r="A843" s="29" t="s">
        <v>491</v>
      </c>
      <c r="B843" s="29" t="s">
        <v>265</v>
      </c>
      <c r="C843" s="29" t="s">
        <v>27</v>
      </c>
      <c r="D843" s="29" t="s">
        <v>270</v>
      </c>
      <c r="E843" s="36"/>
      <c r="F843" s="30" t="s">
        <v>271</v>
      </c>
      <c r="G843" s="31">
        <f t="shared" si="2039"/>
        <v>5223.3000000000002</v>
      </c>
      <c r="H843" s="31">
        <f t="shared" si="2040"/>
        <v>5223.3000000000002</v>
      </c>
      <c r="I843" s="31">
        <f t="shared" si="2041"/>
        <v>5223.3000000000002</v>
      </c>
      <c r="J843" s="31">
        <f t="shared" si="2042"/>
        <v>0</v>
      </c>
      <c r="K843" s="31">
        <f t="shared" si="2043"/>
        <v>0</v>
      </c>
      <c r="L843" s="31">
        <f t="shared" si="2044"/>
        <v>0</v>
      </c>
      <c r="M843" s="31">
        <f t="shared" si="2036"/>
        <v>5223.3000000000002</v>
      </c>
      <c r="N843" s="31">
        <f t="shared" si="2037"/>
        <v>5223.3000000000002</v>
      </c>
      <c r="O843" s="31">
        <f t="shared" si="2038"/>
        <v>5223.3000000000002</v>
      </c>
      <c r="P843" s="31">
        <f t="shared" si="2045"/>
        <v>0</v>
      </c>
      <c r="Q843" s="31">
        <f t="shared" si="2046"/>
        <v>0</v>
      </c>
      <c r="R843" s="31">
        <f t="shared" si="2047"/>
        <v>0</v>
      </c>
      <c r="S843" s="31">
        <f t="shared" si="2048"/>
        <v>0</v>
      </c>
      <c r="T843" s="31">
        <f t="shared" si="2049"/>
        <v>0</v>
      </c>
      <c r="U843" s="31">
        <f t="shared" si="2050"/>
        <v>0</v>
      </c>
      <c r="V843" s="31">
        <f t="shared" si="2051"/>
        <v>0</v>
      </c>
      <c r="W843" s="31">
        <f t="shared" si="2052"/>
        <v>0</v>
      </c>
      <c r="X843" s="31">
        <f t="shared" si="2053"/>
        <v>0</v>
      </c>
      <c r="Y843" s="31">
        <f t="shared" si="2054"/>
        <v>0</v>
      </c>
      <c r="Z843" s="31">
        <f t="shared" si="2055"/>
        <v>0</v>
      </c>
      <c r="AA843" s="31">
        <f t="shared" si="2056"/>
        <v>0</v>
      </c>
      <c r="AB843" s="31">
        <f t="shared" si="2057"/>
        <v>0</v>
      </c>
      <c r="AC843" s="31">
        <f t="shared" si="2000"/>
        <v>5223.3000000000002</v>
      </c>
      <c r="AD843" s="31">
        <f t="shared" si="2001"/>
        <v>5223.3000000000002</v>
      </c>
      <c r="AE843" s="31">
        <f t="shared" si="2002"/>
        <v>5223.3000000000002</v>
      </c>
      <c r="AF843" s="31">
        <f t="shared" si="2058"/>
        <v>0</v>
      </c>
      <c r="AG843" s="31">
        <f t="shared" si="2003"/>
        <v>5223.3000000000002</v>
      </c>
      <c r="AH843" s="31">
        <f t="shared" si="2004"/>
        <v>5223.3000000000002</v>
      </c>
      <c r="AI843" s="31">
        <f t="shared" si="2005"/>
        <v>5223.3000000000002</v>
      </c>
      <c r="AJ843" s="31">
        <f t="shared" si="2059"/>
        <v>0</v>
      </c>
      <c r="AK843" s="31">
        <f t="shared" si="2060"/>
        <v>0</v>
      </c>
      <c r="AL843" s="31">
        <f t="shared" si="2061"/>
        <v>-5</v>
      </c>
      <c r="AM843" s="31">
        <f t="shared" si="2062"/>
        <v>0</v>
      </c>
      <c r="AN843" s="31">
        <f t="shared" si="2063"/>
        <v>0</v>
      </c>
      <c r="AO843" s="31">
        <f t="shared" si="2064"/>
        <v>0</v>
      </c>
      <c r="AP843" s="31">
        <f t="shared" si="2065"/>
        <v>0</v>
      </c>
      <c r="AQ843" s="31">
        <f t="shared" si="2066"/>
        <v>0</v>
      </c>
      <c r="AR843" s="31">
        <f t="shared" si="2067"/>
        <v>0</v>
      </c>
      <c r="AS843" s="31">
        <f t="shared" si="1996"/>
        <v>5218.3000000000002</v>
      </c>
      <c r="AT843" s="31">
        <f t="shared" si="1997"/>
        <v>5223.3000000000002</v>
      </c>
      <c r="AU843" s="31">
        <f t="shared" si="1998"/>
        <v>5223.3000000000002</v>
      </c>
      <c r="AV843" s="31">
        <f t="shared" si="2068"/>
        <v>0</v>
      </c>
      <c r="AW843" s="32"/>
      <c r="AX843" s="32"/>
      <c r="AY843" s="1"/>
      <c r="AZ843" s="1"/>
      <c r="BA843" s="1"/>
      <c r="BB843" s="1"/>
      <c r="BC843" s="1"/>
      <c r="BD843" s="1"/>
      <c r="BE843" s="1"/>
    </row>
    <row r="844" ht="31.5">
      <c r="A844" s="29" t="s">
        <v>491</v>
      </c>
      <c r="B844" s="29" t="s">
        <v>265</v>
      </c>
      <c r="C844" s="29" t="s">
        <v>27</v>
      </c>
      <c r="D844" s="29" t="s">
        <v>273</v>
      </c>
      <c r="E844" s="36"/>
      <c r="F844" s="30" t="s">
        <v>274</v>
      </c>
      <c r="G844" s="31">
        <f t="shared" si="2039"/>
        <v>5223.3000000000002</v>
      </c>
      <c r="H844" s="31">
        <f t="shared" si="2040"/>
        <v>5223.3000000000002</v>
      </c>
      <c r="I844" s="31">
        <f t="shared" si="2041"/>
        <v>5223.3000000000002</v>
      </c>
      <c r="J844" s="31">
        <f t="shared" si="2042"/>
        <v>0</v>
      </c>
      <c r="K844" s="31">
        <f t="shared" si="2043"/>
        <v>0</v>
      </c>
      <c r="L844" s="31">
        <f t="shared" si="2044"/>
        <v>0</v>
      </c>
      <c r="M844" s="31">
        <f t="shared" si="2036"/>
        <v>5223.3000000000002</v>
      </c>
      <c r="N844" s="31">
        <f t="shared" si="2037"/>
        <v>5223.3000000000002</v>
      </c>
      <c r="O844" s="31">
        <f t="shared" si="2038"/>
        <v>5223.3000000000002</v>
      </c>
      <c r="P844" s="31">
        <f t="shared" si="2045"/>
        <v>0</v>
      </c>
      <c r="Q844" s="31">
        <f t="shared" si="2046"/>
        <v>0</v>
      </c>
      <c r="R844" s="31">
        <f t="shared" si="2047"/>
        <v>0</v>
      </c>
      <c r="S844" s="31">
        <f t="shared" si="2048"/>
        <v>0</v>
      </c>
      <c r="T844" s="31">
        <f t="shared" si="2049"/>
        <v>0</v>
      </c>
      <c r="U844" s="31">
        <f t="shared" si="2050"/>
        <v>0</v>
      </c>
      <c r="V844" s="31">
        <f t="shared" si="2051"/>
        <v>0</v>
      </c>
      <c r="W844" s="31">
        <f t="shared" si="2052"/>
        <v>0</v>
      </c>
      <c r="X844" s="31">
        <f t="shared" si="2053"/>
        <v>0</v>
      </c>
      <c r="Y844" s="31">
        <f t="shared" si="2054"/>
        <v>0</v>
      </c>
      <c r="Z844" s="31">
        <f t="shared" si="2055"/>
        <v>0</v>
      </c>
      <c r="AA844" s="31">
        <f t="shared" si="2056"/>
        <v>0</v>
      </c>
      <c r="AB844" s="31">
        <f t="shared" si="2057"/>
        <v>0</v>
      </c>
      <c r="AC844" s="31">
        <f t="shared" si="2000"/>
        <v>5223.3000000000002</v>
      </c>
      <c r="AD844" s="31">
        <f t="shared" si="2001"/>
        <v>5223.3000000000002</v>
      </c>
      <c r="AE844" s="31">
        <f t="shared" si="2002"/>
        <v>5223.3000000000002</v>
      </c>
      <c r="AF844" s="31">
        <f t="shared" si="2058"/>
        <v>0</v>
      </c>
      <c r="AG844" s="31">
        <f t="shared" si="2003"/>
        <v>5223.3000000000002</v>
      </c>
      <c r="AH844" s="31">
        <f t="shared" si="2004"/>
        <v>5223.3000000000002</v>
      </c>
      <c r="AI844" s="31">
        <f t="shared" si="2005"/>
        <v>5223.3000000000002</v>
      </c>
      <c r="AJ844" s="31">
        <f t="shared" si="2059"/>
        <v>0</v>
      </c>
      <c r="AK844" s="31">
        <f t="shared" si="2060"/>
        <v>0</v>
      </c>
      <c r="AL844" s="31">
        <f t="shared" si="2061"/>
        <v>-5</v>
      </c>
      <c r="AM844" s="31">
        <f t="shared" si="2062"/>
        <v>0</v>
      </c>
      <c r="AN844" s="31">
        <f t="shared" si="2063"/>
        <v>0</v>
      </c>
      <c r="AO844" s="31">
        <f t="shared" si="2064"/>
        <v>0</v>
      </c>
      <c r="AP844" s="31">
        <f t="shared" si="2065"/>
        <v>0</v>
      </c>
      <c r="AQ844" s="31">
        <f t="shared" si="2066"/>
        <v>0</v>
      </c>
      <c r="AR844" s="31">
        <f t="shared" si="2067"/>
        <v>0</v>
      </c>
      <c r="AS844" s="31">
        <f t="shared" si="1996"/>
        <v>5218.3000000000002</v>
      </c>
      <c r="AT844" s="31">
        <f t="shared" si="1997"/>
        <v>5223.3000000000002</v>
      </c>
      <c r="AU844" s="31">
        <f t="shared" si="1998"/>
        <v>5223.3000000000002</v>
      </c>
      <c r="AV844" s="31">
        <f t="shared" si="2068"/>
        <v>0</v>
      </c>
      <c r="AW844" s="32"/>
      <c r="AX844" s="32"/>
      <c r="AY844" s="1"/>
      <c r="AZ844" s="1"/>
      <c r="BA844" s="1"/>
      <c r="BB844" s="1"/>
      <c r="BC844" s="1"/>
      <c r="BD844" s="1"/>
      <c r="BE844" s="1"/>
    </row>
    <row r="845" ht="31.5">
      <c r="A845" s="29" t="s">
        <v>491</v>
      </c>
      <c r="B845" s="29" t="s">
        <v>265</v>
      </c>
      <c r="C845" s="29" t="s">
        <v>27</v>
      </c>
      <c r="D845" s="29" t="s">
        <v>273</v>
      </c>
      <c r="E845" s="29" t="s">
        <v>39</v>
      </c>
      <c r="F845" s="30" t="s">
        <v>40</v>
      </c>
      <c r="G845" s="31">
        <v>5223.3000000000002</v>
      </c>
      <c r="H845" s="31">
        <v>5223.3000000000002</v>
      </c>
      <c r="I845" s="31">
        <v>5223.3000000000002</v>
      </c>
      <c r="J845" s="31"/>
      <c r="K845" s="31"/>
      <c r="L845" s="31"/>
      <c r="M845" s="31">
        <f t="shared" si="2036"/>
        <v>5223.3000000000002</v>
      </c>
      <c r="N845" s="31">
        <f t="shared" si="2037"/>
        <v>5223.3000000000002</v>
      </c>
      <c r="O845" s="31">
        <f t="shared" si="2038"/>
        <v>5223.3000000000002</v>
      </c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  <c r="AA845" s="31"/>
      <c r="AB845" s="31"/>
      <c r="AC845" s="31">
        <f t="shared" si="2000"/>
        <v>5223.3000000000002</v>
      </c>
      <c r="AD845" s="31">
        <f t="shared" si="2001"/>
        <v>5223.3000000000002</v>
      </c>
      <c r="AE845" s="31">
        <f t="shared" si="2002"/>
        <v>5223.3000000000002</v>
      </c>
      <c r="AF845" s="31"/>
      <c r="AG845" s="31">
        <f t="shared" si="2003"/>
        <v>5223.3000000000002</v>
      </c>
      <c r="AH845" s="31">
        <f t="shared" si="2004"/>
        <v>5223.3000000000002</v>
      </c>
      <c r="AI845" s="31">
        <f t="shared" si="2005"/>
        <v>5223.3000000000002</v>
      </c>
      <c r="AJ845" s="31"/>
      <c r="AK845" s="31"/>
      <c r="AL845" s="31">
        <v>-5</v>
      </c>
      <c r="AM845" s="31"/>
      <c r="AN845" s="31"/>
      <c r="AO845" s="31"/>
      <c r="AP845" s="31"/>
      <c r="AQ845" s="31"/>
      <c r="AR845" s="31"/>
      <c r="AS845" s="31">
        <f t="shared" si="1996"/>
        <v>5218.3000000000002</v>
      </c>
      <c r="AT845" s="31">
        <f t="shared" si="1997"/>
        <v>5223.3000000000002</v>
      </c>
      <c r="AU845" s="31">
        <f t="shared" si="1998"/>
        <v>5223.3000000000002</v>
      </c>
      <c r="AV845" s="31"/>
      <c r="AW845" s="32"/>
      <c r="AX845" s="32"/>
      <c r="AY845" s="1"/>
      <c r="AZ845" s="1"/>
      <c r="BA845" s="1"/>
      <c r="BB845" s="1"/>
      <c r="BC845" s="1"/>
      <c r="BD845" s="1"/>
      <c r="BE845" s="1"/>
    </row>
    <row r="846" s="19" customFormat="1">
      <c r="A846" s="20" t="s">
        <v>491</v>
      </c>
      <c r="B846" s="20" t="s">
        <v>87</v>
      </c>
      <c r="C846" s="20"/>
      <c r="D846" s="20"/>
      <c r="E846" s="34"/>
      <c r="F846" s="21" t="s">
        <v>411</v>
      </c>
      <c r="G846" s="22">
        <f t="shared" si="2039"/>
        <v>2330</v>
      </c>
      <c r="H846" s="22">
        <f t="shared" si="2040"/>
        <v>2330</v>
      </c>
      <c r="I846" s="22">
        <f t="shared" si="2041"/>
        <v>2330</v>
      </c>
      <c r="J846" s="22">
        <f t="shared" si="2042"/>
        <v>0</v>
      </c>
      <c r="K846" s="22">
        <f t="shared" si="2043"/>
        <v>0</v>
      </c>
      <c r="L846" s="22">
        <f t="shared" si="2044"/>
        <v>0</v>
      </c>
      <c r="M846" s="22">
        <f t="shared" si="2036"/>
        <v>2330</v>
      </c>
      <c r="N846" s="22">
        <f t="shared" si="2037"/>
        <v>2330</v>
      </c>
      <c r="O846" s="22">
        <f t="shared" si="2038"/>
        <v>2330</v>
      </c>
      <c r="P846" s="22">
        <f t="shared" si="2045"/>
        <v>0</v>
      </c>
      <c r="Q846" s="22">
        <f t="shared" si="2046"/>
        <v>0</v>
      </c>
      <c r="R846" s="22">
        <f t="shared" si="2047"/>
        <v>0</v>
      </c>
      <c r="S846" s="22">
        <f t="shared" si="2048"/>
        <v>0</v>
      </c>
      <c r="T846" s="22">
        <f t="shared" si="2049"/>
        <v>0</v>
      </c>
      <c r="U846" s="22">
        <f t="shared" si="2050"/>
        <v>0</v>
      </c>
      <c r="V846" s="22">
        <f t="shared" si="2051"/>
        <v>0</v>
      </c>
      <c r="W846" s="22">
        <f t="shared" si="2052"/>
        <v>0</v>
      </c>
      <c r="X846" s="22">
        <f t="shared" si="2053"/>
        <v>0</v>
      </c>
      <c r="Y846" s="22">
        <f t="shared" si="2054"/>
        <v>0</v>
      </c>
      <c r="Z846" s="22">
        <f t="shared" si="2055"/>
        <v>0</v>
      </c>
      <c r="AA846" s="22">
        <f t="shared" si="2056"/>
        <v>0</v>
      </c>
      <c r="AB846" s="22">
        <f t="shared" si="2057"/>
        <v>0</v>
      </c>
      <c r="AC846" s="22">
        <f t="shared" si="2000"/>
        <v>2330</v>
      </c>
      <c r="AD846" s="22">
        <f t="shared" si="2001"/>
        <v>2330</v>
      </c>
      <c r="AE846" s="22">
        <f t="shared" si="2002"/>
        <v>2330</v>
      </c>
      <c r="AF846" s="22">
        <f t="shared" si="2058"/>
        <v>0</v>
      </c>
      <c r="AG846" s="22">
        <f t="shared" si="2003"/>
        <v>2330</v>
      </c>
      <c r="AH846" s="22">
        <f t="shared" si="2004"/>
        <v>2330</v>
      </c>
      <c r="AI846" s="22">
        <f t="shared" si="2005"/>
        <v>2330</v>
      </c>
      <c r="AJ846" s="22">
        <f t="shared" si="2059"/>
        <v>0</v>
      </c>
      <c r="AK846" s="22">
        <f t="shared" si="2060"/>
        <v>0</v>
      </c>
      <c r="AL846" s="22">
        <f t="shared" si="2061"/>
        <v>-17.902999999999999</v>
      </c>
      <c r="AM846" s="22">
        <f t="shared" si="2062"/>
        <v>0</v>
      </c>
      <c r="AN846" s="22">
        <f t="shared" si="2063"/>
        <v>0</v>
      </c>
      <c r="AO846" s="22">
        <f t="shared" si="2064"/>
        <v>0</v>
      </c>
      <c r="AP846" s="22">
        <f t="shared" si="2065"/>
        <v>0</v>
      </c>
      <c r="AQ846" s="22">
        <f t="shared" si="2066"/>
        <v>0</v>
      </c>
      <c r="AR846" s="22">
        <f t="shared" si="2067"/>
        <v>0</v>
      </c>
      <c r="AS846" s="22">
        <f t="shared" si="1996"/>
        <v>2312.0970000000002</v>
      </c>
      <c r="AT846" s="22">
        <f t="shared" si="1997"/>
        <v>2330</v>
      </c>
      <c r="AU846" s="22">
        <f t="shared" si="1998"/>
        <v>2330</v>
      </c>
      <c r="AV846" s="22">
        <f t="shared" si="2068"/>
        <v>0</v>
      </c>
      <c r="AW846" s="23"/>
      <c r="AX846" s="23"/>
      <c r="AY846" s="19"/>
      <c r="AZ846" s="19"/>
      <c r="BA846" s="19"/>
      <c r="BB846" s="19"/>
      <c r="BC846" s="19"/>
      <c r="BD846" s="19"/>
      <c r="BE846" s="19"/>
    </row>
    <row r="847" s="24" customFormat="1">
      <c r="A847" s="25" t="s">
        <v>491</v>
      </c>
      <c r="B847" s="25" t="s">
        <v>87</v>
      </c>
      <c r="C847" s="25" t="s">
        <v>27</v>
      </c>
      <c r="D847" s="25"/>
      <c r="E847" s="35"/>
      <c r="F847" s="26" t="s">
        <v>412</v>
      </c>
      <c r="G847" s="27">
        <f t="shared" si="2039"/>
        <v>2330</v>
      </c>
      <c r="H847" s="27">
        <f t="shared" si="2040"/>
        <v>2330</v>
      </c>
      <c r="I847" s="27">
        <f t="shared" si="2041"/>
        <v>2330</v>
      </c>
      <c r="J847" s="27">
        <f t="shared" si="2042"/>
        <v>0</v>
      </c>
      <c r="K847" s="27">
        <f t="shared" si="2043"/>
        <v>0</v>
      </c>
      <c r="L847" s="27">
        <f t="shared" si="2044"/>
        <v>0</v>
      </c>
      <c r="M847" s="27">
        <f t="shared" si="2036"/>
        <v>2330</v>
      </c>
      <c r="N847" s="27">
        <f t="shared" si="2037"/>
        <v>2330</v>
      </c>
      <c r="O847" s="27">
        <f t="shared" si="2038"/>
        <v>2330</v>
      </c>
      <c r="P847" s="27">
        <f t="shared" si="2045"/>
        <v>0</v>
      </c>
      <c r="Q847" s="27">
        <f t="shared" si="2046"/>
        <v>0</v>
      </c>
      <c r="R847" s="27">
        <f t="shared" si="2047"/>
        <v>0</v>
      </c>
      <c r="S847" s="27">
        <f t="shared" si="2048"/>
        <v>0</v>
      </c>
      <c r="T847" s="27">
        <f t="shared" si="2049"/>
        <v>0</v>
      </c>
      <c r="U847" s="27">
        <f t="shared" si="2050"/>
        <v>0</v>
      </c>
      <c r="V847" s="27">
        <f t="shared" si="2051"/>
        <v>0</v>
      </c>
      <c r="W847" s="27">
        <f t="shared" si="2052"/>
        <v>0</v>
      </c>
      <c r="X847" s="27">
        <f t="shared" si="2053"/>
        <v>0</v>
      </c>
      <c r="Y847" s="27">
        <f t="shared" si="2054"/>
        <v>0</v>
      </c>
      <c r="Z847" s="27">
        <f t="shared" si="2055"/>
        <v>0</v>
      </c>
      <c r="AA847" s="27">
        <f t="shared" si="2056"/>
        <v>0</v>
      </c>
      <c r="AB847" s="27">
        <f t="shared" si="2057"/>
        <v>0</v>
      </c>
      <c r="AC847" s="27">
        <f t="shared" si="2000"/>
        <v>2330</v>
      </c>
      <c r="AD847" s="27">
        <f t="shared" si="2001"/>
        <v>2330</v>
      </c>
      <c r="AE847" s="27">
        <f t="shared" si="2002"/>
        <v>2330</v>
      </c>
      <c r="AF847" s="27">
        <f t="shared" si="2058"/>
        <v>0</v>
      </c>
      <c r="AG847" s="27">
        <f t="shared" si="2003"/>
        <v>2330</v>
      </c>
      <c r="AH847" s="27">
        <f t="shared" si="2004"/>
        <v>2330</v>
      </c>
      <c r="AI847" s="27">
        <f t="shared" si="2005"/>
        <v>2330</v>
      </c>
      <c r="AJ847" s="27">
        <f t="shared" si="2059"/>
        <v>0</v>
      </c>
      <c r="AK847" s="27">
        <f t="shared" si="2060"/>
        <v>0</v>
      </c>
      <c r="AL847" s="27">
        <f t="shared" si="2061"/>
        <v>-17.902999999999999</v>
      </c>
      <c r="AM847" s="27">
        <f t="shared" si="2062"/>
        <v>0</v>
      </c>
      <c r="AN847" s="27">
        <f t="shared" si="2063"/>
        <v>0</v>
      </c>
      <c r="AO847" s="27">
        <f t="shared" si="2064"/>
        <v>0</v>
      </c>
      <c r="AP847" s="27">
        <f t="shared" si="2065"/>
        <v>0</v>
      </c>
      <c r="AQ847" s="27">
        <f t="shared" si="2066"/>
        <v>0</v>
      </c>
      <c r="AR847" s="27">
        <f t="shared" si="2067"/>
        <v>0</v>
      </c>
      <c r="AS847" s="27">
        <f t="shared" si="1996"/>
        <v>2312.0970000000002</v>
      </c>
      <c r="AT847" s="27">
        <f t="shared" si="1997"/>
        <v>2330</v>
      </c>
      <c r="AU847" s="27">
        <f t="shared" si="1998"/>
        <v>2330</v>
      </c>
      <c r="AV847" s="27">
        <f t="shared" si="2068"/>
        <v>0</v>
      </c>
      <c r="AW847" s="28"/>
      <c r="AX847" s="28"/>
      <c r="AY847" s="24"/>
      <c r="AZ847" s="24"/>
      <c r="BA847" s="24"/>
      <c r="BB847" s="24"/>
      <c r="BC847" s="24"/>
      <c r="BD847" s="24"/>
      <c r="BE847" s="24"/>
    </row>
    <row r="848" ht="31.5">
      <c r="A848" s="29" t="s">
        <v>491</v>
      </c>
      <c r="B848" s="29" t="s">
        <v>87</v>
      </c>
      <c r="C848" s="29" t="s">
        <v>27</v>
      </c>
      <c r="D848" s="29" t="s">
        <v>413</v>
      </c>
      <c r="E848" s="36"/>
      <c r="F848" s="30" t="s">
        <v>414</v>
      </c>
      <c r="G848" s="31">
        <f t="shared" si="2039"/>
        <v>2330</v>
      </c>
      <c r="H848" s="31">
        <f t="shared" si="2040"/>
        <v>2330</v>
      </c>
      <c r="I848" s="31">
        <f t="shared" si="2041"/>
        <v>2330</v>
      </c>
      <c r="J848" s="31">
        <f t="shared" si="2042"/>
        <v>0</v>
      </c>
      <c r="K848" s="31">
        <f t="shared" si="2043"/>
        <v>0</v>
      </c>
      <c r="L848" s="31">
        <f t="shared" si="2044"/>
        <v>0</v>
      </c>
      <c r="M848" s="31">
        <f t="shared" si="2036"/>
        <v>2330</v>
      </c>
      <c r="N848" s="31">
        <f t="shared" si="2037"/>
        <v>2330</v>
      </c>
      <c r="O848" s="31">
        <f t="shared" si="2038"/>
        <v>2330</v>
      </c>
      <c r="P848" s="31">
        <f t="shared" si="2045"/>
        <v>0</v>
      </c>
      <c r="Q848" s="31">
        <f t="shared" si="2046"/>
        <v>0</v>
      </c>
      <c r="R848" s="31">
        <f t="shared" si="2047"/>
        <v>0</v>
      </c>
      <c r="S848" s="31">
        <f t="shared" si="2048"/>
        <v>0</v>
      </c>
      <c r="T848" s="31">
        <f t="shared" si="2049"/>
        <v>0</v>
      </c>
      <c r="U848" s="31">
        <f t="shared" si="2050"/>
        <v>0</v>
      </c>
      <c r="V848" s="31">
        <f t="shared" si="2051"/>
        <v>0</v>
      </c>
      <c r="W848" s="31">
        <f t="shared" si="2052"/>
        <v>0</v>
      </c>
      <c r="X848" s="31">
        <f t="shared" si="2053"/>
        <v>0</v>
      </c>
      <c r="Y848" s="31">
        <f t="shared" si="2054"/>
        <v>0</v>
      </c>
      <c r="Z848" s="31">
        <f t="shared" si="2055"/>
        <v>0</v>
      </c>
      <c r="AA848" s="31">
        <f t="shared" si="2056"/>
        <v>0</v>
      </c>
      <c r="AB848" s="31">
        <f t="shared" si="2057"/>
        <v>0</v>
      </c>
      <c r="AC848" s="31">
        <f t="shared" si="2000"/>
        <v>2330</v>
      </c>
      <c r="AD848" s="31">
        <f t="shared" si="2001"/>
        <v>2330</v>
      </c>
      <c r="AE848" s="31">
        <f t="shared" si="2002"/>
        <v>2330</v>
      </c>
      <c r="AF848" s="31">
        <f t="shared" si="2058"/>
        <v>0</v>
      </c>
      <c r="AG848" s="31">
        <f t="shared" si="2003"/>
        <v>2330</v>
      </c>
      <c r="AH848" s="31">
        <f t="shared" si="2004"/>
        <v>2330</v>
      </c>
      <c r="AI848" s="31">
        <f t="shared" si="2005"/>
        <v>2330</v>
      </c>
      <c r="AJ848" s="31">
        <f t="shared" si="2059"/>
        <v>0</v>
      </c>
      <c r="AK848" s="31">
        <f t="shared" si="2060"/>
        <v>0</v>
      </c>
      <c r="AL848" s="31">
        <f t="shared" si="2061"/>
        <v>-17.902999999999999</v>
      </c>
      <c r="AM848" s="31">
        <f t="shared" si="2062"/>
        <v>0</v>
      </c>
      <c r="AN848" s="31">
        <f t="shared" si="2063"/>
        <v>0</v>
      </c>
      <c r="AO848" s="31">
        <f t="shared" si="2064"/>
        <v>0</v>
      </c>
      <c r="AP848" s="31">
        <f t="shared" si="2065"/>
        <v>0</v>
      </c>
      <c r="AQ848" s="31">
        <f t="shared" si="2066"/>
        <v>0</v>
      </c>
      <c r="AR848" s="31">
        <f t="shared" si="2067"/>
        <v>0</v>
      </c>
      <c r="AS848" s="31">
        <f t="shared" si="1996"/>
        <v>2312.0970000000002</v>
      </c>
      <c r="AT848" s="31">
        <f t="shared" si="1997"/>
        <v>2330</v>
      </c>
      <c r="AU848" s="31">
        <f t="shared" si="1998"/>
        <v>2330</v>
      </c>
      <c r="AV848" s="31">
        <f t="shared" si="2068"/>
        <v>0</v>
      </c>
      <c r="AW848" s="32"/>
      <c r="AX848" s="32"/>
      <c r="AY848" s="1"/>
      <c r="AZ848" s="1"/>
      <c r="BA848" s="1"/>
      <c r="BB848" s="1"/>
      <c r="BC848" s="1"/>
      <c r="BD848" s="1"/>
      <c r="BE848" s="1"/>
    </row>
    <row r="849" hidden="1">
      <c r="A849" s="29" t="s">
        <v>491</v>
      </c>
      <c r="B849" s="29" t="s">
        <v>87</v>
      </c>
      <c r="C849" s="29" t="s">
        <v>27</v>
      </c>
      <c r="D849" s="29" t="s">
        <v>419</v>
      </c>
      <c r="E849" s="36"/>
      <c r="F849" s="30" t="s">
        <v>34</v>
      </c>
      <c r="G849" s="31">
        <f t="shared" si="2039"/>
        <v>2330</v>
      </c>
      <c r="H849" s="31">
        <f t="shared" si="2040"/>
        <v>2330</v>
      </c>
      <c r="I849" s="31">
        <f t="shared" si="2041"/>
        <v>2330</v>
      </c>
      <c r="J849" s="31">
        <f t="shared" si="2042"/>
        <v>0</v>
      </c>
      <c r="K849" s="31">
        <f t="shared" si="2043"/>
        <v>0</v>
      </c>
      <c r="L849" s="31">
        <f t="shared" si="2044"/>
        <v>0</v>
      </c>
      <c r="M849" s="31">
        <f t="shared" si="2036"/>
        <v>2330</v>
      </c>
      <c r="N849" s="31">
        <f t="shared" si="2037"/>
        <v>2330</v>
      </c>
      <c r="O849" s="31">
        <f t="shared" si="2038"/>
        <v>2330</v>
      </c>
      <c r="P849" s="31">
        <f t="shared" si="2045"/>
        <v>0</v>
      </c>
      <c r="Q849" s="31">
        <f t="shared" si="2046"/>
        <v>0</v>
      </c>
      <c r="R849" s="31">
        <f t="shared" si="2047"/>
        <v>0</v>
      </c>
      <c r="S849" s="31">
        <f t="shared" si="2048"/>
        <v>0</v>
      </c>
      <c r="T849" s="31">
        <f t="shared" si="2049"/>
        <v>0</v>
      </c>
      <c r="U849" s="31">
        <f t="shared" si="2050"/>
        <v>0</v>
      </c>
      <c r="V849" s="31">
        <f t="shared" si="2051"/>
        <v>0</v>
      </c>
      <c r="W849" s="31">
        <f t="shared" si="2052"/>
        <v>0</v>
      </c>
      <c r="X849" s="31">
        <f t="shared" si="2053"/>
        <v>0</v>
      </c>
      <c r="Y849" s="31">
        <f t="shared" si="2054"/>
        <v>0</v>
      </c>
      <c r="Z849" s="31">
        <f t="shared" si="2055"/>
        <v>0</v>
      </c>
      <c r="AA849" s="31">
        <f t="shared" si="2056"/>
        <v>0</v>
      </c>
      <c r="AB849" s="31">
        <f t="shared" si="2057"/>
        <v>0</v>
      </c>
      <c r="AC849" s="31">
        <f t="shared" si="2000"/>
        <v>2330</v>
      </c>
      <c r="AD849" s="31">
        <f t="shared" si="2001"/>
        <v>2330</v>
      </c>
      <c r="AE849" s="31">
        <f t="shared" si="2002"/>
        <v>2330</v>
      </c>
      <c r="AF849" s="31">
        <f t="shared" si="2058"/>
        <v>0</v>
      </c>
      <c r="AG849" s="31">
        <f t="shared" si="2003"/>
        <v>2330</v>
      </c>
      <c r="AH849" s="31">
        <f t="shared" si="2004"/>
        <v>2330</v>
      </c>
      <c r="AI849" s="31">
        <f t="shared" si="2005"/>
        <v>2330</v>
      </c>
      <c r="AJ849" s="31">
        <f t="shared" si="2059"/>
        <v>0</v>
      </c>
      <c r="AK849" s="31">
        <f t="shared" si="2060"/>
        <v>0</v>
      </c>
      <c r="AL849" s="31">
        <f t="shared" si="2061"/>
        <v>-17.902999999999999</v>
      </c>
      <c r="AM849" s="31">
        <f t="shared" si="2062"/>
        <v>0</v>
      </c>
      <c r="AN849" s="31">
        <f t="shared" si="2063"/>
        <v>0</v>
      </c>
      <c r="AO849" s="31">
        <f t="shared" si="2064"/>
        <v>0</v>
      </c>
      <c r="AP849" s="31">
        <f t="shared" si="2065"/>
        <v>0</v>
      </c>
      <c r="AQ849" s="31">
        <f t="shared" si="2066"/>
        <v>0</v>
      </c>
      <c r="AR849" s="31">
        <f t="shared" si="2067"/>
        <v>0</v>
      </c>
      <c r="AS849" s="31">
        <f t="shared" si="1996"/>
        <v>2312.0970000000002</v>
      </c>
      <c r="AT849" s="31">
        <f t="shared" si="1997"/>
        <v>2330</v>
      </c>
      <c r="AU849" s="31">
        <f t="shared" si="1998"/>
        <v>2330</v>
      </c>
      <c r="AV849" s="31">
        <f t="shared" si="2068"/>
        <v>0</v>
      </c>
      <c r="AW849" s="32">
        <v>0</v>
      </c>
      <c r="AX849" s="32"/>
      <c r="AY849" s="1" t="s">
        <v>152</v>
      </c>
      <c r="AZ849" s="1"/>
      <c r="BA849" s="1"/>
      <c r="BB849" s="1"/>
      <c r="BC849" s="1"/>
      <c r="BD849" s="1"/>
      <c r="BE849" s="1"/>
    </row>
    <row r="850" ht="47.25">
      <c r="A850" s="29" t="s">
        <v>491</v>
      </c>
      <c r="B850" s="29" t="s">
        <v>87</v>
      </c>
      <c r="C850" s="29" t="s">
        <v>27</v>
      </c>
      <c r="D850" s="29" t="s">
        <v>420</v>
      </c>
      <c r="E850" s="36"/>
      <c r="F850" s="30" t="s">
        <v>421</v>
      </c>
      <c r="G850" s="31">
        <f t="shared" si="2039"/>
        <v>2330</v>
      </c>
      <c r="H850" s="31">
        <f t="shared" si="2040"/>
        <v>2330</v>
      </c>
      <c r="I850" s="31">
        <f t="shared" si="2041"/>
        <v>2330</v>
      </c>
      <c r="J850" s="31">
        <f t="shared" si="2042"/>
        <v>0</v>
      </c>
      <c r="K850" s="31">
        <f t="shared" si="2043"/>
        <v>0</v>
      </c>
      <c r="L850" s="31">
        <f t="shared" si="2044"/>
        <v>0</v>
      </c>
      <c r="M850" s="31">
        <f t="shared" si="2036"/>
        <v>2330</v>
      </c>
      <c r="N850" s="31">
        <f t="shared" si="2037"/>
        <v>2330</v>
      </c>
      <c r="O850" s="31">
        <f t="shared" si="2038"/>
        <v>2330</v>
      </c>
      <c r="P850" s="31">
        <f t="shared" si="2045"/>
        <v>0</v>
      </c>
      <c r="Q850" s="31">
        <f t="shared" si="2046"/>
        <v>0</v>
      </c>
      <c r="R850" s="31">
        <f t="shared" si="2047"/>
        <v>0</v>
      </c>
      <c r="S850" s="31">
        <f t="shared" si="2048"/>
        <v>0</v>
      </c>
      <c r="T850" s="31">
        <f t="shared" si="2049"/>
        <v>0</v>
      </c>
      <c r="U850" s="31">
        <f t="shared" si="2050"/>
        <v>0</v>
      </c>
      <c r="V850" s="31">
        <f t="shared" si="2051"/>
        <v>0</v>
      </c>
      <c r="W850" s="31">
        <f t="shared" si="2052"/>
        <v>0</v>
      </c>
      <c r="X850" s="31">
        <f t="shared" si="2053"/>
        <v>0</v>
      </c>
      <c r="Y850" s="31">
        <f t="shared" si="2054"/>
        <v>0</v>
      </c>
      <c r="Z850" s="31">
        <f t="shared" si="2055"/>
        <v>0</v>
      </c>
      <c r="AA850" s="31">
        <f t="shared" si="2056"/>
        <v>0</v>
      </c>
      <c r="AB850" s="31">
        <f t="shared" si="2057"/>
        <v>0</v>
      </c>
      <c r="AC850" s="31">
        <f t="shared" si="2000"/>
        <v>2330</v>
      </c>
      <c r="AD850" s="31">
        <f t="shared" si="2001"/>
        <v>2330</v>
      </c>
      <c r="AE850" s="31">
        <f t="shared" si="2002"/>
        <v>2330</v>
      </c>
      <c r="AF850" s="31">
        <f t="shared" si="2058"/>
        <v>0</v>
      </c>
      <c r="AG850" s="31">
        <f t="shared" si="2003"/>
        <v>2330</v>
      </c>
      <c r="AH850" s="31">
        <f t="shared" si="2004"/>
        <v>2330</v>
      </c>
      <c r="AI850" s="31">
        <f t="shared" si="2005"/>
        <v>2330</v>
      </c>
      <c r="AJ850" s="31">
        <f t="shared" si="2059"/>
        <v>0</v>
      </c>
      <c r="AK850" s="31">
        <f t="shared" si="2060"/>
        <v>0</v>
      </c>
      <c r="AL850" s="31">
        <f t="shared" si="2061"/>
        <v>-17.902999999999999</v>
      </c>
      <c r="AM850" s="31">
        <f t="shared" si="2062"/>
        <v>0</v>
      </c>
      <c r="AN850" s="31">
        <f t="shared" si="2063"/>
        <v>0</v>
      </c>
      <c r="AO850" s="31">
        <f t="shared" si="2064"/>
        <v>0</v>
      </c>
      <c r="AP850" s="31">
        <f t="shared" si="2065"/>
        <v>0</v>
      </c>
      <c r="AQ850" s="31">
        <f t="shared" si="2066"/>
        <v>0</v>
      </c>
      <c r="AR850" s="31">
        <f t="shared" si="2067"/>
        <v>0</v>
      </c>
      <c r="AS850" s="31">
        <f t="shared" si="1996"/>
        <v>2312.0970000000002</v>
      </c>
      <c r="AT850" s="31">
        <f t="shared" si="1997"/>
        <v>2330</v>
      </c>
      <c r="AU850" s="31">
        <f t="shared" si="1998"/>
        <v>2330</v>
      </c>
      <c r="AV850" s="31">
        <f t="shared" si="2068"/>
        <v>0</v>
      </c>
      <c r="AW850" s="32"/>
      <c r="AX850" s="32"/>
      <c r="AY850" s="1"/>
      <c r="AZ850" s="1"/>
      <c r="BA850" s="1"/>
      <c r="BB850" s="1"/>
      <c r="BC850" s="1"/>
      <c r="BD850" s="1"/>
      <c r="BE850" s="1"/>
    </row>
    <row r="851" ht="47.25">
      <c r="A851" s="29" t="s">
        <v>491</v>
      </c>
      <c r="B851" s="29" t="s">
        <v>87</v>
      </c>
      <c r="C851" s="29" t="s">
        <v>27</v>
      </c>
      <c r="D851" s="29" t="s">
        <v>489</v>
      </c>
      <c r="E851" s="36"/>
      <c r="F851" s="30" t="s">
        <v>490</v>
      </c>
      <c r="G851" s="31">
        <f t="shared" si="2039"/>
        <v>2330</v>
      </c>
      <c r="H851" s="31">
        <f t="shared" si="2040"/>
        <v>2330</v>
      </c>
      <c r="I851" s="31">
        <f t="shared" si="2041"/>
        <v>2330</v>
      </c>
      <c r="J851" s="31">
        <f t="shared" si="2042"/>
        <v>0</v>
      </c>
      <c r="K851" s="31">
        <f t="shared" si="2043"/>
        <v>0</v>
      </c>
      <c r="L851" s="31">
        <f t="shared" si="2044"/>
        <v>0</v>
      </c>
      <c r="M851" s="31">
        <f t="shared" si="2036"/>
        <v>2330</v>
      </c>
      <c r="N851" s="31">
        <f t="shared" si="2037"/>
        <v>2330</v>
      </c>
      <c r="O851" s="31">
        <f t="shared" si="2038"/>
        <v>2330</v>
      </c>
      <c r="P851" s="31">
        <f t="shared" si="2045"/>
        <v>0</v>
      </c>
      <c r="Q851" s="31">
        <f t="shared" si="2046"/>
        <v>0</v>
      </c>
      <c r="R851" s="31">
        <f t="shared" si="2047"/>
        <v>0</v>
      </c>
      <c r="S851" s="31">
        <f t="shared" si="2048"/>
        <v>0</v>
      </c>
      <c r="T851" s="31">
        <f t="shared" si="2049"/>
        <v>0</v>
      </c>
      <c r="U851" s="31">
        <f t="shared" si="2050"/>
        <v>0</v>
      </c>
      <c r="V851" s="31">
        <f t="shared" si="2051"/>
        <v>0</v>
      </c>
      <c r="W851" s="31">
        <f t="shared" si="2052"/>
        <v>0</v>
      </c>
      <c r="X851" s="31">
        <f t="shared" si="2053"/>
        <v>0</v>
      </c>
      <c r="Y851" s="31">
        <f t="shared" si="2054"/>
        <v>0</v>
      </c>
      <c r="Z851" s="31">
        <f t="shared" si="2055"/>
        <v>0</v>
      </c>
      <c r="AA851" s="31">
        <f t="shared" si="2056"/>
        <v>0</v>
      </c>
      <c r="AB851" s="31">
        <f t="shared" si="2057"/>
        <v>0</v>
      </c>
      <c r="AC851" s="31">
        <f t="shared" si="2000"/>
        <v>2330</v>
      </c>
      <c r="AD851" s="31">
        <f t="shared" si="2001"/>
        <v>2330</v>
      </c>
      <c r="AE851" s="31">
        <f t="shared" si="2002"/>
        <v>2330</v>
      </c>
      <c r="AF851" s="31">
        <f t="shared" si="2058"/>
        <v>0</v>
      </c>
      <c r="AG851" s="31">
        <f t="shared" si="2003"/>
        <v>2330</v>
      </c>
      <c r="AH851" s="31">
        <f t="shared" si="2004"/>
        <v>2330</v>
      </c>
      <c r="AI851" s="31">
        <f t="shared" si="2005"/>
        <v>2330</v>
      </c>
      <c r="AJ851" s="31">
        <f t="shared" si="2059"/>
        <v>0</v>
      </c>
      <c r="AK851" s="31">
        <f t="shared" si="2060"/>
        <v>0</v>
      </c>
      <c r="AL851" s="31">
        <f t="shared" si="2061"/>
        <v>-17.902999999999999</v>
      </c>
      <c r="AM851" s="31">
        <f t="shared" si="2062"/>
        <v>0</v>
      </c>
      <c r="AN851" s="31">
        <f t="shared" si="2063"/>
        <v>0</v>
      </c>
      <c r="AO851" s="31">
        <f t="shared" si="2064"/>
        <v>0</v>
      </c>
      <c r="AP851" s="31">
        <f t="shared" si="2065"/>
        <v>0</v>
      </c>
      <c r="AQ851" s="31">
        <f t="shared" si="2066"/>
        <v>0</v>
      </c>
      <c r="AR851" s="31">
        <f t="shared" si="2067"/>
        <v>0</v>
      </c>
      <c r="AS851" s="31">
        <f t="shared" si="1996"/>
        <v>2312.0970000000002</v>
      </c>
      <c r="AT851" s="31">
        <f t="shared" si="1997"/>
        <v>2330</v>
      </c>
      <c r="AU851" s="31">
        <f t="shared" si="1998"/>
        <v>2330</v>
      </c>
      <c r="AV851" s="31">
        <f t="shared" si="2068"/>
        <v>0</v>
      </c>
      <c r="AW851" s="32"/>
      <c r="AX851" s="32"/>
      <c r="AY851" s="1"/>
      <c r="AZ851" s="1"/>
      <c r="BA851" s="1"/>
      <c r="BB851" s="1"/>
      <c r="BC851" s="1"/>
      <c r="BD851" s="1"/>
      <c r="BE851" s="1"/>
    </row>
    <row r="852" ht="31.5">
      <c r="A852" s="29" t="s">
        <v>491</v>
      </c>
      <c r="B852" s="29" t="s">
        <v>87</v>
      </c>
      <c r="C852" s="29" t="s">
        <v>27</v>
      </c>
      <c r="D852" s="29" t="s">
        <v>489</v>
      </c>
      <c r="E852" s="29" t="s">
        <v>39</v>
      </c>
      <c r="F852" s="30" t="s">
        <v>40</v>
      </c>
      <c r="G852" s="31">
        <v>2330</v>
      </c>
      <c r="H852" s="31">
        <v>2330</v>
      </c>
      <c r="I852" s="31">
        <v>2330</v>
      </c>
      <c r="J852" s="31"/>
      <c r="K852" s="31"/>
      <c r="L852" s="31"/>
      <c r="M852" s="31">
        <f t="shared" si="2036"/>
        <v>2330</v>
      </c>
      <c r="N852" s="31">
        <f t="shared" si="2037"/>
        <v>2330</v>
      </c>
      <c r="O852" s="31">
        <f t="shared" si="2038"/>
        <v>2330</v>
      </c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  <c r="AA852" s="31"/>
      <c r="AB852" s="31"/>
      <c r="AC852" s="31">
        <f t="shared" si="2000"/>
        <v>2330</v>
      </c>
      <c r="AD852" s="31">
        <f t="shared" si="2001"/>
        <v>2330</v>
      </c>
      <c r="AE852" s="31">
        <f t="shared" si="2002"/>
        <v>2330</v>
      </c>
      <c r="AF852" s="31"/>
      <c r="AG852" s="31">
        <f t="shared" si="2003"/>
        <v>2330</v>
      </c>
      <c r="AH852" s="31">
        <f t="shared" si="2004"/>
        <v>2330</v>
      </c>
      <c r="AI852" s="31">
        <f t="shared" si="2005"/>
        <v>2330</v>
      </c>
      <c r="AJ852" s="31"/>
      <c r="AK852" s="31"/>
      <c r="AL852" s="31">
        <v>-17.902999999999999</v>
      </c>
      <c r="AM852" s="31"/>
      <c r="AN852" s="31"/>
      <c r="AO852" s="31"/>
      <c r="AP852" s="31"/>
      <c r="AQ852" s="31"/>
      <c r="AR852" s="31"/>
      <c r="AS852" s="31">
        <f t="shared" si="1996"/>
        <v>2312.0970000000002</v>
      </c>
      <c r="AT852" s="31">
        <f t="shared" si="1997"/>
        <v>2330</v>
      </c>
      <c r="AU852" s="31">
        <f t="shared" si="1998"/>
        <v>2330</v>
      </c>
      <c r="AV852" s="31"/>
      <c r="AW852" s="32"/>
      <c r="AX852" s="32"/>
      <c r="AY852" s="1"/>
      <c r="AZ852" s="1"/>
      <c r="BA852" s="1"/>
      <c r="BB852" s="1"/>
      <c r="BC852" s="1"/>
      <c r="BD852" s="1"/>
      <c r="BE852" s="1"/>
    </row>
    <row r="853" s="19" customFormat="1" ht="31.5">
      <c r="A853" s="20" t="s">
        <v>500</v>
      </c>
      <c r="B853" s="20"/>
      <c r="C853" s="20"/>
      <c r="D853" s="20"/>
      <c r="E853" s="20"/>
      <c r="F853" s="21" t="s">
        <v>501</v>
      </c>
      <c r="G853" s="22">
        <f>G854+G904+G960+G972+G923+G886+G979+G953</f>
        <v>231262.10000000001</v>
      </c>
      <c r="H853" s="22">
        <f>H854+H904+H960+H972+H923+H886+H979+H953</f>
        <v>220323.20000000001</v>
      </c>
      <c r="I853" s="22">
        <f>I854+I904+I960+I972+I923+I886+I979+I953</f>
        <v>221347.60000000001</v>
      </c>
      <c r="J853" s="22">
        <f>J854+J904+J960+J972+J923+J886+J979+J953</f>
        <v>1029.1999999999998</v>
      </c>
      <c r="K853" s="22">
        <f>K854+K904+K960+K972+K923+K886+K979+K953</f>
        <v>1029.1999999999998</v>
      </c>
      <c r="L853" s="22">
        <f>L854+L904+L960+L972+L923+L886+L979+L953</f>
        <v>297</v>
      </c>
      <c r="M853" s="22">
        <f t="shared" si="2036"/>
        <v>232291.30000000002</v>
      </c>
      <c r="N853" s="22">
        <f t="shared" si="2037"/>
        <v>221352.40000000002</v>
      </c>
      <c r="O853" s="22">
        <f t="shared" si="2038"/>
        <v>221644.60000000001</v>
      </c>
      <c r="P853" s="22">
        <f>P854+P904+P960+P972+P923+P886+P979+P953</f>
        <v>0</v>
      </c>
      <c r="Q853" s="22">
        <f>Q854+Q904+Q960+Q972+Q923+Q886+Q979+Q953</f>
        <v>0</v>
      </c>
      <c r="R853" s="22">
        <f>R854+R904+R960+R972+R923+R886+R979+R953</f>
        <v>12027.220000000001</v>
      </c>
      <c r="S853" s="22">
        <f>S854+S904+S960+S972+S923+S886+S979+S953</f>
        <v>0</v>
      </c>
      <c r="T853" s="22">
        <f>T854+T904+T960+T972+T923+T886+T979+T953</f>
        <v>0</v>
      </c>
      <c r="U853" s="22">
        <f>U854+U904+U960+U972+U923+U886+U979+U953</f>
        <v>0</v>
      </c>
      <c r="V853" s="22">
        <f>V854+V904+V960+V972+V923+V886+V979+V953</f>
        <v>20517.136999999999</v>
      </c>
      <c r="W853" s="22">
        <f>W854+W904+W960+W972+W923+W886+W979+W953</f>
        <v>0</v>
      </c>
      <c r="X853" s="22">
        <f>X854+X904+X960+X972+X923+X886+X979+X953</f>
        <v>0</v>
      </c>
      <c r="Y853" s="22">
        <f>Y854+Y904+Y960+Y972+Y923+Y886+Y979+Y953</f>
        <v>0</v>
      </c>
      <c r="Z853" s="22">
        <f>Z854+Z904+Z960+Z972+Z923+Z886+Z979+Z953</f>
        <v>2347.3000000000002</v>
      </c>
      <c r="AA853" s="22">
        <f>AA854+AA904+AA960+AA972+AA923+AA886+AA979+AA953</f>
        <v>0</v>
      </c>
      <c r="AB853" s="22">
        <f>AB854+AB904+AB960+AB972+AB923+AB886+AB979+AB953</f>
        <v>0</v>
      </c>
      <c r="AC853" s="22">
        <f t="shared" si="2000"/>
        <v>244318.52000000002</v>
      </c>
      <c r="AD853" s="22">
        <f t="shared" si="2001"/>
        <v>241869.53700000001</v>
      </c>
      <c r="AE853" s="22">
        <f t="shared" si="2002"/>
        <v>223991.89999999999</v>
      </c>
      <c r="AF853" s="22">
        <f>AF854+AF904+AF960+AF972+AF923+AF886+AF979+AF953</f>
        <v>0</v>
      </c>
      <c r="AG853" s="22">
        <f t="shared" si="2003"/>
        <v>244318.52000000002</v>
      </c>
      <c r="AH853" s="22">
        <f t="shared" si="2004"/>
        <v>241869.53700000001</v>
      </c>
      <c r="AI853" s="22">
        <f t="shared" si="2005"/>
        <v>223991.89999999999</v>
      </c>
      <c r="AJ853" s="22">
        <f>AJ854+AJ904+AJ960+AJ972+AJ923+AJ886+AJ979+AJ953</f>
        <v>0</v>
      </c>
      <c r="AK853" s="22">
        <f>AK854+AK904+AK960+AK972+AK923+AK886+AK979+AK953</f>
        <v>0</v>
      </c>
      <c r="AL853" s="22">
        <f>AL854+AL904+AL960+AL972+AL923+AL886+AL979+AL953</f>
        <v>-3187.241</v>
      </c>
      <c r="AM853" s="22">
        <f>AM854+AM904+AM960+AM972+AM923+AM886+AM979+AM953</f>
        <v>0</v>
      </c>
      <c r="AN853" s="22">
        <f>AN854+AN904+AN960+AN972+AN923+AN886+AN979+AN953</f>
        <v>0</v>
      </c>
      <c r="AO853" s="22">
        <f>AO854+AO904+AO960+AO972+AO923+AO886+AO979+AO953</f>
        <v>0</v>
      </c>
      <c r="AP853" s="22">
        <f>AP854+AP904+AP960+AP972+AP923+AP886+AP979+AP953</f>
        <v>0</v>
      </c>
      <c r="AQ853" s="22">
        <f>AQ854+AQ904+AQ960+AQ972+AQ923+AQ886+AQ979+AQ953</f>
        <v>0</v>
      </c>
      <c r="AR853" s="22">
        <f>AR854+AR904+AR960+AR972+AR923+AR886+AR979+AR953</f>
        <v>0</v>
      </c>
      <c r="AS853" s="22">
        <f t="shared" si="1996"/>
        <v>241131.27900000001</v>
      </c>
      <c r="AT853" s="22">
        <f t="shared" si="1997"/>
        <v>241869.53700000001</v>
      </c>
      <c r="AU853" s="22">
        <f t="shared" si="1998"/>
        <v>223991.89999999999</v>
      </c>
      <c r="AV853" s="22">
        <f>AV854+AV904+AV960+AV972+AV923+AV886+AV979+AV953</f>
        <v>0</v>
      </c>
      <c r="AW853" s="23"/>
      <c r="AX853" s="23"/>
      <c r="AY853" s="19"/>
      <c r="AZ853" s="19"/>
      <c r="BA853" s="19"/>
      <c r="BB853" s="19"/>
      <c r="BC853" s="19"/>
      <c r="BD853" s="19"/>
      <c r="BE853" s="19"/>
    </row>
    <row r="854" s="19" customFormat="1">
      <c r="A854" s="20" t="s">
        <v>500</v>
      </c>
      <c r="B854" s="20" t="s">
        <v>27</v>
      </c>
      <c r="C854" s="20"/>
      <c r="D854" s="20"/>
      <c r="E854" s="20"/>
      <c r="F854" s="21" t="s">
        <v>28</v>
      </c>
      <c r="G854" s="22">
        <f>G867+G855</f>
        <v>127771.60000000001</v>
      </c>
      <c r="H854" s="22">
        <f>H867+H855</f>
        <v>130510.5</v>
      </c>
      <c r="I854" s="22">
        <f>I867+I855</f>
        <v>130877</v>
      </c>
      <c r="J854" s="22">
        <f>J867+J855</f>
        <v>0</v>
      </c>
      <c r="K854" s="22">
        <f>K867+K855</f>
        <v>0</v>
      </c>
      <c r="L854" s="22">
        <f>L867+L855</f>
        <v>0</v>
      </c>
      <c r="M854" s="22">
        <f t="shared" si="2036"/>
        <v>127771.60000000001</v>
      </c>
      <c r="N854" s="22">
        <f t="shared" si="2037"/>
        <v>130510.5</v>
      </c>
      <c r="O854" s="22">
        <f t="shared" si="2038"/>
        <v>130877</v>
      </c>
      <c r="P854" s="22">
        <f>P867+P855</f>
        <v>0</v>
      </c>
      <c r="Q854" s="22">
        <f>Q867+Q855</f>
        <v>0</v>
      </c>
      <c r="R854" s="22">
        <f>R867+R855</f>
        <v>0</v>
      </c>
      <c r="S854" s="22">
        <f>S867+S855</f>
        <v>0</v>
      </c>
      <c r="T854" s="22">
        <f>T867+T855</f>
        <v>0</v>
      </c>
      <c r="U854" s="22">
        <f>U867+U855</f>
        <v>0</v>
      </c>
      <c r="V854" s="22">
        <f>V867+V855</f>
        <v>0</v>
      </c>
      <c r="W854" s="22">
        <f>W867+W855</f>
        <v>0</v>
      </c>
      <c r="X854" s="22">
        <f>X867+X855</f>
        <v>0</v>
      </c>
      <c r="Y854" s="22">
        <f>Y867+Y855</f>
        <v>0</v>
      </c>
      <c r="Z854" s="22">
        <f>Z867+Z855</f>
        <v>0</v>
      </c>
      <c r="AA854" s="22">
        <f>AA867+AA855</f>
        <v>0</v>
      </c>
      <c r="AB854" s="22">
        <f>AB867+AB855</f>
        <v>0</v>
      </c>
      <c r="AC854" s="22">
        <f t="shared" si="2000"/>
        <v>127771.60000000001</v>
      </c>
      <c r="AD854" s="22">
        <f t="shared" si="2001"/>
        <v>130510.5</v>
      </c>
      <c r="AE854" s="22">
        <f t="shared" si="2002"/>
        <v>130877</v>
      </c>
      <c r="AF854" s="22">
        <f>AF867+AF855</f>
        <v>0</v>
      </c>
      <c r="AG854" s="22">
        <f t="shared" si="2003"/>
        <v>127771.60000000001</v>
      </c>
      <c r="AH854" s="22">
        <f t="shared" si="2004"/>
        <v>130510.5</v>
      </c>
      <c r="AI854" s="22">
        <f t="shared" si="2005"/>
        <v>130877</v>
      </c>
      <c r="AJ854" s="22">
        <f>AJ867+AJ855</f>
        <v>0</v>
      </c>
      <c r="AK854" s="22">
        <f>AK867+AK855</f>
        <v>0</v>
      </c>
      <c r="AL854" s="22">
        <f>AL867+AL855</f>
        <v>-3139.3000000000002</v>
      </c>
      <c r="AM854" s="22">
        <f>AM867+AM855</f>
        <v>0</v>
      </c>
      <c r="AN854" s="22">
        <f>AN867+AN855</f>
        <v>0</v>
      </c>
      <c r="AO854" s="22">
        <f>AO867+AO855</f>
        <v>0</v>
      </c>
      <c r="AP854" s="22">
        <f>AP867+AP855</f>
        <v>0</v>
      </c>
      <c r="AQ854" s="22">
        <f>AQ867+AQ855</f>
        <v>0</v>
      </c>
      <c r="AR854" s="22">
        <f>AR867+AR855</f>
        <v>0</v>
      </c>
      <c r="AS854" s="22">
        <f t="shared" si="1996"/>
        <v>124632.3</v>
      </c>
      <c r="AT854" s="22">
        <f t="shared" si="1997"/>
        <v>130510.5</v>
      </c>
      <c r="AU854" s="22">
        <f t="shared" si="1998"/>
        <v>130877</v>
      </c>
      <c r="AV854" s="22">
        <f>AV867+AV855</f>
        <v>0</v>
      </c>
      <c r="AW854" s="23"/>
      <c r="AX854" s="23"/>
      <c r="AY854" s="19"/>
      <c r="AZ854" s="19"/>
      <c r="BA854" s="19"/>
      <c r="BB854" s="19"/>
      <c r="BC854" s="19"/>
      <c r="BD854" s="19"/>
      <c r="BE854" s="19"/>
    </row>
    <row r="855" s="24" customFormat="1" ht="63">
      <c r="A855" s="25" t="s">
        <v>500</v>
      </c>
      <c r="B855" s="25" t="s">
        <v>27</v>
      </c>
      <c r="C855" s="25" t="s">
        <v>116</v>
      </c>
      <c r="D855" s="25"/>
      <c r="E855" s="25"/>
      <c r="F855" s="26" t="s">
        <v>431</v>
      </c>
      <c r="G855" s="27">
        <f>G856+G862</f>
        <v>99252.300000000003</v>
      </c>
      <c r="H855" s="27">
        <f>H856+H862</f>
        <v>101917.5</v>
      </c>
      <c r="I855" s="27">
        <f>I856+I862</f>
        <v>101917.5</v>
      </c>
      <c r="J855" s="27">
        <f>J856+J862</f>
        <v>0</v>
      </c>
      <c r="K855" s="27">
        <f>K856+K862</f>
        <v>0</v>
      </c>
      <c r="L855" s="27">
        <f>L856+L862</f>
        <v>0</v>
      </c>
      <c r="M855" s="27">
        <f t="shared" si="2036"/>
        <v>99252.300000000003</v>
      </c>
      <c r="N855" s="27">
        <f t="shared" si="2037"/>
        <v>101917.5</v>
      </c>
      <c r="O855" s="27">
        <f t="shared" si="2038"/>
        <v>101917.5</v>
      </c>
      <c r="P855" s="27">
        <f>P856+P862</f>
        <v>0</v>
      </c>
      <c r="Q855" s="27">
        <f>Q856+Q862</f>
        <v>0</v>
      </c>
      <c r="R855" s="27">
        <f>R856+R862</f>
        <v>0</v>
      </c>
      <c r="S855" s="27">
        <f>S856+S862</f>
        <v>0</v>
      </c>
      <c r="T855" s="27">
        <f>T856+T862</f>
        <v>0</v>
      </c>
      <c r="U855" s="27">
        <f>U856+U862</f>
        <v>0</v>
      </c>
      <c r="V855" s="27">
        <f>V856+V862</f>
        <v>0</v>
      </c>
      <c r="W855" s="27">
        <f>W856+W862</f>
        <v>0</v>
      </c>
      <c r="X855" s="27">
        <f>X856+X862</f>
        <v>0</v>
      </c>
      <c r="Y855" s="27">
        <f>Y856+Y862</f>
        <v>0</v>
      </c>
      <c r="Z855" s="27">
        <f>Z856+Z862</f>
        <v>0</v>
      </c>
      <c r="AA855" s="27">
        <f>AA856+AA862</f>
        <v>0</v>
      </c>
      <c r="AB855" s="27">
        <f>AB856+AB862</f>
        <v>0</v>
      </c>
      <c r="AC855" s="27">
        <f t="shared" si="2000"/>
        <v>99252.300000000003</v>
      </c>
      <c r="AD855" s="27">
        <f t="shared" si="2001"/>
        <v>101917.5</v>
      </c>
      <c r="AE855" s="27">
        <f t="shared" si="2002"/>
        <v>101917.5</v>
      </c>
      <c r="AF855" s="27">
        <f>AF856+AF862</f>
        <v>0</v>
      </c>
      <c r="AG855" s="27">
        <f t="shared" si="2003"/>
        <v>99252.300000000003</v>
      </c>
      <c r="AH855" s="27">
        <f t="shared" si="2004"/>
        <v>101917.5</v>
      </c>
      <c r="AI855" s="27">
        <f t="shared" si="2005"/>
        <v>101917.5</v>
      </c>
      <c r="AJ855" s="27">
        <f>AJ856+AJ862</f>
        <v>0</v>
      </c>
      <c r="AK855" s="27">
        <f>AK856+AK862</f>
        <v>0</v>
      </c>
      <c r="AL855" s="27">
        <f>AL856+AL862</f>
        <v>-1148.7</v>
      </c>
      <c r="AM855" s="27">
        <f>AM856+AM862</f>
        <v>0</v>
      </c>
      <c r="AN855" s="27">
        <f>AN856+AN862</f>
        <v>0</v>
      </c>
      <c r="AO855" s="27">
        <f>AO856+AO862</f>
        <v>0</v>
      </c>
      <c r="AP855" s="27">
        <f>AP856+AP862</f>
        <v>0</v>
      </c>
      <c r="AQ855" s="27">
        <f>AQ856+AQ862</f>
        <v>0</v>
      </c>
      <c r="AR855" s="27">
        <f>AR856+AR862</f>
        <v>0</v>
      </c>
      <c r="AS855" s="27">
        <f t="shared" si="1996"/>
        <v>98103.600000000006</v>
      </c>
      <c r="AT855" s="27">
        <f t="shared" si="1997"/>
        <v>101917.5</v>
      </c>
      <c r="AU855" s="27">
        <f t="shared" si="1998"/>
        <v>101917.5</v>
      </c>
      <c r="AV855" s="27">
        <f>AV856+AV862</f>
        <v>0</v>
      </c>
      <c r="AW855" s="28"/>
      <c r="AX855" s="28"/>
      <c r="AY855" s="24"/>
      <c r="AZ855" s="24"/>
      <c r="BA855" s="24"/>
      <c r="BB855" s="24"/>
      <c r="BC855" s="24"/>
      <c r="BD855" s="24"/>
      <c r="BE855" s="24"/>
    </row>
    <row r="856" ht="47.25">
      <c r="A856" s="29" t="s">
        <v>500</v>
      </c>
      <c r="B856" s="29" t="s">
        <v>27</v>
      </c>
      <c r="C856" s="29" t="s">
        <v>116</v>
      </c>
      <c r="D856" s="29" t="s">
        <v>248</v>
      </c>
      <c r="E856" s="36"/>
      <c r="F856" s="30" t="s">
        <v>249</v>
      </c>
      <c r="G856" s="31">
        <f t="shared" ref="G856:G858" si="2069">G857</f>
        <v>13098.200000000001</v>
      </c>
      <c r="H856" s="31">
        <f t="shared" ref="H856:H858" si="2070">H857</f>
        <v>13454.5</v>
      </c>
      <c r="I856" s="31">
        <f t="shared" ref="I856:I858" si="2071">I857</f>
        <v>13454.5</v>
      </c>
      <c r="J856" s="31">
        <f t="shared" ref="J856:J858" si="2072">J857</f>
        <v>0</v>
      </c>
      <c r="K856" s="31">
        <f t="shared" ref="K856:K858" si="2073">K857</f>
        <v>0</v>
      </c>
      <c r="L856" s="31">
        <f t="shared" ref="L856:L858" si="2074">L857</f>
        <v>0</v>
      </c>
      <c r="M856" s="31">
        <f t="shared" si="2036"/>
        <v>13098.200000000001</v>
      </c>
      <c r="N856" s="31">
        <f t="shared" si="2037"/>
        <v>13454.5</v>
      </c>
      <c r="O856" s="31">
        <f t="shared" si="2038"/>
        <v>13454.5</v>
      </c>
      <c r="P856" s="31">
        <f t="shared" ref="P856:P858" si="2075">P857</f>
        <v>0</v>
      </c>
      <c r="Q856" s="31">
        <f t="shared" ref="Q856:Q858" si="2076">Q857</f>
        <v>0</v>
      </c>
      <c r="R856" s="31">
        <f t="shared" ref="R856:R858" si="2077">R857</f>
        <v>0</v>
      </c>
      <c r="S856" s="31">
        <f t="shared" ref="S856:S858" si="2078">S857</f>
        <v>0</v>
      </c>
      <c r="T856" s="31">
        <f t="shared" ref="T856:T858" si="2079">T857</f>
        <v>0</v>
      </c>
      <c r="U856" s="31">
        <f t="shared" ref="U856:U858" si="2080">U857</f>
        <v>0</v>
      </c>
      <c r="V856" s="31">
        <f t="shared" ref="V856:V858" si="2081">V857</f>
        <v>0</v>
      </c>
      <c r="W856" s="31">
        <f t="shared" ref="W856:W858" si="2082">W857</f>
        <v>0</v>
      </c>
      <c r="X856" s="31">
        <f t="shared" ref="X856:X858" si="2083">X857</f>
        <v>0</v>
      </c>
      <c r="Y856" s="31">
        <f t="shared" ref="Y856:Y858" si="2084">Y857</f>
        <v>0</v>
      </c>
      <c r="Z856" s="31">
        <f t="shared" ref="Z856:Z858" si="2085">Z857</f>
        <v>0</v>
      </c>
      <c r="AA856" s="31">
        <f t="shared" ref="AA856:AA858" si="2086">AA857</f>
        <v>0</v>
      </c>
      <c r="AB856" s="31">
        <f t="shared" ref="AB856:AB858" si="2087">AB857</f>
        <v>0</v>
      </c>
      <c r="AC856" s="31">
        <f t="shared" si="2000"/>
        <v>13098.200000000001</v>
      </c>
      <c r="AD856" s="31">
        <f t="shared" si="2001"/>
        <v>13454.5</v>
      </c>
      <c r="AE856" s="31">
        <f t="shared" si="2002"/>
        <v>13454.5</v>
      </c>
      <c r="AF856" s="31">
        <f t="shared" ref="AF856:AF858" si="2088">AF857</f>
        <v>0</v>
      </c>
      <c r="AG856" s="31">
        <f t="shared" si="2003"/>
        <v>13098.200000000001</v>
      </c>
      <c r="AH856" s="31">
        <f t="shared" si="2004"/>
        <v>13454.5</v>
      </c>
      <c r="AI856" s="31">
        <f t="shared" si="2005"/>
        <v>13454.5</v>
      </c>
      <c r="AJ856" s="31">
        <f t="shared" ref="AJ856:AJ858" si="2089">AJ857</f>
        <v>0</v>
      </c>
      <c r="AK856" s="31">
        <f t="shared" ref="AK856:AK858" si="2090">AK857</f>
        <v>0</v>
      </c>
      <c r="AL856" s="31">
        <f t="shared" ref="AL856:AL858" si="2091">AL857</f>
        <v>0</v>
      </c>
      <c r="AM856" s="31">
        <f t="shared" ref="AM856:AM858" si="2092">AM857</f>
        <v>0</v>
      </c>
      <c r="AN856" s="31">
        <f t="shared" ref="AN856:AN858" si="2093">AN857</f>
        <v>0</v>
      </c>
      <c r="AO856" s="31">
        <f t="shared" ref="AO856:AO858" si="2094">AO857</f>
        <v>0</v>
      </c>
      <c r="AP856" s="31">
        <f t="shared" ref="AP856:AP858" si="2095">AP857</f>
        <v>0</v>
      </c>
      <c r="AQ856" s="31">
        <f t="shared" ref="AQ856:AQ858" si="2096">AQ857</f>
        <v>0</v>
      </c>
      <c r="AR856" s="31">
        <f t="shared" ref="AR856:AR858" si="2097">AR857</f>
        <v>0</v>
      </c>
      <c r="AS856" s="31">
        <f t="shared" si="1996"/>
        <v>13098.200000000001</v>
      </c>
      <c r="AT856" s="31">
        <f t="shared" si="1997"/>
        <v>13454.5</v>
      </c>
      <c r="AU856" s="31">
        <f t="shared" si="1998"/>
        <v>13454.5</v>
      </c>
      <c r="AV856" s="31">
        <f t="shared" ref="AV856:AV858" si="2098">AV857</f>
        <v>0</v>
      </c>
      <c r="AW856" s="32"/>
      <c r="AX856" s="32"/>
      <c r="AY856" s="1"/>
      <c r="AZ856" s="1"/>
      <c r="BA856" s="1"/>
      <c r="BB856" s="1"/>
      <c r="BC856" s="1"/>
      <c r="BD856" s="1"/>
      <c r="BE856" s="1"/>
    </row>
    <row r="857" hidden="1">
      <c r="A857" s="29" t="s">
        <v>500</v>
      </c>
      <c r="B857" s="29" t="s">
        <v>27</v>
      </c>
      <c r="C857" s="29" t="s">
        <v>116</v>
      </c>
      <c r="D857" s="29" t="s">
        <v>250</v>
      </c>
      <c r="E857" s="36"/>
      <c r="F857" s="30" t="s">
        <v>34</v>
      </c>
      <c r="G857" s="31">
        <f t="shared" si="2069"/>
        <v>13098.200000000001</v>
      </c>
      <c r="H857" s="31">
        <f t="shared" si="2070"/>
        <v>13454.5</v>
      </c>
      <c r="I857" s="31">
        <f t="shared" si="2071"/>
        <v>13454.5</v>
      </c>
      <c r="J857" s="31">
        <f t="shared" si="2072"/>
        <v>0</v>
      </c>
      <c r="K857" s="31">
        <f t="shared" si="2073"/>
        <v>0</v>
      </c>
      <c r="L857" s="31">
        <f t="shared" si="2074"/>
        <v>0</v>
      </c>
      <c r="M857" s="31">
        <f t="shared" si="2036"/>
        <v>13098.200000000001</v>
      </c>
      <c r="N857" s="31">
        <f t="shared" si="2037"/>
        <v>13454.5</v>
      </c>
      <c r="O857" s="31">
        <f t="shared" si="2038"/>
        <v>13454.5</v>
      </c>
      <c r="P857" s="31">
        <f t="shared" si="2075"/>
        <v>0</v>
      </c>
      <c r="Q857" s="31">
        <f t="shared" si="2076"/>
        <v>0</v>
      </c>
      <c r="R857" s="31">
        <f t="shared" si="2077"/>
        <v>0</v>
      </c>
      <c r="S857" s="31">
        <f t="shared" si="2078"/>
        <v>0</v>
      </c>
      <c r="T857" s="31">
        <f t="shared" si="2079"/>
        <v>0</v>
      </c>
      <c r="U857" s="31">
        <f t="shared" si="2080"/>
        <v>0</v>
      </c>
      <c r="V857" s="31">
        <f t="shared" si="2081"/>
        <v>0</v>
      </c>
      <c r="W857" s="31">
        <f t="shared" si="2082"/>
        <v>0</v>
      </c>
      <c r="X857" s="31">
        <f t="shared" si="2083"/>
        <v>0</v>
      </c>
      <c r="Y857" s="31">
        <f t="shared" si="2084"/>
        <v>0</v>
      </c>
      <c r="Z857" s="31">
        <f t="shared" si="2085"/>
        <v>0</v>
      </c>
      <c r="AA857" s="31">
        <f t="shared" si="2086"/>
        <v>0</v>
      </c>
      <c r="AB857" s="31">
        <f t="shared" si="2087"/>
        <v>0</v>
      </c>
      <c r="AC857" s="31">
        <f t="shared" si="2000"/>
        <v>13098.200000000001</v>
      </c>
      <c r="AD857" s="31">
        <f t="shared" si="2001"/>
        <v>13454.5</v>
      </c>
      <c r="AE857" s="31">
        <f t="shared" si="2002"/>
        <v>13454.5</v>
      </c>
      <c r="AF857" s="31">
        <f t="shared" si="2088"/>
        <v>0</v>
      </c>
      <c r="AG857" s="31">
        <f t="shared" si="2003"/>
        <v>13098.200000000001</v>
      </c>
      <c r="AH857" s="31">
        <f t="shared" si="2004"/>
        <v>13454.5</v>
      </c>
      <c r="AI857" s="31">
        <f t="shared" si="2005"/>
        <v>13454.5</v>
      </c>
      <c r="AJ857" s="31">
        <f t="shared" si="2089"/>
        <v>0</v>
      </c>
      <c r="AK857" s="31">
        <f t="shared" si="2090"/>
        <v>0</v>
      </c>
      <c r="AL857" s="31">
        <f t="shared" si="2091"/>
        <v>0</v>
      </c>
      <c r="AM857" s="31">
        <f t="shared" si="2092"/>
        <v>0</v>
      </c>
      <c r="AN857" s="31">
        <f t="shared" si="2093"/>
        <v>0</v>
      </c>
      <c r="AO857" s="31">
        <f t="shared" si="2094"/>
        <v>0</v>
      </c>
      <c r="AP857" s="31">
        <f t="shared" si="2095"/>
        <v>0</v>
      </c>
      <c r="AQ857" s="31">
        <f t="shared" si="2096"/>
        <v>0</v>
      </c>
      <c r="AR857" s="31">
        <f t="shared" si="2097"/>
        <v>0</v>
      </c>
      <c r="AS857" s="31">
        <f t="shared" si="1996"/>
        <v>13098.200000000001</v>
      </c>
      <c r="AT857" s="31">
        <f t="shared" si="1997"/>
        <v>13454.5</v>
      </c>
      <c r="AU857" s="31">
        <f t="shared" si="1998"/>
        <v>13454.5</v>
      </c>
      <c r="AV857" s="31">
        <f t="shared" si="2098"/>
        <v>0</v>
      </c>
      <c r="AW857" s="32">
        <v>0</v>
      </c>
      <c r="AX857" s="32"/>
      <c r="AY857" s="1" t="s">
        <v>152</v>
      </c>
      <c r="AZ857" s="1"/>
      <c r="BA857" s="1"/>
      <c r="BB857" s="1"/>
      <c r="BC857" s="1"/>
      <c r="BD857" s="1"/>
      <c r="BE857" s="1"/>
    </row>
    <row r="858" ht="78.75">
      <c r="A858" s="29" t="s">
        <v>500</v>
      </c>
      <c r="B858" s="29" t="s">
        <v>27</v>
      </c>
      <c r="C858" s="29" t="s">
        <v>116</v>
      </c>
      <c r="D858" s="29" t="s">
        <v>432</v>
      </c>
      <c r="E858" s="36"/>
      <c r="F858" s="30" t="s">
        <v>433</v>
      </c>
      <c r="G858" s="31">
        <f t="shared" si="2069"/>
        <v>13098.200000000001</v>
      </c>
      <c r="H858" s="31">
        <f t="shared" si="2070"/>
        <v>13454.5</v>
      </c>
      <c r="I858" s="31">
        <f t="shared" si="2071"/>
        <v>13454.5</v>
      </c>
      <c r="J858" s="31">
        <f t="shared" si="2072"/>
        <v>0</v>
      </c>
      <c r="K858" s="31">
        <f t="shared" si="2073"/>
        <v>0</v>
      </c>
      <c r="L858" s="31">
        <f t="shared" si="2074"/>
        <v>0</v>
      </c>
      <c r="M858" s="31">
        <f t="shared" si="2036"/>
        <v>13098.200000000001</v>
      </c>
      <c r="N858" s="31">
        <f t="shared" si="2037"/>
        <v>13454.5</v>
      </c>
      <c r="O858" s="31">
        <f t="shared" si="2038"/>
        <v>13454.5</v>
      </c>
      <c r="P858" s="31">
        <f t="shared" si="2075"/>
        <v>0</v>
      </c>
      <c r="Q858" s="31">
        <f t="shared" si="2076"/>
        <v>0</v>
      </c>
      <c r="R858" s="31">
        <f t="shared" si="2077"/>
        <v>0</v>
      </c>
      <c r="S858" s="31">
        <f t="shared" si="2078"/>
        <v>0</v>
      </c>
      <c r="T858" s="31">
        <f t="shared" si="2079"/>
        <v>0</v>
      </c>
      <c r="U858" s="31">
        <f t="shared" si="2080"/>
        <v>0</v>
      </c>
      <c r="V858" s="31">
        <f t="shared" si="2081"/>
        <v>0</v>
      </c>
      <c r="W858" s="31">
        <f t="shared" si="2082"/>
        <v>0</v>
      </c>
      <c r="X858" s="31">
        <f t="shared" si="2083"/>
        <v>0</v>
      </c>
      <c r="Y858" s="31">
        <f t="shared" si="2084"/>
        <v>0</v>
      </c>
      <c r="Z858" s="31">
        <f t="shared" si="2085"/>
        <v>0</v>
      </c>
      <c r="AA858" s="31">
        <f t="shared" si="2086"/>
        <v>0</v>
      </c>
      <c r="AB858" s="31">
        <f t="shared" si="2087"/>
        <v>0</v>
      </c>
      <c r="AC858" s="31">
        <f t="shared" si="2000"/>
        <v>13098.200000000001</v>
      </c>
      <c r="AD858" s="31">
        <f t="shared" si="2001"/>
        <v>13454.5</v>
      </c>
      <c r="AE858" s="31">
        <f t="shared" si="2002"/>
        <v>13454.5</v>
      </c>
      <c r="AF858" s="31">
        <f t="shared" si="2088"/>
        <v>0</v>
      </c>
      <c r="AG858" s="31">
        <f t="shared" si="2003"/>
        <v>13098.200000000001</v>
      </c>
      <c r="AH858" s="31">
        <f t="shared" si="2004"/>
        <v>13454.5</v>
      </c>
      <c r="AI858" s="31">
        <f t="shared" si="2005"/>
        <v>13454.5</v>
      </c>
      <c r="AJ858" s="31">
        <f t="shared" si="2089"/>
        <v>0</v>
      </c>
      <c r="AK858" s="31">
        <f t="shared" si="2090"/>
        <v>0</v>
      </c>
      <c r="AL858" s="31">
        <f t="shared" si="2091"/>
        <v>0</v>
      </c>
      <c r="AM858" s="31">
        <f t="shared" si="2092"/>
        <v>0</v>
      </c>
      <c r="AN858" s="31">
        <f t="shared" si="2093"/>
        <v>0</v>
      </c>
      <c r="AO858" s="31">
        <f t="shared" si="2094"/>
        <v>0</v>
      </c>
      <c r="AP858" s="31">
        <f t="shared" si="2095"/>
        <v>0</v>
      </c>
      <c r="AQ858" s="31">
        <f t="shared" si="2096"/>
        <v>0</v>
      </c>
      <c r="AR858" s="31">
        <f t="shared" si="2097"/>
        <v>0</v>
      </c>
      <c r="AS858" s="31">
        <f t="shared" si="1996"/>
        <v>13098.200000000001</v>
      </c>
      <c r="AT858" s="31">
        <f t="shared" si="1997"/>
        <v>13454.5</v>
      </c>
      <c r="AU858" s="31">
        <f t="shared" si="1998"/>
        <v>13454.5</v>
      </c>
      <c r="AV858" s="31">
        <f t="shared" si="2098"/>
        <v>0</v>
      </c>
      <c r="AW858" s="32"/>
      <c r="AX858" s="32"/>
      <c r="AY858" s="1"/>
      <c r="AZ858" s="1"/>
      <c r="BA858" s="1"/>
      <c r="BB858" s="1"/>
      <c r="BC858" s="1"/>
      <c r="BD858" s="1"/>
      <c r="BE858" s="1"/>
    </row>
    <row r="859" ht="47.25">
      <c r="A859" s="29" t="s">
        <v>500</v>
      </c>
      <c r="B859" s="29" t="s">
        <v>27</v>
      </c>
      <c r="C859" s="29" t="s">
        <v>116</v>
      </c>
      <c r="D859" s="29" t="s">
        <v>434</v>
      </c>
      <c r="E859" s="36"/>
      <c r="F859" s="30" t="s">
        <v>435</v>
      </c>
      <c r="G859" s="31">
        <f>G860+G861</f>
        <v>13098.200000000001</v>
      </c>
      <c r="H859" s="31">
        <f>H860+H861</f>
        <v>13454.5</v>
      </c>
      <c r="I859" s="31">
        <f>I860+I861</f>
        <v>13454.5</v>
      </c>
      <c r="J859" s="31">
        <f>J860+J861</f>
        <v>0</v>
      </c>
      <c r="K859" s="31">
        <f>K860+K861</f>
        <v>0</v>
      </c>
      <c r="L859" s="31">
        <f>L860+L861</f>
        <v>0</v>
      </c>
      <c r="M859" s="31">
        <f t="shared" si="2036"/>
        <v>13098.200000000001</v>
      </c>
      <c r="N859" s="31">
        <f t="shared" si="2037"/>
        <v>13454.5</v>
      </c>
      <c r="O859" s="31">
        <f t="shared" si="2038"/>
        <v>13454.5</v>
      </c>
      <c r="P859" s="31">
        <f>P860+P861</f>
        <v>0</v>
      </c>
      <c r="Q859" s="31">
        <f>Q860+Q861</f>
        <v>0</v>
      </c>
      <c r="R859" s="31">
        <f>R860+R861</f>
        <v>0</v>
      </c>
      <c r="S859" s="31">
        <f>S860+S861</f>
        <v>0</v>
      </c>
      <c r="T859" s="31">
        <f>T860+T861</f>
        <v>0</v>
      </c>
      <c r="U859" s="31">
        <f>U860+U861</f>
        <v>0</v>
      </c>
      <c r="V859" s="31">
        <f>V860+V861</f>
        <v>0</v>
      </c>
      <c r="W859" s="31">
        <f>W860+W861</f>
        <v>0</v>
      </c>
      <c r="X859" s="31">
        <f>X860+X861</f>
        <v>0</v>
      </c>
      <c r="Y859" s="31">
        <f>Y860+Y861</f>
        <v>0</v>
      </c>
      <c r="Z859" s="31">
        <f>Z860+Z861</f>
        <v>0</v>
      </c>
      <c r="AA859" s="31">
        <f>AA860+AA861</f>
        <v>0</v>
      </c>
      <c r="AB859" s="31">
        <f>AB860+AB861</f>
        <v>0</v>
      </c>
      <c r="AC859" s="31">
        <f t="shared" si="2000"/>
        <v>13098.200000000001</v>
      </c>
      <c r="AD859" s="31">
        <f t="shared" si="2001"/>
        <v>13454.5</v>
      </c>
      <c r="AE859" s="31">
        <f t="shared" si="2002"/>
        <v>13454.5</v>
      </c>
      <c r="AF859" s="31">
        <f>AF860+AF861</f>
        <v>0</v>
      </c>
      <c r="AG859" s="31">
        <f t="shared" si="2003"/>
        <v>13098.200000000001</v>
      </c>
      <c r="AH859" s="31">
        <f t="shared" si="2004"/>
        <v>13454.5</v>
      </c>
      <c r="AI859" s="31">
        <f t="shared" si="2005"/>
        <v>13454.5</v>
      </c>
      <c r="AJ859" s="31">
        <f>AJ860+AJ861</f>
        <v>0</v>
      </c>
      <c r="AK859" s="31">
        <f>AK860+AK861</f>
        <v>0</v>
      </c>
      <c r="AL859" s="31">
        <f>AL860+AL861</f>
        <v>0</v>
      </c>
      <c r="AM859" s="31">
        <f>AM860+AM861</f>
        <v>0</v>
      </c>
      <c r="AN859" s="31">
        <f>AN860+AN861</f>
        <v>0</v>
      </c>
      <c r="AO859" s="31">
        <f>AO860+AO861</f>
        <v>0</v>
      </c>
      <c r="AP859" s="31">
        <f>AP860+AP861</f>
        <v>0</v>
      </c>
      <c r="AQ859" s="31">
        <f>AQ860+AQ861</f>
        <v>0</v>
      </c>
      <c r="AR859" s="31">
        <f>AR860+AR861</f>
        <v>0</v>
      </c>
      <c r="AS859" s="31">
        <f t="shared" si="1996"/>
        <v>13098.200000000001</v>
      </c>
      <c r="AT859" s="31">
        <f t="shared" si="1997"/>
        <v>13454.5</v>
      </c>
      <c r="AU859" s="31">
        <f t="shared" si="1998"/>
        <v>13454.5</v>
      </c>
      <c r="AV859" s="31">
        <f>AV860+AV861</f>
        <v>0</v>
      </c>
      <c r="AW859" s="32"/>
      <c r="AX859" s="32"/>
      <c r="AY859" s="1"/>
      <c r="AZ859" s="1"/>
      <c r="BA859" s="1"/>
      <c r="BB859" s="1"/>
      <c r="BC859" s="1"/>
      <c r="BD859" s="1"/>
      <c r="BE859" s="1"/>
    </row>
    <row r="860" ht="78.75">
      <c r="A860" s="29" t="s">
        <v>500</v>
      </c>
      <c r="B860" s="29" t="s">
        <v>27</v>
      </c>
      <c r="C860" s="29" t="s">
        <v>116</v>
      </c>
      <c r="D860" s="29" t="s">
        <v>434</v>
      </c>
      <c r="E860" s="29" t="s">
        <v>51</v>
      </c>
      <c r="F860" s="30" t="s">
        <v>52</v>
      </c>
      <c r="G860" s="31">
        <v>12503.700000000001</v>
      </c>
      <c r="H860" s="31">
        <v>12856</v>
      </c>
      <c r="I860" s="31">
        <v>12856</v>
      </c>
      <c r="J860" s="31"/>
      <c r="K860" s="31"/>
      <c r="L860" s="31"/>
      <c r="M860" s="31">
        <f t="shared" si="2036"/>
        <v>12503.700000000001</v>
      </c>
      <c r="N860" s="31">
        <f t="shared" si="2037"/>
        <v>12856</v>
      </c>
      <c r="O860" s="31">
        <f t="shared" si="2038"/>
        <v>12856</v>
      </c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  <c r="AA860" s="31"/>
      <c r="AB860" s="31"/>
      <c r="AC860" s="31">
        <f t="shared" si="2000"/>
        <v>12503.700000000001</v>
      </c>
      <c r="AD860" s="31">
        <f t="shared" si="2001"/>
        <v>12856</v>
      </c>
      <c r="AE860" s="31">
        <f t="shared" si="2002"/>
        <v>12856</v>
      </c>
      <c r="AF860" s="31"/>
      <c r="AG860" s="31">
        <f t="shared" si="2003"/>
        <v>12503.700000000001</v>
      </c>
      <c r="AH860" s="31">
        <f t="shared" si="2004"/>
        <v>12856</v>
      </c>
      <c r="AI860" s="31">
        <f t="shared" si="2005"/>
        <v>12856</v>
      </c>
      <c r="AJ860" s="31"/>
      <c r="AK860" s="31"/>
      <c r="AL860" s="31"/>
      <c r="AM860" s="31"/>
      <c r="AN860" s="31"/>
      <c r="AO860" s="31"/>
      <c r="AP860" s="31"/>
      <c r="AQ860" s="31"/>
      <c r="AR860" s="31"/>
      <c r="AS860" s="31">
        <f t="shared" si="1996"/>
        <v>12503.700000000001</v>
      </c>
      <c r="AT860" s="31">
        <f t="shared" si="1997"/>
        <v>12856</v>
      </c>
      <c r="AU860" s="31">
        <f t="shared" si="1998"/>
        <v>12856</v>
      </c>
      <c r="AV860" s="31"/>
      <c r="AW860" s="32"/>
      <c r="AX860" s="32"/>
      <c r="AY860" s="1"/>
      <c r="AZ860" s="1"/>
      <c r="BA860" s="1"/>
      <c r="BB860" s="1"/>
      <c r="BC860" s="1"/>
      <c r="BD860" s="1"/>
      <c r="BE860" s="1"/>
    </row>
    <row r="861" ht="31.5">
      <c r="A861" s="29" t="s">
        <v>500</v>
      </c>
      <c r="B861" s="29" t="s">
        <v>27</v>
      </c>
      <c r="C861" s="29" t="s">
        <v>116</v>
      </c>
      <c r="D861" s="29" t="s">
        <v>434</v>
      </c>
      <c r="E861" s="29" t="s">
        <v>39</v>
      </c>
      <c r="F861" s="30" t="s">
        <v>40</v>
      </c>
      <c r="G861" s="31">
        <v>594.5</v>
      </c>
      <c r="H861" s="31">
        <v>598.5</v>
      </c>
      <c r="I861" s="31">
        <v>598.5</v>
      </c>
      <c r="J861" s="31"/>
      <c r="K861" s="31"/>
      <c r="L861" s="31"/>
      <c r="M861" s="31">
        <f t="shared" si="2036"/>
        <v>594.5</v>
      </c>
      <c r="N861" s="31">
        <f t="shared" si="2037"/>
        <v>598.5</v>
      </c>
      <c r="O861" s="31">
        <f t="shared" si="2038"/>
        <v>598.5</v>
      </c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  <c r="AA861" s="31"/>
      <c r="AB861" s="31"/>
      <c r="AC861" s="31">
        <f t="shared" si="2000"/>
        <v>594.5</v>
      </c>
      <c r="AD861" s="31">
        <f t="shared" si="2001"/>
        <v>598.5</v>
      </c>
      <c r="AE861" s="31">
        <f t="shared" si="2002"/>
        <v>598.5</v>
      </c>
      <c r="AF861" s="31"/>
      <c r="AG861" s="31">
        <f t="shared" si="2003"/>
        <v>594.5</v>
      </c>
      <c r="AH861" s="31">
        <f t="shared" si="2004"/>
        <v>598.5</v>
      </c>
      <c r="AI861" s="31">
        <f t="shared" si="2005"/>
        <v>598.5</v>
      </c>
      <c r="AJ861" s="31"/>
      <c r="AK861" s="31"/>
      <c r="AL861" s="31"/>
      <c r="AM861" s="31"/>
      <c r="AN861" s="31"/>
      <c r="AO861" s="31"/>
      <c r="AP861" s="31"/>
      <c r="AQ861" s="31"/>
      <c r="AR861" s="31"/>
      <c r="AS861" s="31">
        <f t="shared" si="1996"/>
        <v>594.5</v>
      </c>
      <c r="AT861" s="31">
        <f t="shared" si="1997"/>
        <v>598.5</v>
      </c>
      <c r="AU861" s="31">
        <f t="shared" si="1998"/>
        <v>598.5</v>
      </c>
      <c r="AV861" s="31"/>
      <c r="AW861" s="32"/>
      <c r="AX861" s="32"/>
      <c r="AY861" s="1"/>
      <c r="AZ861" s="1"/>
      <c r="BA861" s="1"/>
      <c r="BB861" s="1"/>
      <c r="BC861" s="1"/>
      <c r="BD861" s="1"/>
      <c r="BE861" s="1"/>
    </row>
    <row r="862" ht="31.5">
      <c r="A862" s="29" t="s">
        <v>500</v>
      </c>
      <c r="B862" s="29" t="s">
        <v>27</v>
      </c>
      <c r="C862" s="29" t="s">
        <v>116</v>
      </c>
      <c r="D862" s="29" t="s">
        <v>82</v>
      </c>
      <c r="E862" s="36"/>
      <c r="F862" s="30" t="s">
        <v>83</v>
      </c>
      <c r="G862" s="31">
        <f t="shared" ref="G862:G863" si="2099">G863</f>
        <v>86154.100000000006</v>
      </c>
      <c r="H862" s="31">
        <f t="shared" ref="H862:H863" si="2100">H863</f>
        <v>88463</v>
      </c>
      <c r="I862" s="31">
        <f t="shared" ref="I862:I863" si="2101">I863</f>
        <v>88463</v>
      </c>
      <c r="J862" s="31">
        <f t="shared" ref="J862:J863" si="2102">J863</f>
        <v>0</v>
      </c>
      <c r="K862" s="31">
        <f t="shared" ref="K862:K863" si="2103">K863</f>
        <v>0</v>
      </c>
      <c r="L862" s="31">
        <f t="shared" ref="L862:L863" si="2104">L863</f>
        <v>0</v>
      </c>
      <c r="M862" s="31">
        <f t="shared" si="2036"/>
        <v>86154.100000000006</v>
      </c>
      <c r="N862" s="31">
        <f t="shared" si="2037"/>
        <v>88463</v>
      </c>
      <c r="O862" s="31">
        <f t="shared" si="2038"/>
        <v>88463</v>
      </c>
      <c r="P862" s="31">
        <f t="shared" ref="P862:P863" si="2105">P863</f>
        <v>0</v>
      </c>
      <c r="Q862" s="31">
        <f t="shared" ref="Q862:Q863" si="2106">Q863</f>
        <v>0</v>
      </c>
      <c r="R862" s="31">
        <f t="shared" ref="R862:R863" si="2107">R863</f>
        <v>0</v>
      </c>
      <c r="S862" s="31">
        <f t="shared" ref="S862:S863" si="2108">S863</f>
        <v>0</v>
      </c>
      <c r="T862" s="31">
        <f t="shared" ref="T862:T863" si="2109">T863</f>
        <v>0</v>
      </c>
      <c r="U862" s="31">
        <f t="shared" ref="U862:U863" si="2110">U863</f>
        <v>0</v>
      </c>
      <c r="V862" s="31">
        <f t="shared" ref="V862:V863" si="2111">V863</f>
        <v>0</v>
      </c>
      <c r="W862" s="31">
        <f t="shared" ref="W862:W863" si="2112">W863</f>
        <v>0</v>
      </c>
      <c r="X862" s="31">
        <f t="shared" ref="X862:X863" si="2113">X863</f>
        <v>0</v>
      </c>
      <c r="Y862" s="31">
        <f t="shared" ref="Y862:Y863" si="2114">Y863</f>
        <v>0</v>
      </c>
      <c r="Z862" s="31">
        <f t="shared" ref="Z862:Z863" si="2115">Z863</f>
        <v>0</v>
      </c>
      <c r="AA862" s="31">
        <f t="shared" ref="AA862:AA863" si="2116">AA863</f>
        <v>0</v>
      </c>
      <c r="AB862" s="31">
        <f t="shared" ref="AB862:AB863" si="2117">AB863</f>
        <v>0</v>
      </c>
      <c r="AC862" s="31">
        <f t="shared" si="2000"/>
        <v>86154.100000000006</v>
      </c>
      <c r="AD862" s="31">
        <f t="shared" si="2001"/>
        <v>88463</v>
      </c>
      <c r="AE862" s="31">
        <f t="shared" si="2002"/>
        <v>88463</v>
      </c>
      <c r="AF862" s="31">
        <f t="shared" ref="AF862:AF863" si="2118">AF863</f>
        <v>0</v>
      </c>
      <c r="AG862" s="31">
        <f t="shared" si="2003"/>
        <v>86154.100000000006</v>
      </c>
      <c r="AH862" s="31">
        <f t="shared" si="2004"/>
        <v>88463</v>
      </c>
      <c r="AI862" s="31">
        <f t="shared" si="2005"/>
        <v>88463</v>
      </c>
      <c r="AJ862" s="31">
        <f t="shared" ref="AJ862:AJ863" si="2119">AJ863</f>
        <v>0</v>
      </c>
      <c r="AK862" s="31">
        <f t="shared" ref="AK862:AK863" si="2120">AK863</f>
        <v>0</v>
      </c>
      <c r="AL862" s="31">
        <f t="shared" ref="AL862:AL863" si="2121">AL863</f>
        <v>-1148.7</v>
      </c>
      <c r="AM862" s="31">
        <f t="shared" ref="AM862:AM863" si="2122">AM863</f>
        <v>0</v>
      </c>
      <c r="AN862" s="31">
        <f t="shared" ref="AN862:AN863" si="2123">AN863</f>
        <v>0</v>
      </c>
      <c r="AO862" s="31">
        <f t="shared" ref="AO862:AO863" si="2124">AO863</f>
        <v>0</v>
      </c>
      <c r="AP862" s="31">
        <f t="shared" ref="AP862:AP863" si="2125">AP863</f>
        <v>0</v>
      </c>
      <c r="AQ862" s="31">
        <f t="shared" ref="AQ862:AQ863" si="2126">AQ863</f>
        <v>0</v>
      </c>
      <c r="AR862" s="31">
        <f t="shared" ref="AR862:AR863" si="2127">AR863</f>
        <v>0</v>
      </c>
      <c r="AS862" s="31">
        <f t="shared" si="1996"/>
        <v>85005.400000000009</v>
      </c>
      <c r="AT862" s="31">
        <f t="shared" si="1997"/>
        <v>88463</v>
      </c>
      <c r="AU862" s="31">
        <f t="shared" si="1998"/>
        <v>88463</v>
      </c>
      <c r="AV862" s="31">
        <f t="shared" ref="AV862:AV863" si="2128">AV863</f>
        <v>0</v>
      </c>
      <c r="AW862" s="32"/>
      <c r="AX862" s="32"/>
      <c r="AY862" s="1"/>
      <c r="AZ862" s="1"/>
      <c r="BA862" s="1"/>
      <c r="BB862" s="1"/>
      <c r="BC862" s="1"/>
      <c r="BD862" s="1"/>
      <c r="BE862" s="1"/>
    </row>
    <row r="863" ht="31.5">
      <c r="A863" s="29" t="s">
        <v>500</v>
      </c>
      <c r="B863" s="29" t="s">
        <v>27</v>
      </c>
      <c r="C863" s="29" t="s">
        <v>116</v>
      </c>
      <c r="D863" s="29" t="s">
        <v>436</v>
      </c>
      <c r="E863" s="36"/>
      <c r="F863" s="30" t="s">
        <v>437</v>
      </c>
      <c r="G863" s="31">
        <f t="shared" si="2099"/>
        <v>86154.100000000006</v>
      </c>
      <c r="H863" s="31">
        <f t="shared" si="2100"/>
        <v>88463</v>
      </c>
      <c r="I863" s="31">
        <f t="shared" si="2101"/>
        <v>88463</v>
      </c>
      <c r="J863" s="31">
        <f t="shared" si="2102"/>
        <v>0</v>
      </c>
      <c r="K863" s="31">
        <f t="shared" si="2103"/>
        <v>0</v>
      </c>
      <c r="L863" s="31">
        <f t="shared" si="2104"/>
        <v>0</v>
      </c>
      <c r="M863" s="31">
        <f t="shared" si="2036"/>
        <v>86154.100000000006</v>
      </c>
      <c r="N863" s="31">
        <f t="shared" si="2037"/>
        <v>88463</v>
      </c>
      <c r="O863" s="31">
        <f t="shared" si="2038"/>
        <v>88463</v>
      </c>
      <c r="P863" s="31">
        <f t="shared" si="2105"/>
        <v>0</v>
      </c>
      <c r="Q863" s="31">
        <f t="shared" si="2106"/>
        <v>0</v>
      </c>
      <c r="R863" s="31">
        <f t="shared" si="2107"/>
        <v>0</v>
      </c>
      <c r="S863" s="31">
        <f t="shared" si="2108"/>
        <v>0</v>
      </c>
      <c r="T863" s="31">
        <f t="shared" si="2109"/>
        <v>0</v>
      </c>
      <c r="U863" s="31">
        <f t="shared" si="2110"/>
        <v>0</v>
      </c>
      <c r="V863" s="31">
        <f t="shared" si="2111"/>
        <v>0</v>
      </c>
      <c r="W863" s="31">
        <f t="shared" si="2112"/>
        <v>0</v>
      </c>
      <c r="X863" s="31">
        <f t="shared" si="2113"/>
        <v>0</v>
      </c>
      <c r="Y863" s="31">
        <f t="shared" si="2114"/>
        <v>0</v>
      </c>
      <c r="Z863" s="31">
        <f t="shared" si="2115"/>
        <v>0</v>
      </c>
      <c r="AA863" s="31">
        <f t="shared" si="2116"/>
        <v>0</v>
      </c>
      <c r="AB863" s="31">
        <f t="shared" si="2117"/>
        <v>0</v>
      </c>
      <c r="AC863" s="31">
        <f t="shared" si="2000"/>
        <v>86154.100000000006</v>
      </c>
      <c r="AD863" s="31">
        <f t="shared" si="2001"/>
        <v>88463</v>
      </c>
      <c r="AE863" s="31">
        <f t="shared" si="2002"/>
        <v>88463</v>
      </c>
      <c r="AF863" s="31">
        <f t="shared" si="2118"/>
        <v>0</v>
      </c>
      <c r="AG863" s="31">
        <f t="shared" si="2003"/>
        <v>86154.100000000006</v>
      </c>
      <c r="AH863" s="31">
        <f t="shared" si="2004"/>
        <v>88463</v>
      </c>
      <c r="AI863" s="31">
        <f t="shared" si="2005"/>
        <v>88463</v>
      </c>
      <c r="AJ863" s="31">
        <f t="shared" si="2119"/>
        <v>0</v>
      </c>
      <c r="AK863" s="31">
        <f t="shared" si="2120"/>
        <v>0</v>
      </c>
      <c r="AL863" s="31">
        <f t="shared" si="2121"/>
        <v>-1148.7</v>
      </c>
      <c r="AM863" s="31">
        <f t="shared" si="2122"/>
        <v>0</v>
      </c>
      <c r="AN863" s="31">
        <f t="shared" si="2123"/>
        <v>0</v>
      </c>
      <c r="AO863" s="31">
        <f t="shared" si="2124"/>
        <v>0</v>
      </c>
      <c r="AP863" s="31">
        <f t="shared" si="2125"/>
        <v>0</v>
      </c>
      <c r="AQ863" s="31">
        <f t="shared" si="2126"/>
        <v>0</v>
      </c>
      <c r="AR863" s="31">
        <f t="shared" si="2127"/>
        <v>0</v>
      </c>
      <c r="AS863" s="31">
        <f t="shared" si="1996"/>
        <v>85005.400000000009</v>
      </c>
      <c r="AT863" s="31">
        <f t="shared" si="1997"/>
        <v>88463</v>
      </c>
      <c r="AU863" s="31">
        <f t="shared" si="1998"/>
        <v>88463</v>
      </c>
      <c r="AV863" s="31">
        <f t="shared" si="2128"/>
        <v>0</v>
      </c>
      <c r="AW863" s="32"/>
      <c r="AX863" s="32"/>
      <c r="AY863" s="1"/>
      <c r="AZ863" s="1"/>
      <c r="BA863" s="1"/>
      <c r="BB863" s="1"/>
      <c r="BC863" s="1"/>
      <c r="BD863" s="1"/>
      <c r="BE863" s="1"/>
    </row>
    <row r="864">
      <c r="A864" s="29" t="s">
        <v>500</v>
      </c>
      <c r="B864" s="29" t="s">
        <v>27</v>
      </c>
      <c r="C864" s="29" t="s">
        <v>116</v>
      </c>
      <c r="D864" s="29" t="s">
        <v>438</v>
      </c>
      <c r="E864" s="36"/>
      <c r="F864" s="30" t="s">
        <v>50</v>
      </c>
      <c r="G864" s="31">
        <f>G865+G866</f>
        <v>86154.100000000006</v>
      </c>
      <c r="H864" s="31">
        <f>H865+H866</f>
        <v>88463</v>
      </c>
      <c r="I864" s="31">
        <f>I865+I866</f>
        <v>88463</v>
      </c>
      <c r="J864" s="31">
        <f>J865+J866</f>
        <v>0</v>
      </c>
      <c r="K864" s="31">
        <f>K865+K866</f>
        <v>0</v>
      </c>
      <c r="L864" s="31">
        <f>L865+L866</f>
        <v>0</v>
      </c>
      <c r="M864" s="31">
        <f t="shared" si="2036"/>
        <v>86154.100000000006</v>
      </c>
      <c r="N864" s="31">
        <f t="shared" si="2037"/>
        <v>88463</v>
      </c>
      <c r="O864" s="31">
        <f t="shared" si="2038"/>
        <v>88463</v>
      </c>
      <c r="P864" s="31">
        <f>P865+P866</f>
        <v>0</v>
      </c>
      <c r="Q864" s="31">
        <f>Q865+Q866</f>
        <v>0</v>
      </c>
      <c r="R864" s="31">
        <f>R865+R866</f>
        <v>0</v>
      </c>
      <c r="S864" s="31">
        <f>S865+S866</f>
        <v>0</v>
      </c>
      <c r="T864" s="31">
        <f>T865+T866</f>
        <v>0</v>
      </c>
      <c r="U864" s="31">
        <f>U865+U866</f>
        <v>0</v>
      </c>
      <c r="V864" s="31">
        <f>V865+V866</f>
        <v>0</v>
      </c>
      <c r="W864" s="31">
        <f>W865+W866</f>
        <v>0</v>
      </c>
      <c r="X864" s="31">
        <f>X865+X866</f>
        <v>0</v>
      </c>
      <c r="Y864" s="31">
        <f>Y865+Y866</f>
        <v>0</v>
      </c>
      <c r="Z864" s="31">
        <f>Z865+Z866</f>
        <v>0</v>
      </c>
      <c r="AA864" s="31">
        <f>AA865+AA866</f>
        <v>0</v>
      </c>
      <c r="AB864" s="31">
        <f>AB865+AB866</f>
        <v>0</v>
      </c>
      <c r="AC864" s="31">
        <f t="shared" si="2000"/>
        <v>86154.100000000006</v>
      </c>
      <c r="AD864" s="31">
        <f t="shared" si="2001"/>
        <v>88463</v>
      </c>
      <c r="AE864" s="31">
        <f t="shared" si="2002"/>
        <v>88463</v>
      </c>
      <c r="AF864" s="31">
        <f>AF865+AF866</f>
        <v>0</v>
      </c>
      <c r="AG864" s="31">
        <f t="shared" si="2003"/>
        <v>86154.100000000006</v>
      </c>
      <c r="AH864" s="31">
        <f t="shared" si="2004"/>
        <v>88463</v>
      </c>
      <c r="AI864" s="31">
        <f t="shared" si="2005"/>
        <v>88463</v>
      </c>
      <c r="AJ864" s="31">
        <f>AJ865+AJ866</f>
        <v>0</v>
      </c>
      <c r="AK864" s="31">
        <f>AK865+AK866</f>
        <v>0</v>
      </c>
      <c r="AL864" s="31">
        <f>AL865+AL866</f>
        <v>-1148.7</v>
      </c>
      <c r="AM864" s="31">
        <f>AM865+AM866</f>
        <v>0</v>
      </c>
      <c r="AN864" s="31">
        <f>AN865+AN866</f>
        <v>0</v>
      </c>
      <c r="AO864" s="31">
        <f>AO865+AO866</f>
        <v>0</v>
      </c>
      <c r="AP864" s="31">
        <f>AP865+AP866</f>
        <v>0</v>
      </c>
      <c r="AQ864" s="31">
        <f>AQ865+AQ866</f>
        <v>0</v>
      </c>
      <c r="AR864" s="31">
        <f>AR865+AR866</f>
        <v>0</v>
      </c>
      <c r="AS864" s="31">
        <f t="shared" si="1996"/>
        <v>85005.400000000009</v>
      </c>
      <c r="AT864" s="31">
        <f t="shared" si="1997"/>
        <v>88463</v>
      </c>
      <c r="AU864" s="31">
        <f t="shared" si="1998"/>
        <v>88463</v>
      </c>
      <c r="AV864" s="31">
        <f>AV865+AV866</f>
        <v>0</v>
      </c>
      <c r="AW864" s="32"/>
      <c r="AX864" s="32"/>
      <c r="AY864" s="1"/>
      <c r="AZ864" s="1"/>
      <c r="BA864" s="1"/>
      <c r="BB864" s="1"/>
      <c r="BC864" s="1"/>
      <c r="BD864" s="1"/>
      <c r="BE864" s="1"/>
    </row>
    <row r="865" ht="78.75">
      <c r="A865" s="29" t="s">
        <v>500</v>
      </c>
      <c r="B865" s="29" t="s">
        <v>27</v>
      </c>
      <c r="C865" s="29" t="s">
        <v>116</v>
      </c>
      <c r="D865" s="29" t="s">
        <v>438</v>
      </c>
      <c r="E865" s="29" t="s">
        <v>51</v>
      </c>
      <c r="F865" s="30" t="s">
        <v>52</v>
      </c>
      <c r="G865" s="31">
        <v>81939.600000000006</v>
      </c>
      <c r="H865" s="31">
        <v>84248.5</v>
      </c>
      <c r="I865" s="31">
        <v>84248.5</v>
      </c>
      <c r="J865" s="31"/>
      <c r="K865" s="31"/>
      <c r="L865" s="31"/>
      <c r="M865" s="31">
        <f t="shared" si="2036"/>
        <v>81939.600000000006</v>
      </c>
      <c r="N865" s="31">
        <f t="shared" si="2037"/>
        <v>84248.5</v>
      </c>
      <c r="O865" s="31">
        <f t="shared" si="2038"/>
        <v>84248.5</v>
      </c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  <c r="AA865" s="31"/>
      <c r="AB865" s="31"/>
      <c r="AC865" s="31">
        <f t="shared" si="2000"/>
        <v>81939.600000000006</v>
      </c>
      <c r="AD865" s="31">
        <f t="shared" si="2001"/>
        <v>84248.5</v>
      </c>
      <c r="AE865" s="31">
        <f t="shared" si="2002"/>
        <v>84248.5</v>
      </c>
      <c r="AF865" s="31"/>
      <c r="AG865" s="31">
        <f t="shared" si="2003"/>
        <v>81939.600000000006</v>
      </c>
      <c r="AH865" s="31">
        <f t="shared" si="2004"/>
        <v>84248.5</v>
      </c>
      <c r="AI865" s="31">
        <f t="shared" si="2005"/>
        <v>84248.5</v>
      </c>
      <c r="AJ865" s="31"/>
      <c r="AK865" s="31"/>
      <c r="AL865" s="31">
        <v>-1148.7</v>
      </c>
      <c r="AM865" s="31"/>
      <c r="AN865" s="31"/>
      <c r="AO865" s="31"/>
      <c r="AP865" s="31"/>
      <c r="AQ865" s="31"/>
      <c r="AR865" s="31"/>
      <c r="AS865" s="31">
        <f t="shared" si="1996"/>
        <v>80790.900000000009</v>
      </c>
      <c r="AT865" s="31">
        <f t="shared" si="1997"/>
        <v>84248.5</v>
      </c>
      <c r="AU865" s="31">
        <f t="shared" si="1998"/>
        <v>84248.5</v>
      </c>
      <c r="AV865" s="31"/>
      <c r="AW865" s="32"/>
      <c r="AX865" s="32"/>
      <c r="AY865" s="1"/>
      <c r="AZ865" s="1"/>
      <c r="BA865" s="1"/>
      <c r="BB865" s="1"/>
      <c r="BC865" s="1"/>
      <c r="BD865" s="1"/>
      <c r="BE865" s="1"/>
    </row>
    <row r="866" ht="31.5">
      <c r="A866" s="29" t="s">
        <v>500</v>
      </c>
      <c r="B866" s="29" t="s">
        <v>27</v>
      </c>
      <c r="C866" s="29" t="s">
        <v>116</v>
      </c>
      <c r="D866" s="29" t="s">
        <v>438</v>
      </c>
      <c r="E866" s="29" t="s">
        <v>39</v>
      </c>
      <c r="F866" s="30" t="s">
        <v>40</v>
      </c>
      <c r="G866" s="31">
        <v>4214.5</v>
      </c>
      <c r="H866" s="31">
        <v>4214.5</v>
      </c>
      <c r="I866" s="31">
        <v>4214.5</v>
      </c>
      <c r="J866" s="31"/>
      <c r="K866" s="31"/>
      <c r="L866" s="31"/>
      <c r="M866" s="31">
        <f t="shared" si="2036"/>
        <v>4214.5</v>
      </c>
      <c r="N866" s="31">
        <f t="shared" si="2037"/>
        <v>4214.5</v>
      </c>
      <c r="O866" s="31">
        <f t="shared" si="2038"/>
        <v>4214.5</v>
      </c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  <c r="AA866" s="31"/>
      <c r="AB866" s="31"/>
      <c r="AC866" s="31">
        <f t="shared" si="2000"/>
        <v>4214.5</v>
      </c>
      <c r="AD866" s="31">
        <f t="shared" si="2001"/>
        <v>4214.5</v>
      </c>
      <c r="AE866" s="31">
        <f t="shared" si="2002"/>
        <v>4214.5</v>
      </c>
      <c r="AF866" s="31"/>
      <c r="AG866" s="31">
        <f t="shared" si="2003"/>
        <v>4214.5</v>
      </c>
      <c r="AH866" s="31">
        <f t="shared" si="2004"/>
        <v>4214.5</v>
      </c>
      <c r="AI866" s="31">
        <f t="shared" si="2005"/>
        <v>4214.5</v>
      </c>
      <c r="AJ866" s="31"/>
      <c r="AK866" s="31"/>
      <c r="AL866" s="31"/>
      <c r="AM866" s="31"/>
      <c r="AN866" s="31"/>
      <c r="AO866" s="31"/>
      <c r="AP866" s="31"/>
      <c r="AQ866" s="31"/>
      <c r="AR866" s="31"/>
      <c r="AS866" s="31">
        <f t="shared" si="1996"/>
        <v>4214.5</v>
      </c>
      <c r="AT866" s="31">
        <f t="shared" si="1997"/>
        <v>4214.5</v>
      </c>
      <c r="AU866" s="31">
        <f t="shared" si="1998"/>
        <v>4214.5</v>
      </c>
      <c r="AV866" s="31"/>
      <c r="AW866" s="32"/>
      <c r="AX866" s="32"/>
      <c r="AY866" s="1"/>
      <c r="AZ866" s="1"/>
      <c r="BA866" s="1"/>
      <c r="BB866" s="1"/>
      <c r="BC866" s="1"/>
      <c r="BD866" s="1"/>
      <c r="BE866" s="1"/>
    </row>
    <row r="867" s="24" customFormat="1">
      <c r="A867" s="25" t="s">
        <v>500</v>
      </c>
      <c r="B867" s="25" t="s">
        <v>27</v>
      </c>
      <c r="C867" s="25" t="s">
        <v>29</v>
      </c>
      <c r="D867" s="25"/>
      <c r="E867" s="25"/>
      <c r="F867" s="26" t="s">
        <v>30</v>
      </c>
      <c r="G867" s="27">
        <f>G868</f>
        <v>28519.299999999996</v>
      </c>
      <c r="H867" s="27">
        <f>H868</f>
        <v>28592.999999999996</v>
      </c>
      <c r="I867" s="27">
        <f>I868</f>
        <v>28959.499999999996</v>
      </c>
      <c r="J867" s="27">
        <f>J868</f>
        <v>0</v>
      </c>
      <c r="K867" s="27">
        <f>K868</f>
        <v>0</v>
      </c>
      <c r="L867" s="27">
        <f>L868</f>
        <v>0</v>
      </c>
      <c r="M867" s="27">
        <f t="shared" si="2036"/>
        <v>28519.299999999996</v>
      </c>
      <c r="N867" s="27">
        <f t="shared" si="2037"/>
        <v>28592.999999999996</v>
      </c>
      <c r="O867" s="27">
        <f t="shared" si="2038"/>
        <v>28959.499999999996</v>
      </c>
      <c r="P867" s="27">
        <f>P868</f>
        <v>0</v>
      </c>
      <c r="Q867" s="27">
        <f>Q868</f>
        <v>0</v>
      </c>
      <c r="R867" s="27">
        <f>R868</f>
        <v>0</v>
      </c>
      <c r="S867" s="27">
        <f>S868</f>
        <v>0</v>
      </c>
      <c r="T867" s="27">
        <f>T868</f>
        <v>0</v>
      </c>
      <c r="U867" s="27">
        <f>U868</f>
        <v>0</v>
      </c>
      <c r="V867" s="27">
        <f>V868</f>
        <v>0</v>
      </c>
      <c r="W867" s="27">
        <f>W868</f>
        <v>0</v>
      </c>
      <c r="X867" s="27">
        <f>X868</f>
        <v>0</v>
      </c>
      <c r="Y867" s="27">
        <f>Y868</f>
        <v>0</v>
      </c>
      <c r="Z867" s="27">
        <f>Z868</f>
        <v>0</v>
      </c>
      <c r="AA867" s="27">
        <f>AA868</f>
        <v>0</v>
      </c>
      <c r="AB867" s="27">
        <f>AB868</f>
        <v>0</v>
      </c>
      <c r="AC867" s="27">
        <f t="shared" si="2000"/>
        <v>28519.299999999996</v>
      </c>
      <c r="AD867" s="27">
        <f t="shared" si="2001"/>
        <v>28592.999999999996</v>
      </c>
      <c r="AE867" s="27">
        <f t="shared" si="2002"/>
        <v>28959.499999999996</v>
      </c>
      <c r="AF867" s="27">
        <f>AF868</f>
        <v>0</v>
      </c>
      <c r="AG867" s="27">
        <f t="shared" si="2003"/>
        <v>28519.299999999996</v>
      </c>
      <c r="AH867" s="27">
        <f t="shared" si="2004"/>
        <v>28592.999999999996</v>
      </c>
      <c r="AI867" s="27">
        <f t="shared" si="2005"/>
        <v>28959.499999999996</v>
      </c>
      <c r="AJ867" s="27">
        <f>AJ868</f>
        <v>0</v>
      </c>
      <c r="AK867" s="27">
        <f>AK868</f>
        <v>0</v>
      </c>
      <c r="AL867" s="27">
        <f>AL868</f>
        <v>-1990.5999999999999</v>
      </c>
      <c r="AM867" s="27">
        <f>AM868</f>
        <v>0</v>
      </c>
      <c r="AN867" s="27">
        <f>AN868</f>
        <v>0</v>
      </c>
      <c r="AO867" s="27">
        <f>AO868</f>
        <v>0</v>
      </c>
      <c r="AP867" s="27">
        <f>AP868</f>
        <v>0</v>
      </c>
      <c r="AQ867" s="27">
        <f>AQ868</f>
        <v>0</v>
      </c>
      <c r="AR867" s="27">
        <f>AR868</f>
        <v>0</v>
      </c>
      <c r="AS867" s="27">
        <f t="shared" si="1996"/>
        <v>26528.699999999997</v>
      </c>
      <c r="AT867" s="27">
        <f t="shared" si="1997"/>
        <v>28592.999999999996</v>
      </c>
      <c r="AU867" s="27">
        <f t="shared" si="1998"/>
        <v>28959.499999999996</v>
      </c>
      <c r="AV867" s="27">
        <f>AV868</f>
        <v>0</v>
      </c>
      <c r="AW867" s="28"/>
      <c r="AX867" s="28"/>
      <c r="AY867" s="24"/>
      <c r="AZ867" s="24"/>
      <c r="BA867" s="24"/>
      <c r="BB867" s="24"/>
      <c r="BC867" s="24"/>
      <c r="BD867" s="24"/>
      <c r="BE867" s="24"/>
    </row>
    <row r="868">
      <c r="A868" s="29" t="s">
        <v>500</v>
      </c>
      <c r="B868" s="29" t="s">
        <v>27</v>
      </c>
      <c r="C868" s="29" t="s">
        <v>29</v>
      </c>
      <c r="D868" s="29" t="s">
        <v>222</v>
      </c>
      <c r="E868" s="29"/>
      <c r="F868" s="30" t="s">
        <v>223</v>
      </c>
      <c r="G868" s="31">
        <f>G873+G869</f>
        <v>28519.299999999996</v>
      </c>
      <c r="H868" s="31">
        <f>H873+H869</f>
        <v>28592.999999999996</v>
      </c>
      <c r="I868" s="31">
        <f>I873+I869</f>
        <v>28959.499999999996</v>
      </c>
      <c r="J868" s="31">
        <f>J873+J869</f>
        <v>0</v>
      </c>
      <c r="K868" s="31">
        <f>K873+K869</f>
        <v>0</v>
      </c>
      <c r="L868" s="31">
        <f>L873+L869</f>
        <v>0</v>
      </c>
      <c r="M868" s="31">
        <f t="shared" si="2036"/>
        <v>28519.299999999996</v>
      </c>
      <c r="N868" s="31">
        <f t="shared" si="2037"/>
        <v>28592.999999999996</v>
      </c>
      <c r="O868" s="31">
        <f t="shared" si="2038"/>
        <v>28959.499999999996</v>
      </c>
      <c r="P868" s="31">
        <f>P873+P869</f>
        <v>0</v>
      </c>
      <c r="Q868" s="31">
        <f>Q873+Q869</f>
        <v>0</v>
      </c>
      <c r="R868" s="31">
        <f>R873+R869</f>
        <v>0</v>
      </c>
      <c r="S868" s="31">
        <f>S873+S869</f>
        <v>0</v>
      </c>
      <c r="T868" s="31">
        <f>T873+T869</f>
        <v>0</v>
      </c>
      <c r="U868" s="31">
        <f>U873+U869</f>
        <v>0</v>
      </c>
      <c r="V868" s="31">
        <f>V873+V869</f>
        <v>0</v>
      </c>
      <c r="W868" s="31">
        <f>W873+W869</f>
        <v>0</v>
      </c>
      <c r="X868" s="31">
        <f>X873+X869</f>
        <v>0</v>
      </c>
      <c r="Y868" s="31">
        <f>Y873+Y869</f>
        <v>0</v>
      </c>
      <c r="Z868" s="31">
        <f>Z873+Z869</f>
        <v>0</v>
      </c>
      <c r="AA868" s="31">
        <f>AA873+AA869</f>
        <v>0</v>
      </c>
      <c r="AB868" s="31">
        <f>AB873+AB869</f>
        <v>0</v>
      </c>
      <c r="AC868" s="31">
        <f t="shared" si="2000"/>
        <v>28519.299999999996</v>
      </c>
      <c r="AD868" s="31">
        <f t="shared" si="2001"/>
        <v>28592.999999999996</v>
      </c>
      <c r="AE868" s="31">
        <f t="shared" si="2002"/>
        <v>28959.499999999996</v>
      </c>
      <c r="AF868" s="31">
        <f>AF873+AF869</f>
        <v>0</v>
      </c>
      <c r="AG868" s="31">
        <f t="shared" si="2003"/>
        <v>28519.299999999996</v>
      </c>
      <c r="AH868" s="31">
        <f t="shared" si="2004"/>
        <v>28592.999999999996</v>
      </c>
      <c r="AI868" s="31">
        <f t="shared" si="2005"/>
        <v>28959.499999999996</v>
      </c>
      <c r="AJ868" s="31">
        <f>AJ873+AJ869</f>
        <v>0</v>
      </c>
      <c r="AK868" s="31">
        <f>AK873+AK869</f>
        <v>0</v>
      </c>
      <c r="AL868" s="31">
        <f>AL873+AL869</f>
        <v>-1990.5999999999999</v>
      </c>
      <c r="AM868" s="31">
        <f>AM873+AM869</f>
        <v>0</v>
      </c>
      <c r="AN868" s="31">
        <f>AN873+AN869</f>
        <v>0</v>
      </c>
      <c r="AO868" s="31">
        <f>AO873+AO869</f>
        <v>0</v>
      </c>
      <c r="AP868" s="31">
        <f>AP873+AP869</f>
        <v>0</v>
      </c>
      <c r="AQ868" s="31">
        <f>AQ873+AQ869</f>
        <v>0</v>
      </c>
      <c r="AR868" s="31">
        <f>AR873+AR869</f>
        <v>0</v>
      </c>
      <c r="AS868" s="31">
        <f t="shared" ref="AS868:AS931" si="2129">AG868+AJ868+AK868+AL868+AM868</f>
        <v>26528.699999999997</v>
      </c>
      <c r="AT868" s="31">
        <f t="shared" ref="AT868:AT931" si="2130">AH868+AN868+AO868+AP868</f>
        <v>28592.999999999996</v>
      </c>
      <c r="AU868" s="31">
        <f t="shared" ref="AU868:AU931" si="2131">AI868+AR868+AQ868</f>
        <v>28959.499999999996</v>
      </c>
      <c r="AV868" s="31">
        <f>AV873+AV869</f>
        <v>0</v>
      </c>
      <c r="AW868" s="32"/>
      <c r="AX868" s="32"/>
      <c r="AY868" s="1"/>
      <c r="AZ868" s="1"/>
      <c r="BA868" s="1"/>
      <c r="BB868" s="1"/>
      <c r="BC868" s="1"/>
      <c r="BD868" s="1"/>
      <c r="BE868" s="1"/>
    </row>
    <row r="869">
      <c r="A869" s="29" t="s">
        <v>500</v>
      </c>
      <c r="B869" s="29" t="s">
        <v>27</v>
      </c>
      <c r="C869" s="29" t="s">
        <v>29</v>
      </c>
      <c r="D869" s="29" t="s">
        <v>439</v>
      </c>
      <c r="E869" s="29"/>
      <c r="F869" s="30" t="s">
        <v>440</v>
      </c>
      <c r="G869" s="31">
        <f t="shared" ref="G869:G873" si="2132">G870</f>
        <v>665</v>
      </c>
      <c r="H869" s="31">
        <f t="shared" ref="H869:H873" si="2133">H870</f>
        <v>665</v>
      </c>
      <c r="I869" s="31">
        <f t="shared" ref="I869:I873" si="2134">I870</f>
        <v>665</v>
      </c>
      <c r="J869" s="31">
        <f t="shared" ref="J869:J873" si="2135">J870</f>
        <v>0</v>
      </c>
      <c r="K869" s="31">
        <f t="shared" ref="K869:K873" si="2136">K870</f>
        <v>0</v>
      </c>
      <c r="L869" s="31">
        <f t="shared" ref="L869:L873" si="2137">L870</f>
        <v>0</v>
      </c>
      <c r="M869" s="31">
        <f t="shared" si="2036"/>
        <v>665</v>
      </c>
      <c r="N869" s="31">
        <f t="shared" si="2037"/>
        <v>665</v>
      </c>
      <c r="O869" s="31">
        <f t="shared" si="2038"/>
        <v>665</v>
      </c>
      <c r="P869" s="31">
        <f t="shared" ref="P869:P873" si="2138">P870</f>
        <v>0</v>
      </c>
      <c r="Q869" s="31">
        <f t="shared" ref="Q869:Q873" si="2139">Q870</f>
        <v>0</v>
      </c>
      <c r="R869" s="31">
        <f t="shared" ref="R869:R873" si="2140">R870</f>
        <v>0</v>
      </c>
      <c r="S869" s="31">
        <f t="shared" ref="S869:S873" si="2141">S870</f>
        <v>0</v>
      </c>
      <c r="T869" s="31">
        <f t="shared" ref="T869:T873" si="2142">T870</f>
        <v>0</v>
      </c>
      <c r="U869" s="31">
        <f t="shared" ref="U869:U873" si="2143">U870</f>
        <v>0</v>
      </c>
      <c r="V869" s="31">
        <f t="shared" ref="V869:V873" si="2144">V870</f>
        <v>0</v>
      </c>
      <c r="W869" s="31">
        <f t="shared" ref="W869:W873" si="2145">W870</f>
        <v>0</v>
      </c>
      <c r="X869" s="31">
        <f t="shared" ref="X869:X873" si="2146">X870</f>
        <v>0</v>
      </c>
      <c r="Y869" s="31">
        <f t="shared" ref="Y869:Y873" si="2147">Y870</f>
        <v>0</v>
      </c>
      <c r="Z869" s="31">
        <f t="shared" ref="Z869:Z873" si="2148">Z870</f>
        <v>0</v>
      </c>
      <c r="AA869" s="31">
        <f t="shared" ref="AA869:AA873" si="2149">AA870</f>
        <v>0</v>
      </c>
      <c r="AB869" s="31">
        <f t="shared" ref="AB869:AB873" si="2150">AB870</f>
        <v>0</v>
      </c>
      <c r="AC869" s="31">
        <f t="shared" si="2000"/>
        <v>665</v>
      </c>
      <c r="AD869" s="31">
        <f t="shared" si="2001"/>
        <v>665</v>
      </c>
      <c r="AE869" s="31">
        <f t="shared" si="2002"/>
        <v>665</v>
      </c>
      <c r="AF869" s="31">
        <f t="shared" ref="AF869:AF873" si="2151">AF870</f>
        <v>0</v>
      </c>
      <c r="AG869" s="31">
        <f t="shared" si="2003"/>
        <v>665</v>
      </c>
      <c r="AH869" s="31">
        <f t="shared" si="2004"/>
        <v>665</v>
      </c>
      <c r="AI869" s="31">
        <f t="shared" si="2005"/>
        <v>665</v>
      </c>
      <c r="AJ869" s="31">
        <f t="shared" ref="AJ869:AJ873" si="2152">AJ870</f>
        <v>0</v>
      </c>
      <c r="AK869" s="31">
        <f t="shared" ref="AK869:AK873" si="2153">AK870</f>
        <v>0</v>
      </c>
      <c r="AL869" s="31">
        <f t="shared" ref="AL869:AL873" si="2154">AL870</f>
        <v>0</v>
      </c>
      <c r="AM869" s="31">
        <f t="shared" ref="AM869:AM873" si="2155">AM870</f>
        <v>0</v>
      </c>
      <c r="AN869" s="31">
        <f t="shared" ref="AN869:AN873" si="2156">AN870</f>
        <v>0</v>
      </c>
      <c r="AO869" s="31">
        <f t="shared" ref="AO869:AO873" si="2157">AO870</f>
        <v>0</v>
      </c>
      <c r="AP869" s="31">
        <f t="shared" ref="AP869:AP873" si="2158">AP870</f>
        <v>0</v>
      </c>
      <c r="AQ869" s="31">
        <f t="shared" ref="AQ869:AQ873" si="2159">AQ870</f>
        <v>0</v>
      </c>
      <c r="AR869" s="31">
        <f t="shared" ref="AR869:AR873" si="2160">AR870</f>
        <v>0</v>
      </c>
      <c r="AS869" s="31">
        <f t="shared" si="2129"/>
        <v>665</v>
      </c>
      <c r="AT869" s="31">
        <f t="shared" si="2130"/>
        <v>665</v>
      </c>
      <c r="AU869" s="31">
        <f t="shared" si="2131"/>
        <v>665</v>
      </c>
      <c r="AV869" s="31">
        <f t="shared" ref="AV869:AV873" si="2161">AV870</f>
        <v>0</v>
      </c>
      <c r="AW869" s="32"/>
      <c r="AX869" s="32"/>
      <c r="AY869" s="1"/>
      <c r="AZ869" s="1"/>
      <c r="BA869" s="1"/>
      <c r="BB869" s="1"/>
      <c r="BC869" s="1"/>
      <c r="BD869" s="1"/>
      <c r="BE869" s="1"/>
    </row>
    <row r="870" ht="47.25">
      <c r="A870" s="29" t="s">
        <v>500</v>
      </c>
      <c r="B870" s="29" t="s">
        <v>27</v>
      </c>
      <c r="C870" s="29" t="s">
        <v>29</v>
      </c>
      <c r="D870" s="29" t="s">
        <v>441</v>
      </c>
      <c r="E870" s="29"/>
      <c r="F870" s="30" t="s">
        <v>442</v>
      </c>
      <c r="G870" s="31">
        <f t="shared" si="2132"/>
        <v>665</v>
      </c>
      <c r="H870" s="31">
        <f t="shared" si="2133"/>
        <v>665</v>
      </c>
      <c r="I870" s="31">
        <f t="shared" si="2134"/>
        <v>665</v>
      </c>
      <c r="J870" s="31">
        <f t="shared" si="2135"/>
        <v>0</v>
      </c>
      <c r="K870" s="31">
        <f t="shared" si="2136"/>
        <v>0</v>
      </c>
      <c r="L870" s="31">
        <f t="shared" si="2137"/>
        <v>0</v>
      </c>
      <c r="M870" s="31">
        <f t="shared" si="2036"/>
        <v>665</v>
      </c>
      <c r="N870" s="31">
        <f t="shared" si="2037"/>
        <v>665</v>
      </c>
      <c r="O870" s="31">
        <f t="shared" si="2038"/>
        <v>665</v>
      </c>
      <c r="P870" s="31">
        <f t="shared" si="2138"/>
        <v>0</v>
      </c>
      <c r="Q870" s="31">
        <f t="shared" si="2139"/>
        <v>0</v>
      </c>
      <c r="R870" s="31">
        <f t="shared" si="2140"/>
        <v>0</v>
      </c>
      <c r="S870" s="31">
        <f t="shared" si="2141"/>
        <v>0</v>
      </c>
      <c r="T870" s="31">
        <f t="shared" si="2142"/>
        <v>0</v>
      </c>
      <c r="U870" s="31">
        <f t="shared" si="2143"/>
        <v>0</v>
      </c>
      <c r="V870" s="31">
        <f t="shared" si="2144"/>
        <v>0</v>
      </c>
      <c r="W870" s="31">
        <f t="shared" si="2145"/>
        <v>0</v>
      </c>
      <c r="X870" s="31">
        <f t="shared" si="2146"/>
        <v>0</v>
      </c>
      <c r="Y870" s="31">
        <f t="shared" si="2147"/>
        <v>0</v>
      </c>
      <c r="Z870" s="31">
        <f t="shared" si="2148"/>
        <v>0</v>
      </c>
      <c r="AA870" s="31">
        <f t="shared" si="2149"/>
        <v>0</v>
      </c>
      <c r="AB870" s="31">
        <f t="shared" si="2150"/>
        <v>0</v>
      </c>
      <c r="AC870" s="31">
        <f t="shared" si="2000"/>
        <v>665</v>
      </c>
      <c r="AD870" s="31">
        <f t="shared" si="2001"/>
        <v>665</v>
      </c>
      <c r="AE870" s="31">
        <f t="shared" si="2002"/>
        <v>665</v>
      </c>
      <c r="AF870" s="31">
        <f t="shared" si="2151"/>
        <v>0</v>
      </c>
      <c r="AG870" s="31">
        <f t="shared" si="2003"/>
        <v>665</v>
      </c>
      <c r="AH870" s="31">
        <f t="shared" si="2004"/>
        <v>665</v>
      </c>
      <c r="AI870" s="31">
        <f t="shared" si="2005"/>
        <v>665</v>
      </c>
      <c r="AJ870" s="31">
        <f t="shared" si="2152"/>
        <v>0</v>
      </c>
      <c r="AK870" s="31">
        <f t="shared" si="2153"/>
        <v>0</v>
      </c>
      <c r="AL870" s="31">
        <f t="shared" si="2154"/>
        <v>0</v>
      </c>
      <c r="AM870" s="31">
        <f t="shared" si="2155"/>
        <v>0</v>
      </c>
      <c r="AN870" s="31">
        <f t="shared" si="2156"/>
        <v>0</v>
      </c>
      <c r="AO870" s="31">
        <f t="shared" si="2157"/>
        <v>0</v>
      </c>
      <c r="AP870" s="31">
        <f t="shared" si="2158"/>
        <v>0</v>
      </c>
      <c r="AQ870" s="31">
        <f t="shared" si="2159"/>
        <v>0</v>
      </c>
      <c r="AR870" s="31">
        <f t="shared" si="2160"/>
        <v>0</v>
      </c>
      <c r="AS870" s="31">
        <f t="shared" si="2129"/>
        <v>665</v>
      </c>
      <c r="AT870" s="31">
        <f t="shared" si="2130"/>
        <v>665</v>
      </c>
      <c r="AU870" s="31">
        <f t="shared" si="2131"/>
        <v>665</v>
      </c>
      <c r="AV870" s="31">
        <f t="shared" si="2161"/>
        <v>0</v>
      </c>
      <c r="AW870" s="32"/>
      <c r="AX870" s="32"/>
      <c r="AY870" s="1"/>
      <c r="AZ870" s="1"/>
      <c r="BA870" s="1"/>
      <c r="BB870" s="1"/>
      <c r="BC870" s="1"/>
      <c r="BD870" s="1"/>
      <c r="BE870" s="1"/>
    </row>
    <row r="871" ht="63">
      <c r="A871" s="29" t="s">
        <v>500</v>
      </c>
      <c r="B871" s="29" t="s">
        <v>27</v>
      </c>
      <c r="C871" s="29" t="s">
        <v>29</v>
      </c>
      <c r="D871" s="29" t="s">
        <v>443</v>
      </c>
      <c r="E871" s="29"/>
      <c r="F871" s="30" t="s">
        <v>444</v>
      </c>
      <c r="G871" s="31">
        <f t="shared" si="2132"/>
        <v>665</v>
      </c>
      <c r="H871" s="31">
        <f t="shared" si="2133"/>
        <v>665</v>
      </c>
      <c r="I871" s="31">
        <f t="shared" si="2134"/>
        <v>665</v>
      </c>
      <c r="J871" s="31">
        <f t="shared" si="2135"/>
        <v>0</v>
      </c>
      <c r="K871" s="31">
        <f t="shared" si="2136"/>
        <v>0</v>
      </c>
      <c r="L871" s="31">
        <f t="shared" si="2137"/>
        <v>0</v>
      </c>
      <c r="M871" s="31">
        <f t="shared" si="2036"/>
        <v>665</v>
      </c>
      <c r="N871" s="31">
        <f t="shared" si="2037"/>
        <v>665</v>
      </c>
      <c r="O871" s="31">
        <f t="shared" si="2038"/>
        <v>665</v>
      </c>
      <c r="P871" s="31">
        <f t="shared" si="2138"/>
        <v>0</v>
      </c>
      <c r="Q871" s="31">
        <f t="shared" si="2139"/>
        <v>0</v>
      </c>
      <c r="R871" s="31">
        <f t="shared" si="2140"/>
        <v>0</v>
      </c>
      <c r="S871" s="31">
        <f t="shared" si="2141"/>
        <v>0</v>
      </c>
      <c r="T871" s="31">
        <f t="shared" si="2142"/>
        <v>0</v>
      </c>
      <c r="U871" s="31">
        <f t="shared" si="2143"/>
        <v>0</v>
      </c>
      <c r="V871" s="31">
        <f t="shared" si="2144"/>
        <v>0</v>
      </c>
      <c r="W871" s="31">
        <f t="shared" si="2145"/>
        <v>0</v>
      </c>
      <c r="X871" s="31">
        <f t="shared" si="2146"/>
        <v>0</v>
      </c>
      <c r="Y871" s="31">
        <f t="shared" si="2147"/>
        <v>0</v>
      </c>
      <c r="Z871" s="31">
        <f t="shared" si="2148"/>
        <v>0</v>
      </c>
      <c r="AA871" s="31">
        <f t="shared" si="2149"/>
        <v>0</v>
      </c>
      <c r="AB871" s="31">
        <f t="shared" si="2150"/>
        <v>0</v>
      </c>
      <c r="AC871" s="31">
        <f t="shared" si="2000"/>
        <v>665</v>
      </c>
      <c r="AD871" s="31">
        <f t="shared" si="2001"/>
        <v>665</v>
      </c>
      <c r="AE871" s="31">
        <f t="shared" si="2002"/>
        <v>665</v>
      </c>
      <c r="AF871" s="31">
        <f t="shared" si="2151"/>
        <v>0</v>
      </c>
      <c r="AG871" s="31">
        <f t="shared" si="2003"/>
        <v>665</v>
      </c>
      <c r="AH871" s="31">
        <f t="shared" si="2004"/>
        <v>665</v>
      </c>
      <c r="AI871" s="31">
        <f t="shared" si="2005"/>
        <v>665</v>
      </c>
      <c r="AJ871" s="31">
        <f t="shared" si="2152"/>
        <v>0</v>
      </c>
      <c r="AK871" s="31">
        <f t="shared" si="2153"/>
        <v>0</v>
      </c>
      <c r="AL871" s="31">
        <f t="shared" si="2154"/>
        <v>0</v>
      </c>
      <c r="AM871" s="31">
        <f t="shared" si="2155"/>
        <v>0</v>
      </c>
      <c r="AN871" s="31">
        <f t="shared" si="2156"/>
        <v>0</v>
      </c>
      <c r="AO871" s="31">
        <f t="shared" si="2157"/>
        <v>0</v>
      </c>
      <c r="AP871" s="31">
        <f t="shared" si="2158"/>
        <v>0</v>
      </c>
      <c r="AQ871" s="31">
        <f t="shared" si="2159"/>
        <v>0</v>
      </c>
      <c r="AR871" s="31">
        <f t="shared" si="2160"/>
        <v>0</v>
      </c>
      <c r="AS871" s="31">
        <f t="shared" si="2129"/>
        <v>665</v>
      </c>
      <c r="AT871" s="31">
        <f t="shared" si="2130"/>
        <v>665</v>
      </c>
      <c r="AU871" s="31">
        <f t="shared" si="2131"/>
        <v>665</v>
      </c>
      <c r="AV871" s="31">
        <f t="shared" si="2161"/>
        <v>0</v>
      </c>
      <c r="AW871" s="32"/>
      <c r="AX871" s="32"/>
      <c r="AY871" s="1"/>
      <c r="AZ871" s="1"/>
      <c r="BA871" s="1"/>
      <c r="BB871" s="1"/>
      <c r="BC871" s="1"/>
      <c r="BD871" s="1"/>
      <c r="BE871" s="1"/>
    </row>
    <row r="872" ht="31.5">
      <c r="A872" s="29" t="s">
        <v>500</v>
      </c>
      <c r="B872" s="29" t="s">
        <v>27</v>
      </c>
      <c r="C872" s="29" t="s">
        <v>29</v>
      </c>
      <c r="D872" s="29" t="s">
        <v>443</v>
      </c>
      <c r="E872" s="29" t="s">
        <v>129</v>
      </c>
      <c r="F872" s="30" t="s">
        <v>130</v>
      </c>
      <c r="G872" s="31">
        <v>665</v>
      </c>
      <c r="H872" s="31">
        <v>665</v>
      </c>
      <c r="I872" s="31">
        <v>665</v>
      </c>
      <c r="J872" s="31"/>
      <c r="K872" s="31"/>
      <c r="L872" s="31"/>
      <c r="M872" s="31">
        <f t="shared" si="2036"/>
        <v>665</v>
      </c>
      <c r="N872" s="31">
        <f t="shared" si="2037"/>
        <v>665</v>
      </c>
      <c r="O872" s="31">
        <f t="shared" si="2038"/>
        <v>665</v>
      </c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  <c r="AA872" s="31"/>
      <c r="AB872" s="31"/>
      <c r="AC872" s="31">
        <f t="shared" si="2000"/>
        <v>665</v>
      </c>
      <c r="AD872" s="31">
        <f t="shared" si="2001"/>
        <v>665</v>
      </c>
      <c r="AE872" s="31">
        <f t="shared" si="2002"/>
        <v>665</v>
      </c>
      <c r="AF872" s="31"/>
      <c r="AG872" s="31">
        <f t="shared" si="2003"/>
        <v>665</v>
      </c>
      <c r="AH872" s="31">
        <f t="shared" si="2004"/>
        <v>665</v>
      </c>
      <c r="AI872" s="31">
        <f t="shared" si="2005"/>
        <v>665</v>
      </c>
      <c r="AJ872" s="31"/>
      <c r="AK872" s="31"/>
      <c r="AL872" s="31"/>
      <c r="AM872" s="31"/>
      <c r="AN872" s="31"/>
      <c r="AO872" s="31"/>
      <c r="AP872" s="31"/>
      <c r="AQ872" s="31"/>
      <c r="AR872" s="31"/>
      <c r="AS872" s="31">
        <f t="shared" si="2129"/>
        <v>665</v>
      </c>
      <c r="AT872" s="31">
        <f t="shared" si="2130"/>
        <v>665</v>
      </c>
      <c r="AU872" s="31">
        <f t="shared" si="2131"/>
        <v>665</v>
      </c>
      <c r="AV872" s="31"/>
      <c r="AW872" s="32"/>
      <c r="AX872" s="32"/>
      <c r="AY872" s="1"/>
      <c r="AZ872" s="1"/>
      <c r="BA872" s="1"/>
      <c r="BB872" s="1"/>
      <c r="BC872" s="1"/>
      <c r="BD872" s="1"/>
      <c r="BE872" s="1"/>
    </row>
    <row r="873" hidden="1">
      <c r="A873" s="29" t="s">
        <v>500</v>
      </c>
      <c r="B873" s="29" t="s">
        <v>27</v>
      </c>
      <c r="C873" s="29" t="s">
        <v>29</v>
      </c>
      <c r="D873" s="29" t="s">
        <v>224</v>
      </c>
      <c r="E873" s="29"/>
      <c r="F873" s="30" t="s">
        <v>34</v>
      </c>
      <c r="G873" s="31">
        <f t="shared" si="2132"/>
        <v>27854.299999999996</v>
      </c>
      <c r="H873" s="31">
        <f t="shared" si="2133"/>
        <v>27927.999999999996</v>
      </c>
      <c r="I873" s="31">
        <f t="shared" si="2134"/>
        <v>28294.499999999996</v>
      </c>
      <c r="J873" s="31">
        <f t="shared" si="2135"/>
        <v>0</v>
      </c>
      <c r="K873" s="31">
        <f t="shared" si="2136"/>
        <v>0</v>
      </c>
      <c r="L873" s="31">
        <f t="shared" si="2137"/>
        <v>0</v>
      </c>
      <c r="M873" s="31">
        <f t="shared" si="2036"/>
        <v>27854.299999999996</v>
      </c>
      <c r="N873" s="31">
        <f t="shared" si="2037"/>
        <v>27927.999999999996</v>
      </c>
      <c r="O873" s="31">
        <f t="shared" si="2038"/>
        <v>28294.499999999996</v>
      </c>
      <c r="P873" s="31">
        <f t="shared" si="2138"/>
        <v>0</v>
      </c>
      <c r="Q873" s="31">
        <f t="shared" si="2139"/>
        <v>0</v>
      </c>
      <c r="R873" s="31">
        <f t="shared" si="2140"/>
        <v>0</v>
      </c>
      <c r="S873" s="31">
        <f t="shared" si="2141"/>
        <v>0</v>
      </c>
      <c r="T873" s="31">
        <f t="shared" si="2142"/>
        <v>0</v>
      </c>
      <c r="U873" s="31">
        <f t="shared" si="2143"/>
        <v>0</v>
      </c>
      <c r="V873" s="31">
        <f t="shared" si="2144"/>
        <v>0</v>
      </c>
      <c r="W873" s="31">
        <f t="shared" si="2145"/>
        <v>0</v>
      </c>
      <c r="X873" s="31">
        <f t="shared" si="2146"/>
        <v>0</v>
      </c>
      <c r="Y873" s="31">
        <f t="shared" si="2147"/>
        <v>0</v>
      </c>
      <c r="Z873" s="31">
        <f t="shared" si="2148"/>
        <v>0</v>
      </c>
      <c r="AA873" s="31">
        <f t="shared" si="2149"/>
        <v>0</v>
      </c>
      <c r="AB873" s="31">
        <f t="shared" si="2150"/>
        <v>0</v>
      </c>
      <c r="AC873" s="31">
        <f t="shared" si="2000"/>
        <v>27854.299999999996</v>
      </c>
      <c r="AD873" s="31">
        <f t="shared" si="2001"/>
        <v>27927.999999999996</v>
      </c>
      <c r="AE873" s="31">
        <f t="shared" si="2002"/>
        <v>28294.499999999996</v>
      </c>
      <c r="AF873" s="31">
        <f t="shared" si="2151"/>
        <v>0</v>
      </c>
      <c r="AG873" s="31">
        <f t="shared" si="2003"/>
        <v>27854.299999999996</v>
      </c>
      <c r="AH873" s="31">
        <f t="shared" si="2004"/>
        <v>27927.999999999996</v>
      </c>
      <c r="AI873" s="31">
        <f t="shared" si="2005"/>
        <v>28294.499999999996</v>
      </c>
      <c r="AJ873" s="31">
        <f t="shared" si="2152"/>
        <v>0</v>
      </c>
      <c r="AK873" s="31">
        <f t="shared" si="2153"/>
        <v>0</v>
      </c>
      <c r="AL873" s="31">
        <f t="shared" si="2154"/>
        <v>-1990.5999999999999</v>
      </c>
      <c r="AM873" s="31">
        <f t="shared" si="2155"/>
        <v>0</v>
      </c>
      <c r="AN873" s="31">
        <f t="shared" si="2156"/>
        <v>0</v>
      </c>
      <c r="AO873" s="31">
        <f t="shared" si="2157"/>
        <v>0</v>
      </c>
      <c r="AP873" s="31">
        <f t="shared" si="2158"/>
        <v>0</v>
      </c>
      <c r="AQ873" s="31">
        <f t="shared" si="2159"/>
        <v>0</v>
      </c>
      <c r="AR873" s="31">
        <f t="shared" si="2160"/>
        <v>0</v>
      </c>
      <c r="AS873" s="31">
        <f t="shared" si="2129"/>
        <v>25863.699999999997</v>
      </c>
      <c r="AT873" s="31">
        <f t="shared" si="2130"/>
        <v>27927.999999999996</v>
      </c>
      <c r="AU873" s="31">
        <f t="shared" si="2131"/>
        <v>28294.499999999996</v>
      </c>
      <c r="AV873" s="31">
        <f t="shared" si="2161"/>
        <v>0</v>
      </c>
      <c r="AW873" s="32">
        <v>0</v>
      </c>
      <c r="AX873" s="32"/>
      <c r="AY873" s="1" t="s">
        <v>152</v>
      </c>
      <c r="AZ873" s="1"/>
      <c r="BA873" s="1"/>
      <c r="BB873" s="1"/>
      <c r="BC873" s="1"/>
      <c r="BD873" s="1"/>
      <c r="BE873" s="1"/>
    </row>
    <row r="874" ht="47.25">
      <c r="A874" s="29" t="s">
        <v>500</v>
      </c>
      <c r="B874" s="29" t="s">
        <v>27</v>
      </c>
      <c r="C874" s="29" t="s">
        <v>29</v>
      </c>
      <c r="D874" s="29" t="s">
        <v>225</v>
      </c>
      <c r="E874" s="29"/>
      <c r="F874" s="30" t="s">
        <v>226</v>
      </c>
      <c r="G874" s="31">
        <f>G875+G880+G884+G878+G882</f>
        <v>27854.299999999996</v>
      </c>
      <c r="H874" s="31">
        <f>H875+H880+H884+H878+H882</f>
        <v>27927.999999999996</v>
      </c>
      <c r="I874" s="31">
        <f>I875+I880+I884+I878+I882</f>
        <v>28294.499999999996</v>
      </c>
      <c r="J874" s="31">
        <f>J875+J880+J884+J878+J882</f>
        <v>0</v>
      </c>
      <c r="K874" s="31">
        <f>K875+K880+K884+K878+K882</f>
        <v>0</v>
      </c>
      <c r="L874" s="31">
        <f>L875+L880+L884+L878+L882</f>
        <v>0</v>
      </c>
      <c r="M874" s="31">
        <f t="shared" si="2036"/>
        <v>27854.299999999996</v>
      </c>
      <c r="N874" s="31">
        <f t="shared" si="2037"/>
        <v>27927.999999999996</v>
      </c>
      <c r="O874" s="31">
        <f t="shared" si="2038"/>
        <v>28294.499999999996</v>
      </c>
      <c r="P874" s="31">
        <f>P875+P880+P884+P878+P882</f>
        <v>0</v>
      </c>
      <c r="Q874" s="31">
        <f>Q875+Q880+Q884+Q878+Q882</f>
        <v>0</v>
      </c>
      <c r="R874" s="31">
        <f>R875+R880+R884+R878+R882</f>
        <v>0</v>
      </c>
      <c r="S874" s="31">
        <f>S875+S880+S884+S878+S882</f>
        <v>0</v>
      </c>
      <c r="T874" s="31">
        <f>T875+T880+T884+T878+T882</f>
        <v>0</v>
      </c>
      <c r="U874" s="31">
        <f>U875+U880+U884+U878+U882</f>
        <v>0</v>
      </c>
      <c r="V874" s="31">
        <f>V875+V880+V884+V878+V882</f>
        <v>0</v>
      </c>
      <c r="W874" s="31">
        <f>W875+W880+W884+W878+W882</f>
        <v>0</v>
      </c>
      <c r="X874" s="31">
        <f>X875+X880+X884+X878+X882</f>
        <v>0</v>
      </c>
      <c r="Y874" s="31">
        <f>Y875+Y880+Y884+Y878+Y882</f>
        <v>0</v>
      </c>
      <c r="Z874" s="31">
        <f>Z875+Z880+Z884+Z878+Z882</f>
        <v>0</v>
      </c>
      <c r="AA874" s="31">
        <f>AA875+AA880+AA884+AA878+AA882</f>
        <v>0</v>
      </c>
      <c r="AB874" s="31">
        <f>AB875+AB880+AB884+AB878+AB882</f>
        <v>0</v>
      </c>
      <c r="AC874" s="31">
        <f t="shared" ref="AC874:AC937" si="2162">M874+R874+P874+Q874+T874+S874</f>
        <v>27854.299999999996</v>
      </c>
      <c r="AD874" s="31">
        <f t="shared" ref="AD874:AD937" si="2163">N874+V874+X874+U874+W874</f>
        <v>27927.999999999996</v>
      </c>
      <c r="AE874" s="31">
        <f t="shared" ref="AE874:AE937" si="2164">O874+Z874+AB874+Y874+AA874</f>
        <v>28294.499999999996</v>
      </c>
      <c r="AF874" s="31">
        <f>AF875+AF880+AF884+AF878+AF882</f>
        <v>0</v>
      </c>
      <c r="AG874" s="31">
        <f t="shared" ref="AG874:AG937" si="2165">AC874+AF874</f>
        <v>27854.299999999996</v>
      </c>
      <c r="AH874" s="31">
        <f t="shared" ref="AH874:AH937" si="2166">AD874</f>
        <v>27927.999999999996</v>
      </c>
      <c r="AI874" s="31">
        <f t="shared" ref="AI874:AI937" si="2167">AE874</f>
        <v>28294.499999999996</v>
      </c>
      <c r="AJ874" s="31">
        <f>AJ875+AJ880+AJ884+AJ878+AJ882</f>
        <v>0</v>
      </c>
      <c r="AK874" s="31">
        <f>AK875+AK880+AK884+AK878+AK882</f>
        <v>0</v>
      </c>
      <c r="AL874" s="31">
        <f>AL875+AL880+AL884+AL878+AL882</f>
        <v>-1990.5999999999999</v>
      </c>
      <c r="AM874" s="31">
        <f>AM875+AM880+AM884+AM878+AM882</f>
        <v>0</v>
      </c>
      <c r="AN874" s="31">
        <f>AN875+AN880+AN884+AN878+AN882</f>
        <v>0</v>
      </c>
      <c r="AO874" s="31">
        <f>AO875+AO880+AO884+AO878+AO882</f>
        <v>0</v>
      </c>
      <c r="AP874" s="31">
        <f>AP875+AP880+AP884+AP878+AP882</f>
        <v>0</v>
      </c>
      <c r="AQ874" s="31">
        <f>AQ875+AQ880+AQ884+AQ878+AQ882</f>
        <v>0</v>
      </c>
      <c r="AR874" s="31">
        <f>AR875+AR880+AR884+AR878+AR882</f>
        <v>0</v>
      </c>
      <c r="AS874" s="31">
        <f t="shared" si="2129"/>
        <v>25863.699999999997</v>
      </c>
      <c r="AT874" s="31">
        <f t="shared" si="2130"/>
        <v>27927.999999999996</v>
      </c>
      <c r="AU874" s="31">
        <f t="shared" si="2131"/>
        <v>28294.499999999996</v>
      </c>
      <c r="AV874" s="31">
        <f>AV875+AV880+AV884+AV878+AV882</f>
        <v>0</v>
      </c>
      <c r="AW874" s="32"/>
      <c r="AX874" s="32"/>
      <c r="AY874" s="1"/>
      <c r="AZ874" s="1"/>
      <c r="BA874" s="1"/>
      <c r="BB874" s="1"/>
      <c r="BC874" s="1"/>
      <c r="BD874" s="1"/>
      <c r="BE874" s="1"/>
    </row>
    <row r="875" ht="31.5">
      <c r="A875" s="29" t="s">
        <v>500</v>
      </c>
      <c r="B875" s="29" t="s">
        <v>27</v>
      </c>
      <c r="C875" s="29" t="s">
        <v>29</v>
      </c>
      <c r="D875" s="29" t="s">
        <v>445</v>
      </c>
      <c r="E875" s="29"/>
      <c r="F875" s="30" t="s">
        <v>446</v>
      </c>
      <c r="G875" s="31">
        <f>G876+G877</f>
        <v>16827.599999999999</v>
      </c>
      <c r="H875" s="31">
        <f>H876+H877</f>
        <v>16901.299999999999</v>
      </c>
      <c r="I875" s="31">
        <f>I876+I877</f>
        <v>17267.799999999999</v>
      </c>
      <c r="J875" s="31">
        <f>J876+J877</f>
        <v>0</v>
      </c>
      <c r="K875" s="31">
        <f>K876+K877</f>
        <v>0</v>
      </c>
      <c r="L875" s="31">
        <f>L876+L877</f>
        <v>0</v>
      </c>
      <c r="M875" s="31">
        <f t="shared" si="2036"/>
        <v>16827.599999999999</v>
      </c>
      <c r="N875" s="31">
        <f t="shared" si="2037"/>
        <v>16901.299999999999</v>
      </c>
      <c r="O875" s="31">
        <f t="shared" si="2038"/>
        <v>17267.799999999999</v>
      </c>
      <c r="P875" s="31">
        <f>P876+P877</f>
        <v>0</v>
      </c>
      <c r="Q875" s="31">
        <f>Q876+Q877</f>
        <v>0</v>
      </c>
      <c r="R875" s="31">
        <f>R876+R877</f>
        <v>0</v>
      </c>
      <c r="S875" s="31">
        <f>S876+S877</f>
        <v>0</v>
      </c>
      <c r="T875" s="31">
        <f>T876+T877</f>
        <v>0</v>
      </c>
      <c r="U875" s="31">
        <f>U876+U877</f>
        <v>0</v>
      </c>
      <c r="V875" s="31">
        <f>V876+V877</f>
        <v>0</v>
      </c>
      <c r="W875" s="31">
        <f>W876+W877</f>
        <v>0</v>
      </c>
      <c r="X875" s="31">
        <f>X876+X877</f>
        <v>0</v>
      </c>
      <c r="Y875" s="31">
        <f>Y876+Y877</f>
        <v>0</v>
      </c>
      <c r="Z875" s="31">
        <f>Z876+Z877</f>
        <v>0</v>
      </c>
      <c r="AA875" s="31">
        <f>AA876+AA877</f>
        <v>0</v>
      </c>
      <c r="AB875" s="31">
        <f>AB876+AB877</f>
        <v>0</v>
      </c>
      <c r="AC875" s="31">
        <f t="shared" si="2162"/>
        <v>16827.599999999999</v>
      </c>
      <c r="AD875" s="31">
        <f t="shared" si="2163"/>
        <v>16901.299999999999</v>
      </c>
      <c r="AE875" s="31">
        <f t="shared" si="2164"/>
        <v>17267.799999999999</v>
      </c>
      <c r="AF875" s="31">
        <f>AF876+AF877</f>
        <v>0</v>
      </c>
      <c r="AG875" s="31">
        <f t="shared" si="2165"/>
        <v>16827.599999999999</v>
      </c>
      <c r="AH875" s="31">
        <f t="shared" si="2166"/>
        <v>16901.299999999999</v>
      </c>
      <c r="AI875" s="31">
        <f t="shared" si="2167"/>
        <v>17267.799999999999</v>
      </c>
      <c r="AJ875" s="31">
        <f>AJ876+AJ877</f>
        <v>0</v>
      </c>
      <c r="AK875" s="31">
        <f>AK876+AK877</f>
        <v>0</v>
      </c>
      <c r="AL875" s="31">
        <f>AL876+AL877</f>
        <v>-1990.5999999999999</v>
      </c>
      <c r="AM875" s="31">
        <f>AM876+AM877</f>
        <v>0</v>
      </c>
      <c r="AN875" s="31">
        <f>AN876+AN877</f>
        <v>0</v>
      </c>
      <c r="AO875" s="31">
        <f>AO876+AO877</f>
        <v>0</v>
      </c>
      <c r="AP875" s="31">
        <f>AP876+AP877</f>
        <v>0</v>
      </c>
      <c r="AQ875" s="31">
        <f>AQ876+AQ877</f>
        <v>0</v>
      </c>
      <c r="AR875" s="31">
        <f>AR876+AR877</f>
        <v>0</v>
      </c>
      <c r="AS875" s="31">
        <f t="shared" si="2129"/>
        <v>14836.999999999998</v>
      </c>
      <c r="AT875" s="31">
        <f t="shared" si="2130"/>
        <v>16901.299999999999</v>
      </c>
      <c r="AU875" s="31">
        <f t="shared" si="2131"/>
        <v>17267.799999999999</v>
      </c>
      <c r="AV875" s="31">
        <f>AV876+AV877</f>
        <v>0</v>
      </c>
      <c r="AW875" s="32"/>
      <c r="AX875" s="32"/>
      <c r="AY875" s="1"/>
      <c r="AZ875" s="1"/>
      <c r="BA875" s="1"/>
      <c r="BB875" s="1"/>
      <c r="BC875" s="1"/>
      <c r="BD875" s="1"/>
      <c r="BE875" s="1"/>
    </row>
    <row r="876" ht="31.5">
      <c r="A876" s="29" t="s">
        <v>500</v>
      </c>
      <c r="B876" s="29" t="s">
        <v>27</v>
      </c>
      <c r="C876" s="29" t="s">
        <v>29</v>
      </c>
      <c r="D876" s="29" t="s">
        <v>445</v>
      </c>
      <c r="E876" s="29" t="s">
        <v>39</v>
      </c>
      <c r="F876" s="30" t="s">
        <v>40</v>
      </c>
      <c r="G876" s="31">
        <v>16600.5</v>
      </c>
      <c r="H876" s="31">
        <v>16674.200000000001</v>
      </c>
      <c r="I876" s="31">
        <v>17040.700000000001</v>
      </c>
      <c r="J876" s="31"/>
      <c r="K876" s="31"/>
      <c r="L876" s="31"/>
      <c r="M876" s="31">
        <f t="shared" si="2036"/>
        <v>16600.5</v>
      </c>
      <c r="N876" s="31">
        <f t="shared" si="2037"/>
        <v>16674.200000000001</v>
      </c>
      <c r="O876" s="31">
        <f t="shared" si="2038"/>
        <v>17040.700000000001</v>
      </c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  <c r="AA876" s="31"/>
      <c r="AB876" s="31"/>
      <c r="AC876" s="31">
        <f t="shared" si="2162"/>
        <v>16600.5</v>
      </c>
      <c r="AD876" s="31">
        <f t="shared" si="2163"/>
        <v>16674.200000000001</v>
      </c>
      <c r="AE876" s="31">
        <f t="shared" si="2164"/>
        <v>17040.700000000001</v>
      </c>
      <c r="AF876" s="31"/>
      <c r="AG876" s="31">
        <f t="shared" si="2165"/>
        <v>16600.5</v>
      </c>
      <c r="AH876" s="31">
        <f t="shared" si="2166"/>
        <v>16674.200000000001</v>
      </c>
      <c r="AI876" s="31">
        <f t="shared" si="2167"/>
        <v>17040.700000000001</v>
      </c>
      <c r="AJ876" s="31"/>
      <c r="AK876" s="31"/>
      <c r="AL876" s="31">
        <v>-1990.5999999999999</v>
      </c>
      <c r="AM876" s="31"/>
      <c r="AN876" s="31"/>
      <c r="AO876" s="31"/>
      <c r="AP876" s="31"/>
      <c r="AQ876" s="31"/>
      <c r="AR876" s="31"/>
      <c r="AS876" s="31">
        <f t="shared" si="2129"/>
        <v>14609.9</v>
      </c>
      <c r="AT876" s="31">
        <f t="shared" si="2130"/>
        <v>16674.200000000001</v>
      </c>
      <c r="AU876" s="31">
        <f t="shared" si="2131"/>
        <v>17040.700000000001</v>
      </c>
      <c r="AV876" s="31"/>
      <c r="AW876" s="32"/>
      <c r="AX876" s="32"/>
      <c r="AY876" s="1"/>
      <c r="AZ876" s="1"/>
      <c r="BA876" s="1"/>
      <c r="BB876" s="1"/>
      <c r="BC876" s="1"/>
      <c r="BD876" s="1"/>
      <c r="BE876" s="1"/>
    </row>
    <row r="877">
      <c r="A877" s="29" t="s">
        <v>500</v>
      </c>
      <c r="B877" s="29" t="s">
        <v>27</v>
      </c>
      <c r="C877" s="29" t="s">
        <v>29</v>
      </c>
      <c r="D877" s="29" t="s">
        <v>445</v>
      </c>
      <c r="E877" s="29" t="s">
        <v>41</v>
      </c>
      <c r="F877" s="30" t="s">
        <v>42</v>
      </c>
      <c r="G877" s="31">
        <v>227.09999999999999</v>
      </c>
      <c r="H877" s="31">
        <v>227.09999999999999</v>
      </c>
      <c r="I877" s="31">
        <v>227.09999999999999</v>
      </c>
      <c r="J877" s="31"/>
      <c r="K877" s="31"/>
      <c r="L877" s="31"/>
      <c r="M877" s="31">
        <f t="shared" si="2036"/>
        <v>227.09999999999999</v>
      </c>
      <c r="N877" s="31">
        <f t="shared" si="2037"/>
        <v>227.09999999999999</v>
      </c>
      <c r="O877" s="31">
        <f t="shared" si="2038"/>
        <v>227.09999999999999</v>
      </c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  <c r="AA877" s="31"/>
      <c r="AB877" s="31"/>
      <c r="AC877" s="31">
        <f t="shared" si="2162"/>
        <v>227.09999999999999</v>
      </c>
      <c r="AD877" s="31">
        <f t="shared" si="2163"/>
        <v>227.09999999999999</v>
      </c>
      <c r="AE877" s="31">
        <f t="shared" si="2164"/>
        <v>227.09999999999999</v>
      </c>
      <c r="AF877" s="31"/>
      <c r="AG877" s="31">
        <f t="shared" si="2165"/>
        <v>227.09999999999999</v>
      </c>
      <c r="AH877" s="31">
        <f t="shared" si="2166"/>
        <v>227.09999999999999</v>
      </c>
      <c r="AI877" s="31">
        <f t="shared" si="2167"/>
        <v>227.09999999999999</v>
      </c>
      <c r="AJ877" s="31"/>
      <c r="AK877" s="31"/>
      <c r="AL877" s="31"/>
      <c r="AM877" s="31"/>
      <c r="AN877" s="31"/>
      <c r="AO877" s="31"/>
      <c r="AP877" s="31"/>
      <c r="AQ877" s="31"/>
      <c r="AR877" s="31"/>
      <c r="AS877" s="31">
        <f t="shared" si="2129"/>
        <v>227.09999999999999</v>
      </c>
      <c r="AT877" s="31">
        <f t="shared" si="2130"/>
        <v>227.09999999999999</v>
      </c>
      <c r="AU877" s="31">
        <f t="shared" si="2131"/>
        <v>227.09999999999999</v>
      </c>
      <c r="AV877" s="31"/>
      <c r="AW877" s="32"/>
      <c r="AX877" s="32"/>
      <c r="AY877" s="1"/>
      <c r="AZ877" s="1"/>
      <c r="BA877" s="1"/>
      <c r="BB877" s="1"/>
      <c r="BC877" s="1"/>
      <c r="BD877" s="1"/>
      <c r="BE877" s="1"/>
    </row>
    <row r="878" ht="31.5">
      <c r="A878" s="29" t="s">
        <v>500</v>
      </c>
      <c r="B878" s="29" t="s">
        <v>27</v>
      </c>
      <c r="C878" s="29" t="s">
        <v>29</v>
      </c>
      <c r="D878" s="29" t="s">
        <v>227</v>
      </c>
      <c r="E878" s="36"/>
      <c r="F878" s="30" t="s">
        <v>228</v>
      </c>
      <c r="G878" s="31">
        <f>G879</f>
        <v>740.60000000000002</v>
      </c>
      <c r="H878" s="31">
        <f>H879</f>
        <v>740.60000000000002</v>
      </c>
      <c r="I878" s="31">
        <f>I879</f>
        <v>740.60000000000002</v>
      </c>
      <c r="J878" s="31">
        <f>J879</f>
        <v>0</v>
      </c>
      <c r="K878" s="31">
        <f>K879</f>
        <v>0</v>
      </c>
      <c r="L878" s="31">
        <f>L879</f>
        <v>0</v>
      </c>
      <c r="M878" s="31">
        <f t="shared" si="2036"/>
        <v>740.60000000000002</v>
      </c>
      <c r="N878" s="31">
        <f t="shared" si="2037"/>
        <v>740.60000000000002</v>
      </c>
      <c r="O878" s="31">
        <f t="shared" si="2038"/>
        <v>740.60000000000002</v>
      </c>
      <c r="P878" s="31">
        <f>P879</f>
        <v>0</v>
      </c>
      <c r="Q878" s="31">
        <f>Q879</f>
        <v>0</v>
      </c>
      <c r="R878" s="31">
        <f>R879</f>
        <v>0</v>
      </c>
      <c r="S878" s="31">
        <f>S879</f>
        <v>0</v>
      </c>
      <c r="T878" s="31">
        <f>T879</f>
        <v>0</v>
      </c>
      <c r="U878" s="31">
        <f>U879</f>
        <v>0</v>
      </c>
      <c r="V878" s="31">
        <f>V879</f>
        <v>0</v>
      </c>
      <c r="W878" s="31">
        <f>W879</f>
        <v>0</v>
      </c>
      <c r="X878" s="31">
        <f>X879</f>
        <v>0</v>
      </c>
      <c r="Y878" s="31">
        <f>Y879</f>
        <v>0</v>
      </c>
      <c r="Z878" s="31">
        <f>Z879</f>
        <v>0</v>
      </c>
      <c r="AA878" s="31">
        <f>AA879</f>
        <v>0</v>
      </c>
      <c r="AB878" s="31">
        <f>AB879</f>
        <v>0</v>
      </c>
      <c r="AC878" s="31">
        <f t="shared" si="2162"/>
        <v>740.60000000000002</v>
      </c>
      <c r="AD878" s="31">
        <f t="shared" si="2163"/>
        <v>740.60000000000002</v>
      </c>
      <c r="AE878" s="31">
        <f t="shared" si="2164"/>
        <v>740.60000000000002</v>
      </c>
      <c r="AF878" s="31">
        <f>AF879</f>
        <v>0</v>
      </c>
      <c r="AG878" s="31">
        <f t="shared" si="2165"/>
        <v>740.60000000000002</v>
      </c>
      <c r="AH878" s="31">
        <f t="shared" si="2166"/>
        <v>740.60000000000002</v>
      </c>
      <c r="AI878" s="31">
        <f t="shared" si="2167"/>
        <v>740.60000000000002</v>
      </c>
      <c r="AJ878" s="31">
        <f>AJ879</f>
        <v>0</v>
      </c>
      <c r="AK878" s="31">
        <f>AK879</f>
        <v>0</v>
      </c>
      <c r="AL878" s="31">
        <f>AL879</f>
        <v>0</v>
      </c>
      <c r="AM878" s="31">
        <f>AM879</f>
        <v>0</v>
      </c>
      <c r="AN878" s="31">
        <f>AN879</f>
        <v>0</v>
      </c>
      <c r="AO878" s="31">
        <f>AO879</f>
        <v>0</v>
      </c>
      <c r="AP878" s="31">
        <f>AP879</f>
        <v>0</v>
      </c>
      <c r="AQ878" s="31">
        <f>AQ879</f>
        <v>0</v>
      </c>
      <c r="AR878" s="31">
        <f>AR879</f>
        <v>0</v>
      </c>
      <c r="AS878" s="31">
        <f t="shared" si="2129"/>
        <v>740.60000000000002</v>
      </c>
      <c r="AT878" s="31">
        <f t="shared" si="2130"/>
        <v>740.60000000000002</v>
      </c>
      <c r="AU878" s="31">
        <f t="shared" si="2131"/>
        <v>740.60000000000002</v>
      </c>
      <c r="AV878" s="31">
        <f>AV879</f>
        <v>0</v>
      </c>
      <c r="AW878" s="32"/>
      <c r="AX878" s="32"/>
      <c r="AY878" s="1"/>
      <c r="AZ878" s="1"/>
      <c r="BA878" s="1"/>
      <c r="BB878" s="1"/>
      <c r="BC878" s="1"/>
      <c r="BD878" s="1"/>
      <c r="BE878" s="1"/>
    </row>
    <row r="879" ht="31.5">
      <c r="A879" s="29" t="s">
        <v>500</v>
      </c>
      <c r="B879" s="29" t="s">
        <v>27</v>
      </c>
      <c r="C879" s="29" t="s">
        <v>29</v>
      </c>
      <c r="D879" s="29" t="s">
        <v>227</v>
      </c>
      <c r="E879" s="29" t="s">
        <v>129</v>
      </c>
      <c r="F879" s="30" t="s">
        <v>130</v>
      </c>
      <c r="G879" s="31">
        <v>740.60000000000002</v>
      </c>
      <c r="H879" s="31">
        <v>740.60000000000002</v>
      </c>
      <c r="I879" s="31">
        <v>740.60000000000002</v>
      </c>
      <c r="J879" s="31"/>
      <c r="K879" s="31"/>
      <c r="L879" s="31"/>
      <c r="M879" s="31">
        <f t="shared" si="2036"/>
        <v>740.60000000000002</v>
      </c>
      <c r="N879" s="31">
        <f t="shared" si="2037"/>
        <v>740.60000000000002</v>
      </c>
      <c r="O879" s="31">
        <f t="shared" si="2038"/>
        <v>740.60000000000002</v>
      </c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  <c r="AA879" s="31"/>
      <c r="AB879" s="31"/>
      <c r="AC879" s="31">
        <f t="shared" si="2162"/>
        <v>740.60000000000002</v>
      </c>
      <c r="AD879" s="31">
        <f t="shared" si="2163"/>
        <v>740.60000000000002</v>
      </c>
      <c r="AE879" s="31">
        <f t="shared" si="2164"/>
        <v>740.60000000000002</v>
      </c>
      <c r="AF879" s="31"/>
      <c r="AG879" s="31">
        <f t="shared" si="2165"/>
        <v>740.60000000000002</v>
      </c>
      <c r="AH879" s="31">
        <f t="shared" si="2166"/>
        <v>740.60000000000002</v>
      </c>
      <c r="AI879" s="31">
        <f t="shared" si="2167"/>
        <v>740.60000000000002</v>
      </c>
      <c r="AJ879" s="31"/>
      <c r="AK879" s="31"/>
      <c r="AL879" s="31"/>
      <c r="AM879" s="31"/>
      <c r="AN879" s="31"/>
      <c r="AO879" s="31"/>
      <c r="AP879" s="31"/>
      <c r="AQ879" s="31"/>
      <c r="AR879" s="31"/>
      <c r="AS879" s="31">
        <f t="shared" si="2129"/>
        <v>740.60000000000002</v>
      </c>
      <c r="AT879" s="31">
        <f t="shared" si="2130"/>
        <v>740.60000000000002</v>
      </c>
      <c r="AU879" s="31">
        <f t="shared" si="2131"/>
        <v>740.60000000000002</v>
      </c>
      <c r="AV879" s="31"/>
      <c r="AW879" s="32"/>
      <c r="AX879" s="32"/>
      <c r="AY879" s="1"/>
      <c r="AZ879" s="1"/>
      <c r="BA879" s="1"/>
      <c r="BB879" s="1"/>
      <c r="BC879" s="1"/>
      <c r="BD879" s="1"/>
      <c r="BE879" s="1"/>
    </row>
    <row r="880" ht="31.5">
      <c r="A880" s="29" t="s">
        <v>500</v>
      </c>
      <c r="B880" s="29" t="s">
        <v>27</v>
      </c>
      <c r="C880" s="29" t="s">
        <v>29</v>
      </c>
      <c r="D880" s="29" t="s">
        <v>447</v>
      </c>
      <c r="E880" s="36"/>
      <c r="F880" s="30" t="s">
        <v>448</v>
      </c>
      <c r="G880" s="31">
        <f>G881</f>
        <v>8845.2999999999993</v>
      </c>
      <c r="H880" s="31">
        <f>H881</f>
        <v>8845.2999999999993</v>
      </c>
      <c r="I880" s="31">
        <f>I881</f>
        <v>8845.2999999999993</v>
      </c>
      <c r="J880" s="31">
        <f>J881</f>
        <v>0</v>
      </c>
      <c r="K880" s="31">
        <f>K881</f>
        <v>0</v>
      </c>
      <c r="L880" s="31">
        <f>L881</f>
        <v>0</v>
      </c>
      <c r="M880" s="31">
        <f t="shared" si="2036"/>
        <v>8845.2999999999993</v>
      </c>
      <c r="N880" s="31">
        <f t="shared" si="2037"/>
        <v>8845.2999999999993</v>
      </c>
      <c r="O880" s="31">
        <f t="shared" si="2038"/>
        <v>8845.2999999999993</v>
      </c>
      <c r="P880" s="31">
        <f>P881</f>
        <v>0</v>
      </c>
      <c r="Q880" s="31">
        <f>Q881</f>
        <v>0</v>
      </c>
      <c r="R880" s="31">
        <f>R881</f>
        <v>0</v>
      </c>
      <c r="S880" s="31">
        <f>S881</f>
        <v>0</v>
      </c>
      <c r="T880" s="31">
        <f>T881</f>
        <v>0</v>
      </c>
      <c r="U880" s="31">
        <f>U881</f>
        <v>0</v>
      </c>
      <c r="V880" s="31">
        <f>V881</f>
        <v>0</v>
      </c>
      <c r="W880" s="31">
        <f>W881</f>
        <v>0</v>
      </c>
      <c r="X880" s="31">
        <f>X881</f>
        <v>0</v>
      </c>
      <c r="Y880" s="31">
        <f>Y881</f>
        <v>0</v>
      </c>
      <c r="Z880" s="31">
        <f>Z881</f>
        <v>0</v>
      </c>
      <c r="AA880" s="31">
        <f>AA881</f>
        <v>0</v>
      </c>
      <c r="AB880" s="31">
        <f>AB881</f>
        <v>0</v>
      </c>
      <c r="AC880" s="31">
        <f t="shared" si="2162"/>
        <v>8845.2999999999993</v>
      </c>
      <c r="AD880" s="31">
        <f t="shared" si="2163"/>
        <v>8845.2999999999993</v>
      </c>
      <c r="AE880" s="31">
        <f t="shared" si="2164"/>
        <v>8845.2999999999993</v>
      </c>
      <c r="AF880" s="31">
        <f>AF881</f>
        <v>0</v>
      </c>
      <c r="AG880" s="31">
        <f t="shared" si="2165"/>
        <v>8845.2999999999993</v>
      </c>
      <c r="AH880" s="31">
        <f t="shared" si="2166"/>
        <v>8845.2999999999993</v>
      </c>
      <c r="AI880" s="31">
        <f t="shared" si="2167"/>
        <v>8845.2999999999993</v>
      </c>
      <c r="AJ880" s="31">
        <f>AJ881</f>
        <v>0</v>
      </c>
      <c r="AK880" s="31">
        <f>AK881</f>
        <v>0</v>
      </c>
      <c r="AL880" s="31">
        <f>AL881</f>
        <v>0</v>
      </c>
      <c r="AM880" s="31">
        <f>AM881</f>
        <v>0</v>
      </c>
      <c r="AN880" s="31">
        <f>AN881</f>
        <v>0</v>
      </c>
      <c r="AO880" s="31">
        <f>AO881</f>
        <v>0</v>
      </c>
      <c r="AP880" s="31">
        <f>AP881</f>
        <v>0</v>
      </c>
      <c r="AQ880" s="31">
        <f>AQ881</f>
        <v>0</v>
      </c>
      <c r="AR880" s="31">
        <f>AR881</f>
        <v>0</v>
      </c>
      <c r="AS880" s="31">
        <f t="shared" si="2129"/>
        <v>8845.2999999999993</v>
      </c>
      <c r="AT880" s="31">
        <f t="shared" si="2130"/>
        <v>8845.2999999999993</v>
      </c>
      <c r="AU880" s="31">
        <f t="shared" si="2131"/>
        <v>8845.2999999999993</v>
      </c>
      <c r="AV880" s="31">
        <f>AV881</f>
        <v>0</v>
      </c>
      <c r="AW880" s="32"/>
      <c r="AX880" s="32"/>
      <c r="AY880" s="1"/>
      <c r="AZ880" s="1"/>
      <c r="BA880" s="1"/>
      <c r="BB880" s="1"/>
      <c r="BC880" s="1"/>
      <c r="BD880" s="1"/>
      <c r="BE880" s="1"/>
    </row>
    <row r="881" ht="31.5">
      <c r="A881" s="29" t="s">
        <v>500</v>
      </c>
      <c r="B881" s="29" t="s">
        <v>27</v>
      </c>
      <c r="C881" s="29" t="s">
        <v>29</v>
      </c>
      <c r="D881" s="29" t="s">
        <v>447</v>
      </c>
      <c r="E881" s="29" t="s">
        <v>129</v>
      </c>
      <c r="F881" s="30" t="s">
        <v>130</v>
      </c>
      <c r="G881" s="31">
        <v>8845.2999999999993</v>
      </c>
      <c r="H881" s="31">
        <v>8845.2999999999993</v>
      </c>
      <c r="I881" s="31">
        <v>8845.2999999999993</v>
      </c>
      <c r="J881" s="31"/>
      <c r="K881" s="31"/>
      <c r="L881" s="31"/>
      <c r="M881" s="31">
        <f t="shared" si="2036"/>
        <v>8845.2999999999993</v>
      </c>
      <c r="N881" s="31">
        <f t="shared" si="2037"/>
        <v>8845.2999999999993</v>
      </c>
      <c r="O881" s="31">
        <f t="shared" si="2038"/>
        <v>8845.2999999999993</v>
      </c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  <c r="AA881" s="31"/>
      <c r="AB881" s="31"/>
      <c r="AC881" s="31">
        <f t="shared" si="2162"/>
        <v>8845.2999999999993</v>
      </c>
      <c r="AD881" s="31">
        <f t="shared" si="2163"/>
        <v>8845.2999999999993</v>
      </c>
      <c r="AE881" s="31">
        <f t="shared" si="2164"/>
        <v>8845.2999999999993</v>
      </c>
      <c r="AF881" s="31"/>
      <c r="AG881" s="31">
        <f t="shared" si="2165"/>
        <v>8845.2999999999993</v>
      </c>
      <c r="AH881" s="31">
        <f t="shared" si="2166"/>
        <v>8845.2999999999993</v>
      </c>
      <c r="AI881" s="31">
        <f t="shared" si="2167"/>
        <v>8845.2999999999993</v>
      </c>
      <c r="AJ881" s="31"/>
      <c r="AK881" s="31"/>
      <c r="AL881" s="31"/>
      <c r="AM881" s="31"/>
      <c r="AN881" s="31"/>
      <c r="AO881" s="31"/>
      <c r="AP881" s="31"/>
      <c r="AQ881" s="31"/>
      <c r="AR881" s="31"/>
      <c r="AS881" s="31">
        <f t="shared" si="2129"/>
        <v>8845.2999999999993</v>
      </c>
      <c r="AT881" s="31">
        <f t="shared" si="2130"/>
        <v>8845.2999999999993</v>
      </c>
      <c r="AU881" s="31">
        <f t="shared" si="2131"/>
        <v>8845.2999999999993</v>
      </c>
      <c r="AV881" s="31"/>
      <c r="AW881" s="32"/>
      <c r="AX881" s="32"/>
      <c r="AY881" s="1"/>
      <c r="AZ881" s="1"/>
      <c r="BA881" s="1"/>
      <c r="BB881" s="1"/>
      <c r="BC881" s="1"/>
      <c r="BD881" s="1"/>
      <c r="BE881" s="1"/>
    </row>
    <row r="882" ht="63">
      <c r="A882" s="29" t="s">
        <v>500</v>
      </c>
      <c r="B882" s="29" t="s">
        <v>27</v>
      </c>
      <c r="C882" s="29" t="s">
        <v>29</v>
      </c>
      <c r="D882" s="29" t="s">
        <v>502</v>
      </c>
      <c r="E882" s="29"/>
      <c r="F882" s="30" t="s">
        <v>503</v>
      </c>
      <c r="G882" s="31">
        <f>G883</f>
        <v>1169.3</v>
      </c>
      <c r="H882" s="31">
        <f>H883</f>
        <v>1169.3</v>
      </c>
      <c r="I882" s="31">
        <f>I883</f>
        <v>1169.3</v>
      </c>
      <c r="J882" s="31">
        <f>J883</f>
        <v>0</v>
      </c>
      <c r="K882" s="31">
        <f>K883</f>
        <v>0</v>
      </c>
      <c r="L882" s="31">
        <f>L883</f>
        <v>0</v>
      </c>
      <c r="M882" s="31">
        <f t="shared" si="2036"/>
        <v>1169.3</v>
      </c>
      <c r="N882" s="31">
        <f t="shared" si="2037"/>
        <v>1169.3</v>
      </c>
      <c r="O882" s="31">
        <f t="shared" si="2038"/>
        <v>1169.3</v>
      </c>
      <c r="P882" s="31">
        <f>P883</f>
        <v>0</v>
      </c>
      <c r="Q882" s="31">
        <f>Q883</f>
        <v>0</v>
      </c>
      <c r="R882" s="31">
        <f>R883</f>
        <v>0</v>
      </c>
      <c r="S882" s="31">
        <f>S883</f>
        <v>0</v>
      </c>
      <c r="T882" s="31">
        <f>T883</f>
        <v>0</v>
      </c>
      <c r="U882" s="31">
        <f>U883</f>
        <v>0</v>
      </c>
      <c r="V882" s="31">
        <f>V883</f>
        <v>0</v>
      </c>
      <c r="W882" s="31">
        <f>W883</f>
        <v>0</v>
      </c>
      <c r="X882" s="31">
        <f>X883</f>
        <v>0</v>
      </c>
      <c r="Y882" s="31">
        <f>Y883</f>
        <v>0</v>
      </c>
      <c r="Z882" s="31">
        <f>Z883</f>
        <v>0</v>
      </c>
      <c r="AA882" s="31">
        <f>AA883</f>
        <v>0</v>
      </c>
      <c r="AB882" s="31">
        <f>AB883</f>
        <v>0</v>
      </c>
      <c r="AC882" s="31">
        <f t="shared" si="2162"/>
        <v>1169.3</v>
      </c>
      <c r="AD882" s="31">
        <f t="shared" si="2163"/>
        <v>1169.3</v>
      </c>
      <c r="AE882" s="31">
        <f t="shared" si="2164"/>
        <v>1169.3</v>
      </c>
      <c r="AF882" s="31">
        <f>AF883</f>
        <v>0</v>
      </c>
      <c r="AG882" s="31">
        <f t="shared" si="2165"/>
        <v>1169.3</v>
      </c>
      <c r="AH882" s="31">
        <f t="shared" si="2166"/>
        <v>1169.3</v>
      </c>
      <c r="AI882" s="31">
        <f t="shared" si="2167"/>
        <v>1169.3</v>
      </c>
      <c r="AJ882" s="31">
        <f>AJ883</f>
        <v>0</v>
      </c>
      <c r="AK882" s="31">
        <f>AK883</f>
        <v>0</v>
      </c>
      <c r="AL882" s="31">
        <f>AL883</f>
        <v>0</v>
      </c>
      <c r="AM882" s="31">
        <f>AM883</f>
        <v>0</v>
      </c>
      <c r="AN882" s="31">
        <f>AN883</f>
        <v>0</v>
      </c>
      <c r="AO882" s="31">
        <f>AO883</f>
        <v>0</v>
      </c>
      <c r="AP882" s="31">
        <f>AP883</f>
        <v>0</v>
      </c>
      <c r="AQ882" s="31">
        <f>AQ883</f>
        <v>0</v>
      </c>
      <c r="AR882" s="31">
        <f>AR883</f>
        <v>0</v>
      </c>
      <c r="AS882" s="31">
        <f t="shared" si="2129"/>
        <v>1169.3</v>
      </c>
      <c r="AT882" s="31">
        <f t="shared" si="2130"/>
        <v>1169.3</v>
      </c>
      <c r="AU882" s="31">
        <f t="shared" si="2131"/>
        <v>1169.3</v>
      </c>
      <c r="AV882" s="31">
        <f>AV883</f>
        <v>0</v>
      </c>
      <c r="AW882" s="32"/>
      <c r="AX882" s="32"/>
      <c r="AY882" s="1"/>
      <c r="AZ882" s="1"/>
      <c r="BA882" s="1"/>
      <c r="BB882" s="1"/>
      <c r="BC882" s="1"/>
      <c r="BD882" s="1"/>
      <c r="BE882" s="1"/>
    </row>
    <row r="883" ht="31.5">
      <c r="A883" s="29" t="s">
        <v>500</v>
      </c>
      <c r="B883" s="29" t="s">
        <v>27</v>
      </c>
      <c r="C883" s="29" t="s">
        <v>29</v>
      </c>
      <c r="D883" s="29" t="s">
        <v>502</v>
      </c>
      <c r="E883" s="29" t="s">
        <v>129</v>
      </c>
      <c r="F883" s="30" t="s">
        <v>130</v>
      </c>
      <c r="G883" s="31">
        <v>1169.3</v>
      </c>
      <c r="H883" s="31">
        <v>1169.3</v>
      </c>
      <c r="I883" s="31">
        <v>1169.3</v>
      </c>
      <c r="J883" s="31"/>
      <c r="K883" s="31"/>
      <c r="L883" s="31"/>
      <c r="M883" s="31">
        <f t="shared" si="2036"/>
        <v>1169.3</v>
      </c>
      <c r="N883" s="31">
        <f t="shared" si="2037"/>
        <v>1169.3</v>
      </c>
      <c r="O883" s="31">
        <f t="shared" si="2038"/>
        <v>1169.3</v>
      </c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  <c r="AA883" s="31"/>
      <c r="AB883" s="31"/>
      <c r="AC883" s="31">
        <f t="shared" si="2162"/>
        <v>1169.3</v>
      </c>
      <c r="AD883" s="31">
        <f t="shared" si="2163"/>
        <v>1169.3</v>
      </c>
      <c r="AE883" s="31">
        <f t="shared" si="2164"/>
        <v>1169.3</v>
      </c>
      <c r="AF883" s="31"/>
      <c r="AG883" s="31">
        <f t="shared" si="2165"/>
        <v>1169.3</v>
      </c>
      <c r="AH883" s="31">
        <f t="shared" si="2166"/>
        <v>1169.3</v>
      </c>
      <c r="AI883" s="31">
        <f t="shared" si="2167"/>
        <v>1169.3</v>
      </c>
      <c r="AJ883" s="31"/>
      <c r="AK883" s="31"/>
      <c r="AL883" s="31"/>
      <c r="AM883" s="31"/>
      <c r="AN883" s="31"/>
      <c r="AO883" s="31"/>
      <c r="AP883" s="31"/>
      <c r="AQ883" s="31"/>
      <c r="AR883" s="31"/>
      <c r="AS883" s="31">
        <f t="shared" si="2129"/>
        <v>1169.3</v>
      </c>
      <c r="AT883" s="31">
        <f t="shared" si="2130"/>
        <v>1169.3</v>
      </c>
      <c r="AU883" s="31">
        <f t="shared" si="2131"/>
        <v>1169.3</v>
      </c>
      <c r="AV883" s="31"/>
      <c r="AW883" s="32"/>
      <c r="AX883" s="32"/>
      <c r="AY883" s="1"/>
      <c r="AZ883" s="1"/>
      <c r="BA883" s="1"/>
      <c r="BB883" s="1"/>
      <c r="BC883" s="1"/>
      <c r="BD883" s="1"/>
      <c r="BE883" s="1"/>
    </row>
    <row r="884" ht="63">
      <c r="A884" s="29" t="s">
        <v>500</v>
      </c>
      <c r="B884" s="29" t="s">
        <v>27</v>
      </c>
      <c r="C884" s="29" t="s">
        <v>29</v>
      </c>
      <c r="D884" s="29" t="s">
        <v>268</v>
      </c>
      <c r="E884" s="36"/>
      <c r="F884" s="30" t="s">
        <v>269</v>
      </c>
      <c r="G884" s="31">
        <f>G885</f>
        <v>271.5</v>
      </c>
      <c r="H884" s="31">
        <f>H885</f>
        <v>271.5</v>
      </c>
      <c r="I884" s="31">
        <f>I885</f>
        <v>271.5</v>
      </c>
      <c r="J884" s="31">
        <f>J885</f>
        <v>0</v>
      </c>
      <c r="K884" s="31">
        <f>K885</f>
        <v>0</v>
      </c>
      <c r="L884" s="31">
        <f>L885</f>
        <v>0</v>
      </c>
      <c r="M884" s="31">
        <f t="shared" si="2036"/>
        <v>271.5</v>
      </c>
      <c r="N884" s="31">
        <f t="shared" si="2037"/>
        <v>271.5</v>
      </c>
      <c r="O884" s="31">
        <f t="shared" si="2038"/>
        <v>271.5</v>
      </c>
      <c r="P884" s="31">
        <f>P885</f>
        <v>0</v>
      </c>
      <c r="Q884" s="31">
        <f>Q885</f>
        <v>0</v>
      </c>
      <c r="R884" s="31">
        <f>R885</f>
        <v>0</v>
      </c>
      <c r="S884" s="31">
        <f>S885</f>
        <v>0</v>
      </c>
      <c r="T884" s="31">
        <f>T885</f>
        <v>0</v>
      </c>
      <c r="U884" s="31">
        <f>U885</f>
        <v>0</v>
      </c>
      <c r="V884" s="31">
        <f>V885</f>
        <v>0</v>
      </c>
      <c r="W884" s="31">
        <f>W885</f>
        <v>0</v>
      </c>
      <c r="X884" s="31">
        <f>X885</f>
        <v>0</v>
      </c>
      <c r="Y884" s="31">
        <f>Y885</f>
        <v>0</v>
      </c>
      <c r="Z884" s="31">
        <f>Z885</f>
        <v>0</v>
      </c>
      <c r="AA884" s="31">
        <f>AA885</f>
        <v>0</v>
      </c>
      <c r="AB884" s="31">
        <f>AB885</f>
        <v>0</v>
      </c>
      <c r="AC884" s="31">
        <f t="shared" si="2162"/>
        <v>271.5</v>
      </c>
      <c r="AD884" s="31">
        <f t="shared" si="2163"/>
        <v>271.5</v>
      </c>
      <c r="AE884" s="31">
        <f t="shared" si="2164"/>
        <v>271.5</v>
      </c>
      <c r="AF884" s="31">
        <f>AF885</f>
        <v>0</v>
      </c>
      <c r="AG884" s="31">
        <f t="shared" si="2165"/>
        <v>271.5</v>
      </c>
      <c r="AH884" s="31">
        <f t="shared" si="2166"/>
        <v>271.5</v>
      </c>
      <c r="AI884" s="31">
        <f t="shared" si="2167"/>
        <v>271.5</v>
      </c>
      <c r="AJ884" s="31">
        <f>AJ885</f>
        <v>0</v>
      </c>
      <c r="AK884" s="31">
        <f>AK885</f>
        <v>0</v>
      </c>
      <c r="AL884" s="31">
        <f>AL885</f>
        <v>0</v>
      </c>
      <c r="AM884" s="31">
        <f>AM885</f>
        <v>0</v>
      </c>
      <c r="AN884" s="31">
        <f>AN885</f>
        <v>0</v>
      </c>
      <c r="AO884" s="31">
        <f>AO885</f>
        <v>0</v>
      </c>
      <c r="AP884" s="31">
        <f>AP885</f>
        <v>0</v>
      </c>
      <c r="AQ884" s="31">
        <f>AQ885</f>
        <v>0</v>
      </c>
      <c r="AR884" s="31">
        <f>AR885</f>
        <v>0</v>
      </c>
      <c r="AS884" s="31">
        <f t="shared" si="2129"/>
        <v>271.5</v>
      </c>
      <c r="AT884" s="31">
        <f t="shared" si="2130"/>
        <v>271.5</v>
      </c>
      <c r="AU884" s="31">
        <f t="shared" si="2131"/>
        <v>271.5</v>
      </c>
      <c r="AV884" s="31">
        <f>AV885</f>
        <v>0</v>
      </c>
      <c r="AW884" s="32"/>
      <c r="AX884" s="32"/>
      <c r="AY884" s="1"/>
      <c r="AZ884" s="1"/>
      <c r="BA884" s="1"/>
      <c r="BB884" s="1"/>
      <c r="BC884" s="1"/>
      <c r="BD884" s="1"/>
      <c r="BE884" s="1"/>
    </row>
    <row r="885" ht="31.5">
      <c r="A885" s="29" t="s">
        <v>500</v>
      </c>
      <c r="B885" s="29" t="s">
        <v>27</v>
      </c>
      <c r="C885" s="29" t="s">
        <v>29</v>
      </c>
      <c r="D885" s="29" t="s">
        <v>268</v>
      </c>
      <c r="E885" s="29" t="s">
        <v>129</v>
      </c>
      <c r="F885" s="30" t="s">
        <v>130</v>
      </c>
      <c r="G885" s="31">
        <v>271.5</v>
      </c>
      <c r="H885" s="31">
        <v>271.5</v>
      </c>
      <c r="I885" s="31">
        <v>271.5</v>
      </c>
      <c r="J885" s="31"/>
      <c r="K885" s="31"/>
      <c r="L885" s="31"/>
      <c r="M885" s="31">
        <f t="shared" si="2036"/>
        <v>271.5</v>
      </c>
      <c r="N885" s="31">
        <f t="shared" si="2037"/>
        <v>271.5</v>
      </c>
      <c r="O885" s="31">
        <f t="shared" si="2038"/>
        <v>271.5</v>
      </c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  <c r="AA885" s="31"/>
      <c r="AB885" s="31"/>
      <c r="AC885" s="31">
        <f t="shared" si="2162"/>
        <v>271.5</v>
      </c>
      <c r="AD885" s="31">
        <f t="shared" si="2163"/>
        <v>271.5</v>
      </c>
      <c r="AE885" s="31">
        <f t="shared" si="2164"/>
        <v>271.5</v>
      </c>
      <c r="AF885" s="31"/>
      <c r="AG885" s="31">
        <f t="shared" si="2165"/>
        <v>271.5</v>
      </c>
      <c r="AH885" s="31">
        <f t="shared" si="2166"/>
        <v>271.5</v>
      </c>
      <c r="AI885" s="31">
        <f t="shared" si="2167"/>
        <v>271.5</v>
      </c>
      <c r="AJ885" s="31"/>
      <c r="AK885" s="31"/>
      <c r="AL885" s="31"/>
      <c r="AM885" s="31"/>
      <c r="AN885" s="31"/>
      <c r="AO885" s="31"/>
      <c r="AP885" s="31"/>
      <c r="AQ885" s="31"/>
      <c r="AR885" s="31"/>
      <c r="AS885" s="31">
        <f t="shared" si="2129"/>
        <v>271.5</v>
      </c>
      <c r="AT885" s="31">
        <f t="shared" si="2130"/>
        <v>271.5</v>
      </c>
      <c r="AU885" s="31">
        <f t="shared" si="2131"/>
        <v>271.5</v>
      </c>
      <c r="AV885" s="31"/>
      <c r="AW885" s="32"/>
      <c r="AX885" s="32"/>
      <c r="AY885" s="1"/>
      <c r="AZ885" s="1"/>
      <c r="BA885" s="1"/>
      <c r="BB885" s="1"/>
      <c r="BC885" s="1"/>
      <c r="BD885" s="1"/>
      <c r="BE885" s="1"/>
    </row>
    <row r="886" s="19" customFormat="1" ht="31.5">
      <c r="A886" s="20" t="s">
        <v>500</v>
      </c>
      <c r="B886" s="20" t="s">
        <v>63</v>
      </c>
      <c r="C886" s="20"/>
      <c r="D886" s="20"/>
      <c r="E886" s="34"/>
      <c r="F886" s="21" t="s">
        <v>143</v>
      </c>
      <c r="G886" s="22">
        <f>G887+G896</f>
        <v>3769</v>
      </c>
      <c r="H886" s="22">
        <f>H887+H896</f>
        <v>3751</v>
      </c>
      <c r="I886" s="22">
        <f>I887+I896</f>
        <v>3712.5</v>
      </c>
      <c r="J886" s="22">
        <f>J887+J896</f>
        <v>-658.10000000000002</v>
      </c>
      <c r="K886" s="22">
        <f>K887+K896</f>
        <v>-658.10000000000002</v>
      </c>
      <c r="L886" s="22">
        <f>L887+L896</f>
        <v>-1390.3</v>
      </c>
      <c r="M886" s="22">
        <f t="shared" si="2036"/>
        <v>3110.9000000000001</v>
      </c>
      <c r="N886" s="22">
        <f t="shared" si="2037"/>
        <v>3092.9000000000001</v>
      </c>
      <c r="O886" s="22">
        <f t="shared" si="2038"/>
        <v>2322.1999999999998</v>
      </c>
      <c r="P886" s="22">
        <f>P887+P896</f>
        <v>0</v>
      </c>
      <c r="Q886" s="22">
        <f>Q887+Q896</f>
        <v>0</v>
      </c>
      <c r="R886" s="22">
        <f>R887+R896</f>
        <v>0</v>
      </c>
      <c r="S886" s="22">
        <f>S887+S896</f>
        <v>0</v>
      </c>
      <c r="T886" s="22">
        <f>T887+T896</f>
        <v>0</v>
      </c>
      <c r="U886" s="22">
        <f>U887+U896</f>
        <v>0</v>
      </c>
      <c r="V886" s="22">
        <f>V887+V896</f>
        <v>0</v>
      </c>
      <c r="W886" s="22">
        <f>W887+W896</f>
        <v>0</v>
      </c>
      <c r="X886" s="22">
        <f>X887+X896</f>
        <v>0</v>
      </c>
      <c r="Y886" s="22">
        <f>Y887+Y896</f>
        <v>0</v>
      </c>
      <c r="Z886" s="22">
        <f>Z887+Z896</f>
        <v>0</v>
      </c>
      <c r="AA886" s="22">
        <f>AA887+AA896</f>
        <v>0</v>
      </c>
      <c r="AB886" s="22">
        <f>AB887+AB896</f>
        <v>0</v>
      </c>
      <c r="AC886" s="22">
        <f t="shared" si="2162"/>
        <v>3110.9000000000001</v>
      </c>
      <c r="AD886" s="22">
        <f t="shared" si="2163"/>
        <v>3092.9000000000001</v>
      </c>
      <c r="AE886" s="22">
        <f t="shared" si="2164"/>
        <v>2322.1999999999998</v>
      </c>
      <c r="AF886" s="22">
        <f>AF887+AF896</f>
        <v>0</v>
      </c>
      <c r="AG886" s="22">
        <f t="shared" si="2165"/>
        <v>3110.9000000000001</v>
      </c>
      <c r="AH886" s="22">
        <f t="shared" si="2166"/>
        <v>3092.9000000000001</v>
      </c>
      <c r="AI886" s="22">
        <f t="shared" si="2167"/>
        <v>2322.1999999999998</v>
      </c>
      <c r="AJ886" s="22">
        <f>AJ887+AJ896</f>
        <v>0</v>
      </c>
      <c r="AK886" s="22">
        <f>AK887+AK896</f>
        <v>0</v>
      </c>
      <c r="AL886" s="22">
        <f>AL887+AL896</f>
        <v>0</v>
      </c>
      <c r="AM886" s="22">
        <f>AM887+AM896</f>
        <v>0</v>
      </c>
      <c r="AN886" s="22">
        <f>AN887+AN896</f>
        <v>0</v>
      </c>
      <c r="AO886" s="22">
        <f>AO887+AO896</f>
        <v>0</v>
      </c>
      <c r="AP886" s="22">
        <f>AP887+AP896</f>
        <v>0</v>
      </c>
      <c r="AQ886" s="22">
        <f>AQ887+AQ896</f>
        <v>0</v>
      </c>
      <c r="AR886" s="22">
        <f>AR887+AR896</f>
        <v>0</v>
      </c>
      <c r="AS886" s="22">
        <f t="shared" si="2129"/>
        <v>3110.9000000000001</v>
      </c>
      <c r="AT886" s="22">
        <f t="shared" si="2130"/>
        <v>3092.9000000000001</v>
      </c>
      <c r="AU886" s="22">
        <f t="shared" si="2131"/>
        <v>2322.1999999999998</v>
      </c>
      <c r="AV886" s="22">
        <f>AV887+AV896</f>
        <v>0</v>
      </c>
      <c r="AW886" s="23"/>
      <c r="AX886" s="23"/>
      <c r="AY886" s="19"/>
      <c r="AZ886" s="19"/>
      <c r="BA886" s="19"/>
      <c r="BB886" s="19"/>
      <c r="BC886" s="19"/>
      <c r="BD886" s="19"/>
      <c r="BE886" s="19"/>
    </row>
    <row r="887" s="24" customFormat="1" ht="47.25">
      <c r="A887" s="25" t="s">
        <v>500</v>
      </c>
      <c r="B887" s="25" t="s">
        <v>63</v>
      </c>
      <c r="C887" s="25" t="s">
        <v>295</v>
      </c>
      <c r="D887" s="25"/>
      <c r="E887" s="35"/>
      <c r="F887" s="26" t="s">
        <v>451</v>
      </c>
      <c r="G887" s="27">
        <f t="shared" ref="G887:G889" si="2168">G888</f>
        <v>1743.3000000000002</v>
      </c>
      <c r="H887" s="27">
        <f t="shared" ref="H887:H889" si="2169">H888</f>
        <v>1685.6000000000001</v>
      </c>
      <c r="I887" s="27">
        <f t="shared" ref="I887:I889" si="2170">I888</f>
        <v>1647.1000000000001</v>
      </c>
      <c r="J887" s="27">
        <f t="shared" ref="J887:J889" si="2171">J888</f>
        <v>-658.10000000000002</v>
      </c>
      <c r="K887" s="27">
        <f t="shared" ref="K887:K889" si="2172">K888</f>
        <v>-658.10000000000002</v>
      </c>
      <c r="L887" s="27">
        <f t="shared" ref="L887:L889" si="2173">L888</f>
        <v>-1390.3</v>
      </c>
      <c r="M887" s="27">
        <f t="shared" si="2036"/>
        <v>1085.2000000000003</v>
      </c>
      <c r="N887" s="27">
        <f t="shared" si="2037"/>
        <v>1027.5</v>
      </c>
      <c r="O887" s="27">
        <f t="shared" si="2038"/>
        <v>256.80000000000018</v>
      </c>
      <c r="P887" s="27">
        <f t="shared" ref="P887:P889" si="2174">P888</f>
        <v>0</v>
      </c>
      <c r="Q887" s="27">
        <f t="shared" ref="Q887:Q889" si="2175">Q888</f>
        <v>0</v>
      </c>
      <c r="R887" s="27">
        <f t="shared" ref="R887:R889" si="2176">R888</f>
        <v>0</v>
      </c>
      <c r="S887" s="27">
        <f t="shared" ref="S887:S889" si="2177">S888</f>
        <v>0</v>
      </c>
      <c r="T887" s="27">
        <f t="shared" ref="T887:T889" si="2178">T888</f>
        <v>0</v>
      </c>
      <c r="U887" s="27">
        <f t="shared" ref="U887:U889" si="2179">U888</f>
        <v>0</v>
      </c>
      <c r="V887" s="27">
        <f t="shared" ref="V887:V889" si="2180">V888</f>
        <v>0</v>
      </c>
      <c r="W887" s="27">
        <f t="shared" ref="W887:W889" si="2181">W888</f>
        <v>0</v>
      </c>
      <c r="X887" s="27">
        <f t="shared" ref="X887:X889" si="2182">X888</f>
        <v>0</v>
      </c>
      <c r="Y887" s="27">
        <f t="shared" ref="Y887:Y889" si="2183">Y888</f>
        <v>0</v>
      </c>
      <c r="Z887" s="27">
        <f t="shared" ref="Z887:Z889" si="2184">Z888</f>
        <v>0</v>
      </c>
      <c r="AA887" s="27">
        <f t="shared" ref="AA887:AA889" si="2185">AA888</f>
        <v>0</v>
      </c>
      <c r="AB887" s="27">
        <f t="shared" ref="AB887:AB889" si="2186">AB888</f>
        <v>0</v>
      </c>
      <c r="AC887" s="27">
        <f t="shared" si="2162"/>
        <v>1085.2000000000003</v>
      </c>
      <c r="AD887" s="27">
        <f t="shared" si="2163"/>
        <v>1027.5</v>
      </c>
      <c r="AE887" s="27">
        <f t="shared" si="2164"/>
        <v>256.80000000000018</v>
      </c>
      <c r="AF887" s="27">
        <f t="shared" ref="AF887:AF889" si="2187">AF888</f>
        <v>0</v>
      </c>
      <c r="AG887" s="27">
        <f t="shared" si="2165"/>
        <v>1085.2000000000003</v>
      </c>
      <c r="AH887" s="27">
        <f t="shared" si="2166"/>
        <v>1027.5</v>
      </c>
      <c r="AI887" s="27">
        <f t="shared" si="2167"/>
        <v>256.80000000000018</v>
      </c>
      <c r="AJ887" s="27">
        <f t="shared" ref="AJ887:AJ889" si="2188">AJ888</f>
        <v>0</v>
      </c>
      <c r="AK887" s="27">
        <f t="shared" ref="AK887:AK889" si="2189">AK888</f>
        <v>0</v>
      </c>
      <c r="AL887" s="27">
        <f t="shared" ref="AL887:AL889" si="2190">AL888</f>
        <v>0</v>
      </c>
      <c r="AM887" s="27">
        <f t="shared" ref="AM887:AM889" si="2191">AM888</f>
        <v>0</v>
      </c>
      <c r="AN887" s="27">
        <f t="shared" ref="AN887:AN889" si="2192">AN888</f>
        <v>0</v>
      </c>
      <c r="AO887" s="27">
        <f t="shared" ref="AO887:AO889" si="2193">AO888</f>
        <v>0</v>
      </c>
      <c r="AP887" s="27">
        <f t="shared" ref="AP887:AP889" si="2194">AP888</f>
        <v>0</v>
      </c>
      <c r="AQ887" s="27">
        <f t="shared" ref="AQ887:AQ889" si="2195">AQ888</f>
        <v>0</v>
      </c>
      <c r="AR887" s="27">
        <f t="shared" ref="AR887:AR889" si="2196">AR888</f>
        <v>0</v>
      </c>
      <c r="AS887" s="27">
        <f t="shared" si="2129"/>
        <v>1085.2000000000003</v>
      </c>
      <c r="AT887" s="27">
        <f t="shared" si="2130"/>
        <v>1027.5</v>
      </c>
      <c r="AU887" s="27">
        <f t="shared" si="2131"/>
        <v>256.80000000000018</v>
      </c>
      <c r="AV887" s="27">
        <f t="shared" ref="AV887:AV889" si="2197">AV888</f>
        <v>0</v>
      </c>
      <c r="AW887" s="28"/>
      <c r="AX887" s="28"/>
      <c r="AY887" s="24"/>
      <c r="AZ887" s="24"/>
      <c r="BA887" s="24"/>
      <c r="BB887" s="24"/>
      <c r="BC887" s="24"/>
      <c r="BD887" s="24"/>
      <c r="BE887" s="24"/>
    </row>
    <row r="888">
      <c r="A888" s="29" t="s">
        <v>500</v>
      </c>
      <c r="B888" s="29" t="s">
        <v>63</v>
      </c>
      <c r="C888" s="29" t="s">
        <v>295</v>
      </c>
      <c r="D888" s="29" t="s">
        <v>229</v>
      </c>
      <c r="E888" s="36"/>
      <c r="F888" s="30" t="s">
        <v>230</v>
      </c>
      <c r="G888" s="31">
        <f t="shared" si="2168"/>
        <v>1743.3000000000002</v>
      </c>
      <c r="H888" s="31">
        <f t="shared" si="2169"/>
        <v>1685.6000000000001</v>
      </c>
      <c r="I888" s="31">
        <f t="shared" si="2170"/>
        <v>1647.1000000000001</v>
      </c>
      <c r="J888" s="31">
        <f t="shared" si="2171"/>
        <v>-658.10000000000002</v>
      </c>
      <c r="K888" s="31">
        <f t="shared" si="2172"/>
        <v>-658.10000000000002</v>
      </c>
      <c r="L888" s="31">
        <f t="shared" si="2173"/>
        <v>-1390.3</v>
      </c>
      <c r="M888" s="31">
        <f t="shared" si="2036"/>
        <v>1085.2000000000003</v>
      </c>
      <c r="N888" s="31">
        <f t="shared" si="2037"/>
        <v>1027.5</v>
      </c>
      <c r="O888" s="31">
        <f t="shared" si="2038"/>
        <v>256.80000000000018</v>
      </c>
      <c r="P888" s="31">
        <f t="shared" si="2174"/>
        <v>0</v>
      </c>
      <c r="Q888" s="31">
        <f t="shared" si="2175"/>
        <v>0</v>
      </c>
      <c r="R888" s="31">
        <f t="shared" si="2176"/>
        <v>0</v>
      </c>
      <c r="S888" s="31">
        <f t="shared" si="2177"/>
        <v>0</v>
      </c>
      <c r="T888" s="31">
        <f t="shared" si="2178"/>
        <v>0</v>
      </c>
      <c r="U888" s="31">
        <f t="shared" si="2179"/>
        <v>0</v>
      </c>
      <c r="V888" s="31">
        <f t="shared" si="2180"/>
        <v>0</v>
      </c>
      <c r="W888" s="31">
        <f t="shared" si="2181"/>
        <v>0</v>
      </c>
      <c r="X888" s="31">
        <f t="shared" si="2182"/>
        <v>0</v>
      </c>
      <c r="Y888" s="31">
        <f t="shared" si="2183"/>
        <v>0</v>
      </c>
      <c r="Z888" s="31">
        <f t="shared" si="2184"/>
        <v>0</v>
      </c>
      <c r="AA888" s="31">
        <f t="shared" si="2185"/>
        <v>0</v>
      </c>
      <c r="AB888" s="31">
        <f t="shared" si="2186"/>
        <v>0</v>
      </c>
      <c r="AC888" s="31">
        <f t="shared" si="2162"/>
        <v>1085.2000000000003</v>
      </c>
      <c r="AD888" s="31">
        <f t="shared" si="2163"/>
        <v>1027.5</v>
      </c>
      <c r="AE888" s="31">
        <f t="shared" si="2164"/>
        <v>256.80000000000018</v>
      </c>
      <c r="AF888" s="31">
        <f t="shared" si="2187"/>
        <v>0</v>
      </c>
      <c r="AG888" s="31">
        <f t="shared" si="2165"/>
        <v>1085.2000000000003</v>
      </c>
      <c r="AH888" s="31">
        <f t="shared" si="2166"/>
        <v>1027.5</v>
      </c>
      <c r="AI888" s="31">
        <f t="shared" si="2167"/>
        <v>256.80000000000018</v>
      </c>
      <c r="AJ888" s="31">
        <f t="shared" si="2188"/>
        <v>0</v>
      </c>
      <c r="AK888" s="31">
        <f t="shared" si="2189"/>
        <v>0</v>
      </c>
      <c r="AL888" s="31">
        <f t="shared" si="2190"/>
        <v>0</v>
      </c>
      <c r="AM888" s="31">
        <f t="shared" si="2191"/>
        <v>0</v>
      </c>
      <c r="AN888" s="31">
        <f t="shared" si="2192"/>
        <v>0</v>
      </c>
      <c r="AO888" s="31">
        <f t="shared" si="2193"/>
        <v>0</v>
      </c>
      <c r="AP888" s="31">
        <f t="shared" si="2194"/>
        <v>0</v>
      </c>
      <c r="AQ888" s="31">
        <f t="shared" si="2195"/>
        <v>0</v>
      </c>
      <c r="AR888" s="31">
        <f t="shared" si="2196"/>
        <v>0</v>
      </c>
      <c r="AS888" s="31">
        <f t="shared" si="2129"/>
        <v>1085.2000000000003</v>
      </c>
      <c r="AT888" s="31">
        <f t="shared" si="2130"/>
        <v>1027.5</v>
      </c>
      <c r="AU888" s="31">
        <f t="shared" si="2131"/>
        <v>256.80000000000018</v>
      </c>
      <c r="AV888" s="31">
        <f t="shared" si="2197"/>
        <v>0</v>
      </c>
      <c r="AW888" s="32"/>
      <c r="AX888" s="32"/>
      <c r="AY888" s="1"/>
      <c r="AZ888" s="1"/>
      <c r="BA888" s="1"/>
      <c r="BB888" s="1"/>
      <c r="BC888" s="1"/>
      <c r="BD888" s="1"/>
      <c r="BE888" s="1"/>
    </row>
    <row r="889" hidden="1">
      <c r="A889" s="29" t="s">
        <v>500</v>
      </c>
      <c r="B889" s="29" t="s">
        <v>63</v>
      </c>
      <c r="C889" s="29" t="s">
        <v>295</v>
      </c>
      <c r="D889" s="29" t="s">
        <v>231</v>
      </c>
      <c r="E889" s="36"/>
      <c r="F889" s="30" t="s">
        <v>34</v>
      </c>
      <c r="G889" s="31">
        <f t="shared" si="2168"/>
        <v>1743.3000000000002</v>
      </c>
      <c r="H889" s="31">
        <f t="shared" si="2169"/>
        <v>1685.6000000000001</v>
      </c>
      <c r="I889" s="31">
        <f t="shared" si="2170"/>
        <v>1647.1000000000001</v>
      </c>
      <c r="J889" s="31">
        <f t="shared" si="2171"/>
        <v>-658.10000000000002</v>
      </c>
      <c r="K889" s="31">
        <f t="shared" si="2172"/>
        <v>-658.10000000000002</v>
      </c>
      <c r="L889" s="31">
        <f t="shared" si="2173"/>
        <v>-1390.3</v>
      </c>
      <c r="M889" s="31">
        <f t="shared" ref="M889:M952" si="2198">G889+J889</f>
        <v>1085.2000000000003</v>
      </c>
      <c r="N889" s="31">
        <f t="shared" ref="N889:N952" si="2199">H889+K889</f>
        <v>1027.5</v>
      </c>
      <c r="O889" s="31">
        <f t="shared" ref="O889:O952" si="2200">I889+L889</f>
        <v>256.80000000000018</v>
      </c>
      <c r="P889" s="31">
        <f t="shared" si="2174"/>
        <v>0</v>
      </c>
      <c r="Q889" s="31">
        <f t="shared" si="2175"/>
        <v>0</v>
      </c>
      <c r="R889" s="31">
        <f t="shared" si="2176"/>
        <v>0</v>
      </c>
      <c r="S889" s="31">
        <f t="shared" si="2177"/>
        <v>0</v>
      </c>
      <c r="T889" s="31">
        <f t="shared" si="2178"/>
        <v>0</v>
      </c>
      <c r="U889" s="31">
        <f t="shared" si="2179"/>
        <v>0</v>
      </c>
      <c r="V889" s="31">
        <f t="shared" si="2180"/>
        <v>0</v>
      </c>
      <c r="W889" s="31">
        <f t="shared" si="2181"/>
        <v>0</v>
      </c>
      <c r="X889" s="31">
        <f t="shared" si="2182"/>
        <v>0</v>
      </c>
      <c r="Y889" s="31">
        <f t="shared" si="2183"/>
        <v>0</v>
      </c>
      <c r="Z889" s="31">
        <f t="shared" si="2184"/>
        <v>0</v>
      </c>
      <c r="AA889" s="31">
        <f t="shared" si="2185"/>
        <v>0</v>
      </c>
      <c r="AB889" s="31">
        <f t="shared" si="2186"/>
        <v>0</v>
      </c>
      <c r="AC889" s="31">
        <f t="shared" si="2162"/>
        <v>1085.2000000000003</v>
      </c>
      <c r="AD889" s="31">
        <f t="shared" si="2163"/>
        <v>1027.5</v>
      </c>
      <c r="AE889" s="31">
        <f t="shared" si="2164"/>
        <v>256.80000000000018</v>
      </c>
      <c r="AF889" s="31">
        <f t="shared" si="2187"/>
        <v>0</v>
      </c>
      <c r="AG889" s="31">
        <f t="shared" si="2165"/>
        <v>1085.2000000000003</v>
      </c>
      <c r="AH889" s="31">
        <f t="shared" si="2166"/>
        <v>1027.5</v>
      </c>
      <c r="AI889" s="31">
        <f t="shared" si="2167"/>
        <v>256.80000000000018</v>
      </c>
      <c r="AJ889" s="31">
        <f t="shared" si="2188"/>
        <v>0</v>
      </c>
      <c r="AK889" s="31">
        <f t="shared" si="2189"/>
        <v>0</v>
      </c>
      <c r="AL889" s="31">
        <f t="shared" si="2190"/>
        <v>0</v>
      </c>
      <c r="AM889" s="31">
        <f t="shared" si="2191"/>
        <v>0</v>
      </c>
      <c r="AN889" s="31">
        <f t="shared" si="2192"/>
        <v>0</v>
      </c>
      <c r="AO889" s="31">
        <f t="shared" si="2193"/>
        <v>0</v>
      </c>
      <c r="AP889" s="31">
        <f t="shared" si="2194"/>
        <v>0</v>
      </c>
      <c r="AQ889" s="31">
        <f t="shared" si="2195"/>
        <v>0</v>
      </c>
      <c r="AR889" s="31">
        <f t="shared" si="2196"/>
        <v>0</v>
      </c>
      <c r="AS889" s="31">
        <f t="shared" si="2129"/>
        <v>1085.2000000000003</v>
      </c>
      <c r="AT889" s="31">
        <f t="shared" si="2130"/>
        <v>1027.5</v>
      </c>
      <c r="AU889" s="31">
        <f t="shared" si="2131"/>
        <v>256.80000000000018</v>
      </c>
      <c r="AV889" s="31">
        <f t="shared" si="2197"/>
        <v>0</v>
      </c>
      <c r="AW889" s="32">
        <v>0</v>
      </c>
      <c r="AX889" s="32"/>
      <c r="AY889" s="1" t="s">
        <v>152</v>
      </c>
      <c r="AZ889" s="1"/>
      <c r="BA889" s="1"/>
      <c r="BB889" s="1"/>
      <c r="BC889" s="1"/>
      <c r="BD889" s="1"/>
      <c r="BE889" s="1"/>
    </row>
    <row r="890" ht="94.5">
      <c r="A890" s="29" t="s">
        <v>500</v>
      </c>
      <c r="B890" s="29" t="s">
        <v>63</v>
      </c>
      <c r="C890" s="29" t="s">
        <v>295</v>
      </c>
      <c r="D890" s="29" t="s">
        <v>452</v>
      </c>
      <c r="E890" s="36"/>
      <c r="F890" s="30" t="s">
        <v>453</v>
      </c>
      <c r="G890" s="31">
        <f>G891+G893</f>
        <v>1743.3000000000002</v>
      </c>
      <c r="H890" s="31">
        <f>H891+H893</f>
        <v>1685.6000000000001</v>
      </c>
      <c r="I890" s="31">
        <f>I891+I893</f>
        <v>1647.1000000000001</v>
      </c>
      <c r="J890" s="31">
        <f>J891+J893</f>
        <v>-658.10000000000002</v>
      </c>
      <c r="K890" s="31">
        <f>K891+K893</f>
        <v>-658.10000000000002</v>
      </c>
      <c r="L890" s="31">
        <f>L891+L893</f>
        <v>-1390.3</v>
      </c>
      <c r="M890" s="31">
        <f t="shared" si="2198"/>
        <v>1085.2000000000003</v>
      </c>
      <c r="N890" s="31">
        <f t="shared" si="2199"/>
        <v>1027.5</v>
      </c>
      <c r="O890" s="31">
        <f t="shared" si="2200"/>
        <v>256.80000000000018</v>
      </c>
      <c r="P890" s="31">
        <f>P891+P893</f>
        <v>0</v>
      </c>
      <c r="Q890" s="31">
        <f>Q891+Q893</f>
        <v>0</v>
      </c>
      <c r="R890" s="31">
        <f>R891+R893</f>
        <v>0</v>
      </c>
      <c r="S890" s="31">
        <f>S891+S893</f>
        <v>0</v>
      </c>
      <c r="T890" s="31">
        <f>T891+T893</f>
        <v>0</v>
      </c>
      <c r="U890" s="31">
        <f>U891+U893</f>
        <v>0</v>
      </c>
      <c r="V890" s="31">
        <f>V891+V893</f>
        <v>0</v>
      </c>
      <c r="W890" s="31">
        <f>W891+W893</f>
        <v>0</v>
      </c>
      <c r="X890" s="31">
        <f>X891+X893</f>
        <v>0</v>
      </c>
      <c r="Y890" s="31">
        <f>Y891+Y893</f>
        <v>0</v>
      </c>
      <c r="Z890" s="31">
        <f>Z891+Z893</f>
        <v>0</v>
      </c>
      <c r="AA890" s="31">
        <f>AA891+AA893</f>
        <v>0</v>
      </c>
      <c r="AB890" s="31">
        <f>AB891+AB893</f>
        <v>0</v>
      </c>
      <c r="AC890" s="31">
        <f t="shared" si="2162"/>
        <v>1085.2000000000003</v>
      </c>
      <c r="AD890" s="31">
        <f t="shared" si="2163"/>
        <v>1027.5</v>
      </c>
      <c r="AE890" s="31">
        <f t="shared" si="2164"/>
        <v>256.80000000000018</v>
      </c>
      <c r="AF890" s="31">
        <f>AF891+AF893</f>
        <v>0</v>
      </c>
      <c r="AG890" s="31">
        <f t="shared" si="2165"/>
        <v>1085.2000000000003</v>
      </c>
      <c r="AH890" s="31">
        <f t="shared" si="2166"/>
        <v>1027.5</v>
      </c>
      <c r="AI890" s="31">
        <f t="shared" si="2167"/>
        <v>256.80000000000018</v>
      </c>
      <c r="AJ890" s="31">
        <f>AJ891+AJ893</f>
        <v>0</v>
      </c>
      <c r="AK890" s="31">
        <f>AK891+AK893</f>
        <v>0</v>
      </c>
      <c r="AL890" s="31">
        <f>AL891+AL893</f>
        <v>0</v>
      </c>
      <c r="AM890" s="31">
        <f>AM891+AM893</f>
        <v>0</v>
      </c>
      <c r="AN890" s="31">
        <f>AN891+AN893</f>
        <v>0</v>
      </c>
      <c r="AO890" s="31">
        <f>AO891+AO893</f>
        <v>0</v>
      </c>
      <c r="AP890" s="31">
        <f>AP891+AP893</f>
        <v>0</v>
      </c>
      <c r="AQ890" s="31">
        <f>AQ891+AQ893</f>
        <v>0</v>
      </c>
      <c r="AR890" s="31">
        <f>AR891+AR893</f>
        <v>0</v>
      </c>
      <c r="AS890" s="31">
        <f t="shared" si="2129"/>
        <v>1085.2000000000003</v>
      </c>
      <c r="AT890" s="31">
        <f t="shared" si="2130"/>
        <v>1027.5</v>
      </c>
      <c r="AU890" s="31">
        <f t="shared" si="2131"/>
        <v>256.80000000000018</v>
      </c>
      <c r="AV890" s="31">
        <f>AV891+AV893</f>
        <v>0</v>
      </c>
      <c r="AW890" s="32"/>
      <c r="AX890" s="32"/>
      <c r="AY890" s="1"/>
      <c r="AZ890" s="1"/>
      <c r="BA890" s="1"/>
      <c r="BB890" s="1"/>
      <c r="BC890" s="1"/>
      <c r="BD890" s="1"/>
      <c r="BE890" s="1"/>
    </row>
    <row r="891" ht="47.25">
      <c r="A891" s="29" t="s">
        <v>500</v>
      </c>
      <c r="B891" s="29" t="s">
        <v>63</v>
      </c>
      <c r="C891" s="29" t="s">
        <v>295</v>
      </c>
      <c r="D891" s="29" t="s">
        <v>454</v>
      </c>
      <c r="E891" s="36"/>
      <c r="F891" s="30" t="s">
        <v>455</v>
      </c>
      <c r="G891" s="31">
        <f>G892</f>
        <v>38.700000000000003</v>
      </c>
      <c r="H891" s="31">
        <f>H892</f>
        <v>38.700000000000003</v>
      </c>
      <c r="I891" s="31">
        <f>I892</f>
        <v>38.700000000000003</v>
      </c>
      <c r="J891" s="31">
        <f>J892</f>
        <v>0</v>
      </c>
      <c r="K891" s="31">
        <f>K892</f>
        <v>0</v>
      </c>
      <c r="L891" s="31">
        <f>L892</f>
        <v>0</v>
      </c>
      <c r="M891" s="31">
        <f t="shared" si="2198"/>
        <v>38.700000000000003</v>
      </c>
      <c r="N891" s="31">
        <f t="shared" si="2199"/>
        <v>38.700000000000003</v>
      </c>
      <c r="O891" s="31">
        <f t="shared" si="2200"/>
        <v>38.700000000000003</v>
      </c>
      <c r="P891" s="31">
        <f>P892</f>
        <v>0</v>
      </c>
      <c r="Q891" s="31">
        <f>Q892</f>
        <v>0</v>
      </c>
      <c r="R891" s="31">
        <f>R892</f>
        <v>0</v>
      </c>
      <c r="S891" s="31">
        <f>S892</f>
        <v>0</v>
      </c>
      <c r="T891" s="31">
        <f>T892</f>
        <v>0</v>
      </c>
      <c r="U891" s="31">
        <f>U892</f>
        <v>0</v>
      </c>
      <c r="V891" s="31">
        <f>V892</f>
        <v>0</v>
      </c>
      <c r="W891" s="31">
        <f>W892</f>
        <v>0</v>
      </c>
      <c r="X891" s="31">
        <f>X892</f>
        <v>0</v>
      </c>
      <c r="Y891" s="31">
        <f>Y892</f>
        <v>0</v>
      </c>
      <c r="Z891" s="31">
        <f>Z892</f>
        <v>0</v>
      </c>
      <c r="AA891" s="31">
        <f>AA892</f>
        <v>0</v>
      </c>
      <c r="AB891" s="31">
        <f>AB892</f>
        <v>0</v>
      </c>
      <c r="AC891" s="31">
        <f t="shared" si="2162"/>
        <v>38.700000000000003</v>
      </c>
      <c r="AD891" s="31">
        <f t="shared" si="2163"/>
        <v>38.700000000000003</v>
      </c>
      <c r="AE891" s="31">
        <f t="shared" si="2164"/>
        <v>38.700000000000003</v>
      </c>
      <c r="AF891" s="31">
        <f>AF892</f>
        <v>0</v>
      </c>
      <c r="AG891" s="31">
        <f t="shared" si="2165"/>
        <v>38.700000000000003</v>
      </c>
      <c r="AH891" s="31">
        <f t="shared" si="2166"/>
        <v>38.700000000000003</v>
      </c>
      <c r="AI891" s="31">
        <f t="shared" si="2167"/>
        <v>38.700000000000003</v>
      </c>
      <c r="AJ891" s="31">
        <f>AJ892</f>
        <v>0</v>
      </c>
      <c r="AK891" s="31">
        <f>AK892</f>
        <v>0</v>
      </c>
      <c r="AL891" s="31">
        <f>AL892</f>
        <v>0</v>
      </c>
      <c r="AM891" s="31">
        <f>AM892</f>
        <v>0</v>
      </c>
      <c r="AN891" s="31">
        <f>AN892</f>
        <v>0</v>
      </c>
      <c r="AO891" s="31">
        <f>AO892</f>
        <v>0</v>
      </c>
      <c r="AP891" s="31">
        <f>AP892</f>
        <v>0</v>
      </c>
      <c r="AQ891" s="31">
        <f>AQ892</f>
        <v>0</v>
      </c>
      <c r="AR891" s="31">
        <f>AR892</f>
        <v>0</v>
      </c>
      <c r="AS891" s="31">
        <f t="shared" si="2129"/>
        <v>38.700000000000003</v>
      </c>
      <c r="AT891" s="31">
        <f t="shared" si="2130"/>
        <v>38.700000000000003</v>
      </c>
      <c r="AU891" s="31">
        <f t="shared" si="2131"/>
        <v>38.700000000000003</v>
      </c>
      <c r="AV891" s="31">
        <f>AV892</f>
        <v>0</v>
      </c>
      <c r="AW891" s="32"/>
      <c r="AX891" s="32"/>
      <c r="AY891" s="1"/>
      <c r="AZ891" s="1"/>
      <c r="BA891" s="1"/>
      <c r="BB891" s="1"/>
      <c r="BC891" s="1"/>
      <c r="BD891" s="1"/>
      <c r="BE891" s="1"/>
    </row>
    <row r="892" ht="31.5">
      <c r="A892" s="29" t="s">
        <v>500</v>
      </c>
      <c r="B892" s="29" t="s">
        <v>63</v>
      </c>
      <c r="C892" s="29" t="s">
        <v>295</v>
      </c>
      <c r="D892" s="29" t="s">
        <v>454</v>
      </c>
      <c r="E892" s="29" t="s">
        <v>39</v>
      </c>
      <c r="F892" s="30" t="s">
        <v>40</v>
      </c>
      <c r="G892" s="31">
        <v>38.700000000000003</v>
      </c>
      <c r="H892" s="31">
        <v>38.700000000000003</v>
      </c>
      <c r="I892" s="31">
        <v>38.700000000000003</v>
      </c>
      <c r="J892" s="31"/>
      <c r="K892" s="31"/>
      <c r="L892" s="31"/>
      <c r="M892" s="31">
        <f t="shared" si="2198"/>
        <v>38.700000000000003</v>
      </c>
      <c r="N892" s="31">
        <f t="shared" si="2199"/>
        <v>38.700000000000003</v>
      </c>
      <c r="O892" s="31">
        <f t="shared" si="2200"/>
        <v>38.700000000000003</v>
      </c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  <c r="AA892" s="31"/>
      <c r="AB892" s="31"/>
      <c r="AC892" s="31">
        <f t="shared" si="2162"/>
        <v>38.700000000000003</v>
      </c>
      <c r="AD892" s="31">
        <f t="shared" si="2163"/>
        <v>38.700000000000003</v>
      </c>
      <c r="AE892" s="31">
        <f t="shared" si="2164"/>
        <v>38.700000000000003</v>
      </c>
      <c r="AF892" s="31"/>
      <c r="AG892" s="31">
        <f t="shared" si="2165"/>
        <v>38.700000000000003</v>
      </c>
      <c r="AH892" s="31">
        <f t="shared" si="2166"/>
        <v>38.700000000000003</v>
      </c>
      <c r="AI892" s="31">
        <f t="shared" si="2167"/>
        <v>38.700000000000003</v>
      </c>
      <c r="AJ892" s="31"/>
      <c r="AK892" s="31"/>
      <c r="AL892" s="31"/>
      <c r="AM892" s="31"/>
      <c r="AN892" s="31"/>
      <c r="AO892" s="31"/>
      <c r="AP892" s="31"/>
      <c r="AQ892" s="31"/>
      <c r="AR892" s="31"/>
      <c r="AS892" s="31">
        <f t="shared" si="2129"/>
        <v>38.700000000000003</v>
      </c>
      <c r="AT892" s="31">
        <f t="shared" si="2130"/>
        <v>38.700000000000003</v>
      </c>
      <c r="AU892" s="31">
        <f t="shared" si="2131"/>
        <v>38.700000000000003</v>
      </c>
      <c r="AV892" s="31"/>
      <c r="AW892" s="32"/>
      <c r="AX892" s="32"/>
      <c r="AY892" s="1"/>
      <c r="AZ892" s="1"/>
      <c r="BA892" s="1"/>
      <c r="BB892" s="1"/>
      <c r="BC892" s="1"/>
      <c r="BD892" s="1"/>
      <c r="BE892" s="1"/>
    </row>
    <row r="893" ht="47.25">
      <c r="A893" s="29" t="s">
        <v>500</v>
      </c>
      <c r="B893" s="29" t="s">
        <v>63</v>
      </c>
      <c r="C893" s="29" t="s">
        <v>295</v>
      </c>
      <c r="D893" s="29" t="s">
        <v>456</v>
      </c>
      <c r="E893" s="36"/>
      <c r="F893" s="30" t="s">
        <v>457</v>
      </c>
      <c r="G893" s="31">
        <f>G894+G895</f>
        <v>1704.6000000000001</v>
      </c>
      <c r="H893" s="31">
        <f>H894+H895</f>
        <v>1646.9000000000001</v>
      </c>
      <c r="I893" s="31">
        <f>I894+I895</f>
        <v>1608.4000000000001</v>
      </c>
      <c r="J893" s="31">
        <f>J894+J895</f>
        <v>-658.10000000000002</v>
      </c>
      <c r="K893" s="31">
        <f>K894+K895</f>
        <v>-658.10000000000002</v>
      </c>
      <c r="L893" s="31">
        <f>L894+L895</f>
        <v>-1390.3</v>
      </c>
      <c r="M893" s="31">
        <f t="shared" si="2198"/>
        <v>1046.5</v>
      </c>
      <c r="N893" s="31">
        <f t="shared" si="2199"/>
        <v>988.80000000000007</v>
      </c>
      <c r="O893" s="31">
        <f t="shared" si="2200"/>
        <v>218.10000000000014</v>
      </c>
      <c r="P893" s="31">
        <f>P894+P895</f>
        <v>0</v>
      </c>
      <c r="Q893" s="31">
        <f>Q894+Q895</f>
        <v>0</v>
      </c>
      <c r="R893" s="31">
        <f>R894+R895</f>
        <v>0</v>
      </c>
      <c r="S893" s="31">
        <f>S894+S895</f>
        <v>0</v>
      </c>
      <c r="T893" s="31">
        <f>T894+T895</f>
        <v>0</v>
      </c>
      <c r="U893" s="31">
        <f>U894+U895</f>
        <v>0</v>
      </c>
      <c r="V893" s="31">
        <f>V894+V895</f>
        <v>0</v>
      </c>
      <c r="W893" s="31">
        <f>W894+W895</f>
        <v>0</v>
      </c>
      <c r="X893" s="31">
        <f>X894+X895</f>
        <v>0</v>
      </c>
      <c r="Y893" s="31">
        <f>Y894+Y895</f>
        <v>0</v>
      </c>
      <c r="Z893" s="31">
        <f>Z894+Z895</f>
        <v>0</v>
      </c>
      <c r="AA893" s="31">
        <f>AA894+AA895</f>
        <v>0</v>
      </c>
      <c r="AB893" s="31">
        <f>AB894+AB895</f>
        <v>0</v>
      </c>
      <c r="AC893" s="31">
        <f t="shared" si="2162"/>
        <v>1046.5</v>
      </c>
      <c r="AD893" s="31">
        <f t="shared" si="2163"/>
        <v>988.80000000000007</v>
      </c>
      <c r="AE893" s="31">
        <f t="shared" si="2164"/>
        <v>218.10000000000014</v>
      </c>
      <c r="AF893" s="31">
        <f>AF894+AF895</f>
        <v>0</v>
      </c>
      <c r="AG893" s="31">
        <f t="shared" si="2165"/>
        <v>1046.5</v>
      </c>
      <c r="AH893" s="31">
        <f t="shared" si="2166"/>
        <v>988.80000000000007</v>
      </c>
      <c r="AI893" s="31">
        <f t="shared" si="2167"/>
        <v>218.10000000000014</v>
      </c>
      <c r="AJ893" s="31">
        <f>AJ894+AJ895</f>
        <v>0</v>
      </c>
      <c r="AK893" s="31">
        <f>AK894+AK895</f>
        <v>0</v>
      </c>
      <c r="AL893" s="31">
        <f>AL894+AL895</f>
        <v>0</v>
      </c>
      <c r="AM893" s="31">
        <f>AM894+AM895</f>
        <v>0</v>
      </c>
      <c r="AN893" s="31">
        <f>AN894+AN895</f>
        <v>0</v>
      </c>
      <c r="AO893" s="31">
        <f>AO894+AO895</f>
        <v>0</v>
      </c>
      <c r="AP893" s="31">
        <f>AP894+AP895</f>
        <v>0</v>
      </c>
      <c r="AQ893" s="31">
        <f>AQ894+AQ895</f>
        <v>0</v>
      </c>
      <c r="AR893" s="31">
        <f>AR894+AR895</f>
        <v>0</v>
      </c>
      <c r="AS893" s="31">
        <f t="shared" si="2129"/>
        <v>1046.5</v>
      </c>
      <c r="AT893" s="31">
        <f t="shared" si="2130"/>
        <v>988.80000000000007</v>
      </c>
      <c r="AU893" s="31">
        <f t="shared" si="2131"/>
        <v>218.10000000000014</v>
      </c>
      <c r="AV893" s="31">
        <f>AV894+AV895</f>
        <v>0</v>
      </c>
      <c r="AW893" s="32"/>
      <c r="AX893" s="32"/>
      <c r="AY893" s="1"/>
      <c r="AZ893" s="1"/>
      <c r="BA893" s="1"/>
      <c r="BB893" s="1"/>
      <c r="BC893" s="1"/>
      <c r="BD893" s="1"/>
      <c r="BE893" s="1"/>
    </row>
    <row r="894" ht="31.5">
      <c r="A894" s="29" t="s">
        <v>500</v>
      </c>
      <c r="B894" s="29" t="s">
        <v>63</v>
      </c>
      <c r="C894" s="29" t="s">
        <v>295</v>
      </c>
      <c r="D894" s="29" t="s">
        <v>456</v>
      </c>
      <c r="E894" s="29" t="s">
        <v>39</v>
      </c>
      <c r="F894" s="30" t="s">
        <v>40</v>
      </c>
      <c r="G894" s="31">
        <v>1394.9000000000001</v>
      </c>
      <c r="H894" s="31">
        <v>1394.9000000000001</v>
      </c>
      <c r="I894" s="31">
        <v>1394.9000000000001</v>
      </c>
      <c r="J894" s="33">
        <v>-658.10000000000002</v>
      </c>
      <c r="K894" s="33">
        <v>-658.10000000000002</v>
      </c>
      <c r="L894" s="33">
        <v>-1390.3</v>
      </c>
      <c r="M894" s="31">
        <f t="shared" si="2198"/>
        <v>736.80000000000007</v>
      </c>
      <c r="N894" s="31">
        <f t="shared" si="2199"/>
        <v>736.80000000000007</v>
      </c>
      <c r="O894" s="31">
        <f t="shared" si="2200"/>
        <v>4.6000000000001364</v>
      </c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  <c r="AA894" s="31"/>
      <c r="AB894" s="31"/>
      <c r="AC894" s="31">
        <f t="shared" si="2162"/>
        <v>736.80000000000007</v>
      </c>
      <c r="AD894" s="31">
        <f t="shared" si="2163"/>
        <v>736.80000000000007</v>
      </c>
      <c r="AE894" s="31">
        <f t="shared" si="2164"/>
        <v>4.6000000000001364</v>
      </c>
      <c r="AF894" s="31"/>
      <c r="AG894" s="31">
        <f t="shared" si="2165"/>
        <v>736.80000000000007</v>
      </c>
      <c r="AH894" s="31">
        <f t="shared" si="2166"/>
        <v>736.80000000000007</v>
      </c>
      <c r="AI894" s="31">
        <f t="shared" si="2167"/>
        <v>4.6000000000001364</v>
      </c>
      <c r="AJ894" s="31"/>
      <c r="AK894" s="31"/>
      <c r="AL894" s="31"/>
      <c r="AM894" s="31"/>
      <c r="AN894" s="31"/>
      <c r="AO894" s="31"/>
      <c r="AP894" s="31"/>
      <c r="AQ894" s="31"/>
      <c r="AR894" s="31"/>
      <c r="AS894" s="31">
        <f t="shared" si="2129"/>
        <v>736.80000000000007</v>
      </c>
      <c r="AT894" s="31">
        <f t="shared" si="2130"/>
        <v>736.80000000000007</v>
      </c>
      <c r="AU894" s="31">
        <f t="shared" si="2131"/>
        <v>4.6000000000001364</v>
      </c>
      <c r="AV894" s="31"/>
      <c r="AW894" s="32"/>
      <c r="AX894" s="32">
        <v>23</v>
      </c>
      <c r="AY894" s="1"/>
      <c r="AZ894" s="1"/>
      <c r="BA894" s="1"/>
      <c r="BB894" s="1"/>
      <c r="BC894" s="1"/>
      <c r="BD894" s="1"/>
      <c r="BE894" s="1"/>
    </row>
    <row r="895">
      <c r="A895" s="29" t="s">
        <v>500</v>
      </c>
      <c r="B895" s="29" t="s">
        <v>63</v>
      </c>
      <c r="C895" s="29" t="s">
        <v>295</v>
      </c>
      <c r="D895" s="29" t="s">
        <v>456</v>
      </c>
      <c r="E895" s="29" t="s">
        <v>41</v>
      </c>
      <c r="F895" s="30" t="s">
        <v>42</v>
      </c>
      <c r="G895" s="31">
        <v>309.69999999999999</v>
      </c>
      <c r="H895" s="31">
        <v>252</v>
      </c>
      <c r="I895" s="31">
        <v>213.5</v>
      </c>
      <c r="J895" s="31"/>
      <c r="K895" s="31"/>
      <c r="L895" s="31"/>
      <c r="M895" s="31">
        <f t="shared" si="2198"/>
        <v>309.69999999999999</v>
      </c>
      <c r="N895" s="31">
        <f t="shared" si="2199"/>
        <v>252</v>
      </c>
      <c r="O895" s="31">
        <f t="shared" si="2200"/>
        <v>213.5</v>
      </c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  <c r="AA895" s="31"/>
      <c r="AB895" s="31"/>
      <c r="AC895" s="31">
        <f t="shared" si="2162"/>
        <v>309.69999999999999</v>
      </c>
      <c r="AD895" s="31">
        <f t="shared" si="2163"/>
        <v>252</v>
      </c>
      <c r="AE895" s="31">
        <f t="shared" si="2164"/>
        <v>213.5</v>
      </c>
      <c r="AF895" s="31"/>
      <c r="AG895" s="31">
        <f t="shared" si="2165"/>
        <v>309.69999999999999</v>
      </c>
      <c r="AH895" s="31">
        <f t="shared" si="2166"/>
        <v>252</v>
      </c>
      <c r="AI895" s="31">
        <f t="shared" si="2167"/>
        <v>213.5</v>
      </c>
      <c r="AJ895" s="31"/>
      <c r="AK895" s="31"/>
      <c r="AL895" s="31"/>
      <c r="AM895" s="31"/>
      <c r="AN895" s="31"/>
      <c r="AO895" s="31"/>
      <c r="AP895" s="31"/>
      <c r="AQ895" s="31"/>
      <c r="AR895" s="31"/>
      <c r="AS895" s="31">
        <f t="shared" si="2129"/>
        <v>309.69999999999999</v>
      </c>
      <c r="AT895" s="31">
        <f t="shared" si="2130"/>
        <v>252</v>
      </c>
      <c r="AU895" s="31">
        <f t="shared" si="2131"/>
        <v>213.5</v>
      </c>
      <c r="AV895" s="31"/>
      <c r="AW895" s="32"/>
      <c r="AX895" s="32"/>
      <c r="AY895" s="1"/>
      <c r="AZ895" s="1"/>
      <c r="BA895" s="1"/>
      <c r="BB895" s="1"/>
      <c r="BC895" s="1"/>
      <c r="BD895" s="1"/>
      <c r="BE895" s="1"/>
    </row>
    <row r="896" s="24" customFormat="1" ht="31.5">
      <c r="A896" s="25" t="s">
        <v>500</v>
      </c>
      <c r="B896" s="25" t="s">
        <v>63</v>
      </c>
      <c r="C896" s="25" t="s">
        <v>144</v>
      </c>
      <c r="D896" s="25"/>
      <c r="E896" s="35"/>
      <c r="F896" s="26" t="s">
        <v>145</v>
      </c>
      <c r="G896" s="27">
        <f t="shared" ref="G896:G897" si="2201">G897</f>
        <v>2025.7</v>
      </c>
      <c r="H896" s="27">
        <f t="shared" ref="H896:H897" si="2202">H897</f>
        <v>2065.4000000000001</v>
      </c>
      <c r="I896" s="27">
        <f t="shared" ref="I896:I897" si="2203">I897</f>
        <v>2065.4000000000001</v>
      </c>
      <c r="J896" s="27">
        <f t="shared" ref="J896:J897" si="2204">J897</f>
        <v>0</v>
      </c>
      <c r="K896" s="27">
        <f t="shared" ref="K896:K897" si="2205">K897</f>
        <v>0</v>
      </c>
      <c r="L896" s="27">
        <f t="shared" ref="L896:L897" si="2206">L897</f>
        <v>0</v>
      </c>
      <c r="M896" s="27">
        <f t="shared" si="2198"/>
        <v>2025.7</v>
      </c>
      <c r="N896" s="27">
        <f t="shared" si="2199"/>
        <v>2065.4000000000001</v>
      </c>
      <c r="O896" s="27">
        <f t="shared" si="2200"/>
        <v>2065.4000000000001</v>
      </c>
      <c r="P896" s="27">
        <f t="shared" ref="P896:P897" si="2207">P897</f>
        <v>0</v>
      </c>
      <c r="Q896" s="27">
        <f t="shared" ref="Q896:Q897" si="2208">Q897</f>
        <v>0</v>
      </c>
      <c r="R896" s="27">
        <f t="shared" ref="R896:R897" si="2209">R897</f>
        <v>0</v>
      </c>
      <c r="S896" s="27">
        <f t="shared" ref="S896:S897" si="2210">S897</f>
        <v>0</v>
      </c>
      <c r="T896" s="27">
        <f t="shared" ref="T896:T897" si="2211">T897</f>
        <v>0</v>
      </c>
      <c r="U896" s="27">
        <f t="shared" ref="U896:U897" si="2212">U897</f>
        <v>0</v>
      </c>
      <c r="V896" s="27">
        <f t="shared" ref="V896:V897" si="2213">V897</f>
        <v>0</v>
      </c>
      <c r="W896" s="27">
        <f t="shared" ref="W896:W897" si="2214">W897</f>
        <v>0</v>
      </c>
      <c r="X896" s="27">
        <f t="shared" ref="X896:X897" si="2215">X897</f>
        <v>0</v>
      </c>
      <c r="Y896" s="27">
        <f t="shared" ref="Y896:Y897" si="2216">Y897</f>
        <v>0</v>
      </c>
      <c r="Z896" s="27">
        <f t="shared" ref="Z896:Z897" si="2217">Z897</f>
        <v>0</v>
      </c>
      <c r="AA896" s="27">
        <f t="shared" ref="AA896:AA897" si="2218">AA897</f>
        <v>0</v>
      </c>
      <c r="AB896" s="27">
        <f t="shared" ref="AB896:AB897" si="2219">AB897</f>
        <v>0</v>
      </c>
      <c r="AC896" s="27">
        <f t="shared" si="2162"/>
        <v>2025.7</v>
      </c>
      <c r="AD896" s="27">
        <f t="shared" si="2163"/>
        <v>2065.4000000000001</v>
      </c>
      <c r="AE896" s="27">
        <f t="shared" si="2164"/>
        <v>2065.4000000000001</v>
      </c>
      <c r="AF896" s="27">
        <f t="shared" ref="AF896:AF897" si="2220">AF897</f>
        <v>0</v>
      </c>
      <c r="AG896" s="27">
        <f t="shared" si="2165"/>
        <v>2025.7</v>
      </c>
      <c r="AH896" s="27">
        <f t="shared" si="2166"/>
        <v>2065.4000000000001</v>
      </c>
      <c r="AI896" s="27">
        <f t="shared" si="2167"/>
        <v>2065.4000000000001</v>
      </c>
      <c r="AJ896" s="27">
        <f t="shared" ref="AJ896:AJ897" si="2221">AJ897</f>
        <v>0</v>
      </c>
      <c r="AK896" s="27">
        <f t="shared" ref="AK896:AK897" si="2222">AK897</f>
        <v>0</v>
      </c>
      <c r="AL896" s="27">
        <f t="shared" ref="AL896:AL897" si="2223">AL897</f>
        <v>0</v>
      </c>
      <c r="AM896" s="27">
        <f t="shared" ref="AM896:AM897" si="2224">AM897</f>
        <v>0</v>
      </c>
      <c r="AN896" s="27">
        <f t="shared" ref="AN896:AN897" si="2225">AN897</f>
        <v>0</v>
      </c>
      <c r="AO896" s="27">
        <f t="shared" ref="AO896:AO897" si="2226">AO897</f>
        <v>0</v>
      </c>
      <c r="AP896" s="27">
        <f t="shared" ref="AP896:AP897" si="2227">AP897</f>
        <v>0</v>
      </c>
      <c r="AQ896" s="27">
        <f t="shared" ref="AQ896:AQ897" si="2228">AQ897</f>
        <v>0</v>
      </c>
      <c r="AR896" s="27">
        <f t="shared" ref="AR896:AR897" si="2229">AR897</f>
        <v>0</v>
      </c>
      <c r="AS896" s="27">
        <f t="shared" si="2129"/>
        <v>2025.7</v>
      </c>
      <c r="AT896" s="27">
        <f t="shared" si="2130"/>
        <v>2065.4000000000001</v>
      </c>
      <c r="AU896" s="27">
        <f t="shared" si="2131"/>
        <v>2065.4000000000001</v>
      </c>
      <c r="AV896" s="27">
        <f t="shared" ref="AV896:AV897" si="2230">AV897</f>
        <v>0</v>
      </c>
      <c r="AW896" s="28"/>
      <c r="AX896" s="28"/>
      <c r="AY896" s="24"/>
      <c r="AZ896" s="24"/>
      <c r="BA896" s="24"/>
      <c r="BB896" s="24"/>
      <c r="BC896" s="24"/>
      <c r="BD896" s="24"/>
      <c r="BE896" s="24"/>
    </row>
    <row r="897" ht="31.5">
      <c r="A897" s="29" t="s">
        <v>500</v>
      </c>
      <c r="B897" s="29" t="s">
        <v>63</v>
      </c>
      <c r="C897" s="29" t="s">
        <v>144</v>
      </c>
      <c r="D897" s="29" t="s">
        <v>55</v>
      </c>
      <c r="E897" s="36"/>
      <c r="F897" s="30" t="s">
        <v>56</v>
      </c>
      <c r="G897" s="31">
        <f t="shared" si="2201"/>
        <v>2025.7</v>
      </c>
      <c r="H897" s="31">
        <f t="shared" si="2202"/>
        <v>2065.4000000000001</v>
      </c>
      <c r="I897" s="31">
        <f t="shared" si="2203"/>
        <v>2065.4000000000001</v>
      </c>
      <c r="J897" s="31">
        <f t="shared" si="2204"/>
        <v>0</v>
      </c>
      <c r="K897" s="31">
        <f t="shared" si="2205"/>
        <v>0</v>
      </c>
      <c r="L897" s="31">
        <f t="shared" si="2206"/>
        <v>0</v>
      </c>
      <c r="M897" s="31">
        <f t="shared" si="2198"/>
        <v>2025.7</v>
      </c>
      <c r="N897" s="31">
        <f t="shared" si="2199"/>
        <v>2065.4000000000001</v>
      </c>
      <c r="O897" s="31">
        <f t="shared" si="2200"/>
        <v>2065.4000000000001</v>
      </c>
      <c r="P897" s="31">
        <f t="shared" si="2207"/>
        <v>0</v>
      </c>
      <c r="Q897" s="31">
        <f t="shared" si="2208"/>
        <v>0</v>
      </c>
      <c r="R897" s="31">
        <f t="shared" si="2209"/>
        <v>0</v>
      </c>
      <c r="S897" s="31">
        <f t="shared" si="2210"/>
        <v>0</v>
      </c>
      <c r="T897" s="31">
        <f t="shared" si="2211"/>
        <v>0</v>
      </c>
      <c r="U897" s="31">
        <f t="shared" si="2212"/>
        <v>0</v>
      </c>
      <c r="V897" s="31">
        <f t="shared" si="2213"/>
        <v>0</v>
      </c>
      <c r="W897" s="31">
        <f t="shared" si="2214"/>
        <v>0</v>
      </c>
      <c r="X897" s="31">
        <f t="shared" si="2215"/>
        <v>0</v>
      </c>
      <c r="Y897" s="31">
        <f t="shared" si="2216"/>
        <v>0</v>
      </c>
      <c r="Z897" s="31">
        <f t="shared" si="2217"/>
        <v>0</v>
      </c>
      <c r="AA897" s="31">
        <f t="shared" si="2218"/>
        <v>0</v>
      </c>
      <c r="AB897" s="31">
        <f t="shared" si="2219"/>
        <v>0</v>
      </c>
      <c r="AC897" s="31">
        <f t="shared" si="2162"/>
        <v>2025.7</v>
      </c>
      <c r="AD897" s="31">
        <f t="shared" si="2163"/>
        <v>2065.4000000000001</v>
      </c>
      <c r="AE897" s="31">
        <f t="shared" si="2164"/>
        <v>2065.4000000000001</v>
      </c>
      <c r="AF897" s="31">
        <f t="shared" si="2220"/>
        <v>0</v>
      </c>
      <c r="AG897" s="31">
        <f t="shared" si="2165"/>
        <v>2025.7</v>
      </c>
      <c r="AH897" s="31">
        <f t="shared" si="2166"/>
        <v>2065.4000000000001</v>
      </c>
      <c r="AI897" s="31">
        <f t="shared" si="2167"/>
        <v>2065.4000000000001</v>
      </c>
      <c r="AJ897" s="31">
        <f t="shared" si="2221"/>
        <v>0</v>
      </c>
      <c r="AK897" s="31">
        <f t="shared" si="2222"/>
        <v>0</v>
      </c>
      <c r="AL897" s="31">
        <f t="shared" si="2223"/>
        <v>0</v>
      </c>
      <c r="AM897" s="31">
        <f t="shared" si="2224"/>
        <v>0</v>
      </c>
      <c r="AN897" s="31">
        <f t="shared" si="2225"/>
        <v>0</v>
      </c>
      <c r="AO897" s="31">
        <f t="shared" si="2226"/>
        <v>0</v>
      </c>
      <c r="AP897" s="31">
        <f t="shared" si="2227"/>
        <v>0</v>
      </c>
      <c r="AQ897" s="31">
        <f t="shared" si="2228"/>
        <v>0</v>
      </c>
      <c r="AR897" s="31">
        <f t="shared" si="2229"/>
        <v>0</v>
      </c>
      <c r="AS897" s="31">
        <f t="shared" si="2129"/>
        <v>2025.7</v>
      </c>
      <c r="AT897" s="31">
        <f t="shared" si="2130"/>
        <v>2065.4000000000001</v>
      </c>
      <c r="AU897" s="31">
        <f t="shared" si="2131"/>
        <v>2065.4000000000001</v>
      </c>
      <c r="AV897" s="31">
        <f t="shared" si="2230"/>
        <v>0</v>
      </c>
      <c r="AW897" s="32"/>
      <c r="AX897" s="32"/>
      <c r="AY897" s="1"/>
      <c r="AZ897" s="1"/>
      <c r="BA897" s="1"/>
      <c r="BB897" s="1"/>
      <c r="BC897" s="1"/>
      <c r="BD897" s="1"/>
      <c r="BE897" s="1"/>
    </row>
    <row r="898">
      <c r="A898" s="29" t="s">
        <v>500</v>
      </c>
      <c r="B898" s="29" t="s">
        <v>63</v>
      </c>
      <c r="C898" s="29" t="s">
        <v>144</v>
      </c>
      <c r="D898" s="29" t="s">
        <v>57</v>
      </c>
      <c r="E898" s="36"/>
      <c r="F898" s="30" t="s">
        <v>58</v>
      </c>
      <c r="G898" s="31">
        <f>G899+G901</f>
        <v>2025.7</v>
      </c>
      <c r="H898" s="31">
        <f>H899+H901</f>
        <v>2065.4000000000001</v>
      </c>
      <c r="I898" s="31">
        <f>I899+I901</f>
        <v>2065.4000000000001</v>
      </c>
      <c r="J898" s="31">
        <f>J899+J901</f>
        <v>0</v>
      </c>
      <c r="K898" s="31">
        <f>K899+K901</f>
        <v>0</v>
      </c>
      <c r="L898" s="31">
        <f>L899+L901</f>
        <v>0</v>
      </c>
      <c r="M898" s="31">
        <f t="shared" si="2198"/>
        <v>2025.7</v>
      </c>
      <c r="N898" s="31">
        <f t="shared" si="2199"/>
        <v>2065.4000000000001</v>
      </c>
      <c r="O898" s="31">
        <f t="shared" si="2200"/>
        <v>2065.4000000000001</v>
      </c>
      <c r="P898" s="31">
        <f>P899+P901</f>
        <v>0</v>
      </c>
      <c r="Q898" s="31">
        <f>Q899+Q901</f>
        <v>0</v>
      </c>
      <c r="R898" s="31">
        <f>R899+R901</f>
        <v>0</v>
      </c>
      <c r="S898" s="31">
        <f>S899+S901</f>
        <v>0</v>
      </c>
      <c r="T898" s="31">
        <f>T899+T901</f>
        <v>0</v>
      </c>
      <c r="U898" s="31">
        <f>U899+U901</f>
        <v>0</v>
      </c>
      <c r="V898" s="31">
        <f>V899+V901</f>
        <v>0</v>
      </c>
      <c r="W898" s="31">
        <f>W899+W901</f>
        <v>0</v>
      </c>
      <c r="X898" s="31">
        <f>X899+X901</f>
        <v>0</v>
      </c>
      <c r="Y898" s="31">
        <f>Y899+Y901</f>
        <v>0</v>
      </c>
      <c r="Z898" s="31">
        <f>Z899+Z901</f>
        <v>0</v>
      </c>
      <c r="AA898" s="31">
        <f>AA899+AA901</f>
        <v>0</v>
      </c>
      <c r="AB898" s="31">
        <f>AB899+AB901</f>
        <v>0</v>
      </c>
      <c r="AC898" s="31">
        <f t="shared" si="2162"/>
        <v>2025.7</v>
      </c>
      <c r="AD898" s="31">
        <f t="shared" si="2163"/>
        <v>2065.4000000000001</v>
      </c>
      <c r="AE898" s="31">
        <f t="shared" si="2164"/>
        <v>2065.4000000000001</v>
      </c>
      <c r="AF898" s="31">
        <f>AF899+AF901</f>
        <v>0</v>
      </c>
      <c r="AG898" s="31">
        <f t="shared" si="2165"/>
        <v>2025.7</v>
      </c>
      <c r="AH898" s="31">
        <f t="shared" si="2166"/>
        <v>2065.4000000000001</v>
      </c>
      <c r="AI898" s="31">
        <f t="shared" si="2167"/>
        <v>2065.4000000000001</v>
      </c>
      <c r="AJ898" s="31">
        <f>AJ899+AJ901</f>
        <v>0</v>
      </c>
      <c r="AK898" s="31">
        <f>AK899+AK901</f>
        <v>0</v>
      </c>
      <c r="AL898" s="31">
        <f>AL899+AL901</f>
        <v>0</v>
      </c>
      <c r="AM898" s="31">
        <f>AM899+AM901</f>
        <v>0</v>
      </c>
      <c r="AN898" s="31">
        <f>AN899+AN901</f>
        <v>0</v>
      </c>
      <c r="AO898" s="31">
        <f>AO899+AO901</f>
        <v>0</v>
      </c>
      <c r="AP898" s="31">
        <f>AP899+AP901</f>
        <v>0</v>
      </c>
      <c r="AQ898" s="31">
        <f>AQ899+AQ901</f>
        <v>0</v>
      </c>
      <c r="AR898" s="31">
        <f>AR899+AR901</f>
        <v>0</v>
      </c>
      <c r="AS898" s="31">
        <f t="shared" si="2129"/>
        <v>2025.7</v>
      </c>
      <c r="AT898" s="31">
        <f t="shared" si="2130"/>
        <v>2065.4000000000001</v>
      </c>
      <c r="AU898" s="31">
        <f t="shared" si="2131"/>
        <v>2065.4000000000001</v>
      </c>
      <c r="AV898" s="31">
        <f>AV899+AV901</f>
        <v>0</v>
      </c>
      <c r="AW898" s="32"/>
      <c r="AX898" s="32"/>
      <c r="AY898" s="1"/>
      <c r="AZ898" s="1"/>
      <c r="BA898" s="1"/>
      <c r="BB898" s="1"/>
      <c r="BC898" s="1"/>
      <c r="BD898" s="1"/>
      <c r="BE898" s="1"/>
    </row>
    <row r="899" ht="31.5">
      <c r="A899" s="29" t="s">
        <v>500</v>
      </c>
      <c r="B899" s="29" t="s">
        <v>63</v>
      </c>
      <c r="C899" s="29" t="s">
        <v>144</v>
      </c>
      <c r="D899" s="29" t="s">
        <v>146</v>
      </c>
      <c r="E899" s="36"/>
      <c r="F899" s="30" t="s">
        <v>147</v>
      </c>
      <c r="G899" s="31">
        <f>G900</f>
        <v>377.69999999999999</v>
      </c>
      <c r="H899" s="31">
        <f>H900</f>
        <v>377.69999999999999</v>
      </c>
      <c r="I899" s="31">
        <f>I900</f>
        <v>377.69999999999999</v>
      </c>
      <c r="J899" s="31">
        <f>J900</f>
        <v>0</v>
      </c>
      <c r="K899" s="31">
        <f>K900</f>
        <v>0</v>
      </c>
      <c r="L899" s="31">
        <f>L900</f>
        <v>0</v>
      </c>
      <c r="M899" s="31">
        <f t="shared" si="2198"/>
        <v>377.69999999999999</v>
      </c>
      <c r="N899" s="31">
        <f t="shared" si="2199"/>
        <v>377.69999999999999</v>
      </c>
      <c r="O899" s="31">
        <f t="shared" si="2200"/>
        <v>377.69999999999999</v>
      </c>
      <c r="P899" s="31">
        <f>P900</f>
        <v>0</v>
      </c>
      <c r="Q899" s="31">
        <f>Q900</f>
        <v>0</v>
      </c>
      <c r="R899" s="31">
        <f>R900</f>
        <v>0</v>
      </c>
      <c r="S899" s="31">
        <f>S900</f>
        <v>0</v>
      </c>
      <c r="T899" s="31">
        <f>T900</f>
        <v>0</v>
      </c>
      <c r="U899" s="31">
        <f>U900</f>
        <v>0</v>
      </c>
      <c r="V899" s="31">
        <f>V900</f>
        <v>0</v>
      </c>
      <c r="W899" s="31">
        <f>W900</f>
        <v>0</v>
      </c>
      <c r="X899" s="31">
        <f>X900</f>
        <v>0</v>
      </c>
      <c r="Y899" s="31">
        <f>Y900</f>
        <v>0</v>
      </c>
      <c r="Z899" s="31">
        <f>Z900</f>
        <v>0</v>
      </c>
      <c r="AA899" s="31">
        <f>AA900</f>
        <v>0</v>
      </c>
      <c r="AB899" s="31">
        <f>AB900</f>
        <v>0</v>
      </c>
      <c r="AC899" s="31">
        <f t="shared" si="2162"/>
        <v>377.69999999999999</v>
      </c>
      <c r="AD899" s="31">
        <f t="shared" si="2163"/>
        <v>377.69999999999999</v>
      </c>
      <c r="AE899" s="31">
        <f t="shared" si="2164"/>
        <v>377.69999999999999</v>
      </c>
      <c r="AF899" s="31">
        <f>AF900</f>
        <v>0</v>
      </c>
      <c r="AG899" s="31">
        <f t="shared" si="2165"/>
        <v>377.69999999999999</v>
      </c>
      <c r="AH899" s="31">
        <f t="shared" si="2166"/>
        <v>377.69999999999999</v>
      </c>
      <c r="AI899" s="31">
        <f t="shared" si="2167"/>
        <v>377.69999999999999</v>
      </c>
      <c r="AJ899" s="31">
        <f>AJ900</f>
        <v>0</v>
      </c>
      <c r="AK899" s="31">
        <f>AK900</f>
        <v>0</v>
      </c>
      <c r="AL899" s="31">
        <f>AL900</f>
        <v>0</v>
      </c>
      <c r="AM899" s="31">
        <f>AM900</f>
        <v>0</v>
      </c>
      <c r="AN899" s="31">
        <f>AN900</f>
        <v>0</v>
      </c>
      <c r="AO899" s="31">
        <f>AO900</f>
        <v>0</v>
      </c>
      <c r="AP899" s="31">
        <f>AP900</f>
        <v>0</v>
      </c>
      <c r="AQ899" s="31">
        <f>AQ900</f>
        <v>0</v>
      </c>
      <c r="AR899" s="31">
        <f>AR900</f>
        <v>0</v>
      </c>
      <c r="AS899" s="31">
        <f t="shared" si="2129"/>
        <v>377.69999999999999</v>
      </c>
      <c r="AT899" s="31">
        <f t="shared" si="2130"/>
        <v>377.69999999999999</v>
      </c>
      <c r="AU899" s="31">
        <f t="shared" si="2131"/>
        <v>377.69999999999999</v>
      </c>
      <c r="AV899" s="31">
        <f>AV900</f>
        <v>0</v>
      </c>
      <c r="AW899" s="32"/>
      <c r="AX899" s="32"/>
      <c r="AY899" s="1"/>
      <c r="AZ899" s="1"/>
      <c r="BA899" s="1"/>
      <c r="BB899" s="1"/>
      <c r="BC899" s="1"/>
      <c r="BD899" s="1"/>
      <c r="BE899" s="1"/>
    </row>
    <row r="900" ht="31.5">
      <c r="A900" s="29" t="s">
        <v>500</v>
      </c>
      <c r="B900" s="29" t="s">
        <v>63</v>
      </c>
      <c r="C900" s="29" t="s">
        <v>144</v>
      </c>
      <c r="D900" s="29" t="s">
        <v>146</v>
      </c>
      <c r="E900" s="29" t="s">
        <v>39</v>
      </c>
      <c r="F900" s="30" t="s">
        <v>40</v>
      </c>
      <c r="G900" s="31">
        <v>377.69999999999999</v>
      </c>
      <c r="H900" s="31">
        <v>377.69999999999999</v>
      </c>
      <c r="I900" s="31">
        <v>377.69999999999999</v>
      </c>
      <c r="J900" s="31"/>
      <c r="K900" s="31"/>
      <c r="L900" s="31"/>
      <c r="M900" s="31">
        <f t="shared" si="2198"/>
        <v>377.69999999999999</v>
      </c>
      <c r="N900" s="31">
        <f t="shared" si="2199"/>
        <v>377.69999999999999</v>
      </c>
      <c r="O900" s="31">
        <f t="shared" si="2200"/>
        <v>377.69999999999999</v>
      </c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  <c r="AA900" s="31"/>
      <c r="AB900" s="31"/>
      <c r="AC900" s="31">
        <f t="shared" si="2162"/>
        <v>377.69999999999999</v>
      </c>
      <c r="AD900" s="31">
        <f t="shared" si="2163"/>
        <v>377.69999999999999</v>
      </c>
      <c r="AE900" s="31">
        <f t="shared" si="2164"/>
        <v>377.69999999999999</v>
      </c>
      <c r="AF900" s="31"/>
      <c r="AG900" s="31">
        <f t="shared" si="2165"/>
        <v>377.69999999999999</v>
      </c>
      <c r="AH900" s="31">
        <f t="shared" si="2166"/>
        <v>377.69999999999999</v>
      </c>
      <c r="AI900" s="31">
        <f t="shared" si="2167"/>
        <v>377.69999999999999</v>
      </c>
      <c r="AJ900" s="31"/>
      <c r="AK900" s="31"/>
      <c r="AL900" s="31"/>
      <c r="AM900" s="31"/>
      <c r="AN900" s="31"/>
      <c r="AO900" s="31"/>
      <c r="AP900" s="31"/>
      <c r="AQ900" s="31"/>
      <c r="AR900" s="31"/>
      <c r="AS900" s="31">
        <f t="shared" si="2129"/>
        <v>377.69999999999999</v>
      </c>
      <c r="AT900" s="31">
        <f t="shared" si="2130"/>
        <v>377.69999999999999</v>
      </c>
      <c r="AU900" s="31">
        <f t="shared" si="2131"/>
        <v>377.69999999999999</v>
      </c>
      <c r="AV900" s="31"/>
      <c r="AW900" s="32"/>
      <c r="AX900" s="32"/>
      <c r="AY900" s="1"/>
      <c r="AZ900" s="1"/>
      <c r="BA900" s="1"/>
      <c r="BB900" s="1"/>
      <c r="BC900" s="1"/>
      <c r="BD900" s="1"/>
      <c r="BE900" s="1"/>
    </row>
    <row r="901" ht="47.25">
      <c r="A901" s="29" t="s">
        <v>500</v>
      </c>
      <c r="B901" s="29" t="s">
        <v>63</v>
      </c>
      <c r="C901" s="29" t="s">
        <v>144</v>
      </c>
      <c r="D901" s="29" t="s">
        <v>458</v>
      </c>
      <c r="E901" s="36"/>
      <c r="F901" s="30" t="s">
        <v>459</v>
      </c>
      <c r="G901" s="31">
        <f>G902+G903</f>
        <v>1648</v>
      </c>
      <c r="H901" s="31">
        <f>H902+H903</f>
        <v>1687.7</v>
      </c>
      <c r="I901" s="31">
        <f>I902+I903</f>
        <v>1687.7</v>
      </c>
      <c r="J901" s="31">
        <f>J902+J903</f>
        <v>0</v>
      </c>
      <c r="K901" s="31">
        <f>K902+K903</f>
        <v>0</v>
      </c>
      <c r="L901" s="31">
        <f>L902+L903</f>
        <v>0</v>
      </c>
      <c r="M901" s="31">
        <f t="shared" si="2198"/>
        <v>1648</v>
      </c>
      <c r="N901" s="31">
        <f t="shared" si="2199"/>
        <v>1687.7</v>
      </c>
      <c r="O901" s="31">
        <f t="shared" si="2200"/>
        <v>1687.7</v>
      </c>
      <c r="P901" s="31">
        <f>P902+P903</f>
        <v>0</v>
      </c>
      <c r="Q901" s="31">
        <f>Q902+Q903</f>
        <v>0</v>
      </c>
      <c r="R901" s="31">
        <f>R902+R903</f>
        <v>0</v>
      </c>
      <c r="S901" s="31">
        <f>S902+S903</f>
        <v>0</v>
      </c>
      <c r="T901" s="31">
        <f>T902+T903</f>
        <v>0</v>
      </c>
      <c r="U901" s="31">
        <f>U902+U903</f>
        <v>0</v>
      </c>
      <c r="V901" s="31">
        <f>V902+V903</f>
        <v>0</v>
      </c>
      <c r="W901" s="31">
        <f>W902+W903</f>
        <v>0</v>
      </c>
      <c r="X901" s="31">
        <f>X902+X903</f>
        <v>0</v>
      </c>
      <c r="Y901" s="31">
        <f>Y902+Y903</f>
        <v>0</v>
      </c>
      <c r="Z901" s="31">
        <f>Z902+Z903</f>
        <v>0</v>
      </c>
      <c r="AA901" s="31">
        <f>AA902+AA903</f>
        <v>0</v>
      </c>
      <c r="AB901" s="31">
        <f>AB902+AB903</f>
        <v>0</v>
      </c>
      <c r="AC901" s="31">
        <f t="shared" si="2162"/>
        <v>1648</v>
      </c>
      <c r="AD901" s="31">
        <f t="shared" si="2163"/>
        <v>1687.7</v>
      </c>
      <c r="AE901" s="31">
        <f t="shared" si="2164"/>
        <v>1687.7</v>
      </c>
      <c r="AF901" s="31">
        <f>AF902+AF903</f>
        <v>0</v>
      </c>
      <c r="AG901" s="31">
        <f t="shared" si="2165"/>
        <v>1648</v>
      </c>
      <c r="AH901" s="31">
        <f t="shared" si="2166"/>
        <v>1687.7</v>
      </c>
      <c r="AI901" s="31">
        <f t="shared" si="2167"/>
        <v>1687.7</v>
      </c>
      <c r="AJ901" s="31">
        <f>AJ902+AJ903</f>
        <v>0</v>
      </c>
      <c r="AK901" s="31">
        <f>AK902+AK903</f>
        <v>0</v>
      </c>
      <c r="AL901" s="31">
        <f>AL902+AL903</f>
        <v>0</v>
      </c>
      <c r="AM901" s="31">
        <f>AM902+AM903</f>
        <v>0</v>
      </c>
      <c r="AN901" s="31">
        <f>AN902+AN903</f>
        <v>0</v>
      </c>
      <c r="AO901" s="31">
        <f>AO902+AO903</f>
        <v>0</v>
      </c>
      <c r="AP901" s="31">
        <f>AP902+AP903</f>
        <v>0</v>
      </c>
      <c r="AQ901" s="31">
        <f>AQ902+AQ903</f>
        <v>0</v>
      </c>
      <c r="AR901" s="31">
        <f>AR902+AR903</f>
        <v>0</v>
      </c>
      <c r="AS901" s="31">
        <f t="shared" si="2129"/>
        <v>1648</v>
      </c>
      <c r="AT901" s="31">
        <f t="shared" si="2130"/>
        <v>1687.7</v>
      </c>
      <c r="AU901" s="31">
        <f t="shared" si="2131"/>
        <v>1687.7</v>
      </c>
      <c r="AV901" s="31">
        <f>AV902+AV903</f>
        <v>0</v>
      </c>
      <c r="AW901" s="32"/>
      <c r="AX901" s="32"/>
      <c r="AY901" s="1"/>
      <c r="AZ901" s="1"/>
      <c r="BA901" s="1"/>
      <c r="BB901" s="1"/>
      <c r="BC901" s="1"/>
      <c r="BD901" s="1"/>
      <c r="BE901" s="1"/>
    </row>
    <row r="902" ht="78.75">
      <c r="A902" s="29" t="s">
        <v>500</v>
      </c>
      <c r="B902" s="29" t="s">
        <v>63</v>
      </c>
      <c r="C902" s="29" t="s">
        <v>144</v>
      </c>
      <c r="D902" s="29" t="s">
        <v>458</v>
      </c>
      <c r="E902" s="29" t="s">
        <v>51</v>
      </c>
      <c r="F902" s="30" t="s">
        <v>52</v>
      </c>
      <c r="G902" s="31">
        <v>1374.3</v>
      </c>
      <c r="H902" s="31">
        <v>1413</v>
      </c>
      <c r="I902" s="31">
        <v>1413</v>
      </c>
      <c r="J902" s="31"/>
      <c r="K902" s="31"/>
      <c r="L902" s="31"/>
      <c r="M902" s="31">
        <f t="shared" si="2198"/>
        <v>1374.3</v>
      </c>
      <c r="N902" s="31">
        <f t="shared" si="2199"/>
        <v>1413</v>
      </c>
      <c r="O902" s="31">
        <f t="shared" si="2200"/>
        <v>1413</v>
      </c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  <c r="AA902" s="31"/>
      <c r="AB902" s="31"/>
      <c r="AC902" s="31">
        <f t="shared" si="2162"/>
        <v>1374.3</v>
      </c>
      <c r="AD902" s="31">
        <f t="shared" si="2163"/>
        <v>1413</v>
      </c>
      <c r="AE902" s="31">
        <f t="shared" si="2164"/>
        <v>1413</v>
      </c>
      <c r="AF902" s="31"/>
      <c r="AG902" s="31">
        <f t="shared" si="2165"/>
        <v>1374.3</v>
      </c>
      <c r="AH902" s="31">
        <f t="shared" si="2166"/>
        <v>1413</v>
      </c>
      <c r="AI902" s="31">
        <f t="shared" si="2167"/>
        <v>1413</v>
      </c>
      <c r="AJ902" s="31"/>
      <c r="AK902" s="31"/>
      <c r="AL902" s="31"/>
      <c r="AM902" s="31"/>
      <c r="AN902" s="31"/>
      <c r="AO902" s="31"/>
      <c r="AP902" s="31"/>
      <c r="AQ902" s="31"/>
      <c r="AR902" s="31"/>
      <c r="AS902" s="31">
        <f t="shared" si="2129"/>
        <v>1374.3</v>
      </c>
      <c r="AT902" s="31">
        <f t="shared" si="2130"/>
        <v>1413</v>
      </c>
      <c r="AU902" s="31">
        <f t="shared" si="2131"/>
        <v>1413</v>
      </c>
      <c r="AV902" s="31"/>
      <c r="AW902" s="32"/>
      <c r="AX902" s="32"/>
      <c r="AY902" s="1"/>
      <c r="AZ902" s="1"/>
      <c r="BA902" s="1"/>
      <c r="BB902" s="1"/>
      <c r="BC902" s="1"/>
      <c r="BD902" s="1"/>
      <c r="BE902" s="1"/>
    </row>
    <row r="903" ht="31.5">
      <c r="A903" s="29" t="s">
        <v>500</v>
      </c>
      <c r="B903" s="29" t="s">
        <v>63</v>
      </c>
      <c r="C903" s="29" t="s">
        <v>144</v>
      </c>
      <c r="D903" s="29" t="s">
        <v>458</v>
      </c>
      <c r="E903" s="29" t="s">
        <v>39</v>
      </c>
      <c r="F903" s="30" t="s">
        <v>40</v>
      </c>
      <c r="G903" s="31">
        <v>273.69999999999999</v>
      </c>
      <c r="H903" s="31">
        <v>274.69999999999999</v>
      </c>
      <c r="I903" s="31">
        <v>274.69999999999999</v>
      </c>
      <c r="J903" s="31"/>
      <c r="K903" s="31"/>
      <c r="L903" s="31"/>
      <c r="M903" s="31">
        <f t="shared" si="2198"/>
        <v>273.69999999999999</v>
      </c>
      <c r="N903" s="31">
        <f t="shared" si="2199"/>
        <v>274.69999999999999</v>
      </c>
      <c r="O903" s="31">
        <f t="shared" si="2200"/>
        <v>274.69999999999999</v>
      </c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  <c r="AA903" s="31"/>
      <c r="AB903" s="31"/>
      <c r="AC903" s="31">
        <f t="shared" si="2162"/>
        <v>273.69999999999999</v>
      </c>
      <c r="AD903" s="31">
        <f t="shared" si="2163"/>
        <v>274.69999999999999</v>
      </c>
      <c r="AE903" s="31">
        <f t="shared" si="2164"/>
        <v>274.69999999999999</v>
      </c>
      <c r="AF903" s="31"/>
      <c r="AG903" s="31">
        <f t="shared" si="2165"/>
        <v>273.69999999999999</v>
      </c>
      <c r="AH903" s="31">
        <f t="shared" si="2166"/>
        <v>274.69999999999999</v>
      </c>
      <c r="AI903" s="31">
        <f t="shared" si="2167"/>
        <v>274.69999999999999</v>
      </c>
      <c r="AJ903" s="31"/>
      <c r="AK903" s="31"/>
      <c r="AL903" s="31"/>
      <c r="AM903" s="31"/>
      <c r="AN903" s="31"/>
      <c r="AO903" s="31"/>
      <c r="AP903" s="31"/>
      <c r="AQ903" s="31"/>
      <c r="AR903" s="31"/>
      <c r="AS903" s="31">
        <f t="shared" si="2129"/>
        <v>273.69999999999999</v>
      </c>
      <c r="AT903" s="31">
        <f t="shared" si="2130"/>
        <v>274.69999999999999</v>
      </c>
      <c r="AU903" s="31">
        <f t="shared" si="2131"/>
        <v>274.69999999999999</v>
      </c>
      <c r="AV903" s="31"/>
      <c r="AW903" s="32"/>
      <c r="AX903" s="32"/>
      <c r="AY903" s="1"/>
      <c r="AZ903" s="1"/>
      <c r="BA903" s="1"/>
      <c r="BB903" s="1"/>
      <c r="BC903" s="1"/>
      <c r="BD903" s="1"/>
      <c r="BE903" s="1"/>
    </row>
    <row r="904" s="19" customFormat="1">
      <c r="A904" s="20" t="s">
        <v>500</v>
      </c>
      <c r="B904" s="20" t="s">
        <v>116</v>
      </c>
      <c r="C904" s="20"/>
      <c r="D904" s="20"/>
      <c r="E904" s="20"/>
      <c r="F904" s="21" t="s">
        <v>117</v>
      </c>
      <c r="G904" s="22">
        <f>G916+G905</f>
        <v>21887.700000000001</v>
      </c>
      <c r="H904" s="22">
        <f>H916+H905</f>
        <v>20459.700000000001</v>
      </c>
      <c r="I904" s="22">
        <f>I916+I905</f>
        <v>20459.700000000001</v>
      </c>
      <c r="J904" s="22">
        <f>J916+J905</f>
        <v>1687.3</v>
      </c>
      <c r="K904" s="22">
        <f>K916+K905</f>
        <v>1687.3</v>
      </c>
      <c r="L904" s="22">
        <f>L916+L905</f>
        <v>1687.3</v>
      </c>
      <c r="M904" s="22">
        <f t="shared" si="2198"/>
        <v>23575</v>
      </c>
      <c r="N904" s="22">
        <f t="shared" si="2199"/>
        <v>22147</v>
      </c>
      <c r="O904" s="22">
        <f t="shared" si="2200"/>
        <v>22147</v>
      </c>
      <c r="P904" s="22">
        <f>P916+P905</f>
        <v>0</v>
      </c>
      <c r="Q904" s="22">
        <f>Q916+Q905</f>
        <v>0</v>
      </c>
      <c r="R904" s="22">
        <f>R916+R905</f>
        <v>0</v>
      </c>
      <c r="S904" s="22">
        <f>S916+S905</f>
        <v>0</v>
      </c>
      <c r="T904" s="22">
        <f>T916+T905</f>
        <v>0</v>
      </c>
      <c r="U904" s="22">
        <f>U916+U905</f>
        <v>0</v>
      </c>
      <c r="V904" s="22">
        <f>V916+V905</f>
        <v>0</v>
      </c>
      <c r="W904" s="22">
        <f>W916+W905</f>
        <v>0</v>
      </c>
      <c r="X904" s="22">
        <f>X916+X905</f>
        <v>0</v>
      </c>
      <c r="Y904" s="22">
        <f>Y916+Y905</f>
        <v>0</v>
      </c>
      <c r="Z904" s="22">
        <f>Z916+Z905</f>
        <v>0</v>
      </c>
      <c r="AA904" s="22">
        <f>AA916+AA905</f>
        <v>0</v>
      </c>
      <c r="AB904" s="22">
        <f>AB916+AB905</f>
        <v>0</v>
      </c>
      <c r="AC904" s="22">
        <f t="shared" si="2162"/>
        <v>23575</v>
      </c>
      <c r="AD904" s="22">
        <f t="shared" si="2163"/>
        <v>22147</v>
      </c>
      <c r="AE904" s="22">
        <f t="shared" si="2164"/>
        <v>22147</v>
      </c>
      <c r="AF904" s="22">
        <f>AF916+AF905</f>
        <v>0</v>
      </c>
      <c r="AG904" s="22">
        <f t="shared" si="2165"/>
        <v>23575</v>
      </c>
      <c r="AH904" s="22">
        <f t="shared" si="2166"/>
        <v>22147</v>
      </c>
      <c r="AI904" s="22">
        <f t="shared" si="2167"/>
        <v>22147</v>
      </c>
      <c r="AJ904" s="22">
        <f>AJ916+AJ905</f>
        <v>0</v>
      </c>
      <c r="AK904" s="22">
        <f>AK916+AK905</f>
        <v>0</v>
      </c>
      <c r="AL904" s="22">
        <f>AL916+AL905</f>
        <v>-47.941000000000003</v>
      </c>
      <c r="AM904" s="22">
        <f>AM916+AM905</f>
        <v>0</v>
      </c>
      <c r="AN904" s="22">
        <f>AN916+AN905</f>
        <v>0</v>
      </c>
      <c r="AO904" s="22">
        <f>AO916+AO905</f>
        <v>0</v>
      </c>
      <c r="AP904" s="22">
        <f>AP916+AP905</f>
        <v>0</v>
      </c>
      <c r="AQ904" s="22">
        <f>AQ916+AQ905</f>
        <v>0</v>
      </c>
      <c r="AR904" s="22">
        <f>AR916+AR905</f>
        <v>0</v>
      </c>
      <c r="AS904" s="22">
        <f t="shared" si="2129"/>
        <v>23527.059000000001</v>
      </c>
      <c r="AT904" s="22">
        <f t="shared" si="2130"/>
        <v>22147</v>
      </c>
      <c r="AU904" s="22">
        <f t="shared" si="2131"/>
        <v>22147</v>
      </c>
      <c r="AV904" s="22">
        <f>AV916+AV905</f>
        <v>0</v>
      </c>
      <c r="AW904" s="23"/>
      <c r="AX904" s="23"/>
      <c r="AY904" s="19"/>
      <c r="AZ904" s="19"/>
      <c r="BA904" s="19"/>
      <c r="BB904" s="19"/>
      <c r="BC904" s="19"/>
      <c r="BD904" s="19"/>
      <c r="BE904" s="19"/>
    </row>
    <row r="905" s="24" customFormat="1">
      <c r="A905" s="25" t="s">
        <v>500</v>
      </c>
      <c r="B905" s="25" t="s">
        <v>116</v>
      </c>
      <c r="C905" s="25" t="s">
        <v>255</v>
      </c>
      <c r="D905" s="25"/>
      <c r="E905" s="25"/>
      <c r="F905" s="26" t="s">
        <v>460</v>
      </c>
      <c r="G905" s="27">
        <f>G906+G911</f>
        <v>20277.200000000001</v>
      </c>
      <c r="H905" s="27">
        <f>H906+H911</f>
        <v>20277.200000000001</v>
      </c>
      <c r="I905" s="27">
        <f>I906+I911</f>
        <v>20277.200000000001</v>
      </c>
      <c r="J905" s="27">
        <f>J906+J911</f>
        <v>1687.3</v>
      </c>
      <c r="K905" s="27">
        <f>K906+K911</f>
        <v>1687.3</v>
      </c>
      <c r="L905" s="27">
        <f>L906+L911</f>
        <v>1687.3</v>
      </c>
      <c r="M905" s="27">
        <f t="shared" si="2198"/>
        <v>21964.5</v>
      </c>
      <c r="N905" s="27">
        <f t="shared" si="2199"/>
        <v>21964.5</v>
      </c>
      <c r="O905" s="27">
        <f t="shared" si="2200"/>
        <v>21964.5</v>
      </c>
      <c r="P905" s="27">
        <f>P906+P911</f>
        <v>0</v>
      </c>
      <c r="Q905" s="27">
        <f>Q906+Q911</f>
        <v>0</v>
      </c>
      <c r="R905" s="27">
        <f>R906+R911</f>
        <v>0</v>
      </c>
      <c r="S905" s="27">
        <f>S906+S911</f>
        <v>0</v>
      </c>
      <c r="T905" s="27">
        <f>T906+T911</f>
        <v>0</v>
      </c>
      <c r="U905" s="27">
        <f>U906+U911</f>
        <v>0</v>
      </c>
      <c r="V905" s="27">
        <f>V906+V911</f>
        <v>0</v>
      </c>
      <c r="W905" s="27">
        <f>W906+W911</f>
        <v>0</v>
      </c>
      <c r="X905" s="27">
        <f>X906+X911</f>
        <v>0</v>
      </c>
      <c r="Y905" s="27">
        <f>Y906+Y911</f>
        <v>0</v>
      </c>
      <c r="Z905" s="27">
        <f>Z906+Z911</f>
        <v>0</v>
      </c>
      <c r="AA905" s="27">
        <f>AA906+AA911</f>
        <v>0</v>
      </c>
      <c r="AB905" s="27">
        <f>AB906+AB911</f>
        <v>0</v>
      </c>
      <c r="AC905" s="27">
        <f t="shared" si="2162"/>
        <v>21964.5</v>
      </c>
      <c r="AD905" s="27">
        <f t="shared" si="2163"/>
        <v>21964.5</v>
      </c>
      <c r="AE905" s="27">
        <f t="shared" si="2164"/>
        <v>21964.5</v>
      </c>
      <c r="AF905" s="27">
        <f>AF906+AF911</f>
        <v>0</v>
      </c>
      <c r="AG905" s="27">
        <f t="shared" si="2165"/>
        <v>21964.5</v>
      </c>
      <c r="AH905" s="27">
        <f t="shared" si="2166"/>
        <v>21964.5</v>
      </c>
      <c r="AI905" s="27">
        <f t="shared" si="2167"/>
        <v>21964.5</v>
      </c>
      <c r="AJ905" s="27">
        <f>AJ906+AJ911</f>
        <v>0</v>
      </c>
      <c r="AK905" s="27">
        <f>AK906+AK911</f>
        <v>0</v>
      </c>
      <c r="AL905" s="27">
        <f>AL906+AL911</f>
        <v>0</v>
      </c>
      <c r="AM905" s="27">
        <f>AM906+AM911</f>
        <v>0</v>
      </c>
      <c r="AN905" s="27">
        <f>AN906+AN911</f>
        <v>0</v>
      </c>
      <c r="AO905" s="27">
        <f>AO906+AO911</f>
        <v>0</v>
      </c>
      <c r="AP905" s="27">
        <f>AP906+AP911</f>
        <v>0</v>
      </c>
      <c r="AQ905" s="27">
        <f>AQ906+AQ911</f>
        <v>0</v>
      </c>
      <c r="AR905" s="27">
        <f>AR906+AR911</f>
        <v>0</v>
      </c>
      <c r="AS905" s="27">
        <f t="shared" si="2129"/>
        <v>21964.5</v>
      </c>
      <c r="AT905" s="27">
        <f t="shared" si="2130"/>
        <v>21964.5</v>
      </c>
      <c r="AU905" s="27">
        <f t="shared" si="2131"/>
        <v>21964.5</v>
      </c>
      <c r="AV905" s="27">
        <f>AV906+AV911</f>
        <v>0</v>
      </c>
      <c r="AW905" s="28"/>
      <c r="AX905" s="28"/>
      <c r="AY905" s="24"/>
      <c r="AZ905" s="24"/>
      <c r="BA905" s="24"/>
      <c r="BB905" s="24"/>
      <c r="BC905" s="24"/>
      <c r="BD905" s="24"/>
      <c r="BE905" s="24"/>
    </row>
    <row r="906" ht="31.5">
      <c r="A906" s="29" t="s">
        <v>500</v>
      </c>
      <c r="B906" s="29" t="s">
        <v>116</v>
      </c>
      <c r="C906" s="29" t="s">
        <v>255</v>
      </c>
      <c r="D906" s="29" t="s">
        <v>65</v>
      </c>
      <c r="E906" s="36"/>
      <c r="F906" s="30" t="s">
        <v>66</v>
      </c>
      <c r="G906" s="31">
        <f t="shared" ref="G906:G919" si="2231">G907</f>
        <v>3910.6999999999998</v>
      </c>
      <c r="H906" s="31">
        <f t="shared" ref="H906:H919" si="2232">H907</f>
        <v>3910.6999999999998</v>
      </c>
      <c r="I906" s="31">
        <f t="shared" ref="I906:I919" si="2233">I907</f>
        <v>3910.6999999999998</v>
      </c>
      <c r="J906" s="31">
        <f t="shared" ref="J906:J919" si="2234">J907</f>
        <v>0</v>
      </c>
      <c r="K906" s="31">
        <f t="shared" ref="K906:K919" si="2235">K907</f>
        <v>0</v>
      </c>
      <c r="L906" s="31">
        <f t="shared" ref="L906:L919" si="2236">L907</f>
        <v>0</v>
      </c>
      <c r="M906" s="31">
        <f t="shared" si="2198"/>
        <v>3910.6999999999998</v>
      </c>
      <c r="N906" s="31">
        <f t="shared" si="2199"/>
        <v>3910.6999999999998</v>
      </c>
      <c r="O906" s="31">
        <f t="shared" si="2200"/>
        <v>3910.6999999999998</v>
      </c>
      <c r="P906" s="31">
        <f t="shared" ref="P906:P919" si="2237">P907</f>
        <v>0</v>
      </c>
      <c r="Q906" s="31">
        <f t="shared" ref="Q906:Q919" si="2238">Q907</f>
        <v>0</v>
      </c>
      <c r="R906" s="31">
        <f t="shared" ref="R906:R919" si="2239">R907</f>
        <v>0</v>
      </c>
      <c r="S906" s="31">
        <f t="shared" ref="S906:S919" si="2240">S907</f>
        <v>0</v>
      </c>
      <c r="T906" s="31">
        <f t="shared" ref="T906:T919" si="2241">T907</f>
        <v>0</v>
      </c>
      <c r="U906" s="31">
        <f t="shared" ref="U906:U919" si="2242">U907</f>
        <v>0</v>
      </c>
      <c r="V906" s="31">
        <f t="shared" ref="V906:V919" si="2243">V907</f>
        <v>0</v>
      </c>
      <c r="W906" s="31">
        <f t="shared" ref="W906:W919" si="2244">W907</f>
        <v>0</v>
      </c>
      <c r="X906" s="31">
        <f t="shared" ref="X906:X919" si="2245">X907</f>
        <v>0</v>
      </c>
      <c r="Y906" s="31">
        <f t="shared" ref="Y906:Y919" si="2246">Y907</f>
        <v>0</v>
      </c>
      <c r="Z906" s="31">
        <f t="shared" ref="Z906:Z919" si="2247">Z907</f>
        <v>0</v>
      </c>
      <c r="AA906" s="31">
        <f t="shared" ref="AA906:AA919" si="2248">AA907</f>
        <v>0</v>
      </c>
      <c r="AB906" s="31">
        <f t="shared" ref="AB906:AB919" si="2249">AB907</f>
        <v>0</v>
      </c>
      <c r="AC906" s="31">
        <f t="shared" si="2162"/>
        <v>3910.6999999999998</v>
      </c>
      <c r="AD906" s="31">
        <f t="shared" si="2163"/>
        <v>3910.6999999999998</v>
      </c>
      <c r="AE906" s="31">
        <f t="shared" si="2164"/>
        <v>3910.6999999999998</v>
      </c>
      <c r="AF906" s="31">
        <f t="shared" ref="AF906:AF919" si="2250">AF907</f>
        <v>0</v>
      </c>
      <c r="AG906" s="31">
        <f t="shared" si="2165"/>
        <v>3910.6999999999998</v>
      </c>
      <c r="AH906" s="31">
        <f t="shared" si="2166"/>
        <v>3910.6999999999998</v>
      </c>
      <c r="AI906" s="31">
        <f t="shared" si="2167"/>
        <v>3910.6999999999998</v>
      </c>
      <c r="AJ906" s="31">
        <f t="shared" ref="AJ906:AJ919" si="2251">AJ907</f>
        <v>0</v>
      </c>
      <c r="AK906" s="31">
        <f t="shared" ref="AK906:AK919" si="2252">AK907</f>
        <v>0</v>
      </c>
      <c r="AL906" s="31">
        <f t="shared" ref="AL906:AL919" si="2253">AL907</f>
        <v>0</v>
      </c>
      <c r="AM906" s="31">
        <f t="shared" ref="AM906:AM919" si="2254">AM907</f>
        <v>0</v>
      </c>
      <c r="AN906" s="31">
        <f t="shared" ref="AN906:AN919" si="2255">AN907</f>
        <v>0</v>
      </c>
      <c r="AO906" s="31">
        <f t="shared" ref="AO906:AO919" si="2256">AO907</f>
        <v>0</v>
      </c>
      <c r="AP906" s="31">
        <f t="shared" ref="AP906:AP919" si="2257">AP907</f>
        <v>0</v>
      </c>
      <c r="AQ906" s="31">
        <f t="shared" ref="AQ906:AQ919" si="2258">AQ907</f>
        <v>0</v>
      </c>
      <c r="AR906" s="31">
        <f t="shared" ref="AR906:AR919" si="2259">AR907</f>
        <v>0</v>
      </c>
      <c r="AS906" s="31">
        <f t="shared" si="2129"/>
        <v>3910.6999999999998</v>
      </c>
      <c r="AT906" s="31">
        <f t="shared" si="2130"/>
        <v>3910.6999999999998</v>
      </c>
      <c r="AU906" s="31">
        <f t="shared" si="2131"/>
        <v>3910.6999999999998</v>
      </c>
      <c r="AV906" s="31">
        <f t="shared" ref="AV906:AV919" si="2260">AV907</f>
        <v>0</v>
      </c>
      <c r="AW906" s="32"/>
      <c r="AX906" s="32"/>
      <c r="AY906" s="1"/>
      <c r="AZ906" s="1"/>
      <c r="BA906" s="1"/>
      <c r="BB906" s="1"/>
      <c r="BC906" s="1"/>
      <c r="BD906" s="1"/>
      <c r="BE906" s="1"/>
    </row>
    <row r="907" hidden="1">
      <c r="A907" s="29" t="s">
        <v>500</v>
      </c>
      <c r="B907" s="29" t="s">
        <v>116</v>
      </c>
      <c r="C907" s="29" t="s">
        <v>255</v>
      </c>
      <c r="D907" s="29" t="s">
        <v>67</v>
      </c>
      <c r="E907" s="36"/>
      <c r="F907" s="30" t="s">
        <v>34</v>
      </c>
      <c r="G907" s="31">
        <f t="shared" si="2231"/>
        <v>3910.6999999999998</v>
      </c>
      <c r="H907" s="31">
        <f t="shared" si="2232"/>
        <v>3910.6999999999998</v>
      </c>
      <c r="I907" s="31">
        <f t="shared" si="2233"/>
        <v>3910.6999999999998</v>
      </c>
      <c r="J907" s="31">
        <f t="shared" si="2234"/>
        <v>0</v>
      </c>
      <c r="K907" s="31">
        <f t="shared" si="2235"/>
        <v>0</v>
      </c>
      <c r="L907" s="31">
        <f t="shared" si="2236"/>
        <v>0</v>
      </c>
      <c r="M907" s="31">
        <f t="shared" si="2198"/>
        <v>3910.6999999999998</v>
      </c>
      <c r="N907" s="31">
        <f t="shared" si="2199"/>
        <v>3910.6999999999998</v>
      </c>
      <c r="O907" s="31">
        <f t="shared" si="2200"/>
        <v>3910.6999999999998</v>
      </c>
      <c r="P907" s="31">
        <f t="shared" si="2237"/>
        <v>0</v>
      </c>
      <c r="Q907" s="31">
        <f t="shared" si="2238"/>
        <v>0</v>
      </c>
      <c r="R907" s="31">
        <f t="shared" si="2239"/>
        <v>0</v>
      </c>
      <c r="S907" s="31">
        <f t="shared" si="2240"/>
        <v>0</v>
      </c>
      <c r="T907" s="31">
        <f t="shared" si="2241"/>
        <v>0</v>
      </c>
      <c r="U907" s="31">
        <f t="shared" si="2242"/>
        <v>0</v>
      </c>
      <c r="V907" s="31">
        <f t="shared" si="2243"/>
        <v>0</v>
      </c>
      <c r="W907" s="31">
        <f t="shared" si="2244"/>
        <v>0</v>
      </c>
      <c r="X907" s="31">
        <f t="shared" si="2245"/>
        <v>0</v>
      </c>
      <c r="Y907" s="31">
        <f t="shared" si="2246"/>
        <v>0</v>
      </c>
      <c r="Z907" s="31">
        <f t="shared" si="2247"/>
        <v>0</v>
      </c>
      <c r="AA907" s="31">
        <f t="shared" si="2248"/>
        <v>0</v>
      </c>
      <c r="AB907" s="31">
        <f t="shared" si="2249"/>
        <v>0</v>
      </c>
      <c r="AC907" s="31">
        <f t="shared" si="2162"/>
        <v>3910.6999999999998</v>
      </c>
      <c r="AD907" s="31">
        <f t="shared" si="2163"/>
        <v>3910.6999999999998</v>
      </c>
      <c r="AE907" s="31">
        <f t="shared" si="2164"/>
        <v>3910.6999999999998</v>
      </c>
      <c r="AF907" s="31">
        <f t="shared" si="2250"/>
        <v>0</v>
      </c>
      <c r="AG907" s="31">
        <f t="shared" si="2165"/>
        <v>3910.6999999999998</v>
      </c>
      <c r="AH907" s="31">
        <f t="shared" si="2166"/>
        <v>3910.6999999999998</v>
      </c>
      <c r="AI907" s="31">
        <f t="shared" si="2167"/>
        <v>3910.6999999999998</v>
      </c>
      <c r="AJ907" s="31">
        <f t="shared" si="2251"/>
        <v>0</v>
      </c>
      <c r="AK907" s="31">
        <f t="shared" si="2252"/>
        <v>0</v>
      </c>
      <c r="AL907" s="31">
        <f t="shared" si="2253"/>
        <v>0</v>
      </c>
      <c r="AM907" s="31">
        <f t="shared" si="2254"/>
        <v>0</v>
      </c>
      <c r="AN907" s="31">
        <f t="shared" si="2255"/>
        <v>0</v>
      </c>
      <c r="AO907" s="31">
        <f t="shared" si="2256"/>
        <v>0</v>
      </c>
      <c r="AP907" s="31">
        <f t="shared" si="2257"/>
        <v>0</v>
      </c>
      <c r="AQ907" s="31">
        <f t="shared" si="2258"/>
        <v>0</v>
      </c>
      <c r="AR907" s="31">
        <f t="shared" si="2259"/>
        <v>0</v>
      </c>
      <c r="AS907" s="31">
        <f t="shared" si="2129"/>
        <v>3910.6999999999998</v>
      </c>
      <c r="AT907" s="31">
        <f t="shared" si="2130"/>
        <v>3910.6999999999998</v>
      </c>
      <c r="AU907" s="31">
        <f t="shared" si="2131"/>
        <v>3910.6999999999998</v>
      </c>
      <c r="AV907" s="31">
        <f t="shared" si="2260"/>
        <v>0</v>
      </c>
      <c r="AW907" s="32">
        <v>0</v>
      </c>
      <c r="AX907" s="32"/>
      <c r="AY907" s="1" t="s">
        <v>152</v>
      </c>
      <c r="AZ907" s="1"/>
      <c r="BA907" s="1"/>
      <c r="BB907" s="1"/>
      <c r="BC907" s="1"/>
      <c r="BD907" s="1"/>
      <c r="BE907" s="1"/>
    </row>
    <row r="908" ht="31.5">
      <c r="A908" s="29" t="s">
        <v>500</v>
      </c>
      <c r="B908" s="29" t="s">
        <v>116</v>
      </c>
      <c r="C908" s="29" t="s">
        <v>255</v>
      </c>
      <c r="D908" s="29" t="s">
        <v>461</v>
      </c>
      <c r="E908" s="36"/>
      <c r="F908" s="30" t="s">
        <v>462</v>
      </c>
      <c r="G908" s="31">
        <f t="shared" si="2231"/>
        <v>3910.6999999999998</v>
      </c>
      <c r="H908" s="31">
        <f t="shared" si="2232"/>
        <v>3910.6999999999998</v>
      </c>
      <c r="I908" s="31">
        <f t="shared" si="2233"/>
        <v>3910.6999999999998</v>
      </c>
      <c r="J908" s="31">
        <f t="shared" si="2234"/>
        <v>0</v>
      </c>
      <c r="K908" s="31">
        <f t="shared" si="2235"/>
        <v>0</v>
      </c>
      <c r="L908" s="31">
        <f t="shared" si="2236"/>
        <v>0</v>
      </c>
      <c r="M908" s="31">
        <f t="shared" si="2198"/>
        <v>3910.6999999999998</v>
      </c>
      <c r="N908" s="31">
        <f t="shared" si="2199"/>
        <v>3910.6999999999998</v>
      </c>
      <c r="O908" s="31">
        <f t="shared" si="2200"/>
        <v>3910.6999999999998</v>
      </c>
      <c r="P908" s="31">
        <f t="shared" si="2237"/>
        <v>0</v>
      </c>
      <c r="Q908" s="31">
        <f t="shared" si="2238"/>
        <v>0</v>
      </c>
      <c r="R908" s="31">
        <f t="shared" si="2239"/>
        <v>0</v>
      </c>
      <c r="S908" s="31">
        <f t="shared" si="2240"/>
        <v>0</v>
      </c>
      <c r="T908" s="31">
        <f t="shared" si="2241"/>
        <v>0</v>
      </c>
      <c r="U908" s="31">
        <f t="shared" si="2242"/>
        <v>0</v>
      </c>
      <c r="V908" s="31">
        <f t="shared" si="2243"/>
        <v>0</v>
      </c>
      <c r="W908" s="31">
        <f t="shared" si="2244"/>
        <v>0</v>
      </c>
      <c r="X908" s="31">
        <f t="shared" si="2245"/>
        <v>0</v>
      </c>
      <c r="Y908" s="31">
        <f t="shared" si="2246"/>
        <v>0</v>
      </c>
      <c r="Z908" s="31">
        <f t="shared" si="2247"/>
        <v>0</v>
      </c>
      <c r="AA908" s="31">
        <f t="shared" si="2248"/>
        <v>0</v>
      </c>
      <c r="AB908" s="31">
        <f t="shared" si="2249"/>
        <v>0</v>
      </c>
      <c r="AC908" s="31">
        <f t="shared" si="2162"/>
        <v>3910.6999999999998</v>
      </c>
      <c r="AD908" s="31">
        <f t="shared" si="2163"/>
        <v>3910.6999999999998</v>
      </c>
      <c r="AE908" s="31">
        <f t="shared" si="2164"/>
        <v>3910.6999999999998</v>
      </c>
      <c r="AF908" s="31">
        <f t="shared" si="2250"/>
        <v>0</v>
      </c>
      <c r="AG908" s="31">
        <f t="shared" si="2165"/>
        <v>3910.6999999999998</v>
      </c>
      <c r="AH908" s="31">
        <f t="shared" si="2166"/>
        <v>3910.6999999999998</v>
      </c>
      <c r="AI908" s="31">
        <f t="shared" si="2167"/>
        <v>3910.6999999999998</v>
      </c>
      <c r="AJ908" s="31">
        <f t="shared" si="2251"/>
        <v>0</v>
      </c>
      <c r="AK908" s="31">
        <f t="shared" si="2252"/>
        <v>0</v>
      </c>
      <c r="AL908" s="31">
        <f t="shared" si="2253"/>
        <v>0</v>
      </c>
      <c r="AM908" s="31">
        <f t="shared" si="2254"/>
        <v>0</v>
      </c>
      <c r="AN908" s="31">
        <f t="shared" si="2255"/>
        <v>0</v>
      </c>
      <c r="AO908" s="31">
        <f t="shared" si="2256"/>
        <v>0</v>
      </c>
      <c r="AP908" s="31">
        <f t="shared" si="2257"/>
        <v>0</v>
      </c>
      <c r="AQ908" s="31">
        <f t="shared" si="2258"/>
        <v>0</v>
      </c>
      <c r="AR908" s="31">
        <f t="shared" si="2259"/>
        <v>0</v>
      </c>
      <c r="AS908" s="31">
        <f t="shared" si="2129"/>
        <v>3910.6999999999998</v>
      </c>
      <c r="AT908" s="31">
        <f t="shared" si="2130"/>
        <v>3910.6999999999998</v>
      </c>
      <c r="AU908" s="31">
        <f t="shared" si="2131"/>
        <v>3910.6999999999998</v>
      </c>
      <c r="AV908" s="31">
        <f t="shared" si="2260"/>
        <v>0</v>
      </c>
      <c r="AW908" s="32"/>
      <c r="AX908" s="32"/>
      <c r="AY908" s="1"/>
      <c r="AZ908" s="1"/>
      <c r="BA908" s="1"/>
      <c r="BB908" s="1"/>
      <c r="BC908" s="1"/>
      <c r="BD908" s="1"/>
      <c r="BE908" s="1"/>
    </row>
    <row r="909" ht="31.5">
      <c r="A909" s="29" t="s">
        <v>500</v>
      </c>
      <c r="B909" s="29" t="s">
        <v>116</v>
      </c>
      <c r="C909" s="29" t="s">
        <v>255</v>
      </c>
      <c r="D909" s="29" t="s">
        <v>463</v>
      </c>
      <c r="E909" s="36"/>
      <c r="F909" s="30" t="s">
        <v>464</v>
      </c>
      <c r="G909" s="31">
        <f t="shared" si="2231"/>
        <v>3910.6999999999998</v>
      </c>
      <c r="H909" s="31">
        <f t="shared" si="2232"/>
        <v>3910.6999999999998</v>
      </c>
      <c r="I909" s="31">
        <f t="shared" si="2233"/>
        <v>3910.6999999999998</v>
      </c>
      <c r="J909" s="31">
        <f t="shared" si="2234"/>
        <v>0</v>
      </c>
      <c r="K909" s="31">
        <f t="shared" si="2235"/>
        <v>0</v>
      </c>
      <c r="L909" s="31">
        <f t="shared" si="2236"/>
        <v>0</v>
      </c>
      <c r="M909" s="31">
        <f t="shared" si="2198"/>
        <v>3910.6999999999998</v>
      </c>
      <c r="N909" s="31">
        <f t="shared" si="2199"/>
        <v>3910.6999999999998</v>
      </c>
      <c r="O909" s="31">
        <f t="shared" si="2200"/>
        <v>3910.6999999999998</v>
      </c>
      <c r="P909" s="31">
        <f t="shared" si="2237"/>
        <v>0</v>
      </c>
      <c r="Q909" s="31">
        <f t="shared" si="2238"/>
        <v>0</v>
      </c>
      <c r="R909" s="31">
        <f t="shared" si="2239"/>
        <v>0</v>
      </c>
      <c r="S909" s="31">
        <f t="shared" si="2240"/>
        <v>0</v>
      </c>
      <c r="T909" s="31">
        <f t="shared" si="2241"/>
        <v>0</v>
      </c>
      <c r="U909" s="31">
        <f t="shared" si="2242"/>
        <v>0</v>
      </c>
      <c r="V909" s="31">
        <f t="shared" si="2243"/>
        <v>0</v>
      </c>
      <c r="W909" s="31">
        <f t="shared" si="2244"/>
        <v>0</v>
      </c>
      <c r="X909" s="31">
        <f t="shared" si="2245"/>
        <v>0</v>
      </c>
      <c r="Y909" s="31">
        <f t="shared" si="2246"/>
        <v>0</v>
      </c>
      <c r="Z909" s="31">
        <f t="shared" si="2247"/>
        <v>0</v>
      </c>
      <c r="AA909" s="31">
        <f t="shared" si="2248"/>
        <v>0</v>
      </c>
      <c r="AB909" s="31">
        <f t="shared" si="2249"/>
        <v>0</v>
      </c>
      <c r="AC909" s="31">
        <f t="shared" si="2162"/>
        <v>3910.6999999999998</v>
      </c>
      <c r="AD909" s="31">
        <f t="shared" si="2163"/>
        <v>3910.6999999999998</v>
      </c>
      <c r="AE909" s="31">
        <f t="shared" si="2164"/>
        <v>3910.6999999999998</v>
      </c>
      <c r="AF909" s="31">
        <f t="shared" si="2250"/>
        <v>0</v>
      </c>
      <c r="AG909" s="31">
        <f t="shared" si="2165"/>
        <v>3910.6999999999998</v>
      </c>
      <c r="AH909" s="31">
        <f t="shared" si="2166"/>
        <v>3910.6999999999998</v>
      </c>
      <c r="AI909" s="31">
        <f t="shared" si="2167"/>
        <v>3910.6999999999998</v>
      </c>
      <c r="AJ909" s="31">
        <f t="shared" si="2251"/>
        <v>0</v>
      </c>
      <c r="AK909" s="31">
        <f t="shared" si="2252"/>
        <v>0</v>
      </c>
      <c r="AL909" s="31">
        <f t="shared" si="2253"/>
        <v>0</v>
      </c>
      <c r="AM909" s="31">
        <f t="shared" si="2254"/>
        <v>0</v>
      </c>
      <c r="AN909" s="31">
        <f t="shared" si="2255"/>
        <v>0</v>
      </c>
      <c r="AO909" s="31">
        <f t="shared" si="2256"/>
        <v>0</v>
      </c>
      <c r="AP909" s="31">
        <f t="shared" si="2257"/>
        <v>0</v>
      </c>
      <c r="AQ909" s="31">
        <f t="shared" si="2258"/>
        <v>0</v>
      </c>
      <c r="AR909" s="31">
        <f t="shared" si="2259"/>
        <v>0</v>
      </c>
      <c r="AS909" s="31">
        <f t="shared" si="2129"/>
        <v>3910.6999999999998</v>
      </c>
      <c r="AT909" s="31">
        <f t="shared" si="2130"/>
        <v>3910.6999999999998</v>
      </c>
      <c r="AU909" s="31">
        <f t="shared" si="2131"/>
        <v>3910.6999999999998</v>
      </c>
      <c r="AV909" s="31">
        <f t="shared" si="2260"/>
        <v>0</v>
      </c>
      <c r="AW909" s="32"/>
      <c r="AX909" s="32"/>
      <c r="AY909" s="1"/>
      <c r="AZ909" s="1"/>
      <c r="BA909" s="1"/>
      <c r="BB909" s="1"/>
      <c r="BC909" s="1"/>
      <c r="BD909" s="1"/>
      <c r="BE909" s="1"/>
    </row>
    <row r="910" ht="31.5">
      <c r="A910" s="29" t="s">
        <v>500</v>
      </c>
      <c r="B910" s="29" t="s">
        <v>116</v>
      </c>
      <c r="C910" s="29" t="s">
        <v>255</v>
      </c>
      <c r="D910" s="29" t="s">
        <v>463</v>
      </c>
      <c r="E910" s="29" t="s">
        <v>39</v>
      </c>
      <c r="F910" s="30" t="s">
        <v>40</v>
      </c>
      <c r="G910" s="31">
        <v>3910.6999999999998</v>
      </c>
      <c r="H910" s="31">
        <v>3910.6999999999998</v>
      </c>
      <c r="I910" s="31">
        <v>3910.6999999999998</v>
      </c>
      <c r="J910" s="31"/>
      <c r="K910" s="31"/>
      <c r="L910" s="31"/>
      <c r="M910" s="31">
        <f t="shared" si="2198"/>
        <v>3910.6999999999998</v>
      </c>
      <c r="N910" s="31">
        <f t="shared" si="2199"/>
        <v>3910.6999999999998</v>
      </c>
      <c r="O910" s="31">
        <f t="shared" si="2200"/>
        <v>3910.6999999999998</v>
      </c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  <c r="AA910" s="31"/>
      <c r="AB910" s="31"/>
      <c r="AC910" s="31">
        <f t="shared" si="2162"/>
        <v>3910.6999999999998</v>
      </c>
      <c r="AD910" s="31">
        <f t="shared" si="2163"/>
        <v>3910.6999999999998</v>
      </c>
      <c r="AE910" s="31">
        <f t="shared" si="2164"/>
        <v>3910.6999999999998</v>
      </c>
      <c r="AF910" s="31"/>
      <c r="AG910" s="31">
        <f t="shared" si="2165"/>
        <v>3910.6999999999998</v>
      </c>
      <c r="AH910" s="31">
        <f t="shared" si="2166"/>
        <v>3910.6999999999998</v>
      </c>
      <c r="AI910" s="31">
        <f t="shared" si="2167"/>
        <v>3910.6999999999998</v>
      </c>
      <c r="AJ910" s="31"/>
      <c r="AK910" s="31"/>
      <c r="AL910" s="31"/>
      <c r="AM910" s="31"/>
      <c r="AN910" s="31"/>
      <c r="AO910" s="31"/>
      <c r="AP910" s="31"/>
      <c r="AQ910" s="31"/>
      <c r="AR910" s="31"/>
      <c r="AS910" s="31">
        <f t="shared" si="2129"/>
        <v>3910.6999999999998</v>
      </c>
      <c r="AT910" s="31">
        <f t="shared" si="2130"/>
        <v>3910.6999999999998</v>
      </c>
      <c r="AU910" s="31">
        <f t="shared" si="2131"/>
        <v>3910.6999999999998</v>
      </c>
      <c r="AV910" s="31"/>
      <c r="AW910" s="32"/>
      <c r="AX910" s="32"/>
      <c r="AY910" s="1"/>
      <c r="AZ910" s="1"/>
      <c r="BA910" s="1"/>
      <c r="BB910" s="1"/>
      <c r="BC910" s="1"/>
      <c r="BD910" s="1"/>
      <c r="BE910" s="1"/>
    </row>
    <row r="911" ht="31.5">
      <c r="A911" s="29" t="s">
        <v>500</v>
      </c>
      <c r="B911" s="29" t="s">
        <v>116</v>
      </c>
      <c r="C911" s="29" t="s">
        <v>255</v>
      </c>
      <c r="D911" s="29" t="s">
        <v>465</v>
      </c>
      <c r="E911" s="36"/>
      <c r="F911" s="30" t="s">
        <v>466</v>
      </c>
      <c r="G911" s="31">
        <f t="shared" si="2231"/>
        <v>16366.5</v>
      </c>
      <c r="H911" s="31">
        <f t="shared" si="2232"/>
        <v>16366.5</v>
      </c>
      <c r="I911" s="31">
        <f t="shared" si="2233"/>
        <v>16366.5</v>
      </c>
      <c r="J911" s="31">
        <f t="shared" si="2234"/>
        <v>1687.3</v>
      </c>
      <c r="K911" s="31">
        <f t="shared" si="2235"/>
        <v>1687.3</v>
      </c>
      <c r="L911" s="31">
        <f t="shared" si="2236"/>
        <v>1687.3</v>
      </c>
      <c r="M911" s="31">
        <f t="shared" si="2198"/>
        <v>18053.799999999999</v>
      </c>
      <c r="N911" s="31">
        <f t="shared" si="2199"/>
        <v>18053.799999999999</v>
      </c>
      <c r="O911" s="31">
        <f t="shared" si="2200"/>
        <v>18053.799999999999</v>
      </c>
      <c r="P911" s="31">
        <f t="shared" si="2237"/>
        <v>0</v>
      </c>
      <c r="Q911" s="31">
        <f t="shared" si="2238"/>
        <v>0</v>
      </c>
      <c r="R911" s="31">
        <f t="shared" si="2239"/>
        <v>0</v>
      </c>
      <c r="S911" s="31">
        <f t="shared" si="2240"/>
        <v>0</v>
      </c>
      <c r="T911" s="31">
        <f t="shared" si="2241"/>
        <v>0</v>
      </c>
      <c r="U911" s="31">
        <f t="shared" si="2242"/>
        <v>0</v>
      </c>
      <c r="V911" s="31">
        <f t="shared" si="2243"/>
        <v>0</v>
      </c>
      <c r="W911" s="31">
        <f t="shared" si="2244"/>
        <v>0</v>
      </c>
      <c r="X911" s="31">
        <f t="shared" si="2245"/>
        <v>0</v>
      </c>
      <c r="Y911" s="31">
        <f t="shared" si="2246"/>
        <v>0</v>
      </c>
      <c r="Z911" s="31">
        <f t="shared" si="2247"/>
        <v>0</v>
      </c>
      <c r="AA911" s="31">
        <f t="shared" si="2248"/>
        <v>0</v>
      </c>
      <c r="AB911" s="31">
        <f t="shared" si="2249"/>
        <v>0</v>
      </c>
      <c r="AC911" s="31">
        <f t="shared" si="2162"/>
        <v>18053.799999999999</v>
      </c>
      <c r="AD911" s="31">
        <f t="shared" si="2163"/>
        <v>18053.799999999999</v>
      </c>
      <c r="AE911" s="31">
        <f t="shared" si="2164"/>
        <v>18053.799999999999</v>
      </c>
      <c r="AF911" s="31">
        <f t="shared" si="2250"/>
        <v>0</v>
      </c>
      <c r="AG911" s="31">
        <f t="shared" si="2165"/>
        <v>18053.799999999999</v>
      </c>
      <c r="AH911" s="31">
        <f t="shared" si="2166"/>
        <v>18053.799999999999</v>
      </c>
      <c r="AI911" s="31">
        <f t="shared" si="2167"/>
        <v>18053.799999999999</v>
      </c>
      <c r="AJ911" s="31">
        <f t="shared" si="2251"/>
        <v>0</v>
      </c>
      <c r="AK911" s="31">
        <f t="shared" si="2252"/>
        <v>0</v>
      </c>
      <c r="AL911" s="31">
        <f t="shared" si="2253"/>
        <v>0</v>
      </c>
      <c r="AM911" s="31">
        <f t="shared" si="2254"/>
        <v>0</v>
      </c>
      <c r="AN911" s="31">
        <f t="shared" si="2255"/>
        <v>0</v>
      </c>
      <c r="AO911" s="31">
        <f t="shared" si="2256"/>
        <v>0</v>
      </c>
      <c r="AP911" s="31">
        <f t="shared" si="2257"/>
        <v>0</v>
      </c>
      <c r="AQ911" s="31">
        <f t="shared" si="2258"/>
        <v>0</v>
      </c>
      <c r="AR911" s="31">
        <f t="shared" si="2259"/>
        <v>0</v>
      </c>
      <c r="AS911" s="31">
        <f t="shared" si="2129"/>
        <v>18053.799999999999</v>
      </c>
      <c r="AT911" s="31">
        <f t="shared" si="2130"/>
        <v>18053.799999999999</v>
      </c>
      <c r="AU911" s="31">
        <f t="shared" si="2131"/>
        <v>18053.799999999999</v>
      </c>
      <c r="AV911" s="31">
        <f t="shared" si="2260"/>
        <v>0</v>
      </c>
      <c r="AW911" s="32"/>
      <c r="AX911" s="32"/>
      <c r="AY911" s="1"/>
      <c r="AZ911" s="1"/>
      <c r="BA911" s="1"/>
      <c r="BB911" s="1"/>
      <c r="BC911" s="1"/>
      <c r="BD911" s="1"/>
      <c r="BE911" s="1"/>
    </row>
    <row r="912">
      <c r="A912" s="29" t="s">
        <v>500</v>
      </c>
      <c r="B912" s="29" t="s">
        <v>116</v>
      </c>
      <c r="C912" s="29" t="s">
        <v>255</v>
      </c>
      <c r="D912" s="29" t="s">
        <v>467</v>
      </c>
      <c r="E912" s="36"/>
      <c r="F912" s="30" t="s">
        <v>440</v>
      </c>
      <c r="G912" s="31">
        <f t="shared" si="2231"/>
        <v>16366.5</v>
      </c>
      <c r="H912" s="31">
        <f t="shared" si="2232"/>
        <v>16366.5</v>
      </c>
      <c r="I912" s="31">
        <f t="shared" si="2233"/>
        <v>16366.5</v>
      </c>
      <c r="J912" s="31">
        <f t="shared" si="2234"/>
        <v>1687.3</v>
      </c>
      <c r="K912" s="31">
        <f t="shared" si="2235"/>
        <v>1687.3</v>
      </c>
      <c r="L912" s="31">
        <f t="shared" si="2236"/>
        <v>1687.3</v>
      </c>
      <c r="M912" s="31">
        <f t="shared" si="2198"/>
        <v>18053.799999999999</v>
      </c>
      <c r="N912" s="31">
        <f t="shared" si="2199"/>
        <v>18053.799999999999</v>
      </c>
      <c r="O912" s="31">
        <f t="shared" si="2200"/>
        <v>18053.799999999999</v>
      </c>
      <c r="P912" s="31">
        <f t="shared" si="2237"/>
        <v>0</v>
      </c>
      <c r="Q912" s="31">
        <f t="shared" si="2238"/>
        <v>0</v>
      </c>
      <c r="R912" s="31">
        <f t="shared" si="2239"/>
        <v>0</v>
      </c>
      <c r="S912" s="31">
        <f t="shared" si="2240"/>
        <v>0</v>
      </c>
      <c r="T912" s="31">
        <f t="shared" si="2241"/>
        <v>0</v>
      </c>
      <c r="U912" s="31">
        <f t="shared" si="2242"/>
        <v>0</v>
      </c>
      <c r="V912" s="31">
        <f t="shared" si="2243"/>
        <v>0</v>
      </c>
      <c r="W912" s="31">
        <f t="shared" si="2244"/>
        <v>0</v>
      </c>
      <c r="X912" s="31">
        <f t="shared" si="2245"/>
        <v>0</v>
      </c>
      <c r="Y912" s="31">
        <f t="shared" si="2246"/>
        <v>0</v>
      </c>
      <c r="Z912" s="31">
        <f t="shared" si="2247"/>
        <v>0</v>
      </c>
      <c r="AA912" s="31">
        <f t="shared" si="2248"/>
        <v>0</v>
      </c>
      <c r="AB912" s="31">
        <f t="shared" si="2249"/>
        <v>0</v>
      </c>
      <c r="AC912" s="31">
        <f t="shared" si="2162"/>
        <v>18053.799999999999</v>
      </c>
      <c r="AD912" s="31">
        <f t="shared" si="2163"/>
        <v>18053.799999999999</v>
      </c>
      <c r="AE912" s="31">
        <f t="shared" si="2164"/>
        <v>18053.799999999999</v>
      </c>
      <c r="AF912" s="31">
        <f t="shared" si="2250"/>
        <v>0</v>
      </c>
      <c r="AG912" s="31">
        <f t="shared" si="2165"/>
        <v>18053.799999999999</v>
      </c>
      <c r="AH912" s="31">
        <f t="shared" si="2166"/>
        <v>18053.799999999999</v>
      </c>
      <c r="AI912" s="31">
        <f t="shared" si="2167"/>
        <v>18053.799999999999</v>
      </c>
      <c r="AJ912" s="31">
        <f t="shared" si="2251"/>
        <v>0</v>
      </c>
      <c r="AK912" s="31">
        <f t="shared" si="2252"/>
        <v>0</v>
      </c>
      <c r="AL912" s="31">
        <f t="shared" si="2253"/>
        <v>0</v>
      </c>
      <c r="AM912" s="31">
        <f t="shared" si="2254"/>
        <v>0</v>
      </c>
      <c r="AN912" s="31">
        <f t="shared" si="2255"/>
        <v>0</v>
      </c>
      <c r="AO912" s="31">
        <f t="shared" si="2256"/>
        <v>0</v>
      </c>
      <c r="AP912" s="31">
        <f t="shared" si="2257"/>
        <v>0</v>
      </c>
      <c r="AQ912" s="31">
        <f t="shared" si="2258"/>
        <v>0</v>
      </c>
      <c r="AR912" s="31">
        <f t="shared" si="2259"/>
        <v>0</v>
      </c>
      <c r="AS912" s="31">
        <f t="shared" si="2129"/>
        <v>18053.799999999999</v>
      </c>
      <c r="AT912" s="31">
        <f t="shared" si="2130"/>
        <v>18053.799999999999</v>
      </c>
      <c r="AU912" s="31">
        <f t="shared" si="2131"/>
        <v>18053.799999999999</v>
      </c>
      <c r="AV912" s="31">
        <f t="shared" si="2260"/>
        <v>0</v>
      </c>
      <c r="AW912" s="32"/>
      <c r="AX912" s="32"/>
      <c r="AY912" s="1"/>
      <c r="AZ912" s="1"/>
      <c r="BA912" s="1"/>
      <c r="BB912" s="1"/>
      <c r="BC912" s="1"/>
      <c r="BD912" s="1"/>
      <c r="BE912" s="1"/>
    </row>
    <row r="913" ht="31.5">
      <c r="A913" s="29" t="s">
        <v>500</v>
      </c>
      <c r="B913" s="29" t="s">
        <v>116</v>
      </c>
      <c r="C913" s="29" t="s">
        <v>255</v>
      </c>
      <c r="D913" s="29" t="s">
        <v>468</v>
      </c>
      <c r="E913" s="36"/>
      <c r="F913" s="30" t="s">
        <v>469</v>
      </c>
      <c r="G913" s="31">
        <f t="shared" si="2231"/>
        <v>16366.5</v>
      </c>
      <c r="H913" s="31">
        <f t="shared" si="2232"/>
        <v>16366.5</v>
      </c>
      <c r="I913" s="31">
        <f t="shared" si="2233"/>
        <v>16366.5</v>
      </c>
      <c r="J913" s="31">
        <f t="shared" si="2234"/>
        <v>1687.3</v>
      </c>
      <c r="K913" s="31">
        <f t="shared" si="2235"/>
        <v>1687.3</v>
      </c>
      <c r="L913" s="31">
        <f t="shared" si="2236"/>
        <v>1687.3</v>
      </c>
      <c r="M913" s="31">
        <f t="shared" si="2198"/>
        <v>18053.799999999999</v>
      </c>
      <c r="N913" s="31">
        <f t="shared" si="2199"/>
        <v>18053.799999999999</v>
      </c>
      <c r="O913" s="31">
        <f t="shared" si="2200"/>
        <v>18053.799999999999</v>
      </c>
      <c r="P913" s="31">
        <f t="shared" si="2237"/>
        <v>0</v>
      </c>
      <c r="Q913" s="31">
        <f t="shared" si="2238"/>
        <v>0</v>
      </c>
      <c r="R913" s="31">
        <f t="shared" si="2239"/>
        <v>0</v>
      </c>
      <c r="S913" s="31">
        <f t="shared" si="2240"/>
        <v>0</v>
      </c>
      <c r="T913" s="31">
        <f t="shared" si="2241"/>
        <v>0</v>
      </c>
      <c r="U913" s="31">
        <f t="shared" si="2242"/>
        <v>0</v>
      </c>
      <c r="V913" s="31">
        <f t="shared" si="2243"/>
        <v>0</v>
      </c>
      <c r="W913" s="31">
        <f t="shared" si="2244"/>
        <v>0</v>
      </c>
      <c r="X913" s="31">
        <f t="shared" si="2245"/>
        <v>0</v>
      </c>
      <c r="Y913" s="31">
        <f t="shared" si="2246"/>
        <v>0</v>
      </c>
      <c r="Z913" s="31">
        <f t="shared" si="2247"/>
        <v>0</v>
      </c>
      <c r="AA913" s="31">
        <f t="shared" si="2248"/>
        <v>0</v>
      </c>
      <c r="AB913" s="31">
        <f t="shared" si="2249"/>
        <v>0</v>
      </c>
      <c r="AC913" s="31">
        <f t="shared" si="2162"/>
        <v>18053.799999999999</v>
      </c>
      <c r="AD913" s="31">
        <f t="shared" si="2163"/>
        <v>18053.799999999999</v>
      </c>
      <c r="AE913" s="31">
        <f t="shared" si="2164"/>
        <v>18053.799999999999</v>
      </c>
      <c r="AF913" s="31">
        <f t="shared" si="2250"/>
        <v>0</v>
      </c>
      <c r="AG913" s="31">
        <f t="shared" si="2165"/>
        <v>18053.799999999999</v>
      </c>
      <c r="AH913" s="31">
        <f t="shared" si="2166"/>
        <v>18053.799999999999</v>
      </c>
      <c r="AI913" s="31">
        <f t="shared" si="2167"/>
        <v>18053.799999999999</v>
      </c>
      <c r="AJ913" s="31">
        <f t="shared" si="2251"/>
        <v>0</v>
      </c>
      <c r="AK913" s="31">
        <f t="shared" si="2252"/>
        <v>0</v>
      </c>
      <c r="AL913" s="31">
        <f t="shared" si="2253"/>
        <v>0</v>
      </c>
      <c r="AM913" s="31">
        <f t="shared" si="2254"/>
        <v>0</v>
      </c>
      <c r="AN913" s="31">
        <f t="shared" si="2255"/>
        <v>0</v>
      </c>
      <c r="AO913" s="31">
        <f t="shared" si="2256"/>
        <v>0</v>
      </c>
      <c r="AP913" s="31">
        <f t="shared" si="2257"/>
        <v>0</v>
      </c>
      <c r="AQ913" s="31">
        <f t="shared" si="2258"/>
        <v>0</v>
      </c>
      <c r="AR913" s="31">
        <f t="shared" si="2259"/>
        <v>0</v>
      </c>
      <c r="AS913" s="31">
        <f t="shared" si="2129"/>
        <v>18053.799999999999</v>
      </c>
      <c r="AT913" s="31">
        <f t="shared" si="2130"/>
        <v>18053.799999999999</v>
      </c>
      <c r="AU913" s="31">
        <f t="shared" si="2131"/>
        <v>18053.799999999999</v>
      </c>
      <c r="AV913" s="31">
        <f t="shared" si="2260"/>
        <v>0</v>
      </c>
      <c r="AW913" s="32"/>
      <c r="AX913" s="32"/>
      <c r="AY913" s="1"/>
      <c r="AZ913" s="1"/>
      <c r="BA913" s="1"/>
      <c r="BB913" s="1"/>
      <c r="BC913" s="1"/>
      <c r="BD913" s="1"/>
      <c r="BE913" s="1"/>
    </row>
    <row r="914" ht="31.5">
      <c r="A914" s="29" t="s">
        <v>500</v>
      </c>
      <c r="B914" s="29" t="s">
        <v>116</v>
      </c>
      <c r="C914" s="29" t="s">
        <v>255</v>
      </c>
      <c r="D914" s="29" t="s">
        <v>470</v>
      </c>
      <c r="E914" s="36"/>
      <c r="F914" s="30" t="s">
        <v>471</v>
      </c>
      <c r="G914" s="31">
        <f t="shared" si="2231"/>
        <v>16366.5</v>
      </c>
      <c r="H914" s="31">
        <f t="shared" si="2232"/>
        <v>16366.5</v>
      </c>
      <c r="I914" s="31">
        <f t="shared" si="2233"/>
        <v>16366.5</v>
      </c>
      <c r="J914" s="31">
        <f t="shared" si="2234"/>
        <v>1687.3</v>
      </c>
      <c r="K914" s="31">
        <f t="shared" si="2235"/>
        <v>1687.3</v>
      </c>
      <c r="L914" s="31">
        <f t="shared" si="2236"/>
        <v>1687.3</v>
      </c>
      <c r="M914" s="31">
        <f t="shared" si="2198"/>
        <v>18053.799999999999</v>
      </c>
      <c r="N914" s="31">
        <f t="shared" si="2199"/>
        <v>18053.799999999999</v>
      </c>
      <c r="O914" s="31">
        <f t="shared" si="2200"/>
        <v>18053.799999999999</v>
      </c>
      <c r="P914" s="31">
        <f t="shared" si="2237"/>
        <v>0</v>
      </c>
      <c r="Q914" s="31">
        <f t="shared" si="2238"/>
        <v>0</v>
      </c>
      <c r="R914" s="31">
        <f t="shared" si="2239"/>
        <v>0</v>
      </c>
      <c r="S914" s="31">
        <f t="shared" si="2240"/>
        <v>0</v>
      </c>
      <c r="T914" s="31">
        <f t="shared" si="2241"/>
        <v>0</v>
      </c>
      <c r="U914" s="31">
        <f t="shared" si="2242"/>
        <v>0</v>
      </c>
      <c r="V914" s="31">
        <f t="shared" si="2243"/>
        <v>0</v>
      </c>
      <c r="W914" s="31">
        <f t="shared" si="2244"/>
        <v>0</v>
      </c>
      <c r="X914" s="31">
        <f t="shared" si="2245"/>
        <v>0</v>
      </c>
      <c r="Y914" s="31">
        <f t="shared" si="2246"/>
        <v>0</v>
      </c>
      <c r="Z914" s="31">
        <f t="shared" si="2247"/>
        <v>0</v>
      </c>
      <c r="AA914" s="31">
        <f t="shared" si="2248"/>
        <v>0</v>
      </c>
      <c r="AB914" s="31">
        <f t="shared" si="2249"/>
        <v>0</v>
      </c>
      <c r="AC914" s="31">
        <f t="shared" si="2162"/>
        <v>18053.799999999999</v>
      </c>
      <c r="AD914" s="31">
        <f t="shared" si="2163"/>
        <v>18053.799999999999</v>
      </c>
      <c r="AE914" s="31">
        <f t="shared" si="2164"/>
        <v>18053.799999999999</v>
      </c>
      <c r="AF914" s="31">
        <f t="shared" si="2250"/>
        <v>0</v>
      </c>
      <c r="AG914" s="31">
        <f t="shared" si="2165"/>
        <v>18053.799999999999</v>
      </c>
      <c r="AH914" s="31">
        <f t="shared" si="2166"/>
        <v>18053.799999999999</v>
      </c>
      <c r="AI914" s="31">
        <f t="shared" si="2167"/>
        <v>18053.799999999999</v>
      </c>
      <c r="AJ914" s="31">
        <f t="shared" si="2251"/>
        <v>0</v>
      </c>
      <c r="AK914" s="31">
        <f t="shared" si="2252"/>
        <v>0</v>
      </c>
      <c r="AL914" s="31">
        <f t="shared" si="2253"/>
        <v>0</v>
      </c>
      <c r="AM914" s="31">
        <f t="shared" si="2254"/>
        <v>0</v>
      </c>
      <c r="AN914" s="31">
        <f t="shared" si="2255"/>
        <v>0</v>
      </c>
      <c r="AO914" s="31">
        <f t="shared" si="2256"/>
        <v>0</v>
      </c>
      <c r="AP914" s="31">
        <f t="shared" si="2257"/>
        <v>0</v>
      </c>
      <c r="AQ914" s="31">
        <f t="shared" si="2258"/>
        <v>0</v>
      </c>
      <c r="AR914" s="31">
        <f t="shared" si="2259"/>
        <v>0</v>
      </c>
      <c r="AS914" s="31">
        <f t="shared" si="2129"/>
        <v>18053.799999999999</v>
      </c>
      <c r="AT914" s="31">
        <f t="shared" si="2130"/>
        <v>18053.799999999999</v>
      </c>
      <c r="AU914" s="31">
        <f t="shared" si="2131"/>
        <v>18053.799999999999</v>
      </c>
      <c r="AV914" s="31">
        <f t="shared" si="2260"/>
        <v>0</v>
      </c>
      <c r="AW914" s="32"/>
      <c r="AX914" s="32"/>
      <c r="AY914" s="1"/>
      <c r="AZ914" s="1"/>
      <c r="BA914" s="1"/>
      <c r="BB914" s="1"/>
      <c r="BC914" s="1"/>
      <c r="BD914" s="1"/>
      <c r="BE914" s="1"/>
    </row>
    <row r="915" ht="31.5">
      <c r="A915" s="29" t="s">
        <v>500</v>
      </c>
      <c r="B915" s="29" t="s">
        <v>116</v>
      </c>
      <c r="C915" s="29" t="s">
        <v>255</v>
      </c>
      <c r="D915" s="29" t="s">
        <v>470</v>
      </c>
      <c r="E915" s="29" t="s">
        <v>129</v>
      </c>
      <c r="F915" s="30" t="s">
        <v>130</v>
      </c>
      <c r="G915" s="31">
        <v>16366.5</v>
      </c>
      <c r="H915" s="31">
        <v>16366.5</v>
      </c>
      <c r="I915" s="31">
        <v>16366.5</v>
      </c>
      <c r="J915" s="33">
        <v>1687.3</v>
      </c>
      <c r="K915" s="33">
        <v>1687.3</v>
      </c>
      <c r="L915" s="33">
        <v>1687.3</v>
      </c>
      <c r="M915" s="31">
        <f t="shared" si="2198"/>
        <v>18053.799999999999</v>
      </c>
      <c r="N915" s="31">
        <f t="shared" si="2199"/>
        <v>18053.799999999999</v>
      </c>
      <c r="O915" s="31">
        <f t="shared" si="2200"/>
        <v>18053.799999999999</v>
      </c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  <c r="AA915" s="31"/>
      <c r="AB915" s="31"/>
      <c r="AC915" s="31">
        <f t="shared" si="2162"/>
        <v>18053.799999999999</v>
      </c>
      <c r="AD915" s="31">
        <f t="shared" si="2163"/>
        <v>18053.799999999999</v>
      </c>
      <c r="AE915" s="31">
        <f t="shared" si="2164"/>
        <v>18053.799999999999</v>
      </c>
      <c r="AF915" s="31"/>
      <c r="AG915" s="31">
        <f t="shared" si="2165"/>
        <v>18053.799999999999</v>
      </c>
      <c r="AH915" s="31">
        <f t="shared" si="2166"/>
        <v>18053.799999999999</v>
      </c>
      <c r="AI915" s="31">
        <f t="shared" si="2167"/>
        <v>18053.799999999999</v>
      </c>
      <c r="AJ915" s="31"/>
      <c r="AK915" s="31"/>
      <c r="AL915" s="31"/>
      <c r="AM915" s="31"/>
      <c r="AN915" s="31"/>
      <c r="AO915" s="31"/>
      <c r="AP915" s="31"/>
      <c r="AQ915" s="31"/>
      <c r="AR915" s="31"/>
      <c r="AS915" s="31">
        <f t="shared" si="2129"/>
        <v>18053.799999999999</v>
      </c>
      <c r="AT915" s="31">
        <f t="shared" si="2130"/>
        <v>18053.799999999999</v>
      </c>
      <c r="AU915" s="31">
        <f t="shared" si="2131"/>
        <v>18053.799999999999</v>
      </c>
      <c r="AV915" s="31"/>
      <c r="AW915" s="32"/>
      <c r="AX915" s="32">
        <v>22</v>
      </c>
      <c r="AY915" s="1"/>
      <c r="AZ915" s="1"/>
      <c r="BA915" s="1"/>
      <c r="BB915" s="1"/>
      <c r="BC915" s="1"/>
      <c r="BD915" s="1"/>
      <c r="BE915" s="1"/>
    </row>
    <row r="916" s="24" customFormat="1">
      <c r="A916" s="25" t="s">
        <v>500</v>
      </c>
      <c r="B916" s="25" t="s">
        <v>116</v>
      </c>
      <c r="C916" s="25" t="s">
        <v>118</v>
      </c>
      <c r="D916" s="25"/>
      <c r="E916" s="25"/>
      <c r="F916" s="26" t="s">
        <v>119</v>
      </c>
      <c r="G916" s="27">
        <f t="shared" si="2231"/>
        <v>1610.5</v>
      </c>
      <c r="H916" s="27">
        <f t="shared" si="2232"/>
        <v>182.5</v>
      </c>
      <c r="I916" s="27">
        <f t="shared" si="2233"/>
        <v>182.5</v>
      </c>
      <c r="J916" s="27">
        <f t="shared" si="2234"/>
        <v>0</v>
      </c>
      <c r="K916" s="27">
        <f t="shared" si="2235"/>
        <v>0</v>
      </c>
      <c r="L916" s="27">
        <f t="shared" si="2236"/>
        <v>0</v>
      </c>
      <c r="M916" s="27">
        <f t="shared" si="2198"/>
        <v>1610.5</v>
      </c>
      <c r="N916" s="27">
        <f t="shared" si="2199"/>
        <v>182.5</v>
      </c>
      <c r="O916" s="27">
        <f t="shared" si="2200"/>
        <v>182.5</v>
      </c>
      <c r="P916" s="27">
        <f t="shared" si="2237"/>
        <v>0</v>
      </c>
      <c r="Q916" s="27">
        <f t="shared" si="2238"/>
        <v>0</v>
      </c>
      <c r="R916" s="27">
        <f t="shared" si="2239"/>
        <v>0</v>
      </c>
      <c r="S916" s="27">
        <f t="shared" si="2240"/>
        <v>0</v>
      </c>
      <c r="T916" s="27">
        <f t="shared" si="2241"/>
        <v>0</v>
      </c>
      <c r="U916" s="27">
        <f t="shared" si="2242"/>
        <v>0</v>
      </c>
      <c r="V916" s="27">
        <f t="shared" si="2243"/>
        <v>0</v>
      </c>
      <c r="W916" s="27">
        <f t="shared" si="2244"/>
        <v>0</v>
      </c>
      <c r="X916" s="27">
        <f t="shared" si="2245"/>
        <v>0</v>
      </c>
      <c r="Y916" s="27">
        <f t="shared" si="2246"/>
        <v>0</v>
      </c>
      <c r="Z916" s="27">
        <f t="shared" si="2247"/>
        <v>0</v>
      </c>
      <c r="AA916" s="27">
        <f t="shared" si="2248"/>
        <v>0</v>
      </c>
      <c r="AB916" s="27">
        <f t="shared" si="2249"/>
        <v>0</v>
      </c>
      <c r="AC916" s="27">
        <f t="shared" si="2162"/>
        <v>1610.5</v>
      </c>
      <c r="AD916" s="27">
        <f t="shared" si="2163"/>
        <v>182.5</v>
      </c>
      <c r="AE916" s="27">
        <f t="shared" si="2164"/>
        <v>182.5</v>
      </c>
      <c r="AF916" s="27">
        <f t="shared" si="2250"/>
        <v>0</v>
      </c>
      <c r="AG916" s="27">
        <f t="shared" si="2165"/>
        <v>1610.5</v>
      </c>
      <c r="AH916" s="27">
        <f t="shared" si="2166"/>
        <v>182.5</v>
      </c>
      <c r="AI916" s="27">
        <f t="shared" si="2167"/>
        <v>182.5</v>
      </c>
      <c r="AJ916" s="27">
        <f t="shared" si="2251"/>
        <v>0</v>
      </c>
      <c r="AK916" s="27">
        <f t="shared" si="2252"/>
        <v>0</v>
      </c>
      <c r="AL916" s="27">
        <f t="shared" si="2253"/>
        <v>-47.941000000000003</v>
      </c>
      <c r="AM916" s="27">
        <f t="shared" si="2254"/>
        <v>0</v>
      </c>
      <c r="AN916" s="27">
        <f t="shared" si="2255"/>
        <v>0</v>
      </c>
      <c r="AO916" s="27">
        <f t="shared" si="2256"/>
        <v>0</v>
      </c>
      <c r="AP916" s="27">
        <f t="shared" si="2257"/>
        <v>0</v>
      </c>
      <c r="AQ916" s="27">
        <f t="shared" si="2258"/>
        <v>0</v>
      </c>
      <c r="AR916" s="27">
        <f t="shared" si="2259"/>
        <v>0</v>
      </c>
      <c r="AS916" s="27">
        <f t="shared" si="2129"/>
        <v>1562.559</v>
      </c>
      <c r="AT916" s="27">
        <f t="shared" si="2130"/>
        <v>182.5</v>
      </c>
      <c r="AU916" s="27">
        <f t="shared" si="2131"/>
        <v>182.5</v>
      </c>
      <c r="AV916" s="27">
        <f t="shared" si="2260"/>
        <v>0</v>
      </c>
      <c r="AW916" s="28"/>
      <c r="AX916" s="28"/>
      <c r="AY916" s="24"/>
      <c r="AZ916" s="24"/>
      <c r="BA916" s="24"/>
      <c r="BB916" s="24"/>
      <c r="BC916" s="24"/>
      <c r="BD916" s="24"/>
      <c r="BE916" s="24"/>
    </row>
    <row r="917" ht="31.5">
      <c r="A917" s="29" t="s">
        <v>500</v>
      </c>
      <c r="B917" s="29" t="s">
        <v>116</v>
      </c>
      <c r="C917" s="29" t="s">
        <v>118</v>
      </c>
      <c r="D917" s="29" t="s">
        <v>120</v>
      </c>
      <c r="E917" s="29"/>
      <c r="F917" s="30" t="s">
        <v>121</v>
      </c>
      <c r="G917" s="31">
        <f t="shared" si="2231"/>
        <v>1610.5</v>
      </c>
      <c r="H917" s="31">
        <f t="shared" si="2232"/>
        <v>182.5</v>
      </c>
      <c r="I917" s="31">
        <f t="shared" si="2233"/>
        <v>182.5</v>
      </c>
      <c r="J917" s="31">
        <f t="shared" si="2234"/>
        <v>0</v>
      </c>
      <c r="K917" s="31">
        <f t="shared" si="2235"/>
        <v>0</v>
      </c>
      <c r="L917" s="31">
        <f t="shared" si="2236"/>
        <v>0</v>
      </c>
      <c r="M917" s="31">
        <f t="shared" si="2198"/>
        <v>1610.5</v>
      </c>
      <c r="N917" s="31">
        <f t="shared" si="2199"/>
        <v>182.5</v>
      </c>
      <c r="O917" s="31">
        <f t="shared" si="2200"/>
        <v>182.5</v>
      </c>
      <c r="P917" s="31">
        <f t="shared" si="2237"/>
        <v>0</v>
      </c>
      <c r="Q917" s="31">
        <f t="shared" si="2238"/>
        <v>0</v>
      </c>
      <c r="R917" s="31">
        <f t="shared" si="2239"/>
        <v>0</v>
      </c>
      <c r="S917" s="31">
        <f t="shared" si="2240"/>
        <v>0</v>
      </c>
      <c r="T917" s="31">
        <f t="shared" si="2241"/>
        <v>0</v>
      </c>
      <c r="U917" s="31">
        <f t="shared" si="2242"/>
        <v>0</v>
      </c>
      <c r="V917" s="31">
        <f t="shared" si="2243"/>
        <v>0</v>
      </c>
      <c r="W917" s="31">
        <f t="shared" si="2244"/>
        <v>0</v>
      </c>
      <c r="X917" s="31">
        <f t="shared" si="2245"/>
        <v>0</v>
      </c>
      <c r="Y917" s="31">
        <f t="shared" si="2246"/>
        <v>0</v>
      </c>
      <c r="Z917" s="31">
        <f t="shared" si="2247"/>
        <v>0</v>
      </c>
      <c r="AA917" s="31">
        <f t="shared" si="2248"/>
        <v>0</v>
      </c>
      <c r="AB917" s="31">
        <f t="shared" si="2249"/>
        <v>0</v>
      </c>
      <c r="AC917" s="31">
        <f t="shared" si="2162"/>
        <v>1610.5</v>
      </c>
      <c r="AD917" s="31">
        <f t="shared" si="2163"/>
        <v>182.5</v>
      </c>
      <c r="AE917" s="31">
        <f t="shared" si="2164"/>
        <v>182.5</v>
      </c>
      <c r="AF917" s="31">
        <f t="shared" si="2250"/>
        <v>0</v>
      </c>
      <c r="AG917" s="31">
        <f t="shared" si="2165"/>
        <v>1610.5</v>
      </c>
      <c r="AH917" s="31">
        <f t="shared" si="2166"/>
        <v>182.5</v>
      </c>
      <c r="AI917" s="31">
        <f t="shared" si="2167"/>
        <v>182.5</v>
      </c>
      <c r="AJ917" s="31">
        <f t="shared" si="2251"/>
        <v>0</v>
      </c>
      <c r="AK917" s="31">
        <f t="shared" si="2252"/>
        <v>0</v>
      </c>
      <c r="AL917" s="31">
        <f t="shared" si="2253"/>
        <v>-47.941000000000003</v>
      </c>
      <c r="AM917" s="31">
        <f t="shared" si="2254"/>
        <v>0</v>
      </c>
      <c r="AN917" s="31">
        <f t="shared" si="2255"/>
        <v>0</v>
      </c>
      <c r="AO917" s="31">
        <f t="shared" si="2256"/>
        <v>0</v>
      </c>
      <c r="AP917" s="31">
        <f t="shared" si="2257"/>
        <v>0</v>
      </c>
      <c r="AQ917" s="31">
        <f t="shared" si="2258"/>
        <v>0</v>
      </c>
      <c r="AR917" s="31">
        <f t="shared" si="2259"/>
        <v>0</v>
      </c>
      <c r="AS917" s="31">
        <f t="shared" si="2129"/>
        <v>1562.559</v>
      </c>
      <c r="AT917" s="31">
        <f t="shared" si="2130"/>
        <v>182.5</v>
      </c>
      <c r="AU917" s="31">
        <f t="shared" si="2131"/>
        <v>182.5</v>
      </c>
      <c r="AV917" s="31">
        <f t="shared" si="2260"/>
        <v>0</v>
      </c>
      <c r="AW917" s="32"/>
      <c r="AX917" s="32"/>
      <c r="AY917" s="1"/>
      <c r="AZ917" s="1"/>
      <c r="BA917" s="1"/>
      <c r="BB917" s="1"/>
      <c r="BC917" s="1"/>
      <c r="BD917" s="1"/>
      <c r="BE917" s="1"/>
    </row>
    <row r="918" hidden="1">
      <c r="A918" s="29" t="s">
        <v>500</v>
      </c>
      <c r="B918" s="29" t="s">
        <v>116</v>
      </c>
      <c r="C918" s="29" t="s">
        <v>118</v>
      </c>
      <c r="D918" s="29" t="s">
        <v>122</v>
      </c>
      <c r="E918" s="29"/>
      <c r="F918" s="30" t="s">
        <v>34</v>
      </c>
      <c r="G918" s="31">
        <f t="shared" si="2231"/>
        <v>1610.5</v>
      </c>
      <c r="H918" s="31">
        <f t="shared" si="2232"/>
        <v>182.5</v>
      </c>
      <c r="I918" s="31">
        <f t="shared" si="2233"/>
        <v>182.5</v>
      </c>
      <c r="J918" s="31">
        <f t="shared" si="2234"/>
        <v>0</v>
      </c>
      <c r="K918" s="31">
        <f t="shared" si="2235"/>
        <v>0</v>
      </c>
      <c r="L918" s="31">
        <f t="shared" si="2236"/>
        <v>0</v>
      </c>
      <c r="M918" s="31">
        <f t="shared" si="2198"/>
        <v>1610.5</v>
      </c>
      <c r="N918" s="31">
        <f t="shared" si="2199"/>
        <v>182.5</v>
      </c>
      <c r="O918" s="31">
        <f t="shared" si="2200"/>
        <v>182.5</v>
      </c>
      <c r="P918" s="31">
        <f t="shared" si="2237"/>
        <v>0</v>
      </c>
      <c r="Q918" s="31">
        <f t="shared" si="2238"/>
        <v>0</v>
      </c>
      <c r="R918" s="31">
        <f t="shared" si="2239"/>
        <v>0</v>
      </c>
      <c r="S918" s="31">
        <f t="shared" si="2240"/>
        <v>0</v>
      </c>
      <c r="T918" s="31">
        <f t="shared" si="2241"/>
        <v>0</v>
      </c>
      <c r="U918" s="31">
        <f t="shared" si="2242"/>
        <v>0</v>
      </c>
      <c r="V918" s="31">
        <f t="shared" si="2243"/>
        <v>0</v>
      </c>
      <c r="W918" s="31">
        <f t="shared" si="2244"/>
        <v>0</v>
      </c>
      <c r="X918" s="31">
        <f t="shared" si="2245"/>
        <v>0</v>
      </c>
      <c r="Y918" s="31">
        <f t="shared" si="2246"/>
        <v>0</v>
      </c>
      <c r="Z918" s="31">
        <f t="shared" si="2247"/>
        <v>0</v>
      </c>
      <c r="AA918" s="31">
        <f t="shared" si="2248"/>
        <v>0</v>
      </c>
      <c r="AB918" s="31">
        <f t="shared" si="2249"/>
        <v>0</v>
      </c>
      <c r="AC918" s="31">
        <f t="shared" si="2162"/>
        <v>1610.5</v>
      </c>
      <c r="AD918" s="31">
        <f t="shared" si="2163"/>
        <v>182.5</v>
      </c>
      <c r="AE918" s="31">
        <f t="shared" si="2164"/>
        <v>182.5</v>
      </c>
      <c r="AF918" s="31">
        <f t="shared" si="2250"/>
        <v>0</v>
      </c>
      <c r="AG918" s="31">
        <f t="shared" si="2165"/>
        <v>1610.5</v>
      </c>
      <c r="AH918" s="31">
        <f t="shared" si="2166"/>
        <v>182.5</v>
      </c>
      <c r="AI918" s="31">
        <f t="shared" si="2167"/>
        <v>182.5</v>
      </c>
      <c r="AJ918" s="31">
        <f t="shared" si="2251"/>
        <v>0</v>
      </c>
      <c r="AK918" s="31">
        <f t="shared" si="2252"/>
        <v>0</v>
      </c>
      <c r="AL918" s="31">
        <f t="shared" si="2253"/>
        <v>-47.941000000000003</v>
      </c>
      <c r="AM918" s="31">
        <f t="shared" si="2254"/>
        <v>0</v>
      </c>
      <c r="AN918" s="31">
        <f t="shared" si="2255"/>
        <v>0</v>
      </c>
      <c r="AO918" s="31">
        <f t="shared" si="2256"/>
        <v>0</v>
      </c>
      <c r="AP918" s="31">
        <f t="shared" si="2257"/>
        <v>0</v>
      </c>
      <c r="AQ918" s="31">
        <f t="shared" si="2258"/>
        <v>0</v>
      </c>
      <c r="AR918" s="31">
        <f t="shared" si="2259"/>
        <v>0</v>
      </c>
      <c r="AS918" s="31">
        <f t="shared" si="2129"/>
        <v>1562.559</v>
      </c>
      <c r="AT918" s="31">
        <f t="shared" si="2130"/>
        <v>182.5</v>
      </c>
      <c r="AU918" s="31">
        <f t="shared" si="2131"/>
        <v>182.5</v>
      </c>
      <c r="AV918" s="31">
        <f t="shared" si="2260"/>
        <v>0</v>
      </c>
      <c r="AW918" s="32">
        <v>0</v>
      </c>
      <c r="AX918" s="32"/>
      <c r="AY918" s="1" t="s">
        <v>152</v>
      </c>
      <c r="AZ918" s="1"/>
      <c r="BA918" s="1"/>
      <c r="BB918" s="1"/>
      <c r="BC918" s="1"/>
      <c r="BD918" s="1"/>
      <c r="BE918" s="1"/>
    </row>
    <row r="919" ht="47.25">
      <c r="A919" s="29" t="s">
        <v>500</v>
      </c>
      <c r="B919" s="29" t="s">
        <v>116</v>
      </c>
      <c r="C919" s="29" t="s">
        <v>118</v>
      </c>
      <c r="D919" s="29" t="s">
        <v>123</v>
      </c>
      <c r="E919" s="29"/>
      <c r="F919" s="30" t="s">
        <v>124</v>
      </c>
      <c r="G919" s="31">
        <f t="shared" si="2231"/>
        <v>1610.5</v>
      </c>
      <c r="H919" s="31">
        <f t="shared" si="2232"/>
        <v>182.5</v>
      </c>
      <c r="I919" s="31">
        <f t="shared" si="2233"/>
        <v>182.5</v>
      </c>
      <c r="J919" s="31">
        <f t="shared" si="2234"/>
        <v>0</v>
      </c>
      <c r="K919" s="31">
        <f t="shared" si="2235"/>
        <v>0</v>
      </c>
      <c r="L919" s="31">
        <f t="shared" si="2236"/>
        <v>0</v>
      </c>
      <c r="M919" s="31">
        <f t="shared" si="2198"/>
        <v>1610.5</v>
      </c>
      <c r="N919" s="31">
        <f t="shared" si="2199"/>
        <v>182.5</v>
      </c>
      <c r="O919" s="31">
        <f t="shared" si="2200"/>
        <v>182.5</v>
      </c>
      <c r="P919" s="31">
        <f t="shared" si="2237"/>
        <v>0</v>
      </c>
      <c r="Q919" s="31">
        <f t="shared" si="2238"/>
        <v>0</v>
      </c>
      <c r="R919" s="31">
        <f t="shared" si="2239"/>
        <v>0</v>
      </c>
      <c r="S919" s="31">
        <f t="shared" si="2240"/>
        <v>0</v>
      </c>
      <c r="T919" s="31">
        <f t="shared" si="2241"/>
        <v>0</v>
      </c>
      <c r="U919" s="31">
        <f t="shared" si="2242"/>
        <v>0</v>
      </c>
      <c r="V919" s="31">
        <f t="shared" si="2243"/>
        <v>0</v>
      </c>
      <c r="W919" s="31">
        <f t="shared" si="2244"/>
        <v>0</v>
      </c>
      <c r="X919" s="31">
        <f t="shared" si="2245"/>
        <v>0</v>
      </c>
      <c r="Y919" s="31">
        <f t="shared" si="2246"/>
        <v>0</v>
      </c>
      <c r="Z919" s="31">
        <f t="shared" si="2247"/>
        <v>0</v>
      </c>
      <c r="AA919" s="31">
        <f t="shared" si="2248"/>
        <v>0</v>
      </c>
      <c r="AB919" s="31">
        <f t="shared" si="2249"/>
        <v>0</v>
      </c>
      <c r="AC919" s="31">
        <f t="shared" si="2162"/>
        <v>1610.5</v>
      </c>
      <c r="AD919" s="31">
        <f t="shared" si="2163"/>
        <v>182.5</v>
      </c>
      <c r="AE919" s="31">
        <f t="shared" si="2164"/>
        <v>182.5</v>
      </c>
      <c r="AF919" s="31">
        <f t="shared" si="2250"/>
        <v>0</v>
      </c>
      <c r="AG919" s="31">
        <f t="shared" si="2165"/>
        <v>1610.5</v>
      </c>
      <c r="AH919" s="31">
        <f t="shared" si="2166"/>
        <v>182.5</v>
      </c>
      <c r="AI919" s="31">
        <f t="shared" si="2167"/>
        <v>182.5</v>
      </c>
      <c r="AJ919" s="31">
        <f t="shared" si="2251"/>
        <v>0</v>
      </c>
      <c r="AK919" s="31">
        <f t="shared" si="2252"/>
        <v>0</v>
      </c>
      <c r="AL919" s="31">
        <f t="shared" si="2253"/>
        <v>-47.941000000000003</v>
      </c>
      <c r="AM919" s="31">
        <f t="shared" si="2254"/>
        <v>0</v>
      </c>
      <c r="AN919" s="31">
        <f t="shared" si="2255"/>
        <v>0</v>
      </c>
      <c r="AO919" s="31">
        <f t="shared" si="2256"/>
        <v>0</v>
      </c>
      <c r="AP919" s="31">
        <f t="shared" si="2257"/>
        <v>0</v>
      </c>
      <c r="AQ919" s="31">
        <f t="shared" si="2258"/>
        <v>0</v>
      </c>
      <c r="AR919" s="31">
        <f t="shared" si="2259"/>
        <v>0</v>
      </c>
      <c r="AS919" s="31">
        <f t="shared" si="2129"/>
        <v>1562.559</v>
      </c>
      <c r="AT919" s="31">
        <f t="shared" si="2130"/>
        <v>182.5</v>
      </c>
      <c r="AU919" s="31">
        <f t="shared" si="2131"/>
        <v>182.5</v>
      </c>
      <c r="AV919" s="31">
        <f t="shared" si="2260"/>
        <v>0</v>
      </c>
      <c r="AW919" s="32"/>
      <c r="AX919" s="32"/>
      <c r="AY919" s="1"/>
      <c r="AZ919" s="1"/>
      <c r="BA919" s="1"/>
      <c r="BB919" s="1"/>
      <c r="BC919" s="1"/>
      <c r="BD919" s="1"/>
      <c r="BE919" s="1"/>
    </row>
    <row r="920" ht="63">
      <c r="A920" s="29" t="s">
        <v>500</v>
      </c>
      <c r="B920" s="29" t="s">
        <v>116</v>
      </c>
      <c r="C920" s="29" t="s">
        <v>118</v>
      </c>
      <c r="D920" s="29" t="s">
        <v>472</v>
      </c>
      <c r="E920" s="29"/>
      <c r="F920" s="30" t="s">
        <v>473</v>
      </c>
      <c r="G920" s="31">
        <f>G921+G922</f>
        <v>1610.5</v>
      </c>
      <c r="H920" s="31">
        <f>H921+H922</f>
        <v>182.5</v>
      </c>
      <c r="I920" s="31">
        <f>I921+I922</f>
        <v>182.5</v>
      </c>
      <c r="J920" s="31">
        <f>J921+J922</f>
        <v>0</v>
      </c>
      <c r="K920" s="31">
        <f>K921+K922</f>
        <v>0</v>
      </c>
      <c r="L920" s="31">
        <f>L921+L922</f>
        <v>0</v>
      </c>
      <c r="M920" s="31">
        <f t="shared" si="2198"/>
        <v>1610.5</v>
      </c>
      <c r="N920" s="31">
        <f t="shared" si="2199"/>
        <v>182.5</v>
      </c>
      <c r="O920" s="31">
        <f t="shared" si="2200"/>
        <v>182.5</v>
      </c>
      <c r="P920" s="31">
        <f>P921+P922</f>
        <v>0</v>
      </c>
      <c r="Q920" s="31">
        <f>Q921+Q922</f>
        <v>0</v>
      </c>
      <c r="R920" s="31">
        <f>R921+R922</f>
        <v>0</v>
      </c>
      <c r="S920" s="31">
        <f>S921+S922</f>
        <v>0</v>
      </c>
      <c r="T920" s="31">
        <f>T921+T922</f>
        <v>0</v>
      </c>
      <c r="U920" s="31">
        <f>U921+U922</f>
        <v>0</v>
      </c>
      <c r="V920" s="31">
        <f>V921+V922</f>
        <v>0</v>
      </c>
      <c r="W920" s="31">
        <f>W921+W922</f>
        <v>0</v>
      </c>
      <c r="X920" s="31">
        <f>X921+X922</f>
        <v>0</v>
      </c>
      <c r="Y920" s="31">
        <f>Y921+Y922</f>
        <v>0</v>
      </c>
      <c r="Z920" s="31">
        <f>Z921+Z922</f>
        <v>0</v>
      </c>
      <c r="AA920" s="31">
        <f>AA921+AA922</f>
        <v>0</v>
      </c>
      <c r="AB920" s="31">
        <f>AB921+AB922</f>
        <v>0</v>
      </c>
      <c r="AC920" s="31">
        <f t="shared" si="2162"/>
        <v>1610.5</v>
      </c>
      <c r="AD920" s="31">
        <f t="shared" si="2163"/>
        <v>182.5</v>
      </c>
      <c r="AE920" s="31">
        <f t="shared" si="2164"/>
        <v>182.5</v>
      </c>
      <c r="AF920" s="31">
        <f>AF921+AF922</f>
        <v>0</v>
      </c>
      <c r="AG920" s="31">
        <f t="shared" si="2165"/>
        <v>1610.5</v>
      </c>
      <c r="AH920" s="31">
        <f t="shared" si="2166"/>
        <v>182.5</v>
      </c>
      <c r="AI920" s="31">
        <f t="shared" si="2167"/>
        <v>182.5</v>
      </c>
      <c r="AJ920" s="31">
        <f>AJ921+AJ922</f>
        <v>0</v>
      </c>
      <c r="AK920" s="31">
        <f>AK921+AK922</f>
        <v>0</v>
      </c>
      <c r="AL920" s="31">
        <f>AL921+AL922</f>
        <v>-47.941000000000003</v>
      </c>
      <c r="AM920" s="31">
        <f>AM921+AM922</f>
        <v>0</v>
      </c>
      <c r="AN920" s="31">
        <f>AN921+AN922</f>
        <v>0</v>
      </c>
      <c r="AO920" s="31">
        <f>AO921+AO922</f>
        <v>0</v>
      </c>
      <c r="AP920" s="31">
        <f>AP921+AP922</f>
        <v>0</v>
      </c>
      <c r="AQ920" s="31">
        <f>AQ921+AQ922</f>
        <v>0</v>
      </c>
      <c r="AR920" s="31">
        <f>AR921+AR922</f>
        <v>0</v>
      </c>
      <c r="AS920" s="31">
        <f t="shared" si="2129"/>
        <v>1562.559</v>
      </c>
      <c r="AT920" s="31">
        <f t="shared" si="2130"/>
        <v>182.5</v>
      </c>
      <c r="AU920" s="31">
        <f t="shared" si="2131"/>
        <v>182.5</v>
      </c>
      <c r="AV920" s="31">
        <f>AV921+AV922</f>
        <v>0</v>
      </c>
      <c r="AW920" s="32"/>
      <c r="AX920" s="32"/>
      <c r="AY920" s="1"/>
      <c r="AZ920" s="1"/>
      <c r="BA920" s="1"/>
      <c r="BB920" s="1"/>
      <c r="BC920" s="1"/>
      <c r="BD920" s="1"/>
      <c r="BE920" s="1"/>
    </row>
    <row r="921" ht="31.5">
      <c r="A921" s="29" t="s">
        <v>500</v>
      </c>
      <c r="B921" s="29" t="s">
        <v>116</v>
      </c>
      <c r="C921" s="29" t="s">
        <v>118</v>
      </c>
      <c r="D921" s="29" t="s">
        <v>472</v>
      </c>
      <c r="E921" s="29" t="s">
        <v>39</v>
      </c>
      <c r="F921" s="30" t="s">
        <v>40</v>
      </c>
      <c r="G921" s="31">
        <v>1428</v>
      </c>
      <c r="H921" s="31"/>
      <c r="I921" s="31"/>
      <c r="J921" s="31"/>
      <c r="K921" s="31"/>
      <c r="L921" s="31"/>
      <c r="M921" s="31">
        <f t="shared" si="2198"/>
        <v>1428</v>
      </c>
      <c r="N921" s="31">
        <f t="shared" si="2199"/>
        <v>0</v>
      </c>
      <c r="O921" s="31">
        <f t="shared" si="2200"/>
        <v>0</v>
      </c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  <c r="AA921" s="31"/>
      <c r="AB921" s="31"/>
      <c r="AC921" s="31">
        <f t="shared" si="2162"/>
        <v>1428</v>
      </c>
      <c r="AD921" s="31">
        <f t="shared" si="2163"/>
        <v>0</v>
      </c>
      <c r="AE921" s="31">
        <f t="shared" si="2164"/>
        <v>0</v>
      </c>
      <c r="AF921" s="31"/>
      <c r="AG921" s="31">
        <f t="shared" si="2165"/>
        <v>1428</v>
      </c>
      <c r="AH921" s="31">
        <f t="shared" si="2166"/>
        <v>0</v>
      </c>
      <c r="AI921" s="31">
        <f t="shared" si="2167"/>
        <v>0</v>
      </c>
      <c r="AJ921" s="31"/>
      <c r="AK921" s="31"/>
      <c r="AL921" s="31">
        <v>-47.941000000000003</v>
      </c>
      <c r="AM921" s="31"/>
      <c r="AN921" s="31"/>
      <c r="AO921" s="31"/>
      <c r="AP921" s="31"/>
      <c r="AQ921" s="31"/>
      <c r="AR921" s="31"/>
      <c r="AS921" s="31">
        <f t="shared" si="2129"/>
        <v>1380.059</v>
      </c>
      <c r="AT921" s="31">
        <f t="shared" si="2130"/>
        <v>0</v>
      </c>
      <c r="AU921" s="31">
        <f t="shared" si="2131"/>
        <v>0</v>
      </c>
      <c r="AV921" s="31"/>
      <c r="AW921" s="32"/>
      <c r="AX921" s="32"/>
      <c r="AY921" s="1"/>
      <c r="AZ921" s="1"/>
      <c r="BA921" s="1"/>
      <c r="BB921" s="1"/>
      <c r="BC921" s="1"/>
      <c r="BD921" s="1"/>
      <c r="BE921" s="1"/>
    </row>
    <row r="922">
      <c r="A922" s="29" t="s">
        <v>500</v>
      </c>
      <c r="B922" s="29" t="s">
        <v>116</v>
      </c>
      <c r="C922" s="29" t="s">
        <v>118</v>
      </c>
      <c r="D922" s="29" t="s">
        <v>472</v>
      </c>
      <c r="E922" s="29" t="s">
        <v>41</v>
      </c>
      <c r="F922" s="30" t="s">
        <v>42</v>
      </c>
      <c r="G922" s="31">
        <v>182.5</v>
      </c>
      <c r="H922" s="31">
        <v>182.5</v>
      </c>
      <c r="I922" s="31">
        <v>182.5</v>
      </c>
      <c r="J922" s="31"/>
      <c r="K922" s="31"/>
      <c r="L922" s="31"/>
      <c r="M922" s="31">
        <f t="shared" si="2198"/>
        <v>182.5</v>
      </c>
      <c r="N922" s="31">
        <f t="shared" si="2199"/>
        <v>182.5</v>
      </c>
      <c r="O922" s="31">
        <f t="shared" si="2200"/>
        <v>182.5</v>
      </c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  <c r="AA922" s="31"/>
      <c r="AB922" s="31"/>
      <c r="AC922" s="31">
        <f t="shared" si="2162"/>
        <v>182.5</v>
      </c>
      <c r="AD922" s="31">
        <f t="shared" si="2163"/>
        <v>182.5</v>
      </c>
      <c r="AE922" s="31">
        <f t="shared" si="2164"/>
        <v>182.5</v>
      </c>
      <c r="AF922" s="31"/>
      <c r="AG922" s="31">
        <f t="shared" si="2165"/>
        <v>182.5</v>
      </c>
      <c r="AH922" s="31">
        <f t="shared" si="2166"/>
        <v>182.5</v>
      </c>
      <c r="AI922" s="31">
        <f t="shared" si="2167"/>
        <v>182.5</v>
      </c>
      <c r="AJ922" s="31"/>
      <c r="AK922" s="31"/>
      <c r="AL922" s="31"/>
      <c r="AM922" s="31"/>
      <c r="AN922" s="31"/>
      <c r="AO922" s="31"/>
      <c r="AP922" s="31"/>
      <c r="AQ922" s="31"/>
      <c r="AR922" s="31"/>
      <c r="AS922" s="31">
        <f t="shared" si="2129"/>
        <v>182.5</v>
      </c>
      <c r="AT922" s="31">
        <f t="shared" si="2130"/>
        <v>182.5</v>
      </c>
      <c r="AU922" s="31">
        <f t="shared" si="2131"/>
        <v>182.5</v>
      </c>
      <c r="AV922" s="31"/>
      <c r="AW922" s="32"/>
      <c r="AX922" s="32"/>
      <c r="AY922" s="1"/>
      <c r="AZ922" s="1"/>
      <c r="BA922" s="1"/>
      <c r="BB922" s="1"/>
      <c r="BC922" s="1"/>
      <c r="BD922" s="1"/>
      <c r="BE922" s="1"/>
    </row>
    <row r="923" s="19" customFormat="1">
      <c r="A923" s="20" t="s">
        <v>500</v>
      </c>
      <c r="B923" s="20" t="s">
        <v>61</v>
      </c>
      <c r="C923" s="20"/>
      <c r="D923" s="20"/>
      <c r="E923" s="20"/>
      <c r="F923" s="21" t="s">
        <v>62</v>
      </c>
      <c r="G923" s="22">
        <f>G930+G924</f>
        <v>62451.399999999994</v>
      </c>
      <c r="H923" s="22">
        <f>H930+H924</f>
        <v>50219.599999999999</v>
      </c>
      <c r="I923" s="22">
        <f>I930+I924</f>
        <v>50915.999999999993</v>
      </c>
      <c r="J923" s="22">
        <f>J930+J924</f>
        <v>0</v>
      </c>
      <c r="K923" s="22">
        <f>K930+K924</f>
        <v>0</v>
      </c>
      <c r="L923" s="22">
        <f>L930+L924</f>
        <v>0</v>
      </c>
      <c r="M923" s="22">
        <f t="shared" si="2198"/>
        <v>62451.399999999994</v>
      </c>
      <c r="N923" s="22">
        <f t="shared" si="2199"/>
        <v>50219.599999999999</v>
      </c>
      <c r="O923" s="22">
        <f t="shared" si="2200"/>
        <v>50915.999999999993</v>
      </c>
      <c r="P923" s="22">
        <f>P930+P924</f>
        <v>0</v>
      </c>
      <c r="Q923" s="22">
        <f>Q930+Q924</f>
        <v>0</v>
      </c>
      <c r="R923" s="22">
        <f>R930+R924</f>
        <v>12527.220000000001</v>
      </c>
      <c r="S923" s="22">
        <f>S930+S924</f>
        <v>0</v>
      </c>
      <c r="T923" s="22">
        <f>T930+T924</f>
        <v>0</v>
      </c>
      <c r="U923" s="22">
        <f>U930+U924</f>
        <v>0</v>
      </c>
      <c r="V923" s="22">
        <f>V930+V924</f>
        <v>20517.136999999999</v>
      </c>
      <c r="W923" s="22">
        <f>W930+W924</f>
        <v>0</v>
      </c>
      <c r="X923" s="22">
        <f>X930+X924</f>
        <v>0</v>
      </c>
      <c r="Y923" s="22">
        <f>Y930+Y924</f>
        <v>0</v>
      </c>
      <c r="Z923" s="22">
        <f>Z930+Z924</f>
        <v>2347.3000000000002</v>
      </c>
      <c r="AA923" s="22">
        <f>AA930+AA924</f>
        <v>0</v>
      </c>
      <c r="AB923" s="22">
        <f>AB930+AB924</f>
        <v>0</v>
      </c>
      <c r="AC923" s="22">
        <f t="shared" si="2162"/>
        <v>74978.619999999995</v>
      </c>
      <c r="AD923" s="22">
        <f t="shared" si="2163"/>
        <v>70736.736999999994</v>
      </c>
      <c r="AE923" s="22">
        <f t="shared" si="2164"/>
        <v>53263.299999999996</v>
      </c>
      <c r="AF923" s="22">
        <f>AF930+AF924</f>
        <v>0</v>
      </c>
      <c r="AG923" s="22">
        <f t="shared" si="2165"/>
        <v>74978.619999999995</v>
      </c>
      <c r="AH923" s="22">
        <f t="shared" si="2166"/>
        <v>70736.736999999994</v>
      </c>
      <c r="AI923" s="22">
        <f t="shared" si="2167"/>
        <v>53263.299999999996</v>
      </c>
      <c r="AJ923" s="22">
        <f>AJ930+AJ924</f>
        <v>0</v>
      </c>
      <c r="AK923" s="22">
        <f>AK930+AK924</f>
        <v>0</v>
      </c>
      <c r="AL923" s="22">
        <f>AL930+AL924</f>
        <v>0</v>
      </c>
      <c r="AM923" s="22">
        <f>AM930+AM924</f>
        <v>0</v>
      </c>
      <c r="AN923" s="22">
        <f>AN930+AN924</f>
        <v>0</v>
      </c>
      <c r="AO923" s="22">
        <f>AO930+AO924</f>
        <v>0</v>
      </c>
      <c r="AP923" s="22">
        <f>AP930+AP924</f>
        <v>0</v>
      </c>
      <c r="AQ923" s="22">
        <f>AQ930+AQ924</f>
        <v>0</v>
      </c>
      <c r="AR923" s="22">
        <f>AR930+AR924</f>
        <v>0</v>
      </c>
      <c r="AS923" s="22">
        <f t="shared" si="2129"/>
        <v>74978.619999999995</v>
      </c>
      <c r="AT923" s="22">
        <f t="shared" si="2130"/>
        <v>70736.736999999994</v>
      </c>
      <c r="AU923" s="22">
        <f t="shared" si="2131"/>
        <v>53263.299999999996</v>
      </c>
      <c r="AV923" s="22">
        <f>AV930+AV924</f>
        <v>0</v>
      </c>
      <c r="AW923" s="23"/>
      <c r="AX923" s="23"/>
      <c r="AY923" s="19"/>
      <c r="AZ923" s="19"/>
      <c r="BA923" s="19"/>
      <c r="BB923" s="19"/>
      <c r="BC923" s="19"/>
      <c r="BD923" s="19"/>
      <c r="BE923" s="19"/>
    </row>
    <row r="924" s="24" customFormat="1">
      <c r="A924" s="25" t="s">
        <v>500</v>
      </c>
      <c r="B924" s="25" t="s">
        <v>61</v>
      </c>
      <c r="C924" s="25" t="s">
        <v>329</v>
      </c>
      <c r="D924" s="25"/>
      <c r="E924" s="25"/>
      <c r="F924" s="26" t="s">
        <v>495</v>
      </c>
      <c r="G924" s="27">
        <f t="shared" ref="G924:G928" si="2261">G925</f>
        <v>353.89999999999998</v>
      </c>
      <c r="H924" s="27">
        <f t="shared" ref="H924:H928" si="2262">H925</f>
        <v>0</v>
      </c>
      <c r="I924" s="27">
        <f t="shared" ref="I924:I928" si="2263">I925</f>
        <v>0</v>
      </c>
      <c r="J924" s="27">
        <f t="shared" ref="J924:J928" si="2264">J925</f>
        <v>0</v>
      </c>
      <c r="K924" s="27">
        <f t="shared" ref="K924:K928" si="2265">K925</f>
        <v>0</v>
      </c>
      <c r="L924" s="27">
        <f t="shared" ref="L924:L928" si="2266">L925</f>
        <v>0</v>
      </c>
      <c r="M924" s="27">
        <f t="shared" si="2198"/>
        <v>353.89999999999998</v>
      </c>
      <c r="N924" s="27">
        <f t="shared" si="2199"/>
        <v>0</v>
      </c>
      <c r="O924" s="27">
        <f t="shared" si="2200"/>
        <v>0</v>
      </c>
      <c r="P924" s="27">
        <f t="shared" ref="P924:P928" si="2267">P925</f>
        <v>0</v>
      </c>
      <c r="Q924" s="27">
        <f t="shared" ref="Q924:Q928" si="2268">Q925</f>
        <v>0</v>
      </c>
      <c r="R924" s="27">
        <f t="shared" ref="R924:R928" si="2269">R925</f>
        <v>0</v>
      </c>
      <c r="S924" s="27">
        <f t="shared" ref="S924:S928" si="2270">S925</f>
        <v>0</v>
      </c>
      <c r="T924" s="27">
        <f t="shared" ref="T924:T928" si="2271">T925</f>
        <v>0</v>
      </c>
      <c r="U924" s="27">
        <f t="shared" ref="U924:U928" si="2272">U925</f>
        <v>0</v>
      </c>
      <c r="V924" s="27">
        <f t="shared" ref="V924:V928" si="2273">V925</f>
        <v>0</v>
      </c>
      <c r="W924" s="27">
        <f t="shared" ref="W924:W928" si="2274">W925</f>
        <v>0</v>
      </c>
      <c r="X924" s="27">
        <f t="shared" ref="X924:X928" si="2275">X925</f>
        <v>0</v>
      </c>
      <c r="Y924" s="27">
        <f t="shared" ref="Y924:Y928" si="2276">Y925</f>
        <v>0</v>
      </c>
      <c r="Z924" s="27">
        <f t="shared" ref="Z924:Z928" si="2277">Z925</f>
        <v>0</v>
      </c>
      <c r="AA924" s="27">
        <f t="shared" ref="AA924:AA928" si="2278">AA925</f>
        <v>0</v>
      </c>
      <c r="AB924" s="27">
        <f t="shared" ref="AB924:AB928" si="2279">AB925</f>
        <v>0</v>
      </c>
      <c r="AC924" s="27">
        <f t="shared" si="2162"/>
        <v>353.89999999999998</v>
      </c>
      <c r="AD924" s="27">
        <f t="shared" si="2163"/>
        <v>0</v>
      </c>
      <c r="AE924" s="27">
        <f t="shared" si="2164"/>
        <v>0</v>
      </c>
      <c r="AF924" s="27">
        <f t="shared" ref="AF924:AF928" si="2280">AF925</f>
        <v>0</v>
      </c>
      <c r="AG924" s="27">
        <f t="shared" si="2165"/>
        <v>353.89999999999998</v>
      </c>
      <c r="AH924" s="27">
        <f t="shared" si="2166"/>
        <v>0</v>
      </c>
      <c r="AI924" s="27">
        <f t="shared" si="2167"/>
        <v>0</v>
      </c>
      <c r="AJ924" s="27">
        <f t="shared" ref="AJ924:AJ928" si="2281">AJ925</f>
        <v>0</v>
      </c>
      <c r="AK924" s="27">
        <f t="shared" ref="AK924:AK928" si="2282">AK925</f>
        <v>0</v>
      </c>
      <c r="AL924" s="27">
        <f t="shared" ref="AL924:AL928" si="2283">AL925</f>
        <v>0</v>
      </c>
      <c r="AM924" s="27">
        <f t="shared" ref="AM924:AM928" si="2284">AM925</f>
        <v>0</v>
      </c>
      <c r="AN924" s="27">
        <f t="shared" ref="AN924:AN928" si="2285">AN925</f>
        <v>0</v>
      </c>
      <c r="AO924" s="27">
        <f t="shared" ref="AO924:AO928" si="2286">AO925</f>
        <v>0</v>
      </c>
      <c r="AP924" s="27">
        <f t="shared" ref="AP924:AP928" si="2287">AP925</f>
        <v>0</v>
      </c>
      <c r="AQ924" s="27">
        <f t="shared" ref="AQ924:AQ928" si="2288">AQ925</f>
        <v>0</v>
      </c>
      <c r="AR924" s="27">
        <f t="shared" ref="AR924:AR928" si="2289">AR925</f>
        <v>0</v>
      </c>
      <c r="AS924" s="27">
        <f t="shared" si="2129"/>
        <v>353.89999999999998</v>
      </c>
      <c r="AT924" s="27">
        <f t="shared" si="2130"/>
        <v>0</v>
      </c>
      <c r="AU924" s="27">
        <f t="shared" si="2131"/>
        <v>0</v>
      </c>
      <c r="AV924" s="27">
        <f t="shared" ref="AV924:AV928" si="2290">AV925</f>
        <v>0</v>
      </c>
      <c r="AW924" s="28"/>
      <c r="AX924" s="28"/>
      <c r="AY924" s="24"/>
      <c r="AZ924" s="24"/>
      <c r="BA924" s="24"/>
      <c r="BB924" s="24"/>
      <c r="BC924" s="24"/>
      <c r="BD924" s="24"/>
      <c r="BE924" s="24"/>
    </row>
    <row r="925" ht="31.5">
      <c r="A925" s="29" t="s">
        <v>500</v>
      </c>
      <c r="B925" s="29" t="s">
        <v>61</v>
      </c>
      <c r="C925" s="29" t="s">
        <v>329</v>
      </c>
      <c r="D925" s="29" t="s">
        <v>465</v>
      </c>
      <c r="E925" s="29"/>
      <c r="F925" s="30" t="s">
        <v>466</v>
      </c>
      <c r="G925" s="31">
        <f t="shared" si="2261"/>
        <v>353.89999999999998</v>
      </c>
      <c r="H925" s="31">
        <f t="shared" si="2262"/>
        <v>0</v>
      </c>
      <c r="I925" s="31">
        <f t="shared" si="2263"/>
        <v>0</v>
      </c>
      <c r="J925" s="31">
        <f t="shared" si="2264"/>
        <v>0</v>
      </c>
      <c r="K925" s="31">
        <f t="shared" si="2265"/>
        <v>0</v>
      </c>
      <c r="L925" s="31">
        <f t="shared" si="2266"/>
        <v>0</v>
      </c>
      <c r="M925" s="31">
        <f t="shared" si="2198"/>
        <v>353.89999999999998</v>
      </c>
      <c r="N925" s="31">
        <f t="shared" si="2199"/>
        <v>0</v>
      </c>
      <c r="O925" s="31">
        <f t="shared" si="2200"/>
        <v>0</v>
      </c>
      <c r="P925" s="31">
        <f t="shared" si="2267"/>
        <v>0</v>
      </c>
      <c r="Q925" s="31">
        <f t="shared" si="2268"/>
        <v>0</v>
      </c>
      <c r="R925" s="31">
        <f t="shared" si="2269"/>
        <v>0</v>
      </c>
      <c r="S925" s="31">
        <f t="shared" si="2270"/>
        <v>0</v>
      </c>
      <c r="T925" s="31">
        <f t="shared" si="2271"/>
        <v>0</v>
      </c>
      <c r="U925" s="31">
        <f t="shared" si="2272"/>
        <v>0</v>
      </c>
      <c r="V925" s="31">
        <f t="shared" si="2273"/>
        <v>0</v>
      </c>
      <c r="W925" s="31">
        <f t="shared" si="2274"/>
        <v>0</v>
      </c>
      <c r="X925" s="31">
        <f t="shared" si="2275"/>
        <v>0</v>
      </c>
      <c r="Y925" s="31">
        <f t="shared" si="2276"/>
        <v>0</v>
      </c>
      <c r="Z925" s="31">
        <f t="shared" si="2277"/>
        <v>0</v>
      </c>
      <c r="AA925" s="31">
        <f t="shared" si="2278"/>
        <v>0</v>
      </c>
      <c r="AB925" s="31">
        <f t="shared" si="2279"/>
        <v>0</v>
      </c>
      <c r="AC925" s="31">
        <f t="shared" si="2162"/>
        <v>353.89999999999998</v>
      </c>
      <c r="AD925" s="31">
        <f t="shared" si="2163"/>
        <v>0</v>
      </c>
      <c r="AE925" s="31">
        <f t="shared" si="2164"/>
        <v>0</v>
      </c>
      <c r="AF925" s="31">
        <f t="shared" si="2280"/>
        <v>0</v>
      </c>
      <c r="AG925" s="31">
        <f t="shared" si="2165"/>
        <v>353.89999999999998</v>
      </c>
      <c r="AH925" s="31">
        <f t="shared" si="2166"/>
        <v>0</v>
      </c>
      <c r="AI925" s="31">
        <f t="shared" si="2167"/>
        <v>0</v>
      </c>
      <c r="AJ925" s="31">
        <f t="shared" si="2281"/>
        <v>0</v>
      </c>
      <c r="AK925" s="31">
        <f t="shared" si="2282"/>
        <v>0</v>
      </c>
      <c r="AL925" s="31">
        <f t="shared" si="2283"/>
        <v>0</v>
      </c>
      <c r="AM925" s="31">
        <f t="shared" si="2284"/>
        <v>0</v>
      </c>
      <c r="AN925" s="31">
        <f t="shared" si="2285"/>
        <v>0</v>
      </c>
      <c r="AO925" s="31">
        <f t="shared" si="2286"/>
        <v>0</v>
      </c>
      <c r="AP925" s="31">
        <f t="shared" si="2287"/>
        <v>0</v>
      </c>
      <c r="AQ925" s="31">
        <f t="shared" si="2288"/>
        <v>0</v>
      </c>
      <c r="AR925" s="31">
        <f t="shared" si="2289"/>
        <v>0</v>
      </c>
      <c r="AS925" s="31">
        <f t="shared" si="2129"/>
        <v>353.89999999999998</v>
      </c>
      <c r="AT925" s="31">
        <f t="shared" si="2130"/>
        <v>0</v>
      </c>
      <c r="AU925" s="31">
        <f t="shared" si="2131"/>
        <v>0</v>
      </c>
      <c r="AV925" s="31">
        <f t="shared" si="2290"/>
        <v>0</v>
      </c>
      <c r="AW925" s="32"/>
      <c r="AX925" s="32"/>
      <c r="AY925" s="1"/>
      <c r="AZ925" s="1"/>
      <c r="BA925" s="1"/>
      <c r="BB925" s="1"/>
      <c r="BC925" s="1"/>
      <c r="BD925" s="1"/>
      <c r="BE925" s="1"/>
    </row>
    <row r="926" hidden="1">
      <c r="A926" s="29" t="s">
        <v>500</v>
      </c>
      <c r="B926" s="29" t="s">
        <v>61</v>
      </c>
      <c r="C926" s="29" t="s">
        <v>329</v>
      </c>
      <c r="D926" s="29" t="s">
        <v>478</v>
      </c>
      <c r="E926" s="29"/>
      <c r="F926" s="30" t="s">
        <v>34</v>
      </c>
      <c r="G926" s="31">
        <f t="shared" si="2261"/>
        <v>353.89999999999998</v>
      </c>
      <c r="H926" s="31">
        <f t="shared" si="2262"/>
        <v>0</v>
      </c>
      <c r="I926" s="31">
        <f t="shared" si="2263"/>
        <v>0</v>
      </c>
      <c r="J926" s="31">
        <f t="shared" si="2264"/>
        <v>0</v>
      </c>
      <c r="K926" s="31">
        <f t="shared" si="2265"/>
        <v>0</v>
      </c>
      <c r="L926" s="31">
        <f t="shared" si="2266"/>
        <v>0</v>
      </c>
      <c r="M926" s="31">
        <f t="shared" si="2198"/>
        <v>353.89999999999998</v>
      </c>
      <c r="N926" s="31">
        <f t="shared" si="2199"/>
        <v>0</v>
      </c>
      <c r="O926" s="31">
        <f t="shared" si="2200"/>
        <v>0</v>
      </c>
      <c r="P926" s="31">
        <f t="shared" si="2267"/>
        <v>0</v>
      </c>
      <c r="Q926" s="31">
        <f t="shared" si="2268"/>
        <v>0</v>
      </c>
      <c r="R926" s="31">
        <f t="shared" si="2269"/>
        <v>0</v>
      </c>
      <c r="S926" s="31">
        <f t="shared" si="2270"/>
        <v>0</v>
      </c>
      <c r="T926" s="31">
        <f t="shared" si="2271"/>
        <v>0</v>
      </c>
      <c r="U926" s="31">
        <f t="shared" si="2272"/>
        <v>0</v>
      </c>
      <c r="V926" s="31">
        <f t="shared" si="2273"/>
        <v>0</v>
      </c>
      <c r="W926" s="31">
        <f t="shared" si="2274"/>
        <v>0</v>
      </c>
      <c r="X926" s="31">
        <f t="shared" si="2275"/>
        <v>0</v>
      </c>
      <c r="Y926" s="31">
        <f t="shared" si="2276"/>
        <v>0</v>
      </c>
      <c r="Z926" s="31">
        <f t="shared" si="2277"/>
        <v>0</v>
      </c>
      <c r="AA926" s="31">
        <f t="shared" si="2278"/>
        <v>0</v>
      </c>
      <c r="AB926" s="31">
        <f t="shared" si="2279"/>
        <v>0</v>
      </c>
      <c r="AC926" s="31">
        <f t="shared" si="2162"/>
        <v>353.89999999999998</v>
      </c>
      <c r="AD926" s="31">
        <f t="shared" si="2163"/>
        <v>0</v>
      </c>
      <c r="AE926" s="31">
        <f t="shared" si="2164"/>
        <v>0</v>
      </c>
      <c r="AF926" s="31">
        <f t="shared" si="2280"/>
        <v>0</v>
      </c>
      <c r="AG926" s="31">
        <f t="shared" si="2165"/>
        <v>353.89999999999998</v>
      </c>
      <c r="AH926" s="31">
        <f t="shared" si="2166"/>
        <v>0</v>
      </c>
      <c r="AI926" s="31">
        <f t="shared" si="2167"/>
        <v>0</v>
      </c>
      <c r="AJ926" s="31">
        <f t="shared" si="2281"/>
        <v>0</v>
      </c>
      <c r="AK926" s="31">
        <f t="shared" si="2282"/>
        <v>0</v>
      </c>
      <c r="AL926" s="31">
        <f t="shared" si="2283"/>
        <v>0</v>
      </c>
      <c r="AM926" s="31">
        <f t="shared" si="2284"/>
        <v>0</v>
      </c>
      <c r="AN926" s="31">
        <f t="shared" si="2285"/>
        <v>0</v>
      </c>
      <c r="AO926" s="31">
        <f t="shared" si="2286"/>
        <v>0</v>
      </c>
      <c r="AP926" s="31">
        <f t="shared" si="2287"/>
        <v>0</v>
      </c>
      <c r="AQ926" s="31">
        <f t="shared" si="2288"/>
        <v>0</v>
      </c>
      <c r="AR926" s="31">
        <f t="shared" si="2289"/>
        <v>0</v>
      </c>
      <c r="AS926" s="31">
        <f t="shared" si="2129"/>
        <v>353.89999999999998</v>
      </c>
      <c r="AT926" s="31">
        <f t="shared" si="2130"/>
        <v>0</v>
      </c>
      <c r="AU926" s="31">
        <f t="shared" si="2131"/>
        <v>0</v>
      </c>
      <c r="AV926" s="31">
        <f t="shared" si="2290"/>
        <v>0</v>
      </c>
      <c r="AW926" s="32">
        <v>0</v>
      </c>
      <c r="AX926" s="32"/>
      <c r="AY926" s="41" t="s">
        <v>152</v>
      </c>
      <c r="AZ926" s="1"/>
      <c r="BA926" s="1"/>
      <c r="BB926" s="1"/>
      <c r="BC926" s="1"/>
      <c r="BD926" s="1"/>
      <c r="BE926" s="1"/>
    </row>
    <row r="927" ht="31.5">
      <c r="A927" s="29" t="s">
        <v>500</v>
      </c>
      <c r="B927" s="29" t="s">
        <v>61</v>
      </c>
      <c r="C927" s="29" t="s">
        <v>329</v>
      </c>
      <c r="D927" s="29" t="s">
        <v>496</v>
      </c>
      <c r="E927" s="29"/>
      <c r="F927" s="30" t="s">
        <v>497</v>
      </c>
      <c r="G927" s="31">
        <f t="shared" si="2261"/>
        <v>353.89999999999998</v>
      </c>
      <c r="H927" s="31">
        <f t="shared" si="2262"/>
        <v>0</v>
      </c>
      <c r="I927" s="31">
        <f t="shared" si="2263"/>
        <v>0</v>
      </c>
      <c r="J927" s="31">
        <f t="shared" si="2264"/>
        <v>0</v>
      </c>
      <c r="K927" s="31">
        <f t="shared" si="2265"/>
        <v>0</v>
      </c>
      <c r="L927" s="31">
        <f t="shared" si="2266"/>
        <v>0</v>
      </c>
      <c r="M927" s="31">
        <f t="shared" si="2198"/>
        <v>353.89999999999998</v>
      </c>
      <c r="N927" s="31">
        <f t="shared" si="2199"/>
        <v>0</v>
      </c>
      <c r="O927" s="31">
        <f t="shared" si="2200"/>
        <v>0</v>
      </c>
      <c r="P927" s="31">
        <f t="shared" si="2267"/>
        <v>0</v>
      </c>
      <c r="Q927" s="31">
        <f t="shared" si="2268"/>
        <v>0</v>
      </c>
      <c r="R927" s="31">
        <f t="shared" si="2269"/>
        <v>0</v>
      </c>
      <c r="S927" s="31">
        <f t="shared" si="2270"/>
        <v>0</v>
      </c>
      <c r="T927" s="31">
        <f t="shared" si="2271"/>
        <v>0</v>
      </c>
      <c r="U927" s="31">
        <f t="shared" si="2272"/>
        <v>0</v>
      </c>
      <c r="V927" s="31">
        <f t="shared" si="2273"/>
        <v>0</v>
      </c>
      <c r="W927" s="31">
        <f t="shared" si="2274"/>
        <v>0</v>
      </c>
      <c r="X927" s="31">
        <f t="shared" si="2275"/>
        <v>0</v>
      </c>
      <c r="Y927" s="31">
        <f t="shared" si="2276"/>
        <v>0</v>
      </c>
      <c r="Z927" s="31">
        <f t="shared" si="2277"/>
        <v>0</v>
      </c>
      <c r="AA927" s="31">
        <f t="shared" si="2278"/>
        <v>0</v>
      </c>
      <c r="AB927" s="31">
        <f t="shared" si="2279"/>
        <v>0</v>
      </c>
      <c r="AC927" s="31">
        <f t="shared" si="2162"/>
        <v>353.89999999999998</v>
      </c>
      <c r="AD927" s="31">
        <f t="shared" si="2163"/>
        <v>0</v>
      </c>
      <c r="AE927" s="31">
        <f t="shared" si="2164"/>
        <v>0</v>
      </c>
      <c r="AF927" s="31">
        <f t="shared" si="2280"/>
        <v>0</v>
      </c>
      <c r="AG927" s="31">
        <f t="shared" si="2165"/>
        <v>353.89999999999998</v>
      </c>
      <c r="AH927" s="31">
        <f t="shared" si="2166"/>
        <v>0</v>
      </c>
      <c r="AI927" s="31">
        <f t="shared" si="2167"/>
        <v>0</v>
      </c>
      <c r="AJ927" s="31">
        <f t="shared" si="2281"/>
        <v>0</v>
      </c>
      <c r="AK927" s="31">
        <f t="shared" si="2282"/>
        <v>0</v>
      </c>
      <c r="AL927" s="31">
        <f t="shared" si="2283"/>
        <v>0</v>
      </c>
      <c r="AM927" s="31">
        <f t="shared" si="2284"/>
        <v>0</v>
      </c>
      <c r="AN927" s="31">
        <f t="shared" si="2285"/>
        <v>0</v>
      </c>
      <c r="AO927" s="31">
        <f t="shared" si="2286"/>
        <v>0</v>
      </c>
      <c r="AP927" s="31">
        <f t="shared" si="2287"/>
        <v>0</v>
      </c>
      <c r="AQ927" s="31">
        <f t="shared" si="2288"/>
        <v>0</v>
      </c>
      <c r="AR927" s="31">
        <f t="shared" si="2289"/>
        <v>0</v>
      </c>
      <c r="AS927" s="31">
        <f t="shared" si="2129"/>
        <v>353.89999999999998</v>
      </c>
      <c r="AT927" s="31">
        <f t="shared" si="2130"/>
        <v>0</v>
      </c>
      <c r="AU927" s="31">
        <f t="shared" si="2131"/>
        <v>0</v>
      </c>
      <c r="AV927" s="31">
        <f t="shared" si="2290"/>
        <v>0</v>
      </c>
      <c r="AW927" s="32"/>
      <c r="AX927" s="32"/>
      <c r="AY927" s="1"/>
      <c r="AZ927" s="1"/>
      <c r="BA927" s="1"/>
      <c r="BB927" s="1"/>
      <c r="BC927" s="1"/>
      <c r="BD927" s="1"/>
      <c r="BE927" s="1"/>
    </row>
    <row r="928" ht="31.5">
      <c r="A928" s="29" t="s">
        <v>500</v>
      </c>
      <c r="B928" s="29" t="s">
        <v>61</v>
      </c>
      <c r="C928" s="29" t="s">
        <v>329</v>
      </c>
      <c r="D928" s="29" t="s">
        <v>498</v>
      </c>
      <c r="E928" s="29"/>
      <c r="F928" s="30" t="s">
        <v>499</v>
      </c>
      <c r="G928" s="31">
        <f t="shared" si="2261"/>
        <v>353.89999999999998</v>
      </c>
      <c r="H928" s="31">
        <f t="shared" si="2262"/>
        <v>0</v>
      </c>
      <c r="I928" s="31">
        <f t="shared" si="2263"/>
        <v>0</v>
      </c>
      <c r="J928" s="31">
        <f t="shared" si="2264"/>
        <v>0</v>
      </c>
      <c r="K928" s="31">
        <f t="shared" si="2265"/>
        <v>0</v>
      </c>
      <c r="L928" s="31">
        <f t="shared" si="2266"/>
        <v>0</v>
      </c>
      <c r="M928" s="31">
        <f t="shared" si="2198"/>
        <v>353.89999999999998</v>
      </c>
      <c r="N928" s="31">
        <f t="shared" si="2199"/>
        <v>0</v>
      </c>
      <c r="O928" s="31">
        <f t="shared" si="2200"/>
        <v>0</v>
      </c>
      <c r="P928" s="31">
        <f t="shared" si="2267"/>
        <v>0</v>
      </c>
      <c r="Q928" s="31">
        <f t="shared" si="2268"/>
        <v>0</v>
      </c>
      <c r="R928" s="31">
        <f t="shared" si="2269"/>
        <v>0</v>
      </c>
      <c r="S928" s="31">
        <f t="shared" si="2270"/>
        <v>0</v>
      </c>
      <c r="T928" s="31">
        <f t="shared" si="2271"/>
        <v>0</v>
      </c>
      <c r="U928" s="31">
        <f t="shared" si="2272"/>
        <v>0</v>
      </c>
      <c r="V928" s="31">
        <f t="shared" si="2273"/>
        <v>0</v>
      </c>
      <c r="W928" s="31">
        <f t="shared" si="2274"/>
        <v>0</v>
      </c>
      <c r="X928" s="31">
        <f t="shared" si="2275"/>
        <v>0</v>
      </c>
      <c r="Y928" s="31">
        <f t="shared" si="2276"/>
        <v>0</v>
      </c>
      <c r="Z928" s="31">
        <f t="shared" si="2277"/>
        <v>0</v>
      </c>
      <c r="AA928" s="31">
        <f t="shared" si="2278"/>
        <v>0</v>
      </c>
      <c r="AB928" s="31">
        <f t="shared" si="2279"/>
        <v>0</v>
      </c>
      <c r="AC928" s="31">
        <f t="shared" si="2162"/>
        <v>353.89999999999998</v>
      </c>
      <c r="AD928" s="31">
        <f t="shared" si="2163"/>
        <v>0</v>
      </c>
      <c r="AE928" s="31">
        <f t="shared" si="2164"/>
        <v>0</v>
      </c>
      <c r="AF928" s="31">
        <f t="shared" si="2280"/>
        <v>0</v>
      </c>
      <c r="AG928" s="31">
        <f t="shared" si="2165"/>
        <v>353.89999999999998</v>
      </c>
      <c r="AH928" s="31">
        <f t="shared" si="2166"/>
        <v>0</v>
      </c>
      <c r="AI928" s="31">
        <f t="shared" si="2167"/>
        <v>0</v>
      </c>
      <c r="AJ928" s="31">
        <f t="shared" si="2281"/>
        <v>0</v>
      </c>
      <c r="AK928" s="31">
        <f t="shared" si="2282"/>
        <v>0</v>
      </c>
      <c r="AL928" s="31">
        <f t="shared" si="2283"/>
        <v>0</v>
      </c>
      <c r="AM928" s="31">
        <f t="shared" si="2284"/>
        <v>0</v>
      </c>
      <c r="AN928" s="31">
        <f t="shared" si="2285"/>
        <v>0</v>
      </c>
      <c r="AO928" s="31">
        <f t="shared" si="2286"/>
        <v>0</v>
      </c>
      <c r="AP928" s="31">
        <f t="shared" si="2287"/>
        <v>0</v>
      </c>
      <c r="AQ928" s="31">
        <f t="shared" si="2288"/>
        <v>0</v>
      </c>
      <c r="AR928" s="31">
        <f t="shared" si="2289"/>
        <v>0</v>
      </c>
      <c r="AS928" s="31">
        <f t="shared" si="2129"/>
        <v>353.89999999999998</v>
      </c>
      <c r="AT928" s="31">
        <f t="shared" si="2130"/>
        <v>0</v>
      </c>
      <c r="AU928" s="31">
        <f t="shared" si="2131"/>
        <v>0</v>
      </c>
      <c r="AV928" s="31">
        <f t="shared" si="2290"/>
        <v>0</v>
      </c>
      <c r="AW928" s="32"/>
      <c r="AX928" s="32"/>
      <c r="AY928" s="1"/>
      <c r="AZ928" s="1"/>
      <c r="BA928" s="1"/>
      <c r="BB928" s="1"/>
      <c r="BC928" s="1"/>
      <c r="BD928" s="1"/>
      <c r="BE928" s="1"/>
    </row>
    <row r="929" ht="31.5">
      <c r="A929" s="29" t="s">
        <v>500</v>
      </c>
      <c r="B929" s="29" t="s">
        <v>61</v>
      </c>
      <c r="C929" s="29" t="s">
        <v>329</v>
      </c>
      <c r="D929" s="29" t="s">
        <v>498</v>
      </c>
      <c r="E929" s="29" t="s">
        <v>39</v>
      </c>
      <c r="F929" s="30" t="s">
        <v>40</v>
      </c>
      <c r="G929" s="31">
        <v>353.89999999999998</v>
      </c>
      <c r="H929" s="31"/>
      <c r="I929" s="31"/>
      <c r="J929" s="31"/>
      <c r="K929" s="31"/>
      <c r="L929" s="31"/>
      <c r="M929" s="31">
        <f t="shared" si="2198"/>
        <v>353.89999999999998</v>
      </c>
      <c r="N929" s="31">
        <f t="shared" si="2199"/>
        <v>0</v>
      </c>
      <c r="O929" s="31">
        <f t="shared" si="2200"/>
        <v>0</v>
      </c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  <c r="AA929" s="31"/>
      <c r="AB929" s="31"/>
      <c r="AC929" s="31">
        <f t="shared" si="2162"/>
        <v>353.89999999999998</v>
      </c>
      <c r="AD929" s="31">
        <f t="shared" si="2163"/>
        <v>0</v>
      </c>
      <c r="AE929" s="31">
        <f t="shared" si="2164"/>
        <v>0</v>
      </c>
      <c r="AF929" s="31"/>
      <c r="AG929" s="31">
        <f t="shared" si="2165"/>
        <v>353.89999999999998</v>
      </c>
      <c r="AH929" s="31">
        <f t="shared" si="2166"/>
        <v>0</v>
      </c>
      <c r="AI929" s="31">
        <f t="shared" si="2167"/>
        <v>0</v>
      </c>
      <c r="AJ929" s="31"/>
      <c r="AK929" s="31"/>
      <c r="AL929" s="31"/>
      <c r="AM929" s="31"/>
      <c r="AN929" s="31"/>
      <c r="AO929" s="31"/>
      <c r="AP929" s="31"/>
      <c r="AQ929" s="31"/>
      <c r="AR929" s="31"/>
      <c r="AS929" s="31">
        <f t="shared" si="2129"/>
        <v>353.89999999999998</v>
      </c>
      <c r="AT929" s="31">
        <f t="shared" si="2130"/>
        <v>0</v>
      </c>
      <c r="AU929" s="31">
        <f t="shared" si="2131"/>
        <v>0</v>
      </c>
      <c r="AV929" s="31"/>
      <c r="AW929" s="32"/>
      <c r="AX929" s="32"/>
      <c r="AY929" s="1"/>
      <c r="AZ929" s="1"/>
      <c r="BA929" s="1"/>
      <c r="BB929" s="1"/>
      <c r="BC929" s="1"/>
      <c r="BD929" s="1"/>
      <c r="BE929" s="1"/>
    </row>
    <row r="930" s="24" customFormat="1">
      <c r="A930" s="25" t="s">
        <v>500</v>
      </c>
      <c r="B930" s="25" t="s">
        <v>61</v>
      </c>
      <c r="C930" s="25" t="s">
        <v>63</v>
      </c>
      <c r="D930" s="25"/>
      <c r="E930" s="25"/>
      <c r="F930" s="26" t="s">
        <v>64</v>
      </c>
      <c r="G930" s="27">
        <f>G931+G936+G948</f>
        <v>62097.499999999993</v>
      </c>
      <c r="H930" s="27">
        <f>H931+H936+H948</f>
        <v>50219.599999999999</v>
      </c>
      <c r="I930" s="27">
        <f>I931+I936+I948</f>
        <v>50915.999999999993</v>
      </c>
      <c r="J930" s="27">
        <f>J931+J936+J948</f>
        <v>0</v>
      </c>
      <c r="K930" s="27">
        <f>K931+K936+K948</f>
        <v>0</v>
      </c>
      <c r="L930" s="27">
        <f>L931+L936+L948</f>
        <v>0</v>
      </c>
      <c r="M930" s="27">
        <f t="shared" si="2198"/>
        <v>62097.499999999993</v>
      </c>
      <c r="N930" s="27">
        <f t="shared" si="2199"/>
        <v>50219.599999999999</v>
      </c>
      <c r="O930" s="27">
        <f t="shared" si="2200"/>
        <v>50915.999999999993</v>
      </c>
      <c r="P930" s="27">
        <f>P931+P936+P948</f>
        <v>0</v>
      </c>
      <c r="Q930" s="27">
        <f>Q931+Q936+Q948</f>
        <v>0</v>
      </c>
      <c r="R930" s="27">
        <f>R931+R936+R948</f>
        <v>12527.220000000001</v>
      </c>
      <c r="S930" s="27">
        <f>S931+S936+S948</f>
        <v>0</v>
      </c>
      <c r="T930" s="27">
        <f>T931+T936+T948</f>
        <v>0</v>
      </c>
      <c r="U930" s="27">
        <f>U931+U936+U948</f>
        <v>0</v>
      </c>
      <c r="V930" s="27">
        <f>V931+V936+V948</f>
        <v>20517.136999999999</v>
      </c>
      <c r="W930" s="27">
        <f>W931+W936+W948</f>
        <v>0</v>
      </c>
      <c r="X930" s="27">
        <f>X931+X936+X948</f>
        <v>0</v>
      </c>
      <c r="Y930" s="27">
        <f>Y931+Y936+Y948</f>
        <v>0</v>
      </c>
      <c r="Z930" s="27">
        <f>Z931+Z936+Z948</f>
        <v>2347.3000000000002</v>
      </c>
      <c r="AA930" s="27">
        <f>AA931+AA936+AA948</f>
        <v>0</v>
      </c>
      <c r="AB930" s="27">
        <f>AB931+AB936+AB948</f>
        <v>0</v>
      </c>
      <c r="AC930" s="27">
        <f t="shared" si="2162"/>
        <v>74624.720000000001</v>
      </c>
      <c r="AD930" s="27">
        <f t="shared" si="2163"/>
        <v>70736.736999999994</v>
      </c>
      <c r="AE930" s="27">
        <f t="shared" si="2164"/>
        <v>53263.299999999996</v>
      </c>
      <c r="AF930" s="27">
        <f>AF931+AF936+AF948</f>
        <v>0</v>
      </c>
      <c r="AG930" s="27">
        <f t="shared" si="2165"/>
        <v>74624.720000000001</v>
      </c>
      <c r="AH930" s="27">
        <f t="shared" si="2166"/>
        <v>70736.736999999994</v>
      </c>
      <c r="AI930" s="27">
        <f t="shared" si="2167"/>
        <v>53263.299999999996</v>
      </c>
      <c r="AJ930" s="27">
        <f>AJ931+AJ936+AJ948</f>
        <v>0</v>
      </c>
      <c r="AK930" s="27">
        <f>AK931+AK936+AK948</f>
        <v>0</v>
      </c>
      <c r="AL930" s="27">
        <f>AL931+AL936+AL948</f>
        <v>0</v>
      </c>
      <c r="AM930" s="27">
        <f>AM931+AM936+AM948</f>
        <v>0</v>
      </c>
      <c r="AN930" s="27">
        <f>AN931+AN936+AN948</f>
        <v>0</v>
      </c>
      <c r="AO930" s="27">
        <f>AO931+AO936+AO948</f>
        <v>0</v>
      </c>
      <c r="AP930" s="27">
        <f>AP931+AP936+AP948</f>
        <v>0</v>
      </c>
      <c r="AQ930" s="27">
        <f>AQ931+AQ936+AQ948</f>
        <v>0</v>
      </c>
      <c r="AR930" s="27">
        <f>AR931+AR936+AR948</f>
        <v>0</v>
      </c>
      <c r="AS930" s="27">
        <f t="shared" si="2129"/>
        <v>74624.720000000001</v>
      </c>
      <c r="AT930" s="27">
        <f t="shared" si="2130"/>
        <v>70736.736999999994</v>
      </c>
      <c r="AU930" s="27">
        <f t="shared" si="2131"/>
        <v>53263.299999999996</v>
      </c>
      <c r="AV930" s="27">
        <f>AV931+AV936+AV948</f>
        <v>0</v>
      </c>
      <c r="AW930" s="28"/>
      <c r="AX930" s="28"/>
      <c r="AY930" s="24"/>
      <c r="AZ930" s="24"/>
      <c r="BA930" s="24"/>
      <c r="BB930" s="24"/>
      <c r="BC930" s="24"/>
      <c r="BD930" s="24"/>
      <c r="BE930" s="24"/>
    </row>
    <row r="931" ht="31.5">
      <c r="A931" s="29" t="s">
        <v>500</v>
      </c>
      <c r="B931" s="29" t="s">
        <v>61</v>
      </c>
      <c r="C931" s="29" t="s">
        <v>63</v>
      </c>
      <c r="D931" s="29" t="s">
        <v>65</v>
      </c>
      <c r="E931" s="36"/>
      <c r="F931" s="30" t="s">
        <v>66</v>
      </c>
      <c r="G931" s="31">
        <f t="shared" ref="G931:G934" si="2291">G932</f>
        <v>266.69999999999999</v>
      </c>
      <c r="H931" s="31">
        <f t="shared" ref="H931:H934" si="2292">H932</f>
        <v>266.69999999999999</v>
      </c>
      <c r="I931" s="31">
        <f t="shared" ref="I931:I934" si="2293">I932</f>
        <v>266.69999999999999</v>
      </c>
      <c r="J931" s="31">
        <f t="shared" ref="J931:J934" si="2294">J932</f>
        <v>0</v>
      </c>
      <c r="K931" s="31">
        <f t="shared" ref="K931:K934" si="2295">K932</f>
        <v>0</v>
      </c>
      <c r="L931" s="31">
        <f t="shared" ref="L931:L934" si="2296">L932</f>
        <v>0</v>
      </c>
      <c r="M931" s="31">
        <f t="shared" si="2198"/>
        <v>266.69999999999999</v>
      </c>
      <c r="N931" s="31">
        <f t="shared" si="2199"/>
        <v>266.69999999999999</v>
      </c>
      <c r="O931" s="31">
        <f t="shared" si="2200"/>
        <v>266.69999999999999</v>
      </c>
      <c r="P931" s="31">
        <f t="shared" ref="P931:P934" si="2297">P932</f>
        <v>0</v>
      </c>
      <c r="Q931" s="31">
        <f t="shared" ref="Q931:Q934" si="2298">Q932</f>
        <v>0</v>
      </c>
      <c r="R931" s="31">
        <f t="shared" ref="R931:R934" si="2299">R932</f>
        <v>0</v>
      </c>
      <c r="S931" s="31">
        <f t="shared" ref="S931:S934" si="2300">S932</f>
        <v>0</v>
      </c>
      <c r="T931" s="31">
        <f t="shared" ref="T931:T934" si="2301">T932</f>
        <v>0</v>
      </c>
      <c r="U931" s="31">
        <f t="shared" ref="U931:U934" si="2302">U932</f>
        <v>0</v>
      </c>
      <c r="V931" s="31">
        <f t="shared" ref="V931:V934" si="2303">V932</f>
        <v>0</v>
      </c>
      <c r="W931" s="31">
        <f t="shared" ref="W931:W934" si="2304">W932</f>
        <v>0</v>
      </c>
      <c r="X931" s="31">
        <f t="shared" ref="X931:X934" si="2305">X932</f>
        <v>0</v>
      </c>
      <c r="Y931" s="31">
        <f t="shared" ref="Y931:Y934" si="2306">Y932</f>
        <v>0</v>
      </c>
      <c r="Z931" s="31">
        <f t="shared" ref="Z931:Z934" si="2307">Z932</f>
        <v>0</v>
      </c>
      <c r="AA931" s="31">
        <f t="shared" ref="AA931:AA934" si="2308">AA932</f>
        <v>0</v>
      </c>
      <c r="AB931" s="31">
        <f t="shared" ref="AB931:AB934" si="2309">AB932</f>
        <v>0</v>
      </c>
      <c r="AC931" s="31">
        <f t="shared" si="2162"/>
        <v>266.69999999999999</v>
      </c>
      <c r="AD931" s="31">
        <f t="shared" si="2163"/>
        <v>266.69999999999999</v>
      </c>
      <c r="AE931" s="31">
        <f t="shared" si="2164"/>
        <v>266.69999999999999</v>
      </c>
      <c r="AF931" s="31">
        <f t="shared" ref="AF931:AF934" si="2310">AF932</f>
        <v>0</v>
      </c>
      <c r="AG931" s="31">
        <f t="shared" si="2165"/>
        <v>266.69999999999999</v>
      </c>
      <c r="AH931" s="31">
        <f t="shared" si="2166"/>
        <v>266.69999999999999</v>
      </c>
      <c r="AI931" s="31">
        <f t="shared" si="2167"/>
        <v>266.69999999999999</v>
      </c>
      <c r="AJ931" s="31">
        <f t="shared" ref="AJ931:AJ934" si="2311">AJ932</f>
        <v>0</v>
      </c>
      <c r="AK931" s="31">
        <f t="shared" ref="AK931:AK934" si="2312">AK932</f>
        <v>0</v>
      </c>
      <c r="AL931" s="31">
        <f t="shared" ref="AL931:AL934" si="2313">AL932</f>
        <v>0</v>
      </c>
      <c r="AM931" s="31">
        <f t="shared" ref="AM931:AM934" si="2314">AM932</f>
        <v>0</v>
      </c>
      <c r="AN931" s="31">
        <f t="shared" ref="AN931:AN934" si="2315">AN932</f>
        <v>0</v>
      </c>
      <c r="AO931" s="31">
        <f t="shared" ref="AO931:AO934" si="2316">AO932</f>
        <v>0</v>
      </c>
      <c r="AP931" s="31">
        <f t="shared" ref="AP931:AP934" si="2317">AP932</f>
        <v>0</v>
      </c>
      <c r="AQ931" s="31">
        <f t="shared" ref="AQ931:AQ934" si="2318">AQ932</f>
        <v>0</v>
      </c>
      <c r="AR931" s="31">
        <f t="shared" ref="AR931:AR934" si="2319">AR932</f>
        <v>0</v>
      </c>
      <c r="AS931" s="31">
        <f t="shared" si="2129"/>
        <v>266.69999999999999</v>
      </c>
      <c r="AT931" s="31">
        <f t="shared" si="2130"/>
        <v>266.69999999999999</v>
      </c>
      <c r="AU931" s="31">
        <f t="shared" si="2131"/>
        <v>266.69999999999999</v>
      </c>
      <c r="AV931" s="31">
        <f t="shared" ref="AV931:AV934" si="2320">AV932</f>
        <v>0</v>
      </c>
      <c r="AW931" s="32"/>
      <c r="AX931" s="32"/>
      <c r="AY931" s="1"/>
      <c r="AZ931" s="1"/>
      <c r="BA931" s="1"/>
      <c r="BB931" s="1"/>
      <c r="BC931" s="1"/>
      <c r="BD931" s="1"/>
      <c r="BE931" s="1"/>
    </row>
    <row r="932" hidden="1">
      <c r="A932" s="29" t="s">
        <v>500</v>
      </c>
      <c r="B932" s="29" t="s">
        <v>61</v>
      </c>
      <c r="C932" s="29" t="s">
        <v>63</v>
      </c>
      <c r="D932" s="29" t="s">
        <v>67</v>
      </c>
      <c r="E932" s="36"/>
      <c r="F932" s="30" t="s">
        <v>34</v>
      </c>
      <c r="G932" s="31">
        <f t="shared" si="2291"/>
        <v>266.69999999999999</v>
      </c>
      <c r="H932" s="31">
        <f t="shared" si="2292"/>
        <v>266.69999999999999</v>
      </c>
      <c r="I932" s="31">
        <f t="shared" si="2293"/>
        <v>266.69999999999999</v>
      </c>
      <c r="J932" s="31">
        <f t="shared" si="2294"/>
        <v>0</v>
      </c>
      <c r="K932" s="31">
        <f t="shared" si="2295"/>
        <v>0</v>
      </c>
      <c r="L932" s="31">
        <f t="shared" si="2296"/>
        <v>0</v>
      </c>
      <c r="M932" s="31">
        <f t="shared" si="2198"/>
        <v>266.69999999999999</v>
      </c>
      <c r="N932" s="31">
        <f t="shared" si="2199"/>
        <v>266.69999999999999</v>
      </c>
      <c r="O932" s="31">
        <f t="shared" si="2200"/>
        <v>266.69999999999999</v>
      </c>
      <c r="P932" s="31">
        <f t="shared" si="2297"/>
        <v>0</v>
      </c>
      <c r="Q932" s="31">
        <f t="shared" si="2298"/>
        <v>0</v>
      </c>
      <c r="R932" s="31">
        <f t="shared" si="2299"/>
        <v>0</v>
      </c>
      <c r="S932" s="31">
        <f t="shared" si="2300"/>
        <v>0</v>
      </c>
      <c r="T932" s="31">
        <f t="shared" si="2301"/>
        <v>0</v>
      </c>
      <c r="U932" s="31">
        <f t="shared" si="2302"/>
        <v>0</v>
      </c>
      <c r="V932" s="31">
        <f t="shared" si="2303"/>
        <v>0</v>
      </c>
      <c r="W932" s="31">
        <f t="shared" si="2304"/>
        <v>0</v>
      </c>
      <c r="X932" s="31">
        <f t="shared" si="2305"/>
        <v>0</v>
      </c>
      <c r="Y932" s="31">
        <f t="shared" si="2306"/>
        <v>0</v>
      </c>
      <c r="Z932" s="31">
        <f t="shared" si="2307"/>
        <v>0</v>
      </c>
      <c r="AA932" s="31">
        <f t="shared" si="2308"/>
        <v>0</v>
      </c>
      <c r="AB932" s="31">
        <f t="shared" si="2309"/>
        <v>0</v>
      </c>
      <c r="AC932" s="31">
        <f t="shared" si="2162"/>
        <v>266.69999999999999</v>
      </c>
      <c r="AD932" s="31">
        <f t="shared" si="2163"/>
        <v>266.69999999999999</v>
      </c>
      <c r="AE932" s="31">
        <f t="shared" si="2164"/>
        <v>266.69999999999999</v>
      </c>
      <c r="AF932" s="31">
        <f t="shared" si="2310"/>
        <v>0</v>
      </c>
      <c r="AG932" s="31">
        <f t="shared" si="2165"/>
        <v>266.69999999999999</v>
      </c>
      <c r="AH932" s="31">
        <f t="shared" si="2166"/>
        <v>266.69999999999999</v>
      </c>
      <c r="AI932" s="31">
        <f t="shared" si="2167"/>
        <v>266.69999999999999</v>
      </c>
      <c r="AJ932" s="31">
        <f t="shared" si="2311"/>
        <v>0</v>
      </c>
      <c r="AK932" s="31">
        <f t="shared" si="2312"/>
        <v>0</v>
      </c>
      <c r="AL932" s="31">
        <f t="shared" si="2313"/>
        <v>0</v>
      </c>
      <c r="AM932" s="31">
        <f t="shared" si="2314"/>
        <v>0</v>
      </c>
      <c r="AN932" s="31">
        <f t="shared" si="2315"/>
        <v>0</v>
      </c>
      <c r="AO932" s="31">
        <f t="shared" si="2316"/>
        <v>0</v>
      </c>
      <c r="AP932" s="31">
        <f t="shared" si="2317"/>
        <v>0</v>
      </c>
      <c r="AQ932" s="31">
        <f t="shared" si="2318"/>
        <v>0</v>
      </c>
      <c r="AR932" s="31">
        <f t="shared" si="2319"/>
        <v>0</v>
      </c>
      <c r="AS932" s="31">
        <f t="shared" ref="AS932:AS995" si="2321">AG932+AJ932+AK932+AL932+AM932</f>
        <v>266.69999999999999</v>
      </c>
      <c r="AT932" s="31">
        <f t="shared" ref="AT932:AT995" si="2322">AH932+AN932+AO932+AP932</f>
        <v>266.69999999999999</v>
      </c>
      <c r="AU932" s="31">
        <f t="shared" ref="AU932:AU995" si="2323">AI932+AR932+AQ932</f>
        <v>266.69999999999999</v>
      </c>
      <c r="AV932" s="31">
        <f t="shared" si="2320"/>
        <v>0</v>
      </c>
      <c r="AW932" s="32">
        <v>0</v>
      </c>
      <c r="AX932" s="32"/>
      <c r="AY932" s="1" t="s">
        <v>152</v>
      </c>
      <c r="AZ932" s="1"/>
      <c r="BA932" s="1"/>
      <c r="BB932" s="1"/>
      <c r="BC932" s="1"/>
      <c r="BD932" s="1"/>
      <c r="BE932" s="1"/>
    </row>
    <row r="933" ht="31.5">
      <c r="A933" s="29" t="s">
        <v>500</v>
      </c>
      <c r="B933" s="29" t="s">
        <v>61</v>
      </c>
      <c r="C933" s="29" t="s">
        <v>63</v>
      </c>
      <c r="D933" s="29" t="s">
        <v>68</v>
      </c>
      <c r="E933" s="36"/>
      <c r="F933" s="30" t="s">
        <v>69</v>
      </c>
      <c r="G933" s="31">
        <f t="shared" si="2291"/>
        <v>266.69999999999999</v>
      </c>
      <c r="H933" s="31">
        <f t="shared" si="2292"/>
        <v>266.69999999999999</v>
      </c>
      <c r="I933" s="31">
        <f t="shared" si="2293"/>
        <v>266.69999999999999</v>
      </c>
      <c r="J933" s="31">
        <f t="shared" si="2294"/>
        <v>0</v>
      </c>
      <c r="K933" s="31">
        <f t="shared" si="2295"/>
        <v>0</v>
      </c>
      <c r="L933" s="31">
        <f t="shared" si="2296"/>
        <v>0</v>
      </c>
      <c r="M933" s="31">
        <f t="shared" si="2198"/>
        <v>266.69999999999999</v>
      </c>
      <c r="N933" s="31">
        <f t="shared" si="2199"/>
        <v>266.69999999999999</v>
      </c>
      <c r="O933" s="31">
        <f t="shared" si="2200"/>
        <v>266.69999999999999</v>
      </c>
      <c r="P933" s="31">
        <f t="shared" si="2297"/>
        <v>0</v>
      </c>
      <c r="Q933" s="31">
        <f t="shared" si="2298"/>
        <v>0</v>
      </c>
      <c r="R933" s="31">
        <f t="shared" si="2299"/>
        <v>0</v>
      </c>
      <c r="S933" s="31">
        <f t="shared" si="2300"/>
        <v>0</v>
      </c>
      <c r="T933" s="31">
        <f t="shared" si="2301"/>
        <v>0</v>
      </c>
      <c r="U933" s="31">
        <f t="shared" si="2302"/>
        <v>0</v>
      </c>
      <c r="V933" s="31">
        <f t="shared" si="2303"/>
        <v>0</v>
      </c>
      <c r="W933" s="31">
        <f t="shared" si="2304"/>
        <v>0</v>
      </c>
      <c r="X933" s="31">
        <f t="shared" si="2305"/>
        <v>0</v>
      </c>
      <c r="Y933" s="31">
        <f t="shared" si="2306"/>
        <v>0</v>
      </c>
      <c r="Z933" s="31">
        <f t="shared" si="2307"/>
        <v>0</v>
      </c>
      <c r="AA933" s="31">
        <f t="shared" si="2308"/>
        <v>0</v>
      </c>
      <c r="AB933" s="31">
        <f t="shared" si="2309"/>
        <v>0</v>
      </c>
      <c r="AC933" s="31">
        <f t="shared" si="2162"/>
        <v>266.69999999999999</v>
      </c>
      <c r="AD933" s="31">
        <f t="shared" si="2163"/>
        <v>266.69999999999999</v>
      </c>
      <c r="AE933" s="31">
        <f t="shared" si="2164"/>
        <v>266.69999999999999</v>
      </c>
      <c r="AF933" s="31">
        <f t="shared" si="2310"/>
        <v>0</v>
      </c>
      <c r="AG933" s="31">
        <f t="shared" si="2165"/>
        <v>266.69999999999999</v>
      </c>
      <c r="AH933" s="31">
        <f t="shared" si="2166"/>
        <v>266.69999999999999</v>
      </c>
      <c r="AI933" s="31">
        <f t="shared" si="2167"/>
        <v>266.69999999999999</v>
      </c>
      <c r="AJ933" s="31">
        <f t="shared" si="2311"/>
        <v>0</v>
      </c>
      <c r="AK933" s="31">
        <f t="shared" si="2312"/>
        <v>0</v>
      </c>
      <c r="AL933" s="31">
        <f t="shared" si="2313"/>
        <v>0</v>
      </c>
      <c r="AM933" s="31">
        <f t="shared" si="2314"/>
        <v>0</v>
      </c>
      <c r="AN933" s="31">
        <f t="shared" si="2315"/>
        <v>0</v>
      </c>
      <c r="AO933" s="31">
        <f t="shared" si="2316"/>
        <v>0</v>
      </c>
      <c r="AP933" s="31">
        <f t="shared" si="2317"/>
        <v>0</v>
      </c>
      <c r="AQ933" s="31">
        <f t="shared" si="2318"/>
        <v>0</v>
      </c>
      <c r="AR933" s="31">
        <f t="shared" si="2319"/>
        <v>0</v>
      </c>
      <c r="AS933" s="31">
        <f t="shared" si="2321"/>
        <v>266.69999999999999</v>
      </c>
      <c r="AT933" s="31">
        <f t="shared" si="2322"/>
        <v>266.69999999999999</v>
      </c>
      <c r="AU933" s="31">
        <f t="shared" si="2323"/>
        <v>266.69999999999999</v>
      </c>
      <c r="AV933" s="31">
        <f t="shared" si="2320"/>
        <v>0</v>
      </c>
      <c r="AW933" s="32"/>
      <c r="AX933" s="32"/>
      <c r="AY933" s="1"/>
      <c r="AZ933" s="1"/>
      <c r="BA933" s="1"/>
      <c r="BB933" s="1"/>
      <c r="BC933" s="1"/>
      <c r="BD933" s="1"/>
      <c r="BE933" s="1"/>
    </row>
    <row r="934" ht="47.25">
      <c r="A934" s="29" t="s">
        <v>500</v>
      </c>
      <c r="B934" s="29" t="s">
        <v>61</v>
      </c>
      <c r="C934" s="29" t="s">
        <v>63</v>
      </c>
      <c r="D934" s="29" t="s">
        <v>474</v>
      </c>
      <c r="E934" s="36"/>
      <c r="F934" s="30" t="s">
        <v>475</v>
      </c>
      <c r="G934" s="31">
        <f t="shared" si="2291"/>
        <v>266.69999999999999</v>
      </c>
      <c r="H934" s="31">
        <f t="shared" si="2292"/>
        <v>266.69999999999999</v>
      </c>
      <c r="I934" s="31">
        <f t="shared" si="2293"/>
        <v>266.69999999999999</v>
      </c>
      <c r="J934" s="31">
        <f t="shared" si="2294"/>
        <v>0</v>
      </c>
      <c r="K934" s="31">
        <f t="shared" si="2295"/>
        <v>0</v>
      </c>
      <c r="L934" s="31">
        <f t="shared" si="2296"/>
        <v>0</v>
      </c>
      <c r="M934" s="31">
        <f t="shared" si="2198"/>
        <v>266.69999999999999</v>
      </c>
      <c r="N934" s="31">
        <f t="shared" si="2199"/>
        <v>266.69999999999999</v>
      </c>
      <c r="O934" s="31">
        <f t="shared" si="2200"/>
        <v>266.69999999999999</v>
      </c>
      <c r="P934" s="31">
        <f t="shared" si="2297"/>
        <v>0</v>
      </c>
      <c r="Q934" s="31">
        <f t="shared" si="2298"/>
        <v>0</v>
      </c>
      <c r="R934" s="31">
        <f t="shared" si="2299"/>
        <v>0</v>
      </c>
      <c r="S934" s="31">
        <f t="shared" si="2300"/>
        <v>0</v>
      </c>
      <c r="T934" s="31">
        <f t="shared" si="2301"/>
        <v>0</v>
      </c>
      <c r="U934" s="31">
        <f t="shared" si="2302"/>
        <v>0</v>
      </c>
      <c r="V934" s="31">
        <f t="shared" si="2303"/>
        <v>0</v>
      </c>
      <c r="W934" s="31">
        <f t="shared" si="2304"/>
        <v>0</v>
      </c>
      <c r="X934" s="31">
        <f t="shared" si="2305"/>
        <v>0</v>
      </c>
      <c r="Y934" s="31">
        <f t="shared" si="2306"/>
        <v>0</v>
      </c>
      <c r="Z934" s="31">
        <f t="shared" si="2307"/>
        <v>0</v>
      </c>
      <c r="AA934" s="31">
        <f t="shared" si="2308"/>
        <v>0</v>
      </c>
      <c r="AB934" s="31">
        <f t="shared" si="2309"/>
        <v>0</v>
      </c>
      <c r="AC934" s="31">
        <f t="shared" si="2162"/>
        <v>266.69999999999999</v>
      </c>
      <c r="AD934" s="31">
        <f t="shared" si="2163"/>
        <v>266.69999999999999</v>
      </c>
      <c r="AE934" s="31">
        <f t="shared" si="2164"/>
        <v>266.69999999999999</v>
      </c>
      <c r="AF934" s="31">
        <f t="shared" si="2310"/>
        <v>0</v>
      </c>
      <c r="AG934" s="31">
        <f t="shared" si="2165"/>
        <v>266.69999999999999</v>
      </c>
      <c r="AH934" s="31">
        <f t="shared" si="2166"/>
        <v>266.69999999999999</v>
      </c>
      <c r="AI934" s="31">
        <f t="shared" si="2167"/>
        <v>266.69999999999999</v>
      </c>
      <c r="AJ934" s="31">
        <f t="shared" si="2311"/>
        <v>0</v>
      </c>
      <c r="AK934" s="31">
        <f t="shared" si="2312"/>
        <v>0</v>
      </c>
      <c r="AL934" s="31">
        <f t="shared" si="2313"/>
        <v>0</v>
      </c>
      <c r="AM934" s="31">
        <f t="shared" si="2314"/>
        <v>0</v>
      </c>
      <c r="AN934" s="31">
        <f t="shared" si="2315"/>
        <v>0</v>
      </c>
      <c r="AO934" s="31">
        <f t="shared" si="2316"/>
        <v>0</v>
      </c>
      <c r="AP934" s="31">
        <f t="shared" si="2317"/>
        <v>0</v>
      </c>
      <c r="AQ934" s="31">
        <f t="shared" si="2318"/>
        <v>0</v>
      </c>
      <c r="AR934" s="31">
        <f t="shared" si="2319"/>
        <v>0</v>
      </c>
      <c r="AS934" s="31">
        <f t="shared" si="2321"/>
        <v>266.69999999999999</v>
      </c>
      <c r="AT934" s="31">
        <f t="shared" si="2322"/>
        <v>266.69999999999999</v>
      </c>
      <c r="AU934" s="31">
        <f t="shared" si="2323"/>
        <v>266.69999999999999</v>
      </c>
      <c r="AV934" s="31">
        <f t="shared" si="2320"/>
        <v>0</v>
      </c>
      <c r="AW934" s="32"/>
      <c r="AX934" s="32"/>
      <c r="AY934" s="1"/>
      <c r="AZ934" s="1"/>
      <c r="BA934" s="1"/>
      <c r="BB934" s="1"/>
      <c r="BC934" s="1"/>
      <c r="BD934" s="1"/>
      <c r="BE934" s="1"/>
    </row>
    <row r="935" ht="31.5">
      <c r="A935" s="29" t="s">
        <v>500</v>
      </c>
      <c r="B935" s="29" t="s">
        <v>61</v>
      </c>
      <c r="C935" s="29" t="s">
        <v>63</v>
      </c>
      <c r="D935" s="29" t="s">
        <v>474</v>
      </c>
      <c r="E935" s="29" t="s">
        <v>39</v>
      </c>
      <c r="F935" s="30" t="s">
        <v>40</v>
      </c>
      <c r="G935" s="31">
        <v>266.69999999999999</v>
      </c>
      <c r="H935" s="31">
        <v>266.69999999999999</v>
      </c>
      <c r="I935" s="31">
        <v>266.69999999999999</v>
      </c>
      <c r="J935" s="31"/>
      <c r="K935" s="31"/>
      <c r="L935" s="31"/>
      <c r="M935" s="31">
        <f t="shared" si="2198"/>
        <v>266.69999999999999</v>
      </c>
      <c r="N935" s="31">
        <f t="shared" si="2199"/>
        <v>266.69999999999999</v>
      </c>
      <c r="O935" s="31">
        <f t="shared" si="2200"/>
        <v>266.69999999999999</v>
      </c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  <c r="AA935" s="31"/>
      <c r="AB935" s="31"/>
      <c r="AC935" s="31">
        <f t="shared" si="2162"/>
        <v>266.69999999999999</v>
      </c>
      <c r="AD935" s="31">
        <f t="shared" si="2163"/>
        <v>266.69999999999999</v>
      </c>
      <c r="AE935" s="31">
        <f t="shared" si="2164"/>
        <v>266.69999999999999</v>
      </c>
      <c r="AF935" s="31"/>
      <c r="AG935" s="31">
        <f t="shared" si="2165"/>
        <v>266.69999999999999</v>
      </c>
      <c r="AH935" s="31">
        <f t="shared" si="2166"/>
        <v>266.69999999999999</v>
      </c>
      <c r="AI935" s="31">
        <f t="shared" si="2167"/>
        <v>266.69999999999999</v>
      </c>
      <c r="AJ935" s="31"/>
      <c r="AK935" s="31"/>
      <c r="AL935" s="31"/>
      <c r="AM935" s="31"/>
      <c r="AN935" s="31"/>
      <c r="AO935" s="31"/>
      <c r="AP935" s="31"/>
      <c r="AQ935" s="31"/>
      <c r="AR935" s="31"/>
      <c r="AS935" s="31">
        <f t="shared" si="2321"/>
        <v>266.69999999999999</v>
      </c>
      <c r="AT935" s="31">
        <f t="shared" si="2322"/>
        <v>266.69999999999999</v>
      </c>
      <c r="AU935" s="31">
        <f t="shared" si="2323"/>
        <v>266.69999999999999</v>
      </c>
      <c r="AV935" s="31"/>
      <c r="AW935" s="32"/>
      <c r="AX935" s="32"/>
      <c r="AY935" s="1"/>
      <c r="AZ935" s="1"/>
      <c r="BA935" s="1"/>
      <c r="BB935" s="1"/>
      <c r="BC935" s="1"/>
      <c r="BD935" s="1"/>
      <c r="BE935" s="1"/>
    </row>
    <row r="936" ht="31.5">
      <c r="A936" s="29" t="s">
        <v>500</v>
      </c>
      <c r="B936" s="29" t="s">
        <v>61</v>
      </c>
      <c r="C936" s="29" t="s">
        <v>63</v>
      </c>
      <c r="D936" s="29" t="s">
        <v>465</v>
      </c>
      <c r="E936" s="36"/>
      <c r="F936" s="30" t="s">
        <v>466</v>
      </c>
      <c r="G936" s="31">
        <f>G937+G941</f>
        <v>56529.899999999994</v>
      </c>
      <c r="H936" s="31">
        <f>H937+H941</f>
        <v>44652</v>
      </c>
      <c r="I936" s="31">
        <f>I937+I941</f>
        <v>45348.399999999994</v>
      </c>
      <c r="J936" s="31">
        <f>J937+J941</f>
        <v>0</v>
      </c>
      <c r="K936" s="31">
        <f>K937+K941</f>
        <v>0</v>
      </c>
      <c r="L936" s="31">
        <f>L937+L941</f>
        <v>0</v>
      </c>
      <c r="M936" s="31">
        <f t="shared" si="2198"/>
        <v>56529.899999999994</v>
      </c>
      <c r="N936" s="31">
        <f t="shared" si="2199"/>
        <v>44652</v>
      </c>
      <c r="O936" s="31">
        <f t="shared" si="2200"/>
        <v>45348.399999999994</v>
      </c>
      <c r="P936" s="31">
        <f>P937+P941</f>
        <v>0</v>
      </c>
      <c r="Q936" s="31">
        <f>Q937+Q941</f>
        <v>0</v>
      </c>
      <c r="R936" s="31">
        <f>R937+R941</f>
        <v>12527.220000000001</v>
      </c>
      <c r="S936" s="31">
        <f>S937+S941</f>
        <v>0</v>
      </c>
      <c r="T936" s="31">
        <f>T937+T941</f>
        <v>0</v>
      </c>
      <c r="U936" s="31">
        <f>U937+U941</f>
        <v>0</v>
      </c>
      <c r="V936" s="31">
        <f>V937+V941</f>
        <v>20517.136999999999</v>
      </c>
      <c r="W936" s="31">
        <f>W937+W941</f>
        <v>0</v>
      </c>
      <c r="X936" s="31">
        <f>X937+X941</f>
        <v>0</v>
      </c>
      <c r="Y936" s="31">
        <f>Y937+Y941</f>
        <v>0</v>
      </c>
      <c r="Z936" s="31">
        <f>Z937+Z941</f>
        <v>2347.3000000000002</v>
      </c>
      <c r="AA936" s="31">
        <f>AA937+AA941</f>
        <v>0</v>
      </c>
      <c r="AB936" s="31">
        <f>AB937+AB941</f>
        <v>0</v>
      </c>
      <c r="AC936" s="31">
        <f t="shared" si="2162"/>
        <v>69057.119999999995</v>
      </c>
      <c r="AD936" s="31">
        <f t="shared" si="2163"/>
        <v>65169.137000000002</v>
      </c>
      <c r="AE936" s="31">
        <f t="shared" si="2164"/>
        <v>47695.699999999997</v>
      </c>
      <c r="AF936" s="31">
        <f>AF937+AF941</f>
        <v>0</v>
      </c>
      <c r="AG936" s="31">
        <f t="shared" si="2165"/>
        <v>69057.119999999995</v>
      </c>
      <c r="AH936" s="31">
        <f t="shared" si="2166"/>
        <v>65169.137000000002</v>
      </c>
      <c r="AI936" s="31">
        <f t="shared" si="2167"/>
        <v>47695.699999999997</v>
      </c>
      <c r="AJ936" s="31">
        <f>AJ937+AJ941</f>
        <v>0</v>
      </c>
      <c r="AK936" s="31">
        <f>AK937+AK941</f>
        <v>0</v>
      </c>
      <c r="AL936" s="31">
        <f>AL937+AL941</f>
        <v>0</v>
      </c>
      <c r="AM936" s="31">
        <f>AM937+AM941</f>
        <v>0</v>
      </c>
      <c r="AN936" s="31">
        <f>AN937+AN941</f>
        <v>0</v>
      </c>
      <c r="AO936" s="31">
        <f>AO937+AO941</f>
        <v>0</v>
      </c>
      <c r="AP936" s="31">
        <f>AP937+AP941</f>
        <v>0</v>
      </c>
      <c r="AQ936" s="31">
        <f>AQ937+AQ941</f>
        <v>0</v>
      </c>
      <c r="AR936" s="31">
        <f>AR937+AR941</f>
        <v>0</v>
      </c>
      <c r="AS936" s="31">
        <f t="shared" si="2321"/>
        <v>69057.119999999995</v>
      </c>
      <c r="AT936" s="31">
        <f t="shared" si="2322"/>
        <v>65169.137000000002</v>
      </c>
      <c r="AU936" s="31">
        <f t="shared" si="2323"/>
        <v>47695.699999999997</v>
      </c>
      <c r="AV936" s="31">
        <f>AV937+AV941</f>
        <v>0</v>
      </c>
      <c r="AW936" s="32"/>
      <c r="AX936" s="32"/>
      <c r="AY936" s="1"/>
      <c r="AZ936" s="1"/>
      <c r="BA936" s="1"/>
      <c r="BB936" s="1"/>
      <c r="BC936" s="1"/>
      <c r="BD936" s="1"/>
      <c r="BE936" s="1"/>
    </row>
    <row r="937">
      <c r="A937" s="29" t="s">
        <v>500</v>
      </c>
      <c r="B937" s="29" t="s">
        <v>61</v>
      </c>
      <c r="C937" s="29" t="s">
        <v>63</v>
      </c>
      <c r="D937" s="29" t="s">
        <v>467</v>
      </c>
      <c r="E937" s="36"/>
      <c r="F937" s="30" t="s">
        <v>440</v>
      </c>
      <c r="G937" s="31">
        <f t="shared" ref="G937:G941" si="2324">G938</f>
        <v>26976.099999999999</v>
      </c>
      <c r="H937" s="31">
        <f t="shared" ref="H937:H941" si="2325">H938</f>
        <v>26976.099999999999</v>
      </c>
      <c r="I937" s="31">
        <f t="shared" ref="I937:I941" si="2326">I938</f>
        <v>26976.099999999999</v>
      </c>
      <c r="J937" s="31">
        <f t="shared" ref="J937:J941" si="2327">J938</f>
        <v>0</v>
      </c>
      <c r="K937" s="31">
        <f t="shared" ref="K937:K941" si="2328">K938</f>
        <v>0</v>
      </c>
      <c r="L937" s="31">
        <f t="shared" ref="L937:L941" si="2329">L938</f>
        <v>0</v>
      </c>
      <c r="M937" s="31">
        <f t="shared" si="2198"/>
        <v>26976.099999999999</v>
      </c>
      <c r="N937" s="31">
        <f t="shared" si="2199"/>
        <v>26976.099999999999</v>
      </c>
      <c r="O937" s="31">
        <f t="shared" si="2200"/>
        <v>26976.099999999999</v>
      </c>
      <c r="P937" s="31">
        <f t="shared" ref="P937:P941" si="2330">P938</f>
        <v>0</v>
      </c>
      <c r="Q937" s="31">
        <f t="shared" ref="Q937:Q941" si="2331">Q938</f>
        <v>0</v>
      </c>
      <c r="R937" s="31">
        <f t="shared" ref="R937:R941" si="2332">R938</f>
        <v>8022</v>
      </c>
      <c r="S937" s="31">
        <f t="shared" ref="S937:S941" si="2333">S938</f>
        <v>0</v>
      </c>
      <c r="T937" s="31">
        <f t="shared" ref="T937:T941" si="2334">T938</f>
        <v>0</v>
      </c>
      <c r="U937" s="31">
        <f t="shared" ref="U937:U941" si="2335">U938</f>
        <v>0</v>
      </c>
      <c r="V937" s="31">
        <f t="shared" ref="V937:V941" si="2336">V938</f>
        <v>13917.5</v>
      </c>
      <c r="W937" s="31">
        <f t="shared" ref="W937:W941" si="2337">W938</f>
        <v>0</v>
      </c>
      <c r="X937" s="31">
        <f t="shared" ref="X937:X941" si="2338">X938</f>
        <v>0</v>
      </c>
      <c r="Y937" s="31">
        <f t="shared" ref="Y937:Y941" si="2339">Y938</f>
        <v>0</v>
      </c>
      <c r="Z937" s="31">
        <f t="shared" ref="Z937:Z941" si="2340">Z938</f>
        <v>2347.3000000000002</v>
      </c>
      <c r="AA937" s="31">
        <f t="shared" ref="AA937:AA941" si="2341">AA938</f>
        <v>0</v>
      </c>
      <c r="AB937" s="31">
        <f t="shared" ref="AB937:AB941" si="2342">AB938</f>
        <v>0</v>
      </c>
      <c r="AC937" s="31">
        <f t="shared" si="2162"/>
        <v>34998.099999999999</v>
      </c>
      <c r="AD937" s="31">
        <f t="shared" si="2163"/>
        <v>40893.599999999999</v>
      </c>
      <c r="AE937" s="31">
        <f t="shared" si="2164"/>
        <v>29323.399999999998</v>
      </c>
      <c r="AF937" s="31">
        <f t="shared" ref="AF937:AF941" si="2343">AF938</f>
        <v>0</v>
      </c>
      <c r="AG937" s="31">
        <f t="shared" si="2165"/>
        <v>34998.099999999999</v>
      </c>
      <c r="AH937" s="31">
        <f t="shared" si="2166"/>
        <v>40893.599999999999</v>
      </c>
      <c r="AI937" s="31">
        <f t="shared" si="2167"/>
        <v>29323.399999999998</v>
      </c>
      <c r="AJ937" s="31">
        <f t="shared" ref="AJ937:AJ941" si="2344">AJ938</f>
        <v>0</v>
      </c>
      <c r="AK937" s="31">
        <f t="shared" ref="AK937:AK941" si="2345">AK938</f>
        <v>0</v>
      </c>
      <c r="AL937" s="31">
        <f t="shared" ref="AL937:AL941" si="2346">AL938</f>
        <v>0</v>
      </c>
      <c r="AM937" s="31">
        <f t="shared" ref="AM937:AM941" si="2347">AM938</f>
        <v>0</v>
      </c>
      <c r="AN937" s="31">
        <f t="shared" ref="AN937:AN941" si="2348">AN938</f>
        <v>0</v>
      </c>
      <c r="AO937" s="31">
        <f t="shared" ref="AO937:AO941" si="2349">AO938</f>
        <v>0</v>
      </c>
      <c r="AP937" s="31">
        <f t="shared" ref="AP937:AP941" si="2350">AP938</f>
        <v>0</v>
      </c>
      <c r="AQ937" s="31">
        <f t="shared" ref="AQ937:AQ941" si="2351">AQ938</f>
        <v>0</v>
      </c>
      <c r="AR937" s="31">
        <f t="shared" ref="AR937:AR941" si="2352">AR938</f>
        <v>0</v>
      </c>
      <c r="AS937" s="31">
        <f t="shared" si="2321"/>
        <v>34998.099999999999</v>
      </c>
      <c r="AT937" s="31">
        <f t="shared" si="2322"/>
        <v>40893.599999999999</v>
      </c>
      <c r="AU937" s="31">
        <f t="shared" si="2323"/>
        <v>29323.399999999998</v>
      </c>
      <c r="AV937" s="31">
        <f t="shared" ref="AV937:AV941" si="2353">AV938</f>
        <v>0</v>
      </c>
      <c r="AW937" s="32"/>
      <c r="AX937" s="32"/>
      <c r="AY937" s="1"/>
      <c r="AZ937" s="1"/>
      <c r="BA937" s="1"/>
      <c r="BB937" s="1"/>
      <c r="BC937" s="1"/>
      <c r="BD937" s="1"/>
      <c r="BE937" s="1"/>
    </row>
    <row r="938" ht="31.5">
      <c r="A938" s="29" t="s">
        <v>500</v>
      </c>
      <c r="B938" s="29" t="s">
        <v>61</v>
      </c>
      <c r="C938" s="29" t="s">
        <v>63</v>
      </c>
      <c r="D938" s="29" t="s">
        <v>468</v>
      </c>
      <c r="E938" s="36"/>
      <c r="F938" s="30" t="s">
        <v>469</v>
      </c>
      <c r="G938" s="31">
        <f t="shared" si="2324"/>
        <v>26976.099999999999</v>
      </c>
      <c r="H938" s="31">
        <f t="shared" si="2325"/>
        <v>26976.099999999999</v>
      </c>
      <c r="I938" s="31">
        <f t="shared" si="2326"/>
        <v>26976.099999999999</v>
      </c>
      <c r="J938" s="31">
        <f t="shared" si="2327"/>
        <v>0</v>
      </c>
      <c r="K938" s="31">
        <f t="shared" si="2328"/>
        <v>0</v>
      </c>
      <c r="L938" s="31">
        <f t="shared" si="2329"/>
        <v>0</v>
      </c>
      <c r="M938" s="31">
        <f t="shared" si="2198"/>
        <v>26976.099999999999</v>
      </c>
      <c r="N938" s="31">
        <f t="shared" si="2199"/>
        <v>26976.099999999999</v>
      </c>
      <c r="O938" s="31">
        <f t="shared" si="2200"/>
        <v>26976.099999999999</v>
      </c>
      <c r="P938" s="31">
        <f t="shared" si="2330"/>
        <v>0</v>
      </c>
      <c r="Q938" s="31">
        <f t="shared" si="2331"/>
        <v>0</v>
      </c>
      <c r="R938" s="31">
        <f t="shared" si="2332"/>
        <v>8022</v>
      </c>
      <c r="S938" s="31">
        <f t="shared" si="2333"/>
        <v>0</v>
      </c>
      <c r="T938" s="31">
        <f t="shared" si="2334"/>
        <v>0</v>
      </c>
      <c r="U938" s="31">
        <f t="shared" si="2335"/>
        <v>0</v>
      </c>
      <c r="V938" s="31">
        <f t="shared" si="2336"/>
        <v>13917.5</v>
      </c>
      <c r="W938" s="31">
        <f t="shared" si="2337"/>
        <v>0</v>
      </c>
      <c r="X938" s="31">
        <f t="shared" si="2338"/>
        <v>0</v>
      </c>
      <c r="Y938" s="31">
        <f t="shared" si="2339"/>
        <v>0</v>
      </c>
      <c r="Z938" s="31">
        <f t="shared" si="2340"/>
        <v>2347.3000000000002</v>
      </c>
      <c r="AA938" s="31">
        <f t="shared" si="2341"/>
        <v>0</v>
      </c>
      <c r="AB938" s="31">
        <f t="shared" si="2342"/>
        <v>0</v>
      </c>
      <c r="AC938" s="31">
        <f t="shared" ref="AC938:AC1001" si="2354">M938+R938+P938+Q938+T938+S938</f>
        <v>34998.099999999999</v>
      </c>
      <c r="AD938" s="31">
        <f t="shared" ref="AD938:AD1001" si="2355">N938+V938+X938+U938+W938</f>
        <v>40893.599999999999</v>
      </c>
      <c r="AE938" s="31">
        <f t="shared" ref="AE938:AE1001" si="2356">O938+Z938+AB938+Y938+AA938</f>
        <v>29323.399999999998</v>
      </c>
      <c r="AF938" s="31">
        <f t="shared" si="2343"/>
        <v>0</v>
      </c>
      <c r="AG938" s="31">
        <f t="shared" ref="AG938:AG1001" si="2357">AC938+AF938</f>
        <v>34998.099999999999</v>
      </c>
      <c r="AH938" s="31">
        <f t="shared" ref="AH938:AH1001" si="2358">AD938</f>
        <v>40893.599999999999</v>
      </c>
      <c r="AI938" s="31">
        <f t="shared" ref="AI938:AI1001" si="2359">AE938</f>
        <v>29323.399999999998</v>
      </c>
      <c r="AJ938" s="31">
        <f t="shared" si="2344"/>
        <v>0</v>
      </c>
      <c r="AK938" s="31">
        <f t="shared" si="2345"/>
        <v>0</v>
      </c>
      <c r="AL938" s="31">
        <f t="shared" si="2346"/>
        <v>0</v>
      </c>
      <c r="AM938" s="31">
        <f t="shared" si="2347"/>
        <v>0</v>
      </c>
      <c r="AN938" s="31">
        <f t="shared" si="2348"/>
        <v>0</v>
      </c>
      <c r="AO938" s="31">
        <f t="shared" si="2349"/>
        <v>0</v>
      </c>
      <c r="AP938" s="31">
        <f t="shared" si="2350"/>
        <v>0</v>
      </c>
      <c r="AQ938" s="31">
        <f t="shared" si="2351"/>
        <v>0</v>
      </c>
      <c r="AR938" s="31">
        <f t="shared" si="2352"/>
        <v>0</v>
      </c>
      <c r="AS938" s="31">
        <f t="shared" si="2321"/>
        <v>34998.099999999999</v>
      </c>
      <c r="AT938" s="31">
        <f t="shared" si="2322"/>
        <v>40893.599999999999</v>
      </c>
      <c r="AU938" s="31">
        <f t="shared" si="2323"/>
        <v>29323.399999999998</v>
      </c>
      <c r="AV938" s="31">
        <f t="shared" si="2353"/>
        <v>0</v>
      </c>
      <c r="AW938" s="32"/>
      <c r="AX938" s="32"/>
      <c r="AY938" s="1"/>
      <c r="AZ938" s="1"/>
      <c r="BA938" s="1"/>
      <c r="BB938" s="1"/>
      <c r="BC938" s="1"/>
      <c r="BD938" s="1"/>
      <c r="BE938" s="1"/>
    </row>
    <row r="939" ht="31.5">
      <c r="A939" s="29" t="s">
        <v>500</v>
      </c>
      <c r="B939" s="29" t="s">
        <v>61</v>
      </c>
      <c r="C939" s="29" t="s">
        <v>63</v>
      </c>
      <c r="D939" s="29" t="s">
        <v>476</v>
      </c>
      <c r="E939" s="36"/>
      <c r="F939" s="30" t="s">
        <v>477</v>
      </c>
      <c r="G939" s="31">
        <f t="shared" si="2324"/>
        <v>26976.099999999999</v>
      </c>
      <c r="H939" s="31">
        <f t="shared" si="2325"/>
        <v>26976.099999999999</v>
      </c>
      <c r="I939" s="31">
        <f t="shared" si="2326"/>
        <v>26976.099999999999</v>
      </c>
      <c r="J939" s="31">
        <f t="shared" si="2327"/>
        <v>0</v>
      </c>
      <c r="K939" s="31">
        <f t="shared" si="2328"/>
        <v>0</v>
      </c>
      <c r="L939" s="31">
        <f t="shared" si="2329"/>
        <v>0</v>
      </c>
      <c r="M939" s="31">
        <f t="shared" si="2198"/>
        <v>26976.099999999999</v>
      </c>
      <c r="N939" s="31">
        <f t="shared" si="2199"/>
        <v>26976.099999999999</v>
      </c>
      <c r="O939" s="31">
        <f t="shared" si="2200"/>
        <v>26976.099999999999</v>
      </c>
      <c r="P939" s="31">
        <f t="shared" si="2330"/>
        <v>0</v>
      </c>
      <c r="Q939" s="31">
        <f t="shared" si="2331"/>
        <v>0</v>
      </c>
      <c r="R939" s="31">
        <f t="shared" si="2332"/>
        <v>8022</v>
      </c>
      <c r="S939" s="31">
        <f t="shared" si="2333"/>
        <v>0</v>
      </c>
      <c r="T939" s="31">
        <f t="shared" si="2334"/>
        <v>0</v>
      </c>
      <c r="U939" s="31">
        <f t="shared" si="2335"/>
        <v>0</v>
      </c>
      <c r="V939" s="31">
        <f t="shared" si="2336"/>
        <v>13917.5</v>
      </c>
      <c r="W939" s="31">
        <f t="shared" si="2337"/>
        <v>0</v>
      </c>
      <c r="X939" s="31">
        <f t="shared" si="2338"/>
        <v>0</v>
      </c>
      <c r="Y939" s="31">
        <f t="shared" si="2339"/>
        <v>0</v>
      </c>
      <c r="Z939" s="31">
        <f t="shared" si="2340"/>
        <v>2347.3000000000002</v>
      </c>
      <c r="AA939" s="31">
        <f t="shared" si="2341"/>
        <v>0</v>
      </c>
      <c r="AB939" s="31">
        <f t="shared" si="2342"/>
        <v>0</v>
      </c>
      <c r="AC939" s="31">
        <f t="shared" si="2354"/>
        <v>34998.099999999999</v>
      </c>
      <c r="AD939" s="31">
        <f t="shared" si="2355"/>
        <v>40893.599999999999</v>
      </c>
      <c r="AE939" s="31">
        <f t="shared" si="2356"/>
        <v>29323.399999999998</v>
      </c>
      <c r="AF939" s="31">
        <f t="shared" si="2343"/>
        <v>0</v>
      </c>
      <c r="AG939" s="31">
        <f t="shared" si="2357"/>
        <v>34998.099999999999</v>
      </c>
      <c r="AH939" s="31">
        <f t="shared" si="2358"/>
        <v>40893.599999999999</v>
      </c>
      <c r="AI939" s="31">
        <f t="shared" si="2359"/>
        <v>29323.399999999998</v>
      </c>
      <c r="AJ939" s="31">
        <f t="shared" si="2344"/>
        <v>0</v>
      </c>
      <c r="AK939" s="31">
        <f t="shared" si="2345"/>
        <v>0</v>
      </c>
      <c r="AL939" s="31">
        <f t="shared" si="2346"/>
        <v>0</v>
      </c>
      <c r="AM939" s="31">
        <f t="shared" si="2347"/>
        <v>0</v>
      </c>
      <c r="AN939" s="31">
        <f t="shared" si="2348"/>
        <v>0</v>
      </c>
      <c r="AO939" s="31">
        <f t="shared" si="2349"/>
        <v>0</v>
      </c>
      <c r="AP939" s="31">
        <f t="shared" si="2350"/>
        <v>0</v>
      </c>
      <c r="AQ939" s="31">
        <f t="shared" si="2351"/>
        <v>0</v>
      </c>
      <c r="AR939" s="31">
        <f t="shared" si="2352"/>
        <v>0</v>
      </c>
      <c r="AS939" s="31">
        <f t="shared" si="2321"/>
        <v>34998.099999999999</v>
      </c>
      <c r="AT939" s="31">
        <f t="shared" si="2322"/>
        <v>40893.599999999999</v>
      </c>
      <c r="AU939" s="31">
        <f t="shared" si="2323"/>
        <v>29323.399999999998</v>
      </c>
      <c r="AV939" s="31">
        <f t="shared" si="2353"/>
        <v>0</v>
      </c>
      <c r="AW939" s="32"/>
      <c r="AX939" s="32"/>
      <c r="AY939" s="1"/>
      <c r="AZ939" s="1"/>
      <c r="BA939" s="1"/>
      <c r="BB939" s="1"/>
      <c r="BC939" s="1"/>
      <c r="BD939" s="1"/>
      <c r="BE939" s="1"/>
    </row>
    <row r="940" ht="31.5">
      <c r="A940" s="29" t="s">
        <v>500</v>
      </c>
      <c r="B940" s="29" t="s">
        <v>61</v>
      </c>
      <c r="C940" s="29" t="s">
        <v>63</v>
      </c>
      <c r="D940" s="29" t="s">
        <v>476</v>
      </c>
      <c r="E940" s="29" t="s">
        <v>129</v>
      </c>
      <c r="F940" s="30" t="s">
        <v>130</v>
      </c>
      <c r="G940" s="31">
        <v>26976.099999999999</v>
      </c>
      <c r="H940" s="31">
        <v>26976.099999999999</v>
      </c>
      <c r="I940" s="31">
        <v>26976.099999999999</v>
      </c>
      <c r="J940" s="31"/>
      <c r="K940" s="31"/>
      <c r="L940" s="31"/>
      <c r="M940" s="31">
        <f t="shared" si="2198"/>
        <v>26976.099999999999</v>
      </c>
      <c r="N940" s="31">
        <f t="shared" si="2199"/>
        <v>26976.099999999999</v>
      </c>
      <c r="O940" s="31">
        <f t="shared" si="2200"/>
        <v>26976.099999999999</v>
      </c>
      <c r="P940" s="31"/>
      <c r="Q940" s="31"/>
      <c r="R940" s="31">
        <v>8022</v>
      </c>
      <c r="S940" s="31"/>
      <c r="T940" s="31"/>
      <c r="U940" s="31"/>
      <c r="V940" s="31">
        <v>13917.5</v>
      </c>
      <c r="W940" s="31"/>
      <c r="X940" s="31"/>
      <c r="Y940" s="31"/>
      <c r="Z940" s="31">
        <v>2347.3000000000002</v>
      </c>
      <c r="AA940" s="31"/>
      <c r="AB940" s="31"/>
      <c r="AC940" s="31">
        <f t="shared" si="2354"/>
        <v>34998.099999999999</v>
      </c>
      <c r="AD940" s="31">
        <f t="shared" si="2355"/>
        <v>40893.599999999999</v>
      </c>
      <c r="AE940" s="31">
        <f t="shared" si="2356"/>
        <v>29323.399999999998</v>
      </c>
      <c r="AF940" s="31"/>
      <c r="AG940" s="31">
        <f t="shared" si="2357"/>
        <v>34998.099999999999</v>
      </c>
      <c r="AH940" s="31">
        <f t="shared" si="2358"/>
        <v>40893.599999999999</v>
      </c>
      <c r="AI940" s="31">
        <f t="shared" si="2359"/>
        <v>29323.399999999998</v>
      </c>
      <c r="AJ940" s="31"/>
      <c r="AK940" s="31"/>
      <c r="AL940" s="31"/>
      <c r="AM940" s="31"/>
      <c r="AN940" s="31"/>
      <c r="AO940" s="31"/>
      <c r="AP940" s="31"/>
      <c r="AQ940" s="31"/>
      <c r="AR940" s="31"/>
      <c r="AS940" s="31">
        <f t="shared" si="2321"/>
        <v>34998.099999999999</v>
      </c>
      <c r="AT940" s="31">
        <f t="shared" si="2322"/>
        <v>40893.599999999999</v>
      </c>
      <c r="AU940" s="31">
        <f t="shared" si="2323"/>
        <v>29323.399999999998</v>
      </c>
      <c r="AV940" s="31"/>
      <c r="AW940" s="32"/>
      <c r="AX940" s="32"/>
      <c r="AY940" s="1"/>
      <c r="AZ940" s="1"/>
      <c r="BA940" s="1"/>
      <c r="BB940" s="1"/>
      <c r="BC940" s="1"/>
      <c r="BD940" s="1"/>
      <c r="BE940" s="1"/>
    </row>
    <row r="941" hidden="1">
      <c r="A941" s="29" t="s">
        <v>500</v>
      </c>
      <c r="B941" s="29" t="s">
        <v>61</v>
      </c>
      <c r="C941" s="29" t="s">
        <v>63</v>
      </c>
      <c r="D941" s="29" t="s">
        <v>478</v>
      </c>
      <c r="E941" s="36"/>
      <c r="F941" s="30" t="s">
        <v>34</v>
      </c>
      <c r="G941" s="31">
        <f t="shared" si="2324"/>
        <v>29553.799999999999</v>
      </c>
      <c r="H941" s="31">
        <f t="shared" si="2325"/>
        <v>17675.900000000001</v>
      </c>
      <c r="I941" s="31">
        <f t="shared" si="2326"/>
        <v>18372.299999999999</v>
      </c>
      <c r="J941" s="31">
        <f t="shared" si="2327"/>
        <v>0</v>
      </c>
      <c r="K941" s="31">
        <f t="shared" si="2328"/>
        <v>0</v>
      </c>
      <c r="L941" s="31">
        <f t="shared" si="2329"/>
        <v>0</v>
      </c>
      <c r="M941" s="31">
        <f t="shared" si="2198"/>
        <v>29553.799999999999</v>
      </c>
      <c r="N941" s="31">
        <f t="shared" si="2199"/>
        <v>17675.900000000001</v>
      </c>
      <c r="O941" s="31">
        <f t="shared" si="2200"/>
        <v>18372.299999999999</v>
      </c>
      <c r="P941" s="31">
        <f t="shared" si="2330"/>
        <v>0</v>
      </c>
      <c r="Q941" s="31">
        <f t="shared" si="2331"/>
        <v>0</v>
      </c>
      <c r="R941" s="31">
        <f t="shared" si="2332"/>
        <v>4505.2200000000003</v>
      </c>
      <c r="S941" s="31">
        <f t="shared" si="2333"/>
        <v>0</v>
      </c>
      <c r="T941" s="31">
        <f t="shared" si="2334"/>
        <v>0</v>
      </c>
      <c r="U941" s="31">
        <f t="shared" si="2335"/>
        <v>0</v>
      </c>
      <c r="V941" s="31">
        <f t="shared" si="2336"/>
        <v>6599.6369999999997</v>
      </c>
      <c r="W941" s="31">
        <f t="shared" si="2337"/>
        <v>0</v>
      </c>
      <c r="X941" s="31">
        <f t="shared" si="2338"/>
        <v>0</v>
      </c>
      <c r="Y941" s="31">
        <f t="shared" si="2339"/>
        <v>0</v>
      </c>
      <c r="Z941" s="31">
        <f t="shared" si="2340"/>
        <v>0</v>
      </c>
      <c r="AA941" s="31">
        <f t="shared" si="2341"/>
        <v>0</v>
      </c>
      <c r="AB941" s="31">
        <f t="shared" si="2342"/>
        <v>0</v>
      </c>
      <c r="AC941" s="31">
        <f t="shared" si="2354"/>
        <v>34059.019999999997</v>
      </c>
      <c r="AD941" s="31">
        <f t="shared" si="2355"/>
        <v>24275.537</v>
      </c>
      <c r="AE941" s="31">
        <f t="shared" si="2356"/>
        <v>18372.299999999999</v>
      </c>
      <c r="AF941" s="31">
        <f t="shared" si="2343"/>
        <v>0</v>
      </c>
      <c r="AG941" s="31">
        <f t="shared" si="2357"/>
        <v>34059.019999999997</v>
      </c>
      <c r="AH941" s="31">
        <f t="shared" si="2358"/>
        <v>24275.537</v>
      </c>
      <c r="AI941" s="31">
        <f t="shared" si="2359"/>
        <v>18372.299999999999</v>
      </c>
      <c r="AJ941" s="31">
        <f t="shared" si="2344"/>
        <v>0</v>
      </c>
      <c r="AK941" s="31">
        <f t="shared" si="2345"/>
        <v>0</v>
      </c>
      <c r="AL941" s="31">
        <f t="shared" si="2346"/>
        <v>0</v>
      </c>
      <c r="AM941" s="31">
        <f t="shared" si="2347"/>
        <v>0</v>
      </c>
      <c r="AN941" s="31">
        <f t="shared" si="2348"/>
        <v>0</v>
      </c>
      <c r="AO941" s="31">
        <f t="shared" si="2349"/>
        <v>0</v>
      </c>
      <c r="AP941" s="31">
        <f t="shared" si="2350"/>
        <v>0</v>
      </c>
      <c r="AQ941" s="31">
        <f t="shared" si="2351"/>
        <v>0</v>
      </c>
      <c r="AR941" s="31">
        <f t="shared" si="2352"/>
        <v>0</v>
      </c>
      <c r="AS941" s="31">
        <f t="shared" si="2321"/>
        <v>34059.019999999997</v>
      </c>
      <c r="AT941" s="31">
        <f t="shared" si="2322"/>
        <v>24275.537</v>
      </c>
      <c r="AU941" s="31">
        <f t="shared" si="2323"/>
        <v>18372.299999999999</v>
      </c>
      <c r="AV941" s="31">
        <f t="shared" si="2353"/>
        <v>0</v>
      </c>
      <c r="AW941" s="32">
        <v>0</v>
      </c>
      <c r="AX941" s="32"/>
      <c r="AY941" s="1" t="s">
        <v>152</v>
      </c>
      <c r="AZ941" s="1"/>
      <c r="BA941" s="1"/>
      <c r="BB941" s="1"/>
      <c r="BC941" s="1"/>
      <c r="BD941" s="1"/>
      <c r="BE941" s="1"/>
    </row>
    <row r="942" ht="47.25">
      <c r="A942" s="29" t="s">
        <v>500</v>
      </c>
      <c r="B942" s="29" t="s">
        <v>61</v>
      </c>
      <c r="C942" s="29" t="s">
        <v>63</v>
      </c>
      <c r="D942" s="29" t="s">
        <v>479</v>
      </c>
      <c r="E942" s="36"/>
      <c r="F942" s="30" t="s">
        <v>480</v>
      </c>
      <c r="G942" s="31">
        <f>G943+G945</f>
        <v>29553.799999999999</v>
      </c>
      <c r="H942" s="31">
        <f>H943+H945</f>
        <v>17675.900000000001</v>
      </c>
      <c r="I942" s="31">
        <f>I943+I945</f>
        <v>18372.299999999999</v>
      </c>
      <c r="J942" s="31">
        <f>J943+J945</f>
        <v>0</v>
      </c>
      <c r="K942" s="31">
        <f>K943+K945</f>
        <v>0</v>
      </c>
      <c r="L942" s="31">
        <f>L943+L945</f>
        <v>0</v>
      </c>
      <c r="M942" s="31">
        <f t="shared" si="2198"/>
        <v>29553.799999999999</v>
      </c>
      <c r="N942" s="31">
        <f t="shared" si="2199"/>
        <v>17675.900000000001</v>
      </c>
      <c r="O942" s="31">
        <f t="shared" si="2200"/>
        <v>18372.299999999999</v>
      </c>
      <c r="P942" s="31">
        <f>P943+P945</f>
        <v>0</v>
      </c>
      <c r="Q942" s="31">
        <f>Q943+Q945</f>
        <v>0</v>
      </c>
      <c r="R942" s="31">
        <f>R943+R945</f>
        <v>4505.2200000000003</v>
      </c>
      <c r="S942" s="31">
        <f>S943+S945</f>
        <v>0</v>
      </c>
      <c r="T942" s="31">
        <f>T943+T945</f>
        <v>0</v>
      </c>
      <c r="U942" s="31">
        <f>U943+U945</f>
        <v>0</v>
      </c>
      <c r="V942" s="31">
        <f>V943+V945</f>
        <v>6599.6369999999997</v>
      </c>
      <c r="W942" s="31">
        <f>W943+W945</f>
        <v>0</v>
      </c>
      <c r="X942" s="31">
        <f>X943+X945</f>
        <v>0</v>
      </c>
      <c r="Y942" s="31">
        <f>Y943+Y945</f>
        <v>0</v>
      </c>
      <c r="Z942" s="31">
        <f>Z943+Z945</f>
        <v>0</v>
      </c>
      <c r="AA942" s="31">
        <f>AA943+AA945</f>
        <v>0</v>
      </c>
      <c r="AB942" s="31">
        <f>AB943+AB945</f>
        <v>0</v>
      </c>
      <c r="AC942" s="31">
        <f t="shared" si="2354"/>
        <v>34059.019999999997</v>
      </c>
      <c r="AD942" s="31">
        <f t="shared" si="2355"/>
        <v>24275.537</v>
      </c>
      <c r="AE942" s="31">
        <f t="shared" si="2356"/>
        <v>18372.299999999999</v>
      </c>
      <c r="AF942" s="31">
        <f>AF943+AF945</f>
        <v>0</v>
      </c>
      <c r="AG942" s="31">
        <f t="shared" si="2357"/>
        <v>34059.019999999997</v>
      </c>
      <c r="AH942" s="31">
        <f t="shared" si="2358"/>
        <v>24275.537</v>
      </c>
      <c r="AI942" s="31">
        <f t="shared" si="2359"/>
        <v>18372.299999999999</v>
      </c>
      <c r="AJ942" s="31">
        <f>AJ943+AJ945</f>
        <v>0</v>
      </c>
      <c r="AK942" s="31">
        <f>AK943+AK945</f>
        <v>0</v>
      </c>
      <c r="AL942" s="31">
        <f>AL943+AL945</f>
        <v>0</v>
      </c>
      <c r="AM942" s="31">
        <f>AM943+AM945</f>
        <v>0</v>
      </c>
      <c r="AN942" s="31">
        <f>AN943+AN945</f>
        <v>0</v>
      </c>
      <c r="AO942" s="31">
        <f>AO943+AO945</f>
        <v>0</v>
      </c>
      <c r="AP942" s="31">
        <f>AP943+AP945</f>
        <v>0</v>
      </c>
      <c r="AQ942" s="31">
        <f>AQ943+AQ945</f>
        <v>0</v>
      </c>
      <c r="AR942" s="31">
        <f>AR943+AR945</f>
        <v>0</v>
      </c>
      <c r="AS942" s="31">
        <f t="shared" si="2321"/>
        <v>34059.019999999997</v>
      </c>
      <c r="AT942" s="31">
        <f t="shared" si="2322"/>
        <v>24275.537</v>
      </c>
      <c r="AU942" s="31">
        <f t="shared" si="2323"/>
        <v>18372.299999999999</v>
      </c>
      <c r="AV942" s="31">
        <f>AV943+AV945</f>
        <v>0</v>
      </c>
      <c r="AW942" s="32"/>
      <c r="AX942" s="32"/>
      <c r="AY942" s="1"/>
      <c r="AZ942" s="1"/>
      <c r="BA942" s="1"/>
      <c r="BB942" s="1"/>
      <c r="BC942" s="1"/>
      <c r="BD942" s="1"/>
      <c r="BE942" s="1"/>
    </row>
    <row r="943" ht="31.5">
      <c r="A943" s="29" t="s">
        <v>500</v>
      </c>
      <c r="B943" s="29" t="s">
        <v>61</v>
      </c>
      <c r="C943" s="29" t="s">
        <v>63</v>
      </c>
      <c r="D943" s="29" t="s">
        <v>481</v>
      </c>
      <c r="E943" s="36"/>
      <c r="F943" s="30" t="s">
        <v>482</v>
      </c>
      <c r="G943" s="31">
        <f>G944</f>
        <v>22443.799999999999</v>
      </c>
      <c r="H943" s="31">
        <f>H944</f>
        <v>17675.900000000001</v>
      </c>
      <c r="I943" s="31">
        <f>I944</f>
        <v>18372.299999999999</v>
      </c>
      <c r="J943" s="31">
        <f>J944</f>
        <v>0</v>
      </c>
      <c r="K943" s="31">
        <f>K944</f>
        <v>0</v>
      </c>
      <c r="L943" s="31">
        <f>L944</f>
        <v>0</v>
      </c>
      <c r="M943" s="31">
        <f t="shared" si="2198"/>
        <v>22443.799999999999</v>
      </c>
      <c r="N943" s="31">
        <f t="shared" si="2199"/>
        <v>17675.900000000001</v>
      </c>
      <c r="O943" s="31">
        <f t="shared" si="2200"/>
        <v>18372.299999999999</v>
      </c>
      <c r="P943" s="31">
        <f>P944</f>
        <v>0</v>
      </c>
      <c r="Q943" s="31">
        <f>Q944</f>
        <v>0</v>
      </c>
      <c r="R943" s="31">
        <f>R944</f>
        <v>0</v>
      </c>
      <c r="S943" s="31">
        <f>S944</f>
        <v>0</v>
      </c>
      <c r="T943" s="31">
        <f>T944</f>
        <v>0</v>
      </c>
      <c r="U943" s="31">
        <f>U944</f>
        <v>0</v>
      </c>
      <c r="V943" s="31">
        <f>V944</f>
        <v>0</v>
      </c>
      <c r="W943" s="31">
        <f>W944</f>
        <v>0</v>
      </c>
      <c r="X943" s="31">
        <f>X944</f>
        <v>0</v>
      </c>
      <c r="Y943" s="31">
        <f>Y944</f>
        <v>0</v>
      </c>
      <c r="Z943" s="31">
        <f>Z944</f>
        <v>0</v>
      </c>
      <c r="AA943" s="31">
        <f>AA944</f>
        <v>0</v>
      </c>
      <c r="AB943" s="31">
        <f>AB944</f>
        <v>0</v>
      </c>
      <c r="AC943" s="31">
        <f t="shared" si="2354"/>
        <v>22443.799999999999</v>
      </c>
      <c r="AD943" s="31">
        <f t="shared" si="2355"/>
        <v>17675.900000000001</v>
      </c>
      <c r="AE943" s="31">
        <f t="shared" si="2356"/>
        <v>18372.299999999999</v>
      </c>
      <c r="AF943" s="31">
        <f>AF944</f>
        <v>0</v>
      </c>
      <c r="AG943" s="31">
        <f t="shared" si="2357"/>
        <v>22443.799999999999</v>
      </c>
      <c r="AH943" s="31">
        <f t="shared" si="2358"/>
        <v>17675.900000000001</v>
      </c>
      <c r="AI943" s="31">
        <f t="shared" si="2359"/>
        <v>18372.299999999999</v>
      </c>
      <c r="AJ943" s="31">
        <f>AJ944</f>
        <v>0</v>
      </c>
      <c r="AK943" s="31">
        <f>AK944</f>
        <v>0</v>
      </c>
      <c r="AL943" s="31">
        <f>AL944</f>
        <v>0</v>
      </c>
      <c r="AM943" s="31">
        <f>AM944</f>
        <v>0</v>
      </c>
      <c r="AN943" s="31">
        <f>AN944</f>
        <v>0</v>
      </c>
      <c r="AO943" s="31">
        <f>AO944</f>
        <v>0</v>
      </c>
      <c r="AP943" s="31">
        <f>AP944</f>
        <v>0</v>
      </c>
      <c r="AQ943" s="31">
        <f>AQ944</f>
        <v>0</v>
      </c>
      <c r="AR943" s="31">
        <f>AR944</f>
        <v>0</v>
      </c>
      <c r="AS943" s="31">
        <f t="shared" si="2321"/>
        <v>22443.799999999999</v>
      </c>
      <c r="AT943" s="31">
        <f t="shared" si="2322"/>
        <v>17675.900000000001</v>
      </c>
      <c r="AU943" s="31">
        <f t="shared" si="2323"/>
        <v>18372.299999999999</v>
      </c>
      <c r="AV943" s="31">
        <f>AV944</f>
        <v>0</v>
      </c>
      <c r="AW943" s="32"/>
      <c r="AX943" s="32"/>
      <c r="AY943" s="1"/>
      <c r="AZ943" s="1"/>
      <c r="BA943" s="1"/>
      <c r="BB943" s="1"/>
      <c r="BC943" s="1"/>
      <c r="BD943" s="1"/>
      <c r="BE943" s="1"/>
    </row>
    <row r="944" ht="31.5">
      <c r="A944" s="29" t="s">
        <v>500</v>
      </c>
      <c r="B944" s="29" t="s">
        <v>61</v>
      </c>
      <c r="C944" s="29" t="s">
        <v>63</v>
      </c>
      <c r="D944" s="29" t="s">
        <v>481</v>
      </c>
      <c r="E944" s="29" t="s">
        <v>39</v>
      </c>
      <c r="F944" s="30" t="s">
        <v>40</v>
      </c>
      <c r="G944" s="31">
        <v>22443.799999999999</v>
      </c>
      <c r="H944" s="31">
        <v>17675.900000000001</v>
      </c>
      <c r="I944" s="31">
        <v>18372.299999999999</v>
      </c>
      <c r="J944" s="31"/>
      <c r="K944" s="31"/>
      <c r="L944" s="31"/>
      <c r="M944" s="31">
        <f t="shared" si="2198"/>
        <v>22443.799999999999</v>
      </c>
      <c r="N944" s="31">
        <f t="shared" si="2199"/>
        <v>17675.900000000001</v>
      </c>
      <c r="O944" s="31">
        <f t="shared" si="2200"/>
        <v>18372.299999999999</v>
      </c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  <c r="AA944" s="31"/>
      <c r="AB944" s="31"/>
      <c r="AC944" s="31">
        <f t="shared" si="2354"/>
        <v>22443.799999999999</v>
      </c>
      <c r="AD944" s="31">
        <f t="shared" si="2355"/>
        <v>17675.900000000001</v>
      </c>
      <c r="AE944" s="31">
        <f t="shared" si="2356"/>
        <v>18372.299999999999</v>
      </c>
      <c r="AF944" s="31"/>
      <c r="AG944" s="31">
        <f t="shared" si="2357"/>
        <v>22443.799999999999</v>
      </c>
      <c r="AH944" s="31">
        <f t="shared" si="2358"/>
        <v>17675.900000000001</v>
      </c>
      <c r="AI944" s="31">
        <f t="shared" si="2359"/>
        <v>18372.299999999999</v>
      </c>
      <c r="AJ944" s="31"/>
      <c r="AK944" s="31"/>
      <c r="AL944" s="31"/>
      <c r="AM944" s="31"/>
      <c r="AN944" s="31"/>
      <c r="AO944" s="31"/>
      <c r="AP944" s="31"/>
      <c r="AQ944" s="31"/>
      <c r="AR944" s="31"/>
      <c r="AS944" s="31">
        <f t="shared" si="2321"/>
        <v>22443.799999999999</v>
      </c>
      <c r="AT944" s="31">
        <f t="shared" si="2322"/>
        <v>17675.900000000001</v>
      </c>
      <c r="AU944" s="31">
        <f t="shared" si="2323"/>
        <v>18372.299999999999</v>
      </c>
      <c r="AV944" s="31"/>
      <c r="AW944" s="32"/>
      <c r="AX944" s="32"/>
      <c r="AY944" s="1"/>
      <c r="AZ944" s="1"/>
      <c r="BA944" s="1"/>
      <c r="BB944" s="1"/>
      <c r="BC944" s="1"/>
      <c r="BD944" s="1"/>
      <c r="BE944" s="1"/>
    </row>
    <row r="945" ht="31.5">
      <c r="A945" s="29" t="s">
        <v>500</v>
      </c>
      <c r="B945" s="29" t="s">
        <v>61</v>
      </c>
      <c r="C945" s="29" t="s">
        <v>63</v>
      </c>
      <c r="D945" s="29" t="s">
        <v>483</v>
      </c>
      <c r="E945" s="36"/>
      <c r="F945" s="30" t="s">
        <v>484</v>
      </c>
      <c r="G945" s="31">
        <f>G947</f>
        <v>7110</v>
      </c>
      <c r="H945" s="31">
        <f>H947</f>
        <v>0</v>
      </c>
      <c r="I945" s="31">
        <f>I947</f>
        <v>0</v>
      </c>
      <c r="J945" s="31">
        <f>J947</f>
        <v>0</v>
      </c>
      <c r="K945" s="31">
        <f>K947</f>
        <v>0</v>
      </c>
      <c r="L945" s="31">
        <f>L947</f>
        <v>0</v>
      </c>
      <c r="M945" s="31">
        <f t="shared" si="2198"/>
        <v>7110</v>
      </c>
      <c r="N945" s="31">
        <f t="shared" si="2199"/>
        <v>0</v>
      </c>
      <c r="O945" s="31">
        <f t="shared" si="2200"/>
        <v>0</v>
      </c>
      <c r="P945" s="31">
        <f>P947+P946</f>
        <v>0</v>
      </c>
      <c r="Q945" s="31">
        <f>Q947+Q946</f>
        <v>0</v>
      </c>
      <c r="R945" s="31">
        <f>R947+R946</f>
        <v>4505.2200000000003</v>
      </c>
      <c r="S945" s="31">
        <f>S947+S946</f>
        <v>0</v>
      </c>
      <c r="T945" s="31">
        <f>T947+T946</f>
        <v>0</v>
      </c>
      <c r="U945" s="31">
        <f>U947+U946</f>
        <v>0</v>
      </c>
      <c r="V945" s="31">
        <f>V947+V946</f>
        <v>6599.6369999999997</v>
      </c>
      <c r="W945" s="31">
        <f>W947+W946</f>
        <v>0</v>
      </c>
      <c r="X945" s="31">
        <f>X947+X946</f>
        <v>0</v>
      </c>
      <c r="Y945" s="31">
        <f>Y947+Y946</f>
        <v>0</v>
      </c>
      <c r="Z945" s="31">
        <f>Z947+Z946</f>
        <v>0</v>
      </c>
      <c r="AA945" s="31">
        <f>AA947+AA946</f>
        <v>0</v>
      </c>
      <c r="AB945" s="31">
        <f>AB947+AB946</f>
        <v>0</v>
      </c>
      <c r="AC945" s="31">
        <f t="shared" si="2354"/>
        <v>11615.220000000001</v>
      </c>
      <c r="AD945" s="31">
        <f t="shared" si="2355"/>
        <v>6599.6369999999997</v>
      </c>
      <c r="AE945" s="31">
        <f t="shared" si="2356"/>
        <v>0</v>
      </c>
      <c r="AF945" s="31">
        <f>AF947+AF946</f>
        <v>0</v>
      </c>
      <c r="AG945" s="31">
        <f t="shared" si="2357"/>
        <v>11615.220000000001</v>
      </c>
      <c r="AH945" s="31">
        <f t="shared" si="2358"/>
        <v>6599.6369999999997</v>
      </c>
      <c r="AI945" s="31">
        <f t="shared" si="2359"/>
        <v>0</v>
      </c>
      <c r="AJ945" s="31">
        <f>AJ947+AJ946</f>
        <v>0</v>
      </c>
      <c r="AK945" s="31">
        <f>AK947+AK946</f>
        <v>0</v>
      </c>
      <c r="AL945" s="31">
        <f>AL947+AL946</f>
        <v>0</v>
      </c>
      <c r="AM945" s="31">
        <f>AM947+AM946</f>
        <v>0</v>
      </c>
      <c r="AN945" s="31">
        <f>AN947+AN946</f>
        <v>0</v>
      </c>
      <c r="AO945" s="31">
        <f>AO947+AO946</f>
        <v>0</v>
      </c>
      <c r="AP945" s="31">
        <f>AP947+AP946</f>
        <v>0</v>
      </c>
      <c r="AQ945" s="31">
        <f>AQ947+AQ946</f>
        <v>0</v>
      </c>
      <c r="AR945" s="31">
        <f>AR947+AR946</f>
        <v>0</v>
      </c>
      <c r="AS945" s="31">
        <f t="shared" si="2321"/>
        <v>11615.220000000001</v>
      </c>
      <c r="AT945" s="31">
        <f t="shared" si="2322"/>
        <v>6599.6369999999997</v>
      </c>
      <c r="AU945" s="31">
        <f t="shared" si="2323"/>
        <v>0</v>
      </c>
      <c r="AV945" s="31">
        <f>AV947+AV946</f>
        <v>0</v>
      </c>
      <c r="AW945" s="32"/>
      <c r="AX945" s="32"/>
      <c r="AY945" s="1"/>
      <c r="AZ945" s="1"/>
      <c r="BA945" s="1"/>
      <c r="BB945" s="1"/>
      <c r="BC945" s="1"/>
      <c r="BD945" s="1"/>
      <c r="BE945" s="1"/>
    </row>
    <row r="946" ht="31.5">
      <c r="A946" s="29" t="s">
        <v>500</v>
      </c>
      <c r="B946" s="29" t="s">
        <v>61</v>
      </c>
      <c r="C946" s="29" t="s">
        <v>63</v>
      </c>
      <c r="D946" s="29" t="s">
        <v>483</v>
      </c>
      <c r="E946" s="29" t="s">
        <v>39</v>
      </c>
      <c r="F946" s="30" t="s">
        <v>40</v>
      </c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>
        <v>4505.2200000000003</v>
      </c>
      <c r="S946" s="31"/>
      <c r="T946" s="31"/>
      <c r="U946" s="31"/>
      <c r="V946" s="31">
        <v>6599.6369999999997</v>
      </c>
      <c r="W946" s="31"/>
      <c r="X946" s="31"/>
      <c r="Y946" s="31"/>
      <c r="Z946" s="31"/>
      <c r="AA946" s="31"/>
      <c r="AB946" s="31"/>
      <c r="AC946" s="31">
        <f t="shared" si="2354"/>
        <v>4505.2200000000003</v>
      </c>
      <c r="AD946" s="31">
        <f t="shared" si="2355"/>
        <v>6599.6369999999997</v>
      </c>
      <c r="AE946" s="31">
        <f t="shared" si="2356"/>
        <v>0</v>
      </c>
      <c r="AF946" s="31"/>
      <c r="AG946" s="31">
        <f t="shared" si="2357"/>
        <v>4505.2200000000003</v>
      </c>
      <c r="AH946" s="31">
        <f t="shared" si="2358"/>
        <v>6599.6369999999997</v>
      </c>
      <c r="AI946" s="31">
        <f t="shared" si="2359"/>
        <v>0</v>
      </c>
      <c r="AJ946" s="31"/>
      <c r="AK946" s="31"/>
      <c r="AL946" s="31"/>
      <c r="AM946" s="31"/>
      <c r="AN946" s="31"/>
      <c r="AO946" s="31"/>
      <c r="AP946" s="31"/>
      <c r="AQ946" s="31"/>
      <c r="AR946" s="31"/>
      <c r="AS946" s="31">
        <f t="shared" si="2321"/>
        <v>4505.2200000000003</v>
      </c>
      <c r="AT946" s="31">
        <f t="shared" si="2322"/>
        <v>6599.6369999999997</v>
      </c>
      <c r="AU946" s="31">
        <f t="shared" si="2323"/>
        <v>0</v>
      </c>
      <c r="AV946" s="31"/>
      <c r="AW946" s="32"/>
      <c r="AX946" s="32"/>
      <c r="AY946" s="1"/>
      <c r="AZ946" s="1"/>
      <c r="BA946" s="1"/>
      <c r="BB946" s="1"/>
      <c r="BC946" s="1"/>
      <c r="BD946" s="1"/>
      <c r="BE946" s="1"/>
    </row>
    <row r="947">
      <c r="A947" s="29" t="s">
        <v>500</v>
      </c>
      <c r="B947" s="29" t="s">
        <v>61</v>
      </c>
      <c r="C947" s="29" t="s">
        <v>63</v>
      </c>
      <c r="D947" s="29" t="s">
        <v>483</v>
      </c>
      <c r="E947" s="29" t="s">
        <v>41</v>
      </c>
      <c r="F947" s="30" t="s">
        <v>42</v>
      </c>
      <c r="G947" s="31">
        <v>7110</v>
      </c>
      <c r="H947" s="31"/>
      <c r="I947" s="31"/>
      <c r="J947" s="31"/>
      <c r="K947" s="31"/>
      <c r="L947" s="31"/>
      <c r="M947" s="31">
        <f t="shared" si="2198"/>
        <v>7110</v>
      </c>
      <c r="N947" s="31">
        <f t="shared" si="2199"/>
        <v>0</v>
      </c>
      <c r="O947" s="31">
        <f t="shared" si="2200"/>
        <v>0</v>
      </c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  <c r="AA947" s="31"/>
      <c r="AB947" s="31"/>
      <c r="AC947" s="31">
        <f t="shared" si="2354"/>
        <v>7110</v>
      </c>
      <c r="AD947" s="31">
        <f t="shared" si="2355"/>
        <v>0</v>
      </c>
      <c r="AE947" s="31">
        <f t="shared" si="2356"/>
        <v>0</v>
      </c>
      <c r="AF947" s="31"/>
      <c r="AG947" s="31">
        <f t="shared" si="2357"/>
        <v>7110</v>
      </c>
      <c r="AH947" s="31">
        <f t="shared" si="2358"/>
        <v>0</v>
      </c>
      <c r="AI947" s="31">
        <f t="shared" si="2359"/>
        <v>0</v>
      </c>
      <c r="AJ947" s="31"/>
      <c r="AK947" s="31"/>
      <c r="AL947" s="31"/>
      <c r="AM947" s="31"/>
      <c r="AN947" s="31"/>
      <c r="AO947" s="31"/>
      <c r="AP947" s="31"/>
      <c r="AQ947" s="31"/>
      <c r="AR947" s="31"/>
      <c r="AS947" s="31">
        <f t="shared" si="2321"/>
        <v>7110</v>
      </c>
      <c r="AT947" s="31">
        <f t="shared" si="2322"/>
        <v>0</v>
      </c>
      <c r="AU947" s="31">
        <f t="shared" si="2323"/>
        <v>0</v>
      </c>
      <c r="AV947" s="31"/>
      <c r="AW947" s="32"/>
      <c r="AX947" s="32"/>
      <c r="AY947" s="1"/>
      <c r="AZ947" s="1"/>
      <c r="BA947" s="1"/>
      <c r="BB947" s="1"/>
      <c r="BC947" s="1"/>
      <c r="BD947" s="1"/>
      <c r="BE947" s="1"/>
    </row>
    <row r="948" ht="31.5">
      <c r="A948" s="29" t="s">
        <v>500</v>
      </c>
      <c r="B948" s="29" t="s">
        <v>61</v>
      </c>
      <c r="C948" s="29" t="s">
        <v>63</v>
      </c>
      <c r="D948" s="29" t="s">
        <v>149</v>
      </c>
      <c r="E948" s="36"/>
      <c r="F948" s="30" t="s">
        <v>150</v>
      </c>
      <c r="G948" s="31">
        <f t="shared" ref="G948:G960" si="2360">G949</f>
        <v>5300.8999999999996</v>
      </c>
      <c r="H948" s="31">
        <f t="shared" ref="H948:H960" si="2361">H949</f>
        <v>5300.8999999999996</v>
      </c>
      <c r="I948" s="31">
        <f t="shared" ref="I948:I960" si="2362">I949</f>
        <v>5300.8999999999996</v>
      </c>
      <c r="J948" s="31">
        <f t="shared" ref="J948:J960" si="2363">J949</f>
        <v>0</v>
      </c>
      <c r="K948" s="31">
        <f t="shared" ref="K948:K960" si="2364">K949</f>
        <v>0</v>
      </c>
      <c r="L948" s="31">
        <f t="shared" ref="L948:L960" si="2365">L949</f>
        <v>0</v>
      </c>
      <c r="M948" s="31">
        <f t="shared" si="2198"/>
        <v>5300.8999999999996</v>
      </c>
      <c r="N948" s="31">
        <f t="shared" si="2199"/>
        <v>5300.8999999999996</v>
      </c>
      <c r="O948" s="31">
        <f t="shared" si="2200"/>
        <v>5300.8999999999996</v>
      </c>
      <c r="P948" s="31">
        <f t="shared" ref="P948:P960" si="2366">P949</f>
        <v>0</v>
      </c>
      <c r="Q948" s="31">
        <f t="shared" ref="Q948:Q960" si="2367">Q949</f>
        <v>0</v>
      </c>
      <c r="R948" s="31">
        <f t="shared" ref="R948:R960" si="2368">R949</f>
        <v>0</v>
      </c>
      <c r="S948" s="31">
        <f t="shared" ref="S948:S960" si="2369">S949</f>
        <v>0</v>
      </c>
      <c r="T948" s="31">
        <f t="shared" ref="T948:T960" si="2370">T949</f>
        <v>0</v>
      </c>
      <c r="U948" s="31">
        <f t="shared" ref="U948:U960" si="2371">U949</f>
        <v>0</v>
      </c>
      <c r="V948" s="31">
        <f t="shared" ref="V948:V960" si="2372">V949</f>
        <v>0</v>
      </c>
      <c r="W948" s="31">
        <f t="shared" ref="W948:W960" si="2373">W949</f>
        <v>0</v>
      </c>
      <c r="X948" s="31">
        <f t="shared" ref="X948:X960" si="2374">X949</f>
        <v>0</v>
      </c>
      <c r="Y948" s="31">
        <f t="shared" ref="Y948:Y960" si="2375">Y949</f>
        <v>0</v>
      </c>
      <c r="Z948" s="31">
        <f t="shared" ref="Z948:Z960" si="2376">Z949</f>
        <v>0</v>
      </c>
      <c r="AA948" s="31">
        <f t="shared" ref="AA948:AA960" si="2377">AA949</f>
        <v>0</v>
      </c>
      <c r="AB948" s="31">
        <f t="shared" ref="AB948:AB960" si="2378">AB949</f>
        <v>0</v>
      </c>
      <c r="AC948" s="31">
        <f t="shared" si="2354"/>
        <v>5300.8999999999996</v>
      </c>
      <c r="AD948" s="31">
        <f t="shared" si="2355"/>
        <v>5300.8999999999996</v>
      </c>
      <c r="AE948" s="31">
        <f t="shared" si="2356"/>
        <v>5300.8999999999996</v>
      </c>
      <c r="AF948" s="31">
        <f t="shared" ref="AF948:AF960" si="2379">AF949</f>
        <v>0</v>
      </c>
      <c r="AG948" s="31">
        <f t="shared" si="2357"/>
        <v>5300.8999999999996</v>
      </c>
      <c r="AH948" s="31">
        <f t="shared" si="2358"/>
        <v>5300.8999999999996</v>
      </c>
      <c r="AI948" s="31">
        <f t="shared" si="2359"/>
        <v>5300.8999999999996</v>
      </c>
      <c r="AJ948" s="31">
        <f t="shared" ref="AJ948:AJ960" si="2380">AJ949</f>
        <v>0</v>
      </c>
      <c r="AK948" s="31">
        <f t="shared" ref="AK948:AK960" si="2381">AK949</f>
        <v>0</v>
      </c>
      <c r="AL948" s="31">
        <f t="shared" ref="AL948:AL960" si="2382">AL949</f>
        <v>0</v>
      </c>
      <c r="AM948" s="31">
        <f t="shared" ref="AM948:AM960" si="2383">AM949</f>
        <v>0</v>
      </c>
      <c r="AN948" s="31">
        <f t="shared" ref="AN948:AN960" si="2384">AN949</f>
        <v>0</v>
      </c>
      <c r="AO948" s="31">
        <f t="shared" ref="AO948:AO960" si="2385">AO949</f>
        <v>0</v>
      </c>
      <c r="AP948" s="31">
        <f t="shared" ref="AP948:AP960" si="2386">AP949</f>
        <v>0</v>
      </c>
      <c r="AQ948" s="31">
        <f t="shared" ref="AQ948:AQ960" si="2387">AQ949</f>
        <v>0</v>
      </c>
      <c r="AR948" s="31">
        <f t="shared" ref="AR948:AR960" si="2388">AR949</f>
        <v>0</v>
      </c>
      <c r="AS948" s="31">
        <f t="shared" si="2321"/>
        <v>5300.8999999999996</v>
      </c>
      <c r="AT948" s="31">
        <f t="shared" si="2322"/>
        <v>5300.8999999999996</v>
      </c>
      <c r="AU948" s="31">
        <f t="shared" si="2323"/>
        <v>5300.8999999999996</v>
      </c>
      <c r="AV948" s="31">
        <f t="shared" ref="AV948:AV960" si="2389">AV949</f>
        <v>0</v>
      </c>
      <c r="AW948" s="32"/>
      <c r="AX948" s="32"/>
      <c r="AY948" s="1"/>
      <c r="AZ948" s="1"/>
      <c r="BA948" s="1"/>
      <c r="BB948" s="1"/>
      <c r="BC948" s="1"/>
      <c r="BD948" s="1"/>
      <c r="BE948" s="1"/>
    </row>
    <row r="949" hidden="1">
      <c r="A949" s="29" t="s">
        <v>500</v>
      </c>
      <c r="B949" s="29" t="s">
        <v>61</v>
      </c>
      <c r="C949" s="29" t="s">
        <v>63</v>
      </c>
      <c r="D949" s="29" t="s">
        <v>151</v>
      </c>
      <c r="E949" s="36"/>
      <c r="F949" s="30" t="s">
        <v>34</v>
      </c>
      <c r="G949" s="31">
        <f t="shared" si="2360"/>
        <v>5300.8999999999996</v>
      </c>
      <c r="H949" s="31">
        <f t="shared" si="2361"/>
        <v>5300.8999999999996</v>
      </c>
      <c r="I949" s="31">
        <f t="shared" si="2362"/>
        <v>5300.8999999999996</v>
      </c>
      <c r="J949" s="31">
        <f t="shared" si="2363"/>
        <v>0</v>
      </c>
      <c r="K949" s="31">
        <f t="shared" si="2364"/>
        <v>0</v>
      </c>
      <c r="L949" s="31">
        <f t="shared" si="2365"/>
        <v>0</v>
      </c>
      <c r="M949" s="31">
        <f t="shared" si="2198"/>
        <v>5300.8999999999996</v>
      </c>
      <c r="N949" s="31">
        <f t="shared" si="2199"/>
        <v>5300.8999999999996</v>
      </c>
      <c r="O949" s="31">
        <f t="shared" si="2200"/>
        <v>5300.8999999999996</v>
      </c>
      <c r="P949" s="31">
        <f t="shared" si="2366"/>
        <v>0</v>
      </c>
      <c r="Q949" s="31">
        <f t="shared" si="2367"/>
        <v>0</v>
      </c>
      <c r="R949" s="31">
        <f t="shared" si="2368"/>
        <v>0</v>
      </c>
      <c r="S949" s="31">
        <f t="shared" si="2369"/>
        <v>0</v>
      </c>
      <c r="T949" s="31">
        <f t="shared" si="2370"/>
        <v>0</v>
      </c>
      <c r="U949" s="31">
        <f t="shared" si="2371"/>
        <v>0</v>
      </c>
      <c r="V949" s="31">
        <f t="shared" si="2372"/>
        <v>0</v>
      </c>
      <c r="W949" s="31">
        <f t="shared" si="2373"/>
        <v>0</v>
      </c>
      <c r="X949" s="31">
        <f t="shared" si="2374"/>
        <v>0</v>
      </c>
      <c r="Y949" s="31">
        <f t="shared" si="2375"/>
        <v>0</v>
      </c>
      <c r="Z949" s="31">
        <f t="shared" si="2376"/>
        <v>0</v>
      </c>
      <c r="AA949" s="31">
        <f t="shared" si="2377"/>
        <v>0</v>
      </c>
      <c r="AB949" s="31">
        <f t="shared" si="2378"/>
        <v>0</v>
      </c>
      <c r="AC949" s="31">
        <f t="shared" si="2354"/>
        <v>5300.8999999999996</v>
      </c>
      <c r="AD949" s="31">
        <f t="shared" si="2355"/>
        <v>5300.8999999999996</v>
      </c>
      <c r="AE949" s="31">
        <f t="shared" si="2356"/>
        <v>5300.8999999999996</v>
      </c>
      <c r="AF949" s="31">
        <f t="shared" si="2379"/>
        <v>0</v>
      </c>
      <c r="AG949" s="31">
        <f t="shared" si="2357"/>
        <v>5300.8999999999996</v>
      </c>
      <c r="AH949" s="31">
        <f t="shared" si="2358"/>
        <v>5300.8999999999996</v>
      </c>
      <c r="AI949" s="31">
        <f t="shared" si="2359"/>
        <v>5300.8999999999996</v>
      </c>
      <c r="AJ949" s="31">
        <f t="shared" si="2380"/>
        <v>0</v>
      </c>
      <c r="AK949" s="31">
        <f t="shared" si="2381"/>
        <v>0</v>
      </c>
      <c r="AL949" s="31">
        <f t="shared" si="2382"/>
        <v>0</v>
      </c>
      <c r="AM949" s="31">
        <f t="shared" si="2383"/>
        <v>0</v>
      </c>
      <c r="AN949" s="31">
        <f t="shared" si="2384"/>
        <v>0</v>
      </c>
      <c r="AO949" s="31">
        <f t="shared" si="2385"/>
        <v>0</v>
      </c>
      <c r="AP949" s="31">
        <f t="shared" si="2386"/>
        <v>0</v>
      </c>
      <c r="AQ949" s="31">
        <f t="shared" si="2387"/>
        <v>0</v>
      </c>
      <c r="AR949" s="31">
        <f t="shared" si="2388"/>
        <v>0</v>
      </c>
      <c r="AS949" s="31">
        <f t="shared" si="2321"/>
        <v>5300.8999999999996</v>
      </c>
      <c r="AT949" s="31">
        <f t="shared" si="2322"/>
        <v>5300.8999999999996</v>
      </c>
      <c r="AU949" s="31">
        <f t="shared" si="2323"/>
        <v>5300.8999999999996</v>
      </c>
      <c r="AV949" s="31">
        <f t="shared" si="2389"/>
        <v>0</v>
      </c>
      <c r="AW949" s="32">
        <v>0</v>
      </c>
      <c r="AX949" s="32"/>
      <c r="AY949" s="1" t="s">
        <v>152</v>
      </c>
      <c r="AZ949" s="1"/>
      <c r="BA949" s="1"/>
      <c r="BB949" s="1"/>
      <c r="BC949" s="1"/>
      <c r="BD949" s="1"/>
      <c r="BE949" s="1"/>
    </row>
    <row r="950" ht="31.5">
      <c r="A950" s="29" t="s">
        <v>500</v>
      </c>
      <c r="B950" s="29" t="s">
        <v>61</v>
      </c>
      <c r="C950" s="29" t="s">
        <v>63</v>
      </c>
      <c r="D950" s="29" t="s">
        <v>153</v>
      </c>
      <c r="E950" s="36"/>
      <c r="F950" s="30" t="s">
        <v>154</v>
      </c>
      <c r="G950" s="31">
        <f t="shared" si="2360"/>
        <v>5300.8999999999996</v>
      </c>
      <c r="H950" s="31">
        <f t="shared" si="2361"/>
        <v>5300.8999999999996</v>
      </c>
      <c r="I950" s="31">
        <f t="shared" si="2362"/>
        <v>5300.8999999999996</v>
      </c>
      <c r="J950" s="31">
        <f t="shared" si="2363"/>
        <v>0</v>
      </c>
      <c r="K950" s="31">
        <f t="shared" si="2364"/>
        <v>0</v>
      </c>
      <c r="L950" s="31">
        <f t="shared" si="2365"/>
        <v>0</v>
      </c>
      <c r="M950" s="31">
        <f t="shared" si="2198"/>
        <v>5300.8999999999996</v>
      </c>
      <c r="N950" s="31">
        <f t="shared" si="2199"/>
        <v>5300.8999999999996</v>
      </c>
      <c r="O950" s="31">
        <f t="shared" si="2200"/>
        <v>5300.8999999999996</v>
      </c>
      <c r="P950" s="31">
        <f t="shared" si="2366"/>
        <v>0</v>
      </c>
      <c r="Q950" s="31">
        <f t="shared" si="2367"/>
        <v>0</v>
      </c>
      <c r="R950" s="31">
        <f t="shared" si="2368"/>
        <v>0</v>
      </c>
      <c r="S950" s="31">
        <f t="shared" si="2369"/>
        <v>0</v>
      </c>
      <c r="T950" s="31">
        <f t="shared" si="2370"/>
        <v>0</v>
      </c>
      <c r="U950" s="31">
        <f t="shared" si="2371"/>
        <v>0</v>
      </c>
      <c r="V950" s="31">
        <f t="shared" si="2372"/>
        <v>0</v>
      </c>
      <c r="W950" s="31">
        <f t="shared" si="2373"/>
        <v>0</v>
      </c>
      <c r="X950" s="31">
        <f t="shared" si="2374"/>
        <v>0</v>
      </c>
      <c r="Y950" s="31">
        <f t="shared" si="2375"/>
        <v>0</v>
      </c>
      <c r="Z950" s="31">
        <f t="shared" si="2376"/>
        <v>0</v>
      </c>
      <c r="AA950" s="31">
        <f t="shared" si="2377"/>
        <v>0</v>
      </c>
      <c r="AB950" s="31">
        <f t="shared" si="2378"/>
        <v>0</v>
      </c>
      <c r="AC950" s="31">
        <f t="shared" si="2354"/>
        <v>5300.8999999999996</v>
      </c>
      <c r="AD950" s="31">
        <f t="shared" si="2355"/>
        <v>5300.8999999999996</v>
      </c>
      <c r="AE950" s="31">
        <f t="shared" si="2356"/>
        <v>5300.8999999999996</v>
      </c>
      <c r="AF950" s="31">
        <f t="shared" si="2379"/>
        <v>0</v>
      </c>
      <c r="AG950" s="31">
        <f t="shared" si="2357"/>
        <v>5300.8999999999996</v>
      </c>
      <c r="AH950" s="31">
        <f t="shared" si="2358"/>
        <v>5300.8999999999996</v>
      </c>
      <c r="AI950" s="31">
        <f t="shared" si="2359"/>
        <v>5300.8999999999996</v>
      </c>
      <c r="AJ950" s="31">
        <f t="shared" si="2380"/>
        <v>0</v>
      </c>
      <c r="AK950" s="31">
        <f t="shared" si="2381"/>
        <v>0</v>
      </c>
      <c r="AL950" s="31">
        <f t="shared" si="2382"/>
        <v>0</v>
      </c>
      <c r="AM950" s="31">
        <f t="shared" si="2383"/>
        <v>0</v>
      </c>
      <c r="AN950" s="31">
        <f t="shared" si="2384"/>
        <v>0</v>
      </c>
      <c r="AO950" s="31">
        <f t="shared" si="2385"/>
        <v>0</v>
      </c>
      <c r="AP950" s="31">
        <f t="shared" si="2386"/>
        <v>0</v>
      </c>
      <c r="AQ950" s="31">
        <f t="shared" si="2387"/>
        <v>0</v>
      </c>
      <c r="AR950" s="31">
        <f t="shared" si="2388"/>
        <v>0</v>
      </c>
      <c r="AS950" s="31">
        <f t="shared" si="2321"/>
        <v>5300.8999999999996</v>
      </c>
      <c r="AT950" s="31">
        <f t="shared" si="2322"/>
        <v>5300.8999999999996</v>
      </c>
      <c r="AU950" s="31">
        <f t="shared" si="2323"/>
        <v>5300.8999999999996</v>
      </c>
      <c r="AV950" s="31">
        <f t="shared" si="2389"/>
        <v>0</v>
      </c>
      <c r="AW950" s="32"/>
      <c r="AX950" s="32"/>
      <c r="AY950" s="1"/>
      <c r="AZ950" s="1"/>
      <c r="BA950" s="1"/>
      <c r="BB950" s="1"/>
      <c r="BC950" s="1"/>
      <c r="BD950" s="1"/>
      <c r="BE950" s="1"/>
    </row>
    <row r="951" ht="31.5">
      <c r="A951" s="29" t="s">
        <v>500</v>
      </c>
      <c r="B951" s="29" t="s">
        <v>61</v>
      </c>
      <c r="C951" s="29" t="s">
        <v>63</v>
      </c>
      <c r="D951" s="29" t="s">
        <v>181</v>
      </c>
      <c r="E951" s="36"/>
      <c r="F951" s="30" t="s">
        <v>182</v>
      </c>
      <c r="G951" s="31">
        <f t="shared" si="2360"/>
        <v>5300.8999999999996</v>
      </c>
      <c r="H951" s="31">
        <f t="shared" si="2361"/>
        <v>5300.8999999999996</v>
      </c>
      <c r="I951" s="31">
        <f t="shared" si="2362"/>
        <v>5300.8999999999996</v>
      </c>
      <c r="J951" s="31">
        <f t="shared" si="2363"/>
        <v>0</v>
      </c>
      <c r="K951" s="31">
        <f t="shared" si="2364"/>
        <v>0</v>
      </c>
      <c r="L951" s="31">
        <f t="shared" si="2365"/>
        <v>0</v>
      </c>
      <c r="M951" s="31">
        <f t="shared" si="2198"/>
        <v>5300.8999999999996</v>
      </c>
      <c r="N951" s="31">
        <f t="shared" si="2199"/>
        <v>5300.8999999999996</v>
      </c>
      <c r="O951" s="31">
        <f t="shared" si="2200"/>
        <v>5300.8999999999996</v>
      </c>
      <c r="P951" s="31">
        <f t="shared" si="2366"/>
        <v>0</v>
      </c>
      <c r="Q951" s="31">
        <f t="shared" si="2367"/>
        <v>0</v>
      </c>
      <c r="R951" s="31">
        <f t="shared" si="2368"/>
        <v>0</v>
      </c>
      <c r="S951" s="31">
        <f t="shared" si="2369"/>
        <v>0</v>
      </c>
      <c r="T951" s="31">
        <f t="shared" si="2370"/>
        <v>0</v>
      </c>
      <c r="U951" s="31">
        <f t="shared" si="2371"/>
        <v>0</v>
      </c>
      <c r="V951" s="31">
        <f t="shared" si="2372"/>
        <v>0</v>
      </c>
      <c r="W951" s="31">
        <f t="shared" si="2373"/>
        <v>0</v>
      </c>
      <c r="X951" s="31">
        <f t="shared" si="2374"/>
        <v>0</v>
      </c>
      <c r="Y951" s="31">
        <f t="shared" si="2375"/>
        <v>0</v>
      </c>
      <c r="Z951" s="31">
        <f t="shared" si="2376"/>
        <v>0</v>
      </c>
      <c r="AA951" s="31">
        <f t="shared" si="2377"/>
        <v>0</v>
      </c>
      <c r="AB951" s="31">
        <f t="shared" si="2378"/>
        <v>0</v>
      </c>
      <c r="AC951" s="31">
        <f t="shared" si="2354"/>
        <v>5300.8999999999996</v>
      </c>
      <c r="AD951" s="31">
        <f t="shared" si="2355"/>
        <v>5300.8999999999996</v>
      </c>
      <c r="AE951" s="31">
        <f t="shared" si="2356"/>
        <v>5300.8999999999996</v>
      </c>
      <c r="AF951" s="31">
        <f t="shared" si="2379"/>
        <v>0</v>
      </c>
      <c r="AG951" s="31">
        <f t="shared" si="2357"/>
        <v>5300.8999999999996</v>
      </c>
      <c r="AH951" s="31">
        <f t="shared" si="2358"/>
        <v>5300.8999999999996</v>
      </c>
      <c r="AI951" s="31">
        <f t="shared" si="2359"/>
        <v>5300.8999999999996</v>
      </c>
      <c r="AJ951" s="31">
        <f t="shared" si="2380"/>
        <v>0</v>
      </c>
      <c r="AK951" s="31">
        <f t="shared" si="2381"/>
        <v>0</v>
      </c>
      <c r="AL951" s="31">
        <f t="shared" si="2382"/>
        <v>0</v>
      </c>
      <c r="AM951" s="31">
        <f t="shared" si="2383"/>
        <v>0</v>
      </c>
      <c r="AN951" s="31">
        <f t="shared" si="2384"/>
        <v>0</v>
      </c>
      <c r="AO951" s="31">
        <f t="shared" si="2385"/>
        <v>0</v>
      </c>
      <c r="AP951" s="31">
        <f t="shared" si="2386"/>
        <v>0</v>
      </c>
      <c r="AQ951" s="31">
        <f t="shared" si="2387"/>
        <v>0</v>
      </c>
      <c r="AR951" s="31">
        <f t="shared" si="2388"/>
        <v>0</v>
      </c>
      <c r="AS951" s="31">
        <f t="shared" si="2321"/>
        <v>5300.8999999999996</v>
      </c>
      <c r="AT951" s="31">
        <f t="shared" si="2322"/>
        <v>5300.8999999999996</v>
      </c>
      <c r="AU951" s="31">
        <f t="shared" si="2323"/>
        <v>5300.8999999999996</v>
      </c>
      <c r="AV951" s="31">
        <f t="shared" si="2389"/>
        <v>0</v>
      </c>
      <c r="AW951" s="32"/>
      <c r="AX951" s="32"/>
      <c r="AY951" s="1"/>
      <c r="AZ951" s="1"/>
      <c r="BA951" s="1"/>
      <c r="BB951" s="1"/>
      <c r="BC951" s="1"/>
      <c r="BD951" s="1"/>
      <c r="BE951" s="1"/>
    </row>
    <row r="952" ht="31.5">
      <c r="A952" s="29" t="s">
        <v>500</v>
      </c>
      <c r="B952" s="29" t="s">
        <v>61</v>
      </c>
      <c r="C952" s="29" t="s">
        <v>63</v>
      </c>
      <c r="D952" s="29" t="s">
        <v>181</v>
      </c>
      <c r="E952" s="29" t="s">
        <v>39</v>
      </c>
      <c r="F952" s="30" t="s">
        <v>40</v>
      </c>
      <c r="G952" s="31">
        <v>5300.8999999999996</v>
      </c>
      <c r="H952" s="31">
        <v>5300.8999999999996</v>
      </c>
      <c r="I952" s="31">
        <v>5300.8999999999996</v>
      </c>
      <c r="J952" s="31"/>
      <c r="K952" s="31"/>
      <c r="L952" s="31"/>
      <c r="M952" s="31">
        <f t="shared" si="2198"/>
        <v>5300.8999999999996</v>
      </c>
      <c r="N952" s="31">
        <f t="shared" si="2199"/>
        <v>5300.8999999999996</v>
      </c>
      <c r="O952" s="31">
        <f t="shared" si="2200"/>
        <v>5300.8999999999996</v>
      </c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  <c r="AA952" s="31"/>
      <c r="AB952" s="31"/>
      <c r="AC952" s="31">
        <f t="shared" si="2354"/>
        <v>5300.8999999999996</v>
      </c>
      <c r="AD952" s="31">
        <f t="shared" si="2355"/>
        <v>5300.8999999999996</v>
      </c>
      <c r="AE952" s="31">
        <f t="shared" si="2356"/>
        <v>5300.8999999999996</v>
      </c>
      <c r="AF952" s="31"/>
      <c r="AG952" s="31">
        <f t="shared" si="2357"/>
        <v>5300.8999999999996</v>
      </c>
      <c r="AH952" s="31">
        <f t="shared" si="2358"/>
        <v>5300.8999999999996</v>
      </c>
      <c r="AI952" s="31">
        <f t="shared" si="2359"/>
        <v>5300.8999999999996</v>
      </c>
      <c r="AJ952" s="31"/>
      <c r="AK952" s="31"/>
      <c r="AL952" s="31"/>
      <c r="AM952" s="31"/>
      <c r="AN952" s="31"/>
      <c r="AO952" s="31"/>
      <c r="AP952" s="31"/>
      <c r="AQ952" s="31"/>
      <c r="AR952" s="31"/>
      <c r="AS952" s="31">
        <f t="shared" si="2321"/>
        <v>5300.8999999999996</v>
      </c>
      <c r="AT952" s="31">
        <f t="shared" si="2322"/>
        <v>5300.8999999999996</v>
      </c>
      <c r="AU952" s="31">
        <f t="shared" si="2323"/>
        <v>5300.8999999999996</v>
      </c>
      <c r="AV952" s="31"/>
      <c r="AW952" s="32"/>
      <c r="AX952" s="32"/>
      <c r="AY952" s="1"/>
      <c r="AZ952" s="1"/>
      <c r="BA952" s="1"/>
      <c r="BB952" s="1"/>
      <c r="BC952" s="1"/>
      <c r="BD952" s="1"/>
      <c r="BE952" s="1"/>
    </row>
    <row r="953" s="19" customFormat="1">
      <c r="A953" s="20" t="s">
        <v>500</v>
      </c>
      <c r="B953" s="20" t="s">
        <v>80</v>
      </c>
      <c r="C953" s="20"/>
      <c r="D953" s="20"/>
      <c r="E953" s="34"/>
      <c r="F953" s="21" t="s">
        <v>185</v>
      </c>
      <c r="G953" s="22">
        <f t="shared" si="2360"/>
        <v>605.5</v>
      </c>
      <c r="H953" s="22">
        <f t="shared" si="2361"/>
        <v>605.5</v>
      </c>
      <c r="I953" s="22">
        <f t="shared" si="2362"/>
        <v>605.5</v>
      </c>
      <c r="J953" s="22">
        <f t="shared" si="2363"/>
        <v>0</v>
      </c>
      <c r="K953" s="22">
        <f t="shared" si="2364"/>
        <v>0</v>
      </c>
      <c r="L953" s="22">
        <f t="shared" si="2365"/>
        <v>0</v>
      </c>
      <c r="M953" s="22">
        <f t="shared" ref="M953:M1016" si="2390">G953+J953</f>
        <v>605.5</v>
      </c>
      <c r="N953" s="22">
        <f t="shared" ref="N953:N1016" si="2391">H953+K953</f>
        <v>605.5</v>
      </c>
      <c r="O953" s="22">
        <f t="shared" ref="O953:O1016" si="2392">I953+L953</f>
        <v>605.5</v>
      </c>
      <c r="P953" s="22">
        <f t="shared" si="2366"/>
        <v>0</v>
      </c>
      <c r="Q953" s="22">
        <f t="shared" si="2367"/>
        <v>0</v>
      </c>
      <c r="R953" s="22">
        <f t="shared" si="2368"/>
        <v>0</v>
      </c>
      <c r="S953" s="22">
        <f t="shared" si="2369"/>
        <v>0</v>
      </c>
      <c r="T953" s="22">
        <f t="shared" si="2370"/>
        <v>0</v>
      </c>
      <c r="U953" s="22">
        <f t="shared" si="2371"/>
        <v>0</v>
      </c>
      <c r="V953" s="22">
        <f t="shared" si="2372"/>
        <v>0</v>
      </c>
      <c r="W953" s="22">
        <f t="shared" si="2373"/>
        <v>0</v>
      </c>
      <c r="X953" s="22">
        <f t="shared" si="2374"/>
        <v>0</v>
      </c>
      <c r="Y953" s="22">
        <f t="shared" si="2375"/>
        <v>0</v>
      </c>
      <c r="Z953" s="22">
        <f t="shared" si="2376"/>
        <v>0</v>
      </c>
      <c r="AA953" s="22">
        <f t="shared" si="2377"/>
        <v>0</v>
      </c>
      <c r="AB953" s="22">
        <f t="shared" si="2378"/>
        <v>0</v>
      </c>
      <c r="AC953" s="22">
        <f t="shared" si="2354"/>
        <v>605.5</v>
      </c>
      <c r="AD953" s="22">
        <f t="shared" si="2355"/>
        <v>605.5</v>
      </c>
      <c r="AE953" s="22">
        <f t="shared" si="2356"/>
        <v>605.5</v>
      </c>
      <c r="AF953" s="22">
        <f t="shared" si="2379"/>
        <v>0</v>
      </c>
      <c r="AG953" s="22">
        <f t="shared" si="2357"/>
        <v>605.5</v>
      </c>
      <c r="AH953" s="22">
        <f t="shared" si="2358"/>
        <v>605.5</v>
      </c>
      <c r="AI953" s="22">
        <f t="shared" si="2359"/>
        <v>605.5</v>
      </c>
      <c r="AJ953" s="22">
        <f t="shared" si="2380"/>
        <v>0</v>
      </c>
      <c r="AK953" s="22">
        <f t="shared" si="2381"/>
        <v>0</v>
      </c>
      <c r="AL953" s="22">
        <f t="shared" si="2382"/>
        <v>0</v>
      </c>
      <c r="AM953" s="22">
        <f t="shared" si="2383"/>
        <v>0</v>
      </c>
      <c r="AN953" s="22">
        <f t="shared" si="2384"/>
        <v>0</v>
      </c>
      <c r="AO953" s="22">
        <f t="shared" si="2385"/>
        <v>0</v>
      </c>
      <c r="AP953" s="22">
        <f t="shared" si="2386"/>
        <v>0</v>
      </c>
      <c r="AQ953" s="22">
        <f t="shared" si="2387"/>
        <v>0</v>
      </c>
      <c r="AR953" s="22">
        <f t="shared" si="2388"/>
        <v>0</v>
      </c>
      <c r="AS953" s="22">
        <f t="shared" si="2321"/>
        <v>605.5</v>
      </c>
      <c r="AT953" s="22">
        <f t="shared" si="2322"/>
        <v>605.5</v>
      </c>
      <c r="AU953" s="22">
        <f t="shared" si="2323"/>
        <v>605.5</v>
      </c>
      <c r="AV953" s="22">
        <f t="shared" si="2389"/>
        <v>0</v>
      </c>
      <c r="AW953" s="23"/>
      <c r="AX953" s="23"/>
      <c r="AY953" s="19"/>
      <c r="AZ953" s="19"/>
      <c r="BA953" s="19"/>
      <c r="BB953" s="19"/>
      <c r="BC953" s="19"/>
      <c r="BD953" s="19"/>
      <c r="BE953" s="19"/>
    </row>
    <row r="954" s="24" customFormat="1" ht="31.5">
      <c r="A954" s="25" t="s">
        <v>500</v>
      </c>
      <c r="B954" s="25" t="s">
        <v>80</v>
      </c>
      <c r="C954" s="25" t="s">
        <v>63</v>
      </c>
      <c r="D954" s="25"/>
      <c r="E954" s="35"/>
      <c r="F954" s="26" t="s">
        <v>186</v>
      </c>
      <c r="G954" s="27">
        <f t="shared" si="2360"/>
        <v>605.5</v>
      </c>
      <c r="H954" s="27">
        <f t="shared" si="2361"/>
        <v>605.5</v>
      </c>
      <c r="I954" s="27">
        <f t="shared" si="2362"/>
        <v>605.5</v>
      </c>
      <c r="J954" s="27">
        <f t="shared" si="2363"/>
        <v>0</v>
      </c>
      <c r="K954" s="27">
        <f t="shared" si="2364"/>
        <v>0</v>
      </c>
      <c r="L954" s="27">
        <f t="shared" si="2365"/>
        <v>0</v>
      </c>
      <c r="M954" s="27">
        <f t="shared" si="2390"/>
        <v>605.5</v>
      </c>
      <c r="N954" s="27">
        <f t="shared" si="2391"/>
        <v>605.5</v>
      </c>
      <c r="O954" s="27">
        <f t="shared" si="2392"/>
        <v>605.5</v>
      </c>
      <c r="P954" s="27">
        <f t="shared" si="2366"/>
        <v>0</v>
      </c>
      <c r="Q954" s="27">
        <f t="shared" si="2367"/>
        <v>0</v>
      </c>
      <c r="R954" s="27">
        <f t="shared" si="2368"/>
        <v>0</v>
      </c>
      <c r="S954" s="27">
        <f t="shared" si="2369"/>
        <v>0</v>
      </c>
      <c r="T954" s="27">
        <f t="shared" si="2370"/>
        <v>0</v>
      </c>
      <c r="U954" s="27">
        <f t="shared" si="2371"/>
        <v>0</v>
      </c>
      <c r="V954" s="27">
        <f t="shared" si="2372"/>
        <v>0</v>
      </c>
      <c r="W954" s="27">
        <f t="shared" si="2373"/>
        <v>0</v>
      </c>
      <c r="X954" s="27">
        <f t="shared" si="2374"/>
        <v>0</v>
      </c>
      <c r="Y954" s="27">
        <f t="shared" si="2375"/>
        <v>0</v>
      </c>
      <c r="Z954" s="27">
        <f t="shared" si="2376"/>
        <v>0</v>
      </c>
      <c r="AA954" s="27">
        <f t="shared" si="2377"/>
        <v>0</v>
      </c>
      <c r="AB954" s="27">
        <f t="shared" si="2378"/>
        <v>0</v>
      </c>
      <c r="AC954" s="27">
        <f t="shared" si="2354"/>
        <v>605.5</v>
      </c>
      <c r="AD954" s="27">
        <f t="shared" si="2355"/>
        <v>605.5</v>
      </c>
      <c r="AE954" s="27">
        <f t="shared" si="2356"/>
        <v>605.5</v>
      </c>
      <c r="AF954" s="27">
        <f t="shared" si="2379"/>
        <v>0</v>
      </c>
      <c r="AG954" s="27">
        <f t="shared" si="2357"/>
        <v>605.5</v>
      </c>
      <c r="AH954" s="27">
        <f t="shared" si="2358"/>
        <v>605.5</v>
      </c>
      <c r="AI954" s="27">
        <f t="shared" si="2359"/>
        <v>605.5</v>
      </c>
      <c r="AJ954" s="27">
        <f t="shared" si="2380"/>
        <v>0</v>
      </c>
      <c r="AK954" s="27">
        <f t="shared" si="2381"/>
        <v>0</v>
      </c>
      <c r="AL954" s="27">
        <f t="shared" si="2382"/>
        <v>0</v>
      </c>
      <c r="AM954" s="27">
        <f t="shared" si="2383"/>
        <v>0</v>
      </c>
      <c r="AN954" s="27">
        <f t="shared" si="2384"/>
        <v>0</v>
      </c>
      <c r="AO954" s="27">
        <f t="shared" si="2385"/>
        <v>0</v>
      </c>
      <c r="AP954" s="27">
        <f t="shared" si="2386"/>
        <v>0</v>
      </c>
      <c r="AQ954" s="27">
        <f t="shared" si="2387"/>
        <v>0</v>
      </c>
      <c r="AR954" s="27">
        <f t="shared" si="2388"/>
        <v>0</v>
      </c>
      <c r="AS954" s="27">
        <f t="shared" si="2321"/>
        <v>605.5</v>
      </c>
      <c r="AT954" s="27">
        <f t="shared" si="2322"/>
        <v>605.5</v>
      </c>
      <c r="AU954" s="27">
        <f t="shared" si="2323"/>
        <v>605.5</v>
      </c>
      <c r="AV954" s="27">
        <f t="shared" si="2389"/>
        <v>0</v>
      </c>
      <c r="AW954" s="28"/>
      <c r="AX954" s="28"/>
      <c r="AY954" s="24"/>
      <c r="AZ954" s="24"/>
      <c r="BA954" s="24"/>
      <c r="BB954" s="24"/>
      <c r="BC954" s="24"/>
      <c r="BD954" s="24"/>
      <c r="BE954" s="24"/>
    </row>
    <row r="955" ht="31.5">
      <c r="A955" s="29" t="s">
        <v>500</v>
      </c>
      <c r="B955" s="29" t="s">
        <v>80</v>
      </c>
      <c r="C955" s="29" t="s">
        <v>63</v>
      </c>
      <c r="D955" s="29" t="s">
        <v>149</v>
      </c>
      <c r="E955" s="36"/>
      <c r="F955" s="30" t="s">
        <v>150</v>
      </c>
      <c r="G955" s="31">
        <f t="shared" si="2360"/>
        <v>605.5</v>
      </c>
      <c r="H955" s="31">
        <f t="shared" si="2361"/>
        <v>605.5</v>
      </c>
      <c r="I955" s="31">
        <f t="shared" si="2362"/>
        <v>605.5</v>
      </c>
      <c r="J955" s="31">
        <f t="shared" si="2363"/>
        <v>0</v>
      </c>
      <c r="K955" s="31">
        <f t="shared" si="2364"/>
        <v>0</v>
      </c>
      <c r="L955" s="31">
        <f t="shared" si="2365"/>
        <v>0</v>
      </c>
      <c r="M955" s="31">
        <f t="shared" si="2390"/>
        <v>605.5</v>
      </c>
      <c r="N955" s="31">
        <f t="shared" si="2391"/>
        <v>605.5</v>
      </c>
      <c r="O955" s="31">
        <f t="shared" si="2392"/>
        <v>605.5</v>
      </c>
      <c r="P955" s="31">
        <f t="shared" si="2366"/>
        <v>0</v>
      </c>
      <c r="Q955" s="31">
        <f t="shared" si="2367"/>
        <v>0</v>
      </c>
      <c r="R955" s="31">
        <f t="shared" si="2368"/>
        <v>0</v>
      </c>
      <c r="S955" s="31">
        <f t="shared" si="2369"/>
        <v>0</v>
      </c>
      <c r="T955" s="31">
        <f t="shared" si="2370"/>
        <v>0</v>
      </c>
      <c r="U955" s="31">
        <f t="shared" si="2371"/>
        <v>0</v>
      </c>
      <c r="V955" s="31">
        <f t="shared" si="2372"/>
        <v>0</v>
      </c>
      <c r="W955" s="31">
        <f t="shared" si="2373"/>
        <v>0</v>
      </c>
      <c r="X955" s="31">
        <f t="shared" si="2374"/>
        <v>0</v>
      </c>
      <c r="Y955" s="31">
        <f t="shared" si="2375"/>
        <v>0</v>
      </c>
      <c r="Z955" s="31">
        <f t="shared" si="2376"/>
        <v>0</v>
      </c>
      <c r="AA955" s="31">
        <f t="shared" si="2377"/>
        <v>0</v>
      </c>
      <c r="AB955" s="31">
        <f t="shared" si="2378"/>
        <v>0</v>
      </c>
      <c r="AC955" s="31">
        <f t="shared" si="2354"/>
        <v>605.5</v>
      </c>
      <c r="AD955" s="31">
        <f t="shared" si="2355"/>
        <v>605.5</v>
      </c>
      <c r="AE955" s="31">
        <f t="shared" si="2356"/>
        <v>605.5</v>
      </c>
      <c r="AF955" s="31">
        <f t="shared" si="2379"/>
        <v>0</v>
      </c>
      <c r="AG955" s="31">
        <f t="shared" si="2357"/>
        <v>605.5</v>
      </c>
      <c r="AH955" s="31">
        <f t="shared" si="2358"/>
        <v>605.5</v>
      </c>
      <c r="AI955" s="31">
        <f t="shared" si="2359"/>
        <v>605.5</v>
      </c>
      <c r="AJ955" s="31">
        <f t="shared" si="2380"/>
        <v>0</v>
      </c>
      <c r="AK955" s="31">
        <f t="shared" si="2381"/>
        <v>0</v>
      </c>
      <c r="AL955" s="31">
        <f t="shared" si="2382"/>
        <v>0</v>
      </c>
      <c r="AM955" s="31">
        <f t="shared" si="2383"/>
        <v>0</v>
      </c>
      <c r="AN955" s="31">
        <f t="shared" si="2384"/>
        <v>0</v>
      </c>
      <c r="AO955" s="31">
        <f t="shared" si="2385"/>
        <v>0</v>
      </c>
      <c r="AP955" s="31">
        <f t="shared" si="2386"/>
        <v>0</v>
      </c>
      <c r="AQ955" s="31">
        <f t="shared" si="2387"/>
        <v>0</v>
      </c>
      <c r="AR955" s="31">
        <f t="shared" si="2388"/>
        <v>0</v>
      </c>
      <c r="AS955" s="31">
        <f t="shared" si="2321"/>
        <v>605.5</v>
      </c>
      <c r="AT955" s="31">
        <f t="shared" si="2322"/>
        <v>605.5</v>
      </c>
      <c r="AU955" s="31">
        <f t="shared" si="2323"/>
        <v>605.5</v>
      </c>
      <c r="AV955" s="31">
        <f t="shared" si="2389"/>
        <v>0</v>
      </c>
      <c r="AW955" s="32"/>
      <c r="AX955" s="32"/>
      <c r="AY955" s="1"/>
      <c r="AZ955" s="1"/>
      <c r="BA955" s="1"/>
      <c r="BB955" s="1"/>
      <c r="BC955" s="1"/>
      <c r="BD955" s="1"/>
      <c r="BE955" s="1"/>
    </row>
    <row r="956" hidden="1">
      <c r="A956" s="29" t="s">
        <v>500</v>
      </c>
      <c r="B956" s="29" t="s">
        <v>80</v>
      </c>
      <c r="C956" s="29" t="s">
        <v>63</v>
      </c>
      <c r="D956" s="29" t="s">
        <v>151</v>
      </c>
      <c r="E956" s="36"/>
      <c r="F956" s="30" t="s">
        <v>34</v>
      </c>
      <c r="G956" s="31">
        <f t="shared" si="2360"/>
        <v>605.5</v>
      </c>
      <c r="H956" s="31">
        <f t="shared" si="2361"/>
        <v>605.5</v>
      </c>
      <c r="I956" s="31">
        <f t="shared" si="2362"/>
        <v>605.5</v>
      </c>
      <c r="J956" s="31">
        <f t="shared" si="2363"/>
        <v>0</v>
      </c>
      <c r="K956" s="31">
        <f t="shared" si="2364"/>
        <v>0</v>
      </c>
      <c r="L956" s="31">
        <f t="shared" si="2365"/>
        <v>0</v>
      </c>
      <c r="M956" s="31">
        <f t="shared" si="2390"/>
        <v>605.5</v>
      </c>
      <c r="N956" s="31">
        <f t="shared" si="2391"/>
        <v>605.5</v>
      </c>
      <c r="O956" s="31">
        <f t="shared" si="2392"/>
        <v>605.5</v>
      </c>
      <c r="P956" s="31">
        <f t="shared" si="2366"/>
        <v>0</v>
      </c>
      <c r="Q956" s="31">
        <f t="shared" si="2367"/>
        <v>0</v>
      </c>
      <c r="R956" s="31">
        <f t="shared" si="2368"/>
        <v>0</v>
      </c>
      <c r="S956" s="31">
        <f t="shared" si="2369"/>
        <v>0</v>
      </c>
      <c r="T956" s="31">
        <f t="shared" si="2370"/>
        <v>0</v>
      </c>
      <c r="U956" s="31">
        <f t="shared" si="2371"/>
        <v>0</v>
      </c>
      <c r="V956" s="31">
        <f t="shared" si="2372"/>
        <v>0</v>
      </c>
      <c r="W956" s="31">
        <f t="shared" si="2373"/>
        <v>0</v>
      </c>
      <c r="X956" s="31">
        <f t="shared" si="2374"/>
        <v>0</v>
      </c>
      <c r="Y956" s="31">
        <f t="shared" si="2375"/>
        <v>0</v>
      </c>
      <c r="Z956" s="31">
        <f t="shared" si="2376"/>
        <v>0</v>
      </c>
      <c r="AA956" s="31">
        <f t="shared" si="2377"/>
        <v>0</v>
      </c>
      <c r="AB956" s="31">
        <f t="shared" si="2378"/>
        <v>0</v>
      </c>
      <c r="AC956" s="31">
        <f t="shared" si="2354"/>
        <v>605.5</v>
      </c>
      <c r="AD956" s="31">
        <f t="shared" si="2355"/>
        <v>605.5</v>
      </c>
      <c r="AE956" s="31">
        <f t="shared" si="2356"/>
        <v>605.5</v>
      </c>
      <c r="AF956" s="31">
        <f t="shared" si="2379"/>
        <v>0</v>
      </c>
      <c r="AG956" s="31">
        <f t="shared" si="2357"/>
        <v>605.5</v>
      </c>
      <c r="AH956" s="31">
        <f t="shared" si="2358"/>
        <v>605.5</v>
      </c>
      <c r="AI956" s="31">
        <f t="shared" si="2359"/>
        <v>605.5</v>
      </c>
      <c r="AJ956" s="31">
        <f t="shared" si="2380"/>
        <v>0</v>
      </c>
      <c r="AK956" s="31">
        <f t="shared" si="2381"/>
        <v>0</v>
      </c>
      <c r="AL956" s="31">
        <f t="shared" si="2382"/>
        <v>0</v>
      </c>
      <c r="AM956" s="31">
        <f t="shared" si="2383"/>
        <v>0</v>
      </c>
      <c r="AN956" s="31">
        <f t="shared" si="2384"/>
        <v>0</v>
      </c>
      <c r="AO956" s="31">
        <f t="shared" si="2385"/>
        <v>0</v>
      </c>
      <c r="AP956" s="31">
        <f t="shared" si="2386"/>
        <v>0</v>
      </c>
      <c r="AQ956" s="31">
        <f t="shared" si="2387"/>
        <v>0</v>
      </c>
      <c r="AR956" s="31">
        <f t="shared" si="2388"/>
        <v>0</v>
      </c>
      <c r="AS956" s="31">
        <f t="shared" si="2321"/>
        <v>605.5</v>
      </c>
      <c r="AT956" s="31">
        <f t="shared" si="2322"/>
        <v>605.5</v>
      </c>
      <c r="AU956" s="31">
        <f t="shared" si="2323"/>
        <v>605.5</v>
      </c>
      <c r="AV956" s="31">
        <f t="shared" si="2389"/>
        <v>0</v>
      </c>
      <c r="AW956" s="32">
        <v>0</v>
      </c>
      <c r="AX956" s="32"/>
      <c r="AY956" s="1" t="s">
        <v>152</v>
      </c>
      <c r="AZ956" s="1"/>
      <c r="BA956" s="1"/>
      <c r="BB956" s="1"/>
      <c r="BC956" s="1"/>
      <c r="BD956" s="1"/>
      <c r="BE956" s="1"/>
    </row>
    <row r="957" ht="47.25">
      <c r="A957" s="29" t="s">
        <v>500</v>
      </c>
      <c r="B957" s="29" t="s">
        <v>80</v>
      </c>
      <c r="C957" s="29" t="s">
        <v>63</v>
      </c>
      <c r="D957" s="29" t="s">
        <v>170</v>
      </c>
      <c r="E957" s="36"/>
      <c r="F957" s="42" t="s">
        <v>171</v>
      </c>
      <c r="G957" s="31">
        <f t="shared" si="2360"/>
        <v>605.5</v>
      </c>
      <c r="H957" s="31">
        <f t="shared" si="2361"/>
        <v>605.5</v>
      </c>
      <c r="I957" s="31">
        <f t="shared" si="2362"/>
        <v>605.5</v>
      </c>
      <c r="J957" s="31">
        <f t="shared" si="2363"/>
        <v>0</v>
      </c>
      <c r="K957" s="31">
        <f t="shared" si="2364"/>
        <v>0</v>
      </c>
      <c r="L957" s="31">
        <f t="shared" si="2365"/>
        <v>0</v>
      </c>
      <c r="M957" s="31">
        <f t="shared" si="2390"/>
        <v>605.5</v>
      </c>
      <c r="N957" s="31">
        <f t="shared" si="2391"/>
        <v>605.5</v>
      </c>
      <c r="O957" s="31">
        <f t="shared" si="2392"/>
        <v>605.5</v>
      </c>
      <c r="P957" s="31">
        <f t="shared" si="2366"/>
        <v>0</v>
      </c>
      <c r="Q957" s="31">
        <f t="shared" si="2367"/>
        <v>0</v>
      </c>
      <c r="R957" s="31">
        <f t="shared" si="2368"/>
        <v>0</v>
      </c>
      <c r="S957" s="31">
        <f t="shared" si="2369"/>
        <v>0</v>
      </c>
      <c r="T957" s="31">
        <f t="shared" si="2370"/>
        <v>0</v>
      </c>
      <c r="U957" s="31">
        <f t="shared" si="2371"/>
        <v>0</v>
      </c>
      <c r="V957" s="31">
        <f t="shared" si="2372"/>
        <v>0</v>
      </c>
      <c r="W957" s="31">
        <f t="shared" si="2373"/>
        <v>0</v>
      </c>
      <c r="X957" s="31">
        <f t="shared" si="2374"/>
        <v>0</v>
      </c>
      <c r="Y957" s="31">
        <f t="shared" si="2375"/>
        <v>0</v>
      </c>
      <c r="Z957" s="31">
        <f t="shared" si="2376"/>
        <v>0</v>
      </c>
      <c r="AA957" s="31">
        <f t="shared" si="2377"/>
        <v>0</v>
      </c>
      <c r="AB957" s="31">
        <f t="shared" si="2378"/>
        <v>0</v>
      </c>
      <c r="AC957" s="31">
        <f t="shared" si="2354"/>
        <v>605.5</v>
      </c>
      <c r="AD957" s="31">
        <f t="shared" si="2355"/>
        <v>605.5</v>
      </c>
      <c r="AE957" s="31">
        <f t="shared" si="2356"/>
        <v>605.5</v>
      </c>
      <c r="AF957" s="31">
        <f t="shared" si="2379"/>
        <v>0</v>
      </c>
      <c r="AG957" s="31">
        <f t="shared" si="2357"/>
        <v>605.5</v>
      </c>
      <c r="AH957" s="31">
        <f t="shared" si="2358"/>
        <v>605.5</v>
      </c>
      <c r="AI957" s="31">
        <f t="shared" si="2359"/>
        <v>605.5</v>
      </c>
      <c r="AJ957" s="31">
        <f t="shared" si="2380"/>
        <v>0</v>
      </c>
      <c r="AK957" s="31">
        <f t="shared" si="2381"/>
        <v>0</v>
      </c>
      <c r="AL957" s="31">
        <f t="shared" si="2382"/>
        <v>0</v>
      </c>
      <c r="AM957" s="31">
        <f t="shared" si="2383"/>
        <v>0</v>
      </c>
      <c r="AN957" s="31">
        <f t="shared" si="2384"/>
        <v>0</v>
      </c>
      <c r="AO957" s="31">
        <f t="shared" si="2385"/>
        <v>0</v>
      </c>
      <c r="AP957" s="31">
        <f t="shared" si="2386"/>
        <v>0</v>
      </c>
      <c r="AQ957" s="31">
        <f t="shared" si="2387"/>
        <v>0</v>
      </c>
      <c r="AR957" s="31">
        <f t="shared" si="2388"/>
        <v>0</v>
      </c>
      <c r="AS957" s="31">
        <f t="shared" si="2321"/>
        <v>605.5</v>
      </c>
      <c r="AT957" s="31">
        <f t="shared" si="2322"/>
        <v>605.5</v>
      </c>
      <c r="AU957" s="31">
        <f t="shared" si="2323"/>
        <v>605.5</v>
      </c>
      <c r="AV957" s="31">
        <f t="shared" si="2389"/>
        <v>0</v>
      </c>
      <c r="AW957" s="32"/>
      <c r="AX957" s="32"/>
      <c r="AY957" s="1"/>
      <c r="AZ957" s="1"/>
      <c r="BA957" s="1"/>
      <c r="BB957" s="1"/>
      <c r="BC957" s="1"/>
      <c r="BD957" s="1"/>
      <c r="BE957" s="1"/>
    </row>
    <row r="958">
      <c r="A958" s="29" t="s">
        <v>500</v>
      </c>
      <c r="B958" s="29" t="s">
        <v>80</v>
      </c>
      <c r="C958" s="29" t="s">
        <v>63</v>
      </c>
      <c r="D958" s="29" t="s">
        <v>187</v>
      </c>
      <c r="E958" s="36"/>
      <c r="F958" s="30" t="s">
        <v>188</v>
      </c>
      <c r="G958" s="31">
        <f t="shared" si="2360"/>
        <v>605.5</v>
      </c>
      <c r="H958" s="31">
        <f t="shared" si="2361"/>
        <v>605.5</v>
      </c>
      <c r="I958" s="31">
        <f t="shared" si="2362"/>
        <v>605.5</v>
      </c>
      <c r="J958" s="31">
        <f t="shared" si="2363"/>
        <v>0</v>
      </c>
      <c r="K958" s="31">
        <f t="shared" si="2364"/>
        <v>0</v>
      </c>
      <c r="L958" s="31">
        <f t="shared" si="2365"/>
        <v>0</v>
      </c>
      <c r="M958" s="31">
        <f t="shared" si="2390"/>
        <v>605.5</v>
      </c>
      <c r="N958" s="31">
        <f t="shared" si="2391"/>
        <v>605.5</v>
      </c>
      <c r="O958" s="31">
        <f t="shared" si="2392"/>
        <v>605.5</v>
      </c>
      <c r="P958" s="31">
        <f t="shared" si="2366"/>
        <v>0</v>
      </c>
      <c r="Q958" s="31">
        <f t="shared" si="2367"/>
        <v>0</v>
      </c>
      <c r="R958" s="31">
        <f t="shared" si="2368"/>
        <v>0</v>
      </c>
      <c r="S958" s="31">
        <f t="shared" si="2369"/>
        <v>0</v>
      </c>
      <c r="T958" s="31">
        <f t="shared" si="2370"/>
        <v>0</v>
      </c>
      <c r="U958" s="31">
        <f t="shared" si="2371"/>
        <v>0</v>
      </c>
      <c r="V958" s="31">
        <f t="shared" si="2372"/>
        <v>0</v>
      </c>
      <c r="W958" s="31">
        <f t="shared" si="2373"/>
        <v>0</v>
      </c>
      <c r="X958" s="31">
        <f t="shared" si="2374"/>
        <v>0</v>
      </c>
      <c r="Y958" s="31">
        <f t="shared" si="2375"/>
        <v>0</v>
      </c>
      <c r="Z958" s="31">
        <f t="shared" si="2376"/>
        <v>0</v>
      </c>
      <c r="AA958" s="31">
        <f t="shared" si="2377"/>
        <v>0</v>
      </c>
      <c r="AB958" s="31">
        <f t="shared" si="2378"/>
        <v>0</v>
      </c>
      <c r="AC958" s="31">
        <f t="shared" si="2354"/>
        <v>605.5</v>
      </c>
      <c r="AD958" s="31">
        <f t="shared" si="2355"/>
        <v>605.5</v>
      </c>
      <c r="AE958" s="31">
        <f t="shared" si="2356"/>
        <v>605.5</v>
      </c>
      <c r="AF958" s="31">
        <f t="shared" si="2379"/>
        <v>0</v>
      </c>
      <c r="AG958" s="31">
        <f t="shared" si="2357"/>
        <v>605.5</v>
      </c>
      <c r="AH958" s="31">
        <f t="shared" si="2358"/>
        <v>605.5</v>
      </c>
      <c r="AI958" s="31">
        <f t="shared" si="2359"/>
        <v>605.5</v>
      </c>
      <c r="AJ958" s="31">
        <f t="shared" si="2380"/>
        <v>0</v>
      </c>
      <c r="AK958" s="31">
        <f t="shared" si="2381"/>
        <v>0</v>
      </c>
      <c r="AL958" s="31">
        <f t="shared" si="2382"/>
        <v>0</v>
      </c>
      <c r="AM958" s="31">
        <f t="shared" si="2383"/>
        <v>0</v>
      </c>
      <c r="AN958" s="31">
        <f t="shared" si="2384"/>
        <v>0</v>
      </c>
      <c r="AO958" s="31">
        <f t="shared" si="2385"/>
        <v>0</v>
      </c>
      <c r="AP958" s="31">
        <f t="shared" si="2386"/>
        <v>0</v>
      </c>
      <c r="AQ958" s="31">
        <f t="shared" si="2387"/>
        <v>0</v>
      </c>
      <c r="AR958" s="31">
        <f t="shared" si="2388"/>
        <v>0</v>
      </c>
      <c r="AS958" s="31">
        <f t="shared" si="2321"/>
        <v>605.5</v>
      </c>
      <c r="AT958" s="31">
        <f t="shared" si="2322"/>
        <v>605.5</v>
      </c>
      <c r="AU958" s="31">
        <f t="shared" si="2323"/>
        <v>605.5</v>
      </c>
      <c r="AV958" s="31">
        <f t="shared" si="2389"/>
        <v>0</v>
      </c>
      <c r="AW958" s="32"/>
      <c r="AX958" s="32"/>
      <c r="AY958" s="1"/>
      <c r="AZ958" s="1"/>
      <c r="BA958" s="1"/>
      <c r="BB958" s="1"/>
      <c r="BC958" s="1"/>
      <c r="BD958" s="1"/>
      <c r="BE958" s="1"/>
    </row>
    <row r="959" ht="31.5">
      <c r="A959" s="29" t="s">
        <v>500</v>
      </c>
      <c r="B959" s="29" t="s">
        <v>80</v>
      </c>
      <c r="C959" s="29" t="s">
        <v>63</v>
      </c>
      <c r="D959" s="29" t="s">
        <v>187</v>
      </c>
      <c r="E959" s="29" t="s">
        <v>39</v>
      </c>
      <c r="F959" s="30" t="s">
        <v>40</v>
      </c>
      <c r="G959" s="31">
        <v>605.5</v>
      </c>
      <c r="H959" s="31">
        <v>605.5</v>
      </c>
      <c r="I959" s="31">
        <v>605.5</v>
      </c>
      <c r="J959" s="31"/>
      <c r="K959" s="31"/>
      <c r="L959" s="31"/>
      <c r="M959" s="31">
        <f t="shared" si="2390"/>
        <v>605.5</v>
      </c>
      <c r="N959" s="31">
        <f t="shared" si="2391"/>
        <v>605.5</v>
      </c>
      <c r="O959" s="31">
        <f t="shared" si="2392"/>
        <v>605.5</v>
      </c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  <c r="AA959" s="31"/>
      <c r="AB959" s="31"/>
      <c r="AC959" s="31">
        <f t="shared" si="2354"/>
        <v>605.5</v>
      </c>
      <c r="AD959" s="31">
        <f t="shared" si="2355"/>
        <v>605.5</v>
      </c>
      <c r="AE959" s="31">
        <f t="shared" si="2356"/>
        <v>605.5</v>
      </c>
      <c r="AF959" s="31"/>
      <c r="AG959" s="31">
        <f t="shared" si="2357"/>
        <v>605.5</v>
      </c>
      <c r="AH959" s="31">
        <f t="shared" si="2358"/>
        <v>605.5</v>
      </c>
      <c r="AI959" s="31">
        <f t="shared" si="2359"/>
        <v>605.5</v>
      </c>
      <c r="AJ959" s="31"/>
      <c r="AK959" s="31"/>
      <c r="AL959" s="31"/>
      <c r="AM959" s="31"/>
      <c r="AN959" s="31"/>
      <c r="AO959" s="31"/>
      <c r="AP959" s="31"/>
      <c r="AQ959" s="31"/>
      <c r="AR959" s="31"/>
      <c r="AS959" s="31">
        <f t="shared" si="2321"/>
        <v>605.5</v>
      </c>
      <c r="AT959" s="31">
        <f t="shared" si="2322"/>
        <v>605.5</v>
      </c>
      <c r="AU959" s="31">
        <f t="shared" si="2323"/>
        <v>605.5</v>
      </c>
      <c r="AV959" s="31"/>
      <c r="AW959" s="47"/>
      <c r="AX959" s="47"/>
      <c r="AY959" s="1"/>
      <c r="AZ959" s="1"/>
      <c r="BA959" s="1"/>
      <c r="BB959" s="1"/>
      <c r="BC959" s="1"/>
      <c r="BD959" s="1"/>
      <c r="BE959" s="1"/>
    </row>
    <row r="960" s="19" customFormat="1">
      <c r="A960" s="20" t="s">
        <v>500</v>
      </c>
      <c r="B960" s="20" t="s">
        <v>74</v>
      </c>
      <c r="C960" s="20"/>
      <c r="D960" s="20"/>
      <c r="E960" s="20"/>
      <c r="F960" s="21" t="s">
        <v>201</v>
      </c>
      <c r="G960" s="22">
        <f t="shared" si="2360"/>
        <v>5827.8000000000002</v>
      </c>
      <c r="H960" s="22">
        <f t="shared" si="2361"/>
        <v>5827.8000000000002</v>
      </c>
      <c r="I960" s="22">
        <f t="shared" si="2362"/>
        <v>5827.8000000000002</v>
      </c>
      <c r="J960" s="22">
        <f t="shared" si="2363"/>
        <v>0</v>
      </c>
      <c r="K960" s="22">
        <f t="shared" si="2364"/>
        <v>0</v>
      </c>
      <c r="L960" s="22">
        <f t="shared" si="2365"/>
        <v>0</v>
      </c>
      <c r="M960" s="22">
        <f t="shared" si="2390"/>
        <v>5827.8000000000002</v>
      </c>
      <c r="N960" s="22">
        <f t="shared" si="2391"/>
        <v>5827.8000000000002</v>
      </c>
      <c r="O960" s="22">
        <f t="shared" si="2392"/>
        <v>5827.8000000000002</v>
      </c>
      <c r="P960" s="22">
        <f t="shared" si="2366"/>
        <v>0</v>
      </c>
      <c r="Q960" s="22">
        <f t="shared" si="2367"/>
        <v>0</v>
      </c>
      <c r="R960" s="22">
        <f t="shared" si="2368"/>
        <v>0</v>
      </c>
      <c r="S960" s="22">
        <f t="shared" si="2369"/>
        <v>0</v>
      </c>
      <c r="T960" s="22">
        <f t="shared" si="2370"/>
        <v>0</v>
      </c>
      <c r="U960" s="22">
        <f t="shared" si="2371"/>
        <v>0</v>
      </c>
      <c r="V960" s="22">
        <f t="shared" si="2372"/>
        <v>0</v>
      </c>
      <c r="W960" s="22">
        <f t="shared" si="2373"/>
        <v>0</v>
      </c>
      <c r="X960" s="22">
        <f t="shared" si="2374"/>
        <v>0</v>
      </c>
      <c r="Y960" s="22">
        <f t="shared" si="2375"/>
        <v>0</v>
      </c>
      <c r="Z960" s="22">
        <f t="shared" si="2376"/>
        <v>0</v>
      </c>
      <c r="AA960" s="22">
        <f t="shared" si="2377"/>
        <v>0</v>
      </c>
      <c r="AB960" s="22">
        <f t="shared" si="2378"/>
        <v>0</v>
      </c>
      <c r="AC960" s="22">
        <f t="shared" si="2354"/>
        <v>5827.8000000000002</v>
      </c>
      <c r="AD960" s="22">
        <f t="shared" si="2355"/>
        <v>5827.8000000000002</v>
      </c>
      <c r="AE960" s="22">
        <f t="shared" si="2356"/>
        <v>5827.8000000000002</v>
      </c>
      <c r="AF960" s="22">
        <f t="shared" si="2379"/>
        <v>0</v>
      </c>
      <c r="AG960" s="22">
        <f t="shared" si="2357"/>
        <v>5827.8000000000002</v>
      </c>
      <c r="AH960" s="22">
        <f t="shared" si="2358"/>
        <v>5827.8000000000002</v>
      </c>
      <c r="AI960" s="22">
        <f t="shared" si="2359"/>
        <v>5827.8000000000002</v>
      </c>
      <c r="AJ960" s="22">
        <f t="shared" si="2380"/>
        <v>0</v>
      </c>
      <c r="AK960" s="22">
        <f t="shared" si="2381"/>
        <v>0</v>
      </c>
      <c r="AL960" s="22">
        <f t="shared" si="2382"/>
        <v>0</v>
      </c>
      <c r="AM960" s="22">
        <f t="shared" si="2383"/>
        <v>0</v>
      </c>
      <c r="AN960" s="22">
        <f t="shared" si="2384"/>
        <v>0</v>
      </c>
      <c r="AO960" s="22">
        <f t="shared" si="2385"/>
        <v>0</v>
      </c>
      <c r="AP960" s="22">
        <f t="shared" si="2386"/>
        <v>0</v>
      </c>
      <c r="AQ960" s="22">
        <f t="shared" si="2387"/>
        <v>0</v>
      </c>
      <c r="AR960" s="22">
        <f t="shared" si="2388"/>
        <v>0</v>
      </c>
      <c r="AS960" s="22">
        <f t="shared" si="2321"/>
        <v>5827.8000000000002</v>
      </c>
      <c r="AT960" s="22">
        <f t="shared" si="2322"/>
        <v>5827.8000000000002</v>
      </c>
      <c r="AU960" s="22">
        <f t="shared" si="2323"/>
        <v>5827.8000000000002</v>
      </c>
      <c r="AV960" s="22">
        <f t="shared" si="2389"/>
        <v>0</v>
      </c>
      <c r="AW960" s="23"/>
      <c r="AX960" s="23"/>
      <c r="AY960" s="19"/>
      <c r="AZ960" s="19"/>
      <c r="BA960" s="19"/>
      <c r="BB960" s="19"/>
      <c r="BC960" s="19"/>
      <c r="BD960" s="19"/>
      <c r="BE960" s="19"/>
    </row>
    <row r="961" s="24" customFormat="1">
      <c r="A961" s="25" t="s">
        <v>500</v>
      </c>
      <c r="B961" s="25" t="s">
        <v>74</v>
      </c>
      <c r="C961" s="25" t="s">
        <v>74</v>
      </c>
      <c r="D961" s="25"/>
      <c r="E961" s="25"/>
      <c r="F961" s="26" t="s">
        <v>221</v>
      </c>
      <c r="G961" s="27">
        <f>G962+G967</f>
        <v>5827.8000000000002</v>
      </c>
      <c r="H961" s="27">
        <f>H962+H967</f>
        <v>5827.8000000000002</v>
      </c>
      <c r="I961" s="27">
        <f>I962+I967</f>
        <v>5827.8000000000002</v>
      </c>
      <c r="J961" s="27">
        <f>J962+J967</f>
        <v>0</v>
      </c>
      <c r="K961" s="27">
        <f>K962+K967</f>
        <v>0</v>
      </c>
      <c r="L961" s="27">
        <f>L962+L967</f>
        <v>0</v>
      </c>
      <c r="M961" s="27">
        <f t="shared" si="2390"/>
        <v>5827.8000000000002</v>
      </c>
      <c r="N961" s="27">
        <f t="shared" si="2391"/>
        <v>5827.8000000000002</v>
      </c>
      <c r="O961" s="27">
        <f t="shared" si="2392"/>
        <v>5827.8000000000002</v>
      </c>
      <c r="P961" s="27">
        <f>P962+P967</f>
        <v>0</v>
      </c>
      <c r="Q961" s="27">
        <f>Q962+Q967</f>
        <v>0</v>
      </c>
      <c r="R961" s="27">
        <f>R962+R967</f>
        <v>0</v>
      </c>
      <c r="S961" s="27">
        <f>S962+S967</f>
        <v>0</v>
      </c>
      <c r="T961" s="27">
        <f>T962+T967</f>
        <v>0</v>
      </c>
      <c r="U961" s="27">
        <f>U962+U967</f>
        <v>0</v>
      </c>
      <c r="V961" s="27">
        <f>V962+V967</f>
        <v>0</v>
      </c>
      <c r="W961" s="27">
        <f>W962+W967</f>
        <v>0</v>
      </c>
      <c r="X961" s="27">
        <f>X962+X967</f>
        <v>0</v>
      </c>
      <c r="Y961" s="27">
        <f>Y962+Y967</f>
        <v>0</v>
      </c>
      <c r="Z961" s="27">
        <f>Z962+Z967</f>
        <v>0</v>
      </c>
      <c r="AA961" s="27">
        <f>AA962+AA967</f>
        <v>0</v>
      </c>
      <c r="AB961" s="27">
        <f>AB962+AB967</f>
        <v>0</v>
      </c>
      <c r="AC961" s="27">
        <f t="shared" si="2354"/>
        <v>5827.8000000000002</v>
      </c>
      <c r="AD961" s="27">
        <f t="shared" si="2355"/>
        <v>5827.8000000000002</v>
      </c>
      <c r="AE961" s="27">
        <f t="shared" si="2356"/>
        <v>5827.8000000000002</v>
      </c>
      <c r="AF961" s="27">
        <f>AF962+AF967</f>
        <v>0</v>
      </c>
      <c r="AG961" s="27">
        <f t="shared" si="2357"/>
        <v>5827.8000000000002</v>
      </c>
      <c r="AH961" s="27">
        <f t="shared" si="2358"/>
        <v>5827.8000000000002</v>
      </c>
      <c r="AI961" s="27">
        <f t="shared" si="2359"/>
        <v>5827.8000000000002</v>
      </c>
      <c r="AJ961" s="27">
        <f>AJ962+AJ967</f>
        <v>0</v>
      </c>
      <c r="AK961" s="27">
        <f>AK962+AK967</f>
        <v>0</v>
      </c>
      <c r="AL961" s="27">
        <f>AL962+AL967</f>
        <v>0</v>
      </c>
      <c r="AM961" s="27">
        <f>AM962+AM967</f>
        <v>0</v>
      </c>
      <c r="AN961" s="27">
        <f>AN962+AN967</f>
        <v>0</v>
      </c>
      <c r="AO961" s="27">
        <f>AO962+AO967</f>
        <v>0</v>
      </c>
      <c r="AP961" s="27">
        <f>AP962+AP967</f>
        <v>0</v>
      </c>
      <c r="AQ961" s="27">
        <f>AQ962+AQ967</f>
        <v>0</v>
      </c>
      <c r="AR961" s="27">
        <f>AR962+AR967</f>
        <v>0</v>
      </c>
      <c r="AS961" s="27">
        <f t="shared" si="2321"/>
        <v>5827.8000000000002</v>
      </c>
      <c r="AT961" s="27">
        <f t="shared" si="2322"/>
        <v>5827.8000000000002</v>
      </c>
      <c r="AU961" s="27">
        <f t="shared" si="2323"/>
        <v>5827.8000000000002</v>
      </c>
      <c r="AV961" s="27">
        <f>AV962+AV967</f>
        <v>0</v>
      </c>
      <c r="AW961" s="28"/>
      <c r="AX961" s="28"/>
      <c r="AY961" s="24"/>
      <c r="AZ961" s="24"/>
      <c r="BA961" s="24"/>
      <c r="BB961" s="24"/>
      <c r="BC961" s="24"/>
      <c r="BD961" s="24"/>
      <c r="BE961" s="24"/>
    </row>
    <row r="962" ht="31.5">
      <c r="A962" s="29" t="s">
        <v>500</v>
      </c>
      <c r="B962" s="29" t="s">
        <v>74</v>
      </c>
      <c r="C962" s="29" t="s">
        <v>74</v>
      </c>
      <c r="D962" s="29" t="s">
        <v>203</v>
      </c>
      <c r="E962" s="36"/>
      <c r="F962" s="30" t="s">
        <v>204</v>
      </c>
      <c r="G962" s="31">
        <f t="shared" ref="G962:G984" si="2393">G963</f>
        <v>5277.8000000000002</v>
      </c>
      <c r="H962" s="31">
        <f t="shared" ref="H962:H984" si="2394">H963</f>
        <v>5277.8000000000002</v>
      </c>
      <c r="I962" s="31">
        <f t="shared" ref="I962:I984" si="2395">I963</f>
        <v>5277.8000000000002</v>
      </c>
      <c r="J962" s="31">
        <f t="shared" ref="J962:J984" si="2396">J963</f>
        <v>0</v>
      </c>
      <c r="K962" s="31">
        <f t="shared" ref="K962:K984" si="2397">K963</f>
        <v>0</v>
      </c>
      <c r="L962" s="31">
        <f t="shared" ref="L962:L984" si="2398">L963</f>
        <v>0</v>
      </c>
      <c r="M962" s="31">
        <f t="shared" si="2390"/>
        <v>5277.8000000000002</v>
      </c>
      <c r="N962" s="31">
        <f t="shared" si="2391"/>
        <v>5277.8000000000002</v>
      </c>
      <c r="O962" s="31">
        <f t="shared" si="2392"/>
        <v>5277.8000000000002</v>
      </c>
      <c r="P962" s="31">
        <f t="shared" ref="P962:P984" si="2399">P963</f>
        <v>0</v>
      </c>
      <c r="Q962" s="31">
        <f t="shared" ref="Q962:Q984" si="2400">Q963</f>
        <v>0</v>
      </c>
      <c r="R962" s="31">
        <f t="shared" ref="R962:R984" si="2401">R963</f>
        <v>0</v>
      </c>
      <c r="S962" s="31">
        <f t="shared" ref="S962:S984" si="2402">S963</f>
        <v>0</v>
      </c>
      <c r="T962" s="31">
        <f t="shared" ref="T962:T984" si="2403">T963</f>
        <v>0</v>
      </c>
      <c r="U962" s="31">
        <f t="shared" ref="U962:U984" si="2404">U963</f>
        <v>0</v>
      </c>
      <c r="V962" s="31">
        <f t="shared" ref="V962:V984" si="2405">V963</f>
        <v>0</v>
      </c>
      <c r="W962" s="31">
        <f t="shared" ref="W962:W984" si="2406">W963</f>
        <v>0</v>
      </c>
      <c r="X962" s="31">
        <f t="shared" ref="X962:X984" si="2407">X963</f>
        <v>0</v>
      </c>
      <c r="Y962" s="31">
        <f t="shared" ref="Y962:Y984" si="2408">Y963</f>
        <v>0</v>
      </c>
      <c r="Z962" s="31">
        <f t="shared" ref="Z962:Z984" si="2409">Z963</f>
        <v>0</v>
      </c>
      <c r="AA962" s="31">
        <f t="shared" ref="AA962:AA984" si="2410">AA963</f>
        <v>0</v>
      </c>
      <c r="AB962" s="31">
        <f t="shared" ref="AB962:AB984" si="2411">AB963</f>
        <v>0</v>
      </c>
      <c r="AC962" s="31">
        <f t="shared" si="2354"/>
        <v>5277.8000000000002</v>
      </c>
      <c r="AD962" s="31">
        <f t="shared" si="2355"/>
        <v>5277.8000000000002</v>
      </c>
      <c r="AE962" s="31">
        <f t="shared" si="2356"/>
        <v>5277.8000000000002</v>
      </c>
      <c r="AF962" s="31">
        <f t="shared" ref="AF962:AF984" si="2412">AF963</f>
        <v>0</v>
      </c>
      <c r="AG962" s="31">
        <f t="shared" si="2357"/>
        <v>5277.8000000000002</v>
      </c>
      <c r="AH962" s="31">
        <f t="shared" si="2358"/>
        <v>5277.8000000000002</v>
      </c>
      <c r="AI962" s="31">
        <f t="shared" si="2359"/>
        <v>5277.8000000000002</v>
      </c>
      <c r="AJ962" s="31">
        <f t="shared" ref="AJ962:AJ984" si="2413">AJ963</f>
        <v>0</v>
      </c>
      <c r="AK962" s="31">
        <f t="shared" ref="AK962:AK984" si="2414">AK963</f>
        <v>0</v>
      </c>
      <c r="AL962" s="31">
        <f t="shared" ref="AL962:AL984" si="2415">AL963</f>
        <v>0</v>
      </c>
      <c r="AM962" s="31">
        <f t="shared" ref="AM962:AM984" si="2416">AM963</f>
        <v>0</v>
      </c>
      <c r="AN962" s="31">
        <f t="shared" ref="AN962:AN984" si="2417">AN963</f>
        <v>0</v>
      </c>
      <c r="AO962" s="31">
        <f t="shared" ref="AO962:AO984" si="2418">AO963</f>
        <v>0</v>
      </c>
      <c r="AP962" s="31">
        <f t="shared" ref="AP962:AP984" si="2419">AP963</f>
        <v>0</v>
      </c>
      <c r="AQ962" s="31">
        <f t="shared" ref="AQ962:AQ984" si="2420">AQ963</f>
        <v>0</v>
      </c>
      <c r="AR962" s="31">
        <f t="shared" ref="AR962:AR984" si="2421">AR963</f>
        <v>0</v>
      </c>
      <c r="AS962" s="31">
        <f t="shared" si="2321"/>
        <v>5277.8000000000002</v>
      </c>
      <c r="AT962" s="31">
        <f t="shared" si="2322"/>
        <v>5277.8000000000002</v>
      </c>
      <c r="AU962" s="31">
        <f t="shared" si="2323"/>
        <v>5277.8000000000002</v>
      </c>
      <c r="AV962" s="31">
        <f t="shared" ref="AV962:AV984" si="2422">AV963</f>
        <v>0</v>
      </c>
      <c r="AW962" s="32"/>
      <c r="AX962" s="32"/>
      <c r="AY962" s="1"/>
      <c r="AZ962" s="1"/>
      <c r="BA962" s="1"/>
      <c r="BB962" s="1"/>
      <c r="BC962" s="1"/>
      <c r="BD962" s="1"/>
      <c r="BE962" s="1"/>
    </row>
    <row r="963" hidden="1">
      <c r="A963" s="29" t="s">
        <v>500</v>
      </c>
      <c r="B963" s="29" t="s">
        <v>74</v>
      </c>
      <c r="C963" s="29" t="s">
        <v>74</v>
      </c>
      <c r="D963" s="29" t="s">
        <v>205</v>
      </c>
      <c r="E963" s="36"/>
      <c r="F963" s="30" t="s">
        <v>34</v>
      </c>
      <c r="G963" s="31">
        <f t="shared" si="2393"/>
        <v>5277.8000000000002</v>
      </c>
      <c r="H963" s="31">
        <f t="shared" si="2394"/>
        <v>5277.8000000000002</v>
      </c>
      <c r="I963" s="31">
        <f t="shared" si="2395"/>
        <v>5277.8000000000002</v>
      </c>
      <c r="J963" s="31">
        <f t="shared" si="2396"/>
        <v>0</v>
      </c>
      <c r="K963" s="31">
        <f t="shared" si="2397"/>
        <v>0</v>
      </c>
      <c r="L963" s="31">
        <f t="shared" si="2398"/>
        <v>0</v>
      </c>
      <c r="M963" s="31">
        <f t="shared" si="2390"/>
        <v>5277.8000000000002</v>
      </c>
      <c r="N963" s="31">
        <f t="shared" si="2391"/>
        <v>5277.8000000000002</v>
      </c>
      <c r="O963" s="31">
        <f t="shared" si="2392"/>
        <v>5277.8000000000002</v>
      </c>
      <c r="P963" s="31">
        <f t="shared" si="2399"/>
        <v>0</v>
      </c>
      <c r="Q963" s="31">
        <f t="shared" si="2400"/>
        <v>0</v>
      </c>
      <c r="R963" s="31">
        <f t="shared" si="2401"/>
        <v>0</v>
      </c>
      <c r="S963" s="31">
        <f t="shared" si="2402"/>
        <v>0</v>
      </c>
      <c r="T963" s="31">
        <f t="shared" si="2403"/>
        <v>0</v>
      </c>
      <c r="U963" s="31">
        <f t="shared" si="2404"/>
        <v>0</v>
      </c>
      <c r="V963" s="31">
        <f t="shared" si="2405"/>
        <v>0</v>
      </c>
      <c r="W963" s="31">
        <f t="shared" si="2406"/>
        <v>0</v>
      </c>
      <c r="X963" s="31">
        <f t="shared" si="2407"/>
        <v>0</v>
      </c>
      <c r="Y963" s="31">
        <f t="shared" si="2408"/>
        <v>0</v>
      </c>
      <c r="Z963" s="31">
        <f t="shared" si="2409"/>
        <v>0</v>
      </c>
      <c r="AA963" s="31">
        <f t="shared" si="2410"/>
        <v>0</v>
      </c>
      <c r="AB963" s="31">
        <f t="shared" si="2411"/>
        <v>0</v>
      </c>
      <c r="AC963" s="31">
        <f t="shared" si="2354"/>
        <v>5277.8000000000002</v>
      </c>
      <c r="AD963" s="31">
        <f t="shared" si="2355"/>
        <v>5277.8000000000002</v>
      </c>
      <c r="AE963" s="31">
        <f t="shared" si="2356"/>
        <v>5277.8000000000002</v>
      </c>
      <c r="AF963" s="31">
        <f t="shared" si="2412"/>
        <v>0</v>
      </c>
      <c r="AG963" s="31">
        <f t="shared" si="2357"/>
        <v>5277.8000000000002</v>
      </c>
      <c r="AH963" s="31">
        <f t="shared" si="2358"/>
        <v>5277.8000000000002</v>
      </c>
      <c r="AI963" s="31">
        <f t="shared" si="2359"/>
        <v>5277.8000000000002</v>
      </c>
      <c r="AJ963" s="31">
        <f t="shared" si="2413"/>
        <v>0</v>
      </c>
      <c r="AK963" s="31">
        <f t="shared" si="2414"/>
        <v>0</v>
      </c>
      <c r="AL963" s="31">
        <f t="shared" si="2415"/>
        <v>0</v>
      </c>
      <c r="AM963" s="31">
        <f t="shared" si="2416"/>
        <v>0</v>
      </c>
      <c r="AN963" s="31">
        <f t="shared" si="2417"/>
        <v>0</v>
      </c>
      <c r="AO963" s="31">
        <f t="shared" si="2418"/>
        <v>0</v>
      </c>
      <c r="AP963" s="31">
        <f t="shared" si="2419"/>
        <v>0</v>
      </c>
      <c r="AQ963" s="31">
        <f t="shared" si="2420"/>
        <v>0</v>
      </c>
      <c r="AR963" s="31">
        <f t="shared" si="2421"/>
        <v>0</v>
      </c>
      <c r="AS963" s="31">
        <f t="shared" si="2321"/>
        <v>5277.8000000000002</v>
      </c>
      <c r="AT963" s="31">
        <f t="shared" si="2322"/>
        <v>5277.8000000000002</v>
      </c>
      <c r="AU963" s="31">
        <f t="shared" si="2323"/>
        <v>5277.8000000000002</v>
      </c>
      <c r="AV963" s="31">
        <f t="shared" si="2422"/>
        <v>0</v>
      </c>
      <c r="AW963" s="32">
        <v>0</v>
      </c>
      <c r="AX963" s="32"/>
      <c r="AY963" s="1" t="s">
        <v>152</v>
      </c>
      <c r="AZ963" s="1"/>
      <c r="BA963" s="1"/>
      <c r="BB963" s="1"/>
      <c r="BC963" s="1"/>
      <c r="BD963" s="1"/>
      <c r="BE963" s="1"/>
    </row>
    <row r="964" ht="47.25">
      <c r="A964" s="29" t="s">
        <v>500</v>
      </c>
      <c r="B964" s="29" t="s">
        <v>74</v>
      </c>
      <c r="C964" s="29" t="s">
        <v>74</v>
      </c>
      <c r="D964" s="29" t="s">
        <v>236</v>
      </c>
      <c r="E964" s="36"/>
      <c r="F964" s="30" t="s">
        <v>237</v>
      </c>
      <c r="G964" s="31">
        <f t="shared" si="2393"/>
        <v>5277.8000000000002</v>
      </c>
      <c r="H964" s="31">
        <f t="shared" si="2394"/>
        <v>5277.8000000000002</v>
      </c>
      <c r="I964" s="31">
        <f t="shared" si="2395"/>
        <v>5277.8000000000002</v>
      </c>
      <c r="J964" s="31">
        <f t="shared" si="2396"/>
        <v>0</v>
      </c>
      <c r="K964" s="31">
        <f t="shared" si="2397"/>
        <v>0</v>
      </c>
      <c r="L964" s="31">
        <f t="shared" si="2398"/>
        <v>0</v>
      </c>
      <c r="M964" s="31">
        <f t="shared" si="2390"/>
        <v>5277.8000000000002</v>
      </c>
      <c r="N964" s="31">
        <f t="shared" si="2391"/>
        <v>5277.8000000000002</v>
      </c>
      <c r="O964" s="31">
        <f t="shared" si="2392"/>
        <v>5277.8000000000002</v>
      </c>
      <c r="P964" s="31">
        <f t="shared" si="2399"/>
        <v>0</v>
      </c>
      <c r="Q964" s="31">
        <f t="shared" si="2400"/>
        <v>0</v>
      </c>
      <c r="R964" s="31">
        <f t="shared" si="2401"/>
        <v>0</v>
      </c>
      <c r="S964" s="31">
        <f t="shared" si="2402"/>
        <v>0</v>
      </c>
      <c r="T964" s="31">
        <f t="shared" si="2403"/>
        <v>0</v>
      </c>
      <c r="U964" s="31">
        <f t="shared" si="2404"/>
        <v>0</v>
      </c>
      <c r="V964" s="31">
        <f t="shared" si="2405"/>
        <v>0</v>
      </c>
      <c r="W964" s="31">
        <f t="shared" si="2406"/>
        <v>0</v>
      </c>
      <c r="X964" s="31">
        <f t="shared" si="2407"/>
        <v>0</v>
      </c>
      <c r="Y964" s="31">
        <f t="shared" si="2408"/>
        <v>0</v>
      </c>
      <c r="Z964" s="31">
        <f t="shared" si="2409"/>
        <v>0</v>
      </c>
      <c r="AA964" s="31">
        <f t="shared" si="2410"/>
        <v>0</v>
      </c>
      <c r="AB964" s="31">
        <f t="shared" si="2411"/>
        <v>0</v>
      </c>
      <c r="AC964" s="31">
        <f t="shared" si="2354"/>
        <v>5277.8000000000002</v>
      </c>
      <c r="AD964" s="31">
        <f t="shared" si="2355"/>
        <v>5277.8000000000002</v>
      </c>
      <c r="AE964" s="31">
        <f t="shared" si="2356"/>
        <v>5277.8000000000002</v>
      </c>
      <c r="AF964" s="31">
        <f t="shared" si="2412"/>
        <v>0</v>
      </c>
      <c r="AG964" s="31">
        <f t="shared" si="2357"/>
        <v>5277.8000000000002</v>
      </c>
      <c r="AH964" s="31">
        <f t="shared" si="2358"/>
        <v>5277.8000000000002</v>
      </c>
      <c r="AI964" s="31">
        <f t="shared" si="2359"/>
        <v>5277.8000000000002</v>
      </c>
      <c r="AJ964" s="31">
        <f t="shared" si="2413"/>
        <v>0</v>
      </c>
      <c r="AK964" s="31">
        <f t="shared" si="2414"/>
        <v>0</v>
      </c>
      <c r="AL964" s="31">
        <f t="shared" si="2415"/>
        <v>0</v>
      </c>
      <c r="AM964" s="31">
        <f t="shared" si="2416"/>
        <v>0</v>
      </c>
      <c r="AN964" s="31">
        <f t="shared" si="2417"/>
        <v>0</v>
      </c>
      <c r="AO964" s="31">
        <f t="shared" si="2418"/>
        <v>0</v>
      </c>
      <c r="AP964" s="31">
        <f t="shared" si="2419"/>
        <v>0</v>
      </c>
      <c r="AQ964" s="31">
        <f t="shared" si="2420"/>
        <v>0</v>
      </c>
      <c r="AR964" s="31">
        <f t="shared" si="2421"/>
        <v>0</v>
      </c>
      <c r="AS964" s="31">
        <f t="shared" si="2321"/>
        <v>5277.8000000000002</v>
      </c>
      <c r="AT964" s="31">
        <f t="shared" si="2322"/>
        <v>5277.8000000000002</v>
      </c>
      <c r="AU964" s="31">
        <f t="shared" si="2323"/>
        <v>5277.8000000000002</v>
      </c>
      <c r="AV964" s="31">
        <f t="shared" si="2422"/>
        <v>0</v>
      </c>
      <c r="AW964" s="32"/>
      <c r="AX964" s="32"/>
      <c r="AY964" s="1"/>
      <c r="AZ964" s="1"/>
      <c r="BA964" s="1"/>
      <c r="BB964" s="1"/>
      <c r="BC964" s="1"/>
      <c r="BD964" s="1"/>
      <c r="BE964" s="1"/>
    </row>
    <row r="965" ht="63">
      <c r="A965" s="29" t="s">
        <v>500</v>
      </c>
      <c r="B965" s="29" t="s">
        <v>74</v>
      </c>
      <c r="C965" s="29" t="s">
        <v>74</v>
      </c>
      <c r="D965" s="29" t="s">
        <v>485</v>
      </c>
      <c r="E965" s="36"/>
      <c r="F965" s="30" t="s">
        <v>486</v>
      </c>
      <c r="G965" s="31">
        <f t="shared" si="2393"/>
        <v>5277.8000000000002</v>
      </c>
      <c r="H965" s="31">
        <f t="shared" si="2394"/>
        <v>5277.8000000000002</v>
      </c>
      <c r="I965" s="31">
        <f t="shared" si="2395"/>
        <v>5277.8000000000002</v>
      </c>
      <c r="J965" s="31">
        <f t="shared" si="2396"/>
        <v>0</v>
      </c>
      <c r="K965" s="31">
        <f t="shared" si="2397"/>
        <v>0</v>
      </c>
      <c r="L965" s="31">
        <f t="shared" si="2398"/>
        <v>0</v>
      </c>
      <c r="M965" s="31">
        <f t="shared" si="2390"/>
        <v>5277.8000000000002</v>
      </c>
      <c r="N965" s="31">
        <f t="shared" si="2391"/>
        <v>5277.8000000000002</v>
      </c>
      <c r="O965" s="31">
        <f t="shared" si="2392"/>
        <v>5277.8000000000002</v>
      </c>
      <c r="P965" s="31">
        <f t="shared" si="2399"/>
        <v>0</v>
      </c>
      <c r="Q965" s="31">
        <f t="shared" si="2400"/>
        <v>0</v>
      </c>
      <c r="R965" s="31">
        <f t="shared" si="2401"/>
        <v>0</v>
      </c>
      <c r="S965" s="31">
        <f t="shared" si="2402"/>
        <v>0</v>
      </c>
      <c r="T965" s="31">
        <f t="shared" si="2403"/>
        <v>0</v>
      </c>
      <c r="U965" s="31">
        <f t="shared" si="2404"/>
        <v>0</v>
      </c>
      <c r="V965" s="31">
        <f t="shared" si="2405"/>
        <v>0</v>
      </c>
      <c r="W965" s="31">
        <f t="shared" si="2406"/>
        <v>0</v>
      </c>
      <c r="X965" s="31">
        <f t="shared" si="2407"/>
        <v>0</v>
      </c>
      <c r="Y965" s="31">
        <f t="shared" si="2408"/>
        <v>0</v>
      </c>
      <c r="Z965" s="31">
        <f t="shared" si="2409"/>
        <v>0</v>
      </c>
      <c r="AA965" s="31">
        <f t="shared" si="2410"/>
        <v>0</v>
      </c>
      <c r="AB965" s="31">
        <f t="shared" si="2411"/>
        <v>0</v>
      </c>
      <c r="AC965" s="31">
        <f t="shared" si="2354"/>
        <v>5277.8000000000002</v>
      </c>
      <c r="AD965" s="31">
        <f t="shared" si="2355"/>
        <v>5277.8000000000002</v>
      </c>
      <c r="AE965" s="31">
        <f t="shared" si="2356"/>
        <v>5277.8000000000002</v>
      </c>
      <c r="AF965" s="31">
        <f t="shared" si="2412"/>
        <v>0</v>
      </c>
      <c r="AG965" s="31">
        <f t="shared" si="2357"/>
        <v>5277.8000000000002</v>
      </c>
      <c r="AH965" s="31">
        <f t="shared" si="2358"/>
        <v>5277.8000000000002</v>
      </c>
      <c r="AI965" s="31">
        <f t="shared" si="2359"/>
        <v>5277.8000000000002</v>
      </c>
      <c r="AJ965" s="31">
        <f t="shared" si="2413"/>
        <v>0</v>
      </c>
      <c r="AK965" s="31">
        <f t="shared" si="2414"/>
        <v>0</v>
      </c>
      <c r="AL965" s="31">
        <f t="shared" si="2415"/>
        <v>0</v>
      </c>
      <c r="AM965" s="31">
        <f t="shared" si="2416"/>
        <v>0</v>
      </c>
      <c r="AN965" s="31">
        <f t="shared" si="2417"/>
        <v>0</v>
      </c>
      <c r="AO965" s="31">
        <f t="shared" si="2418"/>
        <v>0</v>
      </c>
      <c r="AP965" s="31">
        <f t="shared" si="2419"/>
        <v>0</v>
      </c>
      <c r="AQ965" s="31">
        <f t="shared" si="2420"/>
        <v>0</v>
      </c>
      <c r="AR965" s="31">
        <f t="shared" si="2421"/>
        <v>0</v>
      </c>
      <c r="AS965" s="31">
        <f t="shared" si="2321"/>
        <v>5277.8000000000002</v>
      </c>
      <c r="AT965" s="31">
        <f t="shared" si="2322"/>
        <v>5277.8000000000002</v>
      </c>
      <c r="AU965" s="31">
        <f t="shared" si="2323"/>
        <v>5277.8000000000002</v>
      </c>
      <c r="AV965" s="31">
        <f t="shared" si="2422"/>
        <v>0</v>
      </c>
      <c r="AW965" s="32"/>
      <c r="AX965" s="32"/>
      <c r="AY965" s="1"/>
      <c r="AZ965" s="1"/>
      <c r="BA965" s="1"/>
      <c r="BB965" s="1"/>
      <c r="BC965" s="1"/>
      <c r="BD965" s="1"/>
      <c r="BE965" s="1"/>
    </row>
    <row r="966" ht="31.5">
      <c r="A966" s="29" t="s">
        <v>500</v>
      </c>
      <c r="B966" s="29" t="s">
        <v>74</v>
      </c>
      <c r="C966" s="29" t="s">
        <v>74</v>
      </c>
      <c r="D966" s="29" t="s">
        <v>485</v>
      </c>
      <c r="E966" s="29" t="s">
        <v>129</v>
      </c>
      <c r="F966" s="30" t="s">
        <v>130</v>
      </c>
      <c r="G966" s="31">
        <v>5277.8000000000002</v>
      </c>
      <c r="H966" s="31">
        <v>5277.8000000000002</v>
      </c>
      <c r="I966" s="31">
        <v>5277.8000000000002</v>
      </c>
      <c r="J966" s="31"/>
      <c r="K966" s="31"/>
      <c r="L966" s="31"/>
      <c r="M966" s="31">
        <f t="shared" si="2390"/>
        <v>5277.8000000000002</v>
      </c>
      <c r="N966" s="31">
        <f t="shared" si="2391"/>
        <v>5277.8000000000002</v>
      </c>
      <c r="O966" s="31">
        <f t="shared" si="2392"/>
        <v>5277.8000000000002</v>
      </c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  <c r="AA966" s="31"/>
      <c r="AB966" s="31"/>
      <c r="AC966" s="31">
        <f t="shared" si="2354"/>
        <v>5277.8000000000002</v>
      </c>
      <c r="AD966" s="31">
        <f t="shared" si="2355"/>
        <v>5277.8000000000002</v>
      </c>
      <c r="AE966" s="31">
        <f t="shared" si="2356"/>
        <v>5277.8000000000002</v>
      </c>
      <c r="AF966" s="31"/>
      <c r="AG966" s="31">
        <f t="shared" si="2357"/>
        <v>5277.8000000000002</v>
      </c>
      <c r="AH966" s="31">
        <f t="shared" si="2358"/>
        <v>5277.8000000000002</v>
      </c>
      <c r="AI966" s="31">
        <f t="shared" si="2359"/>
        <v>5277.8000000000002</v>
      </c>
      <c r="AJ966" s="31"/>
      <c r="AK966" s="31"/>
      <c r="AL966" s="31"/>
      <c r="AM966" s="31"/>
      <c r="AN966" s="31"/>
      <c r="AO966" s="31"/>
      <c r="AP966" s="31"/>
      <c r="AQ966" s="31"/>
      <c r="AR966" s="31"/>
      <c r="AS966" s="31">
        <f t="shared" si="2321"/>
        <v>5277.8000000000002</v>
      </c>
      <c r="AT966" s="31">
        <f t="shared" si="2322"/>
        <v>5277.8000000000002</v>
      </c>
      <c r="AU966" s="31">
        <f t="shared" si="2323"/>
        <v>5277.8000000000002</v>
      </c>
      <c r="AV966" s="31"/>
      <c r="AW966" s="32"/>
      <c r="AX966" s="32"/>
      <c r="AY966" s="1"/>
      <c r="AZ966" s="1"/>
      <c r="BA966" s="1"/>
      <c r="BB966" s="1"/>
      <c r="BC966" s="1"/>
      <c r="BD966" s="1"/>
      <c r="BE966" s="1"/>
    </row>
    <row r="967" ht="47.25">
      <c r="A967" s="29" t="s">
        <v>500</v>
      </c>
      <c r="B967" s="29" t="s">
        <v>74</v>
      </c>
      <c r="C967" s="29" t="s">
        <v>74</v>
      </c>
      <c r="D967" s="29" t="s">
        <v>248</v>
      </c>
      <c r="E967" s="36"/>
      <c r="F967" s="30" t="s">
        <v>249</v>
      </c>
      <c r="G967" s="31">
        <f t="shared" si="2393"/>
        <v>550</v>
      </c>
      <c r="H967" s="31">
        <f t="shared" si="2394"/>
        <v>550</v>
      </c>
      <c r="I967" s="31">
        <f t="shared" si="2395"/>
        <v>550</v>
      </c>
      <c r="J967" s="31">
        <f t="shared" si="2396"/>
        <v>0</v>
      </c>
      <c r="K967" s="31">
        <f t="shared" si="2397"/>
        <v>0</v>
      </c>
      <c r="L967" s="31">
        <f t="shared" si="2398"/>
        <v>0</v>
      </c>
      <c r="M967" s="31">
        <f t="shared" si="2390"/>
        <v>550</v>
      </c>
      <c r="N967" s="31">
        <f t="shared" si="2391"/>
        <v>550</v>
      </c>
      <c r="O967" s="31">
        <f t="shared" si="2392"/>
        <v>550</v>
      </c>
      <c r="P967" s="31">
        <f t="shared" si="2399"/>
        <v>0</v>
      </c>
      <c r="Q967" s="31">
        <f t="shared" si="2400"/>
        <v>0</v>
      </c>
      <c r="R967" s="31">
        <f t="shared" si="2401"/>
        <v>0</v>
      </c>
      <c r="S967" s="31">
        <f t="shared" si="2402"/>
        <v>0</v>
      </c>
      <c r="T967" s="31">
        <f t="shared" si="2403"/>
        <v>0</v>
      </c>
      <c r="U967" s="31">
        <f t="shared" si="2404"/>
        <v>0</v>
      </c>
      <c r="V967" s="31">
        <f t="shared" si="2405"/>
        <v>0</v>
      </c>
      <c r="W967" s="31">
        <f t="shared" si="2406"/>
        <v>0</v>
      </c>
      <c r="X967" s="31">
        <f t="shared" si="2407"/>
        <v>0</v>
      </c>
      <c r="Y967" s="31">
        <f t="shared" si="2408"/>
        <v>0</v>
      </c>
      <c r="Z967" s="31">
        <f t="shared" si="2409"/>
        <v>0</v>
      </c>
      <c r="AA967" s="31">
        <f t="shared" si="2410"/>
        <v>0</v>
      </c>
      <c r="AB967" s="31">
        <f t="shared" si="2411"/>
        <v>0</v>
      </c>
      <c r="AC967" s="31">
        <f t="shared" si="2354"/>
        <v>550</v>
      </c>
      <c r="AD967" s="31">
        <f t="shared" si="2355"/>
        <v>550</v>
      </c>
      <c r="AE967" s="31">
        <f t="shared" si="2356"/>
        <v>550</v>
      </c>
      <c r="AF967" s="31">
        <f t="shared" si="2412"/>
        <v>0</v>
      </c>
      <c r="AG967" s="31">
        <f t="shared" si="2357"/>
        <v>550</v>
      </c>
      <c r="AH967" s="31">
        <f t="shared" si="2358"/>
        <v>550</v>
      </c>
      <c r="AI967" s="31">
        <f t="shared" si="2359"/>
        <v>550</v>
      </c>
      <c r="AJ967" s="31">
        <f t="shared" si="2413"/>
        <v>0</v>
      </c>
      <c r="AK967" s="31">
        <f t="shared" si="2414"/>
        <v>0</v>
      </c>
      <c r="AL967" s="31">
        <f t="shared" si="2415"/>
        <v>0</v>
      </c>
      <c r="AM967" s="31">
        <f t="shared" si="2416"/>
        <v>0</v>
      </c>
      <c r="AN967" s="31">
        <f t="shared" si="2417"/>
        <v>0</v>
      </c>
      <c r="AO967" s="31">
        <f t="shared" si="2418"/>
        <v>0</v>
      </c>
      <c r="AP967" s="31">
        <f t="shared" si="2419"/>
        <v>0</v>
      </c>
      <c r="AQ967" s="31">
        <f t="shared" si="2420"/>
        <v>0</v>
      </c>
      <c r="AR967" s="31">
        <f t="shared" si="2421"/>
        <v>0</v>
      </c>
      <c r="AS967" s="31">
        <f t="shared" si="2321"/>
        <v>550</v>
      </c>
      <c r="AT967" s="31">
        <f t="shared" si="2322"/>
        <v>550</v>
      </c>
      <c r="AU967" s="31">
        <f t="shared" si="2323"/>
        <v>550</v>
      </c>
      <c r="AV967" s="31">
        <f t="shared" si="2422"/>
        <v>0</v>
      </c>
      <c r="AW967" s="32"/>
      <c r="AX967" s="32"/>
      <c r="AY967" s="1"/>
      <c r="AZ967" s="1"/>
      <c r="BA967" s="1"/>
      <c r="BB967" s="1"/>
      <c r="BC967" s="1"/>
      <c r="BD967" s="1"/>
      <c r="BE967" s="1"/>
    </row>
    <row r="968" hidden="1">
      <c r="A968" s="29" t="s">
        <v>500</v>
      </c>
      <c r="B968" s="29" t="s">
        <v>74</v>
      </c>
      <c r="C968" s="29" t="s">
        <v>74</v>
      </c>
      <c r="D968" s="29" t="s">
        <v>250</v>
      </c>
      <c r="E968" s="36"/>
      <c r="F968" s="30" t="s">
        <v>34</v>
      </c>
      <c r="G968" s="31">
        <f t="shared" si="2393"/>
        <v>550</v>
      </c>
      <c r="H968" s="31">
        <f t="shared" si="2394"/>
        <v>550</v>
      </c>
      <c r="I968" s="31">
        <f t="shared" si="2395"/>
        <v>550</v>
      </c>
      <c r="J968" s="31">
        <f t="shared" si="2396"/>
        <v>0</v>
      </c>
      <c r="K968" s="31">
        <f t="shared" si="2397"/>
        <v>0</v>
      </c>
      <c r="L968" s="31">
        <f t="shared" si="2398"/>
        <v>0</v>
      </c>
      <c r="M968" s="31">
        <f t="shared" si="2390"/>
        <v>550</v>
      </c>
      <c r="N968" s="31">
        <f t="shared" si="2391"/>
        <v>550</v>
      </c>
      <c r="O968" s="31">
        <f t="shared" si="2392"/>
        <v>550</v>
      </c>
      <c r="P968" s="31">
        <f t="shared" si="2399"/>
        <v>0</v>
      </c>
      <c r="Q968" s="31">
        <f t="shared" si="2400"/>
        <v>0</v>
      </c>
      <c r="R968" s="31">
        <f t="shared" si="2401"/>
        <v>0</v>
      </c>
      <c r="S968" s="31">
        <f t="shared" si="2402"/>
        <v>0</v>
      </c>
      <c r="T968" s="31">
        <f t="shared" si="2403"/>
        <v>0</v>
      </c>
      <c r="U968" s="31">
        <f t="shared" si="2404"/>
        <v>0</v>
      </c>
      <c r="V968" s="31">
        <f t="shared" si="2405"/>
        <v>0</v>
      </c>
      <c r="W968" s="31">
        <f t="shared" si="2406"/>
        <v>0</v>
      </c>
      <c r="X968" s="31">
        <f t="shared" si="2407"/>
        <v>0</v>
      </c>
      <c r="Y968" s="31">
        <f t="shared" si="2408"/>
        <v>0</v>
      </c>
      <c r="Z968" s="31">
        <f t="shared" si="2409"/>
        <v>0</v>
      </c>
      <c r="AA968" s="31">
        <f t="shared" si="2410"/>
        <v>0</v>
      </c>
      <c r="AB968" s="31">
        <f t="shared" si="2411"/>
        <v>0</v>
      </c>
      <c r="AC968" s="31">
        <f t="shared" si="2354"/>
        <v>550</v>
      </c>
      <c r="AD968" s="31">
        <f t="shared" si="2355"/>
        <v>550</v>
      </c>
      <c r="AE968" s="31">
        <f t="shared" si="2356"/>
        <v>550</v>
      </c>
      <c r="AF968" s="31">
        <f t="shared" si="2412"/>
        <v>0</v>
      </c>
      <c r="AG968" s="31">
        <f t="shared" si="2357"/>
        <v>550</v>
      </c>
      <c r="AH968" s="31">
        <f t="shared" si="2358"/>
        <v>550</v>
      </c>
      <c r="AI968" s="31">
        <f t="shared" si="2359"/>
        <v>550</v>
      </c>
      <c r="AJ968" s="31">
        <f t="shared" si="2413"/>
        <v>0</v>
      </c>
      <c r="AK968" s="31">
        <f t="shared" si="2414"/>
        <v>0</v>
      </c>
      <c r="AL968" s="31">
        <f t="shared" si="2415"/>
        <v>0</v>
      </c>
      <c r="AM968" s="31">
        <f t="shared" si="2416"/>
        <v>0</v>
      </c>
      <c r="AN968" s="31">
        <f t="shared" si="2417"/>
        <v>0</v>
      </c>
      <c r="AO968" s="31">
        <f t="shared" si="2418"/>
        <v>0</v>
      </c>
      <c r="AP968" s="31">
        <f t="shared" si="2419"/>
        <v>0</v>
      </c>
      <c r="AQ968" s="31">
        <f t="shared" si="2420"/>
        <v>0</v>
      </c>
      <c r="AR968" s="31">
        <f t="shared" si="2421"/>
        <v>0</v>
      </c>
      <c r="AS968" s="31">
        <f t="shared" si="2321"/>
        <v>550</v>
      </c>
      <c r="AT968" s="31">
        <f t="shared" si="2322"/>
        <v>550</v>
      </c>
      <c r="AU968" s="31">
        <f t="shared" si="2323"/>
        <v>550</v>
      </c>
      <c r="AV968" s="31">
        <f t="shared" si="2422"/>
        <v>0</v>
      </c>
      <c r="AW968" s="32">
        <v>0</v>
      </c>
      <c r="AX968" s="32"/>
      <c r="AY968" s="1" t="s">
        <v>152</v>
      </c>
      <c r="AZ968" s="1"/>
      <c r="BA968" s="1"/>
      <c r="BB968" s="1"/>
      <c r="BC968" s="1"/>
      <c r="BD968" s="1"/>
      <c r="BE968" s="1"/>
    </row>
    <row r="969" ht="31.5">
      <c r="A969" s="29" t="s">
        <v>500</v>
      </c>
      <c r="B969" s="29" t="s">
        <v>74</v>
      </c>
      <c r="C969" s="29" t="s">
        <v>74</v>
      </c>
      <c r="D969" s="29" t="s">
        <v>259</v>
      </c>
      <c r="E969" s="36"/>
      <c r="F969" s="30" t="s">
        <v>260</v>
      </c>
      <c r="G969" s="31">
        <f t="shared" si="2393"/>
        <v>550</v>
      </c>
      <c r="H969" s="31">
        <f t="shared" si="2394"/>
        <v>550</v>
      </c>
      <c r="I969" s="31">
        <f t="shared" si="2395"/>
        <v>550</v>
      </c>
      <c r="J969" s="31">
        <f t="shared" si="2396"/>
        <v>0</v>
      </c>
      <c r="K969" s="31">
        <f t="shared" si="2397"/>
        <v>0</v>
      </c>
      <c r="L969" s="31">
        <f t="shared" si="2398"/>
        <v>0</v>
      </c>
      <c r="M969" s="31">
        <f t="shared" si="2390"/>
        <v>550</v>
      </c>
      <c r="N969" s="31">
        <f t="shared" si="2391"/>
        <v>550</v>
      </c>
      <c r="O969" s="31">
        <f t="shared" si="2392"/>
        <v>550</v>
      </c>
      <c r="P969" s="31">
        <f t="shared" si="2399"/>
        <v>0</v>
      </c>
      <c r="Q969" s="31">
        <f t="shared" si="2400"/>
        <v>0</v>
      </c>
      <c r="R969" s="31">
        <f t="shared" si="2401"/>
        <v>0</v>
      </c>
      <c r="S969" s="31">
        <f t="shared" si="2402"/>
        <v>0</v>
      </c>
      <c r="T969" s="31">
        <f t="shared" si="2403"/>
        <v>0</v>
      </c>
      <c r="U969" s="31">
        <f t="shared" si="2404"/>
        <v>0</v>
      </c>
      <c r="V969" s="31">
        <f t="shared" si="2405"/>
        <v>0</v>
      </c>
      <c r="W969" s="31">
        <f t="shared" si="2406"/>
        <v>0</v>
      </c>
      <c r="X969" s="31">
        <f t="shared" si="2407"/>
        <v>0</v>
      </c>
      <c r="Y969" s="31">
        <f t="shared" si="2408"/>
        <v>0</v>
      </c>
      <c r="Z969" s="31">
        <f t="shared" si="2409"/>
        <v>0</v>
      </c>
      <c r="AA969" s="31">
        <f t="shared" si="2410"/>
        <v>0</v>
      </c>
      <c r="AB969" s="31">
        <f t="shared" si="2411"/>
        <v>0</v>
      </c>
      <c r="AC969" s="31">
        <f t="shared" si="2354"/>
        <v>550</v>
      </c>
      <c r="AD969" s="31">
        <f t="shared" si="2355"/>
        <v>550</v>
      </c>
      <c r="AE969" s="31">
        <f t="shared" si="2356"/>
        <v>550</v>
      </c>
      <c r="AF969" s="31">
        <f t="shared" si="2412"/>
        <v>0</v>
      </c>
      <c r="AG969" s="31">
        <f t="shared" si="2357"/>
        <v>550</v>
      </c>
      <c r="AH969" s="31">
        <f t="shared" si="2358"/>
        <v>550</v>
      </c>
      <c r="AI969" s="31">
        <f t="shared" si="2359"/>
        <v>550</v>
      </c>
      <c r="AJ969" s="31">
        <f t="shared" si="2413"/>
        <v>0</v>
      </c>
      <c r="AK969" s="31">
        <f t="shared" si="2414"/>
        <v>0</v>
      </c>
      <c r="AL969" s="31">
        <f t="shared" si="2415"/>
        <v>0</v>
      </c>
      <c r="AM969" s="31">
        <f t="shared" si="2416"/>
        <v>0</v>
      </c>
      <c r="AN969" s="31">
        <f t="shared" si="2417"/>
        <v>0</v>
      </c>
      <c r="AO969" s="31">
        <f t="shared" si="2418"/>
        <v>0</v>
      </c>
      <c r="AP969" s="31">
        <f t="shared" si="2419"/>
        <v>0</v>
      </c>
      <c r="AQ969" s="31">
        <f t="shared" si="2420"/>
        <v>0</v>
      </c>
      <c r="AR969" s="31">
        <f t="shared" si="2421"/>
        <v>0</v>
      </c>
      <c r="AS969" s="31">
        <f t="shared" si="2321"/>
        <v>550</v>
      </c>
      <c r="AT969" s="31">
        <f t="shared" si="2322"/>
        <v>550</v>
      </c>
      <c r="AU969" s="31">
        <f t="shared" si="2323"/>
        <v>550</v>
      </c>
      <c r="AV969" s="31">
        <f t="shared" si="2422"/>
        <v>0</v>
      </c>
      <c r="AW969" s="32"/>
      <c r="AX969" s="32"/>
      <c r="AY969" s="1"/>
      <c r="AZ969" s="1"/>
      <c r="BA969" s="1"/>
      <c r="BB969" s="1"/>
      <c r="BC969" s="1"/>
      <c r="BD969" s="1"/>
      <c r="BE969" s="1"/>
    </row>
    <row r="970" ht="47.25">
      <c r="A970" s="29" t="s">
        <v>500</v>
      </c>
      <c r="B970" s="29" t="s">
        <v>74</v>
      </c>
      <c r="C970" s="29" t="s">
        <v>74</v>
      </c>
      <c r="D970" s="29" t="s">
        <v>487</v>
      </c>
      <c r="E970" s="36"/>
      <c r="F970" s="30" t="s">
        <v>488</v>
      </c>
      <c r="G970" s="31">
        <f t="shared" si="2393"/>
        <v>550</v>
      </c>
      <c r="H970" s="31">
        <f t="shared" si="2394"/>
        <v>550</v>
      </c>
      <c r="I970" s="31">
        <f t="shared" si="2395"/>
        <v>550</v>
      </c>
      <c r="J970" s="31">
        <f t="shared" si="2396"/>
        <v>0</v>
      </c>
      <c r="K970" s="31">
        <f t="shared" si="2397"/>
        <v>0</v>
      </c>
      <c r="L970" s="31">
        <f t="shared" si="2398"/>
        <v>0</v>
      </c>
      <c r="M970" s="31">
        <f t="shared" si="2390"/>
        <v>550</v>
      </c>
      <c r="N970" s="31">
        <f t="shared" si="2391"/>
        <v>550</v>
      </c>
      <c r="O970" s="31">
        <f t="shared" si="2392"/>
        <v>550</v>
      </c>
      <c r="P970" s="31">
        <f t="shared" si="2399"/>
        <v>0</v>
      </c>
      <c r="Q970" s="31">
        <f t="shared" si="2400"/>
        <v>0</v>
      </c>
      <c r="R970" s="31">
        <f t="shared" si="2401"/>
        <v>0</v>
      </c>
      <c r="S970" s="31">
        <f t="shared" si="2402"/>
        <v>0</v>
      </c>
      <c r="T970" s="31">
        <f t="shared" si="2403"/>
        <v>0</v>
      </c>
      <c r="U970" s="31">
        <f t="shared" si="2404"/>
        <v>0</v>
      </c>
      <c r="V970" s="31">
        <f t="shared" si="2405"/>
        <v>0</v>
      </c>
      <c r="W970" s="31">
        <f t="shared" si="2406"/>
        <v>0</v>
      </c>
      <c r="X970" s="31">
        <f t="shared" si="2407"/>
        <v>0</v>
      </c>
      <c r="Y970" s="31">
        <f t="shared" si="2408"/>
        <v>0</v>
      </c>
      <c r="Z970" s="31">
        <f t="shared" si="2409"/>
        <v>0</v>
      </c>
      <c r="AA970" s="31">
        <f t="shared" si="2410"/>
        <v>0</v>
      </c>
      <c r="AB970" s="31">
        <f t="shared" si="2411"/>
        <v>0</v>
      </c>
      <c r="AC970" s="31">
        <f t="shared" si="2354"/>
        <v>550</v>
      </c>
      <c r="AD970" s="31">
        <f t="shared" si="2355"/>
        <v>550</v>
      </c>
      <c r="AE970" s="31">
        <f t="shared" si="2356"/>
        <v>550</v>
      </c>
      <c r="AF970" s="31">
        <f t="shared" si="2412"/>
        <v>0</v>
      </c>
      <c r="AG970" s="31">
        <f t="shared" si="2357"/>
        <v>550</v>
      </c>
      <c r="AH970" s="31">
        <f t="shared" si="2358"/>
        <v>550</v>
      </c>
      <c r="AI970" s="31">
        <f t="shared" si="2359"/>
        <v>550</v>
      </c>
      <c r="AJ970" s="31">
        <f t="shared" si="2413"/>
        <v>0</v>
      </c>
      <c r="AK970" s="31">
        <f t="shared" si="2414"/>
        <v>0</v>
      </c>
      <c r="AL970" s="31">
        <f t="shared" si="2415"/>
        <v>0</v>
      </c>
      <c r="AM970" s="31">
        <f t="shared" si="2416"/>
        <v>0</v>
      </c>
      <c r="AN970" s="31">
        <f t="shared" si="2417"/>
        <v>0</v>
      </c>
      <c r="AO970" s="31">
        <f t="shared" si="2418"/>
        <v>0</v>
      </c>
      <c r="AP970" s="31">
        <f t="shared" si="2419"/>
        <v>0</v>
      </c>
      <c r="AQ970" s="31">
        <f t="shared" si="2420"/>
        <v>0</v>
      </c>
      <c r="AR970" s="31">
        <f t="shared" si="2421"/>
        <v>0</v>
      </c>
      <c r="AS970" s="31">
        <f t="shared" si="2321"/>
        <v>550</v>
      </c>
      <c r="AT970" s="31">
        <f t="shared" si="2322"/>
        <v>550</v>
      </c>
      <c r="AU970" s="31">
        <f t="shared" si="2323"/>
        <v>550</v>
      </c>
      <c r="AV970" s="31">
        <f t="shared" si="2422"/>
        <v>0</v>
      </c>
      <c r="AW970" s="32"/>
      <c r="AX970" s="32"/>
      <c r="AY970" s="1"/>
      <c r="AZ970" s="1"/>
      <c r="BA970" s="1"/>
      <c r="BB970" s="1"/>
      <c r="BC970" s="1"/>
      <c r="BD970" s="1"/>
      <c r="BE970" s="1"/>
    </row>
    <row r="971" ht="31.5">
      <c r="A971" s="29" t="s">
        <v>500</v>
      </c>
      <c r="B971" s="29" t="s">
        <v>74</v>
      </c>
      <c r="C971" s="29" t="s">
        <v>74</v>
      </c>
      <c r="D971" s="29" t="s">
        <v>487</v>
      </c>
      <c r="E971" s="29" t="s">
        <v>39</v>
      </c>
      <c r="F971" s="30" t="s">
        <v>40</v>
      </c>
      <c r="G971" s="31">
        <v>550</v>
      </c>
      <c r="H971" s="31">
        <v>550</v>
      </c>
      <c r="I971" s="31">
        <v>550</v>
      </c>
      <c r="J971" s="31"/>
      <c r="K971" s="31"/>
      <c r="L971" s="31"/>
      <c r="M971" s="31">
        <f t="shared" si="2390"/>
        <v>550</v>
      </c>
      <c r="N971" s="31">
        <f t="shared" si="2391"/>
        <v>550</v>
      </c>
      <c r="O971" s="31">
        <f t="shared" si="2392"/>
        <v>550</v>
      </c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  <c r="AA971" s="31"/>
      <c r="AB971" s="31"/>
      <c r="AC971" s="31">
        <f t="shared" si="2354"/>
        <v>550</v>
      </c>
      <c r="AD971" s="31">
        <f t="shared" si="2355"/>
        <v>550</v>
      </c>
      <c r="AE971" s="31">
        <f t="shared" si="2356"/>
        <v>550</v>
      </c>
      <c r="AF971" s="31"/>
      <c r="AG971" s="31">
        <f t="shared" si="2357"/>
        <v>550</v>
      </c>
      <c r="AH971" s="31">
        <f t="shared" si="2358"/>
        <v>550</v>
      </c>
      <c r="AI971" s="31">
        <f t="shared" si="2359"/>
        <v>550</v>
      </c>
      <c r="AJ971" s="31"/>
      <c r="AK971" s="31"/>
      <c r="AL971" s="31"/>
      <c r="AM971" s="31"/>
      <c r="AN971" s="31"/>
      <c r="AO971" s="31"/>
      <c r="AP971" s="31"/>
      <c r="AQ971" s="31"/>
      <c r="AR971" s="31"/>
      <c r="AS971" s="31">
        <f t="shared" si="2321"/>
        <v>550</v>
      </c>
      <c r="AT971" s="31">
        <f t="shared" si="2322"/>
        <v>550</v>
      </c>
      <c r="AU971" s="31">
        <f t="shared" si="2323"/>
        <v>550</v>
      </c>
      <c r="AV971" s="31"/>
      <c r="AW971" s="32"/>
      <c r="AX971" s="32"/>
      <c r="AY971" s="1"/>
      <c r="AZ971" s="1"/>
      <c r="BA971" s="1"/>
      <c r="BB971" s="1"/>
      <c r="BC971" s="1"/>
      <c r="BD971" s="1"/>
      <c r="BE971" s="1"/>
    </row>
    <row r="972" s="19" customFormat="1">
      <c r="A972" s="20" t="s">
        <v>500</v>
      </c>
      <c r="B972" s="20" t="s">
        <v>265</v>
      </c>
      <c r="C972" s="20"/>
      <c r="D972" s="20"/>
      <c r="E972" s="20"/>
      <c r="F972" s="21" t="s">
        <v>266</v>
      </c>
      <c r="G972" s="22">
        <f t="shared" si="2393"/>
        <v>6552.6000000000004</v>
      </c>
      <c r="H972" s="22">
        <f t="shared" si="2394"/>
        <v>6552.6000000000004</v>
      </c>
      <c r="I972" s="22">
        <f t="shared" si="2395"/>
        <v>6552.6000000000004</v>
      </c>
      <c r="J972" s="22">
        <f t="shared" si="2396"/>
        <v>0</v>
      </c>
      <c r="K972" s="22">
        <f t="shared" si="2397"/>
        <v>0</v>
      </c>
      <c r="L972" s="22">
        <f t="shared" si="2398"/>
        <v>0</v>
      </c>
      <c r="M972" s="22">
        <f t="shared" si="2390"/>
        <v>6552.6000000000004</v>
      </c>
      <c r="N972" s="22">
        <f t="shared" si="2391"/>
        <v>6552.6000000000004</v>
      </c>
      <c r="O972" s="22">
        <f t="shared" si="2392"/>
        <v>6552.6000000000004</v>
      </c>
      <c r="P972" s="22">
        <f t="shared" si="2399"/>
        <v>0</v>
      </c>
      <c r="Q972" s="22">
        <f t="shared" si="2400"/>
        <v>0</v>
      </c>
      <c r="R972" s="22">
        <f t="shared" si="2401"/>
        <v>-500</v>
      </c>
      <c r="S972" s="22">
        <f t="shared" si="2402"/>
        <v>0</v>
      </c>
      <c r="T972" s="22">
        <f t="shared" si="2403"/>
        <v>0</v>
      </c>
      <c r="U972" s="22">
        <f t="shared" si="2404"/>
        <v>0</v>
      </c>
      <c r="V972" s="22">
        <f t="shared" si="2405"/>
        <v>0</v>
      </c>
      <c r="W972" s="22">
        <f t="shared" si="2406"/>
        <v>0</v>
      </c>
      <c r="X972" s="22">
        <f t="shared" si="2407"/>
        <v>0</v>
      </c>
      <c r="Y972" s="22">
        <f t="shared" si="2408"/>
        <v>0</v>
      </c>
      <c r="Z972" s="22">
        <f t="shared" si="2409"/>
        <v>0</v>
      </c>
      <c r="AA972" s="22">
        <f t="shared" si="2410"/>
        <v>0</v>
      </c>
      <c r="AB972" s="22">
        <f t="shared" si="2411"/>
        <v>0</v>
      </c>
      <c r="AC972" s="22">
        <f t="shared" si="2354"/>
        <v>6052.6000000000004</v>
      </c>
      <c r="AD972" s="22">
        <f t="shared" si="2355"/>
        <v>6552.6000000000004</v>
      </c>
      <c r="AE972" s="22">
        <f t="shared" si="2356"/>
        <v>6552.6000000000004</v>
      </c>
      <c r="AF972" s="22">
        <f t="shared" si="2412"/>
        <v>0</v>
      </c>
      <c r="AG972" s="22">
        <f t="shared" si="2357"/>
        <v>6052.6000000000004</v>
      </c>
      <c r="AH972" s="22">
        <f t="shared" si="2358"/>
        <v>6552.6000000000004</v>
      </c>
      <c r="AI972" s="22">
        <f t="shared" si="2359"/>
        <v>6552.6000000000004</v>
      </c>
      <c r="AJ972" s="22">
        <f t="shared" si="2413"/>
        <v>0</v>
      </c>
      <c r="AK972" s="22">
        <f t="shared" si="2414"/>
        <v>0</v>
      </c>
      <c r="AL972" s="22">
        <f t="shared" si="2415"/>
        <v>0</v>
      </c>
      <c r="AM972" s="22">
        <f t="shared" si="2416"/>
        <v>0</v>
      </c>
      <c r="AN972" s="22">
        <f t="shared" si="2417"/>
        <v>0</v>
      </c>
      <c r="AO972" s="22">
        <f t="shared" si="2418"/>
        <v>0</v>
      </c>
      <c r="AP972" s="22">
        <f t="shared" si="2419"/>
        <v>0</v>
      </c>
      <c r="AQ972" s="22">
        <f t="shared" si="2420"/>
        <v>0</v>
      </c>
      <c r="AR972" s="22">
        <f t="shared" si="2421"/>
        <v>0</v>
      </c>
      <c r="AS972" s="22">
        <f t="shared" si="2321"/>
        <v>6052.6000000000004</v>
      </c>
      <c r="AT972" s="22">
        <f t="shared" si="2322"/>
        <v>6552.6000000000004</v>
      </c>
      <c r="AU972" s="22">
        <f t="shared" si="2323"/>
        <v>6552.6000000000004</v>
      </c>
      <c r="AV972" s="22">
        <f t="shared" si="2422"/>
        <v>0</v>
      </c>
      <c r="AW972" s="23"/>
      <c r="AX972" s="23"/>
      <c r="AY972" s="19"/>
      <c r="AZ972" s="19"/>
      <c r="BA972" s="19"/>
      <c r="BB972" s="19"/>
      <c r="BC972" s="19"/>
      <c r="BD972" s="19"/>
      <c r="BE972" s="19"/>
    </row>
    <row r="973" s="24" customFormat="1">
      <c r="A973" s="25" t="s">
        <v>500</v>
      </c>
      <c r="B973" s="25" t="s">
        <v>265</v>
      </c>
      <c r="C973" s="25" t="s">
        <v>27</v>
      </c>
      <c r="D973" s="25"/>
      <c r="E973" s="25"/>
      <c r="F973" s="26" t="s">
        <v>267</v>
      </c>
      <c r="G973" s="27">
        <f t="shared" si="2393"/>
        <v>6552.6000000000004</v>
      </c>
      <c r="H973" s="27">
        <f t="shared" si="2394"/>
        <v>6552.6000000000004</v>
      </c>
      <c r="I973" s="27">
        <f t="shared" si="2395"/>
        <v>6552.6000000000004</v>
      </c>
      <c r="J973" s="27">
        <f t="shared" si="2396"/>
        <v>0</v>
      </c>
      <c r="K973" s="27">
        <f t="shared" si="2397"/>
        <v>0</v>
      </c>
      <c r="L973" s="27">
        <f t="shared" si="2398"/>
        <v>0</v>
      </c>
      <c r="M973" s="27">
        <f t="shared" si="2390"/>
        <v>6552.6000000000004</v>
      </c>
      <c r="N973" s="27">
        <f t="shared" si="2391"/>
        <v>6552.6000000000004</v>
      </c>
      <c r="O973" s="27">
        <f t="shared" si="2392"/>
        <v>6552.6000000000004</v>
      </c>
      <c r="P973" s="27">
        <f t="shared" si="2399"/>
        <v>0</v>
      </c>
      <c r="Q973" s="27">
        <f t="shared" si="2400"/>
        <v>0</v>
      </c>
      <c r="R973" s="27">
        <f t="shared" si="2401"/>
        <v>-500</v>
      </c>
      <c r="S973" s="27">
        <f t="shared" si="2402"/>
        <v>0</v>
      </c>
      <c r="T973" s="27">
        <f t="shared" si="2403"/>
        <v>0</v>
      </c>
      <c r="U973" s="27">
        <f t="shared" si="2404"/>
        <v>0</v>
      </c>
      <c r="V973" s="27">
        <f t="shared" si="2405"/>
        <v>0</v>
      </c>
      <c r="W973" s="27">
        <f t="shared" si="2406"/>
        <v>0</v>
      </c>
      <c r="X973" s="27">
        <f t="shared" si="2407"/>
        <v>0</v>
      </c>
      <c r="Y973" s="27">
        <f t="shared" si="2408"/>
        <v>0</v>
      </c>
      <c r="Z973" s="27">
        <f t="shared" si="2409"/>
        <v>0</v>
      </c>
      <c r="AA973" s="27">
        <f t="shared" si="2410"/>
        <v>0</v>
      </c>
      <c r="AB973" s="27">
        <f t="shared" si="2411"/>
        <v>0</v>
      </c>
      <c r="AC973" s="27">
        <f t="shared" si="2354"/>
        <v>6052.6000000000004</v>
      </c>
      <c r="AD973" s="27">
        <f t="shared" si="2355"/>
        <v>6552.6000000000004</v>
      </c>
      <c r="AE973" s="27">
        <f t="shared" si="2356"/>
        <v>6552.6000000000004</v>
      </c>
      <c r="AF973" s="27">
        <f t="shared" si="2412"/>
        <v>0</v>
      </c>
      <c r="AG973" s="27">
        <f t="shared" si="2357"/>
        <v>6052.6000000000004</v>
      </c>
      <c r="AH973" s="27">
        <f t="shared" si="2358"/>
        <v>6552.6000000000004</v>
      </c>
      <c r="AI973" s="27">
        <f t="shared" si="2359"/>
        <v>6552.6000000000004</v>
      </c>
      <c r="AJ973" s="27">
        <f t="shared" si="2413"/>
        <v>0</v>
      </c>
      <c r="AK973" s="27">
        <f t="shared" si="2414"/>
        <v>0</v>
      </c>
      <c r="AL973" s="27">
        <f t="shared" si="2415"/>
        <v>0</v>
      </c>
      <c r="AM973" s="27">
        <f t="shared" si="2416"/>
        <v>0</v>
      </c>
      <c r="AN973" s="27">
        <f t="shared" si="2417"/>
        <v>0</v>
      </c>
      <c r="AO973" s="27">
        <f t="shared" si="2418"/>
        <v>0</v>
      </c>
      <c r="AP973" s="27">
        <f t="shared" si="2419"/>
        <v>0</v>
      </c>
      <c r="AQ973" s="27">
        <f t="shared" si="2420"/>
        <v>0</v>
      </c>
      <c r="AR973" s="27">
        <f t="shared" si="2421"/>
        <v>0</v>
      </c>
      <c r="AS973" s="27">
        <f t="shared" si="2321"/>
        <v>6052.6000000000004</v>
      </c>
      <c r="AT973" s="27">
        <f t="shared" si="2322"/>
        <v>6552.6000000000004</v>
      </c>
      <c r="AU973" s="27">
        <f t="shared" si="2323"/>
        <v>6552.6000000000004</v>
      </c>
      <c r="AV973" s="27">
        <f t="shared" si="2422"/>
        <v>0</v>
      </c>
      <c r="AW973" s="28"/>
      <c r="AX973" s="28"/>
      <c r="AY973" s="24"/>
      <c r="AZ973" s="24"/>
      <c r="BA973" s="24"/>
      <c r="BB973" s="24"/>
      <c r="BC973" s="24"/>
      <c r="BD973" s="24"/>
      <c r="BE973" s="24"/>
    </row>
    <row r="974" ht="31.5">
      <c r="A974" s="29" t="s">
        <v>500</v>
      </c>
      <c r="B974" s="29" t="s">
        <v>265</v>
      </c>
      <c r="C974" s="29" t="s">
        <v>27</v>
      </c>
      <c r="D974" s="29" t="s">
        <v>203</v>
      </c>
      <c r="E974" s="36"/>
      <c r="F974" s="30" t="s">
        <v>204</v>
      </c>
      <c r="G974" s="31">
        <f t="shared" si="2393"/>
        <v>6552.6000000000004</v>
      </c>
      <c r="H974" s="31">
        <f t="shared" si="2394"/>
        <v>6552.6000000000004</v>
      </c>
      <c r="I974" s="31">
        <f t="shared" si="2395"/>
        <v>6552.6000000000004</v>
      </c>
      <c r="J974" s="31">
        <f t="shared" si="2396"/>
        <v>0</v>
      </c>
      <c r="K974" s="31">
        <f t="shared" si="2397"/>
        <v>0</v>
      </c>
      <c r="L974" s="31">
        <f t="shared" si="2398"/>
        <v>0</v>
      </c>
      <c r="M974" s="31">
        <f t="shared" si="2390"/>
        <v>6552.6000000000004</v>
      </c>
      <c r="N974" s="31">
        <f t="shared" si="2391"/>
        <v>6552.6000000000004</v>
      </c>
      <c r="O974" s="31">
        <f t="shared" si="2392"/>
        <v>6552.6000000000004</v>
      </c>
      <c r="P974" s="31">
        <f t="shared" si="2399"/>
        <v>0</v>
      </c>
      <c r="Q974" s="31">
        <f t="shared" si="2400"/>
        <v>0</v>
      </c>
      <c r="R974" s="31">
        <f t="shared" si="2401"/>
        <v>-500</v>
      </c>
      <c r="S974" s="31">
        <f t="shared" si="2402"/>
        <v>0</v>
      </c>
      <c r="T974" s="31">
        <f t="shared" si="2403"/>
        <v>0</v>
      </c>
      <c r="U974" s="31">
        <f t="shared" si="2404"/>
        <v>0</v>
      </c>
      <c r="V974" s="31">
        <f t="shared" si="2405"/>
        <v>0</v>
      </c>
      <c r="W974" s="31">
        <f t="shared" si="2406"/>
        <v>0</v>
      </c>
      <c r="X974" s="31">
        <f t="shared" si="2407"/>
        <v>0</v>
      </c>
      <c r="Y974" s="31">
        <f t="shared" si="2408"/>
        <v>0</v>
      </c>
      <c r="Z974" s="31">
        <f t="shared" si="2409"/>
        <v>0</v>
      </c>
      <c r="AA974" s="31">
        <f t="shared" si="2410"/>
        <v>0</v>
      </c>
      <c r="AB974" s="31">
        <f t="shared" si="2411"/>
        <v>0</v>
      </c>
      <c r="AC974" s="31">
        <f t="shared" si="2354"/>
        <v>6052.6000000000004</v>
      </c>
      <c r="AD974" s="31">
        <f t="shared" si="2355"/>
        <v>6552.6000000000004</v>
      </c>
      <c r="AE974" s="31">
        <f t="shared" si="2356"/>
        <v>6552.6000000000004</v>
      </c>
      <c r="AF974" s="31">
        <f t="shared" si="2412"/>
        <v>0</v>
      </c>
      <c r="AG974" s="31">
        <f t="shared" si="2357"/>
        <v>6052.6000000000004</v>
      </c>
      <c r="AH974" s="31">
        <f t="shared" si="2358"/>
        <v>6552.6000000000004</v>
      </c>
      <c r="AI974" s="31">
        <f t="shared" si="2359"/>
        <v>6552.6000000000004</v>
      </c>
      <c r="AJ974" s="31">
        <f t="shared" si="2413"/>
        <v>0</v>
      </c>
      <c r="AK974" s="31">
        <f t="shared" si="2414"/>
        <v>0</v>
      </c>
      <c r="AL974" s="31">
        <f t="shared" si="2415"/>
        <v>0</v>
      </c>
      <c r="AM974" s="31">
        <f t="shared" si="2416"/>
        <v>0</v>
      </c>
      <c r="AN974" s="31">
        <f t="shared" si="2417"/>
        <v>0</v>
      </c>
      <c r="AO974" s="31">
        <f t="shared" si="2418"/>
        <v>0</v>
      </c>
      <c r="AP974" s="31">
        <f t="shared" si="2419"/>
        <v>0</v>
      </c>
      <c r="AQ974" s="31">
        <f t="shared" si="2420"/>
        <v>0</v>
      </c>
      <c r="AR974" s="31">
        <f t="shared" si="2421"/>
        <v>0</v>
      </c>
      <c r="AS974" s="31">
        <f t="shared" si="2321"/>
        <v>6052.6000000000004</v>
      </c>
      <c r="AT974" s="31">
        <f t="shared" si="2322"/>
        <v>6552.6000000000004</v>
      </c>
      <c r="AU974" s="31">
        <f t="shared" si="2323"/>
        <v>6552.6000000000004</v>
      </c>
      <c r="AV974" s="31">
        <f t="shared" si="2422"/>
        <v>0</v>
      </c>
      <c r="AW974" s="32"/>
      <c r="AX974" s="32"/>
      <c r="AY974" s="1"/>
      <c r="AZ974" s="1"/>
      <c r="BA974" s="1"/>
      <c r="BB974" s="1"/>
      <c r="BC974" s="1"/>
      <c r="BD974" s="1"/>
      <c r="BE974" s="1"/>
    </row>
    <row r="975" hidden="1">
      <c r="A975" s="29" t="s">
        <v>500</v>
      </c>
      <c r="B975" s="29" t="s">
        <v>265</v>
      </c>
      <c r="C975" s="29" t="s">
        <v>27</v>
      </c>
      <c r="D975" s="29" t="s">
        <v>205</v>
      </c>
      <c r="E975" s="36"/>
      <c r="F975" s="30" t="s">
        <v>34</v>
      </c>
      <c r="G975" s="31">
        <f t="shared" si="2393"/>
        <v>6552.6000000000004</v>
      </c>
      <c r="H975" s="31">
        <f t="shared" si="2394"/>
        <v>6552.6000000000004</v>
      </c>
      <c r="I975" s="31">
        <f t="shared" si="2395"/>
        <v>6552.6000000000004</v>
      </c>
      <c r="J975" s="31">
        <f t="shared" si="2396"/>
        <v>0</v>
      </c>
      <c r="K975" s="31">
        <f t="shared" si="2397"/>
        <v>0</v>
      </c>
      <c r="L975" s="31">
        <f t="shared" si="2398"/>
        <v>0</v>
      </c>
      <c r="M975" s="31">
        <f t="shared" si="2390"/>
        <v>6552.6000000000004</v>
      </c>
      <c r="N975" s="31">
        <f t="shared" si="2391"/>
        <v>6552.6000000000004</v>
      </c>
      <c r="O975" s="31">
        <f t="shared" si="2392"/>
        <v>6552.6000000000004</v>
      </c>
      <c r="P975" s="31">
        <f t="shared" si="2399"/>
        <v>0</v>
      </c>
      <c r="Q975" s="31">
        <f t="shared" si="2400"/>
        <v>0</v>
      </c>
      <c r="R975" s="31">
        <f t="shared" si="2401"/>
        <v>-500</v>
      </c>
      <c r="S975" s="31">
        <f t="shared" si="2402"/>
        <v>0</v>
      </c>
      <c r="T975" s="31">
        <f t="shared" si="2403"/>
        <v>0</v>
      </c>
      <c r="U975" s="31">
        <f t="shared" si="2404"/>
        <v>0</v>
      </c>
      <c r="V975" s="31">
        <f t="shared" si="2405"/>
        <v>0</v>
      </c>
      <c r="W975" s="31">
        <f t="shared" si="2406"/>
        <v>0</v>
      </c>
      <c r="X975" s="31">
        <f t="shared" si="2407"/>
        <v>0</v>
      </c>
      <c r="Y975" s="31">
        <f t="shared" si="2408"/>
        <v>0</v>
      </c>
      <c r="Z975" s="31">
        <f t="shared" si="2409"/>
        <v>0</v>
      </c>
      <c r="AA975" s="31">
        <f t="shared" si="2410"/>
        <v>0</v>
      </c>
      <c r="AB975" s="31">
        <f t="shared" si="2411"/>
        <v>0</v>
      </c>
      <c r="AC975" s="31">
        <f t="shared" si="2354"/>
        <v>6052.6000000000004</v>
      </c>
      <c r="AD975" s="31">
        <f t="shared" si="2355"/>
        <v>6552.6000000000004</v>
      </c>
      <c r="AE975" s="31">
        <f t="shared" si="2356"/>
        <v>6552.6000000000004</v>
      </c>
      <c r="AF975" s="31">
        <f t="shared" si="2412"/>
        <v>0</v>
      </c>
      <c r="AG975" s="31">
        <f t="shared" si="2357"/>
        <v>6052.6000000000004</v>
      </c>
      <c r="AH975" s="31">
        <f t="shared" si="2358"/>
        <v>6552.6000000000004</v>
      </c>
      <c r="AI975" s="31">
        <f t="shared" si="2359"/>
        <v>6552.6000000000004</v>
      </c>
      <c r="AJ975" s="31">
        <f t="shared" si="2413"/>
        <v>0</v>
      </c>
      <c r="AK975" s="31">
        <f t="shared" si="2414"/>
        <v>0</v>
      </c>
      <c r="AL975" s="31">
        <f t="shared" si="2415"/>
        <v>0</v>
      </c>
      <c r="AM975" s="31">
        <f t="shared" si="2416"/>
        <v>0</v>
      </c>
      <c r="AN975" s="31">
        <f t="shared" si="2417"/>
        <v>0</v>
      </c>
      <c r="AO975" s="31">
        <f t="shared" si="2418"/>
        <v>0</v>
      </c>
      <c r="AP975" s="31">
        <f t="shared" si="2419"/>
        <v>0</v>
      </c>
      <c r="AQ975" s="31">
        <f t="shared" si="2420"/>
        <v>0</v>
      </c>
      <c r="AR975" s="31">
        <f t="shared" si="2421"/>
        <v>0</v>
      </c>
      <c r="AS975" s="31">
        <f t="shared" si="2321"/>
        <v>6052.6000000000004</v>
      </c>
      <c r="AT975" s="31">
        <f t="shared" si="2322"/>
        <v>6552.6000000000004</v>
      </c>
      <c r="AU975" s="31">
        <f t="shared" si="2323"/>
        <v>6552.6000000000004</v>
      </c>
      <c r="AV975" s="31">
        <f t="shared" si="2422"/>
        <v>0</v>
      </c>
      <c r="AW975" s="32">
        <v>0</v>
      </c>
      <c r="AX975" s="32"/>
      <c r="AY975" s="1" t="s">
        <v>152</v>
      </c>
      <c r="AZ975" s="1"/>
      <c r="BA975" s="1"/>
      <c r="BB975" s="1"/>
      <c r="BC975" s="1"/>
      <c r="BD975" s="1"/>
      <c r="BE975" s="1"/>
    </row>
    <row r="976" ht="31.5">
      <c r="A976" s="29" t="s">
        <v>500</v>
      </c>
      <c r="B976" s="29" t="s">
        <v>265</v>
      </c>
      <c r="C976" s="29" t="s">
        <v>27</v>
      </c>
      <c r="D976" s="29" t="s">
        <v>270</v>
      </c>
      <c r="E976" s="36"/>
      <c r="F976" s="30" t="s">
        <v>271</v>
      </c>
      <c r="G976" s="31">
        <f t="shared" si="2393"/>
        <v>6552.6000000000004</v>
      </c>
      <c r="H976" s="31">
        <f t="shared" si="2394"/>
        <v>6552.6000000000004</v>
      </c>
      <c r="I976" s="31">
        <f t="shared" si="2395"/>
        <v>6552.6000000000004</v>
      </c>
      <c r="J976" s="31">
        <f t="shared" si="2396"/>
        <v>0</v>
      </c>
      <c r="K976" s="31">
        <f t="shared" si="2397"/>
        <v>0</v>
      </c>
      <c r="L976" s="31">
        <f t="shared" si="2398"/>
        <v>0</v>
      </c>
      <c r="M976" s="31">
        <f t="shared" si="2390"/>
        <v>6552.6000000000004</v>
      </c>
      <c r="N976" s="31">
        <f t="shared" si="2391"/>
        <v>6552.6000000000004</v>
      </c>
      <c r="O976" s="31">
        <f t="shared" si="2392"/>
        <v>6552.6000000000004</v>
      </c>
      <c r="P976" s="31">
        <f t="shared" si="2399"/>
        <v>0</v>
      </c>
      <c r="Q976" s="31">
        <f t="shared" si="2400"/>
        <v>0</v>
      </c>
      <c r="R976" s="31">
        <f t="shared" si="2401"/>
        <v>-500</v>
      </c>
      <c r="S976" s="31">
        <f t="shared" si="2402"/>
        <v>0</v>
      </c>
      <c r="T976" s="31">
        <f t="shared" si="2403"/>
        <v>0</v>
      </c>
      <c r="U976" s="31">
        <f t="shared" si="2404"/>
        <v>0</v>
      </c>
      <c r="V976" s="31">
        <f t="shared" si="2405"/>
        <v>0</v>
      </c>
      <c r="W976" s="31">
        <f t="shared" si="2406"/>
        <v>0</v>
      </c>
      <c r="X976" s="31">
        <f t="shared" si="2407"/>
        <v>0</v>
      </c>
      <c r="Y976" s="31">
        <f t="shared" si="2408"/>
        <v>0</v>
      </c>
      <c r="Z976" s="31">
        <f t="shared" si="2409"/>
        <v>0</v>
      </c>
      <c r="AA976" s="31">
        <f t="shared" si="2410"/>
        <v>0</v>
      </c>
      <c r="AB976" s="31">
        <f t="shared" si="2411"/>
        <v>0</v>
      </c>
      <c r="AC976" s="31">
        <f t="shared" si="2354"/>
        <v>6052.6000000000004</v>
      </c>
      <c r="AD976" s="31">
        <f t="shared" si="2355"/>
        <v>6552.6000000000004</v>
      </c>
      <c r="AE976" s="31">
        <f t="shared" si="2356"/>
        <v>6552.6000000000004</v>
      </c>
      <c r="AF976" s="31">
        <f t="shared" si="2412"/>
        <v>0</v>
      </c>
      <c r="AG976" s="31">
        <f t="shared" si="2357"/>
        <v>6052.6000000000004</v>
      </c>
      <c r="AH976" s="31">
        <f t="shared" si="2358"/>
        <v>6552.6000000000004</v>
      </c>
      <c r="AI976" s="31">
        <f t="shared" si="2359"/>
        <v>6552.6000000000004</v>
      </c>
      <c r="AJ976" s="31">
        <f t="shared" si="2413"/>
        <v>0</v>
      </c>
      <c r="AK976" s="31">
        <f t="shared" si="2414"/>
        <v>0</v>
      </c>
      <c r="AL976" s="31">
        <f t="shared" si="2415"/>
        <v>0</v>
      </c>
      <c r="AM976" s="31">
        <f t="shared" si="2416"/>
        <v>0</v>
      </c>
      <c r="AN976" s="31">
        <f t="shared" si="2417"/>
        <v>0</v>
      </c>
      <c r="AO976" s="31">
        <f t="shared" si="2418"/>
        <v>0</v>
      </c>
      <c r="AP976" s="31">
        <f t="shared" si="2419"/>
        <v>0</v>
      </c>
      <c r="AQ976" s="31">
        <f t="shared" si="2420"/>
        <v>0</v>
      </c>
      <c r="AR976" s="31">
        <f t="shared" si="2421"/>
        <v>0</v>
      </c>
      <c r="AS976" s="31">
        <f t="shared" si="2321"/>
        <v>6052.6000000000004</v>
      </c>
      <c r="AT976" s="31">
        <f t="shared" si="2322"/>
        <v>6552.6000000000004</v>
      </c>
      <c r="AU976" s="31">
        <f t="shared" si="2323"/>
        <v>6552.6000000000004</v>
      </c>
      <c r="AV976" s="31">
        <f t="shared" si="2422"/>
        <v>0</v>
      </c>
      <c r="AW976" s="32"/>
      <c r="AX976" s="32"/>
      <c r="AY976" s="1"/>
      <c r="AZ976" s="1"/>
      <c r="BA976" s="1"/>
      <c r="BB976" s="1"/>
      <c r="BC976" s="1"/>
      <c r="BD976" s="1"/>
      <c r="BE976" s="1"/>
    </row>
    <row r="977" ht="31.5">
      <c r="A977" s="29" t="s">
        <v>500</v>
      </c>
      <c r="B977" s="29" t="s">
        <v>265</v>
      </c>
      <c r="C977" s="29" t="s">
        <v>27</v>
      </c>
      <c r="D977" s="29" t="s">
        <v>273</v>
      </c>
      <c r="E977" s="36"/>
      <c r="F977" s="30" t="s">
        <v>274</v>
      </c>
      <c r="G977" s="31">
        <f t="shared" si="2393"/>
        <v>6552.6000000000004</v>
      </c>
      <c r="H977" s="31">
        <f t="shared" si="2394"/>
        <v>6552.6000000000004</v>
      </c>
      <c r="I977" s="31">
        <f t="shared" si="2395"/>
        <v>6552.6000000000004</v>
      </c>
      <c r="J977" s="31">
        <f t="shared" si="2396"/>
        <v>0</v>
      </c>
      <c r="K977" s="31">
        <f t="shared" si="2397"/>
        <v>0</v>
      </c>
      <c r="L977" s="31">
        <f t="shared" si="2398"/>
        <v>0</v>
      </c>
      <c r="M977" s="31">
        <f t="shared" si="2390"/>
        <v>6552.6000000000004</v>
      </c>
      <c r="N977" s="31">
        <f t="shared" si="2391"/>
        <v>6552.6000000000004</v>
      </c>
      <c r="O977" s="31">
        <f t="shared" si="2392"/>
        <v>6552.6000000000004</v>
      </c>
      <c r="P977" s="31">
        <f t="shared" si="2399"/>
        <v>0</v>
      </c>
      <c r="Q977" s="31">
        <f t="shared" si="2400"/>
        <v>0</v>
      </c>
      <c r="R977" s="31">
        <f t="shared" si="2401"/>
        <v>-500</v>
      </c>
      <c r="S977" s="31">
        <f t="shared" si="2402"/>
        <v>0</v>
      </c>
      <c r="T977" s="31">
        <f t="shared" si="2403"/>
        <v>0</v>
      </c>
      <c r="U977" s="31">
        <f t="shared" si="2404"/>
        <v>0</v>
      </c>
      <c r="V977" s="31">
        <f t="shared" si="2405"/>
        <v>0</v>
      </c>
      <c r="W977" s="31">
        <f t="shared" si="2406"/>
        <v>0</v>
      </c>
      <c r="X977" s="31">
        <f t="shared" si="2407"/>
        <v>0</v>
      </c>
      <c r="Y977" s="31">
        <f t="shared" si="2408"/>
        <v>0</v>
      </c>
      <c r="Z977" s="31">
        <f t="shared" si="2409"/>
        <v>0</v>
      </c>
      <c r="AA977" s="31">
        <f t="shared" si="2410"/>
        <v>0</v>
      </c>
      <c r="AB977" s="31">
        <f t="shared" si="2411"/>
        <v>0</v>
      </c>
      <c r="AC977" s="31">
        <f t="shared" si="2354"/>
        <v>6052.6000000000004</v>
      </c>
      <c r="AD977" s="31">
        <f t="shared" si="2355"/>
        <v>6552.6000000000004</v>
      </c>
      <c r="AE977" s="31">
        <f t="shared" si="2356"/>
        <v>6552.6000000000004</v>
      </c>
      <c r="AF977" s="31">
        <f t="shared" si="2412"/>
        <v>0</v>
      </c>
      <c r="AG977" s="31">
        <f t="shared" si="2357"/>
        <v>6052.6000000000004</v>
      </c>
      <c r="AH977" s="31">
        <f t="shared" si="2358"/>
        <v>6552.6000000000004</v>
      </c>
      <c r="AI977" s="31">
        <f t="shared" si="2359"/>
        <v>6552.6000000000004</v>
      </c>
      <c r="AJ977" s="31">
        <f t="shared" si="2413"/>
        <v>0</v>
      </c>
      <c r="AK977" s="31">
        <f t="shared" si="2414"/>
        <v>0</v>
      </c>
      <c r="AL977" s="31">
        <f t="shared" si="2415"/>
        <v>0</v>
      </c>
      <c r="AM977" s="31">
        <f t="shared" si="2416"/>
        <v>0</v>
      </c>
      <c r="AN977" s="31">
        <f t="shared" si="2417"/>
        <v>0</v>
      </c>
      <c r="AO977" s="31">
        <f t="shared" si="2418"/>
        <v>0</v>
      </c>
      <c r="AP977" s="31">
        <f t="shared" si="2419"/>
        <v>0</v>
      </c>
      <c r="AQ977" s="31">
        <f t="shared" si="2420"/>
        <v>0</v>
      </c>
      <c r="AR977" s="31">
        <f t="shared" si="2421"/>
        <v>0</v>
      </c>
      <c r="AS977" s="31">
        <f t="shared" si="2321"/>
        <v>6052.6000000000004</v>
      </c>
      <c r="AT977" s="31">
        <f t="shared" si="2322"/>
        <v>6552.6000000000004</v>
      </c>
      <c r="AU977" s="31">
        <f t="shared" si="2323"/>
        <v>6552.6000000000004</v>
      </c>
      <c r="AV977" s="31">
        <f t="shared" si="2422"/>
        <v>0</v>
      </c>
      <c r="AW977" s="32"/>
      <c r="AX977" s="32"/>
      <c r="AY977" s="1"/>
      <c r="AZ977" s="1"/>
      <c r="BA977" s="1"/>
      <c r="BB977" s="1"/>
      <c r="BC977" s="1"/>
      <c r="BD977" s="1"/>
      <c r="BE977" s="1"/>
    </row>
    <row r="978" ht="31.5">
      <c r="A978" s="29" t="s">
        <v>500</v>
      </c>
      <c r="B978" s="29" t="s">
        <v>265</v>
      </c>
      <c r="C978" s="29" t="s">
        <v>27</v>
      </c>
      <c r="D978" s="29" t="s">
        <v>273</v>
      </c>
      <c r="E978" s="29" t="s">
        <v>39</v>
      </c>
      <c r="F978" s="30" t="s">
        <v>40</v>
      </c>
      <c r="G978" s="31">
        <v>6552.6000000000004</v>
      </c>
      <c r="H978" s="31">
        <v>6552.6000000000004</v>
      </c>
      <c r="I978" s="31">
        <v>6552.6000000000004</v>
      </c>
      <c r="J978" s="31"/>
      <c r="K978" s="31"/>
      <c r="L978" s="31"/>
      <c r="M978" s="31">
        <f t="shared" si="2390"/>
        <v>6552.6000000000004</v>
      </c>
      <c r="N978" s="31">
        <f t="shared" si="2391"/>
        <v>6552.6000000000004</v>
      </c>
      <c r="O978" s="31">
        <f t="shared" si="2392"/>
        <v>6552.6000000000004</v>
      </c>
      <c r="P978" s="31"/>
      <c r="Q978" s="31"/>
      <c r="R978" s="31">
        <v>-500</v>
      </c>
      <c r="S978" s="31"/>
      <c r="T978" s="31"/>
      <c r="U978" s="31"/>
      <c r="V978" s="31"/>
      <c r="W978" s="31"/>
      <c r="X978" s="31"/>
      <c r="Y978" s="31"/>
      <c r="Z978" s="31"/>
      <c r="AA978" s="31"/>
      <c r="AB978" s="31"/>
      <c r="AC978" s="31">
        <f t="shared" si="2354"/>
        <v>6052.6000000000004</v>
      </c>
      <c r="AD978" s="31">
        <f t="shared" si="2355"/>
        <v>6552.6000000000004</v>
      </c>
      <c r="AE978" s="31">
        <f t="shared" si="2356"/>
        <v>6552.6000000000004</v>
      </c>
      <c r="AF978" s="31"/>
      <c r="AG978" s="31">
        <f t="shared" si="2357"/>
        <v>6052.6000000000004</v>
      </c>
      <c r="AH978" s="31">
        <f t="shared" si="2358"/>
        <v>6552.6000000000004</v>
      </c>
      <c r="AI978" s="31">
        <f t="shared" si="2359"/>
        <v>6552.6000000000004</v>
      </c>
      <c r="AJ978" s="31"/>
      <c r="AK978" s="31"/>
      <c r="AL978" s="31"/>
      <c r="AM978" s="31"/>
      <c r="AN978" s="31"/>
      <c r="AO978" s="31"/>
      <c r="AP978" s="31"/>
      <c r="AQ978" s="31"/>
      <c r="AR978" s="31"/>
      <c r="AS978" s="31">
        <f t="shared" si="2321"/>
        <v>6052.6000000000004</v>
      </c>
      <c r="AT978" s="31">
        <f t="shared" si="2322"/>
        <v>6552.6000000000004</v>
      </c>
      <c r="AU978" s="31">
        <f t="shared" si="2323"/>
        <v>6552.6000000000004</v>
      </c>
      <c r="AV978" s="31"/>
      <c r="AW978" s="32"/>
      <c r="AX978" s="32"/>
      <c r="AY978" s="1"/>
      <c r="AZ978" s="1"/>
      <c r="BA978" s="1"/>
      <c r="BB978" s="1"/>
      <c r="BC978" s="1"/>
      <c r="BD978" s="1"/>
      <c r="BE978" s="1"/>
    </row>
    <row r="979" s="19" customFormat="1">
      <c r="A979" s="20" t="s">
        <v>500</v>
      </c>
      <c r="B979" s="20" t="s">
        <v>87</v>
      </c>
      <c r="C979" s="20"/>
      <c r="D979" s="20"/>
      <c r="E979" s="34"/>
      <c r="F979" s="21" t="s">
        <v>411</v>
      </c>
      <c r="G979" s="22">
        <f t="shared" si="2393"/>
        <v>2396.5</v>
      </c>
      <c r="H979" s="22">
        <f t="shared" si="2394"/>
        <v>2396.5</v>
      </c>
      <c r="I979" s="22">
        <f t="shared" si="2395"/>
        <v>2396.5</v>
      </c>
      <c r="J979" s="22">
        <f t="shared" si="2396"/>
        <v>0</v>
      </c>
      <c r="K979" s="22">
        <f t="shared" si="2397"/>
        <v>0</v>
      </c>
      <c r="L979" s="22">
        <f t="shared" si="2398"/>
        <v>0</v>
      </c>
      <c r="M979" s="22">
        <f t="shared" si="2390"/>
        <v>2396.5</v>
      </c>
      <c r="N979" s="22">
        <f t="shared" si="2391"/>
        <v>2396.5</v>
      </c>
      <c r="O979" s="22">
        <f t="shared" si="2392"/>
        <v>2396.5</v>
      </c>
      <c r="P979" s="22">
        <f t="shared" si="2399"/>
        <v>0</v>
      </c>
      <c r="Q979" s="22">
        <f t="shared" si="2400"/>
        <v>0</v>
      </c>
      <c r="R979" s="22">
        <f t="shared" si="2401"/>
        <v>0</v>
      </c>
      <c r="S979" s="22">
        <f t="shared" si="2402"/>
        <v>0</v>
      </c>
      <c r="T979" s="22">
        <f t="shared" si="2403"/>
        <v>0</v>
      </c>
      <c r="U979" s="22">
        <f t="shared" si="2404"/>
        <v>0</v>
      </c>
      <c r="V979" s="22">
        <f t="shared" si="2405"/>
        <v>0</v>
      </c>
      <c r="W979" s="22">
        <f t="shared" si="2406"/>
        <v>0</v>
      </c>
      <c r="X979" s="22">
        <f t="shared" si="2407"/>
        <v>0</v>
      </c>
      <c r="Y979" s="22">
        <f t="shared" si="2408"/>
        <v>0</v>
      </c>
      <c r="Z979" s="22">
        <f t="shared" si="2409"/>
        <v>0</v>
      </c>
      <c r="AA979" s="22">
        <f t="shared" si="2410"/>
        <v>0</v>
      </c>
      <c r="AB979" s="22">
        <f t="shared" si="2411"/>
        <v>0</v>
      </c>
      <c r="AC979" s="22">
        <f t="shared" si="2354"/>
        <v>2396.5</v>
      </c>
      <c r="AD979" s="22">
        <f t="shared" si="2355"/>
        <v>2396.5</v>
      </c>
      <c r="AE979" s="22">
        <f t="shared" si="2356"/>
        <v>2396.5</v>
      </c>
      <c r="AF979" s="22">
        <f t="shared" si="2412"/>
        <v>0</v>
      </c>
      <c r="AG979" s="22">
        <f t="shared" si="2357"/>
        <v>2396.5</v>
      </c>
      <c r="AH979" s="22">
        <f t="shared" si="2358"/>
        <v>2396.5</v>
      </c>
      <c r="AI979" s="22">
        <f t="shared" si="2359"/>
        <v>2396.5</v>
      </c>
      <c r="AJ979" s="22">
        <f t="shared" si="2413"/>
        <v>0</v>
      </c>
      <c r="AK979" s="22">
        <f t="shared" si="2414"/>
        <v>0</v>
      </c>
      <c r="AL979" s="22">
        <f t="shared" si="2415"/>
        <v>0</v>
      </c>
      <c r="AM979" s="22">
        <f t="shared" si="2416"/>
        <v>0</v>
      </c>
      <c r="AN979" s="22">
        <f t="shared" si="2417"/>
        <v>0</v>
      </c>
      <c r="AO979" s="22">
        <f t="shared" si="2418"/>
        <v>0</v>
      </c>
      <c r="AP979" s="22">
        <f t="shared" si="2419"/>
        <v>0</v>
      </c>
      <c r="AQ979" s="22">
        <f t="shared" si="2420"/>
        <v>0</v>
      </c>
      <c r="AR979" s="22">
        <f t="shared" si="2421"/>
        <v>0</v>
      </c>
      <c r="AS979" s="22">
        <f t="shared" si="2321"/>
        <v>2396.5</v>
      </c>
      <c r="AT979" s="22">
        <f t="shared" si="2322"/>
        <v>2396.5</v>
      </c>
      <c r="AU979" s="22">
        <f t="shared" si="2323"/>
        <v>2396.5</v>
      </c>
      <c r="AV979" s="22">
        <f t="shared" si="2422"/>
        <v>0</v>
      </c>
      <c r="AW979" s="23"/>
      <c r="AX979" s="23"/>
      <c r="AY979" s="19"/>
      <c r="AZ979" s="19"/>
      <c r="BA979" s="19"/>
      <c r="BB979" s="19"/>
      <c r="BC979" s="19"/>
      <c r="BD979" s="19"/>
      <c r="BE979" s="19"/>
    </row>
    <row r="980" s="24" customFormat="1">
      <c r="A980" s="25" t="s">
        <v>500</v>
      </c>
      <c r="B980" s="25" t="s">
        <v>87</v>
      </c>
      <c r="C980" s="25" t="s">
        <v>27</v>
      </c>
      <c r="D980" s="25"/>
      <c r="E980" s="35"/>
      <c r="F980" s="26" t="s">
        <v>412</v>
      </c>
      <c r="G980" s="27">
        <f t="shared" si="2393"/>
        <v>2396.5</v>
      </c>
      <c r="H980" s="27">
        <f t="shared" si="2394"/>
        <v>2396.5</v>
      </c>
      <c r="I980" s="27">
        <f t="shared" si="2395"/>
        <v>2396.5</v>
      </c>
      <c r="J980" s="27">
        <f t="shared" si="2396"/>
        <v>0</v>
      </c>
      <c r="K980" s="27">
        <f t="shared" si="2397"/>
        <v>0</v>
      </c>
      <c r="L980" s="27">
        <f t="shared" si="2398"/>
        <v>0</v>
      </c>
      <c r="M980" s="27">
        <f t="shared" si="2390"/>
        <v>2396.5</v>
      </c>
      <c r="N980" s="27">
        <f t="shared" si="2391"/>
        <v>2396.5</v>
      </c>
      <c r="O980" s="27">
        <f t="shared" si="2392"/>
        <v>2396.5</v>
      </c>
      <c r="P980" s="27">
        <f t="shared" si="2399"/>
        <v>0</v>
      </c>
      <c r="Q980" s="27">
        <f t="shared" si="2400"/>
        <v>0</v>
      </c>
      <c r="R980" s="27">
        <f t="shared" si="2401"/>
        <v>0</v>
      </c>
      <c r="S980" s="27">
        <f t="shared" si="2402"/>
        <v>0</v>
      </c>
      <c r="T980" s="27">
        <f t="shared" si="2403"/>
        <v>0</v>
      </c>
      <c r="U980" s="27">
        <f t="shared" si="2404"/>
        <v>0</v>
      </c>
      <c r="V980" s="27">
        <f t="shared" si="2405"/>
        <v>0</v>
      </c>
      <c r="W980" s="27">
        <f t="shared" si="2406"/>
        <v>0</v>
      </c>
      <c r="X980" s="27">
        <f t="shared" si="2407"/>
        <v>0</v>
      </c>
      <c r="Y980" s="27">
        <f t="shared" si="2408"/>
        <v>0</v>
      </c>
      <c r="Z980" s="27">
        <f t="shared" si="2409"/>
        <v>0</v>
      </c>
      <c r="AA980" s="27">
        <f t="shared" si="2410"/>
        <v>0</v>
      </c>
      <c r="AB980" s="27">
        <f t="shared" si="2411"/>
        <v>0</v>
      </c>
      <c r="AC980" s="27">
        <f t="shared" si="2354"/>
        <v>2396.5</v>
      </c>
      <c r="AD980" s="27">
        <f t="shared" si="2355"/>
        <v>2396.5</v>
      </c>
      <c r="AE980" s="27">
        <f t="shared" si="2356"/>
        <v>2396.5</v>
      </c>
      <c r="AF980" s="27">
        <f t="shared" si="2412"/>
        <v>0</v>
      </c>
      <c r="AG980" s="27">
        <f t="shared" si="2357"/>
        <v>2396.5</v>
      </c>
      <c r="AH980" s="27">
        <f t="shared" si="2358"/>
        <v>2396.5</v>
      </c>
      <c r="AI980" s="27">
        <f t="shared" si="2359"/>
        <v>2396.5</v>
      </c>
      <c r="AJ980" s="27">
        <f t="shared" si="2413"/>
        <v>0</v>
      </c>
      <c r="AK980" s="27">
        <f t="shared" si="2414"/>
        <v>0</v>
      </c>
      <c r="AL980" s="27">
        <f t="shared" si="2415"/>
        <v>0</v>
      </c>
      <c r="AM980" s="27">
        <f t="shared" si="2416"/>
        <v>0</v>
      </c>
      <c r="AN980" s="27">
        <f t="shared" si="2417"/>
        <v>0</v>
      </c>
      <c r="AO980" s="27">
        <f t="shared" si="2418"/>
        <v>0</v>
      </c>
      <c r="AP980" s="27">
        <f t="shared" si="2419"/>
        <v>0</v>
      </c>
      <c r="AQ980" s="27">
        <f t="shared" si="2420"/>
        <v>0</v>
      </c>
      <c r="AR980" s="27">
        <f t="shared" si="2421"/>
        <v>0</v>
      </c>
      <c r="AS980" s="27">
        <f t="shared" si="2321"/>
        <v>2396.5</v>
      </c>
      <c r="AT980" s="27">
        <f t="shared" si="2322"/>
        <v>2396.5</v>
      </c>
      <c r="AU980" s="27">
        <f t="shared" si="2323"/>
        <v>2396.5</v>
      </c>
      <c r="AV980" s="27">
        <f t="shared" si="2422"/>
        <v>0</v>
      </c>
      <c r="AW980" s="28"/>
      <c r="AX980" s="28"/>
      <c r="AY980" s="24"/>
      <c r="AZ980" s="24"/>
      <c r="BA980" s="24"/>
      <c r="BB980" s="24"/>
      <c r="BC980" s="24"/>
      <c r="BD980" s="24"/>
      <c r="BE980" s="24"/>
    </row>
    <row r="981" ht="31.5">
      <c r="A981" s="29" t="s">
        <v>500</v>
      </c>
      <c r="B981" s="29" t="s">
        <v>87</v>
      </c>
      <c r="C981" s="29" t="s">
        <v>27</v>
      </c>
      <c r="D981" s="29" t="s">
        <v>413</v>
      </c>
      <c r="E981" s="36"/>
      <c r="F981" s="30" t="s">
        <v>414</v>
      </c>
      <c r="G981" s="31">
        <f t="shared" si="2393"/>
        <v>2396.5</v>
      </c>
      <c r="H981" s="31">
        <f t="shared" si="2394"/>
        <v>2396.5</v>
      </c>
      <c r="I981" s="31">
        <f t="shared" si="2395"/>
        <v>2396.5</v>
      </c>
      <c r="J981" s="31">
        <f t="shared" si="2396"/>
        <v>0</v>
      </c>
      <c r="K981" s="31">
        <f t="shared" si="2397"/>
        <v>0</v>
      </c>
      <c r="L981" s="31">
        <f t="shared" si="2398"/>
        <v>0</v>
      </c>
      <c r="M981" s="31">
        <f t="shared" si="2390"/>
        <v>2396.5</v>
      </c>
      <c r="N981" s="31">
        <f t="shared" si="2391"/>
        <v>2396.5</v>
      </c>
      <c r="O981" s="31">
        <f t="shared" si="2392"/>
        <v>2396.5</v>
      </c>
      <c r="P981" s="31">
        <f t="shared" si="2399"/>
        <v>0</v>
      </c>
      <c r="Q981" s="31">
        <f t="shared" si="2400"/>
        <v>0</v>
      </c>
      <c r="R981" s="31">
        <f t="shared" si="2401"/>
        <v>0</v>
      </c>
      <c r="S981" s="31">
        <f t="shared" si="2402"/>
        <v>0</v>
      </c>
      <c r="T981" s="31">
        <f t="shared" si="2403"/>
        <v>0</v>
      </c>
      <c r="U981" s="31">
        <f t="shared" si="2404"/>
        <v>0</v>
      </c>
      <c r="V981" s="31">
        <f t="shared" si="2405"/>
        <v>0</v>
      </c>
      <c r="W981" s="31">
        <f t="shared" si="2406"/>
        <v>0</v>
      </c>
      <c r="X981" s="31">
        <f t="shared" si="2407"/>
        <v>0</v>
      </c>
      <c r="Y981" s="31">
        <f t="shared" si="2408"/>
        <v>0</v>
      </c>
      <c r="Z981" s="31">
        <f t="shared" si="2409"/>
        <v>0</v>
      </c>
      <c r="AA981" s="31">
        <f t="shared" si="2410"/>
        <v>0</v>
      </c>
      <c r="AB981" s="31">
        <f t="shared" si="2411"/>
        <v>0</v>
      </c>
      <c r="AC981" s="31">
        <f t="shared" si="2354"/>
        <v>2396.5</v>
      </c>
      <c r="AD981" s="31">
        <f t="shared" si="2355"/>
        <v>2396.5</v>
      </c>
      <c r="AE981" s="31">
        <f t="shared" si="2356"/>
        <v>2396.5</v>
      </c>
      <c r="AF981" s="31">
        <f t="shared" si="2412"/>
        <v>0</v>
      </c>
      <c r="AG981" s="31">
        <f t="shared" si="2357"/>
        <v>2396.5</v>
      </c>
      <c r="AH981" s="31">
        <f t="shared" si="2358"/>
        <v>2396.5</v>
      </c>
      <c r="AI981" s="31">
        <f t="shared" si="2359"/>
        <v>2396.5</v>
      </c>
      <c r="AJ981" s="31">
        <f t="shared" si="2413"/>
        <v>0</v>
      </c>
      <c r="AK981" s="31">
        <f t="shared" si="2414"/>
        <v>0</v>
      </c>
      <c r="AL981" s="31">
        <f t="shared" si="2415"/>
        <v>0</v>
      </c>
      <c r="AM981" s="31">
        <f t="shared" si="2416"/>
        <v>0</v>
      </c>
      <c r="AN981" s="31">
        <f t="shared" si="2417"/>
        <v>0</v>
      </c>
      <c r="AO981" s="31">
        <f t="shared" si="2418"/>
        <v>0</v>
      </c>
      <c r="AP981" s="31">
        <f t="shared" si="2419"/>
        <v>0</v>
      </c>
      <c r="AQ981" s="31">
        <f t="shared" si="2420"/>
        <v>0</v>
      </c>
      <c r="AR981" s="31">
        <f t="shared" si="2421"/>
        <v>0</v>
      </c>
      <c r="AS981" s="31">
        <f t="shared" si="2321"/>
        <v>2396.5</v>
      </c>
      <c r="AT981" s="31">
        <f t="shared" si="2322"/>
        <v>2396.5</v>
      </c>
      <c r="AU981" s="31">
        <f t="shared" si="2323"/>
        <v>2396.5</v>
      </c>
      <c r="AV981" s="31">
        <f t="shared" si="2422"/>
        <v>0</v>
      </c>
      <c r="AW981" s="32"/>
      <c r="AX981" s="32"/>
      <c r="AY981" s="1"/>
      <c r="AZ981" s="1"/>
      <c r="BA981" s="1"/>
      <c r="BB981" s="1"/>
      <c r="BC981" s="1"/>
      <c r="BD981" s="1"/>
      <c r="BE981" s="1"/>
    </row>
    <row r="982" hidden="1">
      <c r="A982" s="29" t="s">
        <v>500</v>
      </c>
      <c r="B982" s="29" t="s">
        <v>87</v>
      </c>
      <c r="C982" s="29" t="s">
        <v>27</v>
      </c>
      <c r="D982" s="29" t="s">
        <v>419</v>
      </c>
      <c r="E982" s="36"/>
      <c r="F982" s="30" t="s">
        <v>34</v>
      </c>
      <c r="G982" s="31">
        <f t="shared" si="2393"/>
        <v>2396.5</v>
      </c>
      <c r="H982" s="31">
        <f t="shared" si="2394"/>
        <v>2396.5</v>
      </c>
      <c r="I982" s="31">
        <f t="shared" si="2395"/>
        <v>2396.5</v>
      </c>
      <c r="J982" s="31">
        <f t="shared" si="2396"/>
        <v>0</v>
      </c>
      <c r="K982" s="31">
        <f t="shared" si="2397"/>
        <v>0</v>
      </c>
      <c r="L982" s="31">
        <f t="shared" si="2398"/>
        <v>0</v>
      </c>
      <c r="M982" s="31">
        <f t="shared" si="2390"/>
        <v>2396.5</v>
      </c>
      <c r="N982" s="31">
        <f t="shared" si="2391"/>
        <v>2396.5</v>
      </c>
      <c r="O982" s="31">
        <f t="shared" si="2392"/>
        <v>2396.5</v>
      </c>
      <c r="P982" s="31">
        <f t="shared" si="2399"/>
        <v>0</v>
      </c>
      <c r="Q982" s="31">
        <f t="shared" si="2400"/>
        <v>0</v>
      </c>
      <c r="R982" s="31">
        <f t="shared" si="2401"/>
        <v>0</v>
      </c>
      <c r="S982" s="31">
        <f t="shared" si="2402"/>
        <v>0</v>
      </c>
      <c r="T982" s="31">
        <f t="shared" si="2403"/>
        <v>0</v>
      </c>
      <c r="U982" s="31">
        <f t="shared" si="2404"/>
        <v>0</v>
      </c>
      <c r="V982" s="31">
        <f t="shared" si="2405"/>
        <v>0</v>
      </c>
      <c r="W982" s="31">
        <f t="shared" si="2406"/>
        <v>0</v>
      </c>
      <c r="X982" s="31">
        <f t="shared" si="2407"/>
        <v>0</v>
      </c>
      <c r="Y982" s="31">
        <f t="shared" si="2408"/>
        <v>0</v>
      </c>
      <c r="Z982" s="31">
        <f t="shared" si="2409"/>
        <v>0</v>
      </c>
      <c r="AA982" s="31">
        <f t="shared" si="2410"/>
        <v>0</v>
      </c>
      <c r="AB982" s="31">
        <f t="shared" si="2411"/>
        <v>0</v>
      </c>
      <c r="AC982" s="31">
        <f t="shared" si="2354"/>
        <v>2396.5</v>
      </c>
      <c r="AD982" s="31">
        <f t="shared" si="2355"/>
        <v>2396.5</v>
      </c>
      <c r="AE982" s="31">
        <f t="shared" si="2356"/>
        <v>2396.5</v>
      </c>
      <c r="AF982" s="31">
        <f t="shared" si="2412"/>
        <v>0</v>
      </c>
      <c r="AG982" s="31">
        <f t="shared" si="2357"/>
        <v>2396.5</v>
      </c>
      <c r="AH982" s="31">
        <f t="shared" si="2358"/>
        <v>2396.5</v>
      </c>
      <c r="AI982" s="31">
        <f t="shared" si="2359"/>
        <v>2396.5</v>
      </c>
      <c r="AJ982" s="31">
        <f t="shared" si="2413"/>
        <v>0</v>
      </c>
      <c r="AK982" s="31">
        <f t="shared" si="2414"/>
        <v>0</v>
      </c>
      <c r="AL982" s="31">
        <f t="shared" si="2415"/>
        <v>0</v>
      </c>
      <c r="AM982" s="31">
        <f t="shared" si="2416"/>
        <v>0</v>
      </c>
      <c r="AN982" s="31">
        <f t="shared" si="2417"/>
        <v>0</v>
      </c>
      <c r="AO982" s="31">
        <f t="shared" si="2418"/>
        <v>0</v>
      </c>
      <c r="AP982" s="31">
        <f t="shared" si="2419"/>
        <v>0</v>
      </c>
      <c r="AQ982" s="31">
        <f t="shared" si="2420"/>
        <v>0</v>
      </c>
      <c r="AR982" s="31">
        <f t="shared" si="2421"/>
        <v>0</v>
      </c>
      <c r="AS982" s="31">
        <f t="shared" si="2321"/>
        <v>2396.5</v>
      </c>
      <c r="AT982" s="31">
        <f t="shared" si="2322"/>
        <v>2396.5</v>
      </c>
      <c r="AU982" s="31">
        <f t="shared" si="2323"/>
        <v>2396.5</v>
      </c>
      <c r="AV982" s="31">
        <f t="shared" si="2422"/>
        <v>0</v>
      </c>
      <c r="AW982" s="32">
        <v>0</v>
      </c>
      <c r="AX982" s="32"/>
      <c r="AY982" s="1" t="s">
        <v>152</v>
      </c>
      <c r="AZ982" s="1"/>
      <c r="BA982" s="1"/>
      <c r="BB982" s="1"/>
      <c r="BC982" s="1"/>
      <c r="BD982" s="1"/>
      <c r="BE982" s="1"/>
    </row>
    <row r="983" ht="47.25">
      <c r="A983" s="29" t="s">
        <v>500</v>
      </c>
      <c r="B983" s="29" t="s">
        <v>87</v>
      </c>
      <c r="C983" s="29" t="s">
        <v>27</v>
      </c>
      <c r="D983" s="29" t="s">
        <v>420</v>
      </c>
      <c r="E983" s="36"/>
      <c r="F983" s="30" t="s">
        <v>421</v>
      </c>
      <c r="G983" s="31">
        <f t="shared" si="2393"/>
        <v>2396.5</v>
      </c>
      <c r="H983" s="31">
        <f t="shared" si="2394"/>
        <v>2396.5</v>
      </c>
      <c r="I983" s="31">
        <f t="shared" si="2395"/>
        <v>2396.5</v>
      </c>
      <c r="J983" s="31">
        <f t="shared" si="2396"/>
        <v>0</v>
      </c>
      <c r="K983" s="31">
        <f t="shared" si="2397"/>
        <v>0</v>
      </c>
      <c r="L983" s="31">
        <f t="shared" si="2398"/>
        <v>0</v>
      </c>
      <c r="M983" s="31">
        <f t="shared" si="2390"/>
        <v>2396.5</v>
      </c>
      <c r="N983" s="31">
        <f t="shared" si="2391"/>
        <v>2396.5</v>
      </c>
      <c r="O983" s="31">
        <f t="shared" si="2392"/>
        <v>2396.5</v>
      </c>
      <c r="P983" s="31">
        <f t="shared" si="2399"/>
        <v>0</v>
      </c>
      <c r="Q983" s="31">
        <f t="shared" si="2400"/>
        <v>0</v>
      </c>
      <c r="R983" s="31">
        <f t="shared" si="2401"/>
        <v>0</v>
      </c>
      <c r="S983" s="31">
        <f t="shared" si="2402"/>
        <v>0</v>
      </c>
      <c r="T983" s="31">
        <f t="shared" si="2403"/>
        <v>0</v>
      </c>
      <c r="U983" s="31">
        <f t="shared" si="2404"/>
        <v>0</v>
      </c>
      <c r="V983" s="31">
        <f t="shared" si="2405"/>
        <v>0</v>
      </c>
      <c r="W983" s="31">
        <f t="shared" si="2406"/>
        <v>0</v>
      </c>
      <c r="X983" s="31">
        <f t="shared" si="2407"/>
        <v>0</v>
      </c>
      <c r="Y983" s="31">
        <f t="shared" si="2408"/>
        <v>0</v>
      </c>
      <c r="Z983" s="31">
        <f t="shared" si="2409"/>
        <v>0</v>
      </c>
      <c r="AA983" s="31">
        <f t="shared" si="2410"/>
        <v>0</v>
      </c>
      <c r="AB983" s="31">
        <f t="shared" si="2411"/>
        <v>0</v>
      </c>
      <c r="AC983" s="31">
        <f t="shared" si="2354"/>
        <v>2396.5</v>
      </c>
      <c r="AD983" s="31">
        <f t="shared" si="2355"/>
        <v>2396.5</v>
      </c>
      <c r="AE983" s="31">
        <f t="shared" si="2356"/>
        <v>2396.5</v>
      </c>
      <c r="AF983" s="31">
        <f t="shared" si="2412"/>
        <v>0</v>
      </c>
      <c r="AG983" s="31">
        <f t="shared" si="2357"/>
        <v>2396.5</v>
      </c>
      <c r="AH983" s="31">
        <f t="shared" si="2358"/>
        <v>2396.5</v>
      </c>
      <c r="AI983" s="31">
        <f t="shared" si="2359"/>
        <v>2396.5</v>
      </c>
      <c r="AJ983" s="31">
        <f t="shared" si="2413"/>
        <v>0</v>
      </c>
      <c r="AK983" s="31">
        <f t="shared" si="2414"/>
        <v>0</v>
      </c>
      <c r="AL983" s="31">
        <f t="shared" si="2415"/>
        <v>0</v>
      </c>
      <c r="AM983" s="31">
        <f t="shared" si="2416"/>
        <v>0</v>
      </c>
      <c r="AN983" s="31">
        <f t="shared" si="2417"/>
        <v>0</v>
      </c>
      <c r="AO983" s="31">
        <f t="shared" si="2418"/>
        <v>0</v>
      </c>
      <c r="AP983" s="31">
        <f t="shared" si="2419"/>
        <v>0</v>
      </c>
      <c r="AQ983" s="31">
        <f t="shared" si="2420"/>
        <v>0</v>
      </c>
      <c r="AR983" s="31">
        <f t="shared" si="2421"/>
        <v>0</v>
      </c>
      <c r="AS983" s="31">
        <f t="shared" si="2321"/>
        <v>2396.5</v>
      </c>
      <c r="AT983" s="31">
        <f t="shared" si="2322"/>
        <v>2396.5</v>
      </c>
      <c r="AU983" s="31">
        <f t="shared" si="2323"/>
        <v>2396.5</v>
      </c>
      <c r="AV983" s="31">
        <f t="shared" si="2422"/>
        <v>0</v>
      </c>
      <c r="AW983" s="32"/>
      <c r="AX983" s="32"/>
      <c r="AY983" s="1"/>
      <c r="AZ983" s="1"/>
      <c r="BA983" s="1"/>
      <c r="BB983" s="1"/>
      <c r="BC983" s="1"/>
      <c r="BD983" s="1"/>
      <c r="BE983" s="1"/>
    </row>
    <row r="984" ht="47.25">
      <c r="A984" s="29" t="s">
        <v>500</v>
      </c>
      <c r="B984" s="29" t="s">
        <v>87</v>
      </c>
      <c r="C984" s="29" t="s">
        <v>27</v>
      </c>
      <c r="D984" s="29" t="s">
        <v>489</v>
      </c>
      <c r="E984" s="36"/>
      <c r="F984" s="30" t="s">
        <v>490</v>
      </c>
      <c r="G984" s="31">
        <f t="shared" si="2393"/>
        <v>2396.5</v>
      </c>
      <c r="H984" s="31">
        <f t="shared" si="2394"/>
        <v>2396.5</v>
      </c>
      <c r="I984" s="31">
        <f t="shared" si="2395"/>
        <v>2396.5</v>
      </c>
      <c r="J984" s="31">
        <f t="shared" si="2396"/>
        <v>0</v>
      </c>
      <c r="K984" s="31">
        <f t="shared" si="2397"/>
        <v>0</v>
      </c>
      <c r="L984" s="31">
        <f t="shared" si="2398"/>
        <v>0</v>
      </c>
      <c r="M984" s="31">
        <f t="shared" si="2390"/>
        <v>2396.5</v>
      </c>
      <c r="N984" s="31">
        <f t="shared" si="2391"/>
        <v>2396.5</v>
      </c>
      <c r="O984" s="31">
        <f t="shared" si="2392"/>
        <v>2396.5</v>
      </c>
      <c r="P984" s="31">
        <f t="shared" si="2399"/>
        <v>0</v>
      </c>
      <c r="Q984" s="31">
        <f t="shared" si="2400"/>
        <v>0</v>
      </c>
      <c r="R984" s="31">
        <f t="shared" si="2401"/>
        <v>0</v>
      </c>
      <c r="S984" s="31">
        <f t="shared" si="2402"/>
        <v>0</v>
      </c>
      <c r="T984" s="31">
        <f t="shared" si="2403"/>
        <v>0</v>
      </c>
      <c r="U984" s="31">
        <f t="shared" si="2404"/>
        <v>0</v>
      </c>
      <c r="V984" s="31">
        <f t="shared" si="2405"/>
        <v>0</v>
      </c>
      <c r="W984" s="31">
        <f t="shared" si="2406"/>
        <v>0</v>
      </c>
      <c r="X984" s="31">
        <f t="shared" si="2407"/>
        <v>0</v>
      </c>
      <c r="Y984" s="31">
        <f t="shared" si="2408"/>
        <v>0</v>
      </c>
      <c r="Z984" s="31">
        <f t="shared" si="2409"/>
        <v>0</v>
      </c>
      <c r="AA984" s="31">
        <f t="shared" si="2410"/>
        <v>0</v>
      </c>
      <c r="AB984" s="31">
        <f t="shared" si="2411"/>
        <v>0</v>
      </c>
      <c r="AC984" s="31">
        <f t="shared" si="2354"/>
        <v>2396.5</v>
      </c>
      <c r="AD984" s="31">
        <f t="shared" si="2355"/>
        <v>2396.5</v>
      </c>
      <c r="AE984" s="31">
        <f t="shared" si="2356"/>
        <v>2396.5</v>
      </c>
      <c r="AF984" s="31">
        <f t="shared" si="2412"/>
        <v>0</v>
      </c>
      <c r="AG984" s="31">
        <f t="shared" si="2357"/>
        <v>2396.5</v>
      </c>
      <c r="AH984" s="31">
        <f t="shared" si="2358"/>
        <v>2396.5</v>
      </c>
      <c r="AI984" s="31">
        <f t="shared" si="2359"/>
        <v>2396.5</v>
      </c>
      <c r="AJ984" s="31">
        <f t="shared" si="2413"/>
        <v>0</v>
      </c>
      <c r="AK984" s="31">
        <f t="shared" si="2414"/>
        <v>0</v>
      </c>
      <c r="AL984" s="31">
        <f t="shared" si="2415"/>
        <v>0</v>
      </c>
      <c r="AM984" s="31">
        <f t="shared" si="2416"/>
        <v>0</v>
      </c>
      <c r="AN984" s="31">
        <f t="shared" si="2417"/>
        <v>0</v>
      </c>
      <c r="AO984" s="31">
        <f t="shared" si="2418"/>
        <v>0</v>
      </c>
      <c r="AP984" s="31">
        <f t="shared" si="2419"/>
        <v>0</v>
      </c>
      <c r="AQ984" s="31">
        <f t="shared" si="2420"/>
        <v>0</v>
      </c>
      <c r="AR984" s="31">
        <f t="shared" si="2421"/>
        <v>0</v>
      </c>
      <c r="AS984" s="31">
        <f t="shared" si="2321"/>
        <v>2396.5</v>
      </c>
      <c r="AT984" s="31">
        <f t="shared" si="2322"/>
        <v>2396.5</v>
      </c>
      <c r="AU984" s="31">
        <f t="shared" si="2323"/>
        <v>2396.5</v>
      </c>
      <c r="AV984" s="31">
        <f t="shared" si="2422"/>
        <v>0</v>
      </c>
      <c r="AW984" s="32"/>
      <c r="AX984" s="32"/>
      <c r="AY984" s="1"/>
      <c r="AZ984" s="1"/>
      <c r="BA984" s="1"/>
      <c r="BB984" s="1"/>
      <c r="BC984" s="1"/>
      <c r="BD984" s="1"/>
      <c r="BE984" s="1"/>
    </row>
    <row r="985" ht="31.5">
      <c r="A985" s="29" t="s">
        <v>500</v>
      </c>
      <c r="B985" s="29" t="s">
        <v>87</v>
      </c>
      <c r="C985" s="29" t="s">
        <v>27</v>
      </c>
      <c r="D985" s="29" t="s">
        <v>489</v>
      </c>
      <c r="E985" s="29" t="s">
        <v>39</v>
      </c>
      <c r="F985" s="30" t="s">
        <v>40</v>
      </c>
      <c r="G985" s="31">
        <v>2396.5</v>
      </c>
      <c r="H985" s="31">
        <v>2396.5</v>
      </c>
      <c r="I985" s="31">
        <v>2396.5</v>
      </c>
      <c r="J985" s="31"/>
      <c r="K985" s="31"/>
      <c r="L985" s="31"/>
      <c r="M985" s="31">
        <f t="shared" si="2390"/>
        <v>2396.5</v>
      </c>
      <c r="N985" s="31">
        <f t="shared" si="2391"/>
        <v>2396.5</v>
      </c>
      <c r="O985" s="31">
        <f t="shared" si="2392"/>
        <v>2396.5</v>
      </c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  <c r="AA985" s="31"/>
      <c r="AB985" s="31"/>
      <c r="AC985" s="31">
        <f t="shared" si="2354"/>
        <v>2396.5</v>
      </c>
      <c r="AD985" s="31">
        <f t="shared" si="2355"/>
        <v>2396.5</v>
      </c>
      <c r="AE985" s="31">
        <f t="shared" si="2356"/>
        <v>2396.5</v>
      </c>
      <c r="AF985" s="31"/>
      <c r="AG985" s="31">
        <f t="shared" si="2357"/>
        <v>2396.5</v>
      </c>
      <c r="AH985" s="31">
        <f t="shared" si="2358"/>
        <v>2396.5</v>
      </c>
      <c r="AI985" s="31">
        <f t="shared" si="2359"/>
        <v>2396.5</v>
      </c>
      <c r="AJ985" s="31"/>
      <c r="AK985" s="31"/>
      <c r="AL985" s="31"/>
      <c r="AM985" s="31"/>
      <c r="AN985" s="31"/>
      <c r="AO985" s="31"/>
      <c r="AP985" s="31"/>
      <c r="AQ985" s="31"/>
      <c r="AR985" s="31"/>
      <c r="AS985" s="31">
        <f t="shared" si="2321"/>
        <v>2396.5</v>
      </c>
      <c r="AT985" s="31">
        <f t="shared" si="2322"/>
        <v>2396.5</v>
      </c>
      <c r="AU985" s="31">
        <f t="shared" si="2323"/>
        <v>2396.5</v>
      </c>
      <c r="AV985" s="31"/>
      <c r="AW985" s="32"/>
      <c r="AX985" s="32"/>
      <c r="AY985" s="1"/>
      <c r="AZ985" s="1"/>
      <c r="BA985" s="1"/>
      <c r="BB985" s="1"/>
      <c r="BC985" s="1"/>
      <c r="BD985" s="1"/>
      <c r="BE985" s="1"/>
    </row>
    <row r="986" s="19" customFormat="1" ht="31.5">
      <c r="A986" s="20" t="s">
        <v>504</v>
      </c>
      <c r="B986" s="20"/>
      <c r="C986" s="20"/>
      <c r="D986" s="20"/>
      <c r="E986" s="20"/>
      <c r="F986" s="21" t="s">
        <v>505</v>
      </c>
      <c r="G986" s="22">
        <f>G987+G1084+G1096+G1053+G1017+G1035+G1103+G1077</f>
        <v>177526.69999999998</v>
      </c>
      <c r="H986" s="22">
        <f>H987+H1084+H1096+H1053+H1017+H1035+H1103+H1077</f>
        <v>173022.5</v>
      </c>
      <c r="I986" s="22">
        <f>I987+I1084+I1096+I1053+I1017+I1035+I1103+I1077</f>
        <v>172433.29999999999</v>
      </c>
      <c r="J986" s="22">
        <f>J987+J1084+J1096+J1053+J1017+J1035+J1103+J1077</f>
        <v>1594.3</v>
      </c>
      <c r="K986" s="22">
        <f>K987+K1084+K1096+K1053+K1017+K1035+K1103+K1077</f>
        <v>1594.3</v>
      </c>
      <c r="L986" s="22">
        <f>L987+L1084+L1096+L1053+L1017+L1035+L1103+L1077</f>
        <v>1594.3</v>
      </c>
      <c r="M986" s="22">
        <f t="shared" si="2390"/>
        <v>179120.99999999997</v>
      </c>
      <c r="N986" s="22">
        <f t="shared" si="2391"/>
        <v>174616.79999999999</v>
      </c>
      <c r="O986" s="22">
        <f t="shared" si="2392"/>
        <v>174027.59999999998</v>
      </c>
      <c r="P986" s="22">
        <f>P987+P1084+P1096+P1053+P1017+P1035+P1103+P1077</f>
        <v>0</v>
      </c>
      <c r="Q986" s="22">
        <f>Q987+Q1084+Q1096+Q1053+Q1017+Q1035+Q1103+Q1077</f>
        <v>0</v>
      </c>
      <c r="R986" s="22">
        <f>R987+R1084+R1096+R1053+R1017+R1035+R1103+R1077</f>
        <v>5061.893</v>
      </c>
      <c r="S986" s="22">
        <f>S987+S1084+S1096+S1053+S1017+S1035+S1103+S1077</f>
        <v>0</v>
      </c>
      <c r="T986" s="22">
        <f>T987+T1084+T1096+T1053+T1017+T1035+T1103+T1077</f>
        <v>0</v>
      </c>
      <c r="U986" s="22">
        <f>U987+U1084+U1096+U1053+U1017+U1035+U1103+U1077</f>
        <v>0</v>
      </c>
      <c r="V986" s="22">
        <f>V987+V1084+V1096+V1053+V1017+V1035+V1103+V1077</f>
        <v>8479.755000000001</v>
      </c>
      <c r="W986" s="22">
        <f>W987+W1084+W1096+W1053+W1017+W1035+W1103+W1077</f>
        <v>0</v>
      </c>
      <c r="X986" s="22">
        <f>X987+X1084+X1096+X1053+X1017+X1035+X1103+X1077</f>
        <v>0</v>
      </c>
      <c r="Y986" s="22">
        <f>Y987+Y1084+Y1096+Y1053+Y1017+Y1035+Y1103+Y1077</f>
        <v>0</v>
      </c>
      <c r="Z986" s="22">
        <f>Z987+Z1084+Z1096+Z1053+Z1017+Z1035+Z1103+Z1077</f>
        <v>0</v>
      </c>
      <c r="AA986" s="22">
        <f>AA987+AA1084+AA1096+AA1053+AA1017+AA1035+AA1103+AA1077</f>
        <v>0</v>
      </c>
      <c r="AB986" s="22">
        <f>AB987+AB1084+AB1096+AB1053+AB1017+AB1035+AB1103+AB1077</f>
        <v>0</v>
      </c>
      <c r="AC986" s="22">
        <f t="shared" si="2354"/>
        <v>184182.89299999998</v>
      </c>
      <c r="AD986" s="22">
        <f t="shared" si="2355"/>
        <v>183096.55499999999</v>
      </c>
      <c r="AE986" s="22">
        <f t="shared" si="2356"/>
        <v>174027.59999999998</v>
      </c>
      <c r="AF986" s="22">
        <f>AF987+AF1084+AF1096+AF1053+AF1017+AF1035+AF1103+AF1077</f>
        <v>0</v>
      </c>
      <c r="AG986" s="22">
        <f t="shared" si="2357"/>
        <v>184182.89299999998</v>
      </c>
      <c r="AH986" s="22">
        <f t="shared" si="2358"/>
        <v>183096.55499999999</v>
      </c>
      <c r="AI986" s="22">
        <f t="shared" si="2359"/>
        <v>174027.59999999998</v>
      </c>
      <c r="AJ986" s="22">
        <f>AJ987+AJ1084+AJ1096+AJ1053+AJ1017+AJ1035+AJ1103+AJ1077</f>
        <v>0</v>
      </c>
      <c r="AK986" s="22">
        <f>AK987+AK1084+AK1096+AK1053+AK1017+AK1035+AK1103+AK1077</f>
        <v>0</v>
      </c>
      <c r="AL986" s="22">
        <f>AL987+AL1084+AL1096+AL1053+AL1017+AL1035+AL1103+AL1077</f>
        <v>-1071.682</v>
      </c>
      <c r="AM986" s="22">
        <f>AM987+AM1084+AM1096+AM1053+AM1017+AM1035+AM1103+AM1077</f>
        <v>0</v>
      </c>
      <c r="AN986" s="22">
        <f>AN987+AN1084+AN1096+AN1053+AN1017+AN1035+AN1103+AN1077</f>
        <v>0</v>
      </c>
      <c r="AO986" s="22">
        <f>AO987+AO1084+AO1096+AO1053+AO1017+AO1035+AO1103+AO1077</f>
        <v>0</v>
      </c>
      <c r="AP986" s="22">
        <f>AP987+AP1084+AP1096+AP1053+AP1017+AP1035+AP1103+AP1077</f>
        <v>0</v>
      </c>
      <c r="AQ986" s="22">
        <f>AQ987+AQ1084+AQ1096+AQ1053+AQ1017+AQ1035+AQ1103+AQ1077</f>
        <v>0</v>
      </c>
      <c r="AR986" s="22">
        <f>AR987+AR1084+AR1096+AR1053+AR1017+AR1035+AR1103+AR1077</f>
        <v>0</v>
      </c>
      <c r="AS986" s="22">
        <f t="shared" si="2321"/>
        <v>183111.21099999998</v>
      </c>
      <c r="AT986" s="22">
        <f t="shared" si="2322"/>
        <v>183096.55499999999</v>
      </c>
      <c r="AU986" s="22">
        <f t="shared" si="2323"/>
        <v>174027.59999999998</v>
      </c>
      <c r="AV986" s="22">
        <f>AV987+AV1084+AV1096+AV1053+AV1017+AV1035+AV1103+AV1077</f>
        <v>0</v>
      </c>
      <c r="AW986" s="23"/>
      <c r="AX986" s="23"/>
      <c r="AY986" s="19"/>
      <c r="AZ986" s="19"/>
      <c r="BA986" s="19"/>
      <c r="BB986" s="19"/>
      <c r="BC986" s="19"/>
      <c r="BD986" s="19"/>
      <c r="BE986" s="19"/>
    </row>
    <row r="987" s="19" customFormat="1">
      <c r="A987" s="20" t="s">
        <v>504</v>
      </c>
      <c r="B987" s="20" t="s">
        <v>27</v>
      </c>
      <c r="C987" s="20"/>
      <c r="D987" s="20"/>
      <c r="E987" s="20"/>
      <c r="F987" s="21" t="s">
        <v>28</v>
      </c>
      <c r="G987" s="22">
        <f>G1000+G988</f>
        <v>106924.2</v>
      </c>
      <c r="H987" s="22">
        <f>H1000+H988</f>
        <v>109826.60000000001</v>
      </c>
      <c r="I987" s="22">
        <f>I1000+I988</f>
        <v>109095.40000000001</v>
      </c>
      <c r="J987" s="22">
        <f>J1000+J988</f>
        <v>0</v>
      </c>
      <c r="K987" s="22">
        <f>K1000+K988</f>
        <v>0</v>
      </c>
      <c r="L987" s="22">
        <f>L1000+L988</f>
        <v>0</v>
      </c>
      <c r="M987" s="22">
        <f t="shared" si="2390"/>
        <v>106924.2</v>
      </c>
      <c r="N987" s="22">
        <f t="shared" si="2391"/>
        <v>109826.60000000001</v>
      </c>
      <c r="O987" s="22">
        <f t="shared" si="2392"/>
        <v>109095.40000000001</v>
      </c>
      <c r="P987" s="22">
        <f>P1000+P988</f>
        <v>0</v>
      </c>
      <c r="Q987" s="22">
        <f>Q1000+Q988</f>
        <v>0</v>
      </c>
      <c r="R987" s="22">
        <f>R1000+R988</f>
        <v>0</v>
      </c>
      <c r="S987" s="22">
        <f>S1000+S988</f>
        <v>0</v>
      </c>
      <c r="T987" s="22">
        <f>T1000+T988</f>
        <v>0</v>
      </c>
      <c r="U987" s="22">
        <f>U1000+U988</f>
        <v>0</v>
      </c>
      <c r="V987" s="22">
        <f>V1000+V988</f>
        <v>0</v>
      </c>
      <c r="W987" s="22">
        <f>W1000+W988</f>
        <v>0</v>
      </c>
      <c r="X987" s="22">
        <f>X1000+X988</f>
        <v>0</v>
      </c>
      <c r="Y987" s="22">
        <f>Y1000+Y988</f>
        <v>0</v>
      </c>
      <c r="Z987" s="22">
        <f>Z1000+Z988</f>
        <v>0</v>
      </c>
      <c r="AA987" s="22">
        <f>AA1000+AA988</f>
        <v>0</v>
      </c>
      <c r="AB987" s="22">
        <f>AB1000+AB988</f>
        <v>0</v>
      </c>
      <c r="AC987" s="22">
        <f t="shared" si="2354"/>
        <v>106924.2</v>
      </c>
      <c r="AD987" s="22">
        <f t="shared" si="2355"/>
        <v>109826.60000000001</v>
      </c>
      <c r="AE987" s="22">
        <f t="shared" si="2356"/>
        <v>109095.40000000001</v>
      </c>
      <c r="AF987" s="22">
        <f>AF1000+AF988</f>
        <v>0</v>
      </c>
      <c r="AG987" s="22">
        <f t="shared" si="2357"/>
        <v>106924.2</v>
      </c>
      <c r="AH987" s="22">
        <f t="shared" si="2358"/>
        <v>109826.60000000001</v>
      </c>
      <c r="AI987" s="22">
        <f t="shared" si="2359"/>
        <v>109095.40000000001</v>
      </c>
      <c r="AJ987" s="22">
        <f>AJ1000+AJ988</f>
        <v>0</v>
      </c>
      <c r="AK987" s="22">
        <f>AK1000+AK988</f>
        <v>0</v>
      </c>
      <c r="AL987" s="22">
        <f>AL1000+AL988</f>
        <v>-1069</v>
      </c>
      <c r="AM987" s="22">
        <f>AM1000+AM988</f>
        <v>0</v>
      </c>
      <c r="AN987" s="22">
        <f>AN1000+AN988</f>
        <v>0</v>
      </c>
      <c r="AO987" s="22">
        <f>AO1000+AO988</f>
        <v>0</v>
      </c>
      <c r="AP987" s="22">
        <f>AP1000+AP988</f>
        <v>0</v>
      </c>
      <c r="AQ987" s="22">
        <f>AQ1000+AQ988</f>
        <v>0</v>
      </c>
      <c r="AR987" s="22">
        <f>AR1000+AR988</f>
        <v>0</v>
      </c>
      <c r="AS987" s="22">
        <f t="shared" si="2321"/>
        <v>105855.2</v>
      </c>
      <c r="AT987" s="22">
        <f t="shared" si="2322"/>
        <v>109826.60000000001</v>
      </c>
      <c r="AU987" s="22">
        <f t="shared" si="2323"/>
        <v>109095.40000000001</v>
      </c>
      <c r="AV987" s="22">
        <f>AV1000+AV988</f>
        <v>0</v>
      </c>
      <c r="AW987" s="23"/>
      <c r="AX987" s="23"/>
      <c r="AY987" s="19"/>
      <c r="AZ987" s="19"/>
      <c r="BA987" s="19"/>
      <c r="BB987" s="19"/>
      <c r="BC987" s="19"/>
      <c r="BD987" s="19"/>
      <c r="BE987" s="19"/>
    </row>
    <row r="988" s="24" customFormat="1" ht="63">
      <c r="A988" s="25" t="s">
        <v>504</v>
      </c>
      <c r="B988" s="25" t="s">
        <v>27</v>
      </c>
      <c r="C988" s="25" t="s">
        <v>116</v>
      </c>
      <c r="D988" s="25"/>
      <c r="E988" s="25"/>
      <c r="F988" s="26" t="s">
        <v>431</v>
      </c>
      <c r="G988" s="27">
        <f>G989+G995</f>
        <v>91162.699999999997</v>
      </c>
      <c r="H988" s="27">
        <f>H989+H995</f>
        <v>93609.900000000009</v>
      </c>
      <c r="I988" s="27">
        <f>I989+I995</f>
        <v>93609.900000000009</v>
      </c>
      <c r="J988" s="27">
        <f>J989+J995</f>
        <v>0</v>
      </c>
      <c r="K988" s="27">
        <f>K989+K995</f>
        <v>0</v>
      </c>
      <c r="L988" s="27">
        <f>L989+L995</f>
        <v>0</v>
      </c>
      <c r="M988" s="27">
        <f t="shared" si="2390"/>
        <v>91162.699999999997</v>
      </c>
      <c r="N988" s="27">
        <f t="shared" si="2391"/>
        <v>93609.900000000009</v>
      </c>
      <c r="O988" s="27">
        <f t="shared" si="2392"/>
        <v>93609.900000000009</v>
      </c>
      <c r="P988" s="27">
        <f>P989+P995</f>
        <v>0</v>
      </c>
      <c r="Q988" s="27">
        <f>Q989+Q995</f>
        <v>0</v>
      </c>
      <c r="R988" s="27">
        <f>R989+R995</f>
        <v>0</v>
      </c>
      <c r="S988" s="27">
        <f>S989+S995</f>
        <v>0</v>
      </c>
      <c r="T988" s="27">
        <f>T989+T995</f>
        <v>0</v>
      </c>
      <c r="U988" s="27">
        <f>U989+U995</f>
        <v>0</v>
      </c>
      <c r="V988" s="27">
        <f>V989+V995</f>
        <v>0</v>
      </c>
      <c r="W988" s="27">
        <f>W989+W995</f>
        <v>0</v>
      </c>
      <c r="X988" s="27">
        <f>X989+X995</f>
        <v>0</v>
      </c>
      <c r="Y988" s="27">
        <f>Y989+Y995</f>
        <v>0</v>
      </c>
      <c r="Z988" s="27">
        <f>Z989+Z995</f>
        <v>0</v>
      </c>
      <c r="AA988" s="27">
        <f>AA989+AA995</f>
        <v>0</v>
      </c>
      <c r="AB988" s="27">
        <f>AB989+AB995</f>
        <v>0</v>
      </c>
      <c r="AC988" s="27">
        <f t="shared" si="2354"/>
        <v>91162.699999999997</v>
      </c>
      <c r="AD988" s="27">
        <f t="shared" si="2355"/>
        <v>93609.900000000009</v>
      </c>
      <c r="AE988" s="27">
        <f t="shared" si="2356"/>
        <v>93609.900000000009</v>
      </c>
      <c r="AF988" s="27">
        <f>AF989+AF995</f>
        <v>0</v>
      </c>
      <c r="AG988" s="27">
        <f t="shared" si="2357"/>
        <v>91162.699999999997</v>
      </c>
      <c r="AH988" s="27">
        <f t="shared" si="2358"/>
        <v>93609.900000000009</v>
      </c>
      <c r="AI988" s="27">
        <f t="shared" si="2359"/>
        <v>93609.900000000009</v>
      </c>
      <c r="AJ988" s="27">
        <f>AJ989+AJ995</f>
        <v>0</v>
      </c>
      <c r="AK988" s="27">
        <f>AK989+AK995</f>
        <v>0</v>
      </c>
      <c r="AL988" s="27">
        <f>AL989+AL995</f>
        <v>-1069</v>
      </c>
      <c r="AM988" s="27">
        <f>AM989+AM995</f>
        <v>0</v>
      </c>
      <c r="AN988" s="27">
        <f>AN989+AN995</f>
        <v>0</v>
      </c>
      <c r="AO988" s="27">
        <f>AO989+AO995</f>
        <v>0</v>
      </c>
      <c r="AP988" s="27">
        <f>AP989+AP995</f>
        <v>0</v>
      </c>
      <c r="AQ988" s="27">
        <f>AQ989+AQ995</f>
        <v>0</v>
      </c>
      <c r="AR988" s="27">
        <f>AR989+AR995</f>
        <v>0</v>
      </c>
      <c r="AS988" s="27">
        <f t="shared" si="2321"/>
        <v>90093.699999999997</v>
      </c>
      <c r="AT988" s="27">
        <f t="shared" si="2322"/>
        <v>93609.900000000009</v>
      </c>
      <c r="AU988" s="27">
        <f t="shared" si="2323"/>
        <v>93609.900000000009</v>
      </c>
      <c r="AV988" s="27">
        <f>AV989+AV995</f>
        <v>0</v>
      </c>
      <c r="AW988" s="28"/>
      <c r="AX988" s="28"/>
      <c r="AY988" s="24"/>
      <c r="AZ988" s="24"/>
      <c r="BA988" s="24"/>
      <c r="BB988" s="24"/>
      <c r="BC988" s="24"/>
      <c r="BD988" s="24"/>
      <c r="BE988" s="24"/>
    </row>
    <row r="989" ht="47.25">
      <c r="A989" s="29" t="s">
        <v>504</v>
      </c>
      <c r="B989" s="29" t="s">
        <v>27</v>
      </c>
      <c r="C989" s="29" t="s">
        <v>116</v>
      </c>
      <c r="D989" s="29" t="s">
        <v>248</v>
      </c>
      <c r="E989" s="36"/>
      <c r="F989" s="30" t="s">
        <v>249</v>
      </c>
      <c r="G989" s="31">
        <f t="shared" ref="G989:G991" si="2423">G990</f>
        <v>10958.199999999999</v>
      </c>
      <c r="H989" s="31">
        <f t="shared" ref="H989:H991" si="2424">H990</f>
        <v>11256.5</v>
      </c>
      <c r="I989" s="31">
        <f t="shared" ref="I989:I991" si="2425">I990</f>
        <v>11256.5</v>
      </c>
      <c r="J989" s="31">
        <f t="shared" ref="J989:J991" si="2426">J990</f>
        <v>0</v>
      </c>
      <c r="K989" s="31">
        <f t="shared" ref="K989:K991" si="2427">K990</f>
        <v>0</v>
      </c>
      <c r="L989" s="31">
        <f t="shared" ref="L989:L991" si="2428">L990</f>
        <v>0</v>
      </c>
      <c r="M989" s="31">
        <f t="shared" si="2390"/>
        <v>10958.199999999999</v>
      </c>
      <c r="N989" s="31">
        <f t="shared" si="2391"/>
        <v>11256.5</v>
      </c>
      <c r="O989" s="31">
        <f t="shared" si="2392"/>
        <v>11256.5</v>
      </c>
      <c r="P989" s="31">
        <f t="shared" ref="P989:P991" si="2429">P990</f>
        <v>0</v>
      </c>
      <c r="Q989" s="31">
        <f t="shared" ref="Q989:Q991" si="2430">Q990</f>
        <v>0</v>
      </c>
      <c r="R989" s="31">
        <f t="shared" ref="R989:R991" si="2431">R990</f>
        <v>0</v>
      </c>
      <c r="S989" s="31">
        <f t="shared" ref="S989:S991" si="2432">S990</f>
        <v>0</v>
      </c>
      <c r="T989" s="31">
        <f t="shared" ref="T989:T991" si="2433">T990</f>
        <v>0</v>
      </c>
      <c r="U989" s="31">
        <f t="shared" ref="U989:U991" si="2434">U990</f>
        <v>0</v>
      </c>
      <c r="V989" s="31">
        <f t="shared" ref="V989:V991" si="2435">V990</f>
        <v>0</v>
      </c>
      <c r="W989" s="31">
        <f t="shared" ref="W989:W991" si="2436">W990</f>
        <v>0</v>
      </c>
      <c r="X989" s="31">
        <f t="shared" ref="X989:X991" si="2437">X990</f>
        <v>0</v>
      </c>
      <c r="Y989" s="31">
        <f t="shared" ref="Y989:Y991" si="2438">Y990</f>
        <v>0</v>
      </c>
      <c r="Z989" s="31">
        <f t="shared" ref="Z989:Z991" si="2439">Z990</f>
        <v>0</v>
      </c>
      <c r="AA989" s="31">
        <f t="shared" ref="AA989:AA991" si="2440">AA990</f>
        <v>0</v>
      </c>
      <c r="AB989" s="31">
        <f t="shared" ref="AB989:AB991" si="2441">AB990</f>
        <v>0</v>
      </c>
      <c r="AC989" s="31">
        <f t="shared" si="2354"/>
        <v>10958.199999999999</v>
      </c>
      <c r="AD989" s="31">
        <f t="shared" si="2355"/>
        <v>11256.5</v>
      </c>
      <c r="AE989" s="31">
        <f t="shared" si="2356"/>
        <v>11256.5</v>
      </c>
      <c r="AF989" s="31">
        <f t="shared" ref="AF989:AF991" si="2442">AF990</f>
        <v>0</v>
      </c>
      <c r="AG989" s="31">
        <f t="shared" si="2357"/>
        <v>10958.199999999999</v>
      </c>
      <c r="AH989" s="31">
        <f t="shared" si="2358"/>
        <v>11256.5</v>
      </c>
      <c r="AI989" s="31">
        <f t="shared" si="2359"/>
        <v>11256.5</v>
      </c>
      <c r="AJ989" s="31">
        <f t="shared" ref="AJ989:AJ991" si="2443">AJ990</f>
        <v>0</v>
      </c>
      <c r="AK989" s="31">
        <f t="shared" ref="AK989:AK991" si="2444">AK990</f>
        <v>0</v>
      </c>
      <c r="AL989" s="31">
        <f t="shared" ref="AL989:AL991" si="2445">AL990</f>
        <v>0</v>
      </c>
      <c r="AM989" s="31">
        <f t="shared" ref="AM989:AM991" si="2446">AM990</f>
        <v>0</v>
      </c>
      <c r="AN989" s="31">
        <f t="shared" ref="AN989:AN991" si="2447">AN990</f>
        <v>0</v>
      </c>
      <c r="AO989" s="31">
        <f t="shared" ref="AO989:AO991" si="2448">AO990</f>
        <v>0</v>
      </c>
      <c r="AP989" s="31">
        <f t="shared" ref="AP989:AP991" si="2449">AP990</f>
        <v>0</v>
      </c>
      <c r="AQ989" s="31">
        <f t="shared" ref="AQ989:AQ991" si="2450">AQ990</f>
        <v>0</v>
      </c>
      <c r="AR989" s="31">
        <f t="shared" ref="AR989:AR991" si="2451">AR990</f>
        <v>0</v>
      </c>
      <c r="AS989" s="31">
        <f t="shared" si="2321"/>
        <v>10958.199999999999</v>
      </c>
      <c r="AT989" s="31">
        <f t="shared" si="2322"/>
        <v>11256.5</v>
      </c>
      <c r="AU989" s="31">
        <f t="shared" si="2323"/>
        <v>11256.5</v>
      </c>
      <c r="AV989" s="31">
        <f t="shared" ref="AV989:AV991" si="2452">AV990</f>
        <v>0</v>
      </c>
      <c r="AW989" s="32"/>
      <c r="AX989" s="32"/>
      <c r="AY989" s="1"/>
      <c r="AZ989" s="1"/>
      <c r="BA989" s="1"/>
      <c r="BB989" s="1"/>
      <c r="BC989" s="1"/>
      <c r="BD989" s="1"/>
      <c r="BE989" s="1"/>
    </row>
    <row r="990" hidden="1">
      <c r="A990" s="29" t="s">
        <v>504</v>
      </c>
      <c r="B990" s="29" t="s">
        <v>27</v>
      </c>
      <c r="C990" s="29" t="s">
        <v>116</v>
      </c>
      <c r="D990" s="29" t="s">
        <v>250</v>
      </c>
      <c r="E990" s="36"/>
      <c r="F990" s="30" t="s">
        <v>34</v>
      </c>
      <c r="G990" s="31">
        <f t="shared" si="2423"/>
        <v>10958.199999999999</v>
      </c>
      <c r="H990" s="31">
        <f t="shared" si="2424"/>
        <v>11256.5</v>
      </c>
      <c r="I990" s="31">
        <f t="shared" si="2425"/>
        <v>11256.5</v>
      </c>
      <c r="J990" s="31">
        <f t="shared" si="2426"/>
        <v>0</v>
      </c>
      <c r="K990" s="31">
        <f t="shared" si="2427"/>
        <v>0</v>
      </c>
      <c r="L990" s="31">
        <f t="shared" si="2428"/>
        <v>0</v>
      </c>
      <c r="M990" s="31">
        <f t="shared" si="2390"/>
        <v>10958.199999999999</v>
      </c>
      <c r="N990" s="31">
        <f t="shared" si="2391"/>
        <v>11256.5</v>
      </c>
      <c r="O990" s="31">
        <f t="shared" si="2392"/>
        <v>11256.5</v>
      </c>
      <c r="P990" s="31">
        <f t="shared" si="2429"/>
        <v>0</v>
      </c>
      <c r="Q990" s="31">
        <f t="shared" si="2430"/>
        <v>0</v>
      </c>
      <c r="R990" s="31">
        <f t="shared" si="2431"/>
        <v>0</v>
      </c>
      <c r="S990" s="31">
        <f t="shared" si="2432"/>
        <v>0</v>
      </c>
      <c r="T990" s="31">
        <f t="shared" si="2433"/>
        <v>0</v>
      </c>
      <c r="U990" s="31">
        <f t="shared" si="2434"/>
        <v>0</v>
      </c>
      <c r="V990" s="31">
        <f t="shared" si="2435"/>
        <v>0</v>
      </c>
      <c r="W990" s="31">
        <f t="shared" si="2436"/>
        <v>0</v>
      </c>
      <c r="X990" s="31">
        <f t="shared" si="2437"/>
        <v>0</v>
      </c>
      <c r="Y990" s="31">
        <f t="shared" si="2438"/>
        <v>0</v>
      </c>
      <c r="Z990" s="31">
        <f t="shared" si="2439"/>
        <v>0</v>
      </c>
      <c r="AA990" s="31">
        <f t="shared" si="2440"/>
        <v>0</v>
      </c>
      <c r="AB990" s="31">
        <f t="shared" si="2441"/>
        <v>0</v>
      </c>
      <c r="AC990" s="31">
        <f t="shared" si="2354"/>
        <v>10958.199999999999</v>
      </c>
      <c r="AD990" s="31">
        <f t="shared" si="2355"/>
        <v>11256.5</v>
      </c>
      <c r="AE990" s="31">
        <f t="shared" si="2356"/>
        <v>11256.5</v>
      </c>
      <c r="AF990" s="31">
        <f t="shared" si="2442"/>
        <v>0</v>
      </c>
      <c r="AG990" s="31">
        <f t="shared" si="2357"/>
        <v>10958.199999999999</v>
      </c>
      <c r="AH990" s="31">
        <f t="shared" si="2358"/>
        <v>11256.5</v>
      </c>
      <c r="AI990" s="31">
        <f t="shared" si="2359"/>
        <v>11256.5</v>
      </c>
      <c r="AJ990" s="31">
        <f t="shared" si="2443"/>
        <v>0</v>
      </c>
      <c r="AK990" s="31">
        <f t="shared" si="2444"/>
        <v>0</v>
      </c>
      <c r="AL990" s="31">
        <f t="shared" si="2445"/>
        <v>0</v>
      </c>
      <c r="AM990" s="31">
        <f t="shared" si="2446"/>
        <v>0</v>
      </c>
      <c r="AN990" s="31">
        <f t="shared" si="2447"/>
        <v>0</v>
      </c>
      <c r="AO990" s="31">
        <f t="shared" si="2448"/>
        <v>0</v>
      </c>
      <c r="AP990" s="31">
        <f t="shared" si="2449"/>
        <v>0</v>
      </c>
      <c r="AQ990" s="31">
        <f t="shared" si="2450"/>
        <v>0</v>
      </c>
      <c r="AR990" s="31">
        <f t="shared" si="2451"/>
        <v>0</v>
      </c>
      <c r="AS990" s="31">
        <f t="shared" si="2321"/>
        <v>10958.199999999999</v>
      </c>
      <c r="AT990" s="31">
        <f t="shared" si="2322"/>
        <v>11256.5</v>
      </c>
      <c r="AU990" s="31">
        <f t="shared" si="2323"/>
        <v>11256.5</v>
      </c>
      <c r="AV990" s="31">
        <f t="shared" si="2452"/>
        <v>0</v>
      </c>
      <c r="AW990" s="32">
        <v>0</v>
      </c>
      <c r="AX990" s="32"/>
      <c r="AY990" s="1" t="s">
        <v>152</v>
      </c>
      <c r="AZ990" s="1"/>
      <c r="BA990" s="1"/>
      <c r="BB990" s="1"/>
      <c r="BC990" s="1"/>
      <c r="BD990" s="1"/>
      <c r="BE990" s="1"/>
    </row>
    <row r="991" ht="78.75">
      <c r="A991" s="29" t="s">
        <v>504</v>
      </c>
      <c r="B991" s="29" t="s">
        <v>27</v>
      </c>
      <c r="C991" s="29" t="s">
        <v>116</v>
      </c>
      <c r="D991" s="29" t="s">
        <v>432</v>
      </c>
      <c r="E991" s="36"/>
      <c r="F991" s="30" t="s">
        <v>433</v>
      </c>
      <c r="G991" s="31">
        <f t="shared" si="2423"/>
        <v>10958.199999999999</v>
      </c>
      <c r="H991" s="31">
        <f t="shared" si="2424"/>
        <v>11256.5</v>
      </c>
      <c r="I991" s="31">
        <f t="shared" si="2425"/>
        <v>11256.5</v>
      </c>
      <c r="J991" s="31">
        <f t="shared" si="2426"/>
        <v>0</v>
      </c>
      <c r="K991" s="31">
        <f t="shared" si="2427"/>
        <v>0</v>
      </c>
      <c r="L991" s="31">
        <f t="shared" si="2428"/>
        <v>0</v>
      </c>
      <c r="M991" s="31">
        <f t="shared" si="2390"/>
        <v>10958.199999999999</v>
      </c>
      <c r="N991" s="31">
        <f t="shared" si="2391"/>
        <v>11256.5</v>
      </c>
      <c r="O991" s="31">
        <f t="shared" si="2392"/>
        <v>11256.5</v>
      </c>
      <c r="P991" s="31">
        <f t="shared" si="2429"/>
        <v>0</v>
      </c>
      <c r="Q991" s="31">
        <f t="shared" si="2430"/>
        <v>0</v>
      </c>
      <c r="R991" s="31">
        <f t="shared" si="2431"/>
        <v>0</v>
      </c>
      <c r="S991" s="31">
        <f t="shared" si="2432"/>
        <v>0</v>
      </c>
      <c r="T991" s="31">
        <f t="shared" si="2433"/>
        <v>0</v>
      </c>
      <c r="U991" s="31">
        <f t="shared" si="2434"/>
        <v>0</v>
      </c>
      <c r="V991" s="31">
        <f t="shared" si="2435"/>
        <v>0</v>
      </c>
      <c r="W991" s="31">
        <f t="shared" si="2436"/>
        <v>0</v>
      </c>
      <c r="X991" s="31">
        <f t="shared" si="2437"/>
        <v>0</v>
      </c>
      <c r="Y991" s="31">
        <f t="shared" si="2438"/>
        <v>0</v>
      </c>
      <c r="Z991" s="31">
        <f t="shared" si="2439"/>
        <v>0</v>
      </c>
      <c r="AA991" s="31">
        <f t="shared" si="2440"/>
        <v>0</v>
      </c>
      <c r="AB991" s="31">
        <f t="shared" si="2441"/>
        <v>0</v>
      </c>
      <c r="AC991" s="31">
        <f t="shared" si="2354"/>
        <v>10958.199999999999</v>
      </c>
      <c r="AD991" s="31">
        <f t="shared" si="2355"/>
        <v>11256.5</v>
      </c>
      <c r="AE991" s="31">
        <f t="shared" si="2356"/>
        <v>11256.5</v>
      </c>
      <c r="AF991" s="31">
        <f t="shared" si="2442"/>
        <v>0</v>
      </c>
      <c r="AG991" s="31">
        <f t="shared" si="2357"/>
        <v>10958.199999999999</v>
      </c>
      <c r="AH991" s="31">
        <f t="shared" si="2358"/>
        <v>11256.5</v>
      </c>
      <c r="AI991" s="31">
        <f t="shared" si="2359"/>
        <v>11256.5</v>
      </c>
      <c r="AJ991" s="31">
        <f t="shared" si="2443"/>
        <v>0</v>
      </c>
      <c r="AK991" s="31">
        <f t="shared" si="2444"/>
        <v>0</v>
      </c>
      <c r="AL991" s="31">
        <f t="shared" si="2445"/>
        <v>0</v>
      </c>
      <c r="AM991" s="31">
        <f t="shared" si="2446"/>
        <v>0</v>
      </c>
      <c r="AN991" s="31">
        <f t="shared" si="2447"/>
        <v>0</v>
      </c>
      <c r="AO991" s="31">
        <f t="shared" si="2448"/>
        <v>0</v>
      </c>
      <c r="AP991" s="31">
        <f t="shared" si="2449"/>
        <v>0</v>
      </c>
      <c r="AQ991" s="31">
        <f t="shared" si="2450"/>
        <v>0</v>
      </c>
      <c r="AR991" s="31">
        <f t="shared" si="2451"/>
        <v>0</v>
      </c>
      <c r="AS991" s="31">
        <f t="shared" si="2321"/>
        <v>10958.199999999999</v>
      </c>
      <c r="AT991" s="31">
        <f t="shared" si="2322"/>
        <v>11256.5</v>
      </c>
      <c r="AU991" s="31">
        <f t="shared" si="2323"/>
        <v>11256.5</v>
      </c>
      <c r="AV991" s="31">
        <f t="shared" si="2452"/>
        <v>0</v>
      </c>
      <c r="AW991" s="32"/>
      <c r="AX991" s="32"/>
      <c r="AY991" s="1"/>
      <c r="AZ991" s="1"/>
      <c r="BA991" s="1"/>
      <c r="BB991" s="1"/>
      <c r="BC991" s="1"/>
      <c r="BD991" s="1"/>
      <c r="BE991" s="1"/>
    </row>
    <row r="992" ht="47.25">
      <c r="A992" s="29" t="s">
        <v>504</v>
      </c>
      <c r="B992" s="29" t="s">
        <v>27</v>
      </c>
      <c r="C992" s="29" t="s">
        <v>116</v>
      </c>
      <c r="D992" s="29" t="s">
        <v>434</v>
      </c>
      <c r="E992" s="36"/>
      <c r="F992" s="30" t="s">
        <v>435</v>
      </c>
      <c r="G992" s="31">
        <f>G993+G994</f>
        <v>10958.199999999999</v>
      </c>
      <c r="H992" s="31">
        <f>H993+H994</f>
        <v>11256.5</v>
      </c>
      <c r="I992" s="31">
        <f>I993+I994</f>
        <v>11256.5</v>
      </c>
      <c r="J992" s="31">
        <f>J993+J994</f>
        <v>0</v>
      </c>
      <c r="K992" s="31">
        <f>K993+K994</f>
        <v>0</v>
      </c>
      <c r="L992" s="31">
        <f>L993+L994</f>
        <v>0</v>
      </c>
      <c r="M992" s="31">
        <f t="shared" si="2390"/>
        <v>10958.199999999999</v>
      </c>
      <c r="N992" s="31">
        <f t="shared" si="2391"/>
        <v>11256.5</v>
      </c>
      <c r="O992" s="31">
        <f t="shared" si="2392"/>
        <v>11256.5</v>
      </c>
      <c r="P992" s="31">
        <f>P993+P994</f>
        <v>0</v>
      </c>
      <c r="Q992" s="31">
        <f>Q993+Q994</f>
        <v>0</v>
      </c>
      <c r="R992" s="31">
        <f>R993+R994</f>
        <v>0</v>
      </c>
      <c r="S992" s="31">
        <f>S993+S994</f>
        <v>0</v>
      </c>
      <c r="T992" s="31">
        <f>T993+T994</f>
        <v>0</v>
      </c>
      <c r="U992" s="31">
        <f>U993+U994</f>
        <v>0</v>
      </c>
      <c r="V992" s="31">
        <f>V993+V994</f>
        <v>0</v>
      </c>
      <c r="W992" s="31">
        <f>W993+W994</f>
        <v>0</v>
      </c>
      <c r="X992" s="31">
        <f>X993+X994</f>
        <v>0</v>
      </c>
      <c r="Y992" s="31">
        <f>Y993+Y994</f>
        <v>0</v>
      </c>
      <c r="Z992" s="31">
        <f>Z993+Z994</f>
        <v>0</v>
      </c>
      <c r="AA992" s="31">
        <f>AA993+AA994</f>
        <v>0</v>
      </c>
      <c r="AB992" s="31">
        <f>AB993+AB994</f>
        <v>0</v>
      </c>
      <c r="AC992" s="31">
        <f t="shared" si="2354"/>
        <v>10958.199999999999</v>
      </c>
      <c r="AD992" s="31">
        <f t="shared" si="2355"/>
        <v>11256.5</v>
      </c>
      <c r="AE992" s="31">
        <f t="shared" si="2356"/>
        <v>11256.5</v>
      </c>
      <c r="AF992" s="31">
        <f>AF993+AF994</f>
        <v>0</v>
      </c>
      <c r="AG992" s="31">
        <f t="shared" si="2357"/>
        <v>10958.199999999999</v>
      </c>
      <c r="AH992" s="31">
        <f t="shared" si="2358"/>
        <v>11256.5</v>
      </c>
      <c r="AI992" s="31">
        <f t="shared" si="2359"/>
        <v>11256.5</v>
      </c>
      <c r="AJ992" s="31">
        <f>AJ993+AJ994</f>
        <v>0</v>
      </c>
      <c r="AK992" s="31">
        <f>AK993+AK994</f>
        <v>0</v>
      </c>
      <c r="AL992" s="31">
        <f>AL993+AL994</f>
        <v>0</v>
      </c>
      <c r="AM992" s="31">
        <f>AM993+AM994</f>
        <v>0</v>
      </c>
      <c r="AN992" s="31">
        <f>AN993+AN994</f>
        <v>0</v>
      </c>
      <c r="AO992" s="31">
        <f>AO993+AO994</f>
        <v>0</v>
      </c>
      <c r="AP992" s="31">
        <f>AP993+AP994</f>
        <v>0</v>
      </c>
      <c r="AQ992" s="31">
        <f>AQ993+AQ994</f>
        <v>0</v>
      </c>
      <c r="AR992" s="31">
        <f>AR993+AR994</f>
        <v>0</v>
      </c>
      <c r="AS992" s="31">
        <f t="shared" si="2321"/>
        <v>10958.199999999999</v>
      </c>
      <c r="AT992" s="31">
        <f t="shared" si="2322"/>
        <v>11256.5</v>
      </c>
      <c r="AU992" s="31">
        <f t="shared" si="2323"/>
        <v>11256.5</v>
      </c>
      <c r="AV992" s="31">
        <f>AV993+AV994</f>
        <v>0</v>
      </c>
      <c r="AW992" s="32"/>
      <c r="AX992" s="32"/>
      <c r="AY992" s="1"/>
      <c r="AZ992" s="1"/>
      <c r="BA992" s="1"/>
      <c r="BB992" s="1"/>
      <c r="BC992" s="1"/>
      <c r="BD992" s="1"/>
      <c r="BE992" s="1"/>
    </row>
    <row r="993" ht="78.75">
      <c r="A993" s="29" t="s">
        <v>504</v>
      </c>
      <c r="B993" s="29" t="s">
        <v>27</v>
      </c>
      <c r="C993" s="29" t="s">
        <v>116</v>
      </c>
      <c r="D993" s="29" t="s">
        <v>434</v>
      </c>
      <c r="E993" s="29" t="s">
        <v>51</v>
      </c>
      <c r="F993" s="30" t="s">
        <v>52</v>
      </c>
      <c r="G993" s="31">
        <v>10471.799999999999</v>
      </c>
      <c r="H993" s="31">
        <v>10766.799999999999</v>
      </c>
      <c r="I993" s="31">
        <v>10766.799999999999</v>
      </c>
      <c r="J993" s="31"/>
      <c r="K993" s="31"/>
      <c r="L993" s="31"/>
      <c r="M993" s="31">
        <f t="shared" si="2390"/>
        <v>10471.799999999999</v>
      </c>
      <c r="N993" s="31">
        <f t="shared" si="2391"/>
        <v>10766.799999999999</v>
      </c>
      <c r="O993" s="31">
        <f t="shared" si="2392"/>
        <v>10766.799999999999</v>
      </c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  <c r="AA993" s="31"/>
      <c r="AB993" s="31"/>
      <c r="AC993" s="31">
        <f t="shared" si="2354"/>
        <v>10471.799999999999</v>
      </c>
      <c r="AD993" s="31">
        <f t="shared" si="2355"/>
        <v>10766.799999999999</v>
      </c>
      <c r="AE993" s="31">
        <f t="shared" si="2356"/>
        <v>10766.799999999999</v>
      </c>
      <c r="AF993" s="31"/>
      <c r="AG993" s="31">
        <f t="shared" si="2357"/>
        <v>10471.799999999999</v>
      </c>
      <c r="AH993" s="31">
        <f t="shared" si="2358"/>
        <v>10766.799999999999</v>
      </c>
      <c r="AI993" s="31">
        <f t="shared" si="2359"/>
        <v>10766.799999999999</v>
      </c>
      <c r="AJ993" s="31"/>
      <c r="AK993" s="31"/>
      <c r="AL993" s="31"/>
      <c r="AM993" s="31"/>
      <c r="AN993" s="31"/>
      <c r="AO993" s="31"/>
      <c r="AP993" s="31"/>
      <c r="AQ993" s="31"/>
      <c r="AR993" s="31"/>
      <c r="AS993" s="31">
        <f t="shared" si="2321"/>
        <v>10471.799999999999</v>
      </c>
      <c r="AT993" s="31">
        <f t="shared" si="2322"/>
        <v>10766.799999999999</v>
      </c>
      <c r="AU993" s="31">
        <f t="shared" si="2323"/>
        <v>10766.799999999999</v>
      </c>
      <c r="AV993" s="31"/>
      <c r="AW993" s="32"/>
      <c r="AX993" s="32"/>
      <c r="AY993" s="1"/>
      <c r="AZ993" s="1"/>
      <c r="BA993" s="1"/>
      <c r="BB993" s="1"/>
      <c r="BC993" s="1"/>
      <c r="BD993" s="1"/>
      <c r="BE993" s="1"/>
    </row>
    <row r="994" ht="31.5">
      <c r="A994" s="29" t="s">
        <v>504</v>
      </c>
      <c r="B994" s="29" t="s">
        <v>27</v>
      </c>
      <c r="C994" s="29" t="s">
        <v>116</v>
      </c>
      <c r="D994" s="29" t="s">
        <v>434</v>
      </c>
      <c r="E994" s="29" t="s">
        <v>39</v>
      </c>
      <c r="F994" s="30" t="s">
        <v>40</v>
      </c>
      <c r="G994" s="31">
        <v>486.39999999999998</v>
      </c>
      <c r="H994" s="31">
        <v>489.69999999999999</v>
      </c>
      <c r="I994" s="31">
        <v>489.69999999999999</v>
      </c>
      <c r="J994" s="31"/>
      <c r="K994" s="31"/>
      <c r="L994" s="31"/>
      <c r="M994" s="31">
        <f t="shared" si="2390"/>
        <v>486.39999999999998</v>
      </c>
      <c r="N994" s="31">
        <f t="shared" si="2391"/>
        <v>489.69999999999999</v>
      </c>
      <c r="O994" s="31">
        <f t="shared" si="2392"/>
        <v>489.69999999999999</v>
      </c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  <c r="AA994" s="31"/>
      <c r="AB994" s="31"/>
      <c r="AC994" s="31">
        <f t="shared" si="2354"/>
        <v>486.39999999999998</v>
      </c>
      <c r="AD994" s="31">
        <f t="shared" si="2355"/>
        <v>489.69999999999999</v>
      </c>
      <c r="AE994" s="31">
        <f t="shared" si="2356"/>
        <v>489.69999999999999</v>
      </c>
      <c r="AF994" s="31"/>
      <c r="AG994" s="31">
        <f t="shared" si="2357"/>
        <v>486.39999999999998</v>
      </c>
      <c r="AH994" s="31">
        <f t="shared" si="2358"/>
        <v>489.69999999999999</v>
      </c>
      <c r="AI994" s="31">
        <f t="shared" si="2359"/>
        <v>489.69999999999999</v>
      </c>
      <c r="AJ994" s="31"/>
      <c r="AK994" s="31"/>
      <c r="AL994" s="31"/>
      <c r="AM994" s="31"/>
      <c r="AN994" s="31"/>
      <c r="AO994" s="31"/>
      <c r="AP994" s="31"/>
      <c r="AQ994" s="31"/>
      <c r="AR994" s="31"/>
      <c r="AS994" s="31">
        <f t="shared" si="2321"/>
        <v>486.39999999999998</v>
      </c>
      <c r="AT994" s="31">
        <f t="shared" si="2322"/>
        <v>489.69999999999999</v>
      </c>
      <c r="AU994" s="31">
        <f t="shared" si="2323"/>
        <v>489.69999999999999</v>
      </c>
      <c r="AV994" s="31"/>
      <c r="AW994" s="32"/>
      <c r="AX994" s="32"/>
      <c r="AY994" s="1"/>
      <c r="AZ994" s="1"/>
      <c r="BA994" s="1"/>
      <c r="BB994" s="1"/>
      <c r="BC994" s="1"/>
      <c r="BD994" s="1"/>
      <c r="BE994" s="1"/>
    </row>
    <row r="995" ht="31.5">
      <c r="A995" s="29" t="s">
        <v>504</v>
      </c>
      <c r="B995" s="29" t="s">
        <v>27</v>
      </c>
      <c r="C995" s="29" t="s">
        <v>116</v>
      </c>
      <c r="D995" s="29" t="s">
        <v>82</v>
      </c>
      <c r="E995" s="36"/>
      <c r="F995" s="30" t="s">
        <v>83</v>
      </c>
      <c r="G995" s="31">
        <f t="shared" ref="G995:G996" si="2453">G996</f>
        <v>80204.5</v>
      </c>
      <c r="H995" s="31">
        <f t="shared" ref="H995:H996" si="2454">H996</f>
        <v>82353.400000000009</v>
      </c>
      <c r="I995" s="31">
        <f t="shared" ref="I995:I996" si="2455">I996</f>
        <v>82353.400000000009</v>
      </c>
      <c r="J995" s="31">
        <f t="shared" ref="J995:J996" si="2456">J996</f>
        <v>0</v>
      </c>
      <c r="K995" s="31">
        <f t="shared" ref="K995:K996" si="2457">K996</f>
        <v>0</v>
      </c>
      <c r="L995" s="31">
        <f t="shared" ref="L995:L996" si="2458">L996</f>
        <v>0</v>
      </c>
      <c r="M995" s="31">
        <f t="shared" si="2390"/>
        <v>80204.5</v>
      </c>
      <c r="N995" s="31">
        <f t="shared" si="2391"/>
        <v>82353.400000000009</v>
      </c>
      <c r="O995" s="31">
        <f t="shared" si="2392"/>
        <v>82353.400000000009</v>
      </c>
      <c r="P995" s="31">
        <f t="shared" ref="P995:P996" si="2459">P996</f>
        <v>0</v>
      </c>
      <c r="Q995" s="31">
        <f t="shared" ref="Q995:Q996" si="2460">Q996</f>
        <v>0</v>
      </c>
      <c r="R995" s="31">
        <f t="shared" ref="R995:R996" si="2461">R996</f>
        <v>0</v>
      </c>
      <c r="S995" s="31">
        <f t="shared" ref="S995:S996" si="2462">S996</f>
        <v>0</v>
      </c>
      <c r="T995" s="31">
        <f t="shared" ref="T995:T996" si="2463">T996</f>
        <v>0</v>
      </c>
      <c r="U995" s="31">
        <f t="shared" ref="U995:U996" si="2464">U996</f>
        <v>0</v>
      </c>
      <c r="V995" s="31">
        <f t="shared" ref="V995:V996" si="2465">V996</f>
        <v>0</v>
      </c>
      <c r="W995" s="31">
        <f t="shared" ref="W995:W996" si="2466">W996</f>
        <v>0</v>
      </c>
      <c r="X995" s="31">
        <f t="shared" ref="X995:X996" si="2467">X996</f>
        <v>0</v>
      </c>
      <c r="Y995" s="31">
        <f t="shared" ref="Y995:Y996" si="2468">Y996</f>
        <v>0</v>
      </c>
      <c r="Z995" s="31">
        <f t="shared" ref="Z995:Z996" si="2469">Z996</f>
        <v>0</v>
      </c>
      <c r="AA995" s="31">
        <f t="shared" ref="AA995:AA996" si="2470">AA996</f>
        <v>0</v>
      </c>
      <c r="AB995" s="31">
        <f t="shared" ref="AB995:AB996" si="2471">AB996</f>
        <v>0</v>
      </c>
      <c r="AC995" s="31">
        <f t="shared" si="2354"/>
        <v>80204.5</v>
      </c>
      <c r="AD995" s="31">
        <f t="shared" si="2355"/>
        <v>82353.400000000009</v>
      </c>
      <c r="AE995" s="31">
        <f t="shared" si="2356"/>
        <v>82353.400000000009</v>
      </c>
      <c r="AF995" s="31">
        <f t="shared" ref="AF995:AF996" si="2472">AF996</f>
        <v>0</v>
      </c>
      <c r="AG995" s="31">
        <f t="shared" si="2357"/>
        <v>80204.5</v>
      </c>
      <c r="AH995" s="31">
        <f t="shared" si="2358"/>
        <v>82353.400000000009</v>
      </c>
      <c r="AI995" s="31">
        <f t="shared" si="2359"/>
        <v>82353.400000000009</v>
      </c>
      <c r="AJ995" s="31">
        <f t="shared" ref="AJ995:AJ996" si="2473">AJ996</f>
        <v>0</v>
      </c>
      <c r="AK995" s="31">
        <f t="shared" ref="AK995:AK996" si="2474">AK996</f>
        <v>0</v>
      </c>
      <c r="AL995" s="31">
        <f t="shared" ref="AL995:AL996" si="2475">AL996</f>
        <v>-1069</v>
      </c>
      <c r="AM995" s="31">
        <f t="shared" ref="AM995:AM996" si="2476">AM996</f>
        <v>0</v>
      </c>
      <c r="AN995" s="31">
        <f t="shared" ref="AN995:AN996" si="2477">AN996</f>
        <v>0</v>
      </c>
      <c r="AO995" s="31">
        <f t="shared" ref="AO995:AO996" si="2478">AO996</f>
        <v>0</v>
      </c>
      <c r="AP995" s="31">
        <f t="shared" ref="AP995:AP996" si="2479">AP996</f>
        <v>0</v>
      </c>
      <c r="AQ995" s="31">
        <f t="shared" ref="AQ995:AQ996" si="2480">AQ996</f>
        <v>0</v>
      </c>
      <c r="AR995" s="31">
        <f t="shared" ref="AR995:AR996" si="2481">AR996</f>
        <v>0</v>
      </c>
      <c r="AS995" s="31">
        <f t="shared" si="2321"/>
        <v>79135.5</v>
      </c>
      <c r="AT995" s="31">
        <f t="shared" si="2322"/>
        <v>82353.400000000009</v>
      </c>
      <c r="AU995" s="31">
        <f t="shared" si="2323"/>
        <v>82353.400000000009</v>
      </c>
      <c r="AV995" s="31">
        <f t="shared" ref="AV995:AV996" si="2482">AV996</f>
        <v>0</v>
      </c>
      <c r="AW995" s="32"/>
      <c r="AX995" s="32"/>
      <c r="AY995" s="1"/>
      <c r="AZ995" s="1"/>
      <c r="BA995" s="1"/>
      <c r="BB995" s="1"/>
      <c r="BC995" s="1"/>
      <c r="BD995" s="1"/>
      <c r="BE995" s="1"/>
    </row>
    <row r="996" ht="31.5">
      <c r="A996" s="29" t="s">
        <v>504</v>
      </c>
      <c r="B996" s="29" t="s">
        <v>27</v>
      </c>
      <c r="C996" s="29" t="s">
        <v>116</v>
      </c>
      <c r="D996" s="29" t="s">
        <v>436</v>
      </c>
      <c r="E996" s="36"/>
      <c r="F996" s="30" t="s">
        <v>437</v>
      </c>
      <c r="G996" s="31">
        <f t="shared" si="2453"/>
        <v>80204.5</v>
      </c>
      <c r="H996" s="31">
        <f t="shared" si="2454"/>
        <v>82353.400000000009</v>
      </c>
      <c r="I996" s="31">
        <f t="shared" si="2455"/>
        <v>82353.400000000009</v>
      </c>
      <c r="J996" s="31">
        <f t="shared" si="2456"/>
        <v>0</v>
      </c>
      <c r="K996" s="31">
        <f t="shared" si="2457"/>
        <v>0</v>
      </c>
      <c r="L996" s="31">
        <f t="shared" si="2458"/>
        <v>0</v>
      </c>
      <c r="M996" s="31">
        <f t="shared" si="2390"/>
        <v>80204.5</v>
      </c>
      <c r="N996" s="31">
        <f t="shared" si="2391"/>
        <v>82353.400000000009</v>
      </c>
      <c r="O996" s="31">
        <f t="shared" si="2392"/>
        <v>82353.400000000009</v>
      </c>
      <c r="P996" s="31">
        <f t="shared" si="2459"/>
        <v>0</v>
      </c>
      <c r="Q996" s="31">
        <f t="shared" si="2460"/>
        <v>0</v>
      </c>
      <c r="R996" s="31">
        <f t="shared" si="2461"/>
        <v>0</v>
      </c>
      <c r="S996" s="31">
        <f t="shared" si="2462"/>
        <v>0</v>
      </c>
      <c r="T996" s="31">
        <f t="shared" si="2463"/>
        <v>0</v>
      </c>
      <c r="U996" s="31">
        <f t="shared" si="2464"/>
        <v>0</v>
      </c>
      <c r="V996" s="31">
        <f t="shared" si="2465"/>
        <v>0</v>
      </c>
      <c r="W996" s="31">
        <f t="shared" si="2466"/>
        <v>0</v>
      </c>
      <c r="X996" s="31">
        <f t="shared" si="2467"/>
        <v>0</v>
      </c>
      <c r="Y996" s="31">
        <f t="shared" si="2468"/>
        <v>0</v>
      </c>
      <c r="Z996" s="31">
        <f t="shared" si="2469"/>
        <v>0</v>
      </c>
      <c r="AA996" s="31">
        <f t="shared" si="2470"/>
        <v>0</v>
      </c>
      <c r="AB996" s="31">
        <f t="shared" si="2471"/>
        <v>0</v>
      </c>
      <c r="AC996" s="31">
        <f t="shared" si="2354"/>
        <v>80204.5</v>
      </c>
      <c r="AD996" s="31">
        <f t="shared" si="2355"/>
        <v>82353.400000000009</v>
      </c>
      <c r="AE996" s="31">
        <f t="shared" si="2356"/>
        <v>82353.400000000009</v>
      </c>
      <c r="AF996" s="31">
        <f t="shared" si="2472"/>
        <v>0</v>
      </c>
      <c r="AG996" s="31">
        <f t="shared" si="2357"/>
        <v>80204.5</v>
      </c>
      <c r="AH996" s="31">
        <f t="shared" si="2358"/>
        <v>82353.400000000009</v>
      </c>
      <c r="AI996" s="31">
        <f t="shared" si="2359"/>
        <v>82353.400000000009</v>
      </c>
      <c r="AJ996" s="31">
        <f t="shared" si="2473"/>
        <v>0</v>
      </c>
      <c r="AK996" s="31">
        <f t="shared" si="2474"/>
        <v>0</v>
      </c>
      <c r="AL996" s="31">
        <f t="shared" si="2475"/>
        <v>-1069</v>
      </c>
      <c r="AM996" s="31">
        <f t="shared" si="2476"/>
        <v>0</v>
      </c>
      <c r="AN996" s="31">
        <f t="shared" si="2477"/>
        <v>0</v>
      </c>
      <c r="AO996" s="31">
        <f t="shared" si="2478"/>
        <v>0</v>
      </c>
      <c r="AP996" s="31">
        <f t="shared" si="2479"/>
        <v>0</v>
      </c>
      <c r="AQ996" s="31">
        <f t="shared" si="2480"/>
        <v>0</v>
      </c>
      <c r="AR996" s="31">
        <f t="shared" si="2481"/>
        <v>0</v>
      </c>
      <c r="AS996" s="31">
        <f t="shared" ref="AS996:AS999" si="2483">AG996+AJ996+AK996+AL996+AM996</f>
        <v>79135.5</v>
      </c>
      <c r="AT996" s="31">
        <f t="shared" ref="AT996:AT999" si="2484">AH996+AN996+AO996+AP996</f>
        <v>82353.400000000009</v>
      </c>
      <c r="AU996" s="31">
        <f t="shared" ref="AU996:AU999" si="2485">AI996+AR996+AQ996</f>
        <v>82353.400000000009</v>
      </c>
      <c r="AV996" s="31">
        <f t="shared" si="2482"/>
        <v>0</v>
      </c>
      <c r="AW996" s="32"/>
      <c r="AX996" s="32"/>
      <c r="AY996" s="1"/>
      <c r="AZ996" s="1"/>
      <c r="BA996" s="1"/>
      <c r="BB996" s="1"/>
      <c r="BC996" s="1"/>
      <c r="BD996" s="1"/>
      <c r="BE996" s="1"/>
    </row>
    <row r="997">
      <c r="A997" s="29" t="s">
        <v>504</v>
      </c>
      <c r="B997" s="29" t="s">
        <v>27</v>
      </c>
      <c r="C997" s="29" t="s">
        <v>116</v>
      </c>
      <c r="D997" s="29" t="s">
        <v>438</v>
      </c>
      <c r="E997" s="36"/>
      <c r="F997" s="30" t="s">
        <v>50</v>
      </c>
      <c r="G997" s="31">
        <f>G998+G999</f>
        <v>80204.5</v>
      </c>
      <c r="H997" s="31">
        <f>H998+H999</f>
        <v>82353.400000000009</v>
      </c>
      <c r="I997" s="31">
        <f>I998+I999</f>
        <v>82353.400000000009</v>
      </c>
      <c r="J997" s="31">
        <f>J998+J999</f>
        <v>0</v>
      </c>
      <c r="K997" s="31">
        <f>K998+K999</f>
        <v>0</v>
      </c>
      <c r="L997" s="31">
        <f>L998+L999</f>
        <v>0</v>
      </c>
      <c r="M997" s="31">
        <f t="shared" si="2390"/>
        <v>80204.5</v>
      </c>
      <c r="N997" s="31">
        <f t="shared" si="2391"/>
        <v>82353.400000000009</v>
      </c>
      <c r="O997" s="31">
        <f t="shared" si="2392"/>
        <v>82353.400000000009</v>
      </c>
      <c r="P997" s="31">
        <f>P998+P999</f>
        <v>0</v>
      </c>
      <c r="Q997" s="31">
        <f>Q998+Q999</f>
        <v>0</v>
      </c>
      <c r="R997" s="31">
        <f>R998+R999</f>
        <v>0</v>
      </c>
      <c r="S997" s="31">
        <f>S998+S999</f>
        <v>0</v>
      </c>
      <c r="T997" s="31">
        <f>T998+T999</f>
        <v>0</v>
      </c>
      <c r="U997" s="31">
        <f>U998+U999</f>
        <v>0</v>
      </c>
      <c r="V997" s="31">
        <f>V998+V999</f>
        <v>0</v>
      </c>
      <c r="W997" s="31">
        <f>W998+W999</f>
        <v>0</v>
      </c>
      <c r="X997" s="31">
        <f>X998+X999</f>
        <v>0</v>
      </c>
      <c r="Y997" s="31">
        <f>Y998+Y999</f>
        <v>0</v>
      </c>
      <c r="Z997" s="31">
        <f>Z998+Z999</f>
        <v>0</v>
      </c>
      <c r="AA997" s="31">
        <f>AA998+AA999</f>
        <v>0</v>
      </c>
      <c r="AB997" s="31">
        <f>AB998+AB999</f>
        <v>0</v>
      </c>
      <c r="AC997" s="31">
        <f t="shared" si="2354"/>
        <v>80204.5</v>
      </c>
      <c r="AD997" s="31">
        <f t="shared" si="2355"/>
        <v>82353.400000000009</v>
      </c>
      <c r="AE997" s="31">
        <f t="shared" si="2356"/>
        <v>82353.400000000009</v>
      </c>
      <c r="AF997" s="31">
        <f>AF998+AF999</f>
        <v>0</v>
      </c>
      <c r="AG997" s="31">
        <f t="shared" si="2357"/>
        <v>80204.5</v>
      </c>
      <c r="AH997" s="31">
        <f t="shared" si="2358"/>
        <v>82353.400000000009</v>
      </c>
      <c r="AI997" s="31">
        <f t="shared" si="2359"/>
        <v>82353.400000000009</v>
      </c>
      <c r="AJ997" s="31">
        <f>AJ998+AJ999</f>
        <v>0</v>
      </c>
      <c r="AK997" s="31">
        <f>AK998+AK999</f>
        <v>0</v>
      </c>
      <c r="AL997" s="31">
        <f>AL998+AL999</f>
        <v>-1069</v>
      </c>
      <c r="AM997" s="31">
        <f>AM998+AM999</f>
        <v>0</v>
      </c>
      <c r="AN997" s="31">
        <f>AN998+AN999</f>
        <v>0</v>
      </c>
      <c r="AO997" s="31">
        <f>AO998+AO999</f>
        <v>0</v>
      </c>
      <c r="AP997" s="31">
        <f>AP998+AP999</f>
        <v>0</v>
      </c>
      <c r="AQ997" s="31">
        <f>AQ998+AQ999</f>
        <v>0</v>
      </c>
      <c r="AR997" s="31">
        <f>AR998+AR999</f>
        <v>0</v>
      </c>
      <c r="AS997" s="31">
        <f t="shared" si="2483"/>
        <v>79135.5</v>
      </c>
      <c r="AT997" s="31">
        <f t="shared" si="2484"/>
        <v>82353.400000000009</v>
      </c>
      <c r="AU997" s="31">
        <f t="shared" si="2485"/>
        <v>82353.400000000009</v>
      </c>
      <c r="AV997" s="31">
        <f>AV998+AV999</f>
        <v>0</v>
      </c>
      <c r="AW997" s="32"/>
      <c r="AX997" s="32"/>
      <c r="AY997" s="1"/>
      <c r="AZ997" s="1"/>
      <c r="BA997" s="1"/>
      <c r="BB997" s="1"/>
      <c r="BC997" s="1"/>
      <c r="BD997" s="1"/>
      <c r="BE997" s="1"/>
    </row>
    <row r="998" ht="78.75">
      <c r="A998" s="29" t="s">
        <v>504</v>
      </c>
      <c r="B998" s="29" t="s">
        <v>27</v>
      </c>
      <c r="C998" s="29" t="s">
        <v>116</v>
      </c>
      <c r="D998" s="29" t="s">
        <v>438</v>
      </c>
      <c r="E998" s="29" t="s">
        <v>51</v>
      </c>
      <c r="F998" s="30" t="s">
        <v>52</v>
      </c>
      <c r="G998" s="31">
        <v>76256.399999999994</v>
      </c>
      <c r="H998" s="31">
        <v>78405.300000000003</v>
      </c>
      <c r="I998" s="31">
        <v>78405.300000000003</v>
      </c>
      <c r="J998" s="31"/>
      <c r="K998" s="31"/>
      <c r="L998" s="31"/>
      <c r="M998" s="31">
        <f t="shared" si="2390"/>
        <v>76256.399999999994</v>
      </c>
      <c r="N998" s="31">
        <f t="shared" si="2391"/>
        <v>78405.300000000003</v>
      </c>
      <c r="O998" s="31">
        <f t="shared" si="2392"/>
        <v>78405.300000000003</v>
      </c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  <c r="AA998" s="31"/>
      <c r="AB998" s="31"/>
      <c r="AC998" s="31">
        <f t="shared" si="2354"/>
        <v>76256.399999999994</v>
      </c>
      <c r="AD998" s="31">
        <f t="shared" si="2355"/>
        <v>78405.300000000003</v>
      </c>
      <c r="AE998" s="31">
        <f t="shared" si="2356"/>
        <v>78405.300000000003</v>
      </c>
      <c r="AF998" s="31"/>
      <c r="AG998" s="31">
        <f t="shared" si="2357"/>
        <v>76256.399999999994</v>
      </c>
      <c r="AH998" s="31">
        <f t="shared" si="2358"/>
        <v>78405.300000000003</v>
      </c>
      <c r="AI998" s="31">
        <f t="shared" si="2359"/>
        <v>78405.300000000003</v>
      </c>
      <c r="AJ998" s="31"/>
      <c r="AK998" s="31"/>
      <c r="AL998" s="31">
        <v>-1069</v>
      </c>
      <c r="AM998" s="31"/>
      <c r="AN998" s="31"/>
      <c r="AO998" s="31"/>
      <c r="AP998" s="31"/>
      <c r="AQ998" s="31"/>
      <c r="AR998" s="31"/>
      <c r="AS998" s="31">
        <f t="shared" si="2483"/>
        <v>75187.399999999994</v>
      </c>
      <c r="AT998" s="31">
        <f t="shared" si="2484"/>
        <v>78405.300000000003</v>
      </c>
      <c r="AU998" s="31">
        <f t="shared" si="2485"/>
        <v>78405.300000000003</v>
      </c>
      <c r="AV998" s="31"/>
      <c r="AW998" s="32"/>
      <c r="AX998" s="32"/>
      <c r="AY998" s="1"/>
      <c r="AZ998" s="1"/>
      <c r="BA998" s="1"/>
      <c r="BB998" s="1"/>
      <c r="BC998" s="1"/>
      <c r="BD998" s="1"/>
      <c r="BE998" s="1"/>
    </row>
    <row r="999" ht="31.5">
      <c r="A999" s="29" t="s">
        <v>504</v>
      </c>
      <c r="B999" s="29" t="s">
        <v>27</v>
      </c>
      <c r="C999" s="29" t="s">
        <v>116</v>
      </c>
      <c r="D999" s="29" t="s">
        <v>438</v>
      </c>
      <c r="E999" s="29" t="s">
        <v>39</v>
      </c>
      <c r="F999" s="30" t="s">
        <v>40</v>
      </c>
      <c r="G999" s="31">
        <v>3948.0999999999999</v>
      </c>
      <c r="H999" s="31">
        <v>3948.0999999999999</v>
      </c>
      <c r="I999" s="31">
        <v>3948.0999999999999</v>
      </c>
      <c r="J999" s="31"/>
      <c r="K999" s="31"/>
      <c r="L999" s="31"/>
      <c r="M999" s="31">
        <f t="shared" si="2390"/>
        <v>3948.0999999999999</v>
      </c>
      <c r="N999" s="31">
        <f t="shared" si="2391"/>
        <v>3948.0999999999999</v>
      </c>
      <c r="O999" s="31">
        <f t="shared" si="2392"/>
        <v>3948.0999999999999</v>
      </c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  <c r="AA999" s="31"/>
      <c r="AB999" s="31"/>
      <c r="AC999" s="31">
        <f t="shared" si="2354"/>
        <v>3948.0999999999999</v>
      </c>
      <c r="AD999" s="31">
        <f t="shared" si="2355"/>
        <v>3948.0999999999999</v>
      </c>
      <c r="AE999" s="31">
        <f t="shared" si="2356"/>
        <v>3948.0999999999999</v>
      </c>
      <c r="AF999" s="31"/>
      <c r="AG999" s="31">
        <f t="shared" si="2357"/>
        <v>3948.0999999999999</v>
      </c>
      <c r="AH999" s="31">
        <f t="shared" si="2358"/>
        <v>3948.0999999999999</v>
      </c>
      <c r="AI999" s="31">
        <f t="shared" si="2359"/>
        <v>3948.0999999999999</v>
      </c>
      <c r="AJ999" s="31"/>
      <c r="AK999" s="31"/>
      <c r="AL999" s="31"/>
      <c r="AM999" s="31"/>
      <c r="AN999" s="31"/>
      <c r="AO999" s="31"/>
      <c r="AP999" s="31"/>
      <c r="AQ999" s="31"/>
      <c r="AR999" s="31"/>
      <c r="AS999" s="31">
        <f t="shared" si="2483"/>
        <v>3948.0999999999999</v>
      </c>
      <c r="AT999" s="31">
        <f t="shared" si="2484"/>
        <v>3948.0999999999999</v>
      </c>
      <c r="AU999" s="31">
        <f t="shared" si="2485"/>
        <v>3948.0999999999999</v>
      </c>
      <c r="AV999" s="31"/>
      <c r="AW999" s="32"/>
      <c r="AX999" s="32"/>
      <c r="AY999" s="1"/>
      <c r="AZ999" s="1"/>
      <c r="BA999" s="1"/>
      <c r="BB999" s="1"/>
      <c r="BC999" s="1"/>
      <c r="BD999" s="1"/>
      <c r="BE999" s="1"/>
    </row>
    <row r="1000" s="24" customFormat="1">
      <c r="A1000" s="25" t="s">
        <v>504</v>
      </c>
      <c r="B1000" s="25" t="s">
        <v>27</v>
      </c>
      <c r="C1000" s="25" t="s">
        <v>29</v>
      </c>
      <c r="D1000" s="25"/>
      <c r="E1000" s="25"/>
      <c r="F1000" s="26" t="s">
        <v>30</v>
      </c>
      <c r="G1000" s="27">
        <f>G1001</f>
        <v>15761.5</v>
      </c>
      <c r="H1000" s="27">
        <f>H1001</f>
        <v>16216.699999999999</v>
      </c>
      <c r="I1000" s="27">
        <f>I1001</f>
        <v>15485.5</v>
      </c>
      <c r="J1000" s="27">
        <f>J1001</f>
        <v>0</v>
      </c>
      <c r="K1000" s="27">
        <f>K1001</f>
        <v>0</v>
      </c>
      <c r="L1000" s="27">
        <f>L1001</f>
        <v>0</v>
      </c>
      <c r="M1000" s="27">
        <f t="shared" si="2390"/>
        <v>15761.5</v>
      </c>
      <c r="N1000" s="27">
        <f t="shared" si="2391"/>
        <v>16216.699999999999</v>
      </c>
      <c r="O1000" s="27">
        <f t="shared" si="2392"/>
        <v>15485.5</v>
      </c>
      <c r="P1000" s="27">
        <f>P1001</f>
        <v>0</v>
      </c>
      <c r="Q1000" s="27">
        <f>Q1001</f>
        <v>0</v>
      </c>
      <c r="R1000" s="27">
        <f>R1001</f>
        <v>0</v>
      </c>
      <c r="S1000" s="27">
        <f>S1001</f>
        <v>0</v>
      </c>
      <c r="T1000" s="27">
        <f>T1001</f>
        <v>0</v>
      </c>
      <c r="U1000" s="27">
        <f>U1001</f>
        <v>0</v>
      </c>
      <c r="V1000" s="27">
        <f>V1001</f>
        <v>0</v>
      </c>
      <c r="W1000" s="27">
        <f>W1001</f>
        <v>0</v>
      </c>
      <c r="X1000" s="27">
        <f>X1001</f>
        <v>0</v>
      </c>
      <c r="Y1000" s="27">
        <f>Y1001</f>
        <v>0</v>
      </c>
      <c r="Z1000" s="27">
        <f>Z1001</f>
        <v>0</v>
      </c>
      <c r="AA1000" s="27">
        <f>AA1001</f>
        <v>0</v>
      </c>
      <c r="AB1000" s="27">
        <f>AB1001</f>
        <v>0</v>
      </c>
      <c r="AC1000" s="27">
        <f t="shared" si="2354"/>
        <v>15761.5</v>
      </c>
      <c r="AD1000" s="27">
        <f t="shared" si="2355"/>
        <v>16216.699999999999</v>
      </c>
      <c r="AE1000" s="27">
        <f t="shared" si="2356"/>
        <v>15485.5</v>
      </c>
      <c r="AF1000" s="27">
        <f>AF1001</f>
        <v>0</v>
      </c>
      <c r="AG1000" s="27">
        <f t="shared" si="2357"/>
        <v>15761.5</v>
      </c>
      <c r="AH1000" s="27">
        <f t="shared" si="2358"/>
        <v>16216.699999999999</v>
      </c>
      <c r="AI1000" s="27">
        <f t="shared" si="2359"/>
        <v>15485.5</v>
      </c>
      <c r="AJ1000" s="27">
        <f>AJ1001</f>
        <v>0</v>
      </c>
      <c r="AK1000" s="27">
        <f>AK1001</f>
        <v>0</v>
      </c>
      <c r="AL1000" s="27">
        <f>AL1001</f>
        <v>0</v>
      </c>
      <c r="AM1000" s="27">
        <f>AM1001</f>
        <v>0</v>
      </c>
      <c r="AN1000" s="27">
        <f>AN1001</f>
        <v>0</v>
      </c>
      <c r="AO1000" s="27">
        <f>AO1001</f>
        <v>0</v>
      </c>
      <c r="AP1000" s="27">
        <f>AP1001</f>
        <v>0</v>
      </c>
      <c r="AQ1000" s="27">
        <f>AQ1001</f>
        <v>0</v>
      </c>
      <c r="AR1000" s="27">
        <f>AR1001</f>
        <v>0</v>
      </c>
      <c r="AS1000" s="27">
        <f t="shared" ref="AS1000:AS1063" si="2486">AG1000+AJ1000+AK1000+AL1000+AM1000</f>
        <v>15761.5</v>
      </c>
      <c r="AT1000" s="27">
        <f t="shared" ref="AT1000:AT1063" si="2487">AH1000+AN1000+AO1000+AP1000</f>
        <v>16216.699999999999</v>
      </c>
      <c r="AU1000" s="27">
        <f t="shared" ref="AU1000:AU1063" si="2488">AI1000+AR1000+AQ1000</f>
        <v>15485.5</v>
      </c>
      <c r="AV1000" s="27">
        <f>AV1001</f>
        <v>0</v>
      </c>
      <c r="AW1000" s="28"/>
      <c r="AX1000" s="28"/>
      <c r="AY1000" s="24"/>
      <c r="AZ1000" s="24"/>
      <c r="BA1000" s="24"/>
      <c r="BB1000" s="24"/>
      <c r="BC1000" s="24"/>
      <c r="BD1000" s="24"/>
      <c r="BE1000" s="24"/>
    </row>
    <row r="1001">
      <c r="A1001" s="29" t="s">
        <v>504</v>
      </c>
      <c r="B1001" s="29" t="s">
        <v>27</v>
      </c>
      <c r="C1001" s="29" t="s">
        <v>29</v>
      </c>
      <c r="D1001" s="29" t="s">
        <v>222</v>
      </c>
      <c r="E1001" s="29"/>
      <c r="F1001" s="30" t="s">
        <v>223</v>
      </c>
      <c r="G1001" s="31">
        <f>G1006+G1002</f>
        <v>15761.5</v>
      </c>
      <c r="H1001" s="31">
        <f>H1006+H1002</f>
        <v>16216.699999999999</v>
      </c>
      <c r="I1001" s="31">
        <f>I1006+I1002</f>
        <v>15485.5</v>
      </c>
      <c r="J1001" s="31">
        <f>J1006+J1002</f>
        <v>0</v>
      </c>
      <c r="K1001" s="31">
        <f>K1006+K1002</f>
        <v>0</v>
      </c>
      <c r="L1001" s="31">
        <f>L1006+L1002</f>
        <v>0</v>
      </c>
      <c r="M1001" s="31">
        <f t="shared" si="2390"/>
        <v>15761.5</v>
      </c>
      <c r="N1001" s="31">
        <f t="shared" si="2391"/>
        <v>16216.699999999999</v>
      </c>
      <c r="O1001" s="31">
        <f t="shared" si="2392"/>
        <v>15485.5</v>
      </c>
      <c r="P1001" s="31">
        <f>P1006+P1002</f>
        <v>0</v>
      </c>
      <c r="Q1001" s="31">
        <f>Q1006+Q1002</f>
        <v>0</v>
      </c>
      <c r="R1001" s="31">
        <f>R1006+R1002</f>
        <v>0</v>
      </c>
      <c r="S1001" s="31">
        <f>S1006+S1002</f>
        <v>0</v>
      </c>
      <c r="T1001" s="31">
        <f>T1006+T1002</f>
        <v>0</v>
      </c>
      <c r="U1001" s="31">
        <f>U1006+U1002</f>
        <v>0</v>
      </c>
      <c r="V1001" s="31">
        <f>V1006+V1002</f>
        <v>0</v>
      </c>
      <c r="W1001" s="31">
        <f>W1006+W1002</f>
        <v>0</v>
      </c>
      <c r="X1001" s="31">
        <f>X1006+X1002</f>
        <v>0</v>
      </c>
      <c r="Y1001" s="31">
        <f>Y1006+Y1002</f>
        <v>0</v>
      </c>
      <c r="Z1001" s="31">
        <f>Z1006+Z1002</f>
        <v>0</v>
      </c>
      <c r="AA1001" s="31">
        <f>AA1006+AA1002</f>
        <v>0</v>
      </c>
      <c r="AB1001" s="31">
        <f>AB1006+AB1002</f>
        <v>0</v>
      </c>
      <c r="AC1001" s="31">
        <f t="shared" si="2354"/>
        <v>15761.5</v>
      </c>
      <c r="AD1001" s="31">
        <f t="shared" si="2355"/>
        <v>16216.699999999999</v>
      </c>
      <c r="AE1001" s="31">
        <f t="shared" si="2356"/>
        <v>15485.5</v>
      </c>
      <c r="AF1001" s="31">
        <f>AF1006+AF1002</f>
        <v>0</v>
      </c>
      <c r="AG1001" s="31">
        <f t="shared" si="2357"/>
        <v>15761.5</v>
      </c>
      <c r="AH1001" s="31">
        <f t="shared" si="2358"/>
        <v>16216.699999999999</v>
      </c>
      <c r="AI1001" s="31">
        <f t="shared" si="2359"/>
        <v>15485.5</v>
      </c>
      <c r="AJ1001" s="31">
        <f>AJ1006+AJ1002</f>
        <v>0</v>
      </c>
      <c r="AK1001" s="31">
        <f>AK1006+AK1002</f>
        <v>0</v>
      </c>
      <c r="AL1001" s="31">
        <f>AL1006+AL1002</f>
        <v>0</v>
      </c>
      <c r="AM1001" s="31">
        <f>AM1006+AM1002</f>
        <v>0</v>
      </c>
      <c r="AN1001" s="31">
        <f>AN1006+AN1002</f>
        <v>0</v>
      </c>
      <c r="AO1001" s="31">
        <f>AO1006+AO1002</f>
        <v>0</v>
      </c>
      <c r="AP1001" s="31">
        <f>AP1006+AP1002</f>
        <v>0</v>
      </c>
      <c r="AQ1001" s="31">
        <f>AQ1006+AQ1002</f>
        <v>0</v>
      </c>
      <c r="AR1001" s="31">
        <f>AR1006+AR1002</f>
        <v>0</v>
      </c>
      <c r="AS1001" s="31">
        <f t="shared" si="2486"/>
        <v>15761.5</v>
      </c>
      <c r="AT1001" s="31">
        <f t="shared" si="2487"/>
        <v>16216.699999999999</v>
      </c>
      <c r="AU1001" s="31">
        <f t="shared" si="2488"/>
        <v>15485.5</v>
      </c>
      <c r="AV1001" s="31">
        <f>AV1006+AV1002</f>
        <v>0</v>
      </c>
      <c r="AW1001" s="32"/>
      <c r="AX1001" s="32"/>
      <c r="AY1001" s="1"/>
      <c r="AZ1001" s="1"/>
      <c r="BA1001" s="1"/>
      <c r="BB1001" s="1"/>
      <c r="BC1001" s="1"/>
      <c r="BD1001" s="1"/>
      <c r="BE1001" s="1"/>
    </row>
    <row r="1002">
      <c r="A1002" s="29" t="s">
        <v>504</v>
      </c>
      <c r="B1002" s="29" t="s">
        <v>27</v>
      </c>
      <c r="C1002" s="29" t="s">
        <v>29</v>
      </c>
      <c r="D1002" s="29" t="s">
        <v>439</v>
      </c>
      <c r="E1002" s="29"/>
      <c r="F1002" s="30" t="s">
        <v>440</v>
      </c>
      <c r="G1002" s="31">
        <f t="shared" ref="G1002:G1006" si="2489">G1003</f>
        <v>665</v>
      </c>
      <c r="H1002" s="31">
        <f t="shared" ref="H1002:H1006" si="2490">H1003</f>
        <v>665</v>
      </c>
      <c r="I1002" s="31">
        <f t="shared" ref="I1002:I1006" si="2491">I1003</f>
        <v>665</v>
      </c>
      <c r="J1002" s="31">
        <f t="shared" ref="J1002:J1006" si="2492">J1003</f>
        <v>0</v>
      </c>
      <c r="K1002" s="31">
        <f t="shared" ref="K1002:K1006" si="2493">K1003</f>
        <v>0</v>
      </c>
      <c r="L1002" s="31">
        <f t="shared" ref="L1002:L1006" si="2494">L1003</f>
        <v>0</v>
      </c>
      <c r="M1002" s="31">
        <f t="shared" si="2390"/>
        <v>665</v>
      </c>
      <c r="N1002" s="31">
        <f t="shared" si="2391"/>
        <v>665</v>
      </c>
      <c r="O1002" s="31">
        <f t="shared" si="2392"/>
        <v>665</v>
      </c>
      <c r="P1002" s="31">
        <f t="shared" ref="P1002:P1006" si="2495">P1003</f>
        <v>0</v>
      </c>
      <c r="Q1002" s="31">
        <f t="shared" ref="Q1002:Q1006" si="2496">Q1003</f>
        <v>0</v>
      </c>
      <c r="R1002" s="31">
        <f t="shared" ref="R1002:R1006" si="2497">R1003</f>
        <v>0</v>
      </c>
      <c r="S1002" s="31">
        <f t="shared" ref="S1002:S1006" si="2498">S1003</f>
        <v>0</v>
      </c>
      <c r="T1002" s="31">
        <f t="shared" ref="T1002:T1006" si="2499">T1003</f>
        <v>0</v>
      </c>
      <c r="U1002" s="31">
        <f t="shared" ref="U1002:U1006" si="2500">U1003</f>
        <v>0</v>
      </c>
      <c r="V1002" s="31">
        <f t="shared" ref="V1002:V1006" si="2501">V1003</f>
        <v>0</v>
      </c>
      <c r="W1002" s="31">
        <f t="shared" ref="W1002:W1006" si="2502">W1003</f>
        <v>0</v>
      </c>
      <c r="X1002" s="31">
        <f t="shared" ref="X1002:X1006" si="2503">X1003</f>
        <v>0</v>
      </c>
      <c r="Y1002" s="31">
        <f t="shared" ref="Y1002:Y1006" si="2504">Y1003</f>
        <v>0</v>
      </c>
      <c r="Z1002" s="31">
        <f t="shared" ref="Z1002:Z1006" si="2505">Z1003</f>
        <v>0</v>
      </c>
      <c r="AA1002" s="31">
        <f t="shared" ref="AA1002:AA1006" si="2506">AA1003</f>
        <v>0</v>
      </c>
      <c r="AB1002" s="31">
        <f t="shared" ref="AB1002:AB1006" si="2507">AB1003</f>
        <v>0</v>
      </c>
      <c r="AC1002" s="31">
        <f t="shared" ref="AC1002:AC1065" si="2508">M1002+R1002+P1002+Q1002+T1002+S1002</f>
        <v>665</v>
      </c>
      <c r="AD1002" s="31">
        <f t="shared" ref="AD1002:AD1065" si="2509">N1002+V1002+X1002+U1002+W1002</f>
        <v>665</v>
      </c>
      <c r="AE1002" s="31">
        <f t="shared" ref="AE1002:AE1065" si="2510">O1002+Z1002+AB1002+Y1002+AA1002</f>
        <v>665</v>
      </c>
      <c r="AF1002" s="31">
        <f t="shared" ref="AF1002:AF1006" si="2511">AF1003</f>
        <v>0</v>
      </c>
      <c r="AG1002" s="31">
        <f t="shared" ref="AG1002:AG1065" si="2512">AC1002+AF1002</f>
        <v>665</v>
      </c>
      <c r="AH1002" s="31">
        <f t="shared" ref="AH1002:AH1065" si="2513">AD1002</f>
        <v>665</v>
      </c>
      <c r="AI1002" s="31">
        <f t="shared" ref="AI1002:AI1065" si="2514">AE1002</f>
        <v>665</v>
      </c>
      <c r="AJ1002" s="31">
        <f t="shared" ref="AJ1002:AJ1006" si="2515">AJ1003</f>
        <v>0</v>
      </c>
      <c r="AK1002" s="31">
        <f t="shared" ref="AK1002:AK1006" si="2516">AK1003</f>
        <v>0</v>
      </c>
      <c r="AL1002" s="31">
        <f t="shared" ref="AL1002:AL1006" si="2517">AL1003</f>
        <v>0</v>
      </c>
      <c r="AM1002" s="31">
        <f t="shared" ref="AM1002:AM1006" si="2518">AM1003</f>
        <v>0</v>
      </c>
      <c r="AN1002" s="31">
        <f t="shared" ref="AN1002:AN1006" si="2519">AN1003</f>
        <v>0</v>
      </c>
      <c r="AO1002" s="31">
        <f t="shared" ref="AO1002:AO1006" si="2520">AO1003</f>
        <v>0</v>
      </c>
      <c r="AP1002" s="31">
        <f t="shared" ref="AP1002:AP1006" si="2521">AP1003</f>
        <v>0</v>
      </c>
      <c r="AQ1002" s="31">
        <f t="shared" ref="AQ1002:AQ1006" si="2522">AQ1003</f>
        <v>0</v>
      </c>
      <c r="AR1002" s="31">
        <f t="shared" ref="AR1002:AR1006" si="2523">AR1003</f>
        <v>0</v>
      </c>
      <c r="AS1002" s="31">
        <f t="shared" si="2486"/>
        <v>665</v>
      </c>
      <c r="AT1002" s="31">
        <f t="shared" si="2487"/>
        <v>665</v>
      </c>
      <c r="AU1002" s="31">
        <f t="shared" si="2488"/>
        <v>665</v>
      </c>
      <c r="AV1002" s="31">
        <f t="shared" ref="AV1002:AV1006" si="2524">AV1003</f>
        <v>0</v>
      </c>
      <c r="AW1002" s="32"/>
      <c r="AX1002" s="32"/>
      <c r="AY1002" s="1"/>
      <c r="AZ1002" s="1"/>
      <c r="BA1002" s="1"/>
      <c r="BB1002" s="1"/>
      <c r="BC1002" s="1"/>
      <c r="BD1002" s="1"/>
      <c r="BE1002" s="1"/>
    </row>
    <row r="1003" ht="47.25">
      <c r="A1003" s="29" t="s">
        <v>504</v>
      </c>
      <c r="B1003" s="29" t="s">
        <v>27</v>
      </c>
      <c r="C1003" s="29" t="s">
        <v>29</v>
      </c>
      <c r="D1003" s="29" t="s">
        <v>441</v>
      </c>
      <c r="E1003" s="29"/>
      <c r="F1003" s="30" t="s">
        <v>442</v>
      </c>
      <c r="G1003" s="31">
        <f t="shared" si="2489"/>
        <v>665</v>
      </c>
      <c r="H1003" s="31">
        <f t="shared" si="2490"/>
        <v>665</v>
      </c>
      <c r="I1003" s="31">
        <f t="shared" si="2491"/>
        <v>665</v>
      </c>
      <c r="J1003" s="31">
        <f t="shared" si="2492"/>
        <v>0</v>
      </c>
      <c r="K1003" s="31">
        <f t="shared" si="2493"/>
        <v>0</v>
      </c>
      <c r="L1003" s="31">
        <f t="shared" si="2494"/>
        <v>0</v>
      </c>
      <c r="M1003" s="31">
        <f t="shared" si="2390"/>
        <v>665</v>
      </c>
      <c r="N1003" s="31">
        <f t="shared" si="2391"/>
        <v>665</v>
      </c>
      <c r="O1003" s="31">
        <f t="shared" si="2392"/>
        <v>665</v>
      </c>
      <c r="P1003" s="31">
        <f t="shared" si="2495"/>
        <v>0</v>
      </c>
      <c r="Q1003" s="31">
        <f t="shared" si="2496"/>
        <v>0</v>
      </c>
      <c r="R1003" s="31">
        <f t="shared" si="2497"/>
        <v>0</v>
      </c>
      <c r="S1003" s="31">
        <f t="shared" si="2498"/>
        <v>0</v>
      </c>
      <c r="T1003" s="31">
        <f t="shared" si="2499"/>
        <v>0</v>
      </c>
      <c r="U1003" s="31">
        <f t="shared" si="2500"/>
        <v>0</v>
      </c>
      <c r="V1003" s="31">
        <f t="shared" si="2501"/>
        <v>0</v>
      </c>
      <c r="W1003" s="31">
        <f t="shared" si="2502"/>
        <v>0</v>
      </c>
      <c r="X1003" s="31">
        <f t="shared" si="2503"/>
        <v>0</v>
      </c>
      <c r="Y1003" s="31">
        <f t="shared" si="2504"/>
        <v>0</v>
      </c>
      <c r="Z1003" s="31">
        <f t="shared" si="2505"/>
        <v>0</v>
      </c>
      <c r="AA1003" s="31">
        <f t="shared" si="2506"/>
        <v>0</v>
      </c>
      <c r="AB1003" s="31">
        <f t="shared" si="2507"/>
        <v>0</v>
      </c>
      <c r="AC1003" s="31">
        <f t="shared" si="2508"/>
        <v>665</v>
      </c>
      <c r="AD1003" s="31">
        <f t="shared" si="2509"/>
        <v>665</v>
      </c>
      <c r="AE1003" s="31">
        <f t="shared" si="2510"/>
        <v>665</v>
      </c>
      <c r="AF1003" s="31">
        <f t="shared" si="2511"/>
        <v>0</v>
      </c>
      <c r="AG1003" s="31">
        <f t="shared" si="2512"/>
        <v>665</v>
      </c>
      <c r="AH1003" s="31">
        <f t="shared" si="2513"/>
        <v>665</v>
      </c>
      <c r="AI1003" s="31">
        <f t="shared" si="2514"/>
        <v>665</v>
      </c>
      <c r="AJ1003" s="31">
        <f t="shared" si="2515"/>
        <v>0</v>
      </c>
      <c r="AK1003" s="31">
        <f t="shared" si="2516"/>
        <v>0</v>
      </c>
      <c r="AL1003" s="31">
        <f t="shared" si="2517"/>
        <v>0</v>
      </c>
      <c r="AM1003" s="31">
        <f t="shared" si="2518"/>
        <v>0</v>
      </c>
      <c r="AN1003" s="31">
        <f t="shared" si="2519"/>
        <v>0</v>
      </c>
      <c r="AO1003" s="31">
        <f t="shared" si="2520"/>
        <v>0</v>
      </c>
      <c r="AP1003" s="31">
        <f t="shared" si="2521"/>
        <v>0</v>
      </c>
      <c r="AQ1003" s="31">
        <f t="shared" si="2522"/>
        <v>0</v>
      </c>
      <c r="AR1003" s="31">
        <f t="shared" si="2523"/>
        <v>0</v>
      </c>
      <c r="AS1003" s="31">
        <f t="shared" si="2486"/>
        <v>665</v>
      </c>
      <c r="AT1003" s="31">
        <f t="shared" si="2487"/>
        <v>665</v>
      </c>
      <c r="AU1003" s="31">
        <f t="shared" si="2488"/>
        <v>665</v>
      </c>
      <c r="AV1003" s="31">
        <f t="shared" si="2524"/>
        <v>0</v>
      </c>
      <c r="AW1003" s="32"/>
      <c r="AX1003" s="32"/>
      <c r="AY1003" s="1"/>
      <c r="AZ1003" s="1"/>
      <c r="BA1003" s="1"/>
      <c r="BB1003" s="1"/>
      <c r="BC1003" s="1"/>
      <c r="BD1003" s="1"/>
      <c r="BE1003" s="1"/>
    </row>
    <row r="1004" ht="63">
      <c r="A1004" s="29" t="s">
        <v>504</v>
      </c>
      <c r="B1004" s="29" t="s">
        <v>27</v>
      </c>
      <c r="C1004" s="29" t="s">
        <v>29</v>
      </c>
      <c r="D1004" s="29" t="s">
        <v>443</v>
      </c>
      <c r="E1004" s="29"/>
      <c r="F1004" s="30" t="s">
        <v>444</v>
      </c>
      <c r="G1004" s="31">
        <f t="shared" si="2489"/>
        <v>665</v>
      </c>
      <c r="H1004" s="31">
        <f t="shared" si="2490"/>
        <v>665</v>
      </c>
      <c r="I1004" s="31">
        <f t="shared" si="2491"/>
        <v>665</v>
      </c>
      <c r="J1004" s="31">
        <f t="shared" si="2492"/>
        <v>0</v>
      </c>
      <c r="K1004" s="31">
        <f t="shared" si="2493"/>
        <v>0</v>
      </c>
      <c r="L1004" s="31">
        <f t="shared" si="2494"/>
        <v>0</v>
      </c>
      <c r="M1004" s="31">
        <f t="shared" si="2390"/>
        <v>665</v>
      </c>
      <c r="N1004" s="31">
        <f t="shared" si="2391"/>
        <v>665</v>
      </c>
      <c r="O1004" s="31">
        <f t="shared" si="2392"/>
        <v>665</v>
      </c>
      <c r="P1004" s="31">
        <f t="shared" si="2495"/>
        <v>0</v>
      </c>
      <c r="Q1004" s="31">
        <f t="shared" si="2496"/>
        <v>0</v>
      </c>
      <c r="R1004" s="31">
        <f t="shared" si="2497"/>
        <v>0</v>
      </c>
      <c r="S1004" s="31">
        <f t="shared" si="2498"/>
        <v>0</v>
      </c>
      <c r="T1004" s="31">
        <f t="shared" si="2499"/>
        <v>0</v>
      </c>
      <c r="U1004" s="31">
        <f t="shared" si="2500"/>
        <v>0</v>
      </c>
      <c r="V1004" s="31">
        <f t="shared" si="2501"/>
        <v>0</v>
      </c>
      <c r="W1004" s="31">
        <f t="shared" si="2502"/>
        <v>0</v>
      </c>
      <c r="X1004" s="31">
        <f t="shared" si="2503"/>
        <v>0</v>
      </c>
      <c r="Y1004" s="31">
        <f t="shared" si="2504"/>
        <v>0</v>
      </c>
      <c r="Z1004" s="31">
        <f t="shared" si="2505"/>
        <v>0</v>
      </c>
      <c r="AA1004" s="31">
        <f t="shared" si="2506"/>
        <v>0</v>
      </c>
      <c r="AB1004" s="31">
        <f t="shared" si="2507"/>
        <v>0</v>
      </c>
      <c r="AC1004" s="31">
        <f t="shared" si="2508"/>
        <v>665</v>
      </c>
      <c r="AD1004" s="31">
        <f t="shared" si="2509"/>
        <v>665</v>
      </c>
      <c r="AE1004" s="31">
        <f t="shared" si="2510"/>
        <v>665</v>
      </c>
      <c r="AF1004" s="31">
        <f t="shared" si="2511"/>
        <v>0</v>
      </c>
      <c r="AG1004" s="31">
        <f t="shared" si="2512"/>
        <v>665</v>
      </c>
      <c r="AH1004" s="31">
        <f t="shared" si="2513"/>
        <v>665</v>
      </c>
      <c r="AI1004" s="31">
        <f t="shared" si="2514"/>
        <v>665</v>
      </c>
      <c r="AJ1004" s="31">
        <f t="shared" si="2515"/>
        <v>0</v>
      </c>
      <c r="AK1004" s="31">
        <f t="shared" si="2516"/>
        <v>0</v>
      </c>
      <c r="AL1004" s="31">
        <f t="shared" si="2517"/>
        <v>0</v>
      </c>
      <c r="AM1004" s="31">
        <f t="shared" si="2518"/>
        <v>0</v>
      </c>
      <c r="AN1004" s="31">
        <f t="shared" si="2519"/>
        <v>0</v>
      </c>
      <c r="AO1004" s="31">
        <f t="shared" si="2520"/>
        <v>0</v>
      </c>
      <c r="AP1004" s="31">
        <f t="shared" si="2521"/>
        <v>0</v>
      </c>
      <c r="AQ1004" s="31">
        <f t="shared" si="2522"/>
        <v>0</v>
      </c>
      <c r="AR1004" s="31">
        <f t="shared" si="2523"/>
        <v>0</v>
      </c>
      <c r="AS1004" s="31">
        <f t="shared" si="2486"/>
        <v>665</v>
      </c>
      <c r="AT1004" s="31">
        <f t="shared" si="2487"/>
        <v>665</v>
      </c>
      <c r="AU1004" s="31">
        <f t="shared" si="2488"/>
        <v>665</v>
      </c>
      <c r="AV1004" s="31">
        <f t="shared" si="2524"/>
        <v>0</v>
      </c>
      <c r="AW1004" s="32"/>
      <c r="AX1004" s="32"/>
      <c r="AY1004" s="1"/>
      <c r="AZ1004" s="1"/>
      <c r="BA1004" s="1"/>
      <c r="BB1004" s="1"/>
      <c r="BC1004" s="1"/>
      <c r="BD1004" s="1"/>
      <c r="BE1004" s="1"/>
    </row>
    <row r="1005" ht="31.5">
      <c r="A1005" s="29" t="s">
        <v>504</v>
      </c>
      <c r="B1005" s="29" t="s">
        <v>27</v>
      </c>
      <c r="C1005" s="29" t="s">
        <v>29</v>
      </c>
      <c r="D1005" s="29" t="s">
        <v>443</v>
      </c>
      <c r="E1005" s="29" t="s">
        <v>129</v>
      </c>
      <c r="F1005" s="30" t="s">
        <v>130</v>
      </c>
      <c r="G1005" s="31">
        <v>665</v>
      </c>
      <c r="H1005" s="31">
        <v>665</v>
      </c>
      <c r="I1005" s="31">
        <v>665</v>
      </c>
      <c r="J1005" s="31"/>
      <c r="K1005" s="31"/>
      <c r="L1005" s="31"/>
      <c r="M1005" s="31">
        <f t="shared" si="2390"/>
        <v>665</v>
      </c>
      <c r="N1005" s="31">
        <f t="shared" si="2391"/>
        <v>665</v>
      </c>
      <c r="O1005" s="31">
        <f t="shared" si="2392"/>
        <v>665</v>
      </c>
      <c r="P1005" s="31"/>
      <c r="Q1005" s="31"/>
      <c r="R1005" s="31"/>
      <c r="S1005" s="31"/>
      <c r="T1005" s="31"/>
      <c r="U1005" s="31"/>
      <c r="V1005" s="31"/>
      <c r="W1005" s="31"/>
      <c r="X1005" s="31"/>
      <c r="Y1005" s="31"/>
      <c r="Z1005" s="31"/>
      <c r="AA1005" s="31"/>
      <c r="AB1005" s="31"/>
      <c r="AC1005" s="31">
        <f t="shared" si="2508"/>
        <v>665</v>
      </c>
      <c r="AD1005" s="31">
        <f t="shared" si="2509"/>
        <v>665</v>
      </c>
      <c r="AE1005" s="31">
        <f t="shared" si="2510"/>
        <v>665</v>
      </c>
      <c r="AF1005" s="31"/>
      <c r="AG1005" s="31">
        <f t="shared" si="2512"/>
        <v>665</v>
      </c>
      <c r="AH1005" s="31">
        <f t="shared" si="2513"/>
        <v>665</v>
      </c>
      <c r="AI1005" s="31">
        <f t="shared" si="2514"/>
        <v>665</v>
      </c>
      <c r="AJ1005" s="31"/>
      <c r="AK1005" s="31"/>
      <c r="AL1005" s="31"/>
      <c r="AM1005" s="31"/>
      <c r="AN1005" s="31"/>
      <c r="AO1005" s="31"/>
      <c r="AP1005" s="31"/>
      <c r="AQ1005" s="31"/>
      <c r="AR1005" s="31"/>
      <c r="AS1005" s="31">
        <f t="shared" si="2486"/>
        <v>665</v>
      </c>
      <c r="AT1005" s="31">
        <f t="shared" si="2487"/>
        <v>665</v>
      </c>
      <c r="AU1005" s="31">
        <f t="shared" si="2488"/>
        <v>665</v>
      </c>
      <c r="AV1005" s="31"/>
      <c r="AW1005" s="32"/>
      <c r="AX1005" s="32"/>
      <c r="AY1005" s="1"/>
      <c r="AZ1005" s="1"/>
      <c r="BA1005" s="1"/>
      <c r="BB1005" s="1"/>
      <c r="BC1005" s="1"/>
      <c r="BD1005" s="1"/>
      <c r="BE1005" s="1"/>
    </row>
    <row r="1006" hidden="1">
      <c r="A1006" s="29" t="s">
        <v>504</v>
      </c>
      <c r="B1006" s="29" t="s">
        <v>27</v>
      </c>
      <c r="C1006" s="29" t="s">
        <v>29</v>
      </c>
      <c r="D1006" s="29" t="s">
        <v>224</v>
      </c>
      <c r="E1006" s="29"/>
      <c r="F1006" s="30" t="s">
        <v>34</v>
      </c>
      <c r="G1006" s="31">
        <f t="shared" si="2489"/>
        <v>15096.5</v>
      </c>
      <c r="H1006" s="31">
        <f t="shared" si="2490"/>
        <v>15551.699999999999</v>
      </c>
      <c r="I1006" s="31">
        <f t="shared" si="2491"/>
        <v>14820.5</v>
      </c>
      <c r="J1006" s="31">
        <f t="shared" si="2492"/>
        <v>0</v>
      </c>
      <c r="K1006" s="31">
        <f t="shared" si="2493"/>
        <v>0</v>
      </c>
      <c r="L1006" s="31">
        <f t="shared" si="2494"/>
        <v>0</v>
      </c>
      <c r="M1006" s="31">
        <f t="shared" si="2390"/>
        <v>15096.5</v>
      </c>
      <c r="N1006" s="31">
        <f t="shared" si="2391"/>
        <v>15551.699999999999</v>
      </c>
      <c r="O1006" s="31">
        <f t="shared" si="2392"/>
        <v>14820.5</v>
      </c>
      <c r="P1006" s="31">
        <f t="shared" si="2495"/>
        <v>0</v>
      </c>
      <c r="Q1006" s="31">
        <f t="shared" si="2496"/>
        <v>0</v>
      </c>
      <c r="R1006" s="31">
        <f t="shared" si="2497"/>
        <v>0</v>
      </c>
      <c r="S1006" s="31">
        <f t="shared" si="2498"/>
        <v>0</v>
      </c>
      <c r="T1006" s="31">
        <f t="shared" si="2499"/>
        <v>0</v>
      </c>
      <c r="U1006" s="31">
        <f t="shared" si="2500"/>
        <v>0</v>
      </c>
      <c r="V1006" s="31">
        <f t="shared" si="2501"/>
        <v>0</v>
      </c>
      <c r="W1006" s="31">
        <f t="shared" si="2502"/>
        <v>0</v>
      </c>
      <c r="X1006" s="31">
        <f t="shared" si="2503"/>
        <v>0</v>
      </c>
      <c r="Y1006" s="31">
        <f t="shared" si="2504"/>
        <v>0</v>
      </c>
      <c r="Z1006" s="31">
        <f t="shared" si="2505"/>
        <v>0</v>
      </c>
      <c r="AA1006" s="31">
        <f t="shared" si="2506"/>
        <v>0</v>
      </c>
      <c r="AB1006" s="31">
        <f t="shared" si="2507"/>
        <v>0</v>
      </c>
      <c r="AC1006" s="31">
        <f t="shared" si="2508"/>
        <v>15096.5</v>
      </c>
      <c r="AD1006" s="31">
        <f t="shared" si="2509"/>
        <v>15551.699999999999</v>
      </c>
      <c r="AE1006" s="31">
        <f t="shared" si="2510"/>
        <v>14820.5</v>
      </c>
      <c r="AF1006" s="31">
        <f t="shared" si="2511"/>
        <v>0</v>
      </c>
      <c r="AG1006" s="31">
        <f t="shared" si="2512"/>
        <v>15096.5</v>
      </c>
      <c r="AH1006" s="31">
        <f t="shared" si="2513"/>
        <v>15551.699999999999</v>
      </c>
      <c r="AI1006" s="31">
        <f t="shared" si="2514"/>
        <v>14820.5</v>
      </c>
      <c r="AJ1006" s="31">
        <f t="shared" si="2515"/>
        <v>0</v>
      </c>
      <c r="AK1006" s="31">
        <f t="shared" si="2516"/>
        <v>0</v>
      </c>
      <c r="AL1006" s="31">
        <f t="shared" si="2517"/>
        <v>0</v>
      </c>
      <c r="AM1006" s="31">
        <f t="shared" si="2518"/>
        <v>0</v>
      </c>
      <c r="AN1006" s="31">
        <f t="shared" si="2519"/>
        <v>0</v>
      </c>
      <c r="AO1006" s="31">
        <f t="shared" si="2520"/>
        <v>0</v>
      </c>
      <c r="AP1006" s="31">
        <f t="shared" si="2521"/>
        <v>0</v>
      </c>
      <c r="AQ1006" s="31">
        <f t="shared" si="2522"/>
        <v>0</v>
      </c>
      <c r="AR1006" s="31">
        <f t="shared" si="2523"/>
        <v>0</v>
      </c>
      <c r="AS1006" s="31">
        <f t="shared" si="2486"/>
        <v>15096.5</v>
      </c>
      <c r="AT1006" s="31">
        <f t="shared" si="2487"/>
        <v>15551.699999999999</v>
      </c>
      <c r="AU1006" s="31">
        <f t="shared" si="2488"/>
        <v>14820.5</v>
      </c>
      <c r="AV1006" s="31">
        <f t="shared" si="2524"/>
        <v>0</v>
      </c>
      <c r="AW1006" s="32">
        <v>0</v>
      </c>
      <c r="AX1006" s="32"/>
      <c r="AY1006" s="1" t="s">
        <v>152</v>
      </c>
      <c r="AZ1006" s="1"/>
      <c r="BA1006" s="1"/>
      <c r="BB1006" s="1"/>
      <c r="BC1006" s="1"/>
      <c r="BD1006" s="1"/>
      <c r="BE1006" s="1"/>
    </row>
    <row r="1007" ht="47.25">
      <c r="A1007" s="29" t="s">
        <v>504</v>
      </c>
      <c r="B1007" s="29" t="s">
        <v>27</v>
      </c>
      <c r="C1007" s="29" t="s">
        <v>29</v>
      </c>
      <c r="D1007" s="29" t="s">
        <v>225</v>
      </c>
      <c r="E1007" s="29"/>
      <c r="F1007" s="30" t="s">
        <v>226</v>
      </c>
      <c r="G1007" s="31">
        <f>G1008+G1011+G1015+G1013</f>
        <v>15096.5</v>
      </c>
      <c r="H1007" s="31">
        <f>H1008+H1011+H1015+H1013</f>
        <v>15551.699999999999</v>
      </c>
      <c r="I1007" s="31">
        <f>I1008+I1011+I1015+I1013</f>
        <v>14820.5</v>
      </c>
      <c r="J1007" s="31">
        <f>J1008+J1011+J1015+J1013</f>
        <v>0</v>
      </c>
      <c r="K1007" s="31">
        <f>K1008+K1011+K1015+K1013</f>
        <v>0</v>
      </c>
      <c r="L1007" s="31">
        <f>L1008+L1011+L1015+L1013</f>
        <v>0</v>
      </c>
      <c r="M1007" s="31">
        <f t="shared" si="2390"/>
        <v>15096.5</v>
      </c>
      <c r="N1007" s="31">
        <f t="shared" si="2391"/>
        <v>15551.699999999999</v>
      </c>
      <c r="O1007" s="31">
        <f t="shared" si="2392"/>
        <v>14820.5</v>
      </c>
      <c r="P1007" s="31">
        <f>P1008+P1011+P1015+P1013</f>
        <v>0</v>
      </c>
      <c r="Q1007" s="31">
        <f>Q1008+Q1011+Q1015+Q1013</f>
        <v>0</v>
      </c>
      <c r="R1007" s="31">
        <f>R1008+R1011+R1015+R1013</f>
        <v>0</v>
      </c>
      <c r="S1007" s="31">
        <f>S1008+S1011+S1015+S1013</f>
        <v>0</v>
      </c>
      <c r="T1007" s="31">
        <f>T1008+T1011+T1015+T1013</f>
        <v>0</v>
      </c>
      <c r="U1007" s="31">
        <f>U1008+U1011+U1015+U1013</f>
        <v>0</v>
      </c>
      <c r="V1007" s="31">
        <f>V1008+V1011+V1015+V1013</f>
        <v>0</v>
      </c>
      <c r="W1007" s="31">
        <f>W1008+W1011+W1015+W1013</f>
        <v>0</v>
      </c>
      <c r="X1007" s="31">
        <f>X1008+X1011+X1015+X1013</f>
        <v>0</v>
      </c>
      <c r="Y1007" s="31">
        <f>Y1008+Y1011+Y1015+Y1013</f>
        <v>0</v>
      </c>
      <c r="Z1007" s="31">
        <f>Z1008+Z1011+Z1015+Z1013</f>
        <v>0</v>
      </c>
      <c r="AA1007" s="31">
        <f>AA1008+AA1011+AA1015+AA1013</f>
        <v>0</v>
      </c>
      <c r="AB1007" s="31">
        <f>AB1008+AB1011+AB1015+AB1013</f>
        <v>0</v>
      </c>
      <c r="AC1007" s="31">
        <f t="shared" si="2508"/>
        <v>15096.5</v>
      </c>
      <c r="AD1007" s="31">
        <f t="shared" si="2509"/>
        <v>15551.699999999999</v>
      </c>
      <c r="AE1007" s="31">
        <f t="shared" si="2510"/>
        <v>14820.5</v>
      </c>
      <c r="AF1007" s="31">
        <f>AF1008+AF1011+AF1015+AF1013</f>
        <v>0</v>
      </c>
      <c r="AG1007" s="31">
        <f t="shared" si="2512"/>
        <v>15096.5</v>
      </c>
      <c r="AH1007" s="31">
        <f t="shared" si="2513"/>
        <v>15551.699999999999</v>
      </c>
      <c r="AI1007" s="31">
        <f t="shared" si="2514"/>
        <v>14820.5</v>
      </c>
      <c r="AJ1007" s="31">
        <f>AJ1008+AJ1011+AJ1015+AJ1013</f>
        <v>0</v>
      </c>
      <c r="AK1007" s="31">
        <f>AK1008+AK1011+AK1015+AK1013</f>
        <v>0</v>
      </c>
      <c r="AL1007" s="31">
        <f>AL1008+AL1011+AL1015+AL1013</f>
        <v>0</v>
      </c>
      <c r="AM1007" s="31">
        <f>AM1008+AM1011+AM1015+AM1013</f>
        <v>0</v>
      </c>
      <c r="AN1007" s="31">
        <f>AN1008+AN1011+AN1015+AN1013</f>
        <v>0</v>
      </c>
      <c r="AO1007" s="31">
        <f>AO1008+AO1011+AO1015+AO1013</f>
        <v>0</v>
      </c>
      <c r="AP1007" s="31">
        <f>AP1008+AP1011+AP1015+AP1013</f>
        <v>0</v>
      </c>
      <c r="AQ1007" s="31">
        <f>AQ1008+AQ1011+AQ1015+AQ1013</f>
        <v>0</v>
      </c>
      <c r="AR1007" s="31">
        <f>AR1008+AR1011+AR1015+AR1013</f>
        <v>0</v>
      </c>
      <c r="AS1007" s="31">
        <f t="shared" si="2486"/>
        <v>15096.5</v>
      </c>
      <c r="AT1007" s="31">
        <f t="shared" si="2487"/>
        <v>15551.699999999999</v>
      </c>
      <c r="AU1007" s="31">
        <f t="shared" si="2488"/>
        <v>14820.5</v>
      </c>
      <c r="AV1007" s="31">
        <f>AV1008+AV1011+AV1015+AV1013</f>
        <v>0</v>
      </c>
      <c r="AW1007" s="32"/>
      <c r="AX1007" s="32"/>
      <c r="AY1007" s="1"/>
      <c r="AZ1007" s="1"/>
      <c r="BA1007" s="1"/>
      <c r="BB1007" s="1"/>
      <c r="BC1007" s="1"/>
      <c r="BD1007" s="1"/>
      <c r="BE1007" s="1"/>
    </row>
    <row r="1008" ht="31.5">
      <c r="A1008" s="29" t="s">
        <v>504</v>
      </c>
      <c r="B1008" s="29" t="s">
        <v>27</v>
      </c>
      <c r="C1008" s="29" t="s">
        <v>29</v>
      </c>
      <c r="D1008" s="29" t="s">
        <v>445</v>
      </c>
      <c r="E1008" s="29"/>
      <c r="F1008" s="30" t="s">
        <v>446</v>
      </c>
      <c r="G1008" s="31">
        <f>G1009+G1010</f>
        <v>6140.3000000000002</v>
      </c>
      <c r="H1008" s="31">
        <f>H1009+H1010</f>
        <v>6595.5</v>
      </c>
      <c r="I1008" s="31">
        <f>I1009+I1010</f>
        <v>5864.3000000000002</v>
      </c>
      <c r="J1008" s="31">
        <f>J1009+J1010</f>
        <v>0</v>
      </c>
      <c r="K1008" s="31">
        <f>K1009+K1010</f>
        <v>0</v>
      </c>
      <c r="L1008" s="31">
        <f>L1009+L1010</f>
        <v>0</v>
      </c>
      <c r="M1008" s="31">
        <f t="shared" si="2390"/>
        <v>6140.3000000000002</v>
      </c>
      <c r="N1008" s="31">
        <f t="shared" si="2391"/>
        <v>6595.5</v>
      </c>
      <c r="O1008" s="31">
        <f t="shared" si="2392"/>
        <v>5864.3000000000002</v>
      </c>
      <c r="P1008" s="31">
        <f>P1009+P1010</f>
        <v>0</v>
      </c>
      <c r="Q1008" s="31">
        <f>Q1009+Q1010</f>
        <v>0</v>
      </c>
      <c r="R1008" s="31">
        <f>R1009+R1010</f>
        <v>0</v>
      </c>
      <c r="S1008" s="31">
        <f>S1009+S1010</f>
        <v>0</v>
      </c>
      <c r="T1008" s="31">
        <f>T1009+T1010</f>
        <v>0</v>
      </c>
      <c r="U1008" s="31">
        <f>U1009+U1010</f>
        <v>0</v>
      </c>
      <c r="V1008" s="31">
        <f>V1009+V1010</f>
        <v>0</v>
      </c>
      <c r="W1008" s="31">
        <f>W1009+W1010</f>
        <v>0</v>
      </c>
      <c r="X1008" s="31">
        <f>X1009+X1010</f>
        <v>0</v>
      </c>
      <c r="Y1008" s="31">
        <f>Y1009+Y1010</f>
        <v>0</v>
      </c>
      <c r="Z1008" s="31">
        <f>Z1009+Z1010</f>
        <v>0</v>
      </c>
      <c r="AA1008" s="31">
        <f>AA1009+AA1010</f>
        <v>0</v>
      </c>
      <c r="AB1008" s="31">
        <f>AB1009+AB1010</f>
        <v>0</v>
      </c>
      <c r="AC1008" s="31">
        <f t="shared" si="2508"/>
        <v>6140.3000000000002</v>
      </c>
      <c r="AD1008" s="31">
        <f t="shared" si="2509"/>
        <v>6595.5</v>
      </c>
      <c r="AE1008" s="31">
        <f t="shared" si="2510"/>
        <v>5864.3000000000002</v>
      </c>
      <c r="AF1008" s="31">
        <f>AF1009+AF1010</f>
        <v>0</v>
      </c>
      <c r="AG1008" s="31">
        <f t="shared" si="2512"/>
        <v>6140.3000000000002</v>
      </c>
      <c r="AH1008" s="31">
        <f t="shared" si="2513"/>
        <v>6595.5</v>
      </c>
      <c r="AI1008" s="31">
        <f t="shared" si="2514"/>
        <v>5864.3000000000002</v>
      </c>
      <c r="AJ1008" s="31">
        <f>AJ1009+AJ1010</f>
        <v>0</v>
      </c>
      <c r="AK1008" s="31">
        <f>AK1009+AK1010</f>
        <v>0</v>
      </c>
      <c r="AL1008" s="31">
        <f>AL1009+AL1010</f>
        <v>0</v>
      </c>
      <c r="AM1008" s="31">
        <f>AM1009+AM1010</f>
        <v>0</v>
      </c>
      <c r="AN1008" s="31">
        <f>AN1009+AN1010</f>
        <v>0</v>
      </c>
      <c r="AO1008" s="31">
        <f>AO1009+AO1010</f>
        <v>0</v>
      </c>
      <c r="AP1008" s="31">
        <f>AP1009+AP1010</f>
        <v>0</v>
      </c>
      <c r="AQ1008" s="31">
        <f>AQ1009+AQ1010</f>
        <v>0</v>
      </c>
      <c r="AR1008" s="31">
        <f>AR1009+AR1010</f>
        <v>0</v>
      </c>
      <c r="AS1008" s="31">
        <f t="shared" si="2486"/>
        <v>6140.3000000000002</v>
      </c>
      <c r="AT1008" s="31">
        <f t="shared" si="2487"/>
        <v>6595.5</v>
      </c>
      <c r="AU1008" s="31">
        <f t="shared" si="2488"/>
        <v>5864.3000000000002</v>
      </c>
      <c r="AV1008" s="31">
        <f>AV1009+AV1010</f>
        <v>0</v>
      </c>
      <c r="AW1008" s="32"/>
      <c r="AX1008" s="32"/>
      <c r="AY1008" s="1"/>
      <c r="AZ1008" s="1"/>
      <c r="BA1008" s="1"/>
      <c r="BB1008" s="1"/>
      <c r="BC1008" s="1"/>
      <c r="BD1008" s="1"/>
      <c r="BE1008" s="1"/>
    </row>
    <row r="1009" ht="31.5">
      <c r="A1009" s="29" t="s">
        <v>504</v>
      </c>
      <c r="B1009" s="29" t="s">
        <v>27</v>
      </c>
      <c r="C1009" s="29" t="s">
        <v>29</v>
      </c>
      <c r="D1009" s="29" t="s">
        <v>445</v>
      </c>
      <c r="E1009" s="29" t="s">
        <v>39</v>
      </c>
      <c r="F1009" s="30" t="s">
        <v>40</v>
      </c>
      <c r="G1009" s="31">
        <v>6078.8000000000002</v>
      </c>
      <c r="H1009" s="31">
        <v>6534.8999999999996</v>
      </c>
      <c r="I1009" s="31">
        <v>5804.8000000000002</v>
      </c>
      <c r="J1009" s="31"/>
      <c r="K1009" s="31"/>
      <c r="L1009" s="31"/>
      <c r="M1009" s="31">
        <f t="shared" si="2390"/>
        <v>6078.8000000000002</v>
      </c>
      <c r="N1009" s="31">
        <f t="shared" si="2391"/>
        <v>6534.8999999999996</v>
      </c>
      <c r="O1009" s="31">
        <f t="shared" si="2392"/>
        <v>5804.8000000000002</v>
      </c>
      <c r="P1009" s="31"/>
      <c r="Q1009" s="31"/>
      <c r="R1009" s="31"/>
      <c r="S1009" s="31"/>
      <c r="T1009" s="31"/>
      <c r="U1009" s="31"/>
      <c r="V1009" s="31"/>
      <c r="W1009" s="31"/>
      <c r="X1009" s="31"/>
      <c r="Y1009" s="31"/>
      <c r="Z1009" s="31"/>
      <c r="AA1009" s="31"/>
      <c r="AB1009" s="31"/>
      <c r="AC1009" s="31">
        <f t="shared" si="2508"/>
        <v>6078.8000000000002</v>
      </c>
      <c r="AD1009" s="31">
        <f t="shared" si="2509"/>
        <v>6534.8999999999996</v>
      </c>
      <c r="AE1009" s="31">
        <f t="shared" si="2510"/>
        <v>5804.8000000000002</v>
      </c>
      <c r="AF1009" s="31"/>
      <c r="AG1009" s="31">
        <f t="shared" si="2512"/>
        <v>6078.8000000000002</v>
      </c>
      <c r="AH1009" s="31">
        <f t="shared" si="2513"/>
        <v>6534.8999999999996</v>
      </c>
      <c r="AI1009" s="31">
        <f t="shared" si="2514"/>
        <v>5804.8000000000002</v>
      </c>
      <c r="AJ1009" s="31"/>
      <c r="AK1009" s="31"/>
      <c r="AL1009" s="31"/>
      <c r="AM1009" s="31"/>
      <c r="AN1009" s="31"/>
      <c r="AO1009" s="31"/>
      <c r="AP1009" s="31"/>
      <c r="AQ1009" s="31"/>
      <c r="AR1009" s="31"/>
      <c r="AS1009" s="31">
        <f t="shared" si="2486"/>
        <v>6078.8000000000002</v>
      </c>
      <c r="AT1009" s="31">
        <f t="shared" si="2487"/>
        <v>6534.8999999999996</v>
      </c>
      <c r="AU1009" s="31">
        <f t="shared" si="2488"/>
        <v>5804.8000000000002</v>
      </c>
      <c r="AV1009" s="31"/>
      <c r="AW1009" s="32"/>
      <c r="AX1009" s="32"/>
      <c r="AY1009" s="1"/>
      <c r="AZ1009" s="1"/>
      <c r="BA1009" s="1"/>
      <c r="BB1009" s="1"/>
      <c r="BC1009" s="1"/>
      <c r="BD1009" s="1"/>
      <c r="BE1009" s="1"/>
    </row>
    <row r="1010">
      <c r="A1010" s="29" t="s">
        <v>504</v>
      </c>
      <c r="B1010" s="29" t="s">
        <v>27</v>
      </c>
      <c r="C1010" s="29" t="s">
        <v>29</v>
      </c>
      <c r="D1010" s="29" t="s">
        <v>445</v>
      </c>
      <c r="E1010" s="29" t="s">
        <v>41</v>
      </c>
      <c r="F1010" s="30" t="s">
        <v>42</v>
      </c>
      <c r="G1010" s="31">
        <v>61.5</v>
      </c>
      <c r="H1010" s="31">
        <v>60.600000000000001</v>
      </c>
      <c r="I1010" s="31">
        <v>59.5</v>
      </c>
      <c r="J1010" s="31"/>
      <c r="K1010" s="31"/>
      <c r="L1010" s="31"/>
      <c r="M1010" s="31">
        <f t="shared" si="2390"/>
        <v>61.5</v>
      </c>
      <c r="N1010" s="31">
        <f t="shared" si="2391"/>
        <v>60.600000000000001</v>
      </c>
      <c r="O1010" s="31">
        <f t="shared" si="2392"/>
        <v>59.5</v>
      </c>
      <c r="P1010" s="31"/>
      <c r="Q1010" s="31"/>
      <c r="R1010" s="31"/>
      <c r="S1010" s="31"/>
      <c r="T1010" s="31"/>
      <c r="U1010" s="31"/>
      <c r="V1010" s="31"/>
      <c r="W1010" s="31"/>
      <c r="X1010" s="31"/>
      <c r="Y1010" s="31"/>
      <c r="Z1010" s="31"/>
      <c r="AA1010" s="31"/>
      <c r="AB1010" s="31"/>
      <c r="AC1010" s="31">
        <f t="shared" si="2508"/>
        <v>61.5</v>
      </c>
      <c r="AD1010" s="31">
        <f t="shared" si="2509"/>
        <v>60.600000000000001</v>
      </c>
      <c r="AE1010" s="31">
        <f t="shared" si="2510"/>
        <v>59.5</v>
      </c>
      <c r="AF1010" s="31"/>
      <c r="AG1010" s="31">
        <f t="shared" si="2512"/>
        <v>61.5</v>
      </c>
      <c r="AH1010" s="31">
        <f t="shared" si="2513"/>
        <v>60.600000000000001</v>
      </c>
      <c r="AI1010" s="31">
        <f t="shared" si="2514"/>
        <v>59.5</v>
      </c>
      <c r="AJ1010" s="31"/>
      <c r="AK1010" s="31"/>
      <c r="AL1010" s="31"/>
      <c r="AM1010" s="31"/>
      <c r="AN1010" s="31"/>
      <c r="AO1010" s="31"/>
      <c r="AP1010" s="31"/>
      <c r="AQ1010" s="31"/>
      <c r="AR1010" s="31"/>
      <c r="AS1010" s="31">
        <f t="shared" si="2486"/>
        <v>61.5</v>
      </c>
      <c r="AT1010" s="31">
        <f t="shared" si="2487"/>
        <v>60.600000000000001</v>
      </c>
      <c r="AU1010" s="31">
        <f t="shared" si="2488"/>
        <v>59.5</v>
      </c>
      <c r="AV1010" s="31"/>
      <c r="AW1010" s="32"/>
      <c r="AX1010" s="32"/>
      <c r="AY1010" s="1"/>
      <c r="AZ1010" s="1"/>
      <c r="BA1010" s="1"/>
      <c r="BB1010" s="1"/>
      <c r="BC1010" s="1"/>
      <c r="BD1010" s="1"/>
      <c r="BE1010" s="1"/>
    </row>
    <row r="1011" ht="31.5">
      <c r="A1011" s="29" t="s">
        <v>504</v>
      </c>
      <c r="B1011" s="29" t="s">
        <v>27</v>
      </c>
      <c r="C1011" s="29" t="s">
        <v>29</v>
      </c>
      <c r="D1011" s="29" t="s">
        <v>447</v>
      </c>
      <c r="E1011" s="36"/>
      <c r="F1011" s="30" t="s">
        <v>448</v>
      </c>
      <c r="G1011" s="31">
        <f>G1012</f>
        <v>7573.8000000000002</v>
      </c>
      <c r="H1011" s="31">
        <f>H1012</f>
        <v>7573.8000000000002</v>
      </c>
      <c r="I1011" s="31">
        <f>I1012</f>
        <v>7573.8000000000002</v>
      </c>
      <c r="J1011" s="31">
        <f>J1012</f>
        <v>0</v>
      </c>
      <c r="K1011" s="31">
        <f>K1012</f>
        <v>0</v>
      </c>
      <c r="L1011" s="31">
        <f>L1012</f>
        <v>0</v>
      </c>
      <c r="M1011" s="31">
        <f t="shared" si="2390"/>
        <v>7573.8000000000002</v>
      </c>
      <c r="N1011" s="31">
        <f t="shared" si="2391"/>
        <v>7573.8000000000002</v>
      </c>
      <c r="O1011" s="31">
        <f t="shared" si="2392"/>
        <v>7573.8000000000002</v>
      </c>
      <c r="P1011" s="31">
        <f>P1012</f>
        <v>0</v>
      </c>
      <c r="Q1011" s="31">
        <f>Q1012</f>
        <v>0</v>
      </c>
      <c r="R1011" s="31">
        <f>R1012</f>
        <v>0</v>
      </c>
      <c r="S1011" s="31">
        <f>S1012</f>
        <v>0</v>
      </c>
      <c r="T1011" s="31">
        <f>T1012</f>
        <v>0</v>
      </c>
      <c r="U1011" s="31">
        <f>U1012</f>
        <v>0</v>
      </c>
      <c r="V1011" s="31">
        <f>V1012</f>
        <v>0</v>
      </c>
      <c r="W1011" s="31">
        <f>W1012</f>
        <v>0</v>
      </c>
      <c r="X1011" s="31">
        <f>X1012</f>
        <v>0</v>
      </c>
      <c r="Y1011" s="31">
        <f>Y1012</f>
        <v>0</v>
      </c>
      <c r="Z1011" s="31">
        <f>Z1012</f>
        <v>0</v>
      </c>
      <c r="AA1011" s="31">
        <f>AA1012</f>
        <v>0</v>
      </c>
      <c r="AB1011" s="31">
        <f>AB1012</f>
        <v>0</v>
      </c>
      <c r="AC1011" s="31">
        <f t="shared" si="2508"/>
        <v>7573.8000000000002</v>
      </c>
      <c r="AD1011" s="31">
        <f t="shared" si="2509"/>
        <v>7573.8000000000002</v>
      </c>
      <c r="AE1011" s="31">
        <f t="shared" si="2510"/>
        <v>7573.8000000000002</v>
      </c>
      <c r="AF1011" s="31">
        <f>AF1012</f>
        <v>0</v>
      </c>
      <c r="AG1011" s="31">
        <f t="shared" si="2512"/>
        <v>7573.8000000000002</v>
      </c>
      <c r="AH1011" s="31">
        <f t="shared" si="2513"/>
        <v>7573.8000000000002</v>
      </c>
      <c r="AI1011" s="31">
        <f t="shared" si="2514"/>
        <v>7573.8000000000002</v>
      </c>
      <c r="AJ1011" s="31">
        <f>AJ1012</f>
        <v>0</v>
      </c>
      <c r="AK1011" s="31">
        <f>AK1012</f>
        <v>0</v>
      </c>
      <c r="AL1011" s="31">
        <f>AL1012</f>
        <v>0</v>
      </c>
      <c r="AM1011" s="31">
        <f>AM1012</f>
        <v>0</v>
      </c>
      <c r="AN1011" s="31">
        <f>AN1012</f>
        <v>0</v>
      </c>
      <c r="AO1011" s="31">
        <f>AO1012</f>
        <v>0</v>
      </c>
      <c r="AP1011" s="31">
        <f>AP1012</f>
        <v>0</v>
      </c>
      <c r="AQ1011" s="31">
        <f>AQ1012</f>
        <v>0</v>
      </c>
      <c r="AR1011" s="31">
        <f>AR1012</f>
        <v>0</v>
      </c>
      <c r="AS1011" s="31">
        <f t="shared" si="2486"/>
        <v>7573.8000000000002</v>
      </c>
      <c r="AT1011" s="31">
        <f t="shared" si="2487"/>
        <v>7573.8000000000002</v>
      </c>
      <c r="AU1011" s="31">
        <f t="shared" si="2488"/>
        <v>7573.8000000000002</v>
      </c>
      <c r="AV1011" s="31">
        <f>AV1012</f>
        <v>0</v>
      </c>
      <c r="AW1011" s="32"/>
      <c r="AX1011" s="32"/>
      <c r="AY1011" s="1"/>
      <c r="AZ1011" s="1"/>
      <c r="BA1011" s="1"/>
      <c r="BB1011" s="1"/>
      <c r="BC1011" s="1"/>
      <c r="BD1011" s="1"/>
      <c r="BE1011" s="1"/>
    </row>
    <row r="1012" ht="31.5">
      <c r="A1012" s="29" t="s">
        <v>504</v>
      </c>
      <c r="B1012" s="29" t="s">
        <v>27</v>
      </c>
      <c r="C1012" s="29" t="s">
        <v>29</v>
      </c>
      <c r="D1012" s="29" t="s">
        <v>447</v>
      </c>
      <c r="E1012" s="29" t="s">
        <v>129</v>
      </c>
      <c r="F1012" s="30" t="s">
        <v>130</v>
      </c>
      <c r="G1012" s="31">
        <v>7573.8000000000002</v>
      </c>
      <c r="H1012" s="31">
        <v>7573.8000000000002</v>
      </c>
      <c r="I1012" s="31">
        <v>7573.8000000000002</v>
      </c>
      <c r="J1012" s="31"/>
      <c r="K1012" s="31"/>
      <c r="L1012" s="31"/>
      <c r="M1012" s="31">
        <f t="shared" si="2390"/>
        <v>7573.8000000000002</v>
      </c>
      <c r="N1012" s="31">
        <f t="shared" si="2391"/>
        <v>7573.8000000000002</v>
      </c>
      <c r="O1012" s="31">
        <f t="shared" si="2392"/>
        <v>7573.8000000000002</v>
      </c>
      <c r="P1012" s="31"/>
      <c r="Q1012" s="31"/>
      <c r="R1012" s="31"/>
      <c r="S1012" s="31"/>
      <c r="T1012" s="31"/>
      <c r="U1012" s="31"/>
      <c r="V1012" s="31"/>
      <c r="W1012" s="31"/>
      <c r="X1012" s="31"/>
      <c r="Y1012" s="31"/>
      <c r="Z1012" s="31"/>
      <c r="AA1012" s="31"/>
      <c r="AB1012" s="31"/>
      <c r="AC1012" s="31">
        <f t="shared" si="2508"/>
        <v>7573.8000000000002</v>
      </c>
      <c r="AD1012" s="31">
        <f t="shared" si="2509"/>
        <v>7573.8000000000002</v>
      </c>
      <c r="AE1012" s="31">
        <f t="shared" si="2510"/>
        <v>7573.8000000000002</v>
      </c>
      <c r="AF1012" s="31"/>
      <c r="AG1012" s="31">
        <f t="shared" si="2512"/>
        <v>7573.8000000000002</v>
      </c>
      <c r="AH1012" s="31">
        <f t="shared" si="2513"/>
        <v>7573.8000000000002</v>
      </c>
      <c r="AI1012" s="31">
        <f t="shared" si="2514"/>
        <v>7573.8000000000002</v>
      </c>
      <c r="AJ1012" s="31"/>
      <c r="AK1012" s="31"/>
      <c r="AL1012" s="31"/>
      <c r="AM1012" s="31"/>
      <c r="AN1012" s="31"/>
      <c r="AO1012" s="31"/>
      <c r="AP1012" s="31"/>
      <c r="AQ1012" s="31"/>
      <c r="AR1012" s="31"/>
      <c r="AS1012" s="31">
        <f t="shared" si="2486"/>
        <v>7573.8000000000002</v>
      </c>
      <c r="AT1012" s="31">
        <f t="shared" si="2487"/>
        <v>7573.8000000000002</v>
      </c>
      <c r="AU1012" s="31">
        <f t="shared" si="2488"/>
        <v>7573.8000000000002</v>
      </c>
      <c r="AV1012" s="31"/>
      <c r="AW1012" s="32"/>
      <c r="AX1012" s="32"/>
      <c r="AY1012" s="1"/>
      <c r="AZ1012" s="1"/>
      <c r="BA1012" s="1"/>
      <c r="BB1012" s="1"/>
      <c r="BC1012" s="1"/>
      <c r="BD1012" s="1"/>
      <c r="BE1012" s="1"/>
    </row>
    <row r="1013" ht="63">
      <c r="A1013" s="29" t="s">
        <v>504</v>
      </c>
      <c r="B1013" s="29" t="s">
        <v>27</v>
      </c>
      <c r="C1013" s="29" t="s">
        <v>29</v>
      </c>
      <c r="D1013" s="29" t="s">
        <v>506</v>
      </c>
      <c r="E1013" s="29"/>
      <c r="F1013" s="30" t="s">
        <v>507</v>
      </c>
      <c r="G1013" s="31">
        <f>G1014</f>
        <v>1110.9000000000001</v>
      </c>
      <c r="H1013" s="31">
        <f>H1014</f>
        <v>1110.9000000000001</v>
      </c>
      <c r="I1013" s="31">
        <f>I1014</f>
        <v>1110.9000000000001</v>
      </c>
      <c r="J1013" s="31">
        <f>J1014</f>
        <v>0</v>
      </c>
      <c r="K1013" s="31">
        <f>K1014</f>
        <v>0</v>
      </c>
      <c r="L1013" s="31">
        <f>L1014</f>
        <v>0</v>
      </c>
      <c r="M1013" s="31">
        <f t="shared" si="2390"/>
        <v>1110.9000000000001</v>
      </c>
      <c r="N1013" s="31">
        <f t="shared" si="2391"/>
        <v>1110.9000000000001</v>
      </c>
      <c r="O1013" s="31">
        <f t="shared" si="2392"/>
        <v>1110.9000000000001</v>
      </c>
      <c r="P1013" s="31">
        <f>P1014</f>
        <v>0</v>
      </c>
      <c r="Q1013" s="31">
        <f>Q1014</f>
        <v>0</v>
      </c>
      <c r="R1013" s="31">
        <f>R1014</f>
        <v>0</v>
      </c>
      <c r="S1013" s="31">
        <f>S1014</f>
        <v>0</v>
      </c>
      <c r="T1013" s="31">
        <f>T1014</f>
        <v>0</v>
      </c>
      <c r="U1013" s="31">
        <f>U1014</f>
        <v>0</v>
      </c>
      <c r="V1013" s="31">
        <f>V1014</f>
        <v>0</v>
      </c>
      <c r="W1013" s="31">
        <f>W1014</f>
        <v>0</v>
      </c>
      <c r="X1013" s="31">
        <f>X1014</f>
        <v>0</v>
      </c>
      <c r="Y1013" s="31">
        <f>Y1014</f>
        <v>0</v>
      </c>
      <c r="Z1013" s="31">
        <f>Z1014</f>
        <v>0</v>
      </c>
      <c r="AA1013" s="31">
        <f>AA1014</f>
        <v>0</v>
      </c>
      <c r="AB1013" s="31">
        <f>AB1014</f>
        <v>0</v>
      </c>
      <c r="AC1013" s="31">
        <f t="shared" si="2508"/>
        <v>1110.9000000000001</v>
      </c>
      <c r="AD1013" s="31">
        <f t="shared" si="2509"/>
        <v>1110.9000000000001</v>
      </c>
      <c r="AE1013" s="31">
        <f t="shared" si="2510"/>
        <v>1110.9000000000001</v>
      </c>
      <c r="AF1013" s="31">
        <f>AF1014</f>
        <v>0</v>
      </c>
      <c r="AG1013" s="31">
        <f t="shared" si="2512"/>
        <v>1110.9000000000001</v>
      </c>
      <c r="AH1013" s="31">
        <f t="shared" si="2513"/>
        <v>1110.9000000000001</v>
      </c>
      <c r="AI1013" s="31">
        <f t="shared" si="2514"/>
        <v>1110.9000000000001</v>
      </c>
      <c r="AJ1013" s="31">
        <f>AJ1014</f>
        <v>0</v>
      </c>
      <c r="AK1013" s="31">
        <f>AK1014</f>
        <v>0</v>
      </c>
      <c r="AL1013" s="31">
        <f>AL1014</f>
        <v>0</v>
      </c>
      <c r="AM1013" s="31">
        <f>AM1014</f>
        <v>0</v>
      </c>
      <c r="AN1013" s="31">
        <f>AN1014</f>
        <v>0</v>
      </c>
      <c r="AO1013" s="31">
        <f>AO1014</f>
        <v>0</v>
      </c>
      <c r="AP1013" s="31">
        <f>AP1014</f>
        <v>0</v>
      </c>
      <c r="AQ1013" s="31">
        <f>AQ1014</f>
        <v>0</v>
      </c>
      <c r="AR1013" s="31">
        <f>AR1014</f>
        <v>0</v>
      </c>
      <c r="AS1013" s="31">
        <f t="shared" si="2486"/>
        <v>1110.9000000000001</v>
      </c>
      <c r="AT1013" s="31">
        <f t="shared" si="2487"/>
        <v>1110.9000000000001</v>
      </c>
      <c r="AU1013" s="31">
        <f t="shared" si="2488"/>
        <v>1110.9000000000001</v>
      </c>
      <c r="AV1013" s="31">
        <f>AV1014</f>
        <v>0</v>
      </c>
      <c r="AW1013" s="32"/>
      <c r="AX1013" s="32"/>
      <c r="AY1013" s="1"/>
      <c r="AZ1013" s="1"/>
      <c r="BA1013" s="1"/>
      <c r="BB1013" s="1"/>
      <c r="BC1013" s="1"/>
      <c r="BD1013" s="1"/>
      <c r="BE1013" s="1"/>
    </row>
    <row r="1014" ht="31.5">
      <c r="A1014" s="29" t="s">
        <v>504</v>
      </c>
      <c r="B1014" s="29" t="s">
        <v>27</v>
      </c>
      <c r="C1014" s="29" t="s">
        <v>29</v>
      </c>
      <c r="D1014" s="29" t="s">
        <v>506</v>
      </c>
      <c r="E1014" s="29" t="s">
        <v>129</v>
      </c>
      <c r="F1014" s="30" t="s">
        <v>130</v>
      </c>
      <c r="G1014" s="31">
        <v>1110.9000000000001</v>
      </c>
      <c r="H1014" s="31">
        <v>1110.9000000000001</v>
      </c>
      <c r="I1014" s="31">
        <v>1110.9000000000001</v>
      </c>
      <c r="J1014" s="31"/>
      <c r="K1014" s="31"/>
      <c r="L1014" s="31"/>
      <c r="M1014" s="31">
        <f t="shared" si="2390"/>
        <v>1110.9000000000001</v>
      </c>
      <c r="N1014" s="31">
        <f t="shared" si="2391"/>
        <v>1110.9000000000001</v>
      </c>
      <c r="O1014" s="31">
        <f t="shared" si="2392"/>
        <v>1110.9000000000001</v>
      </c>
      <c r="P1014" s="31"/>
      <c r="Q1014" s="31"/>
      <c r="R1014" s="31"/>
      <c r="S1014" s="31"/>
      <c r="T1014" s="31"/>
      <c r="U1014" s="31"/>
      <c r="V1014" s="31"/>
      <c r="W1014" s="31"/>
      <c r="X1014" s="31"/>
      <c r="Y1014" s="31"/>
      <c r="Z1014" s="31"/>
      <c r="AA1014" s="31"/>
      <c r="AB1014" s="31"/>
      <c r="AC1014" s="31">
        <f t="shared" si="2508"/>
        <v>1110.9000000000001</v>
      </c>
      <c r="AD1014" s="31">
        <f t="shared" si="2509"/>
        <v>1110.9000000000001</v>
      </c>
      <c r="AE1014" s="31">
        <f t="shared" si="2510"/>
        <v>1110.9000000000001</v>
      </c>
      <c r="AF1014" s="31"/>
      <c r="AG1014" s="31">
        <f t="shared" si="2512"/>
        <v>1110.9000000000001</v>
      </c>
      <c r="AH1014" s="31">
        <f t="shared" si="2513"/>
        <v>1110.9000000000001</v>
      </c>
      <c r="AI1014" s="31">
        <f t="shared" si="2514"/>
        <v>1110.9000000000001</v>
      </c>
      <c r="AJ1014" s="31"/>
      <c r="AK1014" s="31"/>
      <c r="AL1014" s="31"/>
      <c r="AM1014" s="31"/>
      <c r="AN1014" s="31"/>
      <c r="AO1014" s="31"/>
      <c r="AP1014" s="31"/>
      <c r="AQ1014" s="31"/>
      <c r="AR1014" s="31"/>
      <c r="AS1014" s="31">
        <f t="shared" si="2486"/>
        <v>1110.9000000000001</v>
      </c>
      <c r="AT1014" s="31">
        <f t="shared" si="2487"/>
        <v>1110.9000000000001</v>
      </c>
      <c r="AU1014" s="31">
        <f t="shared" si="2488"/>
        <v>1110.9000000000001</v>
      </c>
      <c r="AV1014" s="31"/>
      <c r="AW1014" s="32"/>
      <c r="AX1014" s="32"/>
      <c r="AY1014" s="1"/>
      <c r="AZ1014" s="1"/>
      <c r="BA1014" s="1"/>
      <c r="BB1014" s="1"/>
      <c r="BC1014" s="1"/>
      <c r="BD1014" s="1"/>
      <c r="BE1014" s="1"/>
    </row>
    <row r="1015" ht="63">
      <c r="A1015" s="29" t="s">
        <v>504</v>
      </c>
      <c r="B1015" s="29" t="s">
        <v>27</v>
      </c>
      <c r="C1015" s="29" t="s">
        <v>29</v>
      </c>
      <c r="D1015" s="29" t="s">
        <v>268</v>
      </c>
      <c r="E1015" s="36"/>
      <c r="F1015" s="30" t="s">
        <v>269</v>
      </c>
      <c r="G1015" s="31">
        <f>G1016</f>
        <v>271.5</v>
      </c>
      <c r="H1015" s="31">
        <f>H1016</f>
        <v>271.5</v>
      </c>
      <c r="I1015" s="31">
        <f>I1016</f>
        <v>271.5</v>
      </c>
      <c r="J1015" s="31">
        <f>J1016</f>
        <v>0</v>
      </c>
      <c r="K1015" s="31">
        <f>K1016</f>
        <v>0</v>
      </c>
      <c r="L1015" s="31">
        <f>L1016</f>
        <v>0</v>
      </c>
      <c r="M1015" s="31">
        <f t="shared" si="2390"/>
        <v>271.5</v>
      </c>
      <c r="N1015" s="31">
        <f t="shared" si="2391"/>
        <v>271.5</v>
      </c>
      <c r="O1015" s="31">
        <f t="shared" si="2392"/>
        <v>271.5</v>
      </c>
      <c r="P1015" s="31">
        <f>P1016</f>
        <v>0</v>
      </c>
      <c r="Q1015" s="31">
        <f>Q1016</f>
        <v>0</v>
      </c>
      <c r="R1015" s="31">
        <f>R1016</f>
        <v>0</v>
      </c>
      <c r="S1015" s="31">
        <f>S1016</f>
        <v>0</v>
      </c>
      <c r="T1015" s="31">
        <f>T1016</f>
        <v>0</v>
      </c>
      <c r="U1015" s="31">
        <f>U1016</f>
        <v>0</v>
      </c>
      <c r="V1015" s="31">
        <f>V1016</f>
        <v>0</v>
      </c>
      <c r="W1015" s="31">
        <f>W1016</f>
        <v>0</v>
      </c>
      <c r="X1015" s="31">
        <f>X1016</f>
        <v>0</v>
      </c>
      <c r="Y1015" s="31">
        <f>Y1016</f>
        <v>0</v>
      </c>
      <c r="Z1015" s="31">
        <f>Z1016</f>
        <v>0</v>
      </c>
      <c r="AA1015" s="31">
        <f>AA1016</f>
        <v>0</v>
      </c>
      <c r="AB1015" s="31">
        <f>AB1016</f>
        <v>0</v>
      </c>
      <c r="AC1015" s="31">
        <f t="shared" si="2508"/>
        <v>271.5</v>
      </c>
      <c r="AD1015" s="31">
        <f t="shared" si="2509"/>
        <v>271.5</v>
      </c>
      <c r="AE1015" s="31">
        <f t="shared" si="2510"/>
        <v>271.5</v>
      </c>
      <c r="AF1015" s="31">
        <f>AF1016</f>
        <v>0</v>
      </c>
      <c r="AG1015" s="31">
        <f t="shared" si="2512"/>
        <v>271.5</v>
      </c>
      <c r="AH1015" s="31">
        <f t="shared" si="2513"/>
        <v>271.5</v>
      </c>
      <c r="AI1015" s="31">
        <f t="shared" si="2514"/>
        <v>271.5</v>
      </c>
      <c r="AJ1015" s="31">
        <f>AJ1016</f>
        <v>0</v>
      </c>
      <c r="AK1015" s="31">
        <f>AK1016</f>
        <v>0</v>
      </c>
      <c r="AL1015" s="31">
        <f>AL1016</f>
        <v>0</v>
      </c>
      <c r="AM1015" s="31">
        <f>AM1016</f>
        <v>0</v>
      </c>
      <c r="AN1015" s="31">
        <f>AN1016</f>
        <v>0</v>
      </c>
      <c r="AO1015" s="31">
        <f>AO1016</f>
        <v>0</v>
      </c>
      <c r="AP1015" s="31">
        <f>AP1016</f>
        <v>0</v>
      </c>
      <c r="AQ1015" s="31">
        <f>AQ1016</f>
        <v>0</v>
      </c>
      <c r="AR1015" s="31">
        <f>AR1016</f>
        <v>0</v>
      </c>
      <c r="AS1015" s="31">
        <f t="shared" si="2486"/>
        <v>271.5</v>
      </c>
      <c r="AT1015" s="31">
        <f t="shared" si="2487"/>
        <v>271.5</v>
      </c>
      <c r="AU1015" s="31">
        <f t="shared" si="2488"/>
        <v>271.5</v>
      </c>
      <c r="AV1015" s="31">
        <f>AV1016</f>
        <v>0</v>
      </c>
      <c r="AW1015" s="32"/>
      <c r="AX1015" s="32"/>
      <c r="AY1015" s="1"/>
      <c r="AZ1015" s="1"/>
      <c r="BA1015" s="1"/>
      <c r="BB1015" s="1"/>
      <c r="BC1015" s="1"/>
      <c r="BD1015" s="1"/>
      <c r="BE1015" s="1"/>
    </row>
    <row r="1016" ht="31.5">
      <c r="A1016" s="29" t="s">
        <v>504</v>
      </c>
      <c r="B1016" s="29" t="s">
        <v>27</v>
      </c>
      <c r="C1016" s="29" t="s">
        <v>29</v>
      </c>
      <c r="D1016" s="29" t="s">
        <v>268</v>
      </c>
      <c r="E1016" s="29" t="s">
        <v>129</v>
      </c>
      <c r="F1016" s="30" t="s">
        <v>130</v>
      </c>
      <c r="G1016" s="31">
        <v>271.5</v>
      </c>
      <c r="H1016" s="31">
        <v>271.5</v>
      </c>
      <c r="I1016" s="31">
        <v>271.5</v>
      </c>
      <c r="J1016" s="31"/>
      <c r="K1016" s="31"/>
      <c r="L1016" s="31"/>
      <c r="M1016" s="31">
        <f t="shared" si="2390"/>
        <v>271.5</v>
      </c>
      <c r="N1016" s="31">
        <f t="shared" si="2391"/>
        <v>271.5</v>
      </c>
      <c r="O1016" s="31">
        <f t="shared" si="2392"/>
        <v>271.5</v>
      </c>
      <c r="P1016" s="31"/>
      <c r="Q1016" s="31"/>
      <c r="R1016" s="31"/>
      <c r="S1016" s="31"/>
      <c r="T1016" s="31"/>
      <c r="U1016" s="31"/>
      <c r="V1016" s="31"/>
      <c r="W1016" s="31"/>
      <c r="X1016" s="31"/>
      <c r="Y1016" s="31"/>
      <c r="Z1016" s="31"/>
      <c r="AA1016" s="31"/>
      <c r="AB1016" s="31"/>
      <c r="AC1016" s="31">
        <f t="shared" si="2508"/>
        <v>271.5</v>
      </c>
      <c r="AD1016" s="31">
        <f t="shared" si="2509"/>
        <v>271.5</v>
      </c>
      <c r="AE1016" s="31">
        <f t="shared" si="2510"/>
        <v>271.5</v>
      </c>
      <c r="AF1016" s="31"/>
      <c r="AG1016" s="31">
        <f t="shared" si="2512"/>
        <v>271.5</v>
      </c>
      <c r="AH1016" s="31">
        <f t="shared" si="2513"/>
        <v>271.5</v>
      </c>
      <c r="AI1016" s="31">
        <f t="shared" si="2514"/>
        <v>271.5</v>
      </c>
      <c r="AJ1016" s="31"/>
      <c r="AK1016" s="31"/>
      <c r="AL1016" s="31"/>
      <c r="AM1016" s="31"/>
      <c r="AN1016" s="31"/>
      <c r="AO1016" s="31"/>
      <c r="AP1016" s="31"/>
      <c r="AQ1016" s="31"/>
      <c r="AR1016" s="31"/>
      <c r="AS1016" s="31">
        <f t="shared" si="2486"/>
        <v>271.5</v>
      </c>
      <c r="AT1016" s="31">
        <f t="shared" si="2487"/>
        <v>271.5</v>
      </c>
      <c r="AU1016" s="31">
        <f t="shared" si="2488"/>
        <v>271.5</v>
      </c>
      <c r="AV1016" s="31"/>
      <c r="AW1016" s="32"/>
      <c r="AX1016" s="32"/>
      <c r="AY1016" s="1"/>
      <c r="AZ1016" s="1"/>
      <c r="BA1016" s="1"/>
      <c r="BB1016" s="1"/>
      <c r="BC1016" s="1"/>
      <c r="BD1016" s="1"/>
      <c r="BE1016" s="1"/>
    </row>
    <row r="1017" s="19" customFormat="1" ht="31.5">
      <c r="A1017" s="20" t="s">
        <v>504</v>
      </c>
      <c r="B1017" s="20" t="s">
        <v>63</v>
      </c>
      <c r="C1017" s="20"/>
      <c r="D1017" s="20"/>
      <c r="E1017" s="34"/>
      <c r="F1017" s="21" t="s">
        <v>143</v>
      </c>
      <c r="G1017" s="22">
        <f>G1018+G1027</f>
        <v>2885.3000000000002</v>
      </c>
      <c r="H1017" s="22">
        <f>H1018+H1027</f>
        <v>2921.3000000000002</v>
      </c>
      <c r="I1017" s="22">
        <f>I1018+I1027</f>
        <v>2928.3000000000002</v>
      </c>
      <c r="J1017" s="22">
        <f>J1018+J1027</f>
        <v>0</v>
      </c>
      <c r="K1017" s="22">
        <f>K1018+K1027</f>
        <v>0</v>
      </c>
      <c r="L1017" s="22">
        <f>L1018+L1027</f>
        <v>0</v>
      </c>
      <c r="M1017" s="22">
        <f t="shared" ref="M1017:M1080" si="2525">G1017+J1017</f>
        <v>2885.3000000000002</v>
      </c>
      <c r="N1017" s="22">
        <f t="shared" ref="N1017:N1080" si="2526">H1017+K1017</f>
        <v>2921.3000000000002</v>
      </c>
      <c r="O1017" s="22">
        <f t="shared" ref="O1017:O1080" si="2527">I1017+L1017</f>
        <v>2928.3000000000002</v>
      </c>
      <c r="P1017" s="22">
        <f>P1018+P1027</f>
        <v>0</v>
      </c>
      <c r="Q1017" s="22">
        <f>Q1018+Q1027</f>
        <v>0</v>
      </c>
      <c r="R1017" s="22">
        <f>R1018+R1027</f>
        <v>0</v>
      </c>
      <c r="S1017" s="22">
        <f>S1018+S1027</f>
        <v>0</v>
      </c>
      <c r="T1017" s="22">
        <f>T1018+T1027</f>
        <v>0</v>
      </c>
      <c r="U1017" s="22">
        <f>U1018+U1027</f>
        <v>0</v>
      </c>
      <c r="V1017" s="22">
        <f>V1018+V1027</f>
        <v>0</v>
      </c>
      <c r="W1017" s="22">
        <f>W1018+W1027</f>
        <v>0</v>
      </c>
      <c r="X1017" s="22">
        <f>X1018+X1027</f>
        <v>0</v>
      </c>
      <c r="Y1017" s="22">
        <f>Y1018+Y1027</f>
        <v>0</v>
      </c>
      <c r="Z1017" s="22">
        <f>Z1018+Z1027</f>
        <v>0</v>
      </c>
      <c r="AA1017" s="22">
        <f>AA1018+AA1027</f>
        <v>0</v>
      </c>
      <c r="AB1017" s="22">
        <f>AB1018+AB1027</f>
        <v>0</v>
      </c>
      <c r="AC1017" s="22">
        <f t="shared" si="2508"/>
        <v>2885.3000000000002</v>
      </c>
      <c r="AD1017" s="22">
        <f t="shared" si="2509"/>
        <v>2921.3000000000002</v>
      </c>
      <c r="AE1017" s="22">
        <f t="shared" si="2510"/>
        <v>2928.3000000000002</v>
      </c>
      <c r="AF1017" s="22">
        <f>AF1018+AF1027</f>
        <v>0</v>
      </c>
      <c r="AG1017" s="22">
        <f t="shared" si="2512"/>
        <v>2885.3000000000002</v>
      </c>
      <c r="AH1017" s="22">
        <f t="shared" si="2513"/>
        <v>2921.3000000000002</v>
      </c>
      <c r="AI1017" s="22">
        <f t="shared" si="2514"/>
        <v>2928.3000000000002</v>
      </c>
      <c r="AJ1017" s="22">
        <f>AJ1018+AJ1027</f>
        <v>0</v>
      </c>
      <c r="AK1017" s="22">
        <f>AK1018+AK1027</f>
        <v>0</v>
      </c>
      <c r="AL1017" s="22">
        <f>AL1018+AL1027</f>
        <v>0</v>
      </c>
      <c r="AM1017" s="22">
        <f>AM1018+AM1027</f>
        <v>0</v>
      </c>
      <c r="AN1017" s="22">
        <f>AN1018+AN1027</f>
        <v>0</v>
      </c>
      <c r="AO1017" s="22">
        <f>AO1018+AO1027</f>
        <v>0</v>
      </c>
      <c r="AP1017" s="22">
        <f>AP1018+AP1027</f>
        <v>0</v>
      </c>
      <c r="AQ1017" s="22">
        <f>AQ1018+AQ1027</f>
        <v>0</v>
      </c>
      <c r="AR1017" s="22">
        <f>AR1018+AR1027</f>
        <v>0</v>
      </c>
      <c r="AS1017" s="22">
        <f t="shared" si="2486"/>
        <v>2885.3000000000002</v>
      </c>
      <c r="AT1017" s="22">
        <f t="shared" si="2487"/>
        <v>2921.3000000000002</v>
      </c>
      <c r="AU1017" s="22">
        <f t="shared" si="2488"/>
        <v>2928.3000000000002</v>
      </c>
      <c r="AV1017" s="22">
        <f>AV1018+AV1027</f>
        <v>0</v>
      </c>
      <c r="AW1017" s="23"/>
      <c r="AX1017" s="23"/>
      <c r="AY1017" s="19"/>
      <c r="AZ1017" s="19"/>
      <c r="BA1017" s="19"/>
      <c r="BB1017" s="19"/>
      <c r="BC1017" s="19"/>
      <c r="BD1017" s="19"/>
      <c r="BE1017" s="19"/>
    </row>
    <row r="1018" s="24" customFormat="1" ht="47.25">
      <c r="A1018" s="25" t="s">
        <v>504</v>
      </c>
      <c r="B1018" s="25" t="s">
        <v>63</v>
      </c>
      <c r="C1018" s="25" t="s">
        <v>295</v>
      </c>
      <c r="D1018" s="25"/>
      <c r="E1018" s="35"/>
      <c r="F1018" s="26" t="s">
        <v>451</v>
      </c>
      <c r="G1018" s="27">
        <f t="shared" ref="G1018:G1020" si="2528">G1019</f>
        <v>930.70000000000005</v>
      </c>
      <c r="H1018" s="27">
        <f t="shared" ref="H1018:H1020" si="2529">H1019</f>
        <v>928.70000000000005</v>
      </c>
      <c r="I1018" s="27">
        <f t="shared" ref="I1018:I1020" si="2530">I1019</f>
        <v>935.70000000000005</v>
      </c>
      <c r="J1018" s="27">
        <f t="shared" ref="J1018:J1020" si="2531">J1019</f>
        <v>0</v>
      </c>
      <c r="K1018" s="27">
        <f t="shared" ref="K1018:K1020" si="2532">K1019</f>
        <v>0</v>
      </c>
      <c r="L1018" s="27">
        <f t="shared" ref="L1018:L1020" si="2533">L1019</f>
        <v>0</v>
      </c>
      <c r="M1018" s="27">
        <f t="shared" si="2525"/>
        <v>930.70000000000005</v>
      </c>
      <c r="N1018" s="27">
        <f t="shared" si="2526"/>
        <v>928.70000000000005</v>
      </c>
      <c r="O1018" s="27">
        <f t="shared" si="2527"/>
        <v>935.70000000000005</v>
      </c>
      <c r="P1018" s="27">
        <f t="shared" ref="P1018:P1020" si="2534">P1019</f>
        <v>0</v>
      </c>
      <c r="Q1018" s="27">
        <f t="shared" ref="Q1018:Q1020" si="2535">Q1019</f>
        <v>0</v>
      </c>
      <c r="R1018" s="27">
        <f t="shared" ref="R1018:R1020" si="2536">R1019</f>
        <v>0</v>
      </c>
      <c r="S1018" s="27">
        <f t="shared" ref="S1018:S1020" si="2537">S1019</f>
        <v>0</v>
      </c>
      <c r="T1018" s="27">
        <f t="shared" ref="T1018:T1020" si="2538">T1019</f>
        <v>0</v>
      </c>
      <c r="U1018" s="27">
        <f t="shared" ref="U1018:U1020" si="2539">U1019</f>
        <v>0</v>
      </c>
      <c r="V1018" s="27">
        <f t="shared" ref="V1018:V1020" si="2540">V1019</f>
        <v>0</v>
      </c>
      <c r="W1018" s="27">
        <f t="shared" ref="W1018:W1020" si="2541">W1019</f>
        <v>0</v>
      </c>
      <c r="X1018" s="27">
        <f t="shared" ref="X1018:X1020" si="2542">X1019</f>
        <v>0</v>
      </c>
      <c r="Y1018" s="27">
        <f t="shared" ref="Y1018:Y1020" si="2543">Y1019</f>
        <v>0</v>
      </c>
      <c r="Z1018" s="27">
        <f t="shared" ref="Z1018:Z1020" si="2544">Z1019</f>
        <v>0</v>
      </c>
      <c r="AA1018" s="27">
        <f t="shared" ref="AA1018:AA1020" si="2545">AA1019</f>
        <v>0</v>
      </c>
      <c r="AB1018" s="27">
        <f t="shared" ref="AB1018:AB1020" si="2546">AB1019</f>
        <v>0</v>
      </c>
      <c r="AC1018" s="27">
        <f t="shared" si="2508"/>
        <v>930.70000000000005</v>
      </c>
      <c r="AD1018" s="27">
        <f t="shared" si="2509"/>
        <v>928.70000000000005</v>
      </c>
      <c r="AE1018" s="27">
        <f t="shared" si="2510"/>
        <v>935.70000000000005</v>
      </c>
      <c r="AF1018" s="27">
        <f t="shared" ref="AF1018:AF1020" si="2547">AF1019</f>
        <v>0</v>
      </c>
      <c r="AG1018" s="27">
        <f t="shared" si="2512"/>
        <v>930.70000000000005</v>
      </c>
      <c r="AH1018" s="27">
        <f t="shared" si="2513"/>
        <v>928.70000000000005</v>
      </c>
      <c r="AI1018" s="27">
        <f t="shared" si="2514"/>
        <v>935.70000000000005</v>
      </c>
      <c r="AJ1018" s="27">
        <f t="shared" ref="AJ1018:AJ1020" si="2548">AJ1019</f>
        <v>0</v>
      </c>
      <c r="AK1018" s="27">
        <f t="shared" ref="AK1018:AK1020" si="2549">AK1019</f>
        <v>0</v>
      </c>
      <c r="AL1018" s="27">
        <f t="shared" ref="AL1018:AL1020" si="2550">AL1019</f>
        <v>0</v>
      </c>
      <c r="AM1018" s="27">
        <f t="shared" ref="AM1018:AM1020" si="2551">AM1019</f>
        <v>0</v>
      </c>
      <c r="AN1018" s="27">
        <f t="shared" ref="AN1018:AN1020" si="2552">AN1019</f>
        <v>0</v>
      </c>
      <c r="AO1018" s="27">
        <f t="shared" ref="AO1018:AO1020" si="2553">AO1019</f>
        <v>0</v>
      </c>
      <c r="AP1018" s="27">
        <f t="shared" ref="AP1018:AP1020" si="2554">AP1019</f>
        <v>0</v>
      </c>
      <c r="AQ1018" s="27">
        <f t="shared" ref="AQ1018:AQ1020" si="2555">AQ1019</f>
        <v>0</v>
      </c>
      <c r="AR1018" s="27">
        <f t="shared" ref="AR1018:AR1020" si="2556">AR1019</f>
        <v>0</v>
      </c>
      <c r="AS1018" s="27">
        <f t="shared" si="2486"/>
        <v>930.70000000000005</v>
      </c>
      <c r="AT1018" s="27">
        <f t="shared" si="2487"/>
        <v>928.70000000000005</v>
      </c>
      <c r="AU1018" s="27">
        <f t="shared" si="2488"/>
        <v>935.70000000000005</v>
      </c>
      <c r="AV1018" s="27">
        <f t="shared" ref="AV1018:AV1020" si="2557">AV1019</f>
        <v>0</v>
      </c>
      <c r="AW1018" s="28"/>
      <c r="AX1018" s="28"/>
      <c r="AY1018" s="24"/>
      <c r="AZ1018" s="24"/>
      <c r="BA1018" s="24"/>
      <c r="BB1018" s="24"/>
      <c r="BC1018" s="24"/>
      <c r="BD1018" s="24"/>
      <c r="BE1018" s="24"/>
    </row>
    <row r="1019">
      <c r="A1019" s="29" t="s">
        <v>504</v>
      </c>
      <c r="B1019" s="29" t="s">
        <v>63</v>
      </c>
      <c r="C1019" s="29" t="s">
        <v>295</v>
      </c>
      <c r="D1019" s="29" t="s">
        <v>229</v>
      </c>
      <c r="E1019" s="36"/>
      <c r="F1019" s="30" t="s">
        <v>230</v>
      </c>
      <c r="G1019" s="31">
        <f t="shared" si="2528"/>
        <v>930.70000000000005</v>
      </c>
      <c r="H1019" s="31">
        <f t="shared" si="2529"/>
        <v>928.70000000000005</v>
      </c>
      <c r="I1019" s="31">
        <f t="shared" si="2530"/>
        <v>935.70000000000005</v>
      </c>
      <c r="J1019" s="31">
        <f t="shared" si="2531"/>
        <v>0</v>
      </c>
      <c r="K1019" s="31">
        <f t="shared" si="2532"/>
        <v>0</v>
      </c>
      <c r="L1019" s="31">
        <f t="shared" si="2533"/>
        <v>0</v>
      </c>
      <c r="M1019" s="31">
        <f t="shared" si="2525"/>
        <v>930.70000000000005</v>
      </c>
      <c r="N1019" s="31">
        <f t="shared" si="2526"/>
        <v>928.70000000000005</v>
      </c>
      <c r="O1019" s="31">
        <f t="shared" si="2527"/>
        <v>935.70000000000005</v>
      </c>
      <c r="P1019" s="31">
        <f t="shared" si="2534"/>
        <v>0</v>
      </c>
      <c r="Q1019" s="31">
        <f t="shared" si="2535"/>
        <v>0</v>
      </c>
      <c r="R1019" s="31">
        <f t="shared" si="2536"/>
        <v>0</v>
      </c>
      <c r="S1019" s="31">
        <f t="shared" si="2537"/>
        <v>0</v>
      </c>
      <c r="T1019" s="31">
        <f t="shared" si="2538"/>
        <v>0</v>
      </c>
      <c r="U1019" s="31">
        <f t="shared" si="2539"/>
        <v>0</v>
      </c>
      <c r="V1019" s="31">
        <f t="shared" si="2540"/>
        <v>0</v>
      </c>
      <c r="W1019" s="31">
        <f t="shared" si="2541"/>
        <v>0</v>
      </c>
      <c r="X1019" s="31">
        <f t="shared" si="2542"/>
        <v>0</v>
      </c>
      <c r="Y1019" s="31">
        <f t="shared" si="2543"/>
        <v>0</v>
      </c>
      <c r="Z1019" s="31">
        <f t="shared" si="2544"/>
        <v>0</v>
      </c>
      <c r="AA1019" s="31">
        <f t="shared" si="2545"/>
        <v>0</v>
      </c>
      <c r="AB1019" s="31">
        <f t="shared" si="2546"/>
        <v>0</v>
      </c>
      <c r="AC1019" s="31">
        <f t="shared" si="2508"/>
        <v>930.70000000000005</v>
      </c>
      <c r="AD1019" s="31">
        <f t="shared" si="2509"/>
        <v>928.70000000000005</v>
      </c>
      <c r="AE1019" s="31">
        <f t="shared" si="2510"/>
        <v>935.70000000000005</v>
      </c>
      <c r="AF1019" s="31">
        <f t="shared" si="2547"/>
        <v>0</v>
      </c>
      <c r="AG1019" s="31">
        <f t="shared" si="2512"/>
        <v>930.70000000000005</v>
      </c>
      <c r="AH1019" s="31">
        <f t="shared" si="2513"/>
        <v>928.70000000000005</v>
      </c>
      <c r="AI1019" s="31">
        <f t="shared" si="2514"/>
        <v>935.70000000000005</v>
      </c>
      <c r="AJ1019" s="31">
        <f t="shared" si="2548"/>
        <v>0</v>
      </c>
      <c r="AK1019" s="31">
        <f t="shared" si="2549"/>
        <v>0</v>
      </c>
      <c r="AL1019" s="31">
        <f t="shared" si="2550"/>
        <v>0</v>
      </c>
      <c r="AM1019" s="31">
        <f t="shared" si="2551"/>
        <v>0</v>
      </c>
      <c r="AN1019" s="31">
        <f t="shared" si="2552"/>
        <v>0</v>
      </c>
      <c r="AO1019" s="31">
        <f t="shared" si="2553"/>
        <v>0</v>
      </c>
      <c r="AP1019" s="31">
        <f t="shared" si="2554"/>
        <v>0</v>
      </c>
      <c r="AQ1019" s="31">
        <f t="shared" si="2555"/>
        <v>0</v>
      </c>
      <c r="AR1019" s="31">
        <f t="shared" si="2556"/>
        <v>0</v>
      </c>
      <c r="AS1019" s="31">
        <f t="shared" si="2486"/>
        <v>930.70000000000005</v>
      </c>
      <c r="AT1019" s="31">
        <f t="shared" si="2487"/>
        <v>928.70000000000005</v>
      </c>
      <c r="AU1019" s="31">
        <f t="shared" si="2488"/>
        <v>935.70000000000005</v>
      </c>
      <c r="AV1019" s="31">
        <f t="shared" si="2557"/>
        <v>0</v>
      </c>
      <c r="AW1019" s="32"/>
      <c r="AX1019" s="32"/>
      <c r="AY1019" s="1"/>
      <c r="AZ1019" s="1"/>
      <c r="BA1019" s="1"/>
      <c r="BB1019" s="1"/>
      <c r="BC1019" s="1"/>
      <c r="BD1019" s="1"/>
      <c r="BE1019" s="1"/>
    </row>
    <row r="1020" hidden="1">
      <c r="A1020" s="29" t="s">
        <v>504</v>
      </c>
      <c r="B1020" s="29" t="s">
        <v>63</v>
      </c>
      <c r="C1020" s="29" t="s">
        <v>295</v>
      </c>
      <c r="D1020" s="29" t="s">
        <v>231</v>
      </c>
      <c r="E1020" s="36"/>
      <c r="F1020" s="30" t="s">
        <v>34</v>
      </c>
      <c r="G1020" s="31">
        <f t="shared" si="2528"/>
        <v>930.70000000000005</v>
      </c>
      <c r="H1020" s="31">
        <f t="shared" si="2529"/>
        <v>928.70000000000005</v>
      </c>
      <c r="I1020" s="31">
        <f t="shared" si="2530"/>
        <v>935.70000000000005</v>
      </c>
      <c r="J1020" s="31">
        <f t="shared" si="2531"/>
        <v>0</v>
      </c>
      <c r="K1020" s="31">
        <f t="shared" si="2532"/>
        <v>0</v>
      </c>
      <c r="L1020" s="31">
        <f t="shared" si="2533"/>
        <v>0</v>
      </c>
      <c r="M1020" s="31">
        <f t="shared" si="2525"/>
        <v>930.70000000000005</v>
      </c>
      <c r="N1020" s="31">
        <f t="shared" si="2526"/>
        <v>928.70000000000005</v>
      </c>
      <c r="O1020" s="31">
        <f t="shared" si="2527"/>
        <v>935.70000000000005</v>
      </c>
      <c r="P1020" s="31">
        <f t="shared" si="2534"/>
        <v>0</v>
      </c>
      <c r="Q1020" s="31">
        <f t="shared" si="2535"/>
        <v>0</v>
      </c>
      <c r="R1020" s="31">
        <f t="shared" si="2536"/>
        <v>0</v>
      </c>
      <c r="S1020" s="31">
        <f t="shared" si="2537"/>
        <v>0</v>
      </c>
      <c r="T1020" s="31">
        <f t="shared" si="2538"/>
        <v>0</v>
      </c>
      <c r="U1020" s="31">
        <f t="shared" si="2539"/>
        <v>0</v>
      </c>
      <c r="V1020" s="31">
        <f t="shared" si="2540"/>
        <v>0</v>
      </c>
      <c r="W1020" s="31">
        <f t="shared" si="2541"/>
        <v>0</v>
      </c>
      <c r="X1020" s="31">
        <f t="shared" si="2542"/>
        <v>0</v>
      </c>
      <c r="Y1020" s="31">
        <f t="shared" si="2543"/>
        <v>0</v>
      </c>
      <c r="Z1020" s="31">
        <f t="shared" si="2544"/>
        <v>0</v>
      </c>
      <c r="AA1020" s="31">
        <f t="shared" si="2545"/>
        <v>0</v>
      </c>
      <c r="AB1020" s="31">
        <f t="shared" si="2546"/>
        <v>0</v>
      </c>
      <c r="AC1020" s="31">
        <f t="shared" si="2508"/>
        <v>930.70000000000005</v>
      </c>
      <c r="AD1020" s="31">
        <f t="shared" si="2509"/>
        <v>928.70000000000005</v>
      </c>
      <c r="AE1020" s="31">
        <f t="shared" si="2510"/>
        <v>935.70000000000005</v>
      </c>
      <c r="AF1020" s="31">
        <f t="shared" si="2547"/>
        <v>0</v>
      </c>
      <c r="AG1020" s="31">
        <f t="shared" si="2512"/>
        <v>930.70000000000005</v>
      </c>
      <c r="AH1020" s="31">
        <f t="shared" si="2513"/>
        <v>928.70000000000005</v>
      </c>
      <c r="AI1020" s="31">
        <f t="shared" si="2514"/>
        <v>935.70000000000005</v>
      </c>
      <c r="AJ1020" s="31">
        <f t="shared" si="2548"/>
        <v>0</v>
      </c>
      <c r="AK1020" s="31">
        <f t="shared" si="2549"/>
        <v>0</v>
      </c>
      <c r="AL1020" s="31">
        <f t="shared" si="2550"/>
        <v>0</v>
      </c>
      <c r="AM1020" s="31">
        <f t="shared" si="2551"/>
        <v>0</v>
      </c>
      <c r="AN1020" s="31">
        <f t="shared" si="2552"/>
        <v>0</v>
      </c>
      <c r="AO1020" s="31">
        <f t="shared" si="2553"/>
        <v>0</v>
      </c>
      <c r="AP1020" s="31">
        <f t="shared" si="2554"/>
        <v>0</v>
      </c>
      <c r="AQ1020" s="31">
        <f t="shared" si="2555"/>
        <v>0</v>
      </c>
      <c r="AR1020" s="31">
        <f t="shared" si="2556"/>
        <v>0</v>
      </c>
      <c r="AS1020" s="31">
        <f t="shared" si="2486"/>
        <v>930.70000000000005</v>
      </c>
      <c r="AT1020" s="31">
        <f t="shared" si="2487"/>
        <v>928.70000000000005</v>
      </c>
      <c r="AU1020" s="31">
        <f t="shared" si="2488"/>
        <v>935.70000000000005</v>
      </c>
      <c r="AV1020" s="31">
        <f t="shared" si="2557"/>
        <v>0</v>
      </c>
      <c r="AW1020" s="32">
        <v>0</v>
      </c>
      <c r="AX1020" s="32"/>
      <c r="AY1020" s="1" t="s">
        <v>152</v>
      </c>
      <c r="AZ1020" s="1"/>
      <c r="BA1020" s="1"/>
      <c r="BB1020" s="1"/>
      <c r="BC1020" s="1"/>
      <c r="BD1020" s="1"/>
      <c r="BE1020" s="1"/>
    </row>
    <row r="1021" ht="94.5">
      <c r="A1021" s="29" t="s">
        <v>504</v>
      </c>
      <c r="B1021" s="29" t="s">
        <v>63</v>
      </c>
      <c r="C1021" s="29" t="s">
        <v>295</v>
      </c>
      <c r="D1021" s="29" t="s">
        <v>452</v>
      </c>
      <c r="E1021" s="36"/>
      <c r="F1021" s="30" t="s">
        <v>453</v>
      </c>
      <c r="G1021" s="31">
        <f>G1022+G1024</f>
        <v>930.70000000000005</v>
      </c>
      <c r="H1021" s="31">
        <f>H1022+H1024</f>
        <v>928.70000000000005</v>
      </c>
      <c r="I1021" s="31">
        <f>I1022+I1024</f>
        <v>935.70000000000005</v>
      </c>
      <c r="J1021" s="31">
        <f>J1022+J1024</f>
        <v>0</v>
      </c>
      <c r="K1021" s="31">
        <f>K1022+K1024</f>
        <v>0</v>
      </c>
      <c r="L1021" s="31">
        <f>L1022+L1024</f>
        <v>0</v>
      </c>
      <c r="M1021" s="31">
        <f t="shared" si="2525"/>
        <v>930.70000000000005</v>
      </c>
      <c r="N1021" s="31">
        <f t="shared" si="2526"/>
        <v>928.70000000000005</v>
      </c>
      <c r="O1021" s="31">
        <f t="shared" si="2527"/>
        <v>935.70000000000005</v>
      </c>
      <c r="P1021" s="31">
        <f>P1022+P1024</f>
        <v>0</v>
      </c>
      <c r="Q1021" s="31">
        <f>Q1022+Q1024</f>
        <v>0</v>
      </c>
      <c r="R1021" s="31">
        <f>R1022+R1024</f>
        <v>0</v>
      </c>
      <c r="S1021" s="31">
        <f>S1022+S1024</f>
        <v>0</v>
      </c>
      <c r="T1021" s="31">
        <f>T1022+T1024</f>
        <v>0</v>
      </c>
      <c r="U1021" s="31">
        <f>U1022+U1024</f>
        <v>0</v>
      </c>
      <c r="V1021" s="31">
        <f>V1022+V1024</f>
        <v>0</v>
      </c>
      <c r="W1021" s="31">
        <f>W1022+W1024</f>
        <v>0</v>
      </c>
      <c r="X1021" s="31">
        <f>X1022+X1024</f>
        <v>0</v>
      </c>
      <c r="Y1021" s="31">
        <f>Y1022+Y1024</f>
        <v>0</v>
      </c>
      <c r="Z1021" s="31">
        <f>Z1022+Z1024</f>
        <v>0</v>
      </c>
      <c r="AA1021" s="31">
        <f>AA1022+AA1024</f>
        <v>0</v>
      </c>
      <c r="AB1021" s="31">
        <f>AB1022+AB1024</f>
        <v>0</v>
      </c>
      <c r="AC1021" s="31">
        <f t="shared" si="2508"/>
        <v>930.70000000000005</v>
      </c>
      <c r="AD1021" s="31">
        <f t="shared" si="2509"/>
        <v>928.70000000000005</v>
      </c>
      <c r="AE1021" s="31">
        <f t="shared" si="2510"/>
        <v>935.70000000000005</v>
      </c>
      <c r="AF1021" s="31">
        <f>AF1022+AF1024</f>
        <v>0</v>
      </c>
      <c r="AG1021" s="31">
        <f t="shared" si="2512"/>
        <v>930.70000000000005</v>
      </c>
      <c r="AH1021" s="31">
        <f t="shared" si="2513"/>
        <v>928.70000000000005</v>
      </c>
      <c r="AI1021" s="31">
        <f t="shared" si="2514"/>
        <v>935.70000000000005</v>
      </c>
      <c r="AJ1021" s="31">
        <f>AJ1022+AJ1024</f>
        <v>0</v>
      </c>
      <c r="AK1021" s="31">
        <f>AK1022+AK1024</f>
        <v>0</v>
      </c>
      <c r="AL1021" s="31">
        <f>AL1022+AL1024</f>
        <v>0</v>
      </c>
      <c r="AM1021" s="31">
        <f>AM1022+AM1024</f>
        <v>0</v>
      </c>
      <c r="AN1021" s="31">
        <f>AN1022+AN1024</f>
        <v>0</v>
      </c>
      <c r="AO1021" s="31">
        <f>AO1022+AO1024</f>
        <v>0</v>
      </c>
      <c r="AP1021" s="31">
        <f>AP1022+AP1024</f>
        <v>0</v>
      </c>
      <c r="AQ1021" s="31">
        <f>AQ1022+AQ1024</f>
        <v>0</v>
      </c>
      <c r="AR1021" s="31">
        <f>AR1022+AR1024</f>
        <v>0</v>
      </c>
      <c r="AS1021" s="31">
        <f t="shared" si="2486"/>
        <v>930.70000000000005</v>
      </c>
      <c r="AT1021" s="31">
        <f t="shared" si="2487"/>
        <v>928.70000000000005</v>
      </c>
      <c r="AU1021" s="31">
        <f t="shared" si="2488"/>
        <v>935.70000000000005</v>
      </c>
      <c r="AV1021" s="31">
        <f>AV1022+AV1024</f>
        <v>0</v>
      </c>
      <c r="AW1021" s="32"/>
      <c r="AX1021" s="32"/>
      <c r="AY1021" s="1"/>
      <c r="AZ1021" s="1"/>
      <c r="BA1021" s="1"/>
      <c r="BB1021" s="1"/>
      <c r="BC1021" s="1"/>
      <c r="BD1021" s="1"/>
      <c r="BE1021" s="1"/>
    </row>
    <row r="1022" ht="47.25">
      <c r="A1022" s="29" t="s">
        <v>504</v>
      </c>
      <c r="B1022" s="29" t="s">
        <v>63</v>
      </c>
      <c r="C1022" s="29" t="s">
        <v>295</v>
      </c>
      <c r="D1022" s="29" t="s">
        <v>454</v>
      </c>
      <c r="E1022" s="36"/>
      <c r="F1022" s="30" t="s">
        <v>455</v>
      </c>
      <c r="G1022" s="31">
        <f>G1023</f>
        <v>29.100000000000001</v>
      </c>
      <c r="H1022" s="31">
        <f>H1023</f>
        <v>29.100000000000001</v>
      </c>
      <c r="I1022" s="31">
        <f>I1023</f>
        <v>29.100000000000001</v>
      </c>
      <c r="J1022" s="31">
        <f>J1023</f>
        <v>0</v>
      </c>
      <c r="K1022" s="31">
        <f>K1023</f>
        <v>0</v>
      </c>
      <c r="L1022" s="31">
        <f>L1023</f>
        <v>0</v>
      </c>
      <c r="M1022" s="31">
        <f t="shared" si="2525"/>
        <v>29.100000000000001</v>
      </c>
      <c r="N1022" s="31">
        <f t="shared" si="2526"/>
        <v>29.100000000000001</v>
      </c>
      <c r="O1022" s="31">
        <f t="shared" si="2527"/>
        <v>29.100000000000001</v>
      </c>
      <c r="P1022" s="31">
        <f>P1023</f>
        <v>0</v>
      </c>
      <c r="Q1022" s="31">
        <f>Q1023</f>
        <v>0</v>
      </c>
      <c r="R1022" s="31">
        <f>R1023</f>
        <v>0</v>
      </c>
      <c r="S1022" s="31">
        <f>S1023</f>
        <v>0</v>
      </c>
      <c r="T1022" s="31">
        <f>T1023</f>
        <v>0</v>
      </c>
      <c r="U1022" s="31">
        <f>U1023</f>
        <v>0</v>
      </c>
      <c r="V1022" s="31">
        <f>V1023</f>
        <v>0</v>
      </c>
      <c r="W1022" s="31">
        <f>W1023</f>
        <v>0</v>
      </c>
      <c r="X1022" s="31">
        <f>X1023</f>
        <v>0</v>
      </c>
      <c r="Y1022" s="31">
        <f>Y1023</f>
        <v>0</v>
      </c>
      <c r="Z1022" s="31">
        <f>Z1023</f>
        <v>0</v>
      </c>
      <c r="AA1022" s="31">
        <f>AA1023</f>
        <v>0</v>
      </c>
      <c r="AB1022" s="31">
        <f>AB1023</f>
        <v>0</v>
      </c>
      <c r="AC1022" s="31">
        <f t="shared" si="2508"/>
        <v>29.100000000000001</v>
      </c>
      <c r="AD1022" s="31">
        <f t="shared" si="2509"/>
        <v>29.100000000000001</v>
      </c>
      <c r="AE1022" s="31">
        <f t="shared" si="2510"/>
        <v>29.100000000000001</v>
      </c>
      <c r="AF1022" s="31">
        <f>AF1023</f>
        <v>0</v>
      </c>
      <c r="AG1022" s="31">
        <f t="shared" si="2512"/>
        <v>29.100000000000001</v>
      </c>
      <c r="AH1022" s="31">
        <f t="shared" si="2513"/>
        <v>29.100000000000001</v>
      </c>
      <c r="AI1022" s="31">
        <f t="shared" si="2514"/>
        <v>29.100000000000001</v>
      </c>
      <c r="AJ1022" s="31">
        <f>AJ1023</f>
        <v>0</v>
      </c>
      <c r="AK1022" s="31">
        <f>AK1023</f>
        <v>0</v>
      </c>
      <c r="AL1022" s="31">
        <f>AL1023</f>
        <v>0</v>
      </c>
      <c r="AM1022" s="31">
        <f>AM1023</f>
        <v>0</v>
      </c>
      <c r="AN1022" s="31">
        <f>AN1023</f>
        <v>0</v>
      </c>
      <c r="AO1022" s="31">
        <f>AO1023</f>
        <v>0</v>
      </c>
      <c r="AP1022" s="31">
        <f>AP1023</f>
        <v>0</v>
      </c>
      <c r="AQ1022" s="31">
        <f>AQ1023</f>
        <v>0</v>
      </c>
      <c r="AR1022" s="31">
        <f>AR1023</f>
        <v>0</v>
      </c>
      <c r="AS1022" s="31">
        <f t="shared" si="2486"/>
        <v>29.100000000000001</v>
      </c>
      <c r="AT1022" s="31">
        <f t="shared" si="2487"/>
        <v>29.100000000000001</v>
      </c>
      <c r="AU1022" s="31">
        <f t="shared" si="2488"/>
        <v>29.100000000000001</v>
      </c>
      <c r="AV1022" s="31">
        <f>AV1023</f>
        <v>0</v>
      </c>
      <c r="AW1022" s="32"/>
      <c r="AX1022" s="32"/>
      <c r="AY1022" s="1"/>
      <c r="AZ1022" s="1"/>
      <c r="BA1022" s="1"/>
      <c r="BB1022" s="1"/>
      <c r="BC1022" s="1"/>
      <c r="BD1022" s="1"/>
      <c r="BE1022" s="1"/>
    </row>
    <row r="1023" ht="31.5">
      <c r="A1023" s="29" t="s">
        <v>504</v>
      </c>
      <c r="B1023" s="29" t="s">
        <v>63</v>
      </c>
      <c r="C1023" s="29" t="s">
        <v>295</v>
      </c>
      <c r="D1023" s="29" t="s">
        <v>454</v>
      </c>
      <c r="E1023" s="29" t="s">
        <v>39</v>
      </c>
      <c r="F1023" s="30" t="s">
        <v>40</v>
      </c>
      <c r="G1023" s="31">
        <v>29.100000000000001</v>
      </c>
      <c r="H1023" s="31">
        <v>29.100000000000001</v>
      </c>
      <c r="I1023" s="31">
        <v>29.100000000000001</v>
      </c>
      <c r="J1023" s="31"/>
      <c r="K1023" s="31"/>
      <c r="L1023" s="31"/>
      <c r="M1023" s="31">
        <f t="shared" si="2525"/>
        <v>29.100000000000001</v>
      </c>
      <c r="N1023" s="31">
        <f t="shared" si="2526"/>
        <v>29.100000000000001</v>
      </c>
      <c r="O1023" s="31">
        <f t="shared" si="2527"/>
        <v>29.100000000000001</v>
      </c>
      <c r="P1023" s="31"/>
      <c r="Q1023" s="31"/>
      <c r="R1023" s="31"/>
      <c r="S1023" s="31"/>
      <c r="T1023" s="31"/>
      <c r="U1023" s="31"/>
      <c r="V1023" s="31"/>
      <c r="W1023" s="31"/>
      <c r="X1023" s="31"/>
      <c r="Y1023" s="31"/>
      <c r="Z1023" s="31"/>
      <c r="AA1023" s="31"/>
      <c r="AB1023" s="31"/>
      <c r="AC1023" s="31">
        <f t="shared" si="2508"/>
        <v>29.100000000000001</v>
      </c>
      <c r="AD1023" s="31">
        <f t="shared" si="2509"/>
        <v>29.100000000000001</v>
      </c>
      <c r="AE1023" s="31">
        <f t="shared" si="2510"/>
        <v>29.100000000000001</v>
      </c>
      <c r="AF1023" s="31"/>
      <c r="AG1023" s="31">
        <f t="shared" si="2512"/>
        <v>29.100000000000001</v>
      </c>
      <c r="AH1023" s="31">
        <f t="shared" si="2513"/>
        <v>29.100000000000001</v>
      </c>
      <c r="AI1023" s="31">
        <f t="shared" si="2514"/>
        <v>29.100000000000001</v>
      </c>
      <c r="AJ1023" s="31"/>
      <c r="AK1023" s="31"/>
      <c r="AL1023" s="31"/>
      <c r="AM1023" s="31"/>
      <c r="AN1023" s="31"/>
      <c r="AO1023" s="31"/>
      <c r="AP1023" s="31"/>
      <c r="AQ1023" s="31"/>
      <c r="AR1023" s="31"/>
      <c r="AS1023" s="31">
        <f t="shared" si="2486"/>
        <v>29.100000000000001</v>
      </c>
      <c r="AT1023" s="31">
        <f t="shared" si="2487"/>
        <v>29.100000000000001</v>
      </c>
      <c r="AU1023" s="31">
        <f t="shared" si="2488"/>
        <v>29.100000000000001</v>
      </c>
      <c r="AV1023" s="31"/>
      <c r="AW1023" s="32"/>
      <c r="AX1023" s="32"/>
      <c r="AY1023" s="1"/>
      <c r="AZ1023" s="1"/>
      <c r="BA1023" s="1"/>
      <c r="BB1023" s="1"/>
      <c r="BC1023" s="1"/>
      <c r="BD1023" s="1"/>
      <c r="BE1023" s="1"/>
    </row>
    <row r="1024" ht="47.25">
      <c r="A1024" s="29" t="s">
        <v>504</v>
      </c>
      <c r="B1024" s="29" t="s">
        <v>63</v>
      </c>
      <c r="C1024" s="29" t="s">
        <v>295</v>
      </c>
      <c r="D1024" s="29" t="s">
        <v>456</v>
      </c>
      <c r="E1024" s="36"/>
      <c r="F1024" s="30" t="s">
        <v>457</v>
      </c>
      <c r="G1024" s="31">
        <f>G1025+G1026</f>
        <v>901.60000000000002</v>
      </c>
      <c r="H1024" s="31">
        <f>H1025+H1026</f>
        <v>899.60000000000002</v>
      </c>
      <c r="I1024" s="31">
        <f>I1025+I1026</f>
        <v>906.60000000000002</v>
      </c>
      <c r="J1024" s="31">
        <f>J1025+J1026</f>
        <v>0</v>
      </c>
      <c r="K1024" s="31">
        <f>K1025+K1026</f>
        <v>0</v>
      </c>
      <c r="L1024" s="31">
        <f>L1025+L1026</f>
        <v>0</v>
      </c>
      <c r="M1024" s="31">
        <f t="shared" si="2525"/>
        <v>901.60000000000002</v>
      </c>
      <c r="N1024" s="31">
        <f t="shared" si="2526"/>
        <v>899.60000000000002</v>
      </c>
      <c r="O1024" s="31">
        <f t="shared" si="2527"/>
        <v>906.60000000000002</v>
      </c>
      <c r="P1024" s="31">
        <f>P1025+P1026</f>
        <v>0</v>
      </c>
      <c r="Q1024" s="31">
        <f>Q1025+Q1026</f>
        <v>0</v>
      </c>
      <c r="R1024" s="31">
        <f>R1025+R1026</f>
        <v>0</v>
      </c>
      <c r="S1024" s="31">
        <f>S1025+S1026</f>
        <v>0</v>
      </c>
      <c r="T1024" s="31">
        <f>T1025+T1026</f>
        <v>0</v>
      </c>
      <c r="U1024" s="31">
        <f>U1025+U1026</f>
        <v>0</v>
      </c>
      <c r="V1024" s="31">
        <f>V1025+V1026</f>
        <v>0</v>
      </c>
      <c r="W1024" s="31">
        <f>W1025+W1026</f>
        <v>0</v>
      </c>
      <c r="X1024" s="31">
        <f>X1025+X1026</f>
        <v>0</v>
      </c>
      <c r="Y1024" s="31">
        <f>Y1025+Y1026</f>
        <v>0</v>
      </c>
      <c r="Z1024" s="31">
        <f>Z1025+Z1026</f>
        <v>0</v>
      </c>
      <c r="AA1024" s="31">
        <f>AA1025+AA1026</f>
        <v>0</v>
      </c>
      <c r="AB1024" s="31">
        <f>AB1025+AB1026</f>
        <v>0</v>
      </c>
      <c r="AC1024" s="31">
        <f t="shared" si="2508"/>
        <v>901.60000000000002</v>
      </c>
      <c r="AD1024" s="31">
        <f t="shared" si="2509"/>
        <v>899.60000000000002</v>
      </c>
      <c r="AE1024" s="31">
        <f t="shared" si="2510"/>
        <v>906.60000000000002</v>
      </c>
      <c r="AF1024" s="31">
        <f>AF1025+AF1026</f>
        <v>0</v>
      </c>
      <c r="AG1024" s="31">
        <f t="shared" si="2512"/>
        <v>901.60000000000002</v>
      </c>
      <c r="AH1024" s="31">
        <f t="shared" si="2513"/>
        <v>899.60000000000002</v>
      </c>
      <c r="AI1024" s="31">
        <f t="shared" si="2514"/>
        <v>906.60000000000002</v>
      </c>
      <c r="AJ1024" s="31">
        <f>AJ1025+AJ1026</f>
        <v>0</v>
      </c>
      <c r="AK1024" s="31">
        <f>AK1025+AK1026</f>
        <v>0</v>
      </c>
      <c r="AL1024" s="31">
        <f>AL1025+AL1026</f>
        <v>0</v>
      </c>
      <c r="AM1024" s="31">
        <f>AM1025+AM1026</f>
        <v>0</v>
      </c>
      <c r="AN1024" s="31">
        <f>AN1025+AN1026</f>
        <v>0</v>
      </c>
      <c r="AO1024" s="31">
        <f>AO1025+AO1026</f>
        <v>0</v>
      </c>
      <c r="AP1024" s="31">
        <f>AP1025+AP1026</f>
        <v>0</v>
      </c>
      <c r="AQ1024" s="31">
        <f>AQ1025+AQ1026</f>
        <v>0</v>
      </c>
      <c r="AR1024" s="31">
        <f>AR1025+AR1026</f>
        <v>0</v>
      </c>
      <c r="AS1024" s="31">
        <f t="shared" si="2486"/>
        <v>901.60000000000002</v>
      </c>
      <c r="AT1024" s="31">
        <f t="shared" si="2487"/>
        <v>899.60000000000002</v>
      </c>
      <c r="AU1024" s="31">
        <f t="shared" si="2488"/>
        <v>906.60000000000002</v>
      </c>
      <c r="AV1024" s="31">
        <f>AV1025+AV1026</f>
        <v>0</v>
      </c>
      <c r="AW1024" s="32"/>
      <c r="AX1024" s="32"/>
      <c r="AY1024" s="1"/>
      <c r="AZ1024" s="1"/>
      <c r="BA1024" s="1"/>
      <c r="BB1024" s="1"/>
      <c r="BC1024" s="1"/>
      <c r="BD1024" s="1"/>
      <c r="BE1024" s="1"/>
    </row>
    <row r="1025" ht="31.5">
      <c r="A1025" s="29" t="s">
        <v>504</v>
      </c>
      <c r="B1025" s="29" t="s">
        <v>63</v>
      </c>
      <c r="C1025" s="29" t="s">
        <v>295</v>
      </c>
      <c r="D1025" s="29" t="s">
        <v>456</v>
      </c>
      <c r="E1025" s="29" t="s">
        <v>39</v>
      </c>
      <c r="F1025" s="30" t="s">
        <v>40</v>
      </c>
      <c r="G1025" s="31">
        <v>859.89999999999998</v>
      </c>
      <c r="H1025" s="31">
        <v>868</v>
      </c>
      <c r="I1025" s="31">
        <v>885.20000000000005</v>
      </c>
      <c r="J1025" s="31"/>
      <c r="K1025" s="31"/>
      <c r="L1025" s="31"/>
      <c r="M1025" s="31">
        <f t="shared" si="2525"/>
        <v>859.89999999999998</v>
      </c>
      <c r="N1025" s="31">
        <f t="shared" si="2526"/>
        <v>868</v>
      </c>
      <c r="O1025" s="31">
        <f t="shared" si="2527"/>
        <v>885.20000000000005</v>
      </c>
      <c r="P1025" s="31"/>
      <c r="Q1025" s="31"/>
      <c r="R1025" s="31"/>
      <c r="S1025" s="31"/>
      <c r="T1025" s="31"/>
      <c r="U1025" s="31"/>
      <c r="V1025" s="31"/>
      <c r="W1025" s="31"/>
      <c r="X1025" s="31"/>
      <c r="Y1025" s="31"/>
      <c r="Z1025" s="31"/>
      <c r="AA1025" s="31"/>
      <c r="AB1025" s="31"/>
      <c r="AC1025" s="31">
        <f t="shared" si="2508"/>
        <v>859.89999999999998</v>
      </c>
      <c r="AD1025" s="31">
        <f t="shared" si="2509"/>
        <v>868</v>
      </c>
      <c r="AE1025" s="31">
        <f t="shared" si="2510"/>
        <v>885.20000000000005</v>
      </c>
      <c r="AF1025" s="31"/>
      <c r="AG1025" s="31">
        <f t="shared" si="2512"/>
        <v>859.89999999999998</v>
      </c>
      <c r="AH1025" s="31">
        <f t="shared" si="2513"/>
        <v>868</v>
      </c>
      <c r="AI1025" s="31">
        <f t="shared" si="2514"/>
        <v>885.20000000000005</v>
      </c>
      <c r="AJ1025" s="31"/>
      <c r="AK1025" s="31"/>
      <c r="AL1025" s="31"/>
      <c r="AM1025" s="31"/>
      <c r="AN1025" s="31"/>
      <c r="AO1025" s="31"/>
      <c r="AP1025" s="31"/>
      <c r="AQ1025" s="31"/>
      <c r="AR1025" s="31"/>
      <c r="AS1025" s="31">
        <f t="shared" si="2486"/>
        <v>859.89999999999998</v>
      </c>
      <c r="AT1025" s="31">
        <f t="shared" si="2487"/>
        <v>868</v>
      </c>
      <c r="AU1025" s="31">
        <f t="shared" si="2488"/>
        <v>885.20000000000005</v>
      </c>
      <c r="AV1025" s="31"/>
      <c r="AW1025" s="32"/>
      <c r="AX1025" s="32"/>
      <c r="AY1025" s="1"/>
      <c r="AZ1025" s="1"/>
      <c r="BA1025" s="1"/>
      <c r="BB1025" s="1"/>
      <c r="BC1025" s="1"/>
      <c r="BD1025" s="1"/>
      <c r="BE1025" s="1"/>
    </row>
    <row r="1026">
      <c r="A1026" s="29" t="s">
        <v>504</v>
      </c>
      <c r="B1026" s="29" t="s">
        <v>63</v>
      </c>
      <c r="C1026" s="29" t="s">
        <v>295</v>
      </c>
      <c r="D1026" s="29" t="s">
        <v>456</v>
      </c>
      <c r="E1026" s="29" t="s">
        <v>41</v>
      </c>
      <c r="F1026" s="30" t="s">
        <v>42</v>
      </c>
      <c r="G1026" s="31">
        <v>41.700000000000003</v>
      </c>
      <c r="H1026" s="31">
        <v>31.600000000000001</v>
      </c>
      <c r="I1026" s="31">
        <v>21.399999999999999</v>
      </c>
      <c r="J1026" s="31"/>
      <c r="K1026" s="31"/>
      <c r="L1026" s="31"/>
      <c r="M1026" s="31">
        <f t="shared" si="2525"/>
        <v>41.700000000000003</v>
      </c>
      <c r="N1026" s="31">
        <f t="shared" si="2526"/>
        <v>31.600000000000001</v>
      </c>
      <c r="O1026" s="31">
        <f t="shared" si="2527"/>
        <v>21.399999999999999</v>
      </c>
      <c r="P1026" s="31"/>
      <c r="Q1026" s="31"/>
      <c r="R1026" s="31"/>
      <c r="S1026" s="31"/>
      <c r="T1026" s="31"/>
      <c r="U1026" s="31"/>
      <c r="V1026" s="31"/>
      <c r="W1026" s="31"/>
      <c r="X1026" s="31"/>
      <c r="Y1026" s="31"/>
      <c r="Z1026" s="31"/>
      <c r="AA1026" s="31"/>
      <c r="AB1026" s="31"/>
      <c r="AC1026" s="31">
        <f t="shared" si="2508"/>
        <v>41.700000000000003</v>
      </c>
      <c r="AD1026" s="31">
        <f t="shared" si="2509"/>
        <v>31.600000000000001</v>
      </c>
      <c r="AE1026" s="31">
        <f t="shared" si="2510"/>
        <v>21.399999999999999</v>
      </c>
      <c r="AF1026" s="31"/>
      <c r="AG1026" s="31">
        <f t="shared" si="2512"/>
        <v>41.700000000000003</v>
      </c>
      <c r="AH1026" s="31">
        <f t="shared" si="2513"/>
        <v>31.600000000000001</v>
      </c>
      <c r="AI1026" s="31">
        <f t="shared" si="2514"/>
        <v>21.399999999999999</v>
      </c>
      <c r="AJ1026" s="31"/>
      <c r="AK1026" s="31"/>
      <c r="AL1026" s="31"/>
      <c r="AM1026" s="31"/>
      <c r="AN1026" s="31"/>
      <c r="AO1026" s="31"/>
      <c r="AP1026" s="31"/>
      <c r="AQ1026" s="31"/>
      <c r="AR1026" s="31"/>
      <c r="AS1026" s="31">
        <f t="shared" si="2486"/>
        <v>41.700000000000003</v>
      </c>
      <c r="AT1026" s="31">
        <f t="shared" si="2487"/>
        <v>31.600000000000001</v>
      </c>
      <c r="AU1026" s="31">
        <f t="shared" si="2488"/>
        <v>21.399999999999999</v>
      </c>
      <c r="AV1026" s="31"/>
      <c r="AW1026" s="32"/>
      <c r="AX1026" s="32"/>
      <c r="AY1026" s="1"/>
      <c r="AZ1026" s="1"/>
      <c r="BA1026" s="1"/>
      <c r="BB1026" s="1"/>
      <c r="BC1026" s="1"/>
      <c r="BD1026" s="1"/>
      <c r="BE1026" s="1"/>
    </row>
    <row r="1027" s="24" customFormat="1" ht="31.5">
      <c r="A1027" s="25" t="s">
        <v>504</v>
      </c>
      <c r="B1027" s="25" t="s">
        <v>63</v>
      </c>
      <c r="C1027" s="25" t="s">
        <v>144</v>
      </c>
      <c r="D1027" s="25"/>
      <c r="E1027" s="35"/>
      <c r="F1027" s="26" t="s">
        <v>145</v>
      </c>
      <c r="G1027" s="27">
        <f t="shared" ref="G1027:G1028" si="2558">G1028</f>
        <v>1954.5999999999999</v>
      </c>
      <c r="H1027" s="27">
        <f t="shared" ref="H1027:H1028" si="2559">H1028</f>
        <v>1992.5999999999999</v>
      </c>
      <c r="I1027" s="27">
        <f t="shared" ref="I1027:I1028" si="2560">I1028</f>
        <v>1992.5999999999999</v>
      </c>
      <c r="J1027" s="27">
        <f t="shared" ref="J1027:J1028" si="2561">J1028</f>
        <v>0</v>
      </c>
      <c r="K1027" s="27">
        <f t="shared" ref="K1027:K1028" si="2562">K1028</f>
        <v>0</v>
      </c>
      <c r="L1027" s="27">
        <f t="shared" ref="L1027:L1028" si="2563">L1028</f>
        <v>0</v>
      </c>
      <c r="M1027" s="27">
        <f t="shared" si="2525"/>
        <v>1954.5999999999999</v>
      </c>
      <c r="N1027" s="27">
        <f t="shared" si="2526"/>
        <v>1992.5999999999999</v>
      </c>
      <c r="O1027" s="27">
        <f t="shared" si="2527"/>
        <v>1992.5999999999999</v>
      </c>
      <c r="P1027" s="27">
        <f t="shared" ref="P1027:P1028" si="2564">P1028</f>
        <v>0</v>
      </c>
      <c r="Q1027" s="27">
        <f t="shared" ref="Q1027:Q1028" si="2565">Q1028</f>
        <v>0</v>
      </c>
      <c r="R1027" s="27">
        <f t="shared" ref="R1027:R1028" si="2566">R1028</f>
        <v>0</v>
      </c>
      <c r="S1027" s="27">
        <f t="shared" ref="S1027:S1028" si="2567">S1028</f>
        <v>0</v>
      </c>
      <c r="T1027" s="27">
        <f t="shared" ref="T1027:T1028" si="2568">T1028</f>
        <v>0</v>
      </c>
      <c r="U1027" s="27">
        <f t="shared" ref="U1027:U1028" si="2569">U1028</f>
        <v>0</v>
      </c>
      <c r="V1027" s="27">
        <f t="shared" ref="V1027:V1028" si="2570">V1028</f>
        <v>0</v>
      </c>
      <c r="W1027" s="27">
        <f t="shared" ref="W1027:W1028" si="2571">W1028</f>
        <v>0</v>
      </c>
      <c r="X1027" s="27">
        <f t="shared" ref="X1027:X1028" si="2572">X1028</f>
        <v>0</v>
      </c>
      <c r="Y1027" s="27">
        <f t="shared" ref="Y1027:Y1028" si="2573">Y1028</f>
        <v>0</v>
      </c>
      <c r="Z1027" s="27">
        <f t="shared" ref="Z1027:Z1028" si="2574">Z1028</f>
        <v>0</v>
      </c>
      <c r="AA1027" s="27">
        <f t="shared" ref="AA1027:AA1028" si="2575">AA1028</f>
        <v>0</v>
      </c>
      <c r="AB1027" s="27">
        <f t="shared" ref="AB1027:AB1028" si="2576">AB1028</f>
        <v>0</v>
      </c>
      <c r="AC1027" s="27">
        <f t="shared" si="2508"/>
        <v>1954.5999999999999</v>
      </c>
      <c r="AD1027" s="27">
        <f t="shared" si="2509"/>
        <v>1992.5999999999999</v>
      </c>
      <c r="AE1027" s="27">
        <f t="shared" si="2510"/>
        <v>1992.5999999999999</v>
      </c>
      <c r="AF1027" s="27">
        <f t="shared" ref="AF1027:AF1028" si="2577">AF1028</f>
        <v>0</v>
      </c>
      <c r="AG1027" s="27">
        <f t="shared" si="2512"/>
        <v>1954.5999999999999</v>
      </c>
      <c r="AH1027" s="27">
        <f t="shared" si="2513"/>
        <v>1992.5999999999999</v>
      </c>
      <c r="AI1027" s="27">
        <f t="shared" si="2514"/>
        <v>1992.5999999999999</v>
      </c>
      <c r="AJ1027" s="27">
        <f t="shared" ref="AJ1027:AJ1028" si="2578">AJ1028</f>
        <v>0</v>
      </c>
      <c r="AK1027" s="27">
        <f t="shared" ref="AK1027:AK1028" si="2579">AK1028</f>
        <v>0</v>
      </c>
      <c r="AL1027" s="27">
        <f t="shared" ref="AL1027:AL1028" si="2580">AL1028</f>
        <v>0</v>
      </c>
      <c r="AM1027" s="27">
        <f t="shared" ref="AM1027:AM1028" si="2581">AM1028</f>
        <v>0</v>
      </c>
      <c r="AN1027" s="27">
        <f t="shared" ref="AN1027:AN1028" si="2582">AN1028</f>
        <v>0</v>
      </c>
      <c r="AO1027" s="27">
        <f t="shared" ref="AO1027:AO1028" si="2583">AO1028</f>
        <v>0</v>
      </c>
      <c r="AP1027" s="27">
        <f t="shared" ref="AP1027:AP1028" si="2584">AP1028</f>
        <v>0</v>
      </c>
      <c r="AQ1027" s="27">
        <f t="shared" ref="AQ1027:AQ1028" si="2585">AQ1028</f>
        <v>0</v>
      </c>
      <c r="AR1027" s="27">
        <f t="shared" ref="AR1027:AR1028" si="2586">AR1028</f>
        <v>0</v>
      </c>
      <c r="AS1027" s="27">
        <f t="shared" si="2486"/>
        <v>1954.5999999999999</v>
      </c>
      <c r="AT1027" s="27">
        <f t="shared" si="2487"/>
        <v>1992.5999999999999</v>
      </c>
      <c r="AU1027" s="27">
        <f t="shared" si="2488"/>
        <v>1992.5999999999999</v>
      </c>
      <c r="AV1027" s="27">
        <f t="shared" ref="AV1027:AV1028" si="2587">AV1028</f>
        <v>0</v>
      </c>
      <c r="AW1027" s="28"/>
      <c r="AX1027" s="28"/>
      <c r="AY1027" s="24"/>
      <c r="AZ1027" s="24"/>
      <c r="BA1027" s="24"/>
      <c r="BB1027" s="24"/>
      <c r="BC1027" s="24"/>
      <c r="BD1027" s="24"/>
      <c r="BE1027" s="24"/>
    </row>
    <row r="1028" ht="31.5">
      <c r="A1028" s="29" t="s">
        <v>504</v>
      </c>
      <c r="B1028" s="29" t="s">
        <v>63</v>
      </c>
      <c r="C1028" s="29" t="s">
        <v>144</v>
      </c>
      <c r="D1028" s="29" t="s">
        <v>55</v>
      </c>
      <c r="E1028" s="36"/>
      <c r="F1028" s="30" t="s">
        <v>56</v>
      </c>
      <c r="G1028" s="31">
        <f t="shared" si="2558"/>
        <v>1954.5999999999999</v>
      </c>
      <c r="H1028" s="31">
        <f t="shared" si="2559"/>
        <v>1992.5999999999999</v>
      </c>
      <c r="I1028" s="31">
        <f t="shared" si="2560"/>
        <v>1992.5999999999999</v>
      </c>
      <c r="J1028" s="31">
        <f t="shared" si="2561"/>
        <v>0</v>
      </c>
      <c r="K1028" s="31">
        <f t="shared" si="2562"/>
        <v>0</v>
      </c>
      <c r="L1028" s="31">
        <f t="shared" si="2563"/>
        <v>0</v>
      </c>
      <c r="M1028" s="31">
        <f t="shared" si="2525"/>
        <v>1954.5999999999999</v>
      </c>
      <c r="N1028" s="31">
        <f t="shared" si="2526"/>
        <v>1992.5999999999999</v>
      </c>
      <c r="O1028" s="31">
        <f t="shared" si="2527"/>
        <v>1992.5999999999999</v>
      </c>
      <c r="P1028" s="31">
        <f t="shared" si="2564"/>
        <v>0</v>
      </c>
      <c r="Q1028" s="31">
        <f t="shared" si="2565"/>
        <v>0</v>
      </c>
      <c r="R1028" s="31">
        <f t="shared" si="2566"/>
        <v>0</v>
      </c>
      <c r="S1028" s="31">
        <f t="shared" si="2567"/>
        <v>0</v>
      </c>
      <c r="T1028" s="31">
        <f t="shared" si="2568"/>
        <v>0</v>
      </c>
      <c r="U1028" s="31">
        <f t="shared" si="2569"/>
        <v>0</v>
      </c>
      <c r="V1028" s="31">
        <f t="shared" si="2570"/>
        <v>0</v>
      </c>
      <c r="W1028" s="31">
        <f t="shared" si="2571"/>
        <v>0</v>
      </c>
      <c r="X1028" s="31">
        <f t="shared" si="2572"/>
        <v>0</v>
      </c>
      <c r="Y1028" s="31">
        <f t="shared" si="2573"/>
        <v>0</v>
      </c>
      <c r="Z1028" s="31">
        <f t="shared" si="2574"/>
        <v>0</v>
      </c>
      <c r="AA1028" s="31">
        <f t="shared" si="2575"/>
        <v>0</v>
      </c>
      <c r="AB1028" s="31">
        <f t="shared" si="2576"/>
        <v>0</v>
      </c>
      <c r="AC1028" s="31">
        <f t="shared" si="2508"/>
        <v>1954.5999999999999</v>
      </c>
      <c r="AD1028" s="31">
        <f t="shared" si="2509"/>
        <v>1992.5999999999999</v>
      </c>
      <c r="AE1028" s="31">
        <f t="shared" si="2510"/>
        <v>1992.5999999999999</v>
      </c>
      <c r="AF1028" s="31">
        <f t="shared" si="2577"/>
        <v>0</v>
      </c>
      <c r="AG1028" s="31">
        <f t="shared" si="2512"/>
        <v>1954.5999999999999</v>
      </c>
      <c r="AH1028" s="31">
        <f t="shared" si="2513"/>
        <v>1992.5999999999999</v>
      </c>
      <c r="AI1028" s="31">
        <f t="shared" si="2514"/>
        <v>1992.5999999999999</v>
      </c>
      <c r="AJ1028" s="31">
        <f t="shared" si="2578"/>
        <v>0</v>
      </c>
      <c r="AK1028" s="31">
        <f t="shared" si="2579"/>
        <v>0</v>
      </c>
      <c r="AL1028" s="31">
        <f t="shared" si="2580"/>
        <v>0</v>
      </c>
      <c r="AM1028" s="31">
        <f t="shared" si="2581"/>
        <v>0</v>
      </c>
      <c r="AN1028" s="31">
        <f t="shared" si="2582"/>
        <v>0</v>
      </c>
      <c r="AO1028" s="31">
        <f t="shared" si="2583"/>
        <v>0</v>
      </c>
      <c r="AP1028" s="31">
        <f t="shared" si="2584"/>
        <v>0</v>
      </c>
      <c r="AQ1028" s="31">
        <f t="shared" si="2585"/>
        <v>0</v>
      </c>
      <c r="AR1028" s="31">
        <f t="shared" si="2586"/>
        <v>0</v>
      </c>
      <c r="AS1028" s="31">
        <f t="shared" si="2486"/>
        <v>1954.5999999999999</v>
      </c>
      <c r="AT1028" s="31">
        <f t="shared" si="2487"/>
        <v>1992.5999999999999</v>
      </c>
      <c r="AU1028" s="31">
        <f t="shared" si="2488"/>
        <v>1992.5999999999999</v>
      </c>
      <c r="AV1028" s="31">
        <f t="shared" si="2587"/>
        <v>0</v>
      </c>
      <c r="AW1028" s="32"/>
      <c r="AX1028" s="32"/>
      <c r="AY1028" s="1"/>
      <c r="AZ1028" s="1"/>
      <c r="BA1028" s="1"/>
      <c r="BB1028" s="1"/>
      <c r="BC1028" s="1"/>
      <c r="BD1028" s="1"/>
      <c r="BE1028" s="1"/>
    </row>
    <row r="1029">
      <c r="A1029" s="29" t="s">
        <v>504</v>
      </c>
      <c r="B1029" s="29" t="s">
        <v>63</v>
      </c>
      <c r="C1029" s="29" t="s">
        <v>144</v>
      </c>
      <c r="D1029" s="29" t="s">
        <v>57</v>
      </c>
      <c r="E1029" s="36"/>
      <c r="F1029" s="30" t="s">
        <v>58</v>
      </c>
      <c r="G1029" s="31">
        <f>G1030+G1032</f>
        <v>1954.5999999999999</v>
      </c>
      <c r="H1029" s="31">
        <f>H1030+H1032</f>
        <v>1992.5999999999999</v>
      </c>
      <c r="I1029" s="31">
        <f>I1030+I1032</f>
        <v>1992.5999999999999</v>
      </c>
      <c r="J1029" s="31">
        <f>J1030+J1032</f>
        <v>0</v>
      </c>
      <c r="K1029" s="31">
        <f>K1030+K1032</f>
        <v>0</v>
      </c>
      <c r="L1029" s="31">
        <f>L1030+L1032</f>
        <v>0</v>
      </c>
      <c r="M1029" s="31">
        <f t="shared" si="2525"/>
        <v>1954.5999999999999</v>
      </c>
      <c r="N1029" s="31">
        <f t="shared" si="2526"/>
        <v>1992.5999999999999</v>
      </c>
      <c r="O1029" s="31">
        <f t="shared" si="2527"/>
        <v>1992.5999999999999</v>
      </c>
      <c r="P1029" s="31">
        <f>P1030+P1032</f>
        <v>0</v>
      </c>
      <c r="Q1029" s="31">
        <f>Q1030+Q1032</f>
        <v>0</v>
      </c>
      <c r="R1029" s="31">
        <f>R1030+R1032</f>
        <v>0</v>
      </c>
      <c r="S1029" s="31">
        <f>S1030+S1032</f>
        <v>0</v>
      </c>
      <c r="T1029" s="31">
        <f>T1030+T1032</f>
        <v>0</v>
      </c>
      <c r="U1029" s="31">
        <f>U1030+U1032</f>
        <v>0</v>
      </c>
      <c r="V1029" s="31">
        <f>V1030+V1032</f>
        <v>0</v>
      </c>
      <c r="W1029" s="31">
        <f>W1030+W1032</f>
        <v>0</v>
      </c>
      <c r="X1029" s="31">
        <f>X1030+X1032</f>
        <v>0</v>
      </c>
      <c r="Y1029" s="31">
        <f>Y1030+Y1032</f>
        <v>0</v>
      </c>
      <c r="Z1029" s="31">
        <f>Z1030+Z1032</f>
        <v>0</v>
      </c>
      <c r="AA1029" s="31">
        <f>AA1030+AA1032</f>
        <v>0</v>
      </c>
      <c r="AB1029" s="31">
        <f>AB1030+AB1032</f>
        <v>0</v>
      </c>
      <c r="AC1029" s="31">
        <f t="shared" si="2508"/>
        <v>1954.5999999999999</v>
      </c>
      <c r="AD1029" s="31">
        <f t="shared" si="2509"/>
        <v>1992.5999999999999</v>
      </c>
      <c r="AE1029" s="31">
        <f t="shared" si="2510"/>
        <v>1992.5999999999999</v>
      </c>
      <c r="AF1029" s="31">
        <f>AF1030+AF1032</f>
        <v>0</v>
      </c>
      <c r="AG1029" s="31">
        <f t="shared" si="2512"/>
        <v>1954.5999999999999</v>
      </c>
      <c r="AH1029" s="31">
        <f t="shared" si="2513"/>
        <v>1992.5999999999999</v>
      </c>
      <c r="AI1029" s="31">
        <f t="shared" si="2514"/>
        <v>1992.5999999999999</v>
      </c>
      <c r="AJ1029" s="31">
        <f>AJ1030+AJ1032</f>
        <v>0</v>
      </c>
      <c r="AK1029" s="31">
        <f>AK1030+AK1032</f>
        <v>0</v>
      </c>
      <c r="AL1029" s="31">
        <f>AL1030+AL1032</f>
        <v>0</v>
      </c>
      <c r="AM1029" s="31">
        <f>AM1030+AM1032</f>
        <v>0</v>
      </c>
      <c r="AN1029" s="31">
        <f>AN1030+AN1032</f>
        <v>0</v>
      </c>
      <c r="AO1029" s="31">
        <f>AO1030+AO1032</f>
        <v>0</v>
      </c>
      <c r="AP1029" s="31">
        <f>AP1030+AP1032</f>
        <v>0</v>
      </c>
      <c r="AQ1029" s="31">
        <f>AQ1030+AQ1032</f>
        <v>0</v>
      </c>
      <c r="AR1029" s="31">
        <f>AR1030+AR1032</f>
        <v>0</v>
      </c>
      <c r="AS1029" s="31">
        <f t="shared" si="2486"/>
        <v>1954.5999999999999</v>
      </c>
      <c r="AT1029" s="31">
        <f t="shared" si="2487"/>
        <v>1992.5999999999999</v>
      </c>
      <c r="AU1029" s="31">
        <f t="shared" si="2488"/>
        <v>1992.5999999999999</v>
      </c>
      <c r="AV1029" s="31">
        <f>AV1030+AV1032</f>
        <v>0</v>
      </c>
      <c r="AW1029" s="32"/>
      <c r="AX1029" s="32"/>
      <c r="AY1029" s="1"/>
      <c r="AZ1029" s="1"/>
      <c r="BA1029" s="1"/>
      <c r="BB1029" s="1"/>
      <c r="BC1029" s="1"/>
      <c r="BD1029" s="1"/>
      <c r="BE1029" s="1"/>
    </row>
    <row r="1030" ht="31.5">
      <c r="A1030" s="29" t="s">
        <v>504</v>
      </c>
      <c r="B1030" s="29" t="s">
        <v>63</v>
      </c>
      <c r="C1030" s="29" t="s">
        <v>144</v>
      </c>
      <c r="D1030" s="29" t="s">
        <v>146</v>
      </c>
      <c r="E1030" s="36"/>
      <c r="F1030" s="30" t="s">
        <v>147</v>
      </c>
      <c r="G1030" s="31">
        <f>G1031</f>
        <v>316.80000000000001</v>
      </c>
      <c r="H1030" s="31">
        <f>H1031</f>
        <v>316.80000000000001</v>
      </c>
      <c r="I1030" s="31">
        <f>I1031</f>
        <v>316.80000000000001</v>
      </c>
      <c r="J1030" s="31">
        <f>J1031</f>
        <v>0</v>
      </c>
      <c r="K1030" s="31">
        <f>K1031</f>
        <v>0</v>
      </c>
      <c r="L1030" s="31">
        <f>L1031</f>
        <v>0</v>
      </c>
      <c r="M1030" s="31">
        <f t="shared" si="2525"/>
        <v>316.80000000000001</v>
      </c>
      <c r="N1030" s="31">
        <f t="shared" si="2526"/>
        <v>316.80000000000001</v>
      </c>
      <c r="O1030" s="31">
        <f t="shared" si="2527"/>
        <v>316.80000000000001</v>
      </c>
      <c r="P1030" s="31">
        <f>P1031</f>
        <v>0</v>
      </c>
      <c r="Q1030" s="31">
        <f>Q1031</f>
        <v>0</v>
      </c>
      <c r="R1030" s="31">
        <f>R1031</f>
        <v>0</v>
      </c>
      <c r="S1030" s="31">
        <f>S1031</f>
        <v>0</v>
      </c>
      <c r="T1030" s="31">
        <f>T1031</f>
        <v>0</v>
      </c>
      <c r="U1030" s="31">
        <f>U1031</f>
        <v>0</v>
      </c>
      <c r="V1030" s="31">
        <f>V1031</f>
        <v>0</v>
      </c>
      <c r="W1030" s="31">
        <f>W1031</f>
        <v>0</v>
      </c>
      <c r="X1030" s="31">
        <f>X1031</f>
        <v>0</v>
      </c>
      <c r="Y1030" s="31">
        <f>Y1031</f>
        <v>0</v>
      </c>
      <c r="Z1030" s="31">
        <f>Z1031</f>
        <v>0</v>
      </c>
      <c r="AA1030" s="31">
        <f>AA1031</f>
        <v>0</v>
      </c>
      <c r="AB1030" s="31">
        <f>AB1031</f>
        <v>0</v>
      </c>
      <c r="AC1030" s="31">
        <f t="shared" si="2508"/>
        <v>316.80000000000001</v>
      </c>
      <c r="AD1030" s="31">
        <f t="shared" si="2509"/>
        <v>316.80000000000001</v>
      </c>
      <c r="AE1030" s="31">
        <f t="shared" si="2510"/>
        <v>316.80000000000001</v>
      </c>
      <c r="AF1030" s="31">
        <f>AF1031</f>
        <v>0</v>
      </c>
      <c r="AG1030" s="31">
        <f t="shared" si="2512"/>
        <v>316.80000000000001</v>
      </c>
      <c r="AH1030" s="31">
        <f t="shared" si="2513"/>
        <v>316.80000000000001</v>
      </c>
      <c r="AI1030" s="31">
        <f t="shared" si="2514"/>
        <v>316.80000000000001</v>
      </c>
      <c r="AJ1030" s="31">
        <f>AJ1031</f>
        <v>0</v>
      </c>
      <c r="AK1030" s="31">
        <f>AK1031</f>
        <v>0</v>
      </c>
      <c r="AL1030" s="31">
        <f>AL1031</f>
        <v>0</v>
      </c>
      <c r="AM1030" s="31">
        <f>AM1031</f>
        <v>0</v>
      </c>
      <c r="AN1030" s="31">
        <f>AN1031</f>
        <v>0</v>
      </c>
      <c r="AO1030" s="31">
        <f>AO1031</f>
        <v>0</v>
      </c>
      <c r="AP1030" s="31">
        <f>AP1031</f>
        <v>0</v>
      </c>
      <c r="AQ1030" s="31">
        <f>AQ1031</f>
        <v>0</v>
      </c>
      <c r="AR1030" s="31">
        <f>AR1031</f>
        <v>0</v>
      </c>
      <c r="AS1030" s="31">
        <f t="shared" si="2486"/>
        <v>316.80000000000001</v>
      </c>
      <c r="AT1030" s="31">
        <f t="shared" si="2487"/>
        <v>316.80000000000001</v>
      </c>
      <c r="AU1030" s="31">
        <f t="shared" si="2488"/>
        <v>316.80000000000001</v>
      </c>
      <c r="AV1030" s="31">
        <f>AV1031</f>
        <v>0</v>
      </c>
      <c r="AW1030" s="32"/>
      <c r="AX1030" s="32"/>
      <c r="AY1030" s="1"/>
      <c r="AZ1030" s="1"/>
      <c r="BA1030" s="1"/>
      <c r="BB1030" s="1"/>
      <c r="BC1030" s="1"/>
      <c r="BD1030" s="1"/>
      <c r="BE1030" s="1"/>
    </row>
    <row r="1031" ht="31.5">
      <c r="A1031" s="29" t="s">
        <v>504</v>
      </c>
      <c r="B1031" s="29" t="s">
        <v>63</v>
      </c>
      <c r="C1031" s="29" t="s">
        <v>144</v>
      </c>
      <c r="D1031" s="29" t="s">
        <v>146</v>
      </c>
      <c r="E1031" s="29" t="s">
        <v>39</v>
      </c>
      <c r="F1031" s="30" t="s">
        <v>40</v>
      </c>
      <c r="G1031" s="31">
        <v>316.80000000000001</v>
      </c>
      <c r="H1031" s="31">
        <v>316.80000000000001</v>
      </c>
      <c r="I1031" s="31">
        <v>316.80000000000001</v>
      </c>
      <c r="J1031" s="31"/>
      <c r="K1031" s="31"/>
      <c r="L1031" s="31"/>
      <c r="M1031" s="31">
        <f t="shared" si="2525"/>
        <v>316.80000000000001</v>
      </c>
      <c r="N1031" s="31">
        <f t="shared" si="2526"/>
        <v>316.80000000000001</v>
      </c>
      <c r="O1031" s="31">
        <f t="shared" si="2527"/>
        <v>316.80000000000001</v>
      </c>
      <c r="P1031" s="31"/>
      <c r="Q1031" s="31"/>
      <c r="R1031" s="31"/>
      <c r="S1031" s="31"/>
      <c r="T1031" s="31"/>
      <c r="U1031" s="31"/>
      <c r="V1031" s="31"/>
      <c r="W1031" s="31"/>
      <c r="X1031" s="31"/>
      <c r="Y1031" s="31"/>
      <c r="Z1031" s="31"/>
      <c r="AA1031" s="31"/>
      <c r="AB1031" s="31"/>
      <c r="AC1031" s="31">
        <f t="shared" si="2508"/>
        <v>316.80000000000001</v>
      </c>
      <c r="AD1031" s="31">
        <f t="shared" si="2509"/>
        <v>316.80000000000001</v>
      </c>
      <c r="AE1031" s="31">
        <f t="shared" si="2510"/>
        <v>316.80000000000001</v>
      </c>
      <c r="AF1031" s="31"/>
      <c r="AG1031" s="31">
        <f t="shared" si="2512"/>
        <v>316.80000000000001</v>
      </c>
      <c r="AH1031" s="31">
        <f t="shared" si="2513"/>
        <v>316.80000000000001</v>
      </c>
      <c r="AI1031" s="31">
        <f t="shared" si="2514"/>
        <v>316.80000000000001</v>
      </c>
      <c r="AJ1031" s="31"/>
      <c r="AK1031" s="31"/>
      <c r="AL1031" s="31"/>
      <c r="AM1031" s="31"/>
      <c r="AN1031" s="31"/>
      <c r="AO1031" s="31"/>
      <c r="AP1031" s="31"/>
      <c r="AQ1031" s="31"/>
      <c r="AR1031" s="31"/>
      <c r="AS1031" s="31">
        <f t="shared" si="2486"/>
        <v>316.80000000000001</v>
      </c>
      <c r="AT1031" s="31">
        <f t="shared" si="2487"/>
        <v>316.80000000000001</v>
      </c>
      <c r="AU1031" s="31">
        <f t="shared" si="2488"/>
        <v>316.80000000000001</v>
      </c>
      <c r="AV1031" s="31"/>
      <c r="AW1031" s="32"/>
      <c r="AX1031" s="32"/>
      <c r="AY1031" s="1"/>
      <c r="AZ1031" s="1"/>
      <c r="BA1031" s="1"/>
      <c r="BB1031" s="1"/>
      <c r="BC1031" s="1"/>
      <c r="BD1031" s="1"/>
      <c r="BE1031" s="1"/>
    </row>
    <row r="1032" ht="47.25">
      <c r="A1032" s="29" t="s">
        <v>504</v>
      </c>
      <c r="B1032" s="29" t="s">
        <v>63</v>
      </c>
      <c r="C1032" s="29" t="s">
        <v>144</v>
      </c>
      <c r="D1032" s="29" t="s">
        <v>458</v>
      </c>
      <c r="E1032" s="36"/>
      <c r="F1032" s="30" t="s">
        <v>459</v>
      </c>
      <c r="G1032" s="31">
        <f>G1033+G1034</f>
        <v>1637.8</v>
      </c>
      <c r="H1032" s="31">
        <f>H1033+H1034</f>
        <v>1675.8</v>
      </c>
      <c r="I1032" s="31">
        <f>I1033+I1034</f>
        <v>1675.8</v>
      </c>
      <c r="J1032" s="31">
        <f>J1033+J1034</f>
        <v>0</v>
      </c>
      <c r="K1032" s="31">
        <f>K1033+K1034</f>
        <v>0</v>
      </c>
      <c r="L1032" s="31">
        <f>L1033+L1034</f>
        <v>0</v>
      </c>
      <c r="M1032" s="31">
        <f t="shared" si="2525"/>
        <v>1637.8</v>
      </c>
      <c r="N1032" s="31">
        <f t="shared" si="2526"/>
        <v>1675.8</v>
      </c>
      <c r="O1032" s="31">
        <f t="shared" si="2527"/>
        <v>1675.8</v>
      </c>
      <c r="P1032" s="31">
        <f>P1033+P1034</f>
        <v>0</v>
      </c>
      <c r="Q1032" s="31">
        <f>Q1033+Q1034</f>
        <v>0</v>
      </c>
      <c r="R1032" s="31">
        <f>R1033+R1034</f>
        <v>0</v>
      </c>
      <c r="S1032" s="31">
        <f>S1033+S1034</f>
        <v>0</v>
      </c>
      <c r="T1032" s="31">
        <f>T1033+T1034</f>
        <v>0</v>
      </c>
      <c r="U1032" s="31">
        <f>U1033+U1034</f>
        <v>0</v>
      </c>
      <c r="V1032" s="31">
        <f>V1033+V1034</f>
        <v>0</v>
      </c>
      <c r="W1032" s="31">
        <f>W1033+W1034</f>
        <v>0</v>
      </c>
      <c r="X1032" s="31">
        <f>X1033+X1034</f>
        <v>0</v>
      </c>
      <c r="Y1032" s="31">
        <f>Y1033+Y1034</f>
        <v>0</v>
      </c>
      <c r="Z1032" s="31">
        <f>Z1033+Z1034</f>
        <v>0</v>
      </c>
      <c r="AA1032" s="31">
        <f>AA1033+AA1034</f>
        <v>0</v>
      </c>
      <c r="AB1032" s="31">
        <f>AB1033+AB1034</f>
        <v>0</v>
      </c>
      <c r="AC1032" s="31">
        <f t="shared" si="2508"/>
        <v>1637.8</v>
      </c>
      <c r="AD1032" s="31">
        <f t="shared" si="2509"/>
        <v>1675.8</v>
      </c>
      <c r="AE1032" s="31">
        <f t="shared" si="2510"/>
        <v>1675.8</v>
      </c>
      <c r="AF1032" s="31">
        <f>AF1033+AF1034</f>
        <v>0</v>
      </c>
      <c r="AG1032" s="31">
        <f t="shared" si="2512"/>
        <v>1637.8</v>
      </c>
      <c r="AH1032" s="31">
        <f t="shared" si="2513"/>
        <v>1675.8</v>
      </c>
      <c r="AI1032" s="31">
        <f t="shared" si="2514"/>
        <v>1675.8</v>
      </c>
      <c r="AJ1032" s="31">
        <f>AJ1033+AJ1034</f>
        <v>0</v>
      </c>
      <c r="AK1032" s="31">
        <f>AK1033+AK1034</f>
        <v>0</v>
      </c>
      <c r="AL1032" s="31">
        <f>AL1033+AL1034</f>
        <v>0</v>
      </c>
      <c r="AM1032" s="31">
        <f>AM1033+AM1034</f>
        <v>0</v>
      </c>
      <c r="AN1032" s="31">
        <f>AN1033+AN1034</f>
        <v>0</v>
      </c>
      <c r="AO1032" s="31">
        <f>AO1033+AO1034</f>
        <v>0</v>
      </c>
      <c r="AP1032" s="31">
        <f>AP1033+AP1034</f>
        <v>0</v>
      </c>
      <c r="AQ1032" s="31">
        <f>AQ1033+AQ1034</f>
        <v>0</v>
      </c>
      <c r="AR1032" s="31">
        <f>AR1033+AR1034</f>
        <v>0</v>
      </c>
      <c r="AS1032" s="31">
        <f t="shared" si="2486"/>
        <v>1637.8</v>
      </c>
      <c r="AT1032" s="31">
        <f t="shared" si="2487"/>
        <v>1675.8</v>
      </c>
      <c r="AU1032" s="31">
        <f t="shared" si="2488"/>
        <v>1675.8</v>
      </c>
      <c r="AV1032" s="31">
        <f>AV1033+AV1034</f>
        <v>0</v>
      </c>
      <c r="AW1032" s="32"/>
      <c r="AX1032" s="32"/>
      <c r="AY1032" s="1"/>
      <c r="AZ1032" s="1"/>
      <c r="BA1032" s="1"/>
      <c r="BB1032" s="1"/>
      <c r="BC1032" s="1"/>
      <c r="BD1032" s="1"/>
      <c r="BE1032" s="1"/>
    </row>
    <row r="1033" ht="78.75">
      <c r="A1033" s="29" t="s">
        <v>504</v>
      </c>
      <c r="B1033" s="29" t="s">
        <v>63</v>
      </c>
      <c r="C1033" s="29" t="s">
        <v>144</v>
      </c>
      <c r="D1033" s="29" t="s">
        <v>458</v>
      </c>
      <c r="E1033" s="29" t="s">
        <v>51</v>
      </c>
      <c r="F1033" s="30" t="s">
        <v>52</v>
      </c>
      <c r="G1033" s="31">
        <v>1374.3</v>
      </c>
      <c r="H1033" s="31">
        <v>1413</v>
      </c>
      <c r="I1033" s="31">
        <v>1413</v>
      </c>
      <c r="J1033" s="31"/>
      <c r="K1033" s="31"/>
      <c r="L1033" s="31"/>
      <c r="M1033" s="31">
        <f t="shared" si="2525"/>
        <v>1374.3</v>
      </c>
      <c r="N1033" s="31">
        <f t="shared" si="2526"/>
        <v>1413</v>
      </c>
      <c r="O1033" s="31">
        <f t="shared" si="2527"/>
        <v>1413</v>
      </c>
      <c r="P1033" s="31"/>
      <c r="Q1033" s="31"/>
      <c r="R1033" s="31"/>
      <c r="S1033" s="31"/>
      <c r="T1033" s="31"/>
      <c r="U1033" s="31"/>
      <c r="V1033" s="31"/>
      <c r="W1033" s="31"/>
      <c r="X1033" s="31"/>
      <c r="Y1033" s="31"/>
      <c r="Z1033" s="31"/>
      <c r="AA1033" s="31"/>
      <c r="AB1033" s="31"/>
      <c r="AC1033" s="31">
        <f t="shared" si="2508"/>
        <v>1374.3</v>
      </c>
      <c r="AD1033" s="31">
        <f t="shared" si="2509"/>
        <v>1413</v>
      </c>
      <c r="AE1033" s="31">
        <f t="shared" si="2510"/>
        <v>1413</v>
      </c>
      <c r="AF1033" s="31"/>
      <c r="AG1033" s="31">
        <f t="shared" si="2512"/>
        <v>1374.3</v>
      </c>
      <c r="AH1033" s="31">
        <f t="shared" si="2513"/>
        <v>1413</v>
      </c>
      <c r="AI1033" s="31">
        <f t="shared" si="2514"/>
        <v>1413</v>
      </c>
      <c r="AJ1033" s="31"/>
      <c r="AK1033" s="31"/>
      <c r="AL1033" s="31"/>
      <c r="AM1033" s="31"/>
      <c r="AN1033" s="31"/>
      <c r="AO1033" s="31"/>
      <c r="AP1033" s="31"/>
      <c r="AQ1033" s="31"/>
      <c r="AR1033" s="31"/>
      <c r="AS1033" s="31">
        <f t="shared" si="2486"/>
        <v>1374.3</v>
      </c>
      <c r="AT1033" s="31">
        <f t="shared" si="2487"/>
        <v>1413</v>
      </c>
      <c r="AU1033" s="31">
        <f t="shared" si="2488"/>
        <v>1413</v>
      </c>
      <c r="AV1033" s="31"/>
      <c r="AW1033" s="32"/>
      <c r="AX1033" s="32"/>
      <c r="AY1033" s="1"/>
      <c r="AZ1033" s="1"/>
      <c r="BA1033" s="1"/>
      <c r="BB1033" s="1"/>
      <c r="BC1033" s="1"/>
      <c r="BD1033" s="1"/>
      <c r="BE1033" s="1"/>
    </row>
    <row r="1034" ht="31.5">
      <c r="A1034" s="29" t="s">
        <v>504</v>
      </c>
      <c r="B1034" s="29" t="s">
        <v>63</v>
      </c>
      <c r="C1034" s="29" t="s">
        <v>144</v>
      </c>
      <c r="D1034" s="29" t="s">
        <v>458</v>
      </c>
      <c r="E1034" s="29" t="s">
        <v>39</v>
      </c>
      <c r="F1034" s="30" t="s">
        <v>40</v>
      </c>
      <c r="G1034" s="31">
        <v>263.5</v>
      </c>
      <c r="H1034" s="31">
        <v>262.80000000000001</v>
      </c>
      <c r="I1034" s="31">
        <v>262.80000000000001</v>
      </c>
      <c r="J1034" s="31"/>
      <c r="K1034" s="31"/>
      <c r="L1034" s="31"/>
      <c r="M1034" s="31">
        <f t="shared" si="2525"/>
        <v>263.5</v>
      </c>
      <c r="N1034" s="31">
        <f t="shared" si="2526"/>
        <v>262.80000000000001</v>
      </c>
      <c r="O1034" s="31">
        <f t="shared" si="2527"/>
        <v>262.80000000000001</v>
      </c>
      <c r="P1034" s="31"/>
      <c r="Q1034" s="31"/>
      <c r="R1034" s="31"/>
      <c r="S1034" s="31"/>
      <c r="T1034" s="31"/>
      <c r="U1034" s="31"/>
      <c r="V1034" s="31"/>
      <c r="W1034" s="31"/>
      <c r="X1034" s="31"/>
      <c r="Y1034" s="31"/>
      <c r="Z1034" s="31"/>
      <c r="AA1034" s="31"/>
      <c r="AB1034" s="31"/>
      <c r="AC1034" s="31">
        <f t="shared" si="2508"/>
        <v>263.5</v>
      </c>
      <c r="AD1034" s="31">
        <f t="shared" si="2509"/>
        <v>262.80000000000001</v>
      </c>
      <c r="AE1034" s="31">
        <f t="shared" si="2510"/>
        <v>262.80000000000001</v>
      </c>
      <c r="AF1034" s="31"/>
      <c r="AG1034" s="31">
        <f t="shared" si="2512"/>
        <v>263.5</v>
      </c>
      <c r="AH1034" s="31">
        <f t="shared" si="2513"/>
        <v>262.80000000000001</v>
      </c>
      <c r="AI1034" s="31">
        <f t="shared" si="2514"/>
        <v>262.80000000000001</v>
      </c>
      <c r="AJ1034" s="31"/>
      <c r="AK1034" s="31"/>
      <c r="AL1034" s="31"/>
      <c r="AM1034" s="31"/>
      <c r="AN1034" s="31"/>
      <c r="AO1034" s="31"/>
      <c r="AP1034" s="31"/>
      <c r="AQ1034" s="31"/>
      <c r="AR1034" s="31"/>
      <c r="AS1034" s="31">
        <f t="shared" si="2486"/>
        <v>263.5</v>
      </c>
      <c r="AT1034" s="31">
        <f t="shared" si="2487"/>
        <v>262.80000000000001</v>
      </c>
      <c r="AU1034" s="31">
        <f t="shared" si="2488"/>
        <v>262.80000000000001</v>
      </c>
      <c r="AV1034" s="31"/>
      <c r="AW1034" s="32"/>
      <c r="AX1034" s="32"/>
      <c r="AY1034" s="1"/>
      <c r="AZ1034" s="1"/>
      <c r="BA1034" s="1"/>
      <c r="BB1034" s="1"/>
      <c r="BC1034" s="1"/>
      <c r="BD1034" s="1"/>
      <c r="BE1034" s="1"/>
    </row>
    <row r="1035" s="19" customFormat="1">
      <c r="A1035" s="20" t="s">
        <v>504</v>
      </c>
      <c r="B1035" s="20" t="s">
        <v>116</v>
      </c>
      <c r="C1035" s="20"/>
      <c r="D1035" s="20"/>
      <c r="E1035" s="34"/>
      <c r="F1035" s="21" t="s">
        <v>117</v>
      </c>
      <c r="G1035" s="22">
        <f>G1036+G1047</f>
        <v>18392.5</v>
      </c>
      <c r="H1035" s="22">
        <f>H1036+H1047</f>
        <v>18392.5</v>
      </c>
      <c r="I1035" s="22">
        <f>I1036+I1047</f>
        <v>18392.5</v>
      </c>
      <c r="J1035" s="22">
        <f>J1036+J1047</f>
        <v>1594.3</v>
      </c>
      <c r="K1035" s="22">
        <f>K1036+K1047</f>
        <v>1594.3</v>
      </c>
      <c r="L1035" s="22">
        <f>L1036+L1047</f>
        <v>1594.3</v>
      </c>
      <c r="M1035" s="22">
        <f t="shared" si="2525"/>
        <v>19986.799999999999</v>
      </c>
      <c r="N1035" s="22">
        <f t="shared" si="2526"/>
        <v>19986.799999999999</v>
      </c>
      <c r="O1035" s="22">
        <f t="shared" si="2527"/>
        <v>19986.799999999999</v>
      </c>
      <c r="P1035" s="22">
        <f>P1036+P1047</f>
        <v>0</v>
      </c>
      <c r="Q1035" s="22">
        <f>Q1036+Q1047</f>
        <v>0</v>
      </c>
      <c r="R1035" s="22">
        <f>R1036+R1047</f>
        <v>-1028.4010000000001</v>
      </c>
      <c r="S1035" s="22">
        <f>S1036+S1047</f>
        <v>0</v>
      </c>
      <c r="T1035" s="22">
        <f>T1036+T1047</f>
        <v>0</v>
      </c>
      <c r="U1035" s="22">
        <f>U1036+U1047</f>
        <v>0</v>
      </c>
      <c r="V1035" s="22">
        <f>V1036+V1047</f>
        <v>0</v>
      </c>
      <c r="W1035" s="22">
        <f>W1036+W1047</f>
        <v>0</v>
      </c>
      <c r="X1035" s="22">
        <f>X1036+X1047</f>
        <v>0</v>
      </c>
      <c r="Y1035" s="22">
        <f>Y1036+Y1047</f>
        <v>0</v>
      </c>
      <c r="Z1035" s="22">
        <f>Z1036+Z1047</f>
        <v>0</v>
      </c>
      <c r="AA1035" s="22">
        <f>AA1036+AA1047</f>
        <v>0</v>
      </c>
      <c r="AB1035" s="22">
        <f>AB1036+AB1047</f>
        <v>0</v>
      </c>
      <c r="AC1035" s="22">
        <f t="shared" si="2508"/>
        <v>18958.398999999998</v>
      </c>
      <c r="AD1035" s="22">
        <f t="shared" si="2509"/>
        <v>19986.799999999999</v>
      </c>
      <c r="AE1035" s="22">
        <f t="shared" si="2510"/>
        <v>19986.799999999999</v>
      </c>
      <c r="AF1035" s="22">
        <f>AF1036+AF1047</f>
        <v>0</v>
      </c>
      <c r="AG1035" s="22">
        <f t="shared" si="2512"/>
        <v>18958.398999999998</v>
      </c>
      <c r="AH1035" s="22">
        <f t="shared" si="2513"/>
        <v>19986.799999999999</v>
      </c>
      <c r="AI1035" s="22">
        <f t="shared" si="2514"/>
        <v>19986.799999999999</v>
      </c>
      <c r="AJ1035" s="22">
        <f>AJ1036+AJ1047</f>
        <v>0</v>
      </c>
      <c r="AK1035" s="22">
        <f>AK1036+AK1047</f>
        <v>0</v>
      </c>
      <c r="AL1035" s="22">
        <f>AL1036+AL1047</f>
        <v>0</v>
      </c>
      <c r="AM1035" s="22">
        <f>AM1036+AM1047</f>
        <v>0</v>
      </c>
      <c r="AN1035" s="22">
        <f>AN1036+AN1047</f>
        <v>0</v>
      </c>
      <c r="AO1035" s="22">
        <f>AO1036+AO1047</f>
        <v>0</v>
      </c>
      <c r="AP1035" s="22">
        <f>AP1036+AP1047</f>
        <v>0</v>
      </c>
      <c r="AQ1035" s="22">
        <f>AQ1036+AQ1047</f>
        <v>0</v>
      </c>
      <c r="AR1035" s="22">
        <f>AR1036+AR1047</f>
        <v>0</v>
      </c>
      <c r="AS1035" s="22">
        <f t="shared" si="2486"/>
        <v>18958.398999999998</v>
      </c>
      <c r="AT1035" s="22">
        <f t="shared" si="2487"/>
        <v>19986.799999999999</v>
      </c>
      <c r="AU1035" s="22">
        <f t="shared" si="2488"/>
        <v>19986.799999999999</v>
      </c>
      <c r="AV1035" s="22">
        <f>AV1036+AV1047</f>
        <v>0</v>
      </c>
      <c r="AW1035" s="23"/>
      <c r="AX1035" s="23"/>
      <c r="AY1035" s="19"/>
      <c r="AZ1035" s="19"/>
      <c r="BA1035" s="19"/>
      <c r="BB1035" s="19"/>
      <c r="BC1035" s="19"/>
      <c r="BD1035" s="19"/>
      <c r="BE1035" s="19"/>
    </row>
    <row r="1036" s="24" customFormat="1">
      <c r="A1036" s="25" t="s">
        <v>504</v>
      </c>
      <c r="B1036" s="25" t="s">
        <v>116</v>
      </c>
      <c r="C1036" s="25" t="s">
        <v>255</v>
      </c>
      <c r="D1036" s="25"/>
      <c r="E1036" s="25"/>
      <c r="F1036" s="26" t="s">
        <v>460</v>
      </c>
      <c r="G1036" s="27">
        <f>G1037+G1042</f>
        <v>17780.5</v>
      </c>
      <c r="H1036" s="27">
        <f>H1037+H1042</f>
        <v>17780.5</v>
      </c>
      <c r="I1036" s="27">
        <f>I1037+I1042</f>
        <v>17780.5</v>
      </c>
      <c r="J1036" s="27">
        <f>J1037+J1042</f>
        <v>1594.3</v>
      </c>
      <c r="K1036" s="27">
        <f>K1037+K1042</f>
        <v>1594.3</v>
      </c>
      <c r="L1036" s="27">
        <f>L1037+L1042</f>
        <v>1594.3</v>
      </c>
      <c r="M1036" s="27">
        <f t="shared" si="2525"/>
        <v>19374.799999999999</v>
      </c>
      <c r="N1036" s="27">
        <f t="shared" si="2526"/>
        <v>19374.799999999999</v>
      </c>
      <c r="O1036" s="27">
        <f t="shared" si="2527"/>
        <v>19374.799999999999</v>
      </c>
      <c r="P1036" s="27">
        <f>P1037+P1042</f>
        <v>0</v>
      </c>
      <c r="Q1036" s="27">
        <f>Q1037+Q1042</f>
        <v>0</v>
      </c>
      <c r="R1036" s="27">
        <f>R1037+R1042</f>
        <v>-1028.4010000000001</v>
      </c>
      <c r="S1036" s="27">
        <f>S1037+S1042</f>
        <v>0</v>
      </c>
      <c r="T1036" s="27">
        <f>T1037+T1042</f>
        <v>0</v>
      </c>
      <c r="U1036" s="27">
        <f>U1037+U1042</f>
        <v>0</v>
      </c>
      <c r="V1036" s="27">
        <f>V1037+V1042</f>
        <v>0</v>
      </c>
      <c r="W1036" s="27">
        <f>W1037+W1042</f>
        <v>0</v>
      </c>
      <c r="X1036" s="27">
        <f>X1037+X1042</f>
        <v>0</v>
      </c>
      <c r="Y1036" s="27">
        <f>Y1037+Y1042</f>
        <v>0</v>
      </c>
      <c r="Z1036" s="27">
        <f>Z1037+Z1042</f>
        <v>0</v>
      </c>
      <c r="AA1036" s="27">
        <f>AA1037+AA1042</f>
        <v>0</v>
      </c>
      <c r="AB1036" s="27">
        <f>AB1037+AB1042</f>
        <v>0</v>
      </c>
      <c r="AC1036" s="27">
        <f t="shared" si="2508"/>
        <v>18346.398999999998</v>
      </c>
      <c r="AD1036" s="27">
        <f t="shared" si="2509"/>
        <v>19374.799999999999</v>
      </c>
      <c r="AE1036" s="27">
        <f t="shared" si="2510"/>
        <v>19374.799999999999</v>
      </c>
      <c r="AF1036" s="27">
        <f>AF1037+AF1042</f>
        <v>0</v>
      </c>
      <c r="AG1036" s="27">
        <f t="shared" si="2512"/>
        <v>18346.398999999998</v>
      </c>
      <c r="AH1036" s="27">
        <f t="shared" si="2513"/>
        <v>19374.799999999999</v>
      </c>
      <c r="AI1036" s="27">
        <f t="shared" si="2514"/>
        <v>19374.799999999999</v>
      </c>
      <c r="AJ1036" s="27">
        <f>AJ1037+AJ1042</f>
        <v>0</v>
      </c>
      <c r="AK1036" s="27">
        <f>AK1037+AK1042</f>
        <v>0</v>
      </c>
      <c r="AL1036" s="27">
        <f>AL1037+AL1042</f>
        <v>0</v>
      </c>
      <c r="AM1036" s="27">
        <f>AM1037+AM1042</f>
        <v>0</v>
      </c>
      <c r="AN1036" s="27">
        <f>AN1037+AN1042</f>
        <v>0</v>
      </c>
      <c r="AO1036" s="27">
        <f>AO1037+AO1042</f>
        <v>0</v>
      </c>
      <c r="AP1036" s="27">
        <f>AP1037+AP1042</f>
        <v>0</v>
      </c>
      <c r="AQ1036" s="27">
        <f>AQ1037+AQ1042</f>
        <v>0</v>
      </c>
      <c r="AR1036" s="27">
        <f>AR1037+AR1042</f>
        <v>0</v>
      </c>
      <c r="AS1036" s="27">
        <f t="shared" si="2486"/>
        <v>18346.398999999998</v>
      </c>
      <c r="AT1036" s="27">
        <f t="shared" si="2487"/>
        <v>19374.799999999999</v>
      </c>
      <c r="AU1036" s="27">
        <f t="shared" si="2488"/>
        <v>19374.799999999999</v>
      </c>
      <c r="AV1036" s="27">
        <f>AV1037+AV1042</f>
        <v>0</v>
      </c>
      <c r="AW1036" s="28"/>
      <c r="AX1036" s="28"/>
      <c r="AY1036" s="24"/>
      <c r="AZ1036" s="24"/>
      <c r="BA1036" s="24"/>
      <c r="BB1036" s="24"/>
      <c r="BC1036" s="24"/>
      <c r="BD1036" s="24"/>
      <c r="BE1036" s="24"/>
    </row>
    <row r="1037" ht="31.5">
      <c r="A1037" s="29" t="s">
        <v>504</v>
      </c>
      <c r="B1037" s="29" t="s">
        <v>116</v>
      </c>
      <c r="C1037" s="29" t="s">
        <v>255</v>
      </c>
      <c r="D1037" s="29" t="s">
        <v>65</v>
      </c>
      <c r="E1037" s="36"/>
      <c r="F1037" s="30" t="s">
        <v>66</v>
      </c>
      <c r="G1037" s="31">
        <f t="shared" ref="G1037:G1053" si="2588">G1038</f>
        <v>2314.4000000000001</v>
      </c>
      <c r="H1037" s="31">
        <f t="shared" ref="H1037:H1053" si="2589">H1038</f>
        <v>2314.4000000000001</v>
      </c>
      <c r="I1037" s="31">
        <f t="shared" ref="I1037:I1053" si="2590">I1038</f>
        <v>2314.4000000000001</v>
      </c>
      <c r="J1037" s="31">
        <f t="shared" ref="J1037:J1053" si="2591">J1038</f>
        <v>0</v>
      </c>
      <c r="K1037" s="31">
        <f t="shared" ref="K1037:K1053" si="2592">K1038</f>
        <v>0</v>
      </c>
      <c r="L1037" s="31">
        <f t="shared" ref="L1037:L1053" si="2593">L1038</f>
        <v>0</v>
      </c>
      <c r="M1037" s="31">
        <f t="shared" si="2525"/>
        <v>2314.4000000000001</v>
      </c>
      <c r="N1037" s="31">
        <f t="shared" si="2526"/>
        <v>2314.4000000000001</v>
      </c>
      <c r="O1037" s="31">
        <f t="shared" si="2527"/>
        <v>2314.4000000000001</v>
      </c>
      <c r="P1037" s="31">
        <f t="shared" ref="P1037:P1053" si="2594">P1038</f>
        <v>0</v>
      </c>
      <c r="Q1037" s="31">
        <f t="shared" ref="Q1037:Q1053" si="2595">Q1038</f>
        <v>0</v>
      </c>
      <c r="R1037" s="31">
        <f t="shared" ref="R1037:R1053" si="2596">R1038</f>
        <v>-1028.4010000000001</v>
      </c>
      <c r="S1037" s="31">
        <f t="shared" ref="S1037:S1053" si="2597">S1038</f>
        <v>0</v>
      </c>
      <c r="T1037" s="31">
        <f t="shared" ref="T1037:T1053" si="2598">T1038</f>
        <v>0</v>
      </c>
      <c r="U1037" s="31">
        <f t="shared" ref="U1037:U1053" si="2599">U1038</f>
        <v>0</v>
      </c>
      <c r="V1037" s="31">
        <f t="shared" ref="V1037:V1053" si="2600">V1038</f>
        <v>0</v>
      </c>
      <c r="W1037" s="31">
        <f t="shared" ref="W1037:W1053" si="2601">W1038</f>
        <v>0</v>
      </c>
      <c r="X1037" s="31">
        <f t="shared" ref="X1037:X1053" si="2602">X1038</f>
        <v>0</v>
      </c>
      <c r="Y1037" s="31">
        <f t="shared" ref="Y1037:Y1053" si="2603">Y1038</f>
        <v>0</v>
      </c>
      <c r="Z1037" s="31">
        <f t="shared" ref="Z1037:Z1053" si="2604">Z1038</f>
        <v>0</v>
      </c>
      <c r="AA1037" s="31">
        <f t="shared" ref="AA1037:AA1053" si="2605">AA1038</f>
        <v>0</v>
      </c>
      <c r="AB1037" s="31">
        <f t="shared" ref="AB1037:AB1053" si="2606">AB1038</f>
        <v>0</v>
      </c>
      <c r="AC1037" s="31">
        <f t="shared" si="2508"/>
        <v>1285.999</v>
      </c>
      <c r="AD1037" s="31">
        <f t="shared" si="2509"/>
        <v>2314.4000000000001</v>
      </c>
      <c r="AE1037" s="31">
        <f t="shared" si="2510"/>
        <v>2314.4000000000001</v>
      </c>
      <c r="AF1037" s="31">
        <f t="shared" ref="AF1037:AF1053" si="2607">AF1038</f>
        <v>0</v>
      </c>
      <c r="AG1037" s="31">
        <f t="shared" si="2512"/>
        <v>1285.999</v>
      </c>
      <c r="AH1037" s="31">
        <f t="shared" si="2513"/>
        <v>2314.4000000000001</v>
      </c>
      <c r="AI1037" s="31">
        <f t="shared" si="2514"/>
        <v>2314.4000000000001</v>
      </c>
      <c r="AJ1037" s="31">
        <f t="shared" ref="AJ1037:AJ1053" si="2608">AJ1038</f>
        <v>0</v>
      </c>
      <c r="AK1037" s="31">
        <f t="shared" ref="AK1037:AK1053" si="2609">AK1038</f>
        <v>0</v>
      </c>
      <c r="AL1037" s="31">
        <f t="shared" ref="AL1037:AL1053" si="2610">AL1038</f>
        <v>0</v>
      </c>
      <c r="AM1037" s="31">
        <f t="shared" ref="AM1037:AM1053" si="2611">AM1038</f>
        <v>0</v>
      </c>
      <c r="AN1037" s="31">
        <f t="shared" ref="AN1037:AN1053" si="2612">AN1038</f>
        <v>0</v>
      </c>
      <c r="AO1037" s="31">
        <f t="shared" ref="AO1037:AO1053" si="2613">AO1038</f>
        <v>0</v>
      </c>
      <c r="AP1037" s="31">
        <f t="shared" ref="AP1037:AP1053" si="2614">AP1038</f>
        <v>0</v>
      </c>
      <c r="AQ1037" s="31">
        <f t="shared" ref="AQ1037:AQ1053" si="2615">AQ1038</f>
        <v>0</v>
      </c>
      <c r="AR1037" s="31">
        <f t="shared" ref="AR1037:AR1053" si="2616">AR1038</f>
        <v>0</v>
      </c>
      <c r="AS1037" s="31">
        <f t="shared" si="2486"/>
        <v>1285.999</v>
      </c>
      <c r="AT1037" s="31">
        <f t="shared" si="2487"/>
        <v>2314.4000000000001</v>
      </c>
      <c r="AU1037" s="31">
        <f t="shared" si="2488"/>
        <v>2314.4000000000001</v>
      </c>
      <c r="AV1037" s="31">
        <f t="shared" ref="AV1037:AV1053" si="2617">AV1038</f>
        <v>0</v>
      </c>
      <c r="AW1037" s="32"/>
      <c r="AX1037" s="32"/>
      <c r="AY1037" s="1"/>
      <c r="AZ1037" s="1"/>
      <c r="BA1037" s="1"/>
      <c r="BB1037" s="1"/>
      <c r="BC1037" s="1"/>
      <c r="BD1037" s="1"/>
      <c r="BE1037" s="1"/>
    </row>
    <row r="1038" hidden="1">
      <c r="A1038" s="29" t="s">
        <v>504</v>
      </c>
      <c r="B1038" s="29" t="s">
        <v>116</v>
      </c>
      <c r="C1038" s="29" t="s">
        <v>255</v>
      </c>
      <c r="D1038" s="29" t="s">
        <v>67</v>
      </c>
      <c r="E1038" s="36"/>
      <c r="F1038" s="30" t="s">
        <v>34</v>
      </c>
      <c r="G1038" s="31">
        <f t="shared" si="2588"/>
        <v>2314.4000000000001</v>
      </c>
      <c r="H1038" s="31">
        <f t="shared" si="2589"/>
        <v>2314.4000000000001</v>
      </c>
      <c r="I1038" s="31">
        <f t="shared" si="2590"/>
        <v>2314.4000000000001</v>
      </c>
      <c r="J1038" s="31">
        <f t="shared" si="2591"/>
        <v>0</v>
      </c>
      <c r="K1038" s="31">
        <f t="shared" si="2592"/>
        <v>0</v>
      </c>
      <c r="L1038" s="31">
        <f t="shared" si="2593"/>
        <v>0</v>
      </c>
      <c r="M1038" s="31">
        <f t="shared" si="2525"/>
        <v>2314.4000000000001</v>
      </c>
      <c r="N1038" s="31">
        <f t="shared" si="2526"/>
        <v>2314.4000000000001</v>
      </c>
      <c r="O1038" s="31">
        <f t="shared" si="2527"/>
        <v>2314.4000000000001</v>
      </c>
      <c r="P1038" s="31">
        <f t="shared" si="2594"/>
        <v>0</v>
      </c>
      <c r="Q1038" s="31">
        <f t="shared" si="2595"/>
        <v>0</v>
      </c>
      <c r="R1038" s="31">
        <f t="shared" si="2596"/>
        <v>-1028.4010000000001</v>
      </c>
      <c r="S1038" s="31">
        <f t="shared" si="2597"/>
        <v>0</v>
      </c>
      <c r="T1038" s="31">
        <f t="shared" si="2598"/>
        <v>0</v>
      </c>
      <c r="U1038" s="31">
        <f t="shared" si="2599"/>
        <v>0</v>
      </c>
      <c r="V1038" s="31">
        <f t="shared" si="2600"/>
        <v>0</v>
      </c>
      <c r="W1038" s="31">
        <f t="shared" si="2601"/>
        <v>0</v>
      </c>
      <c r="X1038" s="31">
        <f t="shared" si="2602"/>
        <v>0</v>
      </c>
      <c r="Y1038" s="31">
        <f t="shared" si="2603"/>
        <v>0</v>
      </c>
      <c r="Z1038" s="31">
        <f t="shared" si="2604"/>
        <v>0</v>
      </c>
      <c r="AA1038" s="31">
        <f t="shared" si="2605"/>
        <v>0</v>
      </c>
      <c r="AB1038" s="31">
        <f t="shared" si="2606"/>
        <v>0</v>
      </c>
      <c r="AC1038" s="31">
        <f t="shared" si="2508"/>
        <v>1285.999</v>
      </c>
      <c r="AD1038" s="31">
        <f t="shared" si="2509"/>
        <v>2314.4000000000001</v>
      </c>
      <c r="AE1038" s="31">
        <f t="shared" si="2510"/>
        <v>2314.4000000000001</v>
      </c>
      <c r="AF1038" s="31">
        <f t="shared" si="2607"/>
        <v>0</v>
      </c>
      <c r="AG1038" s="31">
        <f t="shared" si="2512"/>
        <v>1285.999</v>
      </c>
      <c r="AH1038" s="31">
        <f t="shared" si="2513"/>
        <v>2314.4000000000001</v>
      </c>
      <c r="AI1038" s="31">
        <f t="shared" si="2514"/>
        <v>2314.4000000000001</v>
      </c>
      <c r="AJ1038" s="31">
        <f t="shared" si="2608"/>
        <v>0</v>
      </c>
      <c r="AK1038" s="31">
        <f t="shared" si="2609"/>
        <v>0</v>
      </c>
      <c r="AL1038" s="31">
        <f t="shared" si="2610"/>
        <v>0</v>
      </c>
      <c r="AM1038" s="31">
        <f t="shared" si="2611"/>
        <v>0</v>
      </c>
      <c r="AN1038" s="31">
        <f t="shared" si="2612"/>
        <v>0</v>
      </c>
      <c r="AO1038" s="31">
        <f t="shared" si="2613"/>
        <v>0</v>
      </c>
      <c r="AP1038" s="31">
        <f t="shared" si="2614"/>
        <v>0</v>
      </c>
      <c r="AQ1038" s="31">
        <f t="shared" si="2615"/>
        <v>0</v>
      </c>
      <c r="AR1038" s="31">
        <f t="shared" si="2616"/>
        <v>0</v>
      </c>
      <c r="AS1038" s="31">
        <f t="shared" si="2486"/>
        <v>1285.999</v>
      </c>
      <c r="AT1038" s="31">
        <f t="shared" si="2487"/>
        <v>2314.4000000000001</v>
      </c>
      <c r="AU1038" s="31">
        <f t="shared" si="2488"/>
        <v>2314.4000000000001</v>
      </c>
      <c r="AV1038" s="31">
        <f t="shared" si="2617"/>
        <v>0</v>
      </c>
      <c r="AW1038" s="32">
        <v>0</v>
      </c>
      <c r="AX1038" s="32"/>
      <c r="AY1038" s="1" t="s">
        <v>152</v>
      </c>
      <c r="AZ1038" s="1"/>
      <c r="BA1038" s="1"/>
      <c r="BB1038" s="1"/>
      <c r="BC1038" s="1"/>
      <c r="BD1038" s="1"/>
      <c r="BE1038" s="1"/>
    </row>
    <row r="1039" ht="31.5">
      <c r="A1039" s="29" t="s">
        <v>504</v>
      </c>
      <c r="B1039" s="29" t="s">
        <v>116</v>
      </c>
      <c r="C1039" s="29" t="s">
        <v>255</v>
      </c>
      <c r="D1039" s="29" t="s">
        <v>461</v>
      </c>
      <c r="E1039" s="36"/>
      <c r="F1039" s="30" t="s">
        <v>462</v>
      </c>
      <c r="G1039" s="31">
        <f t="shared" si="2588"/>
        <v>2314.4000000000001</v>
      </c>
      <c r="H1039" s="31">
        <f t="shared" si="2589"/>
        <v>2314.4000000000001</v>
      </c>
      <c r="I1039" s="31">
        <f t="shared" si="2590"/>
        <v>2314.4000000000001</v>
      </c>
      <c r="J1039" s="31">
        <f t="shared" si="2591"/>
        <v>0</v>
      </c>
      <c r="K1039" s="31">
        <f t="shared" si="2592"/>
        <v>0</v>
      </c>
      <c r="L1039" s="31">
        <f t="shared" si="2593"/>
        <v>0</v>
      </c>
      <c r="M1039" s="31">
        <f t="shared" si="2525"/>
        <v>2314.4000000000001</v>
      </c>
      <c r="N1039" s="31">
        <f t="shared" si="2526"/>
        <v>2314.4000000000001</v>
      </c>
      <c r="O1039" s="31">
        <f t="shared" si="2527"/>
        <v>2314.4000000000001</v>
      </c>
      <c r="P1039" s="31">
        <f t="shared" si="2594"/>
        <v>0</v>
      </c>
      <c r="Q1039" s="31">
        <f t="shared" si="2595"/>
        <v>0</v>
      </c>
      <c r="R1039" s="31">
        <f t="shared" si="2596"/>
        <v>-1028.4010000000001</v>
      </c>
      <c r="S1039" s="31">
        <f t="shared" si="2597"/>
        <v>0</v>
      </c>
      <c r="T1039" s="31">
        <f t="shared" si="2598"/>
        <v>0</v>
      </c>
      <c r="U1039" s="31">
        <f t="shared" si="2599"/>
        <v>0</v>
      </c>
      <c r="V1039" s="31">
        <f t="shared" si="2600"/>
        <v>0</v>
      </c>
      <c r="W1039" s="31">
        <f t="shared" si="2601"/>
        <v>0</v>
      </c>
      <c r="X1039" s="31">
        <f t="shared" si="2602"/>
        <v>0</v>
      </c>
      <c r="Y1039" s="31">
        <f t="shared" si="2603"/>
        <v>0</v>
      </c>
      <c r="Z1039" s="31">
        <f t="shared" si="2604"/>
        <v>0</v>
      </c>
      <c r="AA1039" s="31">
        <f t="shared" si="2605"/>
        <v>0</v>
      </c>
      <c r="AB1039" s="31">
        <f t="shared" si="2606"/>
        <v>0</v>
      </c>
      <c r="AC1039" s="31">
        <f t="shared" si="2508"/>
        <v>1285.999</v>
      </c>
      <c r="AD1039" s="31">
        <f t="shared" si="2509"/>
        <v>2314.4000000000001</v>
      </c>
      <c r="AE1039" s="31">
        <f t="shared" si="2510"/>
        <v>2314.4000000000001</v>
      </c>
      <c r="AF1039" s="31">
        <f t="shared" si="2607"/>
        <v>0</v>
      </c>
      <c r="AG1039" s="31">
        <f t="shared" si="2512"/>
        <v>1285.999</v>
      </c>
      <c r="AH1039" s="31">
        <f t="shared" si="2513"/>
        <v>2314.4000000000001</v>
      </c>
      <c r="AI1039" s="31">
        <f t="shared" si="2514"/>
        <v>2314.4000000000001</v>
      </c>
      <c r="AJ1039" s="31">
        <f t="shared" si="2608"/>
        <v>0</v>
      </c>
      <c r="AK1039" s="31">
        <f t="shared" si="2609"/>
        <v>0</v>
      </c>
      <c r="AL1039" s="31">
        <f t="shared" si="2610"/>
        <v>0</v>
      </c>
      <c r="AM1039" s="31">
        <f t="shared" si="2611"/>
        <v>0</v>
      </c>
      <c r="AN1039" s="31">
        <f t="shared" si="2612"/>
        <v>0</v>
      </c>
      <c r="AO1039" s="31">
        <f t="shared" si="2613"/>
        <v>0</v>
      </c>
      <c r="AP1039" s="31">
        <f t="shared" si="2614"/>
        <v>0</v>
      </c>
      <c r="AQ1039" s="31">
        <f t="shared" si="2615"/>
        <v>0</v>
      </c>
      <c r="AR1039" s="31">
        <f t="shared" si="2616"/>
        <v>0</v>
      </c>
      <c r="AS1039" s="31">
        <f t="shared" si="2486"/>
        <v>1285.999</v>
      </c>
      <c r="AT1039" s="31">
        <f t="shared" si="2487"/>
        <v>2314.4000000000001</v>
      </c>
      <c r="AU1039" s="31">
        <f t="shared" si="2488"/>
        <v>2314.4000000000001</v>
      </c>
      <c r="AV1039" s="31">
        <f t="shared" si="2617"/>
        <v>0</v>
      </c>
      <c r="AW1039" s="32"/>
      <c r="AX1039" s="32"/>
      <c r="AY1039" s="1"/>
      <c r="AZ1039" s="1"/>
      <c r="BA1039" s="1"/>
      <c r="BB1039" s="1"/>
      <c r="BC1039" s="1"/>
      <c r="BD1039" s="1"/>
      <c r="BE1039" s="1"/>
    </row>
    <row r="1040" ht="31.5">
      <c r="A1040" s="29" t="s">
        <v>504</v>
      </c>
      <c r="B1040" s="29" t="s">
        <v>116</v>
      </c>
      <c r="C1040" s="29" t="s">
        <v>255</v>
      </c>
      <c r="D1040" s="29" t="s">
        <v>463</v>
      </c>
      <c r="E1040" s="36"/>
      <c r="F1040" s="30" t="s">
        <v>464</v>
      </c>
      <c r="G1040" s="31">
        <f t="shared" si="2588"/>
        <v>2314.4000000000001</v>
      </c>
      <c r="H1040" s="31">
        <f t="shared" si="2589"/>
        <v>2314.4000000000001</v>
      </c>
      <c r="I1040" s="31">
        <f t="shared" si="2590"/>
        <v>2314.4000000000001</v>
      </c>
      <c r="J1040" s="31">
        <f t="shared" si="2591"/>
        <v>0</v>
      </c>
      <c r="K1040" s="31">
        <f t="shared" si="2592"/>
        <v>0</v>
      </c>
      <c r="L1040" s="31">
        <f t="shared" si="2593"/>
        <v>0</v>
      </c>
      <c r="M1040" s="31">
        <f t="shared" si="2525"/>
        <v>2314.4000000000001</v>
      </c>
      <c r="N1040" s="31">
        <f t="shared" si="2526"/>
        <v>2314.4000000000001</v>
      </c>
      <c r="O1040" s="31">
        <f t="shared" si="2527"/>
        <v>2314.4000000000001</v>
      </c>
      <c r="P1040" s="31">
        <f t="shared" si="2594"/>
        <v>0</v>
      </c>
      <c r="Q1040" s="31">
        <f t="shared" si="2595"/>
        <v>0</v>
      </c>
      <c r="R1040" s="31">
        <f t="shared" si="2596"/>
        <v>-1028.4010000000001</v>
      </c>
      <c r="S1040" s="31">
        <f t="shared" si="2597"/>
        <v>0</v>
      </c>
      <c r="T1040" s="31">
        <f t="shared" si="2598"/>
        <v>0</v>
      </c>
      <c r="U1040" s="31">
        <f t="shared" si="2599"/>
        <v>0</v>
      </c>
      <c r="V1040" s="31">
        <f t="shared" si="2600"/>
        <v>0</v>
      </c>
      <c r="W1040" s="31">
        <f t="shared" si="2601"/>
        <v>0</v>
      </c>
      <c r="X1040" s="31">
        <f t="shared" si="2602"/>
        <v>0</v>
      </c>
      <c r="Y1040" s="31">
        <f t="shared" si="2603"/>
        <v>0</v>
      </c>
      <c r="Z1040" s="31">
        <f t="shared" si="2604"/>
        <v>0</v>
      </c>
      <c r="AA1040" s="31">
        <f t="shared" si="2605"/>
        <v>0</v>
      </c>
      <c r="AB1040" s="31">
        <f t="shared" si="2606"/>
        <v>0</v>
      </c>
      <c r="AC1040" s="31">
        <f t="shared" si="2508"/>
        <v>1285.999</v>
      </c>
      <c r="AD1040" s="31">
        <f t="shared" si="2509"/>
        <v>2314.4000000000001</v>
      </c>
      <c r="AE1040" s="31">
        <f t="shared" si="2510"/>
        <v>2314.4000000000001</v>
      </c>
      <c r="AF1040" s="31">
        <f t="shared" si="2607"/>
        <v>0</v>
      </c>
      <c r="AG1040" s="31">
        <f t="shared" si="2512"/>
        <v>1285.999</v>
      </c>
      <c r="AH1040" s="31">
        <f t="shared" si="2513"/>
        <v>2314.4000000000001</v>
      </c>
      <c r="AI1040" s="31">
        <f t="shared" si="2514"/>
        <v>2314.4000000000001</v>
      </c>
      <c r="AJ1040" s="31">
        <f t="shared" si="2608"/>
        <v>0</v>
      </c>
      <c r="AK1040" s="31">
        <f t="shared" si="2609"/>
        <v>0</v>
      </c>
      <c r="AL1040" s="31">
        <f t="shared" si="2610"/>
        <v>0</v>
      </c>
      <c r="AM1040" s="31">
        <f t="shared" si="2611"/>
        <v>0</v>
      </c>
      <c r="AN1040" s="31">
        <f t="shared" si="2612"/>
        <v>0</v>
      </c>
      <c r="AO1040" s="31">
        <f t="shared" si="2613"/>
        <v>0</v>
      </c>
      <c r="AP1040" s="31">
        <f t="shared" si="2614"/>
        <v>0</v>
      </c>
      <c r="AQ1040" s="31">
        <f t="shared" si="2615"/>
        <v>0</v>
      </c>
      <c r="AR1040" s="31">
        <f t="shared" si="2616"/>
        <v>0</v>
      </c>
      <c r="AS1040" s="31">
        <f t="shared" si="2486"/>
        <v>1285.999</v>
      </c>
      <c r="AT1040" s="31">
        <f t="shared" si="2487"/>
        <v>2314.4000000000001</v>
      </c>
      <c r="AU1040" s="31">
        <f t="shared" si="2488"/>
        <v>2314.4000000000001</v>
      </c>
      <c r="AV1040" s="31">
        <f t="shared" si="2617"/>
        <v>0</v>
      </c>
      <c r="AW1040" s="32"/>
      <c r="AX1040" s="32"/>
      <c r="AY1040" s="1"/>
      <c r="AZ1040" s="1"/>
      <c r="BA1040" s="1"/>
      <c r="BB1040" s="1"/>
      <c r="BC1040" s="1"/>
      <c r="BD1040" s="1"/>
      <c r="BE1040" s="1"/>
    </row>
    <row r="1041" ht="31.5">
      <c r="A1041" s="29" t="s">
        <v>504</v>
      </c>
      <c r="B1041" s="29" t="s">
        <v>116</v>
      </c>
      <c r="C1041" s="29" t="s">
        <v>255</v>
      </c>
      <c r="D1041" s="29" t="s">
        <v>463</v>
      </c>
      <c r="E1041" s="29" t="s">
        <v>39</v>
      </c>
      <c r="F1041" s="30" t="s">
        <v>40</v>
      </c>
      <c r="G1041" s="31">
        <v>2314.4000000000001</v>
      </c>
      <c r="H1041" s="31">
        <v>2314.4000000000001</v>
      </c>
      <c r="I1041" s="31">
        <v>2314.4000000000001</v>
      </c>
      <c r="J1041" s="31"/>
      <c r="K1041" s="31"/>
      <c r="L1041" s="31"/>
      <c r="M1041" s="31">
        <f t="shared" si="2525"/>
        <v>2314.4000000000001</v>
      </c>
      <c r="N1041" s="31">
        <f t="shared" si="2526"/>
        <v>2314.4000000000001</v>
      </c>
      <c r="O1041" s="31">
        <f t="shared" si="2527"/>
        <v>2314.4000000000001</v>
      </c>
      <c r="P1041" s="31"/>
      <c r="Q1041" s="31"/>
      <c r="R1041" s="31">
        <v>-1028.4010000000001</v>
      </c>
      <c r="S1041" s="31"/>
      <c r="T1041" s="31"/>
      <c r="U1041" s="31"/>
      <c r="V1041" s="31"/>
      <c r="W1041" s="31"/>
      <c r="X1041" s="31"/>
      <c r="Y1041" s="31"/>
      <c r="Z1041" s="31"/>
      <c r="AA1041" s="31"/>
      <c r="AB1041" s="31"/>
      <c r="AC1041" s="31">
        <f t="shared" si="2508"/>
        <v>1285.999</v>
      </c>
      <c r="AD1041" s="31">
        <f t="shared" si="2509"/>
        <v>2314.4000000000001</v>
      </c>
      <c r="AE1041" s="31">
        <f t="shared" si="2510"/>
        <v>2314.4000000000001</v>
      </c>
      <c r="AF1041" s="31"/>
      <c r="AG1041" s="31">
        <f t="shared" si="2512"/>
        <v>1285.999</v>
      </c>
      <c r="AH1041" s="31">
        <f t="shared" si="2513"/>
        <v>2314.4000000000001</v>
      </c>
      <c r="AI1041" s="31">
        <f t="shared" si="2514"/>
        <v>2314.4000000000001</v>
      </c>
      <c r="AJ1041" s="31"/>
      <c r="AK1041" s="31"/>
      <c r="AL1041" s="31"/>
      <c r="AM1041" s="31"/>
      <c r="AN1041" s="31"/>
      <c r="AO1041" s="31"/>
      <c r="AP1041" s="31"/>
      <c r="AQ1041" s="31"/>
      <c r="AR1041" s="31"/>
      <c r="AS1041" s="31">
        <f t="shared" si="2486"/>
        <v>1285.999</v>
      </c>
      <c r="AT1041" s="31">
        <f t="shared" si="2487"/>
        <v>2314.4000000000001</v>
      </c>
      <c r="AU1041" s="31">
        <f t="shared" si="2488"/>
        <v>2314.4000000000001</v>
      </c>
      <c r="AV1041" s="31"/>
      <c r="AW1041" s="32"/>
      <c r="AX1041" s="32"/>
      <c r="AY1041" s="1"/>
      <c r="AZ1041" s="1"/>
      <c r="BA1041" s="1"/>
      <c r="BB1041" s="1"/>
      <c r="BC1041" s="1"/>
      <c r="BD1041" s="1"/>
      <c r="BE1041" s="1"/>
    </row>
    <row r="1042" ht="31.5">
      <c r="A1042" s="29" t="s">
        <v>504</v>
      </c>
      <c r="B1042" s="29" t="s">
        <v>116</v>
      </c>
      <c r="C1042" s="29" t="s">
        <v>255</v>
      </c>
      <c r="D1042" s="29" t="s">
        <v>465</v>
      </c>
      <c r="E1042" s="36"/>
      <c r="F1042" s="30" t="s">
        <v>466</v>
      </c>
      <c r="G1042" s="31">
        <f t="shared" si="2588"/>
        <v>15466.1</v>
      </c>
      <c r="H1042" s="31">
        <f t="shared" si="2589"/>
        <v>15466.1</v>
      </c>
      <c r="I1042" s="31">
        <f t="shared" si="2590"/>
        <v>15466.1</v>
      </c>
      <c r="J1042" s="31">
        <f t="shared" si="2591"/>
        <v>1594.3</v>
      </c>
      <c r="K1042" s="31">
        <f t="shared" si="2592"/>
        <v>1594.3</v>
      </c>
      <c r="L1042" s="31">
        <f t="shared" si="2593"/>
        <v>1594.3</v>
      </c>
      <c r="M1042" s="31">
        <f t="shared" si="2525"/>
        <v>17060.400000000001</v>
      </c>
      <c r="N1042" s="31">
        <f t="shared" si="2526"/>
        <v>17060.400000000001</v>
      </c>
      <c r="O1042" s="31">
        <f t="shared" si="2527"/>
        <v>17060.400000000001</v>
      </c>
      <c r="P1042" s="31">
        <f t="shared" si="2594"/>
        <v>0</v>
      </c>
      <c r="Q1042" s="31">
        <f t="shared" si="2595"/>
        <v>0</v>
      </c>
      <c r="R1042" s="31">
        <f t="shared" si="2596"/>
        <v>0</v>
      </c>
      <c r="S1042" s="31">
        <f t="shared" si="2597"/>
        <v>0</v>
      </c>
      <c r="T1042" s="31">
        <f t="shared" si="2598"/>
        <v>0</v>
      </c>
      <c r="U1042" s="31">
        <f t="shared" si="2599"/>
        <v>0</v>
      </c>
      <c r="V1042" s="31">
        <f t="shared" si="2600"/>
        <v>0</v>
      </c>
      <c r="W1042" s="31">
        <f t="shared" si="2601"/>
        <v>0</v>
      </c>
      <c r="X1042" s="31">
        <f t="shared" si="2602"/>
        <v>0</v>
      </c>
      <c r="Y1042" s="31">
        <f t="shared" si="2603"/>
        <v>0</v>
      </c>
      <c r="Z1042" s="31">
        <f t="shared" si="2604"/>
        <v>0</v>
      </c>
      <c r="AA1042" s="31">
        <f t="shared" si="2605"/>
        <v>0</v>
      </c>
      <c r="AB1042" s="31">
        <f t="shared" si="2606"/>
        <v>0</v>
      </c>
      <c r="AC1042" s="31">
        <f t="shared" si="2508"/>
        <v>17060.400000000001</v>
      </c>
      <c r="AD1042" s="31">
        <f t="shared" si="2509"/>
        <v>17060.400000000001</v>
      </c>
      <c r="AE1042" s="31">
        <f t="shared" si="2510"/>
        <v>17060.400000000001</v>
      </c>
      <c r="AF1042" s="31">
        <f t="shared" si="2607"/>
        <v>0</v>
      </c>
      <c r="AG1042" s="31">
        <f t="shared" si="2512"/>
        <v>17060.400000000001</v>
      </c>
      <c r="AH1042" s="31">
        <f t="shared" si="2513"/>
        <v>17060.400000000001</v>
      </c>
      <c r="AI1042" s="31">
        <f t="shared" si="2514"/>
        <v>17060.400000000001</v>
      </c>
      <c r="AJ1042" s="31">
        <f t="shared" si="2608"/>
        <v>0</v>
      </c>
      <c r="AK1042" s="31">
        <f t="shared" si="2609"/>
        <v>0</v>
      </c>
      <c r="AL1042" s="31">
        <f t="shared" si="2610"/>
        <v>0</v>
      </c>
      <c r="AM1042" s="31">
        <f t="shared" si="2611"/>
        <v>0</v>
      </c>
      <c r="AN1042" s="31">
        <f t="shared" si="2612"/>
        <v>0</v>
      </c>
      <c r="AO1042" s="31">
        <f t="shared" si="2613"/>
        <v>0</v>
      </c>
      <c r="AP1042" s="31">
        <f t="shared" si="2614"/>
        <v>0</v>
      </c>
      <c r="AQ1042" s="31">
        <f t="shared" si="2615"/>
        <v>0</v>
      </c>
      <c r="AR1042" s="31">
        <f t="shared" si="2616"/>
        <v>0</v>
      </c>
      <c r="AS1042" s="31">
        <f t="shared" si="2486"/>
        <v>17060.400000000001</v>
      </c>
      <c r="AT1042" s="31">
        <f t="shared" si="2487"/>
        <v>17060.400000000001</v>
      </c>
      <c r="AU1042" s="31">
        <f t="shared" si="2488"/>
        <v>17060.400000000001</v>
      </c>
      <c r="AV1042" s="31">
        <f t="shared" si="2617"/>
        <v>0</v>
      </c>
      <c r="AW1042" s="32"/>
      <c r="AX1042" s="32"/>
      <c r="AY1042" s="1"/>
      <c r="AZ1042" s="1"/>
      <c r="BA1042" s="1"/>
      <c r="BB1042" s="1"/>
      <c r="BC1042" s="1"/>
      <c r="BD1042" s="1"/>
      <c r="BE1042" s="1"/>
    </row>
    <row r="1043">
      <c r="A1043" s="29" t="s">
        <v>504</v>
      </c>
      <c r="B1043" s="29" t="s">
        <v>116</v>
      </c>
      <c r="C1043" s="29" t="s">
        <v>255</v>
      </c>
      <c r="D1043" s="29" t="s">
        <v>467</v>
      </c>
      <c r="E1043" s="36"/>
      <c r="F1043" s="30" t="s">
        <v>440</v>
      </c>
      <c r="G1043" s="31">
        <f t="shared" si="2588"/>
        <v>15466.1</v>
      </c>
      <c r="H1043" s="31">
        <f t="shared" si="2589"/>
        <v>15466.1</v>
      </c>
      <c r="I1043" s="31">
        <f t="shared" si="2590"/>
        <v>15466.1</v>
      </c>
      <c r="J1043" s="31">
        <f t="shared" si="2591"/>
        <v>1594.3</v>
      </c>
      <c r="K1043" s="31">
        <f t="shared" si="2592"/>
        <v>1594.3</v>
      </c>
      <c r="L1043" s="31">
        <f t="shared" si="2593"/>
        <v>1594.3</v>
      </c>
      <c r="M1043" s="31">
        <f t="shared" si="2525"/>
        <v>17060.400000000001</v>
      </c>
      <c r="N1043" s="31">
        <f t="shared" si="2526"/>
        <v>17060.400000000001</v>
      </c>
      <c r="O1043" s="31">
        <f t="shared" si="2527"/>
        <v>17060.400000000001</v>
      </c>
      <c r="P1043" s="31">
        <f t="shared" si="2594"/>
        <v>0</v>
      </c>
      <c r="Q1043" s="31">
        <f t="shared" si="2595"/>
        <v>0</v>
      </c>
      <c r="R1043" s="31">
        <f t="shared" si="2596"/>
        <v>0</v>
      </c>
      <c r="S1043" s="31">
        <f t="shared" si="2597"/>
        <v>0</v>
      </c>
      <c r="T1043" s="31">
        <f t="shared" si="2598"/>
        <v>0</v>
      </c>
      <c r="U1043" s="31">
        <f t="shared" si="2599"/>
        <v>0</v>
      </c>
      <c r="V1043" s="31">
        <f t="shared" si="2600"/>
        <v>0</v>
      </c>
      <c r="W1043" s="31">
        <f t="shared" si="2601"/>
        <v>0</v>
      </c>
      <c r="X1043" s="31">
        <f t="shared" si="2602"/>
        <v>0</v>
      </c>
      <c r="Y1043" s="31">
        <f t="shared" si="2603"/>
        <v>0</v>
      </c>
      <c r="Z1043" s="31">
        <f t="shared" si="2604"/>
        <v>0</v>
      </c>
      <c r="AA1043" s="31">
        <f t="shared" si="2605"/>
        <v>0</v>
      </c>
      <c r="AB1043" s="31">
        <f t="shared" si="2606"/>
        <v>0</v>
      </c>
      <c r="AC1043" s="31">
        <f t="shared" si="2508"/>
        <v>17060.400000000001</v>
      </c>
      <c r="AD1043" s="31">
        <f t="shared" si="2509"/>
        <v>17060.400000000001</v>
      </c>
      <c r="AE1043" s="31">
        <f t="shared" si="2510"/>
        <v>17060.400000000001</v>
      </c>
      <c r="AF1043" s="31">
        <f t="shared" si="2607"/>
        <v>0</v>
      </c>
      <c r="AG1043" s="31">
        <f t="shared" si="2512"/>
        <v>17060.400000000001</v>
      </c>
      <c r="AH1043" s="31">
        <f t="shared" si="2513"/>
        <v>17060.400000000001</v>
      </c>
      <c r="AI1043" s="31">
        <f t="shared" si="2514"/>
        <v>17060.400000000001</v>
      </c>
      <c r="AJ1043" s="31">
        <f t="shared" si="2608"/>
        <v>0</v>
      </c>
      <c r="AK1043" s="31">
        <f t="shared" si="2609"/>
        <v>0</v>
      </c>
      <c r="AL1043" s="31">
        <f t="shared" si="2610"/>
        <v>0</v>
      </c>
      <c r="AM1043" s="31">
        <f t="shared" si="2611"/>
        <v>0</v>
      </c>
      <c r="AN1043" s="31">
        <f t="shared" si="2612"/>
        <v>0</v>
      </c>
      <c r="AO1043" s="31">
        <f t="shared" si="2613"/>
        <v>0</v>
      </c>
      <c r="AP1043" s="31">
        <f t="shared" si="2614"/>
        <v>0</v>
      </c>
      <c r="AQ1043" s="31">
        <f t="shared" si="2615"/>
        <v>0</v>
      </c>
      <c r="AR1043" s="31">
        <f t="shared" si="2616"/>
        <v>0</v>
      </c>
      <c r="AS1043" s="31">
        <f t="shared" si="2486"/>
        <v>17060.400000000001</v>
      </c>
      <c r="AT1043" s="31">
        <f t="shared" si="2487"/>
        <v>17060.400000000001</v>
      </c>
      <c r="AU1043" s="31">
        <f t="shared" si="2488"/>
        <v>17060.400000000001</v>
      </c>
      <c r="AV1043" s="31">
        <f t="shared" si="2617"/>
        <v>0</v>
      </c>
      <c r="AW1043" s="32"/>
      <c r="AX1043" s="32"/>
      <c r="AY1043" s="1"/>
      <c r="AZ1043" s="1"/>
      <c r="BA1043" s="1"/>
      <c r="BB1043" s="1"/>
      <c r="BC1043" s="1"/>
      <c r="BD1043" s="1"/>
      <c r="BE1043" s="1"/>
    </row>
    <row r="1044" ht="31.5">
      <c r="A1044" s="29" t="s">
        <v>504</v>
      </c>
      <c r="B1044" s="29" t="s">
        <v>116</v>
      </c>
      <c r="C1044" s="29" t="s">
        <v>255</v>
      </c>
      <c r="D1044" s="29" t="s">
        <v>468</v>
      </c>
      <c r="E1044" s="36"/>
      <c r="F1044" s="30" t="s">
        <v>469</v>
      </c>
      <c r="G1044" s="31">
        <f t="shared" si="2588"/>
        <v>15466.1</v>
      </c>
      <c r="H1044" s="31">
        <f t="shared" si="2589"/>
        <v>15466.1</v>
      </c>
      <c r="I1044" s="31">
        <f t="shared" si="2590"/>
        <v>15466.1</v>
      </c>
      <c r="J1044" s="31">
        <f t="shared" si="2591"/>
        <v>1594.3</v>
      </c>
      <c r="K1044" s="31">
        <f t="shared" si="2592"/>
        <v>1594.3</v>
      </c>
      <c r="L1044" s="31">
        <f t="shared" si="2593"/>
        <v>1594.3</v>
      </c>
      <c r="M1044" s="31">
        <f t="shared" si="2525"/>
        <v>17060.400000000001</v>
      </c>
      <c r="N1044" s="31">
        <f t="shared" si="2526"/>
        <v>17060.400000000001</v>
      </c>
      <c r="O1044" s="31">
        <f t="shared" si="2527"/>
        <v>17060.400000000001</v>
      </c>
      <c r="P1044" s="31">
        <f t="shared" si="2594"/>
        <v>0</v>
      </c>
      <c r="Q1044" s="31">
        <f t="shared" si="2595"/>
        <v>0</v>
      </c>
      <c r="R1044" s="31">
        <f t="shared" si="2596"/>
        <v>0</v>
      </c>
      <c r="S1044" s="31">
        <f t="shared" si="2597"/>
        <v>0</v>
      </c>
      <c r="T1044" s="31">
        <f t="shared" si="2598"/>
        <v>0</v>
      </c>
      <c r="U1044" s="31">
        <f t="shared" si="2599"/>
        <v>0</v>
      </c>
      <c r="V1044" s="31">
        <f t="shared" si="2600"/>
        <v>0</v>
      </c>
      <c r="W1044" s="31">
        <f t="shared" si="2601"/>
        <v>0</v>
      </c>
      <c r="X1044" s="31">
        <f t="shared" si="2602"/>
        <v>0</v>
      </c>
      <c r="Y1044" s="31">
        <f t="shared" si="2603"/>
        <v>0</v>
      </c>
      <c r="Z1044" s="31">
        <f t="shared" si="2604"/>
        <v>0</v>
      </c>
      <c r="AA1044" s="31">
        <f t="shared" si="2605"/>
        <v>0</v>
      </c>
      <c r="AB1044" s="31">
        <f t="shared" si="2606"/>
        <v>0</v>
      </c>
      <c r="AC1044" s="31">
        <f t="shared" si="2508"/>
        <v>17060.400000000001</v>
      </c>
      <c r="AD1044" s="31">
        <f t="shared" si="2509"/>
        <v>17060.400000000001</v>
      </c>
      <c r="AE1044" s="31">
        <f t="shared" si="2510"/>
        <v>17060.400000000001</v>
      </c>
      <c r="AF1044" s="31">
        <f t="shared" si="2607"/>
        <v>0</v>
      </c>
      <c r="AG1044" s="31">
        <f t="shared" si="2512"/>
        <v>17060.400000000001</v>
      </c>
      <c r="AH1044" s="31">
        <f t="shared" si="2513"/>
        <v>17060.400000000001</v>
      </c>
      <c r="AI1044" s="31">
        <f t="shared" si="2514"/>
        <v>17060.400000000001</v>
      </c>
      <c r="AJ1044" s="31">
        <f t="shared" si="2608"/>
        <v>0</v>
      </c>
      <c r="AK1044" s="31">
        <f t="shared" si="2609"/>
        <v>0</v>
      </c>
      <c r="AL1044" s="31">
        <f t="shared" si="2610"/>
        <v>0</v>
      </c>
      <c r="AM1044" s="31">
        <f t="shared" si="2611"/>
        <v>0</v>
      </c>
      <c r="AN1044" s="31">
        <f t="shared" si="2612"/>
        <v>0</v>
      </c>
      <c r="AO1044" s="31">
        <f t="shared" si="2613"/>
        <v>0</v>
      </c>
      <c r="AP1044" s="31">
        <f t="shared" si="2614"/>
        <v>0</v>
      </c>
      <c r="AQ1044" s="31">
        <f t="shared" si="2615"/>
        <v>0</v>
      </c>
      <c r="AR1044" s="31">
        <f t="shared" si="2616"/>
        <v>0</v>
      </c>
      <c r="AS1044" s="31">
        <f t="shared" si="2486"/>
        <v>17060.400000000001</v>
      </c>
      <c r="AT1044" s="31">
        <f t="shared" si="2487"/>
        <v>17060.400000000001</v>
      </c>
      <c r="AU1044" s="31">
        <f t="shared" si="2488"/>
        <v>17060.400000000001</v>
      </c>
      <c r="AV1044" s="31">
        <f t="shared" si="2617"/>
        <v>0</v>
      </c>
      <c r="AW1044" s="32"/>
      <c r="AX1044" s="32"/>
      <c r="AY1044" s="1"/>
      <c r="AZ1044" s="1"/>
      <c r="BA1044" s="1"/>
      <c r="BB1044" s="1"/>
      <c r="BC1044" s="1"/>
      <c r="BD1044" s="1"/>
      <c r="BE1044" s="1"/>
    </row>
    <row r="1045" ht="31.5">
      <c r="A1045" s="29" t="s">
        <v>504</v>
      </c>
      <c r="B1045" s="29" t="s">
        <v>116</v>
      </c>
      <c r="C1045" s="29" t="s">
        <v>255</v>
      </c>
      <c r="D1045" s="29" t="s">
        <v>470</v>
      </c>
      <c r="E1045" s="36"/>
      <c r="F1045" s="30" t="s">
        <v>471</v>
      </c>
      <c r="G1045" s="31">
        <f t="shared" si="2588"/>
        <v>15466.1</v>
      </c>
      <c r="H1045" s="31">
        <f t="shared" si="2589"/>
        <v>15466.1</v>
      </c>
      <c r="I1045" s="31">
        <f t="shared" si="2590"/>
        <v>15466.1</v>
      </c>
      <c r="J1045" s="31">
        <f t="shared" si="2591"/>
        <v>1594.3</v>
      </c>
      <c r="K1045" s="31">
        <f t="shared" si="2592"/>
        <v>1594.3</v>
      </c>
      <c r="L1045" s="31">
        <f t="shared" si="2593"/>
        <v>1594.3</v>
      </c>
      <c r="M1045" s="31">
        <f t="shared" si="2525"/>
        <v>17060.400000000001</v>
      </c>
      <c r="N1045" s="31">
        <f t="shared" si="2526"/>
        <v>17060.400000000001</v>
      </c>
      <c r="O1045" s="31">
        <f t="shared" si="2527"/>
        <v>17060.400000000001</v>
      </c>
      <c r="P1045" s="31">
        <f t="shared" si="2594"/>
        <v>0</v>
      </c>
      <c r="Q1045" s="31">
        <f t="shared" si="2595"/>
        <v>0</v>
      </c>
      <c r="R1045" s="31">
        <f t="shared" si="2596"/>
        <v>0</v>
      </c>
      <c r="S1045" s="31">
        <f t="shared" si="2597"/>
        <v>0</v>
      </c>
      <c r="T1045" s="31">
        <f t="shared" si="2598"/>
        <v>0</v>
      </c>
      <c r="U1045" s="31">
        <f t="shared" si="2599"/>
        <v>0</v>
      </c>
      <c r="V1045" s="31">
        <f t="shared" si="2600"/>
        <v>0</v>
      </c>
      <c r="W1045" s="31">
        <f t="shared" si="2601"/>
        <v>0</v>
      </c>
      <c r="X1045" s="31">
        <f t="shared" si="2602"/>
        <v>0</v>
      </c>
      <c r="Y1045" s="31">
        <f t="shared" si="2603"/>
        <v>0</v>
      </c>
      <c r="Z1045" s="31">
        <f t="shared" si="2604"/>
        <v>0</v>
      </c>
      <c r="AA1045" s="31">
        <f t="shared" si="2605"/>
        <v>0</v>
      </c>
      <c r="AB1045" s="31">
        <f t="shared" si="2606"/>
        <v>0</v>
      </c>
      <c r="AC1045" s="31">
        <f t="shared" si="2508"/>
        <v>17060.400000000001</v>
      </c>
      <c r="AD1045" s="31">
        <f t="shared" si="2509"/>
        <v>17060.400000000001</v>
      </c>
      <c r="AE1045" s="31">
        <f t="shared" si="2510"/>
        <v>17060.400000000001</v>
      </c>
      <c r="AF1045" s="31">
        <f t="shared" si="2607"/>
        <v>0</v>
      </c>
      <c r="AG1045" s="31">
        <f t="shared" si="2512"/>
        <v>17060.400000000001</v>
      </c>
      <c r="AH1045" s="31">
        <f t="shared" si="2513"/>
        <v>17060.400000000001</v>
      </c>
      <c r="AI1045" s="31">
        <f t="shared" si="2514"/>
        <v>17060.400000000001</v>
      </c>
      <c r="AJ1045" s="31">
        <f t="shared" si="2608"/>
        <v>0</v>
      </c>
      <c r="AK1045" s="31">
        <f t="shared" si="2609"/>
        <v>0</v>
      </c>
      <c r="AL1045" s="31">
        <f t="shared" si="2610"/>
        <v>0</v>
      </c>
      <c r="AM1045" s="31">
        <f t="shared" si="2611"/>
        <v>0</v>
      </c>
      <c r="AN1045" s="31">
        <f t="shared" si="2612"/>
        <v>0</v>
      </c>
      <c r="AO1045" s="31">
        <f t="shared" si="2613"/>
        <v>0</v>
      </c>
      <c r="AP1045" s="31">
        <f t="shared" si="2614"/>
        <v>0</v>
      </c>
      <c r="AQ1045" s="31">
        <f t="shared" si="2615"/>
        <v>0</v>
      </c>
      <c r="AR1045" s="31">
        <f t="shared" si="2616"/>
        <v>0</v>
      </c>
      <c r="AS1045" s="31">
        <f t="shared" si="2486"/>
        <v>17060.400000000001</v>
      </c>
      <c r="AT1045" s="31">
        <f t="shared" si="2487"/>
        <v>17060.400000000001</v>
      </c>
      <c r="AU1045" s="31">
        <f t="shared" si="2488"/>
        <v>17060.400000000001</v>
      </c>
      <c r="AV1045" s="31">
        <f t="shared" si="2617"/>
        <v>0</v>
      </c>
      <c r="AW1045" s="32"/>
      <c r="AX1045" s="32"/>
      <c r="AY1045" s="1"/>
      <c r="AZ1045" s="1"/>
      <c r="BA1045" s="1"/>
      <c r="BB1045" s="1"/>
      <c r="BC1045" s="1"/>
      <c r="BD1045" s="1"/>
      <c r="BE1045" s="1"/>
    </row>
    <row r="1046" ht="31.5">
      <c r="A1046" s="29" t="s">
        <v>504</v>
      </c>
      <c r="B1046" s="29" t="s">
        <v>116</v>
      </c>
      <c r="C1046" s="29" t="s">
        <v>255</v>
      </c>
      <c r="D1046" s="29" t="s">
        <v>470</v>
      </c>
      <c r="E1046" s="29" t="s">
        <v>129</v>
      </c>
      <c r="F1046" s="30" t="s">
        <v>130</v>
      </c>
      <c r="G1046" s="31">
        <v>15466.1</v>
      </c>
      <c r="H1046" s="31">
        <v>15466.1</v>
      </c>
      <c r="I1046" s="31">
        <v>15466.1</v>
      </c>
      <c r="J1046" s="33">
        <v>1594.3</v>
      </c>
      <c r="K1046" s="33">
        <v>1594.3</v>
      </c>
      <c r="L1046" s="33">
        <v>1594.3</v>
      </c>
      <c r="M1046" s="31">
        <f t="shared" si="2525"/>
        <v>17060.400000000001</v>
      </c>
      <c r="N1046" s="31">
        <f t="shared" si="2526"/>
        <v>17060.400000000001</v>
      </c>
      <c r="O1046" s="31">
        <f t="shared" si="2527"/>
        <v>17060.400000000001</v>
      </c>
      <c r="P1046" s="31"/>
      <c r="Q1046" s="31"/>
      <c r="R1046" s="31"/>
      <c r="S1046" s="31"/>
      <c r="T1046" s="31"/>
      <c r="U1046" s="31"/>
      <c r="V1046" s="31"/>
      <c r="W1046" s="31"/>
      <c r="X1046" s="31"/>
      <c r="Y1046" s="31"/>
      <c r="Z1046" s="31"/>
      <c r="AA1046" s="31"/>
      <c r="AB1046" s="31"/>
      <c r="AC1046" s="31">
        <f t="shared" si="2508"/>
        <v>17060.400000000001</v>
      </c>
      <c r="AD1046" s="31">
        <f t="shared" si="2509"/>
        <v>17060.400000000001</v>
      </c>
      <c r="AE1046" s="31">
        <f t="shared" si="2510"/>
        <v>17060.400000000001</v>
      </c>
      <c r="AF1046" s="31"/>
      <c r="AG1046" s="31">
        <f t="shared" si="2512"/>
        <v>17060.400000000001</v>
      </c>
      <c r="AH1046" s="31">
        <f t="shared" si="2513"/>
        <v>17060.400000000001</v>
      </c>
      <c r="AI1046" s="31">
        <f t="shared" si="2514"/>
        <v>17060.400000000001</v>
      </c>
      <c r="AJ1046" s="31"/>
      <c r="AK1046" s="31"/>
      <c r="AL1046" s="31"/>
      <c r="AM1046" s="31"/>
      <c r="AN1046" s="31"/>
      <c r="AO1046" s="31"/>
      <c r="AP1046" s="31"/>
      <c r="AQ1046" s="31"/>
      <c r="AR1046" s="31"/>
      <c r="AS1046" s="31">
        <f t="shared" si="2486"/>
        <v>17060.400000000001</v>
      </c>
      <c r="AT1046" s="31">
        <f t="shared" si="2487"/>
        <v>17060.400000000001</v>
      </c>
      <c r="AU1046" s="31">
        <f t="shared" si="2488"/>
        <v>17060.400000000001</v>
      </c>
      <c r="AV1046" s="31"/>
      <c r="AW1046" s="32"/>
      <c r="AX1046" s="32">
        <v>24</v>
      </c>
      <c r="AY1046" s="1"/>
      <c r="AZ1046" s="1"/>
      <c r="BA1046" s="1"/>
      <c r="BB1046" s="1"/>
      <c r="BC1046" s="1"/>
      <c r="BD1046" s="1"/>
      <c r="BE1046" s="1"/>
    </row>
    <row r="1047" s="24" customFormat="1">
      <c r="A1047" s="25" t="s">
        <v>504</v>
      </c>
      <c r="B1047" s="25" t="s">
        <v>116</v>
      </c>
      <c r="C1047" s="25" t="s">
        <v>118</v>
      </c>
      <c r="D1047" s="25"/>
      <c r="E1047" s="25"/>
      <c r="F1047" s="26" t="s">
        <v>119</v>
      </c>
      <c r="G1047" s="27">
        <f t="shared" si="2588"/>
        <v>612</v>
      </c>
      <c r="H1047" s="27">
        <f t="shared" si="2589"/>
        <v>612</v>
      </c>
      <c r="I1047" s="27">
        <f t="shared" si="2590"/>
        <v>612</v>
      </c>
      <c r="J1047" s="27">
        <f t="shared" si="2591"/>
        <v>0</v>
      </c>
      <c r="K1047" s="27">
        <f t="shared" si="2592"/>
        <v>0</v>
      </c>
      <c r="L1047" s="27">
        <f t="shared" si="2593"/>
        <v>0</v>
      </c>
      <c r="M1047" s="27">
        <f t="shared" si="2525"/>
        <v>612</v>
      </c>
      <c r="N1047" s="27">
        <f t="shared" si="2526"/>
        <v>612</v>
      </c>
      <c r="O1047" s="27">
        <f t="shared" si="2527"/>
        <v>612</v>
      </c>
      <c r="P1047" s="27">
        <f t="shared" si="2594"/>
        <v>0</v>
      </c>
      <c r="Q1047" s="27">
        <f t="shared" si="2595"/>
        <v>0</v>
      </c>
      <c r="R1047" s="27">
        <f t="shared" si="2596"/>
        <v>0</v>
      </c>
      <c r="S1047" s="27">
        <f t="shared" si="2597"/>
        <v>0</v>
      </c>
      <c r="T1047" s="27">
        <f t="shared" si="2598"/>
        <v>0</v>
      </c>
      <c r="U1047" s="27">
        <f t="shared" si="2599"/>
        <v>0</v>
      </c>
      <c r="V1047" s="27">
        <f t="shared" si="2600"/>
        <v>0</v>
      </c>
      <c r="W1047" s="27">
        <f t="shared" si="2601"/>
        <v>0</v>
      </c>
      <c r="X1047" s="27">
        <f t="shared" si="2602"/>
        <v>0</v>
      </c>
      <c r="Y1047" s="27">
        <f t="shared" si="2603"/>
        <v>0</v>
      </c>
      <c r="Z1047" s="27">
        <f t="shared" si="2604"/>
        <v>0</v>
      </c>
      <c r="AA1047" s="27">
        <f t="shared" si="2605"/>
        <v>0</v>
      </c>
      <c r="AB1047" s="27">
        <f t="shared" si="2606"/>
        <v>0</v>
      </c>
      <c r="AC1047" s="27">
        <f t="shared" si="2508"/>
        <v>612</v>
      </c>
      <c r="AD1047" s="27">
        <f t="shared" si="2509"/>
        <v>612</v>
      </c>
      <c r="AE1047" s="27">
        <f t="shared" si="2510"/>
        <v>612</v>
      </c>
      <c r="AF1047" s="27">
        <f t="shared" si="2607"/>
        <v>0</v>
      </c>
      <c r="AG1047" s="27">
        <f t="shared" si="2512"/>
        <v>612</v>
      </c>
      <c r="AH1047" s="27">
        <f t="shared" si="2513"/>
        <v>612</v>
      </c>
      <c r="AI1047" s="27">
        <f t="shared" si="2514"/>
        <v>612</v>
      </c>
      <c r="AJ1047" s="27">
        <f t="shared" si="2608"/>
        <v>0</v>
      </c>
      <c r="AK1047" s="27">
        <f t="shared" si="2609"/>
        <v>0</v>
      </c>
      <c r="AL1047" s="27">
        <f t="shared" si="2610"/>
        <v>0</v>
      </c>
      <c r="AM1047" s="27">
        <f t="shared" si="2611"/>
        <v>0</v>
      </c>
      <c r="AN1047" s="27">
        <f t="shared" si="2612"/>
        <v>0</v>
      </c>
      <c r="AO1047" s="27">
        <f t="shared" si="2613"/>
        <v>0</v>
      </c>
      <c r="AP1047" s="27">
        <f t="shared" si="2614"/>
        <v>0</v>
      </c>
      <c r="AQ1047" s="27">
        <f t="shared" si="2615"/>
        <v>0</v>
      </c>
      <c r="AR1047" s="27">
        <f t="shared" si="2616"/>
        <v>0</v>
      </c>
      <c r="AS1047" s="27">
        <f t="shared" si="2486"/>
        <v>612</v>
      </c>
      <c r="AT1047" s="27">
        <f t="shared" si="2487"/>
        <v>612</v>
      </c>
      <c r="AU1047" s="27">
        <f t="shared" si="2488"/>
        <v>612</v>
      </c>
      <c r="AV1047" s="27">
        <f t="shared" si="2617"/>
        <v>0</v>
      </c>
      <c r="AW1047" s="28"/>
      <c r="AX1047" s="28"/>
      <c r="AY1047" s="24"/>
      <c r="AZ1047" s="24"/>
      <c r="BA1047" s="24"/>
      <c r="BB1047" s="24"/>
      <c r="BC1047" s="24"/>
      <c r="BD1047" s="24"/>
      <c r="BE1047" s="24"/>
    </row>
    <row r="1048" ht="31.5">
      <c r="A1048" s="29" t="s">
        <v>504</v>
      </c>
      <c r="B1048" s="29" t="s">
        <v>116</v>
      </c>
      <c r="C1048" s="29" t="s">
        <v>118</v>
      </c>
      <c r="D1048" s="29" t="s">
        <v>120</v>
      </c>
      <c r="E1048" s="29"/>
      <c r="F1048" s="30" t="s">
        <v>121</v>
      </c>
      <c r="G1048" s="31">
        <f t="shared" si="2588"/>
        <v>612</v>
      </c>
      <c r="H1048" s="31">
        <f t="shared" si="2589"/>
        <v>612</v>
      </c>
      <c r="I1048" s="31">
        <f t="shared" si="2590"/>
        <v>612</v>
      </c>
      <c r="J1048" s="31">
        <f t="shared" si="2591"/>
        <v>0</v>
      </c>
      <c r="K1048" s="31">
        <f t="shared" si="2592"/>
        <v>0</v>
      </c>
      <c r="L1048" s="31">
        <f t="shared" si="2593"/>
        <v>0</v>
      </c>
      <c r="M1048" s="31">
        <f t="shared" si="2525"/>
        <v>612</v>
      </c>
      <c r="N1048" s="31">
        <f t="shared" si="2526"/>
        <v>612</v>
      </c>
      <c r="O1048" s="31">
        <f t="shared" si="2527"/>
        <v>612</v>
      </c>
      <c r="P1048" s="31">
        <f t="shared" si="2594"/>
        <v>0</v>
      </c>
      <c r="Q1048" s="31">
        <f t="shared" si="2595"/>
        <v>0</v>
      </c>
      <c r="R1048" s="31">
        <f t="shared" si="2596"/>
        <v>0</v>
      </c>
      <c r="S1048" s="31">
        <f t="shared" si="2597"/>
        <v>0</v>
      </c>
      <c r="T1048" s="31">
        <f t="shared" si="2598"/>
        <v>0</v>
      </c>
      <c r="U1048" s="31">
        <f t="shared" si="2599"/>
        <v>0</v>
      </c>
      <c r="V1048" s="31">
        <f t="shared" si="2600"/>
        <v>0</v>
      </c>
      <c r="W1048" s="31">
        <f t="shared" si="2601"/>
        <v>0</v>
      </c>
      <c r="X1048" s="31">
        <f t="shared" si="2602"/>
        <v>0</v>
      </c>
      <c r="Y1048" s="31">
        <f t="shared" si="2603"/>
        <v>0</v>
      </c>
      <c r="Z1048" s="31">
        <f t="shared" si="2604"/>
        <v>0</v>
      </c>
      <c r="AA1048" s="31">
        <f t="shared" si="2605"/>
        <v>0</v>
      </c>
      <c r="AB1048" s="31">
        <f t="shared" si="2606"/>
        <v>0</v>
      </c>
      <c r="AC1048" s="31">
        <f t="shared" si="2508"/>
        <v>612</v>
      </c>
      <c r="AD1048" s="31">
        <f t="shared" si="2509"/>
        <v>612</v>
      </c>
      <c r="AE1048" s="31">
        <f t="shared" si="2510"/>
        <v>612</v>
      </c>
      <c r="AF1048" s="31">
        <f t="shared" si="2607"/>
        <v>0</v>
      </c>
      <c r="AG1048" s="31">
        <f t="shared" si="2512"/>
        <v>612</v>
      </c>
      <c r="AH1048" s="31">
        <f t="shared" si="2513"/>
        <v>612</v>
      </c>
      <c r="AI1048" s="31">
        <f t="shared" si="2514"/>
        <v>612</v>
      </c>
      <c r="AJ1048" s="31">
        <f t="shared" si="2608"/>
        <v>0</v>
      </c>
      <c r="AK1048" s="31">
        <f t="shared" si="2609"/>
        <v>0</v>
      </c>
      <c r="AL1048" s="31">
        <f t="shared" si="2610"/>
        <v>0</v>
      </c>
      <c r="AM1048" s="31">
        <f t="shared" si="2611"/>
        <v>0</v>
      </c>
      <c r="AN1048" s="31">
        <f t="shared" si="2612"/>
        <v>0</v>
      </c>
      <c r="AO1048" s="31">
        <f t="shared" si="2613"/>
        <v>0</v>
      </c>
      <c r="AP1048" s="31">
        <f t="shared" si="2614"/>
        <v>0</v>
      </c>
      <c r="AQ1048" s="31">
        <f t="shared" si="2615"/>
        <v>0</v>
      </c>
      <c r="AR1048" s="31">
        <f t="shared" si="2616"/>
        <v>0</v>
      </c>
      <c r="AS1048" s="31">
        <f t="shared" si="2486"/>
        <v>612</v>
      </c>
      <c r="AT1048" s="31">
        <f t="shared" si="2487"/>
        <v>612</v>
      </c>
      <c r="AU1048" s="31">
        <f t="shared" si="2488"/>
        <v>612</v>
      </c>
      <c r="AV1048" s="31">
        <f t="shared" si="2617"/>
        <v>0</v>
      </c>
      <c r="AW1048" s="32"/>
      <c r="AX1048" s="32"/>
      <c r="AY1048" s="1"/>
      <c r="AZ1048" s="1"/>
      <c r="BA1048" s="1"/>
      <c r="BB1048" s="1"/>
      <c r="BC1048" s="1"/>
      <c r="BD1048" s="1"/>
      <c r="BE1048" s="1"/>
    </row>
    <row r="1049" hidden="1">
      <c r="A1049" s="29" t="s">
        <v>504</v>
      </c>
      <c r="B1049" s="29" t="s">
        <v>116</v>
      </c>
      <c r="C1049" s="29" t="s">
        <v>118</v>
      </c>
      <c r="D1049" s="29" t="s">
        <v>122</v>
      </c>
      <c r="E1049" s="29"/>
      <c r="F1049" s="30" t="s">
        <v>34</v>
      </c>
      <c r="G1049" s="31">
        <f t="shared" si="2588"/>
        <v>612</v>
      </c>
      <c r="H1049" s="31">
        <f t="shared" si="2589"/>
        <v>612</v>
      </c>
      <c r="I1049" s="31">
        <f t="shared" si="2590"/>
        <v>612</v>
      </c>
      <c r="J1049" s="31">
        <f t="shared" si="2591"/>
        <v>0</v>
      </c>
      <c r="K1049" s="31">
        <f t="shared" si="2592"/>
        <v>0</v>
      </c>
      <c r="L1049" s="31">
        <f t="shared" si="2593"/>
        <v>0</v>
      </c>
      <c r="M1049" s="31">
        <f t="shared" si="2525"/>
        <v>612</v>
      </c>
      <c r="N1049" s="31">
        <f t="shared" si="2526"/>
        <v>612</v>
      </c>
      <c r="O1049" s="31">
        <f t="shared" si="2527"/>
        <v>612</v>
      </c>
      <c r="P1049" s="31">
        <f t="shared" si="2594"/>
        <v>0</v>
      </c>
      <c r="Q1049" s="31">
        <f t="shared" si="2595"/>
        <v>0</v>
      </c>
      <c r="R1049" s="31">
        <f t="shared" si="2596"/>
        <v>0</v>
      </c>
      <c r="S1049" s="31">
        <f t="shared" si="2597"/>
        <v>0</v>
      </c>
      <c r="T1049" s="31">
        <f t="shared" si="2598"/>
        <v>0</v>
      </c>
      <c r="U1049" s="31">
        <f t="shared" si="2599"/>
        <v>0</v>
      </c>
      <c r="V1049" s="31">
        <f t="shared" si="2600"/>
        <v>0</v>
      </c>
      <c r="W1049" s="31">
        <f t="shared" si="2601"/>
        <v>0</v>
      </c>
      <c r="X1049" s="31">
        <f t="shared" si="2602"/>
        <v>0</v>
      </c>
      <c r="Y1049" s="31">
        <f t="shared" si="2603"/>
        <v>0</v>
      </c>
      <c r="Z1049" s="31">
        <f t="shared" si="2604"/>
        <v>0</v>
      </c>
      <c r="AA1049" s="31">
        <f t="shared" si="2605"/>
        <v>0</v>
      </c>
      <c r="AB1049" s="31">
        <f t="shared" si="2606"/>
        <v>0</v>
      </c>
      <c r="AC1049" s="31">
        <f t="shared" si="2508"/>
        <v>612</v>
      </c>
      <c r="AD1049" s="31">
        <f t="shared" si="2509"/>
        <v>612</v>
      </c>
      <c r="AE1049" s="31">
        <f t="shared" si="2510"/>
        <v>612</v>
      </c>
      <c r="AF1049" s="31">
        <f t="shared" si="2607"/>
        <v>0</v>
      </c>
      <c r="AG1049" s="31">
        <f t="shared" si="2512"/>
        <v>612</v>
      </c>
      <c r="AH1049" s="31">
        <f t="shared" si="2513"/>
        <v>612</v>
      </c>
      <c r="AI1049" s="31">
        <f t="shared" si="2514"/>
        <v>612</v>
      </c>
      <c r="AJ1049" s="31">
        <f t="shared" si="2608"/>
        <v>0</v>
      </c>
      <c r="AK1049" s="31">
        <f t="shared" si="2609"/>
        <v>0</v>
      </c>
      <c r="AL1049" s="31">
        <f t="shared" si="2610"/>
        <v>0</v>
      </c>
      <c r="AM1049" s="31">
        <f t="shared" si="2611"/>
        <v>0</v>
      </c>
      <c r="AN1049" s="31">
        <f t="shared" si="2612"/>
        <v>0</v>
      </c>
      <c r="AO1049" s="31">
        <f t="shared" si="2613"/>
        <v>0</v>
      </c>
      <c r="AP1049" s="31">
        <f t="shared" si="2614"/>
        <v>0</v>
      </c>
      <c r="AQ1049" s="31">
        <f t="shared" si="2615"/>
        <v>0</v>
      </c>
      <c r="AR1049" s="31">
        <f t="shared" si="2616"/>
        <v>0</v>
      </c>
      <c r="AS1049" s="31">
        <f t="shared" si="2486"/>
        <v>612</v>
      </c>
      <c r="AT1049" s="31">
        <f t="shared" si="2487"/>
        <v>612</v>
      </c>
      <c r="AU1049" s="31">
        <f t="shared" si="2488"/>
        <v>612</v>
      </c>
      <c r="AV1049" s="31">
        <f t="shared" si="2617"/>
        <v>0</v>
      </c>
      <c r="AW1049" s="32">
        <v>0</v>
      </c>
      <c r="AX1049" s="32"/>
      <c r="AY1049" s="1" t="s">
        <v>152</v>
      </c>
      <c r="AZ1049" s="1"/>
      <c r="BA1049" s="1"/>
      <c r="BB1049" s="1"/>
      <c r="BC1049" s="1"/>
      <c r="BD1049" s="1"/>
      <c r="BE1049" s="1"/>
    </row>
    <row r="1050" ht="47.25">
      <c r="A1050" s="29" t="s">
        <v>504</v>
      </c>
      <c r="B1050" s="29" t="s">
        <v>116</v>
      </c>
      <c r="C1050" s="29" t="s">
        <v>118</v>
      </c>
      <c r="D1050" s="29" t="s">
        <v>123</v>
      </c>
      <c r="E1050" s="29"/>
      <c r="F1050" s="30" t="s">
        <v>124</v>
      </c>
      <c r="G1050" s="31">
        <f t="shared" si="2588"/>
        <v>612</v>
      </c>
      <c r="H1050" s="31">
        <f t="shared" si="2589"/>
        <v>612</v>
      </c>
      <c r="I1050" s="31">
        <f t="shared" si="2590"/>
        <v>612</v>
      </c>
      <c r="J1050" s="31">
        <f t="shared" si="2591"/>
        <v>0</v>
      </c>
      <c r="K1050" s="31">
        <f t="shared" si="2592"/>
        <v>0</v>
      </c>
      <c r="L1050" s="31">
        <f t="shared" si="2593"/>
        <v>0</v>
      </c>
      <c r="M1050" s="31">
        <f t="shared" si="2525"/>
        <v>612</v>
      </c>
      <c r="N1050" s="31">
        <f t="shared" si="2526"/>
        <v>612</v>
      </c>
      <c r="O1050" s="31">
        <f t="shared" si="2527"/>
        <v>612</v>
      </c>
      <c r="P1050" s="31">
        <f t="shared" si="2594"/>
        <v>0</v>
      </c>
      <c r="Q1050" s="31">
        <f t="shared" si="2595"/>
        <v>0</v>
      </c>
      <c r="R1050" s="31">
        <f t="shared" si="2596"/>
        <v>0</v>
      </c>
      <c r="S1050" s="31">
        <f t="shared" si="2597"/>
        <v>0</v>
      </c>
      <c r="T1050" s="31">
        <f t="shared" si="2598"/>
        <v>0</v>
      </c>
      <c r="U1050" s="31">
        <f t="shared" si="2599"/>
        <v>0</v>
      </c>
      <c r="V1050" s="31">
        <f t="shared" si="2600"/>
        <v>0</v>
      </c>
      <c r="W1050" s="31">
        <f t="shared" si="2601"/>
        <v>0</v>
      </c>
      <c r="X1050" s="31">
        <f t="shared" si="2602"/>
        <v>0</v>
      </c>
      <c r="Y1050" s="31">
        <f t="shared" si="2603"/>
        <v>0</v>
      </c>
      <c r="Z1050" s="31">
        <f t="shared" si="2604"/>
        <v>0</v>
      </c>
      <c r="AA1050" s="31">
        <f t="shared" si="2605"/>
        <v>0</v>
      </c>
      <c r="AB1050" s="31">
        <f t="shared" si="2606"/>
        <v>0</v>
      </c>
      <c r="AC1050" s="31">
        <f t="shared" si="2508"/>
        <v>612</v>
      </c>
      <c r="AD1050" s="31">
        <f t="shared" si="2509"/>
        <v>612</v>
      </c>
      <c r="AE1050" s="31">
        <f t="shared" si="2510"/>
        <v>612</v>
      </c>
      <c r="AF1050" s="31">
        <f t="shared" si="2607"/>
        <v>0</v>
      </c>
      <c r="AG1050" s="31">
        <f t="shared" si="2512"/>
        <v>612</v>
      </c>
      <c r="AH1050" s="31">
        <f t="shared" si="2513"/>
        <v>612</v>
      </c>
      <c r="AI1050" s="31">
        <f t="shared" si="2514"/>
        <v>612</v>
      </c>
      <c r="AJ1050" s="31">
        <f t="shared" si="2608"/>
        <v>0</v>
      </c>
      <c r="AK1050" s="31">
        <f t="shared" si="2609"/>
        <v>0</v>
      </c>
      <c r="AL1050" s="31">
        <f t="shared" si="2610"/>
        <v>0</v>
      </c>
      <c r="AM1050" s="31">
        <f t="shared" si="2611"/>
        <v>0</v>
      </c>
      <c r="AN1050" s="31">
        <f t="shared" si="2612"/>
        <v>0</v>
      </c>
      <c r="AO1050" s="31">
        <f t="shared" si="2613"/>
        <v>0</v>
      </c>
      <c r="AP1050" s="31">
        <f t="shared" si="2614"/>
        <v>0</v>
      </c>
      <c r="AQ1050" s="31">
        <f t="shared" si="2615"/>
        <v>0</v>
      </c>
      <c r="AR1050" s="31">
        <f t="shared" si="2616"/>
        <v>0</v>
      </c>
      <c r="AS1050" s="31">
        <f t="shared" si="2486"/>
        <v>612</v>
      </c>
      <c r="AT1050" s="31">
        <f t="shared" si="2487"/>
        <v>612</v>
      </c>
      <c r="AU1050" s="31">
        <f t="shared" si="2488"/>
        <v>612</v>
      </c>
      <c r="AV1050" s="31">
        <f t="shared" si="2617"/>
        <v>0</v>
      </c>
      <c r="AW1050" s="32"/>
      <c r="AX1050" s="32"/>
      <c r="AY1050" s="1"/>
      <c r="AZ1050" s="1"/>
      <c r="BA1050" s="1"/>
      <c r="BB1050" s="1"/>
      <c r="BC1050" s="1"/>
      <c r="BD1050" s="1"/>
      <c r="BE1050" s="1"/>
    </row>
    <row r="1051" ht="63">
      <c r="A1051" s="29" t="s">
        <v>504</v>
      </c>
      <c r="B1051" s="29" t="s">
        <v>116</v>
      </c>
      <c r="C1051" s="29" t="s">
        <v>118</v>
      </c>
      <c r="D1051" s="29" t="s">
        <v>472</v>
      </c>
      <c r="E1051" s="29"/>
      <c r="F1051" s="30" t="s">
        <v>473</v>
      </c>
      <c r="G1051" s="31">
        <f t="shared" si="2588"/>
        <v>612</v>
      </c>
      <c r="H1051" s="31">
        <f t="shared" si="2589"/>
        <v>612</v>
      </c>
      <c r="I1051" s="31">
        <f t="shared" si="2590"/>
        <v>612</v>
      </c>
      <c r="J1051" s="31">
        <f t="shared" si="2591"/>
        <v>0</v>
      </c>
      <c r="K1051" s="31">
        <f t="shared" si="2592"/>
        <v>0</v>
      </c>
      <c r="L1051" s="31">
        <f t="shared" si="2593"/>
        <v>0</v>
      </c>
      <c r="M1051" s="31">
        <f t="shared" si="2525"/>
        <v>612</v>
      </c>
      <c r="N1051" s="31">
        <f t="shared" si="2526"/>
        <v>612</v>
      </c>
      <c r="O1051" s="31">
        <f t="shared" si="2527"/>
        <v>612</v>
      </c>
      <c r="P1051" s="31">
        <f t="shared" si="2594"/>
        <v>0</v>
      </c>
      <c r="Q1051" s="31">
        <f t="shared" si="2595"/>
        <v>0</v>
      </c>
      <c r="R1051" s="31">
        <f t="shared" si="2596"/>
        <v>0</v>
      </c>
      <c r="S1051" s="31">
        <f t="shared" si="2597"/>
        <v>0</v>
      </c>
      <c r="T1051" s="31">
        <f t="shared" si="2598"/>
        <v>0</v>
      </c>
      <c r="U1051" s="31">
        <f t="shared" si="2599"/>
        <v>0</v>
      </c>
      <c r="V1051" s="31">
        <f t="shared" si="2600"/>
        <v>0</v>
      </c>
      <c r="W1051" s="31">
        <f t="shared" si="2601"/>
        <v>0</v>
      </c>
      <c r="X1051" s="31">
        <f t="shared" si="2602"/>
        <v>0</v>
      </c>
      <c r="Y1051" s="31">
        <f t="shared" si="2603"/>
        <v>0</v>
      </c>
      <c r="Z1051" s="31">
        <f t="shared" si="2604"/>
        <v>0</v>
      </c>
      <c r="AA1051" s="31">
        <f t="shared" si="2605"/>
        <v>0</v>
      </c>
      <c r="AB1051" s="31">
        <f t="shared" si="2606"/>
        <v>0</v>
      </c>
      <c r="AC1051" s="31">
        <f t="shared" si="2508"/>
        <v>612</v>
      </c>
      <c r="AD1051" s="31">
        <f t="shared" si="2509"/>
        <v>612</v>
      </c>
      <c r="AE1051" s="31">
        <f t="shared" si="2510"/>
        <v>612</v>
      </c>
      <c r="AF1051" s="31">
        <f t="shared" si="2607"/>
        <v>0</v>
      </c>
      <c r="AG1051" s="31">
        <f t="shared" si="2512"/>
        <v>612</v>
      </c>
      <c r="AH1051" s="31">
        <f t="shared" si="2513"/>
        <v>612</v>
      </c>
      <c r="AI1051" s="31">
        <f t="shared" si="2514"/>
        <v>612</v>
      </c>
      <c r="AJ1051" s="31">
        <f t="shared" si="2608"/>
        <v>0</v>
      </c>
      <c r="AK1051" s="31">
        <f t="shared" si="2609"/>
        <v>0</v>
      </c>
      <c r="AL1051" s="31">
        <f t="shared" si="2610"/>
        <v>0</v>
      </c>
      <c r="AM1051" s="31">
        <f t="shared" si="2611"/>
        <v>0</v>
      </c>
      <c r="AN1051" s="31">
        <f t="shared" si="2612"/>
        <v>0</v>
      </c>
      <c r="AO1051" s="31">
        <f t="shared" si="2613"/>
        <v>0</v>
      </c>
      <c r="AP1051" s="31">
        <f t="shared" si="2614"/>
        <v>0</v>
      </c>
      <c r="AQ1051" s="31">
        <f t="shared" si="2615"/>
        <v>0</v>
      </c>
      <c r="AR1051" s="31">
        <f t="shared" si="2616"/>
        <v>0</v>
      </c>
      <c r="AS1051" s="31">
        <f t="shared" si="2486"/>
        <v>612</v>
      </c>
      <c r="AT1051" s="31">
        <f t="shared" si="2487"/>
        <v>612</v>
      </c>
      <c r="AU1051" s="31">
        <f t="shared" si="2488"/>
        <v>612</v>
      </c>
      <c r="AV1051" s="31">
        <f t="shared" si="2617"/>
        <v>0</v>
      </c>
      <c r="AW1051" s="32"/>
      <c r="AX1051" s="32"/>
      <c r="AY1051" s="1"/>
      <c r="AZ1051" s="1"/>
      <c r="BA1051" s="1"/>
      <c r="BB1051" s="1"/>
      <c r="BC1051" s="1"/>
      <c r="BD1051" s="1"/>
      <c r="BE1051" s="1"/>
    </row>
    <row r="1052">
      <c r="A1052" s="29" t="s">
        <v>504</v>
      </c>
      <c r="B1052" s="29" t="s">
        <v>116</v>
      </c>
      <c r="C1052" s="29" t="s">
        <v>118</v>
      </c>
      <c r="D1052" s="29" t="s">
        <v>472</v>
      </c>
      <c r="E1052" s="29" t="s">
        <v>41</v>
      </c>
      <c r="F1052" s="30" t="s">
        <v>42</v>
      </c>
      <c r="G1052" s="31">
        <v>612</v>
      </c>
      <c r="H1052" s="31">
        <v>612</v>
      </c>
      <c r="I1052" s="31">
        <v>612</v>
      </c>
      <c r="J1052" s="31"/>
      <c r="K1052" s="31"/>
      <c r="L1052" s="31"/>
      <c r="M1052" s="31">
        <f t="shared" si="2525"/>
        <v>612</v>
      </c>
      <c r="N1052" s="31">
        <f t="shared" si="2526"/>
        <v>612</v>
      </c>
      <c r="O1052" s="31">
        <f t="shared" si="2527"/>
        <v>612</v>
      </c>
      <c r="P1052" s="31"/>
      <c r="Q1052" s="31"/>
      <c r="R1052" s="31"/>
      <c r="S1052" s="31"/>
      <c r="T1052" s="31"/>
      <c r="U1052" s="31"/>
      <c r="V1052" s="31"/>
      <c r="W1052" s="31"/>
      <c r="X1052" s="31"/>
      <c r="Y1052" s="31"/>
      <c r="Z1052" s="31"/>
      <c r="AA1052" s="31"/>
      <c r="AB1052" s="31"/>
      <c r="AC1052" s="31">
        <f t="shared" si="2508"/>
        <v>612</v>
      </c>
      <c r="AD1052" s="31">
        <f t="shared" si="2509"/>
        <v>612</v>
      </c>
      <c r="AE1052" s="31">
        <f t="shared" si="2510"/>
        <v>612</v>
      </c>
      <c r="AF1052" s="31"/>
      <c r="AG1052" s="31">
        <f t="shared" si="2512"/>
        <v>612</v>
      </c>
      <c r="AH1052" s="31">
        <f t="shared" si="2513"/>
        <v>612</v>
      </c>
      <c r="AI1052" s="31">
        <f t="shared" si="2514"/>
        <v>612</v>
      </c>
      <c r="AJ1052" s="31"/>
      <c r="AK1052" s="31"/>
      <c r="AL1052" s="31"/>
      <c r="AM1052" s="31"/>
      <c r="AN1052" s="31"/>
      <c r="AO1052" s="31"/>
      <c r="AP1052" s="31"/>
      <c r="AQ1052" s="31"/>
      <c r="AR1052" s="31"/>
      <c r="AS1052" s="31">
        <f t="shared" si="2486"/>
        <v>612</v>
      </c>
      <c r="AT1052" s="31">
        <f t="shared" si="2487"/>
        <v>612</v>
      </c>
      <c r="AU1052" s="31">
        <f t="shared" si="2488"/>
        <v>612</v>
      </c>
      <c r="AV1052" s="31"/>
      <c r="AW1052" s="32"/>
      <c r="AX1052" s="32"/>
      <c r="AY1052" s="1"/>
      <c r="AZ1052" s="1"/>
      <c r="BA1052" s="1"/>
      <c r="BB1052" s="1"/>
      <c r="BC1052" s="1"/>
      <c r="BD1052" s="1"/>
      <c r="BE1052" s="1"/>
    </row>
    <row r="1053" s="19" customFormat="1">
      <c r="A1053" s="20" t="s">
        <v>504</v>
      </c>
      <c r="B1053" s="20" t="s">
        <v>61</v>
      </c>
      <c r="C1053" s="20"/>
      <c r="D1053" s="20"/>
      <c r="E1053" s="20"/>
      <c r="F1053" s="21" t="s">
        <v>62</v>
      </c>
      <c r="G1053" s="22">
        <f t="shared" si="2588"/>
        <v>36464.800000000003</v>
      </c>
      <c r="H1053" s="22">
        <f t="shared" si="2589"/>
        <v>29912.199999999997</v>
      </c>
      <c r="I1053" s="22">
        <f t="shared" si="2590"/>
        <v>30047.199999999997</v>
      </c>
      <c r="J1053" s="22">
        <f t="shared" si="2591"/>
        <v>0</v>
      </c>
      <c r="K1053" s="22">
        <f t="shared" si="2592"/>
        <v>0</v>
      </c>
      <c r="L1053" s="22">
        <f t="shared" si="2593"/>
        <v>0</v>
      </c>
      <c r="M1053" s="22">
        <f t="shared" si="2525"/>
        <v>36464.800000000003</v>
      </c>
      <c r="N1053" s="22">
        <f t="shared" si="2526"/>
        <v>29912.199999999997</v>
      </c>
      <c r="O1053" s="22">
        <f t="shared" si="2527"/>
        <v>30047.199999999997</v>
      </c>
      <c r="P1053" s="22">
        <f t="shared" si="2594"/>
        <v>0</v>
      </c>
      <c r="Q1053" s="22">
        <f t="shared" si="2595"/>
        <v>0</v>
      </c>
      <c r="R1053" s="22">
        <f t="shared" si="2596"/>
        <v>8340.2939999999999</v>
      </c>
      <c r="S1053" s="22">
        <f t="shared" si="2597"/>
        <v>0</v>
      </c>
      <c r="T1053" s="22">
        <f t="shared" si="2598"/>
        <v>0</v>
      </c>
      <c r="U1053" s="22">
        <f t="shared" si="2599"/>
        <v>0</v>
      </c>
      <c r="V1053" s="22">
        <f t="shared" si="2600"/>
        <v>8479.755000000001</v>
      </c>
      <c r="W1053" s="22">
        <f t="shared" si="2601"/>
        <v>0</v>
      </c>
      <c r="X1053" s="22">
        <f t="shared" si="2602"/>
        <v>0</v>
      </c>
      <c r="Y1053" s="22">
        <f t="shared" si="2603"/>
        <v>0</v>
      </c>
      <c r="Z1053" s="22">
        <f t="shared" si="2604"/>
        <v>0</v>
      </c>
      <c r="AA1053" s="22">
        <f t="shared" si="2605"/>
        <v>0</v>
      </c>
      <c r="AB1053" s="22">
        <f t="shared" si="2606"/>
        <v>0</v>
      </c>
      <c r="AC1053" s="22">
        <f t="shared" si="2508"/>
        <v>44805.094000000005</v>
      </c>
      <c r="AD1053" s="22">
        <f t="shared" si="2509"/>
        <v>38391.955000000002</v>
      </c>
      <c r="AE1053" s="22">
        <f t="shared" si="2510"/>
        <v>30047.199999999997</v>
      </c>
      <c r="AF1053" s="22">
        <f t="shared" si="2607"/>
        <v>0</v>
      </c>
      <c r="AG1053" s="22">
        <f t="shared" si="2512"/>
        <v>44805.094000000005</v>
      </c>
      <c r="AH1053" s="22">
        <f t="shared" si="2513"/>
        <v>38391.955000000002</v>
      </c>
      <c r="AI1053" s="22">
        <f t="shared" si="2514"/>
        <v>30047.199999999997</v>
      </c>
      <c r="AJ1053" s="22">
        <f t="shared" si="2608"/>
        <v>0</v>
      </c>
      <c r="AK1053" s="22">
        <f t="shared" si="2609"/>
        <v>0</v>
      </c>
      <c r="AL1053" s="22">
        <f t="shared" si="2610"/>
        <v>0</v>
      </c>
      <c r="AM1053" s="22">
        <f t="shared" si="2611"/>
        <v>0</v>
      </c>
      <c r="AN1053" s="22">
        <f t="shared" si="2612"/>
        <v>0</v>
      </c>
      <c r="AO1053" s="22">
        <f t="shared" si="2613"/>
        <v>0</v>
      </c>
      <c r="AP1053" s="22">
        <f t="shared" si="2614"/>
        <v>0</v>
      </c>
      <c r="AQ1053" s="22">
        <f t="shared" si="2615"/>
        <v>0</v>
      </c>
      <c r="AR1053" s="22">
        <f t="shared" si="2616"/>
        <v>0</v>
      </c>
      <c r="AS1053" s="22">
        <f t="shared" si="2486"/>
        <v>44805.094000000005</v>
      </c>
      <c r="AT1053" s="22">
        <f t="shared" si="2487"/>
        <v>38391.955000000002</v>
      </c>
      <c r="AU1053" s="22">
        <f t="shared" si="2488"/>
        <v>30047.199999999997</v>
      </c>
      <c r="AV1053" s="22">
        <f t="shared" si="2617"/>
        <v>0</v>
      </c>
      <c r="AW1053" s="23"/>
      <c r="AX1053" s="23"/>
      <c r="AY1053" s="19"/>
      <c r="AZ1053" s="19"/>
      <c r="BA1053" s="19"/>
      <c r="BB1053" s="19"/>
      <c r="BC1053" s="19"/>
      <c r="BD1053" s="19"/>
      <c r="BE1053" s="19"/>
    </row>
    <row r="1054" s="24" customFormat="1">
      <c r="A1054" s="25" t="s">
        <v>504</v>
      </c>
      <c r="B1054" s="25" t="s">
        <v>61</v>
      </c>
      <c r="C1054" s="25" t="s">
        <v>63</v>
      </c>
      <c r="D1054" s="25"/>
      <c r="E1054" s="25"/>
      <c r="F1054" s="26" t="s">
        <v>64</v>
      </c>
      <c r="G1054" s="27">
        <f>G1055+G1060+G1072</f>
        <v>36464.800000000003</v>
      </c>
      <c r="H1054" s="27">
        <f>H1055+H1060+H1072</f>
        <v>29912.199999999997</v>
      </c>
      <c r="I1054" s="27">
        <f>I1055+I1060+I1072</f>
        <v>30047.199999999997</v>
      </c>
      <c r="J1054" s="27">
        <f>J1055+J1060+J1072</f>
        <v>0</v>
      </c>
      <c r="K1054" s="27">
        <f>K1055+K1060+K1072</f>
        <v>0</v>
      </c>
      <c r="L1054" s="27">
        <f>L1055+L1060+L1072</f>
        <v>0</v>
      </c>
      <c r="M1054" s="27">
        <f t="shared" si="2525"/>
        <v>36464.800000000003</v>
      </c>
      <c r="N1054" s="27">
        <f t="shared" si="2526"/>
        <v>29912.199999999997</v>
      </c>
      <c r="O1054" s="27">
        <f t="shared" si="2527"/>
        <v>30047.199999999997</v>
      </c>
      <c r="P1054" s="27">
        <f>P1055+P1060+P1072</f>
        <v>0</v>
      </c>
      <c r="Q1054" s="27">
        <f>Q1055+Q1060+Q1072</f>
        <v>0</v>
      </c>
      <c r="R1054" s="27">
        <f>R1055+R1060+R1072</f>
        <v>8340.2939999999999</v>
      </c>
      <c r="S1054" s="27">
        <f>S1055+S1060+S1072</f>
        <v>0</v>
      </c>
      <c r="T1054" s="27">
        <f>T1055+T1060+T1072</f>
        <v>0</v>
      </c>
      <c r="U1054" s="27">
        <f>U1055+U1060+U1072</f>
        <v>0</v>
      </c>
      <c r="V1054" s="27">
        <f>V1055+V1060+V1072</f>
        <v>8479.755000000001</v>
      </c>
      <c r="W1054" s="27">
        <f>W1055+W1060+W1072</f>
        <v>0</v>
      </c>
      <c r="X1054" s="27">
        <f>X1055+X1060+X1072</f>
        <v>0</v>
      </c>
      <c r="Y1054" s="27">
        <f>Y1055+Y1060+Y1072</f>
        <v>0</v>
      </c>
      <c r="Z1054" s="27">
        <f>Z1055+Z1060+Z1072</f>
        <v>0</v>
      </c>
      <c r="AA1054" s="27">
        <f>AA1055+AA1060+AA1072</f>
        <v>0</v>
      </c>
      <c r="AB1054" s="27">
        <f>AB1055+AB1060+AB1072</f>
        <v>0</v>
      </c>
      <c r="AC1054" s="27">
        <f t="shared" si="2508"/>
        <v>44805.094000000005</v>
      </c>
      <c r="AD1054" s="27">
        <f t="shared" si="2509"/>
        <v>38391.955000000002</v>
      </c>
      <c r="AE1054" s="27">
        <f t="shared" si="2510"/>
        <v>30047.199999999997</v>
      </c>
      <c r="AF1054" s="27">
        <f>AF1055+AF1060+AF1072</f>
        <v>0</v>
      </c>
      <c r="AG1054" s="27">
        <f t="shared" si="2512"/>
        <v>44805.094000000005</v>
      </c>
      <c r="AH1054" s="27">
        <f t="shared" si="2513"/>
        <v>38391.955000000002</v>
      </c>
      <c r="AI1054" s="27">
        <f t="shared" si="2514"/>
        <v>30047.199999999997</v>
      </c>
      <c r="AJ1054" s="27">
        <f>AJ1055+AJ1060+AJ1072</f>
        <v>0</v>
      </c>
      <c r="AK1054" s="27">
        <f>AK1055+AK1060+AK1072</f>
        <v>0</v>
      </c>
      <c r="AL1054" s="27">
        <f>AL1055+AL1060+AL1072</f>
        <v>0</v>
      </c>
      <c r="AM1054" s="27">
        <f>AM1055+AM1060+AM1072</f>
        <v>0</v>
      </c>
      <c r="AN1054" s="27">
        <f>AN1055+AN1060+AN1072</f>
        <v>0</v>
      </c>
      <c r="AO1054" s="27">
        <f>AO1055+AO1060+AO1072</f>
        <v>0</v>
      </c>
      <c r="AP1054" s="27">
        <f>AP1055+AP1060+AP1072</f>
        <v>0</v>
      </c>
      <c r="AQ1054" s="27">
        <f>AQ1055+AQ1060+AQ1072</f>
        <v>0</v>
      </c>
      <c r="AR1054" s="27">
        <f>AR1055+AR1060+AR1072</f>
        <v>0</v>
      </c>
      <c r="AS1054" s="27">
        <f t="shared" si="2486"/>
        <v>44805.094000000005</v>
      </c>
      <c r="AT1054" s="27">
        <f t="shared" si="2487"/>
        <v>38391.955000000002</v>
      </c>
      <c r="AU1054" s="27">
        <f t="shared" si="2488"/>
        <v>30047.199999999997</v>
      </c>
      <c r="AV1054" s="27">
        <f>AV1055+AV1060+AV1072</f>
        <v>0</v>
      </c>
      <c r="AW1054" s="28"/>
      <c r="AX1054" s="28"/>
      <c r="AY1054" s="24"/>
      <c r="AZ1054" s="24"/>
      <c r="BA1054" s="24"/>
      <c r="BB1054" s="24"/>
      <c r="BC1054" s="24"/>
      <c r="BD1054" s="24"/>
      <c r="BE1054" s="24"/>
    </row>
    <row r="1055" ht="31.5">
      <c r="A1055" s="29" t="s">
        <v>504</v>
      </c>
      <c r="B1055" s="29" t="s">
        <v>61</v>
      </c>
      <c r="C1055" s="29" t="s">
        <v>63</v>
      </c>
      <c r="D1055" s="29" t="s">
        <v>65</v>
      </c>
      <c r="E1055" s="36"/>
      <c r="F1055" s="30" t="s">
        <v>66</v>
      </c>
      <c r="G1055" s="31">
        <f t="shared" ref="G1055:G1058" si="2618">G1056</f>
        <v>269.30000000000001</v>
      </c>
      <c r="H1055" s="31">
        <f t="shared" ref="H1055:H1058" si="2619">H1056</f>
        <v>269.30000000000001</v>
      </c>
      <c r="I1055" s="31">
        <f t="shared" ref="I1055:I1058" si="2620">I1056</f>
        <v>269.30000000000001</v>
      </c>
      <c r="J1055" s="31">
        <f t="shared" ref="J1055:J1058" si="2621">J1056</f>
        <v>0</v>
      </c>
      <c r="K1055" s="31">
        <f t="shared" ref="K1055:K1058" si="2622">K1056</f>
        <v>0</v>
      </c>
      <c r="L1055" s="31">
        <f t="shared" ref="L1055:L1058" si="2623">L1056</f>
        <v>0</v>
      </c>
      <c r="M1055" s="31">
        <f t="shared" si="2525"/>
        <v>269.30000000000001</v>
      </c>
      <c r="N1055" s="31">
        <f t="shared" si="2526"/>
        <v>269.30000000000001</v>
      </c>
      <c r="O1055" s="31">
        <f t="shared" si="2527"/>
        <v>269.30000000000001</v>
      </c>
      <c r="P1055" s="31">
        <f t="shared" ref="P1055:P1058" si="2624">P1056</f>
        <v>0</v>
      </c>
      <c r="Q1055" s="31">
        <f t="shared" ref="Q1055:Q1058" si="2625">Q1056</f>
        <v>0</v>
      </c>
      <c r="R1055" s="31">
        <f t="shared" ref="R1055:R1058" si="2626">R1056</f>
        <v>1031.5</v>
      </c>
      <c r="S1055" s="31">
        <f t="shared" ref="S1055:S1058" si="2627">S1056</f>
        <v>0</v>
      </c>
      <c r="T1055" s="31">
        <f t="shared" ref="T1055:T1058" si="2628">T1056</f>
        <v>0</v>
      </c>
      <c r="U1055" s="31">
        <f t="shared" ref="U1055:U1058" si="2629">U1056</f>
        <v>0</v>
      </c>
      <c r="V1055" s="31">
        <f t="shared" ref="V1055:V1058" si="2630">V1056</f>
        <v>0</v>
      </c>
      <c r="W1055" s="31">
        <f t="shared" ref="W1055:W1058" si="2631">W1056</f>
        <v>0</v>
      </c>
      <c r="X1055" s="31">
        <f t="shared" ref="X1055:X1058" si="2632">X1056</f>
        <v>0</v>
      </c>
      <c r="Y1055" s="31">
        <f t="shared" ref="Y1055:Y1058" si="2633">Y1056</f>
        <v>0</v>
      </c>
      <c r="Z1055" s="31">
        <f t="shared" ref="Z1055:Z1058" si="2634">Z1056</f>
        <v>0</v>
      </c>
      <c r="AA1055" s="31">
        <f t="shared" ref="AA1055:AA1058" si="2635">AA1056</f>
        <v>0</v>
      </c>
      <c r="AB1055" s="31">
        <f t="shared" ref="AB1055:AB1058" si="2636">AB1056</f>
        <v>0</v>
      </c>
      <c r="AC1055" s="31">
        <f t="shared" si="2508"/>
        <v>1300.8</v>
      </c>
      <c r="AD1055" s="31">
        <f t="shared" si="2509"/>
        <v>269.30000000000001</v>
      </c>
      <c r="AE1055" s="31">
        <f t="shared" si="2510"/>
        <v>269.30000000000001</v>
      </c>
      <c r="AF1055" s="31">
        <f t="shared" ref="AF1055:AF1058" si="2637">AF1056</f>
        <v>0</v>
      </c>
      <c r="AG1055" s="31">
        <f t="shared" si="2512"/>
        <v>1300.8</v>
      </c>
      <c r="AH1055" s="31">
        <f t="shared" si="2513"/>
        <v>269.30000000000001</v>
      </c>
      <c r="AI1055" s="31">
        <f t="shared" si="2514"/>
        <v>269.30000000000001</v>
      </c>
      <c r="AJ1055" s="31">
        <f t="shared" ref="AJ1055:AJ1058" si="2638">AJ1056</f>
        <v>0</v>
      </c>
      <c r="AK1055" s="31">
        <f t="shared" ref="AK1055:AK1058" si="2639">AK1056</f>
        <v>0</v>
      </c>
      <c r="AL1055" s="31">
        <f t="shared" ref="AL1055:AL1058" si="2640">AL1056</f>
        <v>0</v>
      </c>
      <c r="AM1055" s="31">
        <f t="shared" ref="AM1055:AM1058" si="2641">AM1056</f>
        <v>0</v>
      </c>
      <c r="AN1055" s="31">
        <f t="shared" ref="AN1055:AN1058" si="2642">AN1056</f>
        <v>0</v>
      </c>
      <c r="AO1055" s="31">
        <f t="shared" ref="AO1055:AO1058" si="2643">AO1056</f>
        <v>0</v>
      </c>
      <c r="AP1055" s="31">
        <f t="shared" ref="AP1055:AP1058" si="2644">AP1056</f>
        <v>0</v>
      </c>
      <c r="AQ1055" s="31">
        <f t="shared" ref="AQ1055:AQ1058" si="2645">AQ1056</f>
        <v>0</v>
      </c>
      <c r="AR1055" s="31">
        <f t="shared" ref="AR1055:AR1058" si="2646">AR1056</f>
        <v>0</v>
      </c>
      <c r="AS1055" s="31">
        <f t="shared" si="2486"/>
        <v>1300.8</v>
      </c>
      <c r="AT1055" s="31">
        <f t="shared" si="2487"/>
        <v>269.30000000000001</v>
      </c>
      <c r="AU1055" s="31">
        <f t="shared" si="2488"/>
        <v>269.30000000000001</v>
      </c>
      <c r="AV1055" s="31">
        <f t="shared" ref="AV1055:AV1058" si="2647">AV1056</f>
        <v>0</v>
      </c>
      <c r="AW1055" s="32"/>
      <c r="AX1055" s="32"/>
      <c r="AY1055" s="1"/>
      <c r="AZ1055" s="1"/>
      <c r="BA1055" s="1"/>
      <c r="BB1055" s="1"/>
      <c r="BC1055" s="1"/>
      <c r="BD1055" s="1"/>
      <c r="BE1055" s="1"/>
    </row>
    <row r="1056" hidden="1">
      <c r="A1056" s="29" t="s">
        <v>504</v>
      </c>
      <c r="B1056" s="29" t="s">
        <v>61</v>
      </c>
      <c r="C1056" s="29" t="s">
        <v>63</v>
      </c>
      <c r="D1056" s="29" t="s">
        <v>67</v>
      </c>
      <c r="E1056" s="36"/>
      <c r="F1056" s="30" t="s">
        <v>34</v>
      </c>
      <c r="G1056" s="31">
        <f t="shared" si="2618"/>
        <v>269.30000000000001</v>
      </c>
      <c r="H1056" s="31">
        <f t="shared" si="2619"/>
        <v>269.30000000000001</v>
      </c>
      <c r="I1056" s="31">
        <f t="shared" si="2620"/>
        <v>269.30000000000001</v>
      </c>
      <c r="J1056" s="31">
        <f t="shared" si="2621"/>
        <v>0</v>
      </c>
      <c r="K1056" s="31">
        <f t="shared" si="2622"/>
        <v>0</v>
      </c>
      <c r="L1056" s="31">
        <f t="shared" si="2623"/>
        <v>0</v>
      </c>
      <c r="M1056" s="31">
        <f t="shared" si="2525"/>
        <v>269.30000000000001</v>
      </c>
      <c r="N1056" s="31">
        <f t="shared" si="2526"/>
        <v>269.30000000000001</v>
      </c>
      <c r="O1056" s="31">
        <f t="shared" si="2527"/>
        <v>269.30000000000001</v>
      </c>
      <c r="P1056" s="31">
        <f t="shared" si="2624"/>
        <v>0</v>
      </c>
      <c r="Q1056" s="31">
        <f t="shared" si="2625"/>
        <v>0</v>
      </c>
      <c r="R1056" s="31">
        <f t="shared" si="2626"/>
        <v>1031.5</v>
      </c>
      <c r="S1056" s="31">
        <f t="shared" si="2627"/>
        <v>0</v>
      </c>
      <c r="T1056" s="31">
        <f t="shared" si="2628"/>
        <v>0</v>
      </c>
      <c r="U1056" s="31">
        <f t="shared" si="2629"/>
        <v>0</v>
      </c>
      <c r="V1056" s="31">
        <f t="shared" si="2630"/>
        <v>0</v>
      </c>
      <c r="W1056" s="31">
        <f t="shared" si="2631"/>
        <v>0</v>
      </c>
      <c r="X1056" s="31">
        <f t="shared" si="2632"/>
        <v>0</v>
      </c>
      <c r="Y1056" s="31">
        <f t="shared" si="2633"/>
        <v>0</v>
      </c>
      <c r="Z1056" s="31">
        <f t="shared" si="2634"/>
        <v>0</v>
      </c>
      <c r="AA1056" s="31">
        <f t="shared" si="2635"/>
        <v>0</v>
      </c>
      <c r="AB1056" s="31">
        <f t="shared" si="2636"/>
        <v>0</v>
      </c>
      <c r="AC1056" s="31">
        <f t="shared" si="2508"/>
        <v>1300.8</v>
      </c>
      <c r="AD1056" s="31">
        <f t="shared" si="2509"/>
        <v>269.30000000000001</v>
      </c>
      <c r="AE1056" s="31">
        <f t="shared" si="2510"/>
        <v>269.30000000000001</v>
      </c>
      <c r="AF1056" s="31">
        <f t="shared" si="2637"/>
        <v>0</v>
      </c>
      <c r="AG1056" s="31">
        <f t="shared" si="2512"/>
        <v>1300.8</v>
      </c>
      <c r="AH1056" s="31">
        <f t="shared" si="2513"/>
        <v>269.30000000000001</v>
      </c>
      <c r="AI1056" s="31">
        <f t="shared" si="2514"/>
        <v>269.30000000000001</v>
      </c>
      <c r="AJ1056" s="31">
        <f t="shared" si="2638"/>
        <v>0</v>
      </c>
      <c r="AK1056" s="31">
        <f t="shared" si="2639"/>
        <v>0</v>
      </c>
      <c r="AL1056" s="31">
        <f t="shared" si="2640"/>
        <v>0</v>
      </c>
      <c r="AM1056" s="31">
        <f t="shared" si="2641"/>
        <v>0</v>
      </c>
      <c r="AN1056" s="31">
        <f t="shared" si="2642"/>
        <v>0</v>
      </c>
      <c r="AO1056" s="31">
        <f t="shared" si="2643"/>
        <v>0</v>
      </c>
      <c r="AP1056" s="31">
        <f t="shared" si="2644"/>
        <v>0</v>
      </c>
      <c r="AQ1056" s="31">
        <f t="shared" si="2645"/>
        <v>0</v>
      </c>
      <c r="AR1056" s="31">
        <f t="shared" si="2646"/>
        <v>0</v>
      </c>
      <c r="AS1056" s="31">
        <f t="shared" si="2486"/>
        <v>1300.8</v>
      </c>
      <c r="AT1056" s="31">
        <f t="shared" si="2487"/>
        <v>269.30000000000001</v>
      </c>
      <c r="AU1056" s="31">
        <f t="shared" si="2488"/>
        <v>269.30000000000001</v>
      </c>
      <c r="AV1056" s="31">
        <f t="shared" si="2647"/>
        <v>0</v>
      </c>
      <c r="AW1056" s="32">
        <v>0</v>
      </c>
      <c r="AX1056" s="32"/>
      <c r="AY1056" s="1" t="s">
        <v>152</v>
      </c>
      <c r="AZ1056" s="1"/>
      <c r="BA1056" s="1"/>
      <c r="BB1056" s="1"/>
      <c r="BC1056" s="1"/>
      <c r="BD1056" s="1"/>
      <c r="BE1056" s="1"/>
    </row>
    <row r="1057" ht="31.5">
      <c r="A1057" s="29" t="s">
        <v>504</v>
      </c>
      <c r="B1057" s="29" t="s">
        <v>61</v>
      </c>
      <c r="C1057" s="29" t="s">
        <v>63</v>
      </c>
      <c r="D1057" s="29" t="s">
        <v>68</v>
      </c>
      <c r="E1057" s="36"/>
      <c r="F1057" s="30" t="s">
        <v>69</v>
      </c>
      <c r="G1057" s="31">
        <f t="shared" si="2618"/>
        <v>269.30000000000001</v>
      </c>
      <c r="H1057" s="31">
        <f t="shared" si="2619"/>
        <v>269.30000000000001</v>
      </c>
      <c r="I1057" s="31">
        <f t="shared" si="2620"/>
        <v>269.30000000000001</v>
      </c>
      <c r="J1057" s="31">
        <f t="shared" si="2621"/>
        <v>0</v>
      </c>
      <c r="K1057" s="31">
        <f t="shared" si="2622"/>
        <v>0</v>
      </c>
      <c r="L1057" s="31">
        <f t="shared" si="2623"/>
        <v>0</v>
      </c>
      <c r="M1057" s="31">
        <f t="shared" si="2525"/>
        <v>269.30000000000001</v>
      </c>
      <c r="N1057" s="31">
        <f t="shared" si="2526"/>
        <v>269.30000000000001</v>
      </c>
      <c r="O1057" s="31">
        <f t="shared" si="2527"/>
        <v>269.30000000000001</v>
      </c>
      <c r="P1057" s="31">
        <f t="shared" si="2624"/>
        <v>0</v>
      </c>
      <c r="Q1057" s="31">
        <f t="shared" si="2625"/>
        <v>0</v>
      </c>
      <c r="R1057" s="31">
        <f t="shared" si="2626"/>
        <v>1031.5</v>
      </c>
      <c r="S1057" s="31">
        <f t="shared" si="2627"/>
        <v>0</v>
      </c>
      <c r="T1057" s="31">
        <f t="shared" si="2628"/>
        <v>0</v>
      </c>
      <c r="U1057" s="31">
        <f t="shared" si="2629"/>
        <v>0</v>
      </c>
      <c r="V1057" s="31">
        <f t="shared" si="2630"/>
        <v>0</v>
      </c>
      <c r="W1057" s="31">
        <f t="shared" si="2631"/>
        <v>0</v>
      </c>
      <c r="X1057" s="31">
        <f t="shared" si="2632"/>
        <v>0</v>
      </c>
      <c r="Y1057" s="31">
        <f t="shared" si="2633"/>
        <v>0</v>
      </c>
      <c r="Z1057" s="31">
        <f t="shared" si="2634"/>
        <v>0</v>
      </c>
      <c r="AA1057" s="31">
        <f t="shared" si="2635"/>
        <v>0</v>
      </c>
      <c r="AB1057" s="31">
        <f t="shared" si="2636"/>
        <v>0</v>
      </c>
      <c r="AC1057" s="31">
        <f t="shared" si="2508"/>
        <v>1300.8</v>
      </c>
      <c r="AD1057" s="31">
        <f t="shared" si="2509"/>
        <v>269.30000000000001</v>
      </c>
      <c r="AE1057" s="31">
        <f t="shared" si="2510"/>
        <v>269.30000000000001</v>
      </c>
      <c r="AF1057" s="31">
        <f t="shared" si="2637"/>
        <v>0</v>
      </c>
      <c r="AG1057" s="31">
        <f t="shared" si="2512"/>
        <v>1300.8</v>
      </c>
      <c r="AH1057" s="31">
        <f t="shared" si="2513"/>
        <v>269.30000000000001</v>
      </c>
      <c r="AI1057" s="31">
        <f t="shared" si="2514"/>
        <v>269.30000000000001</v>
      </c>
      <c r="AJ1057" s="31">
        <f t="shared" si="2638"/>
        <v>0</v>
      </c>
      <c r="AK1057" s="31">
        <f t="shared" si="2639"/>
        <v>0</v>
      </c>
      <c r="AL1057" s="31">
        <f t="shared" si="2640"/>
        <v>0</v>
      </c>
      <c r="AM1057" s="31">
        <f t="shared" si="2641"/>
        <v>0</v>
      </c>
      <c r="AN1057" s="31">
        <f t="shared" si="2642"/>
        <v>0</v>
      </c>
      <c r="AO1057" s="31">
        <f t="shared" si="2643"/>
        <v>0</v>
      </c>
      <c r="AP1057" s="31">
        <f t="shared" si="2644"/>
        <v>0</v>
      </c>
      <c r="AQ1057" s="31">
        <f t="shared" si="2645"/>
        <v>0</v>
      </c>
      <c r="AR1057" s="31">
        <f t="shared" si="2646"/>
        <v>0</v>
      </c>
      <c r="AS1057" s="31">
        <f t="shared" si="2486"/>
        <v>1300.8</v>
      </c>
      <c r="AT1057" s="31">
        <f t="shared" si="2487"/>
        <v>269.30000000000001</v>
      </c>
      <c r="AU1057" s="31">
        <f t="shared" si="2488"/>
        <v>269.30000000000001</v>
      </c>
      <c r="AV1057" s="31">
        <f t="shared" si="2647"/>
        <v>0</v>
      </c>
      <c r="AW1057" s="32"/>
      <c r="AX1057" s="32"/>
      <c r="AY1057" s="1"/>
      <c r="AZ1057" s="1"/>
      <c r="BA1057" s="1"/>
      <c r="BB1057" s="1"/>
      <c r="BC1057" s="1"/>
      <c r="BD1057" s="1"/>
      <c r="BE1057" s="1"/>
    </row>
    <row r="1058" ht="47.25">
      <c r="A1058" s="29" t="s">
        <v>504</v>
      </c>
      <c r="B1058" s="29" t="s">
        <v>61</v>
      </c>
      <c r="C1058" s="29" t="s">
        <v>63</v>
      </c>
      <c r="D1058" s="29" t="s">
        <v>474</v>
      </c>
      <c r="E1058" s="36"/>
      <c r="F1058" s="30" t="s">
        <v>475</v>
      </c>
      <c r="G1058" s="31">
        <f t="shared" si="2618"/>
        <v>269.30000000000001</v>
      </c>
      <c r="H1058" s="31">
        <f t="shared" si="2619"/>
        <v>269.30000000000001</v>
      </c>
      <c r="I1058" s="31">
        <f t="shared" si="2620"/>
        <v>269.30000000000001</v>
      </c>
      <c r="J1058" s="31">
        <f t="shared" si="2621"/>
        <v>0</v>
      </c>
      <c r="K1058" s="31">
        <f t="shared" si="2622"/>
        <v>0</v>
      </c>
      <c r="L1058" s="31">
        <f t="shared" si="2623"/>
        <v>0</v>
      </c>
      <c r="M1058" s="31">
        <f t="shared" si="2525"/>
        <v>269.30000000000001</v>
      </c>
      <c r="N1058" s="31">
        <f t="shared" si="2526"/>
        <v>269.30000000000001</v>
      </c>
      <c r="O1058" s="31">
        <f t="shared" si="2527"/>
        <v>269.30000000000001</v>
      </c>
      <c r="P1058" s="31">
        <f t="shared" si="2624"/>
        <v>0</v>
      </c>
      <c r="Q1058" s="31">
        <f t="shared" si="2625"/>
        <v>0</v>
      </c>
      <c r="R1058" s="31">
        <f t="shared" si="2626"/>
        <v>1031.5</v>
      </c>
      <c r="S1058" s="31">
        <f t="shared" si="2627"/>
        <v>0</v>
      </c>
      <c r="T1058" s="31">
        <f t="shared" si="2628"/>
        <v>0</v>
      </c>
      <c r="U1058" s="31">
        <f t="shared" si="2629"/>
        <v>0</v>
      </c>
      <c r="V1058" s="31">
        <f t="shared" si="2630"/>
        <v>0</v>
      </c>
      <c r="W1058" s="31">
        <f t="shared" si="2631"/>
        <v>0</v>
      </c>
      <c r="X1058" s="31">
        <f t="shared" si="2632"/>
        <v>0</v>
      </c>
      <c r="Y1058" s="31">
        <f t="shared" si="2633"/>
        <v>0</v>
      </c>
      <c r="Z1058" s="31">
        <f t="shared" si="2634"/>
        <v>0</v>
      </c>
      <c r="AA1058" s="31">
        <f t="shared" si="2635"/>
        <v>0</v>
      </c>
      <c r="AB1058" s="31">
        <f t="shared" si="2636"/>
        <v>0</v>
      </c>
      <c r="AC1058" s="31">
        <f t="shared" si="2508"/>
        <v>1300.8</v>
      </c>
      <c r="AD1058" s="31">
        <f t="shared" si="2509"/>
        <v>269.30000000000001</v>
      </c>
      <c r="AE1058" s="31">
        <f t="shared" si="2510"/>
        <v>269.30000000000001</v>
      </c>
      <c r="AF1058" s="31">
        <f t="shared" si="2637"/>
        <v>0</v>
      </c>
      <c r="AG1058" s="31">
        <f t="shared" si="2512"/>
        <v>1300.8</v>
      </c>
      <c r="AH1058" s="31">
        <f t="shared" si="2513"/>
        <v>269.30000000000001</v>
      </c>
      <c r="AI1058" s="31">
        <f t="shared" si="2514"/>
        <v>269.30000000000001</v>
      </c>
      <c r="AJ1058" s="31">
        <f t="shared" si="2638"/>
        <v>0</v>
      </c>
      <c r="AK1058" s="31">
        <f t="shared" si="2639"/>
        <v>0</v>
      </c>
      <c r="AL1058" s="31">
        <f t="shared" si="2640"/>
        <v>0</v>
      </c>
      <c r="AM1058" s="31">
        <f t="shared" si="2641"/>
        <v>0</v>
      </c>
      <c r="AN1058" s="31">
        <f t="shared" si="2642"/>
        <v>0</v>
      </c>
      <c r="AO1058" s="31">
        <f t="shared" si="2643"/>
        <v>0</v>
      </c>
      <c r="AP1058" s="31">
        <f t="shared" si="2644"/>
        <v>0</v>
      </c>
      <c r="AQ1058" s="31">
        <f t="shared" si="2645"/>
        <v>0</v>
      </c>
      <c r="AR1058" s="31">
        <f t="shared" si="2646"/>
        <v>0</v>
      </c>
      <c r="AS1058" s="31">
        <f t="shared" si="2486"/>
        <v>1300.8</v>
      </c>
      <c r="AT1058" s="31">
        <f t="shared" si="2487"/>
        <v>269.30000000000001</v>
      </c>
      <c r="AU1058" s="31">
        <f t="shared" si="2488"/>
        <v>269.30000000000001</v>
      </c>
      <c r="AV1058" s="31">
        <f t="shared" si="2647"/>
        <v>0</v>
      </c>
      <c r="AW1058" s="32"/>
      <c r="AX1058" s="32"/>
      <c r="AY1058" s="1"/>
      <c r="AZ1058" s="1"/>
      <c r="BA1058" s="1"/>
      <c r="BB1058" s="1"/>
      <c r="BC1058" s="1"/>
      <c r="BD1058" s="1"/>
      <c r="BE1058" s="1"/>
    </row>
    <row r="1059" ht="31.5">
      <c r="A1059" s="29" t="s">
        <v>504</v>
      </c>
      <c r="B1059" s="29" t="s">
        <v>61</v>
      </c>
      <c r="C1059" s="29" t="s">
        <v>63</v>
      </c>
      <c r="D1059" s="29" t="s">
        <v>474</v>
      </c>
      <c r="E1059" s="29" t="s">
        <v>39</v>
      </c>
      <c r="F1059" s="30" t="s">
        <v>40</v>
      </c>
      <c r="G1059" s="31">
        <v>269.30000000000001</v>
      </c>
      <c r="H1059" s="31">
        <v>269.30000000000001</v>
      </c>
      <c r="I1059" s="31">
        <v>269.30000000000001</v>
      </c>
      <c r="J1059" s="31"/>
      <c r="K1059" s="31"/>
      <c r="L1059" s="31"/>
      <c r="M1059" s="31">
        <f t="shared" si="2525"/>
        <v>269.30000000000001</v>
      </c>
      <c r="N1059" s="31">
        <f t="shared" si="2526"/>
        <v>269.30000000000001</v>
      </c>
      <c r="O1059" s="31">
        <f t="shared" si="2527"/>
        <v>269.30000000000001</v>
      </c>
      <c r="P1059" s="31"/>
      <c r="Q1059" s="31"/>
      <c r="R1059" s="31">
        <v>1031.5</v>
      </c>
      <c r="S1059" s="31"/>
      <c r="T1059" s="31"/>
      <c r="U1059" s="31"/>
      <c r="V1059" s="31"/>
      <c r="W1059" s="31"/>
      <c r="X1059" s="31"/>
      <c r="Y1059" s="31"/>
      <c r="Z1059" s="31"/>
      <c r="AA1059" s="31"/>
      <c r="AB1059" s="31"/>
      <c r="AC1059" s="31">
        <f t="shared" si="2508"/>
        <v>1300.8</v>
      </c>
      <c r="AD1059" s="31">
        <f t="shared" si="2509"/>
        <v>269.30000000000001</v>
      </c>
      <c r="AE1059" s="31">
        <f t="shared" si="2510"/>
        <v>269.30000000000001</v>
      </c>
      <c r="AF1059" s="31"/>
      <c r="AG1059" s="31">
        <f t="shared" si="2512"/>
        <v>1300.8</v>
      </c>
      <c r="AH1059" s="31">
        <f t="shared" si="2513"/>
        <v>269.30000000000001</v>
      </c>
      <c r="AI1059" s="31">
        <f t="shared" si="2514"/>
        <v>269.30000000000001</v>
      </c>
      <c r="AJ1059" s="31"/>
      <c r="AK1059" s="31"/>
      <c r="AL1059" s="31"/>
      <c r="AM1059" s="31"/>
      <c r="AN1059" s="31"/>
      <c r="AO1059" s="31"/>
      <c r="AP1059" s="31"/>
      <c r="AQ1059" s="31"/>
      <c r="AR1059" s="31"/>
      <c r="AS1059" s="31">
        <f t="shared" si="2486"/>
        <v>1300.8</v>
      </c>
      <c r="AT1059" s="31">
        <f t="shared" si="2487"/>
        <v>269.30000000000001</v>
      </c>
      <c r="AU1059" s="31">
        <f t="shared" si="2488"/>
        <v>269.30000000000001</v>
      </c>
      <c r="AV1059" s="31"/>
      <c r="AW1059" s="32"/>
      <c r="AX1059" s="32"/>
      <c r="AY1059" s="1"/>
      <c r="AZ1059" s="1"/>
      <c r="BA1059" s="1"/>
      <c r="BB1059" s="1"/>
      <c r="BC1059" s="1"/>
      <c r="BD1059" s="1"/>
      <c r="BE1059" s="1"/>
    </row>
    <row r="1060" ht="31.5">
      <c r="A1060" s="29" t="s">
        <v>504</v>
      </c>
      <c r="B1060" s="29" t="s">
        <v>61</v>
      </c>
      <c r="C1060" s="29" t="s">
        <v>63</v>
      </c>
      <c r="D1060" s="29" t="s">
        <v>465</v>
      </c>
      <c r="E1060" s="36"/>
      <c r="F1060" s="30" t="s">
        <v>466</v>
      </c>
      <c r="G1060" s="31">
        <f>G1061+G1065</f>
        <v>35443.5</v>
      </c>
      <c r="H1060" s="31">
        <f>H1061+H1065</f>
        <v>28890.899999999998</v>
      </c>
      <c r="I1060" s="31">
        <f>I1061+I1065</f>
        <v>29025.899999999998</v>
      </c>
      <c r="J1060" s="31">
        <f>J1061+J1065</f>
        <v>0</v>
      </c>
      <c r="K1060" s="31">
        <f>K1061+K1065</f>
        <v>0</v>
      </c>
      <c r="L1060" s="31">
        <f>L1061+L1065</f>
        <v>0</v>
      </c>
      <c r="M1060" s="31">
        <f t="shared" si="2525"/>
        <v>35443.5</v>
      </c>
      <c r="N1060" s="31">
        <f t="shared" si="2526"/>
        <v>28890.899999999998</v>
      </c>
      <c r="O1060" s="31">
        <f t="shared" si="2527"/>
        <v>29025.899999999998</v>
      </c>
      <c r="P1060" s="31">
        <f>P1061+P1065</f>
        <v>0</v>
      </c>
      <c r="Q1060" s="31">
        <f>Q1061+Q1065</f>
        <v>0</v>
      </c>
      <c r="R1060" s="31">
        <f>R1061+R1065</f>
        <v>7308.7939999999999</v>
      </c>
      <c r="S1060" s="31">
        <f>S1061+S1065</f>
        <v>0</v>
      </c>
      <c r="T1060" s="31">
        <f>T1061+T1065</f>
        <v>0</v>
      </c>
      <c r="U1060" s="31">
        <f>U1061+U1065</f>
        <v>0</v>
      </c>
      <c r="V1060" s="31">
        <f>V1061+V1065</f>
        <v>8479.755000000001</v>
      </c>
      <c r="W1060" s="31">
        <f>W1061+W1065</f>
        <v>0</v>
      </c>
      <c r="X1060" s="31">
        <f>X1061+X1065</f>
        <v>0</v>
      </c>
      <c r="Y1060" s="31">
        <f>Y1061+Y1065</f>
        <v>0</v>
      </c>
      <c r="Z1060" s="31">
        <f>Z1061+Z1065</f>
        <v>0</v>
      </c>
      <c r="AA1060" s="31">
        <f>AA1061+AA1065</f>
        <v>0</v>
      </c>
      <c r="AB1060" s="31">
        <f>AB1061+AB1065</f>
        <v>0</v>
      </c>
      <c r="AC1060" s="31">
        <f t="shared" si="2508"/>
        <v>42752.294000000002</v>
      </c>
      <c r="AD1060" s="31">
        <f t="shared" si="2509"/>
        <v>37370.654999999999</v>
      </c>
      <c r="AE1060" s="31">
        <f t="shared" si="2510"/>
        <v>29025.899999999998</v>
      </c>
      <c r="AF1060" s="31">
        <f>AF1061+AF1065</f>
        <v>0</v>
      </c>
      <c r="AG1060" s="31">
        <f t="shared" si="2512"/>
        <v>42752.294000000002</v>
      </c>
      <c r="AH1060" s="31">
        <f t="shared" si="2513"/>
        <v>37370.654999999999</v>
      </c>
      <c r="AI1060" s="31">
        <f t="shared" si="2514"/>
        <v>29025.899999999998</v>
      </c>
      <c r="AJ1060" s="31">
        <f>AJ1061+AJ1065</f>
        <v>0</v>
      </c>
      <c r="AK1060" s="31">
        <f>AK1061+AK1065</f>
        <v>0</v>
      </c>
      <c r="AL1060" s="31">
        <f>AL1061+AL1065</f>
        <v>0</v>
      </c>
      <c r="AM1060" s="31">
        <f>AM1061+AM1065</f>
        <v>0</v>
      </c>
      <c r="AN1060" s="31">
        <f>AN1061+AN1065</f>
        <v>0</v>
      </c>
      <c r="AO1060" s="31">
        <f>AO1061+AO1065</f>
        <v>0</v>
      </c>
      <c r="AP1060" s="31">
        <f>AP1061+AP1065</f>
        <v>0</v>
      </c>
      <c r="AQ1060" s="31">
        <f>AQ1061+AQ1065</f>
        <v>0</v>
      </c>
      <c r="AR1060" s="31">
        <f>AR1061+AR1065</f>
        <v>0</v>
      </c>
      <c r="AS1060" s="31">
        <f t="shared" si="2486"/>
        <v>42752.294000000002</v>
      </c>
      <c r="AT1060" s="31">
        <f t="shared" si="2487"/>
        <v>37370.654999999999</v>
      </c>
      <c r="AU1060" s="31">
        <f t="shared" si="2488"/>
        <v>29025.899999999998</v>
      </c>
      <c r="AV1060" s="31">
        <f>AV1061+AV1065</f>
        <v>0</v>
      </c>
      <c r="AW1060" s="32"/>
      <c r="AX1060" s="32"/>
      <c r="AY1060" s="1"/>
      <c r="AZ1060" s="1"/>
      <c r="BA1060" s="1"/>
      <c r="BB1060" s="1"/>
      <c r="BC1060" s="1"/>
      <c r="BD1060" s="1"/>
      <c r="BE1060" s="1"/>
    </row>
    <row r="1061">
      <c r="A1061" s="29" t="s">
        <v>504</v>
      </c>
      <c r="B1061" s="29" t="s">
        <v>61</v>
      </c>
      <c r="C1061" s="29" t="s">
        <v>63</v>
      </c>
      <c r="D1061" s="29" t="s">
        <v>467</v>
      </c>
      <c r="E1061" s="36"/>
      <c r="F1061" s="30" t="s">
        <v>440</v>
      </c>
      <c r="G1061" s="31">
        <f t="shared" ref="G1061:G1065" si="2648">G1062</f>
        <v>25368.599999999999</v>
      </c>
      <c r="H1061" s="31">
        <f t="shared" ref="H1061:H1065" si="2649">H1062</f>
        <v>25368.599999999999</v>
      </c>
      <c r="I1061" s="31">
        <f t="shared" ref="I1061:I1065" si="2650">I1062</f>
        <v>25368.599999999999</v>
      </c>
      <c r="J1061" s="31">
        <f t="shared" ref="J1061:J1065" si="2651">J1062</f>
        <v>0</v>
      </c>
      <c r="K1061" s="31">
        <f t="shared" ref="K1061:K1065" si="2652">K1062</f>
        <v>0</v>
      </c>
      <c r="L1061" s="31">
        <f t="shared" ref="L1061:L1065" si="2653">L1062</f>
        <v>0</v>
      </c>
      <c r="M1061" s="31">
        <f t="shared" si="2525"/>
        <v>25368.599999999999</v>
      </c>
      <c r="N1061" s="31">
        <f t="shared" si="2526"/>
        <v>25368.599999999999</v>
      </c>
      <c r="O1061" s="31">
        <f t="shared" si="2527"/>
        <v>25368.599999999999</v>
      </c>
      <c r="P1061" s="31">
        <f t="shared" ref="P1061:P1065" si="2654">P1062</f>
        <v>0</v>
      </c>
      <c r="Q1061" s="31">
        <f t="shared" ref="Q1061:Q1065" si="2655">Q1062</f>
        <v>0</v>
      </c>
      <c r="R1061" s="31">
        <f t="shared" ref="R1061:R1065" si="2656">R1062</f>
        <v>0</v>
      </c>
      <c r="S1061" s="31">
        <f t="shared" ref="S1061:S1065" si="2657">S1062</f>
        <v>0</v>
      </c>
      <c r="T1061" s="31">
        <f t="shared" ref="T1061:T1065" si="2658">T1062</f>
        <v>0</v>
      </c>
      <c r="U1061" s="31">
        <f t="shared" ref="U1061:U1065" si="2659">U1062</f>
        <v>0</v>
      </c>
      <c r="V1061" s="31">
        <f t="shared" ref="V1061:V1065" si="2660">V1062</f>
        <v>4634.1000000000004</v>
      </c>
      <c r="W1061" s="31">
        <f t="shared" ref="W1061:W1065" si="2661">W1062</f>
        <v>0</v>
      </c>
      <c r="X1061" s="31">
        <f t="shared" ref="X1061:X1065" si="2662">X1062</f>
        <v>0</v>
      </c>
      <c r="Y1061" s="31">
        <f t="shared" ref="Y1061:Y1065" si="2663">Y1062</f>
        <v>0</v>
      </c>
      <c r="Z1061" s="31">
        <f t="shared" ref="Z1061:Z1065" si="2664">Z1062</f>
        <v>0</v>
      </c>
      <c r="AA1061" s="31">
        <f t="shared" ref="AA1061:AA1065" si="2665">AA1062</f>
        <v>0</v>
      </c>
      <c r="AB1061" s="31">
        <f t="shared" ref="AB1061:AB1065" si="2666">AB1062</f>
        <v>0</v>
      </c>
      <c r="AC1061" s="31">
        <f t="shared" si="2508"/>
        <v>25368.599999999999</v>
      </c>
      <c r="AD1061" s="31">
        <f t="shared" si="2509"/>
        <v>30002.699999999997</v>
      </c>
      <c r="AE1061" s="31">
        <f t="shared" si="2510"/>
        <v>25368.599999999999</v>
      </c>
      <c r="AF1061" s="31">
        <f t="shared" ref="AF1061:AF1065" si="2667">AF1062</f>
        <v>0</v>
      </c>
      <c r="AG1061" s="31">
        <f t="shared" si="2512"/>
        <v>25368.599999999999</v>
      </c>
      <c r="AH1061" s="31">
        <f t="shared" si="2513"/>
        <v>30002.699999999997</v>
      </c>
      <c r="AI1061" s="31">
        <f t="shared" si="2514"/>
        <v>25368.599999999999</v>
      </c>
      <c r="AJ1061" s="31">
        <f t="shared" ref="AJ1061:AJ1065" si="2668">AJ1062</f>
        <v>0</v>
      </c>
      <c r="AK1061" s="31">
        <f t="shared" ref="AK1061:AK1065" si="2669">AK1062</f>
        <v>0</v>
      </c>
      <c r="AL1061" s="31">
        <f t="shared" ref="AL1061:AL1065" si="2670">AL1062</f>
        <v>0</v>
      </c>
      <c r="AM1061" s="31">
        <f t="shared" ref="AM1061:AM1065" si="2671">AM1062</f>
        <v>0</v>
      </c>
      <c r="AN1061" s="31">
        <f t="shared" ref="AN1061:AN1065" si="2672">AN1062</f>
        <v>0</v>
      </c>
      <c r="AO1061" s="31">
        <f t="shared" ref="AO1061:AO1065" si="2673">AO1062</f>
        <v>0</v>
      </c>
      <c r="AP1061" s="31">
        <f t="shared" ref="AP1061:AP1065" si="2674">AP1062</f>
        <v>0</v>
      </c>
      <c r="AQ1061" s="31">
        <f t="shared" ref="AQ1061:AQ1065" si="2675">AQ1062</f>
        <v>0</v>
      </c>
      <c r="AR1061" s="31">
        <f t="shared" ref="AR1061:AR1065" si="2676">AR1062</f>
        <v>0</v>
      </c>
      <c r="AS1061" s="31">
        <f t="shared" si="2486"/>
        <v>25368.599999999999</v>
      </c>
      <c r="AT1061" s="31">
        <f t="shared" si="2487"/>
        <v>30002.699999999997</v>
      </c>
      <c r="AU1061" s="31">
        <f t="shared" si="2488"/>
        <v>25368.599999999999</v>
      </c>
      <c r="AV1061" s="31">
        <f t="shared" ref="AV1061:AV1065" si="2677">AV1062</f>
        <v>0</v>
      </c>
      <c r="AW1061" s="32"/>
      <c r="AX1061" s="32"/>
      <c r="AY1061" s="1"/>
      <c r="AZ1061" s="1"/>
      <c r="BA1061" s="1"/>
      <c r="BB1061" s="1"/>
      <c r="BC1061" s="1"/>
      <c r="BD1061" s="1"/>
      <c r="BE1061" s="1"/>
    </row>
    <row r="1062" ht="31.5">
      <c r="A1062" s="29" t="s">
        <v>504</v>
      </c>
      <c r="B1062" s="29" t="s">
        <v>61</v>
      </c>
      <c r="C1062" s="29" t="s">
        <v>63</v>
      </c>
      <c r="D1062" s="29" t="s">
        <v>468</v>
      </c>
      <c r="E1062" s="36"/>
      <c r="F1062" s="30" t="s">
        <v>469</v>
      </c>
      <c r="G1062" s="31">
        <f t="shared" si="2648"/>
        <v>25368.599999999999</v>
      </c>
      <c r="H1062" s="31">
        <f t="shared" si="2649"/>
        <v>25368.599999999999</v>
      </c>
      <c r="I1062" s="31">
        <f t="shared" si="2650"/>
        <v>25368.599999999999</v>
      </c>
      <c r="J1062" s="31">
        <f t="shared" si="2651"/>
        <v>0</v>
      </c>
      <c r="K1062" s="31">
        <f t="shared" si="2652"/>
        <v>0</v>
      </c>
      <c r="L1062" s="31">
        <f t="shared" si="2653"/>
        <v>0</v>
      </c>
      <c r="M1062" s="31">
        <f t="shared" si="2525"/>
        <v>25368.599999999999</v>
      </c>
      <c r="N1062" s="31">
        <f t="shared" si="2526"/>
        <v>25368.599999999999</v>
      </c>
      <c r="O1062" s="31">
        <f t="shared" si="2527"/>
        <v>25368.599999999999</v>
      </c>
      <c r="P1062" s="31">
        <f t="shared" si="2654"/>
        <v>0</v>
      </c>
      <c r="Q1062" s="31">
        <f t="shared" si="2655"/>
        <v>0</v>
      </c>
      <c r="R1062" s="31">
        <f t="shared" si="2656"/>
        <v>0</v>
      </c>
      <c r="S1062" s="31">
        <f t="shared" si="2657"/>
        <v>0</v>
      </c>
      <c r="T1062" s="31">
        <f t="shared" si="2658"/>
        <v>0</v>
      </c>
      <c r="U1062" s="31">
        <f t="shared" si="2659"/>
        <v>0</v>
      </c>
      <c r="V1062" s="31">
        <f t="shared" si="2660"/>
        <v>4634.1000000000004</v>
      </c>
      <c r="W1062" s="31">
        <f t="shared" si="2661"/>
        <v>0</v>
      </c>
      <c r="X1062" s="31">
        <f t="shared" si="2662"/>
        <v>0</v>
      </c>
      <c r="Y1062" s="31">
        <f t="shared" si="2663"/>
        <v>0</v>
      </c>
      <c r="Z1062" s="31">
        <f t="shared" si="2664"/>
        <v>0</v>
      </c>
      <c r="AA1062" s="31">
        <f t="shared" si="2665"/>
        <v>0</v>
      </c>
      <c r="AB1062" s="31">
        <f t="shared" si="2666"/>
        <v>0</v>
      </c>
      <c r="AC1062" s="31">
        <f t="shared" si="2508"/>
        <v>25368.599999999999</v>
      </c>
      <c r="AD1062" s="31">
        <f t="shared" si="2509"/>
        <v>30002.699999999997</v>
      </c>
      <c r="AE1062" s="31">
        <f t="shared" si="2510"/>
        <v>25368.599999999999</v>
      </c>
      <c r="AF1062" s="31">
        <f t="shared" si="2667"/>
        <v>0</v>
      </c>
      <c r="AG1062" s="31">
        <f t="shared" si="2512"/>
        <v>25368.599999999999</v>
      </c>
      <c r="AH1062" s="31">
        <f t="shared" si="2513"/>
        <v>30002.699999999997</v>
      </c>
      <c r="AI1062" s="31">
        <f t="shared" si="2514"/>
        <v>25368.599999999999</v>
      </c>
      <c r="AJ1062" s="31">
        <f t="shared" si="2668"/>
        <v>0</v>
      </c>
      <c r="AK1062" s="31">
        <f t="shared" si="2669"/>
        <v>0</v>
      </c>
      <c r="AL1062" s="31">
        <f t="shared" si="2670"/>
        <v>0</v>
      </c>
      <c r="AM1062" s="31">
        <f t="shared" si="2671"/>
        <v>0</v>
      </c>
      <c r="AN1062" s="31">
        <f t="shared" si="2672"/>
        <v>0</v>
      </c>
      <c r="AO1062" s="31">
        <f t="shared" si="2673"/>
        <v>0</v>
      </c>
      <c r="AP1062" s="31">
        <f t="shared" si="2674"/>
        <v>0</v>
      </c>
      <c r="AQ1062" s="31">
        <f t="shared" si="2675"/>
        <v>0</v>
      </c>
      <c r="AR1062" s="31">
        <f t="shared" si="2676"/>
        <v>0</v>
      </c>
      <c r="AS1062" s="31">
        <f t="shared" si="2486"/>
        <v>25368.599999999999</v>
      </c>
      <c r="AT1062" s="31">
        <f t="shared" si="2487"/>
        <v>30002.699999999997</v>
      </c>
      <c r="AU1062" s="31">
        <f t="shared" si="2488"/>
        <v>25368.599999999999</v>
      </c>
      <c r="AV1062" s="31">
        <f t="shared" si="2677"/>
        <v>0</v>
      </c>
      <c r="AW1062" s="32"/>
      <c r="AX1062" s="32"/>
      <c r="AY1062" s="1"/>
      <c r="AZ1062" s="1"/>
      <c r="BA1062" s="1"/>
      <c r="BB1062" s="1"/>
      <c r="BC1062" s="1"/>
      <c r="BD1062" s="1"/>
      <c r="BE1062" s="1"/>
    </row>
    <row r="1063" ht="31.5">
      <c r="A1063" s="29" t="s">
        <v>504</v>
      </c>
      <c r="B1063" s="29" t="s">
        <v>61</v>
      </c>
      <c r="C1063" s="29" t="s">
        <v>63</v>
      </c>
      <c r="D1063" s="29" t="s">
        <v>476</v>
      </c>
      <c r="E1063" s="36"/>
      <c r="F1063" s="30" t="s">
        <v>477</v>
      </c>
      <c r="G1063" s="31">
        <f t="shared" si="2648"/>
        <v>25368.599999999999</v>
      </c>
      <c r="H1063" s="31">
        <f t="shared" si="2649"/>
        <v>25368.599999999999</v>
      </c>
      <c r="I1063" s="31">
        <f t="shared" si="2650"/>
        <v>25368.599999999999</v>
      </c>
      <c r="J1063" s="31">
        <f t="shared" si="2651"/>
        <v>0</v>
      </c>
      <c r="K1063" s="31">
        <f t="shared" si="2652"/>
        <v>0</v>
      </c>
      <c r="L1063" s="31">
        <f t="shared" si="2653"/>
        <v>0</v>
      </c>
      <c r="M1063" s="31">
        <f t="shared" si="2525"/>
        <v>25368.599999999999</v>
      </c>
      <c r="N1063" s="31">
        <f t="shared" si="2526"/>
        <v>25368.599999999999</v>
      </c>
      <c r="O1063" s="31">
        <f t="shared" si="2527"/>
        <v>25368.599999999999</v>
      </c>
      <c r="P1063" s="31">
        <f t="shared" si="2654"/>
        <v>0</v>
      </c>
      <c r="Q1063" s="31">
        <f t="shared" si="2655"/>
        <v>0</v>
      </c>
      <c r="R1063" s="31">
        <f t="shared" si="2656"/>
        <v>0</v>
      </c>
      <c r="S1063" s="31">
        <f t="shared" si="2657"/>
        <v>0</v>
      </c>
      <c r="T1063" s="31">
        <f t="shared" si="2658"/>
        <v>0</v>
      </c>
      <c r="U1063" s="31">
        <f t="shared" si="2659"/>
        <v>0</v>
      </c>
      <c r="V1063" s="31">
        <f t="shared" si="2660"/>
        <v>4634.1000000000004</v>
      </c>
      <c r="W1063" s="31">
        <f t="shared" si="2661"/>
        <v>0</v>
      </c>
      <c r="X1063" s="31">
        <f t="shared" si="2662"/>
        <v>0</v>
      </c>
      <c r="Y1063" s="31">
        <f t="shared" si="2663"/>
        <v>0</v>
      </c>
      <c r="Z1063" s="31">
        <f t="shared" si="2664"/>
        <v>0</v>
      </c>
      <c r="AA1063" s="31">
        <f t="shared" si="2665"/>
        <v>0</v>
      </c>
      <c r="AB1063" s="31">
        <f t="shared" si="2666"/>
        <v>0</v>
      </c>
      <c r="AC1063" s="31">
        <f t="shared" si="2508"/>
        <v>25368.599999999999</v>
      </c>
      <c r="AD1063" s="31">
        <f t="shared" si="2509"/>
        <v>30002.699999999997</v>
      </c>
      <c r="AE1063" s="31">
        <f t="shared" si="2510"/>
        <v>25368.599999999999</v>
      </c>
      <c r="AF1063" s="31">
        <f t="shared" si="2667"/>
        <v>0</v>
      </c>
      <c r="AG1063" s="31">
        <f t="shared" si="2512"/>
        <v>25368.599999999999</v>
      </c>
      <c r="AH1063" s="31">
        <f t="shared" si="2513"/>
        <v>30002.699999999997</v>
      </c>
      <c r="AI1063" s="31">
        <f t="shared" si="2514"/>
        <v>25368.599999999999</v>
      </c>
      <c r="AJ1063" s="31">
        <f t="shared" si="2668"/>
        <v>0</v>
      </c>
      <c r="AK1063" s="31">
        <f t="shared" si="2669"/>
        <v>0</v>
      </c>
      <c r="AL1063" s="31">
        <f t="shared" si="2670"/>
        <v>0</v>
      </c>
      <c r="AM1063" s="31">
        <f t="shared" si="2671"/>
        <v>0</v>
      </c>
      <c r="AN1063" s="31">
        <f t="shared" si="2672"/>
        <v>0</v>
      </c>
      <c r="AO1063" s="31">
        <f t="shared" si="2673"/>
        <v>0</v>
      </c>
      <c r="AP1063" s="31">
        <f t="shared" si="2674"/>
        <v>0</v>
      </c>
      <c r="AQ1063" s="31">
        <f t="shared" si="2675"/>
        <v>0</v>
      </c>
      <c r="AR1063" s="31">
        <f t="shared" si="2676"/>
        <v>0</v>
      </c>
      <c r="AS1063" s="31">
        <f t="shared" si="2486"/>
        <v>25368.599999999999</v>
      </c>
      <c r="AT1063" s="31">
        <f t="shared" si="2487"/>
        <v>30002.699999999997</v>
      </c>
      <c r="AU1063" s="31">
        <f t="shared" si="2488"/>
        <v>25368.599999999999</v>
      </c>
      <c r="AV1063" s="31">
        <f t="shared" si="2677"/>
        <v>0</v>
      </c>
      <c r="AW1063" s="32"/>
      <c r="AX1063" s="32"/>
      <c r="AY1063" s="1"/>
      <c r="AZ1063" s="1"/>
      <c r="BA1063" s="1"/>
      <c r="BB1063" s="1"/>
      <c r="BC1063" s="1"/>
      <c r="BD1063" s="1"/>
      <c r="BE1063" s="1"/>
    </row>
    <row r="1064" ht="31.5">
      <c r="A1064" s="29" t="s">
        <v>504</v>
      </c>
      <c r="B1064" s="29" t="s">
        <v>61</v>
      </c>
      <c r="C1064" s="29" t="s">
        <v>63</v>
      </c>
      <c r="D1064" s="29" t="s">
        <v>476</v>
      </c>
      <c r="E1064" s="29" t="s">
        <v>129</v>
      </c>
      <c r="F1064" s="30" t="s">
        <v>130</v>
      </c>
      <c r="G1064" s="31">
        <v>25368.599999999999</v>
      </c>
      <c r="H1064" s="31">
        <v>25368.599999999999</v>
      </c>
      <c r="I1064" s="31">
        <v>25368.599999999999</v>
      </c>
      <c r="J1064" s="31"/>
      <c r="K1064" s="31"/>
      <c r="L1064" s="31"/>
      <c r="M1064" s="31">
        <f t="shared" si="2525"/>
        <v>25368.599999999999</v>
      </c>
      <c r="N1064" s="31">
        <f t="shared" si="2526"/>
        <v>25368.599999999999</v>
      </c>
      <c r="O1064" s="31">
        <f t="shared" si="2527"/>
        <v>25368.599999999999</v>
      </c>
      <c r="P1064" s="31"/>
      <c r="Q1064" s="31"/>
      <c r="R1064" s="31"/>
      <c r="S1064" s="31"/>
      <c r="T1064" s="31"/>
      <c r="U1064" s="31"/>
      <c r="V1064" s="31">
        <v>4634.1000000000004</v>
      </c>
      <c r="W1064" s="31"/>
      <c r="X1064" s="31"/>
      <c r="Y1064" s="31"/>
      <c r="Z1064" s="31"/>
      <c r="AA1064" s="31"/>
      <c r="AB1064" s="31"/>
      <c r="AC1064" s="31">
        <f t="shared" si="2508"/>
        <v>25368.599999999999</v>
      </c>
      <c r="AD1064" s="31">
        <f t="shared" si="2509"/>
        <v>30002.699999999997</v>
      </c>
      <c r="AE1064" s="31">
        <f t="shared" si="2510"/>
        <v>25368.599999999999</v>
      </c>
      <c r="AF1064" s="31"/>
      <c r="AG1064" s="31">
        <f t="shared" si="2512"/>
        <v>25368.599999999999</v>
      </c>
      <c r="AH1064" s="31">
        <f t="shared" si="2513"/>
        <v>30002.699999999997</v>
      </c>
      <c r="AI1064" s="31">
        <f t="shared" si="2514"/>
        <v>25368.599999999999</v>
      </c>
      <c r="AJ1064" s="31"/>
      <c r="AK1064" s="31"/>
      <c r="AL1064" s="31"/>
      <c r="AM1064" s="31"/>
      <c r="AN1064" s="31"/>
      <c r="AO1064" s="31"/>
      <c r="AP1064" s="31"/>
      <c r="AQ1064" s="31"/>
      <c r="AR1064" s="31"/>
      <c r="AS1064" s="31">
        <f t="shared" ref="AS1064:AS1127" si="2678">AG1064+AJ1064+AK1064+AL1064+AM1064</f>
        <v>25368.599999999999</v>
      </c>
      <c r="AT1064" s="31">
        <f t="shared" ref="AT1064:AT1127" si="2679">AH1064+AN1064+AO1064+AP1064</f>
        <v>30002.699999999997</v>
      </c>
      <c r="AU1064" s="31">
        <f t="shared" ref="AU1064:AU1127" si="2680">AI1064+AR1064+AQ1064</f>
        <v>25368.599999999999</v>
      </c>
      <c r="AV1064" s="31"/>
      <c r="AW1064" s="32"/>
      <c r="AX1064" s="32"/>
      <c r="AY1064" s="1"/>
      <c r="AZ1064" s="1"/>
      <c r="BA1064" s="1"/>
      <c r="BB1064" s="1"/>
      <c r="BC1064" s="1"/>
      <c r="BD1064" s="1"/>
      <c r="BE1064" s="1"/>
    </row>
    <row r="1065" hidden="1">
      <c r="A1065" s="29" t="s">
        <v>504</v>
      </c>
      <c r="B1065" s="29" t="s">
        <v>61</v>
      </c>
      <c r="C1065" s="29" t="s">
        <v>63</v>
      </c>
      <c r="D1065" s="29" t="s">
        <v>478</v>
      </c>
      <c r="E1065" s="36"/>
      <c r="F1065" s="30" t="s">
        <v>34</v>
      </c>
      <c r="G1065" s="31">
        <f t="shared" si="2648"/>
        <v>10074.9</v>
      </c>
      <c r="H1065" s="31">
        <f t="shared" si="2649"/>
        <v>3522.3000000000002</v>
      </c>
      <c r="I1065" s="31">
        <f t="shared" si="2650"/>
        <v>3657.3000000000002</v>
      </c>
      <c r="J1065" s="31">
        <f t="shared" si="2651"/>
        <v>0</v>
      </c>
      <c r="K1065" s="31">
        <f t="shared" si="2652"/>
        <v>0</v>
      </c>
      <c r="L1065" s="31">
        <f t="shared" si="2653"/>
        <v>0</v>
      </c>
      <c r="M1065" s="31">
        <f t="shared" si="2525"/>
        <v>10074.9</v>
      </c>
      <c r="N1065" s="31">
        <f t="shared" si="2526"/>
        <v>3522.3000000000002</v>
      </c>
      <c r="O1065" s="31">
        <f t="shared" si="2527"/>
        <v>3657.3000000000002</v>
      </c>
      <c r="P1065" s="31">
        <f t="shared" si="2654"/>
        <v>0</v>
      </c>
      <c r="Q1065" s="31">
        <f t="shared" si="2655"/>
        <v>0</v>
      </c>
      <c r="R1065" s="31">
        <f t="shared" si="2656"/>
        <v>7308.7939999999999</v>
      </c>
      <c r="S1065" s="31">
        <f t="shared" si="2657"/>
        <v>0</v>
      </c>
      <c r="T1065" s="31">
        <f t="shared" si="2658"/>
        <v>0</v>
      </c>
      <c r="U1065" s="31">
        <f t="shared" si="2659"/>
        <v>0</v>
      </c>
      <c r="V1065" s="31">
        <f t="shared" si="2660"/>
        <v>3845.6550000000002</v>
      </c>
      <c r="W1065" s="31">
        <f t="shared" si="2661"/>
        <v>0</v>
      </c>
      <c r="X1065" s="31">
        <f t="shared" si="2662"/>
        <v>0</v>
      </c>
      <c r="Y1065" s="31">
        <f t="shared" si="2663"/>
        <v>0</v>
      </c>
      <c r="Z1065" s="31">
        <f t="shared" si="2664"/>
        <v>0</v>
      </c>
      <c r="AA1065" s="31">
        <f t="shared" si="2665"/>
        <v>0</v>
      </c>
      <c r="AB1065" s="31">
        <f t="shared" si="2666"/>
        <v>0</v>
      </c>
      <c r="AC1065" s="31">
        <f t="shared" si="2508"/>
        <v>17383.694</v>
      </c>
      <c r="AD1065" s="31">
        <f t="shared" si="2509"/>
        <v>7367.9549999999999</v>
      </c>
      <c r="AE1065" s="31">
        <f t="shared" si="2510"/>
        <v>3657.3000000000002</v>
      </c>
      <c r="AF1065" s="31">
        <f t="shared" si="2667"/>
        <v>0</v>
      </c>
      <c r="AG1065" s="31">
        <f t="shared" si="2512"/>
        <v>17383.694</v>
      </c>
      <c r="AH1065" s="31">
        <f t="shared" si="2513"/>
        <v>7367.9549999999999</v>
      </c>
      <c r="AI1065" s="31">
        <f t="shared" si="2514"/>
        <v>3657.3000000000002</v>
      </c>
      <c r="AJ1065" s="31">
        <f t="shared" si="2668"/>
        <v>0</v>
      </c>
      <c r="AK1065" s="31">
        <f t="shared" si="2669"/>
        <v>0</v>
      </c>
      <c r="AL1065" s="31">
        <f t="shared" si="2670"/>
        <v>0</v>
      </c>
      <c r="AM1065" s="31">
        <f t="shared" si="2671"/>
        <v>0</v>
      </c>
      <c r="AN1065" s="31">
        <f t="shared" si="2672"/>
        <v>0</v>
      </c>
      <c r="AO1065" s="31">
        <f t="shared" si="2673"/>
        <v>0</v>
      </c>
      <c r="AP1065" s="31">
        <f t="shared" si="2674"/>
        <v>0</v>
      </c>
      <c r="AQ1065" s="31">
        <f t="shared" si="2675"/>
        <v>0</v>
      </c>
      <c r="AR1065" s="31">
        <f t="shared" si="2676"/>
        <v>0</v>
      </c>
      <c r="AS1065" s="31">
        <f t="shared" si="2678"/>
        <v>17383.694</v>
      </c>
      <c r="AT1065" s="31">
        <f t="shared" si="2679"/>
        <v>7367.9549999999999</v>
      </c>
      <c r="AU1065" s="31">
        <f t="shared" si="2680"/>
        <v>3657.3000000000002</v>
      </c>
      <c r="AV1065" s="31">
        <f t="shared" si="2677"/>
        <v>0</v>
      </c>
      <c r="AW1065" s="32">
        <v>0</v>
      </c>
      <c r="AX1065" s="32"/>
      <c r="AY1065" s="1" t="s">
        <v>152</v>
      </c>
      <c r="AZ1065" s="1"/>
      <c r="BA1065" s="1"/>
      <c r="BB1065" s="1"/>
      <c r="BC1065" s="1"/>
      <c r="BD1065" s="1"/>
      <c r="BE1065" s="1"/>
    </row>
    <row r="1066" ht="47.25">
      <c r="A1066" s="29" t="s">
        <v>504</v>
      </c>
      <c r="B1066" s="29" t="s">
        <v>61</v>
      </c>
      <c r="C1066" s="29" t="s">
        <v>63</v>
      </c>
      <c r="D1066" s="29" t="s">
        <v>479</v>
      </c>
      <c r="E1066" s="36"/>
      <c r="F1066" s="30" t="s">
        <v>480</v>
      </c>
      <c r="G1066" s="31">
        <f>G1067+G1069</f>
        <v>10074.9</v>
      </c>
      <c r="H1066" s="31">
        <f>H1067+H1069</f>
        <v>3522.3000000000002</v>
      </c>
      <c r="I1066" s="31">
        <f>I1067+I1069</f>
        <v>3657.3000000000002</v>
      </c>
      <c r="J1066" s="31">
        <f>J1067+J1069</f>
        <v>0</v>
      </c>
      <c r="K1066" s="31">
        <f>K1067+K1069</f>
        <v>0</v>
      </c>
      <c r="L1066" s="31">
        <f>L1067+L1069</f>
        <v>0</v>
      </c>
      <c r="M1066" s="31">
        <f t="shared" si="2525"/>
        <v>10074.9</v>
      </c>
      <c r="N1066" s="31">
        <f t="shared" si="2526"/>
        <v>3522.3000000000002</v>
      </c>
      <c r="O1066" s="31">
        <f t="shared" si="2527"/>
        <v>3657.3000000000002</v>
      </c>
      <c r="P1066" s="31">
        <f>P1067+P1069</f>
        <v>0</v>
      </c>
      <c r="Q1066" s="31">
        <f>Q1067+Q1069</f>
        <v>0</v>
      </c>
      <c r="R1066" s="31">
        <f>R1067+R1069</f>
        <v>7308.7939999999999</v>
      </c>
      <c r="S1066" s="31">
        <f>S1067+S1069</f>
        <v>0</v>
      </c>
      <c r="T1066" s="31">
        <f>T1067+T1069</f>
        <v>0</v>
      </c>
      <c r="U1066" s="31">
        <f>U1067+U1069</f>
        <v>0</v>
      </c>
      <c r="V1066" s="31">
        <f>V1067+V1069</f>
        <v>3845.6550000000002</v>
      </c>
      <c r="W1066" s="31">
        <f>W1067+W1069</f>
        <v>0</v>
      </c>
      <c r="X1066" s="31">
        <f>X1067+X1069</f>
        <v>0</v>
      </c>
      <c r="Y1066" s="31">
        <f>Y1067+Y1069</f>
        <v>0</v>
      </c>
      <c r="Z1066" s="31">
        <f>Z1067+Z1069</f>
        <v>0</v>
      </c>
      <c r="AA1066" s="31">
        <f>AA1067+AA1069</f>
        <v>0</v>
      </c>
      <c r="AB1066" s="31">
        <f>AB1067+AB1069</f>
        <v>0</v>
      </c>
      <c r="AC1066" s="31">
        <f t="shared" ref="AC1066:AC1129" si="2681">M1066+R1066+P1066+Q1066+T1066+S1066</f>
        <v>17383.694</v>
      </c>
      <c r="AD1066" s="31">
        <f t="shared" ref="AD1066:AD1129" si="2682">N1066+V1066+X1066+U1066+W1066</f>
        <v>7367.9549999999999</v>
      </c>
      <c r="AE1066" s="31">
        <f t="shared" ref="AE1066:AE1129" si="2683">O1066+Z1066+AB1066+Y1066+AA1066</f>
        <v>3657.3000000000002</v>
      </c>
      <c r="AF1066" s="31">
        <f>AF1067+AF1069</f>
        <v>0</v>
      </c>
      <c r="AG1066" s="31">
        <f t="shared" ref="AG1066:AG1129" si="2684">AC1066+AF1066</f>
        <v>17383.694</v>
      </c>
      <c r="AH1066" s="31">
        <f t="shared" ref="AH1066:AH1129" si="2685">AD1066</f>
        <v>7367.9549999999999</v>
      </c>
      <c r="AI1066" s="31">
        <f t="shared" ref="AI1066:AI1129" si="2686">AE1066</f>
        <v>3657.3000000000002</v>
      </c>
      <c r="AJ1066" s="31">
        <f>AJ1067+AJ1069</f>
        <v>0</v>
      </c>
      <c r="AK1066" s="31">
        <f>AK1067+AK1069</f>
        <v>0</v>
      </c>
      <c r="AL1066" s="31">
        <f>AL1067+AL1069</f>
        <v>0</v>
      </c>
      <c r="AM1066" s="31">
        <f>AM1067+AM1069</f>
        <v>0</v>
      </c>
      <c r="AN1066" s="31">
        <f>AN1067+AN1069</f>
        <v>0</v>
      </c>
      <c r="AO1066" s="31">
        <f>AO1067+AO1069</f>
        <v>0</v>
      </c>
      <c r="AP1066" s="31">
        <f>AP1067+AP1069</f>
        <v>0</v>
      </c>
      <c r="AQ1066" s="31">
        <f>AQ1067+AQ1069</f>
        <v>0</v>
      </c>
      <c r="AR1066" s="31">
        <f>AR1067+AR1069</f>
        <v>0</v>
      </c>
      <c r="AS1066" s="31">
        <f t="shared" si="2678"/>
        <v>17383.694</v>
      </c>
      <c r="AT1066" s="31">
        <f t="shared" si="2679"/>
        <v>7367.9549999999999</v>
      </c>
      <c r="AU1066" s="31">
        <f t="shared" si="2680"/>
        <v>3657.3000000000002</v>
      </c>
      <c r="AV1066" s="31">
        <f>AV1067+AV1069</f>
        <v>0</v>
      </c>
      <c r="AW1066" s="32"/>
      <c r="AX1066" s="32"/>
      <c r="AY1066" s="1"/>
      <c r="AZ1066" s="1"/>
      <c r="BA1066" s="1"/>
      <c r="BB1066" s="1"/>
      <c r="BC1066" s="1"/>
      <c r="BD1066" s="1"/>
      <c r="BE1066" s="1"/>
    </row>
    <row r="1067" ht="31.5">
      <c r="A1067" s="29" t="s">
        <v>504</v>
      </c>
      <c r="B1067" s="29" t="s">
        <v>61</v>
      </c>
      <c r="C1067" s="29" t="s">
        <v>63</v>
      </c>
      <c r="D1067" s="29" t="s">
        <v>481</v>
      </c>
      <c r="E1067" s="36"/>
      <c r="F1067" s="30" t="s">
        <v>482</v>
      </c>
      <c r="G1067" s="31">
        <f>G1068</f>
        <v>5909.8999999999996</v>
      </c>
      <c r="H1067" s="31">
        <f>H1068</f>
        <v>3522.3000000000002</v>
      </c>
      <c r="I1067" s="31">
        <f>I1068</f>
        <v>3657.3000000000002</v>
      </c>
      <c r="J1067" s="31">
        <f>J1068</f>
        <v>0</v>
      </c>
      <c r="K1067" s="31">
        <f>K1068</f>
        <v>0</v>
      </c>
      <c r="L1067" s="31">
        <f>L1068</f>
        <v>0</v>
      </c>
      <c r="M1067" s="31">
        <f t="shared" si="2525"/>
        <v>5909.8999999999996</v>
      </c>
      <c r="N1067" s="31">
        <f t="shared" si="2526"/>
        <v>3522.3000000000002</v>
      </c>
      <c r="O1067" s="31">
        <f t="shared" si="2527"/>
        <v>3657.3000000000002</v>
      </c>
      <c r="P1067" s="31">
        <f>P1068</f>
        <v>0</v>
      </c>
      <c r="Q1067" s="31">
        <f>Q1068</f>
        <v>0</v>
      </c>
      <c r="R1067" s="31">
        <f>R1068</f>
        <v>3153.5</v>
      </c>
      <c r="S1067" s="31">
        <f>S1068</f>
        <v>0</v>
      </c>
      <c r="T1067" s="31">
        <f>T1068</f>
        <v>0</v>
      </c>
      <c r="U1067" s="31">
        <f>U1068</f>
        <v>0</v>
      </c>
      <c r="V1067" s="31">
        <f>V1068</f>
        <v>0</v>
      </c>
      <c r="W1067" s="31">
        <f>W1068</f>
        <v>0</v>
      </c>
      <c r="X1067" s="31">
        <f>X1068</f>
        <v>0</v>
      </c>
      <c r="Y1067" s="31">
        <f>Y1068</f>
        <v>0</v>
      </c>
      <c r="Z1067" s="31">
        <f>Z1068</f>
        <v>0</v>
      </c>
      <c r="AA1067" s="31">
        <f>AA1068</f>
        <v>0</v>
      </c>
      <c r="AB1067" s="31">
        <f>AB1068</f>
        <v>0</v>
      </c>
      <c r="AC1067" s="31">
        <f t="shared" si="2681"/>
        <v>9063.3999999999996</v>
      </c>
      <c r="AD1067" s="31">
        <f t="shared" si="2682"/>
        <v>3522.3000000000002</v>
      </c>
      <c r="AE1067" s="31">
        <f t="shared" si="2683"/>
        <v>3657.3000000000002</v>
      </c>
      <c r="AF1067" s="31">
        <f>AF1068</f>
        <v>0</v>
      </c>
      <c r="AG1067" s="31">
        <f t="shared" si="2684"/>
        <v>9063.3999999999996</v>
      </c>
      <c r="AH1067" s="31">
        <f t="shared" si="2685"/>
        <v>3522.3000000000002</v>
      </c>
      <c r="AI1067" s="31">
        <f t="shared" si="2686"/>
        <v>3657.3000000000002</v>
      </c>
      <c r="AJ1067" s="31">
        <f>AJ1068</f>
        <v>0</v>
      </c>
      <c r="AK1067" s="31">
        <f>AK1068</f>
        <v>0</v>
      </c>
      <c r="AL1067" s="31">
        <f>AL1068</f>
        <v>0</v>
      </c>
      <c r="AM1067" s="31">
        <f>AM1068</f>
        <v>0</v>
      </c>
      <c r="AN1067" s="31">
        <f>AN1068</f>
        <v>0</v>
      </c>
      <c r="AO1067" s="31">
        <f>AO1068</f>
        <v>0</v>
      </c>
      <c r="AP1067" s="31">
        <f>AP1068</f>
        <v>0</v>
      </c>
      <c r="AQ1067" s="31">
        <f>AQ1068</f>
        <v>0</v>
      </c>
      <c r="AR1067" s="31">
        <f>AR1068</f>
        <v>0</v>
      </c>
      <c r="AS1067" s="31">
        <f t="shared" si="2678"/>
        <v>9063.3999999999996</v>
      </c>
      <c r="AT1067" s="31">
        <f t="shared" si="2679"/>
        <v>3522.3000000000002</v>
      </c>
      <c r="AU1067" s="31">
        <f t="shared" si="2680"/>
        <v>3657.3000000000002</v>
      </c>
      <c r="AV1067" s="31">
        <f>AV1068</f>
        <v>0</v>
      </c>
      <c r="AW1067" s="32"/>
      <c r="AX1067" s="32"/>
      <c r="AY1067" s="1"/>
      <c r="AZ1067" s="1"/>
      <c r="BA1067" s="1"/>
      <c r="BB1067" s="1"/>
      <c r="BC1067" s="1"/>
      <c r="BD1067" s="1"/>
      <c r="BE1067" s="1"/>
    </row>
    <row r="1068" ht="31.5">
      <c r="A1068" s="29" t="s">
        <v>504</v>
      </c>
      <c r="B1068" s="29" t="s">
        <v>61</v>
      </c>
      <c r="C1068" s="29" t="s">
        <v>63</v>
      </c>
      <c r="D1068" s="29" t="s">
        <v>481</v>
      </c>
      <c r="E1068" s="29" t="s">
        <v>39</v>
      </c>
      <c r="F1068" s="30" t="s">
        <v>40</v>
      </c>
      <c r="G1068" s="31">
        <v>5909.8999999999996</v>
      </c>
      <c r="H1068" s="31">
        <v>3522.3000000000002</v>
      </c>
      <c r="I1068" s="31">
        <v>3657.3000000000002</v>
      </c>
      <c r="J1068" s="31"/>
      <c r="K1068" s="31"/>
      <c r="L1068" s="31"/>
      <c r="M1068" s="31">
        <f t="shared" si="2525"/>
        <v>5909.8999999999996</v>
      </c>
      <c r="N1068" s="31">
        <f t="shared" si="2526"/>
        <v>3522.3000000000002</v>
      </c>
      <c r="O1068" s="31">
        <f t="shared" si="2527"/>
        <v>3657.3000000000002</v>
      </c>
      <c r="P1068" s="31"/>
      <c r="Q1068" s="31"/>
      <c r="R1068" s="31">
        <v>3153.5</v>
      </c>
      <c r="S1068" s="31"/>
      <c r="T1068" s="31"/>
      <c r="U1068" s="31"/>
      <c r="V1068" s="31"/>
      <c r="W1068" s="31"/>
      <c r="X1068" s="31"/>
      <c r="Y1068" s="31"/>
      <c r="Z1068" s="31"/>
      <c r="AA1068" s="31"/>
      <c r="AB1068" s="31"/>
      <c r="AC1068" s="31">
        <f t="shared" si="2681"/>
        <v>9063.3999999999996</v>
      </c>
      <c r="AD1068" s="31">
        <f t="shared" si="2682"/>
        <v>3522.3000000000002</v>
      </c>
      <c r="AE1068" s="31">
        <f t="shared" si="2683"/>
        <v>3657.3000000000002</v>
      </c>
      <c r="AF1068" s="31"/>
      <c r="AG1068" s="31">
        <f t="shared" si="2684"/>
        <v>9063.3999999999996</v>
      </c>
      <c r="AH1068" s="31">
        <f t="shared" si="2685"/>
        <v>3522.3000000000002</v>
      </c>
      <c r="AI1068" s="31">
        <f t="shared" si="2686"/>
        <v>3657.3000000000002</v>
      </c>
      <c r="AJ1068" s="31"/>
      <c r="AK1068" s="31"/>
      <c r="AL1068" s="31"/>
      <c r="AM1068" s="31"/>
      <c r="AN1068" s="31"/>
      <c r="AO1068" s="31"/>
      <c r="AP1068" s="31"/>
      <c r="AQ1068" s="31"/>
      <c r="AR1068" s="31"/>
      <c r="AS1068" s="31">
        <f t="shared" si="2678"/>
        <v>9063.3999999999996</v>
      </c>
      <c r="AT1068" s="31">
        <f t="shared" si="2679"/>
        <v>3522.3000000000002</v>
      </c>
      <c r="AU1068" s="31">
        <f t="shared" si="2680"/>
        <v>3657.3000000000002</v>
      </c>
      <c r="AV1068" s="31"/>
      <c r="AW1068" s="32"/>
      <c r="AX1068" s="32"/>
      <c r="AY1068" s="1"/>
      <c r="AZ1068" s="1"/>
      <c r="BA1068" s="1"/>
      <c r="BB1068" s="1"/>
      <c r="BC1068" s="1"/>
      <c r="BD1068" s="1"/>
      <c r="BE1068" s="1"/>
    </row>
    <row r="1069" ht="31.5">
      <c r="A1069" s="29" t="s">
        <v>504</v>
      </c>
      <c r="B1069" s="29" t="s">
        <v>61</v>
      </c>
      <c r="C1069" s="29" t="s">
        <v>63</v>
      </c>
      <c r="D1069" s="29" t="s">
        <v>483</v>
      </c>
      <c r="E1069" s="36"/>
      <c r="F1069" s="30" t="s">
        <v>484</v>
      </c>
      <c r="G1069" s="31">
        <f>G1071</f>
        <v>4165</v>
      </c>
      <c r="H1069" s="31">
        <f>H1071</f>
        <v>0</v>
      </c>
      <c r="I1069" s="31">
        <f>I1071</f>
        <v>0</v>
      </c>
      <c r="J1069" s="31">
        <f>J1071</f>
        <v>0</v>
      </c>
      <c r="K1069" s="31">
        <f>K1071</f>
        <v>0</v>
      </c>
      <c r="L1069" s="31">
        <f>L1071</f>
        <v>0</v>
      </c>
      <c r="M1069" s="31">
        <f t="shared" si="2525"/>
        <v>4165</v>
      </c>
      <c r="N1069" s="31">
        <f t="shared" si="2526"/>
        <v>0</v>
      </c>
      <c r="O1069" s="31">
        <f t="shared" si="2527"/>
        <v>0</v>
      </c>
      <c r="P1069" s="31">
        <f>P1071+P1070</f>
        <v>0</v>
      </c>
      <c r="Q1069" s="31">
        <f>Q1071+Q1070</f>
        <v>0</v>
      </c>
      <c r="R1069" s="31">
        <f>R1071+R1070</f>
        <v>4155.2939999999999</v>
      </c>
      <c r="S1069" s="31">
        <f>S1071+S1070</f>
        <v>0</v>
      </c>
      <c r="T1069" s="31">
        <f>T1071+T1070</f>
        <v>0</v>
      </c>
      <c r="U1069" s="31">
        <f>U1071+U1070</f>
        <v>0</v>
      </c>
      <c r="V1069" s="31">
        <f>V1071+V1070</f>
        <v>3845.6550000000002</v>
      </c>
      <c r="W1069" s="31">
        <f>W1071+W1070</f>
        <v>0</v>
      </c>
      <c r="X1069" s="31">
        <f>X1071+X1070</f>
        <v>0</v>
      </c>
      <c r="Y1069" s="31">
        <f>Y1071+Y1070</f>
        <v>0</v>
      </c>
      <c r="Z1069" s="31">
        <f>Z1071+Z1070</f>
        <v>0</v>
      </c>
      <c r="AA1069" s="31">
        <f>AA1071+AA1070</f>
        <v>0</v>
      </c>
      <c r="AB1069" s="31">
        <f>AB1071+AB1070</f>
        <v>0</v>
      </c>
      <c r="AC1069" s="31">
        <f t="shared" si="2681"/>
        <v>8320.2939999999999</v>
      </c>
      <c r="AD1069" s="31">
        <f t="shared" si="2682"/>
        <v>3845.6550000000002</v>
      </c>
      <c r="AE1069" s="31">
        <f t="shared" si="2683"/>
        <v>0</v>
      </c>
      <c r="AF1069" s="31">
        <f>AF1071+AF1070</f>
        <v>0</v>
      </c>
      <c r="AG1069" s="31">
        <f t="shared" si="2684"/>
        <v>8320.2939999999999</v>
      </c>
      <c r="AH1069" s="31">
        <f t="shared" si="2685"/>
        <v>3845.6550000000002</v>
      </c>
      <c r="AI1069" s="31">
        <f t="shared" si="2686"/>
        <v>0</v>
      </c>
      <c r="AJ1069" s="31">
        <f>AJ1071+AJ1070</f>
        <v>0</v>
      </c>
      <c r="AK1069" s="31">
        <f>AK1071+AK1070</f>
        <v>0</v>
      </c>
      <c r="AL1069" s="31">
        <f>AL1071+AL1070</f>
        <v>0</v>
      </c>
      <c r="AM1069" s="31">
        <f>AM1071+AM1070</f>
        <v>0</v>
      </c>
      <c r="AN1069" s="31">
        <f>AN1071+AN1070</f>
        <v>0</v>
      </c>
      <c r="AO1069" s="31">
        <f>AO1071+AO1070</f>
        <v>0</v>
      </c>
      <c r="AP1069" s="31">
        <f>AP1071+AP1070</f>
        <v>0</v>
      </c>
      <c r="AQ1069" s="31">
        <f>AQ1071+AQ1070</f>
        <v>0</v>
      </c>
      <c r="AR1069" s="31">
        <f>AR1071+AR1070</f>
        <v>0</v>
      </c>
      <c r="AS1069" s="31">
        <f t="shared" si="2678"/>
        <v>8320.2939999999999</v>
      </c>
      <c r="AT1069" s="31">
        <f t="shared" si="2679"/>
        <v>3845.6550000000002</v>
      </c>
      <c r="AU1069" s="31">
        <f t="shared" si="2680"/>
        <v>0</v>
      </c>
      <c r="AV1069" s="31">
        <f>AV1071+AV1070</f>
        <v>0</v>
      </c>
      <c r="AW1069" s="32"/>
      <c r="AX1069" s="32"/>
      <c r="AY1069" s="1"/>
      <c r="AZ1069" s="1"/>
      <c r="BA1069" s="1"/>
      <c r="BB1069" s="1"/>
      <c r="BC1069" s="1"/>
      <c r="BD1069" s="1"/>
      <c r="BE1069" s="1"/>
    </row>
    <row r="1070" ht="31.5">
      <c r="A1070" s="29" t="s">
        <v>504</v>
      </c>
      <c r="B1070" s="29" t="s">
        <v>61</v>
      </c>
      <c r="C1070" s="29" t="s">
        <v>63</v>
      </c>
      <c r="D1070" s="29" t="s">
        <v>483</v>
      </c>
      <c r="E1070" s="29" t="s">
        <v>39</v>
      </c>
      <c r="F1070" s="30" t="s">
        <v>40</v>
      </c>
      <c r="G1070" s="31"/>
      <c r="H1070" s="31"/>
      <c r="I1070" s="31"/>
      <c r="J1070" s="31"/>
      <c r="K1070" s="31"/>
      <c r="L1070" s="31"/>
      <c r="M1070" s="31"/>
      <c r="N1070" s="31"/>
      <c r="O1070" s="31"/>
      <c r="P1070" s="31"/>
      <c r="Q1070" s="31"/>
      <c r="R1070" s="31">
        <v>4155.2939999999999</v>
      </c>
      <c r="S1070" s="31"/>
      <c r="T1070" s="31"/>
      <c r="U1070" s="31"/>
      <c r="V1070" s="31">
        <v>3845.6550000000002</v>
      </c>
      <c r="W1070" s="31"/>
      <c r="X1070" s="31"/>
      <c r="Y1070" s="31"/>
      <c r="Z1070" s="31"/>
      <c r="AA1070" s="31"/>
      <c r="AB1070" s="31"/>
      <c r="AC1070" s="31">
        <f t="shared" si="2681"/>
        <v>4155.2939999999999</v>
      </c>
      <c r="AD1070" s="31">
        <f t="shared" si="2682"/>
        <v>3845.6550000000002</v>
      </c>
      <c r="AE1070" s="31">
        <f t="shared" si="2683"/>
        <v>0</v>
      </c>
      <c r="AF1070" s="31"/>
      <c r="AG1070" s="31">
        <f t="shared" si="2684"/>
        <v>4155.2939999999999</v>
      </c>
      <c r="AH1070" s="31">
        <f t="shared" si="2685"/>
        <v>3845.6550000000002</v>
      </c>
      <c r="AI1070" s="31">
        <f t="shared" si="2686"/>
        <v>0</v>
      </c>
      <c r="AJ1070" s="31"/>
      <c r="AK1070" s="31"/>
      <c r="AL1070" s="31"/>
      <c r="AM1070" s="31"/>
      <c r="AN1070" s="31"/>
      <c r="AO1070" s="31"/>
      <c r="AP1070" s="31"/>
      <c r="AQ1070" s="31"/>
      <c r="AR1070" s="31"/>
      <c r="AS1070" s="31">
        <f t="shared" si="2678"/>
        <v>4155.2939999999999</v>
      </c>
      <c r="AT1070" s="31">
        <f t="shared" si="2679"/>
        <v>3845.6550000000002</v>
      </c>
      <c r="AU1070" s="31">
        <f t="shared" si="2680"/>
        <v>0</v>
      </c>
      <c r="AV1070" s="31"/>
      <c r="AW1070" s="32"/>
      <c r="AX1070" s="32"/>
      <c r="AY1070" s="1"/>
      <c r="AZ1070" s="1"/>
      <c r="BA1070" s="1"/>
      <c r="BB1070" s="1"/>
      <c r="BC1070" s="1"/>
      <c r="BD1070" s="1"/>
      <c r="BE1070" s="1"/>
    </row>
    <row r="1071">
      <c r="A1071" s="29" t="s">
        <v>504</v>
      </c>
      <c r="B1071" s="29" t="s">
        <v>61</v>
      </c>
      <c r="C1071" s="29" t="s">
        <v>63</v>
      </c>
      <c r="D1071" s="29" t="s">
        <v>483</v>
      </c>
      <c r="E1071" s="29" t="s">
        <v>41</v>
      </c>
      <c r="F1071" s="30" t="s">
        <v>42</v>
      </c>
      <c r="G1071" s="31">
        <v>4165</v>
      </c>
      <c r="H1071" s="31"/>
      <c r="I1071" s="31"/>
      <c r="J1071" s="31"/>
      <c r="K1071" s="31"/>
      <c r="L1071" s="31"/>
      <c r="M1071" s="31">
        <f t="shared" si="2525"/>
        <v>4165</v>
      </c>
      <c r="N1071" s="31">
        <f t="shared" si="2526"/>
        <v>0</v>
      </c>
      <c r="O1071" s="31">
        <f t="shared" si="2527"/>
        <v>0</v>
      </c>
      <c r="P1071" s="31"/>
      <c r="Q1071" s="31"/>
      <c r="R1071" s="31"/>
      <c r="S1071" s="31"/>
      <c r="T1071" s="31"/>
      <c r="U1071" s="31"/>
      <c r="V1071" s="31"/>
      <c r="W1071" s="31"/>
      <c r="X1071" s="31"/>
      <c r="Y1071" s="31"/>
      <c r="Z1071" s="31"/>
      <c r="AA1071" s="31"/>
      <c r="AB1071" s="31"/>
      <c r="AC1071" s="31">
        <f t="shared" si="2681"/>
        <v>4165</v>
      </c>
      <c r="AD1071" s="31">
        <f t="shared" si="2682"/>
        <v>0</v>
      </c>
      <c r="AE1071" s="31">
        <f t="shared" si="2683"/>
        <v>0</v>
      </c>
      <c r="AF1071" s="31"/>
      <c r="AG1071" s="31">
        <f t="shared" si="2684"/>
        <v>4165</v>
      </c>
      <c r="AH1071" s="31">
        <f t="shared" si="2685"/>
        <v>0</v>
      </c>
      <c r="AI1071" s="31">
        <f t="shared" si="2686"/>
        <v>0</v>
      </c>
      <c r="AJ1071" s="31"/>
      <c r="AK1071" s="31"/>
      <c r="AL1071" s="31"/>
      <c r="AM1071" s="31"/>
      <c r="AN1071" s="31"/>
      <c r="AO1071" s="31"/>
      <c r="AP1071" s="31"/>
      <c r="AQ1071" s="31"/>
      <c r="AR1071" s="31"/>
      <c r="AS1071" s="31">
        <f t="shared" si="2678"/>
        <v>4165</v>
      </c>
      <c r="AT1071" s="31">
        <f t="shared" si="2679"/>
        <v>0</v>
      </c>
      <c r="AU1071" s="31">
        <f t="shared" si="2680"/>
        <v>0</v>
      </c>
      <c r="AV1071" s="31"/>
      <c r="AW1071" s="32"/>
      <c r="AX1071" s="32"/>
      <c r="AY1071" s="1"/>
      <c r="AZ1071" s="1"/>
      <c r="BA1071" s="1"/>
      <c r="BB1071" s="1"/>
      <c r="BC1071" s="1"/>
      <c r="BD1071" s="1"/>
      <c r="BE1071" s="1"/>
    </row>
    <row r="1072" ht="31.5">
      <c r="A1072" s="29" t="s">
        <v>504</v>
      </c>
      <c r="B1072" s="29" t="s">
        <v>61</v>
      </c>
      <c r="C1072" s="29" t="s">
        <v>63</v>
      </c>
      <c r="D1072" s="29" t="s">
        <v>149</v>
      </c>
      <c r="E1072" s="36"/>
      <c r="F1072" s="30" t="s">
        <v>150</v>
      </c>
      <c r="G1072" s="31">
        <f t="shared" ref="G1072:G1084" si="2687">G1073</f>
        <v>752</v>
      </c>
      <c r="H1072" s="31">
        <f t="shared" ref="H1072:H1084" si="2688">H1073</f>
        <v>752</v>
      </c>
      <c r="I1072" s="31">
        <f t="shared" ref="I1072:I1084" si="2689">I1073</f>
        <v>752</v>
      </c>
      <c r="J1072" s="31">
        <f t="shared" ref="J1072:J1084" si="2690">J1073</f>
        <v>0</v>
      </c>
      <c r="K1072" s="31">
        <f t="shared" ref="K1072:K1084" si="2691">K1073</f>
        <v>0</v>
      </c>
      <c r="L1072" s="31">
        <f t="shared" ref="L1072:L1084" si="2692">L1073</f>
        <v>0</v>
      </c>
      <c r="M1072" s="31">
        <f t="shared" si="2525"/>
        <v>752</v>
      </c>
      <c r="N1072" s="31">
        <f t="shared" si="2526"/>
        <v>752</v>
      </c>
      <c r="O1072" s="31">
        <f t="shared" si="2527"/>
        <v>752</v>
      </c>
      <c r="P1072" s="31">
        <f t="shared" ref="P1072:P1084" si="2693">P1073</f>
        <v>0</v>
      </c>
      <c r="Q1072" s="31">
        <f t="shared" ref="Q1072:Q1084" si="2694">Q1073</f>
        <v>0</v>
      </c>
      <c r="R1072" s="31">
        <f t="shared" ref="R1072:R1084" si="2695">R1073</f>
        <v>0</v>
      </c>
      <c r="S1072" s="31">
        <f t="shared" ref="S1072:S1084" si="2696">S1073</f>
        <v>0</v>
      </c>
      <c r="T1072" s="31">
        <f t="shared" ref="T1072:T1084" si="2697">T1073</f>
        <v>0</v>
      </c>
      <c r="U1072" s="31">
        <f t="shared" ref="U1072:U1084" si="2698">U1073</f>
        <v>0</v>
      </c>
      <c r="V1072" s="31">
        <f t="shared" ref="V1072:V1084" si="2699">V1073</f>
        <v>0</v>
      </c>
      <c r="W1072" s="31">
        <f t="shared" ref="W1072:W1084" si="2700">W1073</f>
        <v>0</v>
      </c>
      <c r="X1072" s="31">
        <f t="shared" ref="X1072:X1084" si="2701">X1073</f>
        <v>0</v>
      </c>
      <c r="Y1072" s="31">
        <f t="shared" ref="Y1072:Y1084" si="2702">Y1073</f>
        <v>0</v>
      </c>
      <c r="Z1072" s="31">
        <f t="shared" ref="Z1072:Z1084" si="2703">Z1073</f>
        <v>0</v>
      </c>
      <c r="AA1072" s="31">
        <f t="shared" ref="AA1072:AA1084" si="2704">AA1073</f>
        <v>0</v>
      </c>
      <c r="AB1072" s="31">
        <f t="shared" ref="AB1072:AB1084" si="2705">AB1073</f>
        <v>0</v>
      </c>
      <c r="AC1072" s="31">
        <f t="shared" si="2681"/>
        <v>752</v>
      </c>
      <c r="AD1072" s="31">
        <f t="shared" si="2682"/>
        <v>752</v>
      </c>
      <c r="AE1072" s="31">
        <f t="shared" si="2683"/>
        <v>752</v>
      </c>
      <c r="AF1072" s="31">
        <f t="shared" ref="AF1072:AF1084" si="2706">AF1073</f>
        <v>0</v>
      </c>
      <c r="AG1072" s="31">
        <f t="shared" si="2684"/>
        <v>752</v>
      </c>
      <c r="AH1072" s="31">
        <f t="shared" si="2685"/>
        <v>752</v>
      </c>
      <c r="AI1072" s="31">
        <f t="shared" si="2686"/>
        <v>752</v>
      </c>
      <c r="AJ1072" s="31">
        <f t="shared" ref="AJ1072:AJ1084" si="2707">AJ1073</f>
        <v>0</v>
      </c>
      <c r="AK1072" s="31">
        <f t="shared" ref="AK1072:AK1084" si="2708">AK1073</f>
        <v>0</v>
      </c>
      <c r="AL1072" s="31">
        <f t="shared" ref="AL1072:AL1084" si="2709">AL1073</f>
        <v>0</v>
      </c>
      <c r="AM1072" s="31">
        <f t="shared" ref="AM1072:AM1084" si="2710">AM1073</f>
        <v>0</v>
      </c>
      <c r="AN1072" s="31">
        <f t="shared" ref="AN1072:AN1084" si="2711">AN1073</f>
        <v>0</v>
      </c>
      <c r="AO1072" s="31">
        <f t="shared" ref="AO1072:AO1084" si="2712">AO1073</f>
        <v>0</v>
      </c>
      <c r="AP1072" s="31">
        <f t="shared" ref="AP1072:AP1084" si="2713">AP1073</f>
        <v>0</v>
      </c>
      <c r="AQ1072" s="31">
        <f t="shared" ref="AQ1072:AQ1084" si="2714">AQ1073</f>
        <v>0</v>
      </c>
      <c r="AR1072" s="31">
        <f t="shared" ref="AR1072:AR1084" si="2715">AR1073</f>
        <v>0</v>
      </c>
      <c r="AS1072" s="31">
        <f t="shared" si="2678"/>
        <v>752</v>
      </c>
      <c r="AT1072" s="31">
        <f t="shared" si="2679"/>
        <v>752</v>
      </c>
      <c r="AU1072" s="31">
        <f t="shared" si="2680"/>
        <v>752</v>
      </c>
      <c r="AV1072" s="31">
        <f t="shared" ref="AV1072:AV1084" si="2716">AV1073</f>
        <v>0</v>
      </c>
      <c r="AW1072" s="32"/>
      <c r="AX1072" s="32"/>
      <c r="AY1072" s="1"/>
      <c r="AZ1072" s="1"/>
      <c r="BA1072" s="1"/>
      <c r="BB1072" s="1"/>
      <c r="BC1072" s="1"/>
      <c r="BD1072" s="1"/>
      <c r="BE1072" s="1"/>
    </row>
    <row r="1073" hidden="1">
      <c r="A1073" s="29" t="s">
        <v>504</v>
      </c>
      <c r="B1073" s="29" t="s">
        <v>61</v>
      </c>
      <c r="C1073" s="29" t="s">
        <v>63</v>
      </c>
      <c r="D1073" s="29" t="s">
        <v>151</v>
      </c>
      <c r="E1073" s="36"/>
      <c r="F1073" s="30" t="s">
        <v>34</v>
      </c>
      <c r="G1073" s="31">
        <f t="shared" si="2687"/>
        <v>752</v>
      </c>
      <c r="H1073" s="31">
        <f t="shared" si="2688"/>
        <v>752</v>
      </c>
      <c r="I1073" s="31">
        <f t="shared" si="2689"/>
        <v>752</v>
      </c>
      <c r="J1073" s="31">
        <f t="shared" si="2690"/>
        <v>0</v>
      </c>
      <c r="K1073" s="31">
        <f t="shared" si="2691"/>
        <v>0</v>
      </c>
      <c r="L1073" s="31">
        <f t="shared" si="2692"/>
        <v>0</v>
      </c>
      <c r="M1073" s="31">
        <f t="shared" si="2525"/>
        <v>752</v>
      </c>
      <c r="N1073" s="31">
        <f t="shared" si="2526"/>
        <v>752</v>
      </c>
      <c r="O1073" s="31">
        <f t="shared" si="2527"/>
        <v>752</v>
      </c>
      <c r="P1073" s="31">
        <f t="shared" si="2693"/>
        <v>0</v>
      </c>
      <c r="Q1073" s="31">
        <f t="shared" si="2694"/>
        <v>0</v>
      </c>
      <c r="R1073" s="31">
        <f t="shared" si="2695"/>
        <v>0</v>
      </c>
      <c r="S1073" s="31">
        <f t="shared" si="2696"/>
        <v>0</v>
      </c>
      <c r="T1073" s="31">
        <f t="shared" si="2697"/>
        <v>0</v>
      </c>
      <c r="U1073" s="31">
        <f t="shared" si="2698"/>
        <v>0</v>
      </c>
      <c r="V1073" s="31">
        <f t="shared" si="2699"/>
        <v>0</v>
      </c>
      <c r="W1073" s="31">
        <f t="shared" si="2700"/>
        <v>0</v>
      </c>
      <c r="X1073" s="31">
        <f t="shared" si="2701"/>
        <v>0</v>
      </c>
      <c r="Y1073" s="31">
        <f t="shared" si="2702"/>
        <v>0</v>
      </c>
      <c r="Z1073" s="31">
        <f t="shared" si="2703"/>
        <v>0</v>
      </c>
      <c r="AA1073" s="31">
        <f t="shared" si="2704"/>
        <v>0</v>
      </c>
      <c r="AB1073" s="31">
        <f t="shared" si="2705"/>
        <v>0</v>
      </c>
      <c r="AC1073" s="31">
        <f t="shared" si="2681"/>
        <v>752</v>
      </c>
      <c r="AD1073" s="31">
        <f t="shared" si="2682"/>
        <v>752</v>
      </c>
      <c r="AE1073" s="31">
        <f t="shared" si="2683"/>
        <v>752</v>
      </c>
      <c r="AF1073" s="31">
        <f t="shared" si="2706"/>
        <v>0</v>
      </c>
      <c r="AG1073" s="31">
        <f t="shared" si="2684"/>
        <v>752</v>
      </c>
      <c r="AH1073" s="31">
        <f t="shared" si="2685"/>
        <v>752</v>
      </c>
      <c r="AI1073" s="31">
        <f t="shared" si="2686"/>
        <v>752</v>
      </c>
      <c r="AJ1073" s="31">
        <f t="shared" si="2707"/>
        <v>0</v>
      </c>
      <c r="AK1073" s="31">
        <f t="shared" si="2708"/>
        <v>0</v>
      </c>
      <c r="AL1073" s="31">
        <f t="shared" si="2709"/>
        <v>0</v>
      </c>
      <c r="AM1073" s="31">
        <f t="shared" si="2710"/>
        <v>0</v>
      </c>
      <c r="AN1073" s="31">
        <f t="shared" si="2711"/>
        <v>0</v>
      </c>
      <c r="AO1073" s="31">
        <f t="shared" si="2712"/>
        <v>0</v>
      </c>
      <c r="AP1073" s="31">
        <f t="shared" si="2713"/>
        <v>0</v>
      </c>
      <c r="AQ1073" s="31">
        <f t="shared" si="2714"/>
        <v>0</v>
      </c>
      <c r="AR1073" s="31">
        <f t="shared" si="2715"/>
        <v>0</v>
      </c>
      <c r="AS1073" s="31">
        <f t="shared" si="2678"/>
        <v>752</v>
      </c>
      <c r="AT1073" s="31">
        <f t="shared" si="2679"/>
        <v>752</v>
      </c>
      <c r="AU1073" s="31">
        <f t="shared" si="2680"/>
        <v>752</v>
      </c>
      <c r="AV1073" s="31">
        <f t="shared" si="2716"/>
        <v>0</v>
      </c>
      <c r="AW1073" s="32">
        <v>0</v>
      </c>
      <c r="AX1073" s="32"/>
      <c r="AY1073" s="1" t="s">
        <v>152</v>
      </c>
      <c r="AZ1073" s="1"/>
      <c r="BA1073" s="1"/>
      <c r="BB1073" s="1"/>
      <c r="BC1073" s="1"/>
      <c r="BD1073" s="1"/>
      <c r="BE1073" s="1"/>
    </row>
    <row r="1074" ht="31.5">
      <c r="A1074" s="29" t="s">
        <v>504</v>
      </c>
      <c r="B1074" s="29" t="s">
        <v>61</v>
      </c>
      <c r="C1074" s="29" t="s">
        <v>63</v>
      </c>
      <c r="D1074" s="29" t="s">
        <v>153</v>
      </c>
      <c r="E1074" s="36"/>
      <c r="F1074" s="30" t="s">
        <v>154</v>
      </c>
      <c r="G1074" s="31">
        <f t="shared" si="2687"/>
        <v>752</v>
      </c>
      <c r="H1074" s="31">
        <f t="shared" si="2688"/>
        <v>752</v>
      </c>
      <c r="I1074" s="31">
        <f t="shared" si="2689"/>
        <v>752</v>
      </c>
      <c r="J1074" s="31">
        <f t="shared" si="2690"/>
        <v>0</v>
      </c>
      <c r="K1074" s="31">
        <f t="shared" si="2691"/>
        <v>0</v>
      </c>
      <c r="L1074" s="31">
        <f t="shared" si="2692"/>
        <v>0</v>
      </c>
      <c r="M1074" s="31">
        <f t="shared" si="2525"/>
        <v>752</v>
      </c>
      <c r="N1074" s="31">
        <f t="shared" si="2526"/>
        <v>752</v>
      </c>
      <c r="O1074" s="31">
        <f t="shared" si="2527"/>
        <v>752</v>
      </c>
      <c r="P1074" s="31">
        <f t="shared" si="2693"/>
        <v>0</v>
      </c>
      <c r="Q1074" s="31">
        <f t="shared" si="2694"/>
        <v>0</v>
      </c>
      <c r="R1074" s="31">
        <f t="shared" si="2695"/>
        <v>0</v>
      </c>
      <c r="S1074" s="31">
        <f t="shared" si="2696"/>
        <v>0</v>
      </c>
      <c r="T1074" s="31">
        <f t="shared" si="2697"/>
        <v>0</v>
      </c>
      <c r="U1074" s="31">
        <f t="shared" si="2698"/>
        <v>0</v>
      </c>
      <c r="V1074" s="31">
        <f t="shared" si="2699"/>
        <v>0</v>
      </c>
      <c r="W1074" s="31">
        <f t="shared" si="2700"/>
        <v>0</v>
      </c>
      <c r="X1074" s="31">
        <f t="shared" si="2701"/>
        <v>0</v>
      </c>
      <c r="Y1074" s="31">
        <f t="shared" si="2702"/>
        <v>0</v>
      </c>
      <c r="Z1074" s="31">
        <f t="shared" si="2703"/>
        <v>0</v>
      </c>
      <c r="AA1074" s="31">
        <f t="shared" si="2704"/>
        <v>0</v>
      </c>
      <c r="AB1074" s="31">
        <f t="shared" si="2705"/>
        <v>0</v>
      </c>
      <c r="AC1074" s="31">
        <f t="shared" si="2681"/>
        <v>752</v>
      </c>
      <c r="AD1074" s="31">
        <f t="shared" si="2682"/>
        <v>752</v>
      </c>
      <c r="AE1074" s="31">
        <f t="shared" si="2683"/>
        <v>752</v>
      </c>
      <c r="AF1074" s="31">
        <f t="shared" si="2706"/>
        <v>0</v>
      </c>
      <c r="AG1074" s="31">
        <f t="shared" si="2684"/>
        <v>752</v>
      </c>
      <c r="AH1074" s="31">
        <f t="shared" si="2685"/>
        <v>752</v>
      </c>
      <c r="AI1074" s="31">
        <f t="shared" si="2686"/>
        <v>752</v>
      </c>
      <c r="AJ1074" s="31">
        <f t="shared" si="2707"/>
        <v>0</v>
      </c>
      <c r="AK1074" s="31">
        <f t="shared" si="2708"/>
        <v>0</v>
      </c>
      <c r="AL1074" s="31">
        <f t="shared" si="2709"/>
        <v>0</v>
      </c>
      <c r="AM1074" s="31">
        <f t="shared" si="2710"/>
        <v>0</v>
      </c>
      <c r="AN1074" s="31">
        <f t="shared" si="2711"/>
        <v>0</v>
      </c>
      <c r="AO1074" s="31">
        <f t="shared" si="2712"/>
        <v>0</v>
      </c>
      <c r="AP1074" s="31">
        <f t="shared" si="2713"/>
        <v>0</v>
      </c>
      <c r="AQ1074" s="31">
        <f t="shared" si="2714"/>
        <v>0</v>
      </c>
      <c r="AR1074" s="31">
        <f t="shared" si="2715"/>
        <v>0</v>
      </c>
      <c r="AS1074" s="31">
        <f t="shared" si="2678"/>
        <v>752</v>
      </c>
      <c r="AT1074" s="31">
        <f t="shared" si="2679"/>
        <v>752</v>
      </c>
      <c r="AU1074" s="31">
        <f t="shared" si="2680"/>
        <v>752</v>
      </c>
      <c r="AV1074" s="31">
        <f t="shared" si="2716"/>
        <v>0</v>
      </c>
      <c r="AW1074" s="32"/>
      <c r="AX1074" s="32"/>
      <c r="AY1074" s="1"/>
      <c r="AZ1074" s="1"/>
      <c r="BA1074" s="1"/>
      <c r="BB1074" s="1"/>
      <c r="BC1074" s="1"/>
      <c r="BD1074" s="1"/>
      <c r="BE1074" s="1"/>
    </row>
    <row r="1075" ht="31.5">
      <c r="A1075" s="29" t="s">
        <v>504</v>
      </c>
      <c r="B1075" s="29" t="s">
        <v>61</v>
      </c>
      <c r="C1075" s="29" t="s">
        <v>63</v>
      </c>
      <c r="D1075" s="29" t="s">
        <v>181</v>
      </c>
      <c r="E1075" s="36"/>
      <c r="F1075" s="30" t="s">
        <v>182</v>
      </c>
      <c r="G1075" s="31">
        <f t="shared" si="2687"/>
        <v>752</v>
      </c>
      <c r="H1075" s="31">
        <f t="shared" si="2688"/>
        <v>752</v>
      </c>
      <c r="I1075" s="31">
        <f t="shared" si="2689"/>
        <v>752</v>
      </c>
      <c r="J1075" s="31">
        <f t="shared" si="2690"/>
        <v>0</v>
      </c>
      <c r="K1075" s="31">
        <f t="shared" si="2691"/>
        <v>0</v>
      </c>
      <c r="L1075" s="31">
        <f t="shared" si="2692"/>
        <v>0</v>
      </c>
      <c r="M1075" s="31">
        <f t="shared" si="2525"/>
        <v>752</v>
      </c>
      <c r="N1075" s="31">
        <f t="shared" si="2526"/>
        <v>752</v>
      </c>
      <c r="O1075" s="31">
        <f t="shared" si="2527"/>
        <v>752</v>
      </c>
      <c r="P1075" s="31">
        <f t="shared" si="2693"/>
        <v>0</v>
      </c>
      <c r="Q1075" s="31">
        <f t="shared" si="2694"/>
        <v>0</v>
      </c>
      <c r="R1075" s="31">
        <f t="shared" si="2695"/>
        <v>0</v>
      </c>
      <c r="S1075" s="31">
        <f t="shared" si="2696"/>
        <v>0</v>
      </c>
      <c r="T1075" s="31">
        <f t="shared" si="2697"/>
        <v>0</v>
      </c>
      <c r="U1075" s="31">
        <f t="shared" si="2698"/>
        <v>0</v>
      </c>
      <c r="V1075" s="31">
        <f t="shared" si="2699"/>
        <v>0</v>
      </c>
      <c r="W1075" s="31">
        <f t="shared" si="2700"/>
        <v>0</v>
      </c>
      <c r="X1075" s="31">
        <f t="shared" si="2701"/>
        <v>0</v>
      </c>
      <c r="Y1075" s="31">
        <f t="shared" si="2702"/>
        <v>0</v>
      </c>
      <c r="Z1075" s="31">
        <f t="shared" si="2703"/>
        <v>0</v>
      </c>
      <c r="AA1075" s="31">
        <f t="shared" si="2704"/>
        <v>0</v>
      </c>
      <c r="AB1075" s="31">
        <f t="shared" si="2705"/>
        <v>0</v>
      </c>
      <c r="AC1075" s="31">
        <f t="shared" si="2681"/>
        <v>752</v>
      </c>
      <c r="AD1075" s="31">
        <f t="shared" si="2682"/>
        <v>752</v>
      </c>
      <c r="AE1075" s="31">
        <f t="shared" si="2683"/>
        <v>752</v>
      </c>
      <c r="AF1075" s="31">
        <f t="shared" si="2706"/>
        <v>0</v>
      </c>
      <c r="AG1075" s="31">
        <f t="shared" si="2684"/>
        <v>752</v>
      </c>
      <c r="AH1075" s="31">
        <f t="shared" si="2685"/>
        <v>752</v>
      </c>
      <c r="AI1075" s="31">
        <f t="shared" si="2686"/>
        <v>752</v>
      </c>
      <c r="AJ1075" s="31">
        <f t="shared" si="2707"/>
        <v>0</v>
      </c>
      <c r="AK1075" s="31">
        <f t="shared" si="2708"/>
        <v>0</v>
      </c>
      <c r="AL1075" s="31">
        <f t="shared" si="2709"/>
        <v>0</v>
      </c>
      <c r="AM1075" s="31">
        <f t="shared" si="2710"/>
        <v>0</v>
      </c>
      <c r="AN1075" s="31">
        <f t="shared" si="2711"/>
        <v>0</v>
      </c>
      <c r="AO1075" s="31">
        <f t="shared" si="2712"/>
        <v>0</v>
      </c>
      <c r="AP1075" s="31">
        <f t="shared" si="2713"/>
        <v>0</v>
      </c>
      <c r="AQ1075" s="31">
        <f t="shared" si="2714"/>
        <v>0</v>
      </c>
      <c r="AR1075" s="31">
        <f t="shared" si="2715"/>
        <v>0</v>
      </c>
      <c r="AS1075" s="31">
        <f t="shared" si="2678"/>
        <v>752</v>
      </c>
      <c r="AT1075" s="31">
        <f t="shared" si="2679"/>
        <v>752</v>
      </c>
      <c r="AU1075" s="31">
        <f t="shared" si="2680"/>
        <v>752</v>
      </c>
      <c r="AV1075" s="31">
        <f t="shared" si="2716"/>
        <v>0</v>
      </c>
      <c r="AW1075" s="32"/>
      <c r="AX1075" s="32"/>
      <c r="AY1075" s="1"/>
      <c r="AZ1075" s="1"/>
      <c r="BA1075" s="1"/>
      <c r="BB1075" s="1"/>
      <c r="BC1075" s="1"/>
      <c r="BD1075" s="1"/>
      <c r="BE1075" s="1"/>
    </row>
    <row r="1076" ht="31.5">
      <c r="A1076" s="29" t="s">
        <v>504</v>
      </c>
      <c r="B1076" s="29" t="s">
        <v>61</v>
      </c>
      <c r="C1076" s="29" t="s">
        <v>63</v>
      </c>
      <c r="D1076" s="29" t="s">
        <v>181</v>
      </c>
      <c r="E1076" s="29" t="s">
        <v>39</v>
      </c>
      <c r="F1076" s="30" t="s">
        <v>40</v>
      </c>
      <c r="G1076" s="31">
        <v>752</v>
      </c>
      <c r="H1076" s="31">
        <v>752</v>
      </c>
      <c r="I1076" s="31">
        <v>752</v>
      </c>
      <c r="J1076" s="31"/>
      <c r="K1076" s="31"/>
      <c r="L1076" s="31"/>
      <c r="M1076" s="31">
        <f t="shared" si="2525"/>
        <v>752</v>
      </c>
      <c r="N1076" s="31">
        <f t="shared" si="2526"/>
        <v>752</v>
      </c>
      <c r="O1076" s="31">
        <f t="shared" si="2527"/>
        <v>752</v>
      </c>
      <c r="P1076" s="31"/>
      <c r="Q1076" s="31"/>
      <c r="R1076" s="31"/>
      <c r="S1076" s="31"/>
      <c r="T1076" s="31"/>
      <c r="U1076" s="31"/>
      <c r="V1076" s="31"/>
      <c r="W1076" s="31"/>
      <c r="X1076" s="31"/>
      <c r="Y1076" s="31"/>
      <c r="Z1076" s="31"/>
      <c r="AA1076" s="31"/>
      <c r="AB1076" s="31"/>
      <c r="AC1076" s="31">
        <f t="shared" si="2681"/>
        <v>752</v>
      </c>
      <c r="AD1076" s="31">
        <f t="shared" si="2682"/>
        <v>752</v>
      </c>
      <c r="AE1076" s="31">
        <f t="shared" si="2683"/>
        <v>752</v>
      </c>
      <c r="AF1076" s="31"/>
      <c r="AG1076" s="31">
        <f t="shared" si="2684"/>
        <v>752</v>
      </c>
      <c r="AH1076" s="31">
        <f t="shared" si="2685"/>
        <v>752</v>
      </c>
      <c r="AI1076" s="31">
        <f t="shared" si="2686"/>
        <v>752</v>
      </c>
      <c r="AJ1076" s="31"/>
      <c r="AK1076" s="31"/>
      <c r="AL1076" s="31"/>
      <c r="AM1076" s="31"/>
      <c r="AN1076" s="31"/>
      <c r="AO1076" s="31"/>
      <c r="AP1076" s="31"/>
      <c r="AQ1076" s="31"/>
      <c r="AR1076" s="31"/>
      <c r="AS1076" s="31">
        <f t="shared" si="2678"/>
        <v>752</v>
      </c>
      <c r="AT1076" s="31">
        <f t="shared" si="2679"/>
        <v>752</v>
      </c>
      <c r="AU1076" s="31">
        <f t="shared" si="2680"/>
        <v>752</v>
      </c>
      <c r="AV1076" s="31"/>
      <c r="AW1076" s="32"/>
      <c r="AX1076" s="32"/>
      <c r="AY1076" s="1"/>
      <c r="AZ1076" s="1"/>
      <c r="BA1076" s="1"/>
      <c r="BB1076" s="1"/>
      <c r="BC1076" s="1"/>
      <c r="BD1076" s="1"/>
      <c r="BE1076" s="1"/>
    </row>
    <row r="1077" s="19" customFormat="1">
      <c r="A1077" s="20" t="s">
        <v>504</v>
      </c>
      <c r="B1077" s="20" t="s">
        <v>80</v>
      </c>
      <c r="C1077" s="20"/>
      <c r="D1077" s="20"/>
      <c r="E1077" s="34"/>
      <c r="F1077" s="21" t="s">
        <v>185</v>
      </c>
      <c r="G1077" s="22">
        <f t="shared" si="2687"/>
        <v>138.69999999999999</v>
      </c>
      <c r="H1077" s="22">
        <f t="shared" si="2688"/>
        <v>138.69999999999999</v>
      </c>
      <c r="I1077" s="22">
        <f t="shared" si="2689"/>
        <v>138.69999999999999</v>
      </c>
      <c r="J1077" s="22">
        <f t="shared" si="2690"/>
        <v>0</v>
      </c>
      <c r="K1077" s="22">
        <f t="shared" si="2691"/>
        <v>0</v>
      </c>
      <c r="L1077" s="22">
        <f t="shared" si="2692"/>
        <v>0</v>
      </c>
      <c r="M1077" s="22">
        <f t="shared" si="2525"/>
        <v>138.69999999999999</v>
      </c>
      <c r="N1077" s="22">
        <f t="shared" si="2526"/>
        <v>138.69999999999999</v>
      </c>
      <c r="O1077" s="22">
        <f t="shared" si="2527"/>
        <v>138.69999999999999</v>
      </c>
      <c r="P1077" s="22">
        <f t="shared" si="2693"/>
        <v>0</v>
      </c>
      <c r="Q1077" s="22">
        <f t="shared" si="2694"/>
        <v>0</v>
      </c>
      <c r="R1077" s="22">
        <f t="shared" si="2695"/>
        <v>0</v>
      </c>
      <c r="S1077" s="22">
        <f t="shared" si="2696"/>
        <v>0</v>
      </c>
      <c r="T1077" s="22">
        <f t="shared" si="2697"/>
        <v>0</v>
      </c>
      <c r="U1077" s="22">
        <f t="shared" si="2698"/>
        <v>0</v>
      </c>
      <c r="V1077" s="22">
        <f t="shared" si="2699"/>
        <v>0</v>
      </c>
      <c r="W1077" s="22">
        <f t="shared" si="2700"/>
        <v>0</v>
      </c>
      <c r="X1077" s="22">
        <f t="shared" si="2701"/>
        <v>0</v>
      </c>
      <c r="Y1077" s="22">
        <f t="shared" si="2702"/>
        <v>0</v>
      </c>
      <c r="Z1077" s="22">
        <f t="shared" si="2703"/>
        <v>0</v>
      </c>
      <c r="AA1077" s="22">
        <f t="shared" si="2704"/>
        <v>0</v>
      </c>
      <c r="AB1077" s="22">
        <f t="shared" si="2705"/>
        <v>0</v>
      </c>
      <c r="AC1077" s="22">
        <f t="shared" si="2681"/>
        <v>138.69999999999999</v>
      </c>
      <c r="AD1077" s="22">
        <f t="shared" si="2682"/>
        <v>138.69999999999999</v>
      </c>
      <c r="AE1077" s="22">
        <f t="shared" si="2683"/>
        <v>138.69999999999999</v>
      </c>
      <c r="AF1077" s="22">
        <f t="shared" si="2706"/>
        <v>0</v>
      </c>
      <c r="AG1077" s="22">
        <f t="shared" si="2684"/>
        <v>138.69999999999999</v>
      </c>
      <c r="AH1077" s="22">
        <f t="shared" si="2685"/>
        <v>138.69999999999999</v>
      </c>
      <c r="AI1077" s="22">
        <f t="shared" si="2686"/>
        <v>138.69999999999999</v>
      </c>
      <c r="AJ1077" s="22">
        <f t="shared" si="2707"/>
        <v>0</v>
      </c>
      <c r="AK1077" s="22">
        <f t="shared" si="2708"/>
        <v>0</v>
      </c>
      <c r="AL1077" s="22">
        <f t="shared" si="2709"/>
        <v>0</v>
      </c>
      <c r="AM1077" s="22">
        <f t="shared" si="2710"/>
        <v>0</v>
      </c>
      <c r="AN1077" s="22">
        <f t="shared" si="2711"/>
        <v>0</v>
      </c>
      <c r="AO1077" s="22">
        <f t="shared" si="2712"/>
        <v>0</v>
      </c>
      <c r="AP1077" s="22">
        <f t="shared" si="2713"/>
        <v>0</v>
      </c>
      <c r="AQ1077" s="22">
        <f t="shared" si="2714"/>
        <v>0</v>
      </c>
      <c r="AR1077" s="22">
        <f t="shared" si="2715"/>
        <v>0</v>
      </c>
      <c r="AS1077" s="22">
        <f t="shared" si="2678"/>
        <v>138.69999999999999</v>
      </c>
      <c r="AT1077" s="22">
        <f t="shared" si="2679"/>
        <v>138.69999999999999</v>
      </c>
      <c r="AU1077" s="22">
        <f t="shared" si="2680"/>
        <v>138.69999999999999</v>
      </c>
      <c r="AV1077" s="22">
        <f t="shared" si="2716"/>
        <v>0</v>
      </c>
      <c r="AW1077" s="23"/>
      <c r="AX1077" s="23"/>
      <c r="AY1077" s="19"/>
      <c r="AZ1077" s="19"/>
      <c r="BA1077" s="19"/>
      <c r="BB1077" s="19"/>
      <c r="BC1077" s="19"/>
      <c r="BD1077" s="19"/>
      <c r="BE1077" s="19"/>
    </row>
    <row r="1078" s="24" customFormat="1" ht="31.5">
      <c r="A1078" s="25" t="s">
        <v>504</v>
      </c>
      <c r="B1078" s="25" t="s">
        <v>80</v>
      </c>
      <c r="C1078" s="25" t="s">
        <v>63</v>
      </c>
      <c r="D1078" s="25"/>
      <c r="E1078" s="35"/>
      <c r="F1078" s="26" t="s">
        <v>186</v>
      </c>
      <c r="G1078" s="27">
        <f t="shared" si="2687"/>
        <v>138.69999999999999</v>
      </c>
      <c r="H1078" s="27">
        <f t="shared" si="2688"/>
        <v>138.69999999999999</v>
      </c>
      <c r="I1078" s="27">
        <f t="shared" si="2689"/>
        <v>138.69999999999999</v>
      </c>
      <c r="J1078" s="27">
        <f t="shared" si="2690"/>
        <v>0</v>
      </c>
      <c r="K1078" s="27">
        <f t="shared" si="2691"/>
        <v>0</v>
      </c>
      <c r="L1078" s="27">
        <f t="shared" si="2692"/>
        <v>0</v>
      </c>
      <c r="M1078" s="27">
        <f t="shared" si="2525"/>
        <v>138.69999999999999</v>
      </c>
      <c r="N1078" s="27">
        <f t="shared" si="2526"/>
        <v>138.69999999999999</v>
      </c>
      <c r="O1078" s="27">
        <f t="shared" si="2527"/>
        <v>138.69999999999999</v>
      </c>
      <c r="P1078" s="27">
        <f t="shared" si="2693"/>
        <v>0</v>
      </c>
      <c r="Q1078" s="27">
        <f t="shared" si="2694"/>
        <v>0</v>
      </c>
      <c r="R1078" s="27">
        <f t="shared" si="2695"/>
        <v>0</v>
      </c>
      <c r="S1078" s="27">
        <f t="shared" si="2696"/>
        <v>0</v>
      </c>
      <c r="T1078" s="27">
        <f t="shared" si="2697"/>
        <v>0</v>
      </c>
      <c r="U1078" s="27">
        <f t="shared" si="2698"/>
        <v>0</v>
      </c>
      <c r="V1078" s="27">
        <f t="shared" si="2699"/>
        <v>0</v>
      </c>
      <c r="W1078" s="27">
        <f t="shared" si="2700"/>
        <v>0</v>
      </c>
      <c r="X1078" s="27">
        <f t="shared" si="2701"/>
        <v>0</v>
      </c>
      <c r="Y1078" s="27">
        <f t="shared" si="2702"/>
        <v>0</v>
      </c>
      <c r="Z1078" s="27">
        <f t="shared" si="2703"/>
        <v>0</v>
      </c>
      <c r="AA1078" s="27">
        <f t="shared" si="2704"/>
        <v>0</v>
      </c>
      <c r="AB1078" s="27">
        <f t="shared" si="2705"/>
        <v>0</v>
      </c>
      <c r="AC1078" s="27">
        <f t="shared" si="2681"/>
        <v>138.69999999999999</v>
      </c>
      <c r="AD1078" s="27">
        <f t="shared" si="2682"/>
        <v>138.69999999999999</v>
      </c>
      <c r="AE1078" s="27">
        <f t="shared" si="2683"/>
        <v>138.69999999999999</v>
      </c>
      <c r="AF1078" s="27">
        <f t="shared" si="2706"/>
        <v>0</v>
      </c>
      <c r="AG1078" s="27">
        <f t="shared" si="2684"/>
        <v>138.69999999999999</v>
      </c>
      <c r="AH1078" s="27">
        <f t="shared" si="2685"/>
        <v>138.69999999999999</v>
      </c>
      <c r="AI1078" s="27">
        <f t="shared" si="2686"/>
        <v>138.69999999999999</v>
      </c>
      <c r="AJ1078" s="27">
        <f t="shared" si="2707"/>
        <v>0</v>
      </c>
      <c r="AK1078" s="27">
        <f t="shared" si="2708"/>
        <v>0</v>
      </c>
      <c r="AL1078" s="27">
        <f t="shared" si="2709"/>
        <v>0</v>
      </c>
      <c r="AM1078" s="27">
        <f t="shared" si="2710"/>
        <v>0</v>
      </c>
      <c r="AN1078" s="27">
        <f t="shared" si="2711"/>
        <v>0</v>
      </c>
      <c r="AO1078" s="27">
        <f t="shared" si="2712"/>
        <v>0</v>
      </c>
      <c r="AP1078" s="27">
        <f t="shared" si="2713"/>
        <v>0</v>
      </c>
      <c r="AQ1078" s="27">
        <f t="shared" si="2714"/>
        <v>0</v>
      </c>
      <c r="AR1078" s="27">
        <f t="shared" si="2715"/>
        <v>0</v>
      </c>
      <c r="AS1078" s="27">
        <f t="shared" si="2678"/>
        <v>138.69999999999999</v>
      </c>
      <c r="AT1078" s="27">
        <f t="shared" si="2679"/>
        <v>138.69999999999999</v>
      </c>
      <c r="AU1078" s="27">
        <f t="shared" si="2680"/>
        <v>138.69999999999999</v>
      </c>
      <c r="AV1078" s="27">
        <f t="shared" si="2716"/>
        <v>0</v>
      </c>
      <c r="AW1078" s="28"/>
      <c r="AX1078" s="28"/>
      <c r="AY1078" s="24"/>
      <c r="AZ1078" s="24"/>
      <c r="BA1078" s="24"/>
      <c r="BB1078" s="24"/>
      <c r="BC1078" s="24"/>
      <c r="BD1078" s="24"/>
      <c r="BE1078" s="24"/>
    </row>
    <row r="1079" ht="31.5">
      <c r="A1079" s="29" t="s">
        <v>504</v>
      </c>
      <c r="B1079" s="29" t="s">
        <v>80</v>
      </c>
      <c r="C1079" s="29" t="s">
        <v>63</v>
      </c>
      <c r="D1079" s="29" t="s">
        <v>149</v>
      </c>
      <c r="E1079" s="36"/>
      <c r="F1079" s="30" t="s">
        <v>150</v>
      </c>
      <c r="G1079" s="31">
        <f t="shared" si="2687"/>
        <v>138.69999999999999</v>
      </c>
      <c r="H1079" s="31">
        <f t="shared" si="2688"/>
        <v>138.69999999999999</v>
      </c>
      <c r="I1079" s="31">
        <f t="shared" si="2689"/>
        <v>138.69999999999999</v>
      </c>
      <c r="J1079" s="31">
        <f t="shared" si="2690"/>
        <v>0</v>
      </c>
      <c r="K1079" s="31">
        <f t="shared" si="2691"/>
        <v>0</v>
      </c>
      <c r="L1079" s="31">
        <f t="shared" si="2692"/>
        <v>0</v>
      </c>
      <c r="M1079" s="31">
        <f t="shared" si="2525"/>
        <v>138.69999999999999</v>
      </c>
      <c r="N1079" s="31">
        <f t="shared" si="2526"/>
        <v>138.69999999999999</v>
      </c>
      <c r="O1079" s="31">
        <f t="shared" si="2527"/>
        <v>138.69999999999999</v>
      </c>
      <c r="P1079" s="31">
        <f t="shared" si="2693"/>
        <v>0</v>
      </c>
      <c r="Q1079" s="31">
        <f t="shared" si="2694"/>
        <v>0</v>
      </c>
      <c r="R1079" s="31">
        <f t="shared" si="2695"/>
        <v>0</v>
      </c>
      <c r="S1079" s="31">
        <f t="shared" si="2696"/>
        <v>0</v>
      </c>
      <c r="T1079" s="31">
        <f t="shared" si="2697"/>
        <v>0</v>
      </c>
      <c r="U1079" s="31">
        <f t="shared" si="2698"/>
        <v>0</v>
      </c>
      <c r="V1079" s="31">
        <f t="shared" si="2699"/>
        <v>0</v>
      </c>
      <c r="W1079" s="31">
        <f t="shared" si="2700"/>
        <v>0</v>
      </c>
      <c r="X1079" s="31">
        <f t="shared" si="2701"/>
        <v>0</v>
      </c>
      <c r="Y1079" s="31">
        <f t="shared" si="2702"/>
        <v>0</v>
      </c>
      <c r="Z1079" s="31">
        <f t="shared" si="2703"/>
        <v>0</v>
      </c>
      <c r="AA1079" s="31">
        <f t="shared" si="2704"/>
        <v>0</v>
      </c>
      <c r="AB1079" s="31">
        <f t="shared" si="2705"/>
        <v>0</v>
      </c>
      <c r="AC1079" s="31">
        <f t="shared" si="2681"/>
        <v>138.69999999999999</v>
      </c>
      <c r="AD1079" s="31">
        <f t="shared" si="2682"/>
        <v>138.69999999999999</v>
      </c>
      <c r="AE1079" s="31">
        <f t="shared" si="2683"/>
        <v>138.69999999999999</v>
      </c>
      <c r="AF1079" s="31">
        <f t="shared" si="2706"/>
        <v>0</v>
      </c>
      <c r="AG1079" s="31">
        <f t="shared" si="2684"/>
        <v>138.69999999999999</v>
      </c>
      <c r="AH1079" s="31">
        <f t="shared" si="2685"/>
        <v>138.69999999999999</v>
      </c>
      <c r="AI1079" s="31">
        <f t="shared" si="2686"/>
        <v>138.69999999999999</v>
      </c>
      <c r="AJ1079" s="31">
        <f t="shared" si="2707"/>
        <v>0</v>
      </c>
      <c r="AK1079" s="31">
        <f t="shared" si="2708"/>
        <v>0</v>
      </c>
      <c r="AL1079" s="31">
        <f t="shared" si="2709"/>
        <v>0</v>
      </c>
      <c r="AM1079" s="31">
        <f t="shared" si="2710"/>
        <v>0</v>
      </c>
      <c r="AN1079" s="31">
        <f t="shared" si="2711"/>
        <v>0</v>
      </c>
      <c r="AO1079" s="31">
        <f t="shared" si="2712"/>
        <v>0</v>
      </c>
      <c r="AP1079" s="31">
        <f t="shared" si="2713"/>
        <v>0</v>
      </c>
      <c r="AQ1079" s="31">
        <f t="shared" si="2714"/>
        <v>0</v>
      </c>
      <c r="AR1079" s="31">
        <f t="shared" si="2715"/>
        <v>0</v>
      </c>
      <c r="AS1079" s="31">
        <f t="shared" si="2678"/>
        <v>138.69999999999999</v>
      </c>
      <c r="AT1079" s="31">
        <f t="shared" si="2679"/>
        <v>138.69999999999999</v>
      </c>
      <c r="AU1079" s="31">
        <f t="shared" si="2680"/>
        <v>138.69999999999999</v>
      </c>
      <c r="AV1079" s="31">
        <f t="shared" si="2716"/>
        <v>0</v>
      </c>
      <c r="AW1079" s="32"/>
      <c r="AX1079" s="32"/>
      <c r="AY1079" s="1"/>
      <c r="AZ1079" s="1"/>
      <c r="BA1079" s="1"/>
      <c r="BB1079" s="1"/>
      <c r="BC1079" s="1"/>
      <c r="BD1079" s="1"/>
      <c r="BE1079" s="1"/>
    </row>
    <row r="1080" hidden="1">
      <c r="A1080" s="29" t="s">
        <v>504</v>
      </c>
      <c r="B1080" s="29" t="s">
        <v>80</v>
      </c>
      <c r="C1080" s="29" t="s">
        <v>63</v>
      </c>
      <c r="D1080" s="29" t="s">
        <v>151</v>
      </c>
      <c r="E1080" s="36"/>
      <c r="F1080" s="30" t="s">
        <v>34</v>
      </c>
      <c r="G1080" s="31">
        <f t="shared" si="2687"/>
        <v>138.69999999999999</v>
      </c>
      <c r="H1080" s="31">
        <f t="shared" si="2688"/>
        <v>138.69999999999999</v>
      </c>
      <c r="I1080" s="31">
        <f t="shared" si="2689"/>
        <v>138.69999999999999</v>
      </c>
      <c r="J1080" s="31">
        <f t="shared" si="2690"/>
        <v>0</v>
      </c>
      <c r="K1080" s="31">
        <f t="shared" si="2691"/>
        <v>0</v>
      </c>
      <c r="L1080" s="31">
        <f t="shared" si="2692"/>
        <v>0</v>
      </c>
      <c r="M1080" s="31">
        <f t="shared" si="2525"/>
        <v>138.69999999999999</v>
      </c>
      <c r="N1080" s="31">
        <f t="shared" si="2526"/>
        <v>138.69999999999999</v>
      </c>
      <c r="O1080" s="31">
        <f t="shared" si="2527"/>
        <v>138.69999999999999</v>
      </c>
      <c r="P1080" s="31">
        <f t="shared" si="2693"/>
        <v>0</v>
      </c>
      <c r="Q1080" s="31">
        <f t="shared" si="2694"/>
        <v>0</v>
      </c>
      <c r="R1080" s="31">
        <f t="shared" si="2695"/>
        <v>0</v>
      </c>
      <c r="S1080" s="31">
        <f t="shared" si="2696"/>
        <v>0</v>
      </c>
      <c r="T1080" s="31">
        <f t="shared" si="2697"/>
        <v>0</v>
      </c>
      <c r="U1080" s="31">
        <f t="shared" si="2698"/>
        <v>0</v>
      </c>
      <c r="V1080" s="31">
        <f t="shared" si="2699"/>
        <v>0</v>
      </c>
      <c r="W1080" s="31">
        <f t="shared" si="2700"/>
        <v>0</v>
      </c>
      <c r="X1080" s="31">
        <f t="shared" si="2701"/>
        <v>0</v>
      </c>
      <c r="Y1080" s="31">
        <f t="shared" si="2702"/>
        <v>0</v>
      </c>
      <c r="Z1080" s="31">
        <f t="shared" si="2703"/>
        <v>0</v>
      </c>
      <c r="AA1080" s="31">
        <f t="shared" si="2704"/>
        <v>0</v>
      </c>
      <c r="AB1080" s="31">
        <f t="shared" si="2705"/>
        <v>0</v>
      </c>
      <c r="AC1080" s="31">
        <f t="shared" si="2681"/>
        <v>138.69999999999999</v>
      </c>
      <c r="AD1080" s="31">
        <f t="shared" si="2682"/>
        <v>138.69999999999999</v>
      </c>
      <c r="AE1080" s="31">
        <f t="shared" si="2683"/>
        <v>138.69999999999999</v>
      </c>
      <c r="AF1080" s="31">
        <f t="shared" si="2706"/>
        <v>0</v>
      </c>
      <c r="AG1080" s="31">
        <f t="shared" si="2684"/>
        <v>138.69999999999999</v>
      </c>
      <c r="AH1080" s="31">
        <f t="shared" si="2685"/>
        <v>138.69999999999999</v>
      </c>
      <c r="AI1080" s="31">
        <f t="shared" si="2686"/>
        <v>138.69999999999999</v>
      </c>
      <c r="AJ1080" s="31">
        <f t="shared" si="2707"/>
        <v>0</v>
      </c>
      <c r="AK1080" s="31">
        <f t="shared" si="2708"/>
        <v>0</v>
      </c>
      <c r="AL1080" s="31">
        <f t="shared" si="2709"/>
        <v>0</v>
      </c>
      <c r="AM1080" s="31">
        <f t="shared" si="2710"/>
        <v>0</v>
      </c>
      <c r="AN1080" s="31">
        <f t="shared" si="2711"/>
        <v>0</v>
      </c>
      <c r="AO1080" s="31">
        <f t="shared" si="2712"/>
        <v>0</v>
      </c>
      <c r="AP1080" s="31">
        <f t="shared" si="2713"/>
        <v>0</v>
      </c>
      <c r="AQ1080" s="31">
        <f t="shared" si="2714"/>
        <v>0</v>
      </c>
      <c r="AR1080" s="31">
        <f t="shared" si="2715"/>
        <v>0</v>
      </c>
      <c r="AS1080" s="31">
        <f t="shared" si="2678"/>
        <v>138.69999999999999</v>
      </c>
      <c r="AT1080" s="31">
        <f t="shared" si="2679"/>
        <v>138.69999999999999</v>
      </c>
      <c r="AU1080" s="31">
        <f t="shared" si="2680"/>
        <v>138.69999999999999</v>
      </c>
      <c r="AV1080" s="31">
        <f t="shared" si="2716"/>
        <v>0</v>
      </c>
      <c r="AW1080" s="32">
        <v>0</v>
      </c>
      <c r="AX1080" s="32"/>
      <c r="AY1080" s="1" t="s">
        <v>152</v>
      </c>
      <c r="AZ1080" s="1"/>
      <c r="BA1080" s="1"/>
      <c r="BB1080" s="1"/>
      <c r="BC1080" s="1"/>
      <c r="BD1080" s="1"/>
      <c r="BE1080" s="1"/>
    </row>
    <row r="1081" ht="47.25">
      <c r="A1081" s="29" t="s">
        <v>504</v>
      </c>
      <c r="B1081" s="29" t="s">
        <v>80</v>
      </c>
      <c r="C1081" s="29" t="s">
        <v>63</v>
      </c>
      <c r="D1081" s="29" t="s">
        <v>170</v>
      </c>
      <c r="E1081" s="36"/>
      <c r="F1081" s="42" t="s">
        <v>171</v>
      </c>
      <c r="G1081" s="31">
        <f t="shared" si="2687"/>
        <v>138.69999999999999</v>
      </c>
      <c r="H1081" s="31">
        <f t="shared" si="2688"/>
        <v>138.69999999999999</v>
      </c>
      <c r="I1081" s="31">
        <f t="shared" si="2689"/>
        <v>138.69999999999999</v>
      </c>
      <c r="J1081" s="31">
        <f t="shared" si="2690"/>
        <v>0</v>
      </c>
      <c r="K1081" s="31">
        <f t="shared" si="2691"/>
        <v>0</v>
      </c>
      <c r="L1081" s="31">
        <f t="shared" si="2692"/>
        <v>0</v>
      </c>
      <c r="M1081" s="31">
        <f t="shared" ref="M1081:M1144" si="2717">G1081+J1081</f>
        <v>138.69999999999999</v>
      </c>
      <c r="N1081" s="31">
        <f t="shared" ref="N1081:N1144" si="2718">H1081+K1081</f>
        <v>138.69999999999999</v>
      </c>
      <c r="O1081" s="31">
        <f t="shared" ref="O1081:O1144" si="2719">I1081+L1081</f>
        <v>138.69999999999999</v>
      </c>
      <c r="P1081" s="31">
        <f t="shared" si="2693"/>
        <v>0</v>
      </c>
      <c r="Q1081" s="31">
        <f t="shared" si="2694"/>
        <v>0</v>
      </c>
      <c r="R1081" s="31">
        <f t="shared" si="2695"/>
        <v>0</v>
      </c>
      <c r="S1081" s="31">
        <f t="shared" si="2696"/>
        <v>0</v>
      </c>
      <c r="T1081" s="31">
        <f t="shared" si="2697"/>
        <v>0</v>
      </c>
      <c r="U1081" s="31">
        <f t="shared" si="2698"/>
        <v>0</v>
      </c>
      <c r="V1081" s="31">
        <f t="shared" si="2699"/>
        <v>0</v>
      </c>
      <c r="W1081" s="31">
        <f t="shared" si="2700"/>
        <v>0</v>
      </c>
      <c r="X1081" s="31">
        <f t="shared" si="2701"/>
        <v>0</v>
      </c>
      <c r="Y1081" s="31">
        <f t="shared" si="2702"/>
        <v>0</v>
      </c>
      <c r="Z1081" s="31">
        <f t="shared" si="2703"/>
        <v>0</v>
      </c>
      <c r="AA1081" s="31">
        <f t="shared" si="2704"/>
        <v>0</v>
      </c>
      <c r="AB1081" s="31">
        <f t="shared" si="2705"/>
        <v>0</v>
      </c>
      <c r="AC1081" s="31">
        <f t="shared" si="2681"/>
        <v>138.69999999999999</v>
      </c>
      <c r="AD1081" s="31">
        <f t="shared" si="2682"/>
        <v>138.69999999999999</v>
      </c>
      <c r="AE1081" s="31">
        <f t="shared" si="2683"/>
        <v>138.69999999999999</v>
      </c>
      <c r="AF1081" s="31">
        <f t="shared" si="2706"/>
        <v>0</v>
      </c>
      <c r="AG1081" s="31">
        <f t="shared" si="2684"/>
        <v>138.69999999999999</v>
      </c>
      <c r="AH1081" s="31">
        <f t="shared" si="2685"/>
        <v>138.69999999999999</v>
      </c>
      <c r="AI1081" s="31">
        <f t="shared" si="2686"/>
        <v>138.69999999999999</v>
      </c>
      <c r="AJ1081" s="31">
        <f t="shared" si="2707"/>
        <v>0</v>
      </c>
      <c r="AK1081" s="31">
        <f t="shared" si="2708"/>
        <v>0</v>
      </c>
      <c r="AL1081" s="31">
        <f t="shared" si="2709"/>
        <v>0</v>
      </c>
      <c r="AM1081" s="31">
        <f t="shared" si="2710"/>
        <v>0</v>
      </c>
      <c r="AN1081" s="31">
        <f t="shared" si="2711"/>
        <v>0</v>
      </c>
      <c r="AO1081" s="31">
        <f t="shared" si="2712"/>
        <v>0</v>
      </c>
      <c r="AP1081" s="31">
        <f t="shared" si="2713"/>
        <v>0</v>
      </c>
      <c r="AQ1081" s="31">
        <f t="shared" si="2714"/>
        <v>0</v>
      </c>
      <c r="AR1081" s="31">
        <f t="shared" si="2715"/>
        <v>0</v>
      </c>
      <c r="AS1081" s="31">
        <f t="shared" si="2678"/>
        <v>138.69999999999999</v>
      </c>
      <c r="AT1081" s="31">
        <f t="shared" si="2679"/>
        <v>138.69999999999999</v>
      </c>
      <c r="AU1081" s="31">
        <f t="shared" si="2680"/>
        <v>138.69999999999999</v>
      </c>
      <c r="AV1081" s="31">
        <f t="shared" si="2716"/>
        <v>0</v>
      </c>
      <c r="AW1081" s="32"/>
      <c r="AX1081" s="32"/>
      <c r="AY1081" s="1"/>
      <c r="AZ1081" s="1"/>
      <c r="BA1081" s="1"/>
      <c r="BB1081" s="1"/>
      <c r="BC1081" s="1"/>
      <c r="BD1081" s="1"/>
      <c r="BE1081" s="1"/>
    </row>
    <row r="1082">
      <c r="A1082" s="29" t="s">
        <v>504</v>
      </c>
      <c r="B1082" s="29" t="s">
        <v>80</v>
      </c>
      <c r="C1082" s="29" t="s">
        <v>63</v>
      </c>
      <c r="D1082" s="29" t="s">
        <v>187</v>
      </c>
      <c r="E1082" s="36"/>
      <c r="F1082" s="30" t="s">
        <v>188</v>
      </c>
      <c r="G1082" s="31">
        <f t="shared" si="2687"/>
        <v>138.69999999999999</v>
      </c>
      <c r="H1082" s="31">
        <f t="shared" si="2688"/>
        <v>138.69999999999999</v>
      </c>
      <c r="I1082" s="31">
        <f t="shared" si="2689"/>
        <v>138.69999999999999</v>
      </c>
      <c r="J1082" s="31">
        <f t="shared" si="2690"/>
        <v>0</v>
      </c>
      <c r="K1082" s="31">
        <f t="shared" si="2691"/>
        <v>0</v>
      </c>
      <c r="L1082" s="31">
        <f t="shared" si="2692"/>
        <v>0</v>
      </c>
      <c r="M1082" s="31">
        <f t="shared" si="2717"/>
        <v>138.69999999999999</v>
      </c>
      <c r="N1082" s="31">
        <f t="shared" si="2718"/>
        <v>138.69999999999999</v>
      </c>
      <c r="O1082" s="31">
        <f t="shared" si="2719"/>
        <v>138.69999999999999</v>
      </c>
      <c r="P1082" s="31">
        <f t="shared" si="2693"/>
        <v>0</v>
      </c>
      <c r="Q1082" s="31">
        <f t="shared" si="2694"/>
        <v>0</v>
      </c>
      <c r="R1082" s="31">
        <f t="shared" si="2695"/>
        <v>0</v>
      </c>
      <c r="S1082" s="31">
        <f t="shared" si="2696"/>
        <v>0</v>
      </c>
      <c r="T1082" s="31">
        <f t="shared" si="2697"/>
        <v>0</v>
      </c>
      <c r="U1082" s="31">
        <f t="shared" si="2698"/>
        <v>0</v>
      </c>
      <c r="V1082" s="31">
        <f t="shared" si="2699"/>
        <v>0</v>
      </c>
      <c r="W1082" s="31">
        <f t="shared" si="2700"/>
        <v>0</v>
      </c>
      <c r="X1082" s="31">
        <f t="shared" si="2701"/>
        <v>0</v>
      </c>
      <c r="Y1082" s="31">
        <f t="shared" si="2702"/>
        <v>0</v>
      </c>
      <c r="Z1082" s="31">
        <f t="shared" si="2703"/>
        <v>0</v>
      </c>
      <c r="AA1082" s="31">
        <f t="shared" si="2704"/>
        <v>0</v>
      </c>
      <c r="AB1082" s="31">
        <f t="shared" si="2705"/>
        <v>0</v>
      </c>
      <c r="AC1082" s="31">
        <f t="shared" si="2681"/>
        <v>138.69999999999999</v>
      </c>
      <c r="AD1082" s="31">
        <f t="shared" si="2682"/>
        <v>138.69999999999999</v>
      </c>
      <c r="AE1082" s="31">
        <f t="shared" si="2683"/>
        <v>138.69999999999999</v>
      </c>
      <c r="AF1082" s="31">
        <f t="shared" si="2706"/>
        <v>0</v>
      </c>
      <c r="AG1082" s="31">
        <f t="shared" si="2684"/>
        <v>138.69999999999999</v>
      </c>
      <c r="AH1082" s="31">
        <f t="shared" si="2685"/>
        <v>138.69999999999999</v>
      </c>
      <c r="AI1082" s="31">
        <f t="shared" si="2686"/>
        <v>138.69999999999999</v>
      </c>
      <c r="AJ1082" s="31">
        <f t="shared" si="2707"/>
        <v>0</v>
      </c>
      <c r="AK1082" s="31">
        <f t="shared" si="2708"/>
        <v>0</v>
      </c>
      <c r="AL1082" s="31">
        <f t="shared" si="2709"/>
        <v>0</v>
      </c>
      <c r="AM1082" s="31">
        <f t="shared" si="2710"/>
        <v>0</v>
      </c>
      <c r="AN1082" s="31">
        <f t="shared" si="2711"/>
        <v>0</v>
      </c>
      <c r="AO1082" s="31">
        <f t="shared" si="2712"/>
        <v>0</v>
      </c>
      <c r="AP1082" s="31">
        <f t="shared" si="2713"/>
        <v>0</v>
      </c>
      <c r="AQ1082" s="31">
        <f t="shared" si="2714"/>
        <v>0</v>
      </c>
      <c r="AR1082" s="31">
        <f t="shared" si="2715"/>
        <v>0</v>
      </c>
      <c r="AS1082" s="31">
        <f t="shared" si="2678"/>
        <v>138.69999999999999</v>
      </c>
      <c r="AT1082" s="31">
        <f t="shared" si="2679"/>
        <v>138.69999999999999</v>
      </c>
      <c r="AU1082" s="31">
        <f t="shared" si="2680"/>
        <v>138.69999999999999</v>
      </c>
      <c r="AV1082" s="31">
        <f t="shared" si="2716"/>
        <v>0</v>
      </c>
      <c r="AW1082" s="32"/>
      <c r="AX1082" s="32"/>
      <c r="AY1082" s="1"/>
      <c r="AZ1082" s="1"/>
      <c r="BA1082" s="1"/>
      <c r="BB1082" s="1"/>
      <c r="BC1082" s="1"/>
      <c r="BD1082" s="1"/>
      <c r="BE1082" s="1"/>
    </row>
    <row r="1083" ht="31.5">
      <c r="A1083" s="29" t="s">
        <v>504</v>
      </c>
      <c r="B1083" s="29" t="s">
        <v>80</v>
      </c>
      <c r="C1083" s="29" t="s">
        <v>63</v>
      </c>
      <c r="D1083" s="29" t="s">
        <v>187</v>
      </c>
      <c r="E1083" s="29" t="s">
        <v>39</v>
      </c>
      <c r="F1083" s="30" t="s">
        <v>40</v>
      </c>
      <c r="G1083" s="31">
        <v>138.69999999999999</v>
      </c>
      <c r="H1083" s="31">
        <v>138.69999999999999</v>
      </c>
      <c r="I1083" s="31">
        <v>138.69999999999999</v>
      </c>
      <c r="J1083" s="31"/>
      <c r="K1083" s="31"/>
      <c r="L1083" s="31"/>
      <c r="M1083" s="31">
        <f t="shared" si="2717"/>
        <v>138.69999999999999</v>
      </c>
      <c r="N1083" s="31">
        <f t="shared" si="2718"/>
        <v>138.69999999999999</v>
      </c>
      <c r="O1083" s="31">
        <f t="shared" si="2719"/>
        <v>138.69999999999999</v>
      </c>
      <c r="P1083" s="31"/>
      <c r="Q1083" s="31"/>
      <c r="R1083" s="31"/>
      <c r="S1083" s="31"/>
      <c r="T1083" s="31"/>
      <c r="U1083" s="31"/>
      <c r="V1083" s="31"/>
      <c r="W1083" s="31"/>
      <c r="X1083" s="31"/>
      <c r="Y1083" s="31"/>
      <c r="Z1083" s="31"/>
      <c r="AA1083" s="31"/>
      <c r="AB1083" s="31"/>
      <c r="AC1083" s="31">
        <f t="shared" si="2681"/>
        <v>138.69999999999999</v>
      </c>
      <c r="AD1083" s="31">
        <f t="shared" si="2682"/>
        <v>138.69999999999999</v>
      </c>
      <c r="AE1083" s="31">
        <f t="shared" si="2683"/>
        <v>138.69999999999999</v>
      </c>
      <c r="AF1083" s="31"/>
      <c r="AG1083" s="31">
        <f t="shared" si="2684"/>
        <v>138.69999999999999</v>
      </c>
      <c r="AH1083" s="31">
        <f t="shared" si="2685"/>
        <v>138.69999999999999</v>
      </c>
      <c r="AI1083" s="31">
        <f t="shared" si="2686"/>
        <v>138.69999999999999</v>
      </c>
      <c r="AJ1083" s="31"/>
      <c r="AK1083" s="31"/>
      <c r="AL1083" s="31"/>
      <c r="AM1083" s="31"/>
      <c r="AN1083" s="31"/>
      <c r="AO1083" s="31"/>
      <c r="AP1083" s="31"/>
      <c r="AQ1083" s="31"/>
      <c r="AR1083" s="31"/>
      <c r="AS1083" s="31">
        <f t="shared" si="2678"/>
        <v>138.69999999999999</v>
      </c>
      <c r="AT1083" s="31">
        <f t="shared" si="2679"/>
        <v>138.69999999999999</v>
      </c>
      <c r="AU1083" s="31">
        <f t="shared" si="2680"/>
        <v>138.69999999999999</v>
      </c>
      <c r="AV1083" s="31"/>
      <c r="AW1083" s="32"/>
      <c r="AX1083" s="32"/>
      <c r="AY1083" s="1"/>
      <c r="AZ1083" s="1"/>
      <c r="BA1083" s="1"/>
      <c r="BB1083" s="1"/>
      <c r="BC1083" s="1"/>
      <c r="BD1083" s="1"/>
      <c r="BE1083" s="1"/>
    </row>
    <row r="1084" s="19" customFormat="1">
      <c r="A1084" s="20" t="s">
        <v>504</v>
      </c>
      <c r="B1084" s="20" t="s">
        <v>74</v>
      </c>
      <c r="C1084" s="20"/>
      <c r="D1084" s="20"/>
      <c r="E1084" s="20"/>
      <c r="F1084" s="21" t="s">
        <v>201</v>
      </c>
      <c r="G1084" s="22">
        <f t="shared" si="2687"/>
        <v>4846.3999999999996</v>
      </c>
      <c r="H1084" s="22">
        <f t="shared" si="2688"/>
        <v>4846.3999999999996</v>
      </c>
      <c r="I1084" s="22">
        <f t="shared" si="2689"/>
        <v>4846.3999999999996</v>
      </c>
      <c r="J1084" s="22">
        <f t="shared" si="2690"/>
        <v>0</v>
      </c>
      <c r="K1084" s="22">
        <f t="shared" si="2691"/>
        <v>0</v>
      </c>
      <c r="L1084" s="22">
        <f t="shared" si="2692"/>
        <v>0</v>
      </c>
      <c r="M1084" s="22">
        <f t="shared" si="2717"/>
        <v>4846.3999999999996</v>
      </c>
      <c r="N1084" s="22">
        <f t="shared" si="2718"/>
        <v>4846.3999999999996</v>
      </c>
      <c r="O1084" s="22">
        <f t="shared" si="2719"/>
        <v>4846.3999999999996</v>
      </c>
      <c r="P1084" s="22">
        <f t="shared" si="2693"/>
        <v>0</v>
      </c>
      <c r="Q1084" s="22">
        <f t="shared" si="2694"/>
        <v>0</v>
      </c>
      <c r="R1084" s="22">
        <f t="shared" si="2695"/>
        <v>0</v>
      </c>
      <c r="S1084" s="22">
        <f t="shared" si="2696"/>
        <v>0</v>
      </c>
      <c r="T1084" s="22">
        <f t="shared" si="2697"/>
        <v>0</v>
      </c>
      <c r="U1084" s="22">
        <f t="shared" si="2698"/>
        <v>0</v>
      </c>
      <c r="V1084" s="22">
        <f t="shared" si="2699"/>
        <v>0</v>
      </c>
      <c r="W1084" s="22">
        <f t="shared" si="2700"/>
        <v>0</v>
      </c>
      <c r="X1084" s="22">
        <f t="shared" si="2701"/>
        <v>0</v>
      </c>
      <c r="Y1084" s="22">
        <f t="shared" si="2702"/>
        <v>0</v>
      </c>
      <c r="Z1084" s="22">
        <f t="shared" si="2703"/>
        <v>0</v>
      </c>
      <c r="AA1084" s="22">
        <f t="shared" si="2704"/>
        <v>0</v>
      </c>
      <c r="AB1084" s="22">
        <f t="shared" si="2705"/>
        <v>0</v>
      </c>
      <c r="AC1084" s="22">
        <f t="shared" si="2681"/>
        <v>4846.3999999999996</v>
      </c>
      <c r="AD1084" s="22">
        <f t="shared" si="2682"/>
        <v>4846.3999999999996</v>
      </c>
      <c r="AE1084" s="22">
        <f t="shared" si="2683"/>
        <v>4846.3999999999996</v>
      </c>
      <c r="AF1084" s="22">
        <f t="shared" si="2706"/>
        <v>0</v>
      </c>
      <c r="AG1084" s="22">
        <f t="shared" si="2684"/>
        <v>4846.3999999999996</v>
      </c>
      <c r="AH1084" s="22">
        <f t="shared" si="2685"/>
        <v>4846.3999999999996</v>
      </c>
      <c r="AI1084" s="22">
        <f t="shared" si="2686"/>
        <v>4846.3999999999996</v>
      </c>
      <c r="AJ1084" s="22">
        <f t="shared" si="2707"/>
        <v>0</v>
      </c>
      <c r="AK1084" s="22">
        <f t="shared" si="2708"/>
        <v>0</v>
      </c>
      <c r="AL1084" s="22">
        <f t="shared" si="2709"/>
        <v>0</v>
      </c>
      <c r="AM1084" s="22">
        <f t="shared" si="2710"/>
        <v>0</v>
      </c>
      <c r="AN1084" s="22">
        <f t="shared" si="2711"/>
        <v>0</v>
      </c>
      <c r="AO1084" s="22">
        <f t="shared" si="2712"/>
        <v>0</v>
      </c>
      <c r="AP1084" s="22">
        <f t="shared" si="2713"/>
        <v>0</v>
      </c>
      <c r="AQ1084" s="22">
        <f t="shared" si="2714"/>
        <v>0</v>
      </c>
      <c r="AR1084" s="22">
        <f t="shared" si="2715"/>
        <v>0</v>
      </c>
      <c r="AS1084" s="22">
        <f t="shared" si="2678"/>
        <v>4846.3999999999996</v>
      </c>
      <c r="AT1084" s="22">
        <f t="shared" si="2679"/>
        <v>4846.3999999999996</v>
      </c>
      <c r="AU1084" s="22">
        <f t="shared" si="2680"/>
        <v>4846.3999999999996</v>
      </c>
      <c r="AV1084" s="22">
        <f t="shared" si="2716"/>
        <v>0</v>
      </c>
      <c r="AW1084" s="23"/>
      <c r="AX1084" s="23"/>
      <c r="AY1084" s="19"/>
      <c r="AZ1084" s="19"/>
      <c r="BA1084" s="19"/>
      <c r="BB1084" s="19"/>
      <c r="BC1084" s="19"/>
      <c r="BD1084" s="19"/>
      <c r="BE1084" s="19"/>
    </row>
    <row r="1085" s="24" customFormat="1">
      <c r="A1085" s="25" t="s">
        <v>504</v>
      </c>
      <c r="B1085" s="25" t="s">
        <v>74</v>
      </c>
      <c r="C1085" s="25" t="s">
        <v>74</v>
      </c>
      <c r="D1085" s="25"/>
      <c r="E1085" s="25"/>
      <c r="F1085" s="26" t="s">
        <v>221</v>
      </c>
      <c r="G1085" s="27">
        <f>G1086+G1091</f>
        <v>4846.3999999999996</v>
      </c>
      <c r="H1085" s="27">
        <f>H1086+H1091</f>
        <v>4846.3999999999996</v>
      </c>
      <c r="I1085" s="27">
        <f>I1086+I1091</f>
        <v>4846.3999999999996</v>
      </c>
      <c r="J1085" s="27">
        <f>J1086+J1091</f>
        <v>0</v>
      </c>
      <c r="K1085" s="27">
        <f>K1086+K1091</f>
        <v>0</v>
      </c>
      <c r="L1085" s="27">
        <f>L1086+L1091</f>
        <v>0</v>
      </c>
      <c r="M1085" s="27">
        <f t="shared" si="2717"/>
        <v>4846.3999999999996</v>
      </c>
      <c r="N1085" s="27">
        <f t="shared" si="2718"/>
        <v>4846.3999999999996</v>
      </c>
      <c r="O1085" s="27">
        <f t="shared" si="2719"/>
        <v>4846.3999999999996</v>
      </c>
      <c r="P1085" s="27">
        <f>P1086+P1091</f>
        <v>0</v>
      </c>
      <c r="Q1085" s="27">
        <f>Q1086+Q1091</f>
        <v>0</v>
      </c>
      <c r="R1085" s="27">
        <f>R1086+R1091</f>
        <v>0</v>
      </c>
      <c r="S1085" s="27">
        <f>S1086+S1091</f>
        <v>0</v>
      </c>
      <c r="T1085" s="27">
        <f>T1086+T1091</f>
        <v>0</v>
      </c>
      <c r="U1085" s="27">
        <f>U1086+U1091</f>
        <v>0</v>
      </c>
      <c r="V1085" s="27">
        <f>V1086+V1091</f>
        <v>0</v>
      </c>
      <c r="W1085" s="27">
        <f>W1086+W1091</f>
        <v>0</v>
      </c>
      <c r="X1085" s="27">
        <f>X1086+X1091</f>
        <v>0</v>
      </c>
      <c r="Y1085" s="27">
        <f>Y1086+Y1091</f>
        <v>0</v>
      </c>
      <c r="Z1085" s="27">
        <f>Z1086+Z1091</f>
        <v>0</v>
      </c>
      <c r="AA1085" s="27">
        <f>AA1086+AA1091</f>
        <v>0</v>
      </c>
      <c r="AB1085" s="27">
        <f>AB1086+AB1091</f>
        <v>0</v>
      </c>
      <c r="AC1085" s="27">
        <f t="shared" si="2681"/>
        <v>4846.3999999999996</v>
      </c>
      <c r="AD1085" s="27">
        <f t="shared" si="2682"/>
        <v>4846.3999999999996</v>
      </c>
      <c r="AE1085" s="27">
        <f t="shared" si="2683"/>
        <v>4846.3999999999996</v>
      </c>
      <c r="AF1085" s="27">
        <f>AF1086+AF1091</f>
        <v>0</v>
      </c>
      <c r="AG1085" s="27">
        <f t="shared" si="2684"/>
        <v>4846.3999999999996</v>
      </c>
      <c r="AH1085" s="27">
        <f t="shared" si="2685"/>
        <v>4846.3999999999996</v>
      </c>
      <c r="AI1085" s="27">
        <f t="shared" si="2686"/>
        <v>4846.3999999999996</v>
      </c>
      <c r="AJ1085" s="27">
        <f>AJ1086+AJ1091</f>
        <v>0</v>
      </c>
      <c r="AK1085" s="27">
        <f>AK1086+AK1091</f>
        <v>0</v>
      </c>
      <c r="AL1085" s="27">
        <f>AL1086+AL1091</f>
        <v>0</v>
      </c>
      <c r="AM1085" s="27">
        <f>AM1086+AM1091</f>
        <v>0</v>
      </c>
      <c r="AN1085" s="27">
        <f>AN1086+AN1091</f>
        <v>0</v>
      </c>
      <c r="AO1085" s="27">
        <f>AO1086+AO1091</f>
        <v>0</v>
      </c>
      <c r="AP1085" s="27">
        <f>AP1086+AP1091</f>
        <v>0</v>
      </c>
      <c r="AQ1085" s="27">
        <f>AQ1086+AQ1091</f>
        <v>0</v>
      </c>
      <c r="AR1085" s="27">
        <f>AR1086+AR1091</f>
        <v>0</v>
      </c>
      <c r="AS1085" s="27">
        <f t="shared" si="2678"/>
        <v>4846.3999999999996</v>
      </c>
      <c r="AT1085" s="27">
        <f t="shared" si="2679"/>
        <v>4846.3999999999996</v>
      </c>
      <c r="AU1085" s="27">
        <f t="shared" si="2680"/>
        <v>4846.3999999999996</v>
      </c>
      <c r="AV1085" s="27">
        <f>AV1086+AV1091</f>
        <v>0</v>
      </c>
      <c r="AW1085" s="28"/>
      <c r="AX1085" s="28"/>
      <c r="AY1085" s="24"/>
      <c r="AZ1085" s="24"/>
      <c r="BA1085" s="24"/>
      <c r="BB1085" s="24"/>
      <c r="BC1085" s="24"/>
      <c r="BD1085" s="24"/>
      <c r="BE1085" s="24"/>
    </row>
    <row r="1086" ht="31.5">
      <c r="A1086" s="29" t="s">
        <v>504</v>
      </c>
      <c r="B1086" s="29" t="s">
        <v>74</v>
      </c>
      <c r="C1086" s="29" t="s">
        <v>74</v>
      </c>
      <c r="D1086" s="29" t="s">
        <v>203</v>
      </c>
      <c r="E1086" s="36"/>
      <c r="F1086" s="30" t="s">
        <v>204</v>
      </c>
      <c r="G1086" s="31">
        <f t="shared" ref="G1086:G1108" si="2720">G1087</f>
        <v>4346.3999999999996</v>
      </c>
      <c r="H1086" s="31">
        <f t="shared" ref="H1086:H1108" si="2721">H1087</f>
        <v>4346.3999999999996</v>
      </c>
      <c r="I1086" s="31">
        <f t="shared" ref="I1086:I1108" si="2722">I1087</f>
        <v>4346.3999999999996</v>
      </c>
      <c r="J1086" s="31">
        <f t="shared" ref="J1086:J1108" si="2723">J1087</f>
        <v>0</v>
      </c>
      <c r="K1086" s="31">
        <f t="shared" ref="K1086:K1108" si="2724">K1087</f>
        <v>0</v>
      </c>
      <c r="L1086" s="31">
        <f t="shared" ref="L1086:L1108" si="2725">L1087</f>
        <v>0</v>
      </c>
      <c r="M1086" s="31">
        <f t="shared" si="2717"/>
        <v>4346.3999999999996</v>
      </c>
      <c r="N1086" s="31">
        <f t="shared" si="2718"/>
        <v>4346.3999999999996</v>
      </c>
      <c r="O1086" s="31">
        <f t="shared" si="2719"/>
        <v>4346.3999999999996</v>
      </c>
      <c r="P1086" s="31">
        <f t="shared" ref="P1086:P1108" si="2726">P1087</f>
        <v>0</v>
      </c>
      <c r="Q1086" s="31">
        <f t="shared" ref="Q1086:Q1108" si="2727">Q1087</f>
        <v>0</v>
      </c>
      <c r="R1086" s="31">
        <f t="shared" ref="R1086:R1108" si="2728">R1087</f>
        <v>0</v>
      </c>
      <c r="S1086" s="31">
        <f t="shared" ref="S1086:S1108" si="2729">S1087</f>
        <v>0</v>
      </c>
      <c r="T1086" s="31">
        <f t="shared" ref="T1086:T1108" si="2730">T1087</f>
        <v>0</v>
      </c>
      <c r="U1086" s="31">
        <f t="shared" ref="U1086:U1108" si="2731">U1087</f>
        <v>0</v>
      </c>
      <c r="V1086" s="31">
        <f t="shared" ref="V1086:V1108" si="2732">V1087</f>
        <v>0</v>
      </c>
      <c r="W1086" s="31">
        <f t="shared" ref="W1086:W1108" si="2733">W1087</f>
        <v>0</v>
      </c>
      <c r="X1086" s="31">
        <f t="shared" ref="X1086:X1108" si="2734">X1087</f>
        <v>0</v>
      </c>
      <c r="Y1086" s="31">
        <f t="shared" ref="Y1086:Y1108" si="2735">Y1087</f>
        <v>0</v>
      </c>
      <c r="Z1086" s="31">
        <f t="shared" ref="Z1086:Z1108" si="2736">Z1087</f>
        <v>0</v>
      </c>
      <c r="AA1086" s="31">
        <f t="shared" ref="AA1086:AA1108" si="2737">AA1087</f>
        <v>0</v>
      </c>
      <c r="AB1086" s="31">
        <f t="shared" ref="AB1086:AB1108" si="2738">AB1087</f>
        <v>0</v>
      </c>
      <c r="AC1086" s="31">
        <f t="shared" si="2681"/>
        <v>4346.3999999999996</v>
      </c>
      <c r="AD1086" s="31">
        <f t="shared" si="2682"/>
        <v>4346.3999999999996</v>
      </c>
      <c r="AE1086" s="31">
        <f t="shared" si="2683"/>
        <v>4346.3999999999996</v>
      </c>
      <c r="AF1086" s="31">
        <f t="shared" ref="AF1086:AF1108" si="2739">AF1087</f>
        <v>0</v>
      </c>
      <c r="AG1086" s="31">
        <f t="shared" si="2684"/>
        <v>4346.3999999999996</v>
      </c>
      <c r="AH1086" s="31">
        <f t="shared" si="2685"/>
        <v>4346.3999999999996</v>
      </c>
      <c r="AI1086" s="31">
        <f t="shared" si="2686"/>
        <v>4346.3999999999996</v>
      </c>
      <c r="AJ1086" s="31">
        <f t="shared" ref="AJ1086:AJ1108" si="2740">AJ1087</f>
        <v>0</v>
      </c>
      <c r="AK1086" s="31">
        <f t="shared" ref="AK1086:AK1108" si="2741">AK1087</f>
        <v>0</v>
      </c>
      <c r="AL1086" s="31">
        <f t="shared" ref="AL1086:AL1108" si="2742">AL1087</f>
        <v>0</v>
      </c>
      <c r="AM1086" s="31">
        <f t="shared" ref="AM1086:AM1108" si="2743">AM1087</f>
        <v>0</v>
      </c>
      <c r="AN1086" s="31">
        <f t="shared" ref="AN1086:AN1108" si="2744">AN1087</f>
        <v>0</v>
      </c>
      <c r="AO1086" s="31">
        <f t="shared" ref="AO1086:AO1108" si="2745">AO1087</f>
        <v>0</v>
      </c>
      <c r="AP1086" s="31">
        <f t="shared" ref="AP1086:AP1108" si="2746">AP1087</f>
        <v>0</v>
      </c>
      <c r="AQ1086" s="31">
        <f t="shared" ref="AQ1086:AQ1108" si="2747">AQ1087</f>
        <v>0</v>
      </c>
      <c r="AR1086" s="31">
        <f t="shared" ref="AR1086:AR1108" si="2748">AR1087</f>
        <v>0</v>
      </c>
      <c r="AS1086" s="31">
        <f t="shared" si="2678"/>
        <v>4346.3999999999996</v>
      </c>
      <c r="AT1086" s="31">
        <f t="shared" si="2679"/>
        <v>4346.3999999999996</v>
      </c>
      <c r="AU1086" s="31">
        <f t="shared" si="2680"/>
        <v>4346.3999999999996</v>
      </c>
      <c r="AV1086" s="31">
        <f t="shared" ref="AV1086:AV1108" si="2749">AV1087</f>
        <v>0</v>
      </c>
      <c r="AW1086" s="32"/>
      <c r="AX1086" s="32"/>
      <c r="AY1086" s="1"/>
      <c r="AZ1086" s="1"/>
      <c r="BA1086" s="1"/>
      <c r="BB1086" s="1"/>
      <c r="BC1086" s="1"/>
      <c r="BD1086" s="1"/>
      <c r="BE1086" s="1"/>
    </row>
    <row r="1087" hidden="1">
      <c r="A1087" s="29" t="s">
        <v>504</v>
      </c>
      <c r="B1087" s="29" t="s">
        <v>74</v>
      </c>
      <c r="C1087" s="29" t="s">
        <v>74</v>
      </c>
      <c r="D1087" s="29" t="s">
        <v>205</v>
      </c>
      <c r="E1087" s="36"/>
      <c r="F1087" s="30" t="s">
        <v>34</v>
      </c>
      <c r="G1087" s="31">
        <f t="shared" si="2720"/>
        <v>4346.3999999999996</v>
      </c>
      <c r="H1087" s="31">
        <f t="shared" si="2721"/>
        <v>4346.3999999999996</v>
      </c>
      <c r="I1087" s="31">
        <f t="shared" si="2722"/>
        <v>4346.3999999999996</v>
      </c>
      <c r="J1087" s="31">
        <f t="shared" si="2723"/>
        <v>0</v>
      </c>
      <c r="K1087" s="31">
        <f t="shared" si="2724"/>
        <v>0</v>
      </c>
      <c r="L1087" s="31">
        <f t="shared" si="2725"/>
        <v>0</v>
      </c>
      <c r="M1087" s="31">
        <f t="shared" si="2717"/>
        <v>4346.3999999999996</v>
      </c>
      <c r="N1087" s="31">
        <f t="shared" si="2718"/>
        <v>4346.3999999999996</v>
      </c>
      <c r="O1087" s="31">
        <f t="shared" si="2719"/>
        <v>4346.3999999999996</v>
      </c>
      <c r="P1087" s="31">
        <f t="shared" si="2726"/>
        <v>0</v>
      </c>
      <c r="Q1087" s="31">
        <f t="shared" si="2727"/>
        <v>0</v>
      </c>
      <c r="R1087" s="31">
        <f t="shared" si="2728"/>
        <v>0</v>
      </c>
      <c r="S1087" s="31">
        <f t="shared" si="2729"/>
        <v>0</v>
      </c>
      <c r="T1087" s="31">
        <f t="shared" si="2730"/>
        <v>0</v>
      </c>
      <c r="U1087" s="31">
        <f t="shared" si="2731"/>
        <v>0</v>
      </c>
      <c r="V1087" s="31">
        <f t="shared" si="2732"/>
        <v>0</v>
      </c>
      <c r="W1087" s="31">
        <f t="shared" si="2733"/>
        <v>0</v>
      </c>
      <c r="X1087" s="31">
        <f t="shared" si="2734"/>
        <v>0</v>
      </c>
      <c r="Y1087" s="31">
        <f t="shared" si="2735"/>
        <v>0</v>
      </c>
      <c r="Z1087" s="31">
        <f t="shared" si="2736"/>
        <v>0</v>
      </c>
      <c r="AA1087" s="31">
        <f t="shared" si="2737"/>
        <v>0</v>
      </c>
      <c r="AB1087" s="31">
        <f t="shared" si="2738"/>
        <v>0</v>
      </c>
      <c r="AC1087" s="31">
        <f t="shared" si="2681"/>
        <v>4346.3999999999996</v>
      </c>
      <c r="AD1087" s="31">
        <f t="shared" si="2682"/>
        <v>4346.3999999999996</v>
      </c>
      <c r="AE1087" s="31">
        <f t="shared" si="2683"/>
        <v>4346.3999999999996</v>
      </c>
      <c r="AF1087" s="31">
        <f t="shared" si="2739"/>
        <v>0</v>
      </c>
      <c r="AG1087" s="31">
        <f t="shared" si="2684"/>
        <v>4346.3999999999996</v>
      </c>
      <c r="AH1087" s="31">
        <f t="shared" si="2685"/>
        <v>4346.3999999999996</v>
      </c>
      <c r="AI1087" s="31">
        <f t="shared" si="2686"/>
        <v>4346.3999999999996</v>
      </c>
      <c r="AJ1087" s="31">
        <f t="shared" si="2740"/>
        <v>0</v>
      </c>
      <c r="AK1087" s="31">
        <f t="shared" si="2741"/>
        <v>0</v>
      </c>
      <c r="AL1087" s="31">
        <f t="shared" si="2742"/>
        <v>0</v>
      </c>
      <c r="AM1087" s="31">
        <f t="shared" si="2743"/>
        <v>0</v>
      </c>
      <c r="AN1087" s="31">
        <f t="shared" si="2744"/>
        <v>0</v>
      </c>
      <c r="AO1087" s="31">
        <f t="shared" si="2745"/>
        <v>0</v>
      </c>
      <c r="AP1087" s="31">
        <f t="shared" si="2746"/>
        <v>0</v>
      </c>
      <c r="AQ1087" s="31">
        <f t="shared" si="2747"/>
        <v>0</v>
      </c>
      <c r="AR1087" s="31">
        <f t="shared" si="2748"/>
        <v>0</v>
      </c>
      <c r="AS1087" s="31">
        <f t="shared" si="2678"/>
        <v>4346.3999999999996</v>
      </c>
      <c r="AT1087" s="31">
        <f t="shared" si="2679"/>
        <v>4346.3999999999996</v>
      </c>
      <c r="AU1087" s="31">
        <f t="shared" si="2680"/>
        <v>4346.3999999999996</v>
      </c>
      <c r="AV1087" s="31">
        <f t="shared" si="2749"/>
        <v>0</v>
      </c>
      <c r="AW1087" s="32">
        <v>0</v>
      </c>
      <c r="AX1087" s="32"/>
      <c r="AY1087" s="1" t="s">
        <v>152</v>
      </c>
      <c r="AZ1087" s="1"/>
      <c r="BA1087" s="1"/>
      <c r="BB1087" s="1"/>
      <c r="BC1087" s="1"/>
      <c r="BD1087" s="1"/>
      <c r="BE1087" s="1"/>
    </row>
    <row r="1088" ht="47.25">
      <c r="A1088" s="29" t="s">
        <v>504</v>
      </c>
      <c r="B1088" s="29" t="s">
        <v>74</v>
      </c>
      <c r="C1088" s="29" t="s">
        <v>74</v>
      </c>
      <c r="D1088" s="29" t="s">
        <v>236</v>
      </c>
      <c r="E1088" s="36"/>
      <c r="F1088" s="30" t="s">
        <v>237</v>
      </c>
      <c r="G1088" s="31">
        <f t="shared" si="2720"/>
        <v>4346.3999999999996</v>
      </c>
      <c r="H1088" s="31">
        <f t="shared" si="2721"/>
        <v>4346.3999999999996</v>
      </c>
      <c r="I1088" s="31">
        <f t="shared" si="2722"/>
        <v>4346.3999999999996</v>
      </c>
      <c r="J1088" s="31">
        <f t="shared" si="2723"/>
        <v>0</v>
      </c>
      <c r="K1088" s="31">
        <f t="shared" si="2724"/>
        <v>0</v>
      </c>
      <c r="L1088" s="31">
        <f t="shared" si="2725"/>
        <v>0</v>
      </c>
      <c r="M1088" s="31">
        <f t="shared" si="2717"/>
        <v>4346.3999999999996</v>
      </c>
      <c r="N1088" s="31">
        <f t="shared" si="2718"/>
        <v>4346.3999999999996</v>
      </c>
      <c r="O1088" s="31">
        <f t="shared" si="2719"/>
        <v>4346.3999999999996</v>
      </c>
      <c r="P1088" s="31">
        <f t="shared" si="2726"/>
        <v>0</v>
      </c>
      <c r="Q1088" s="31">
        <f t="shared" si="2727"/>
        <v>0</v>
      </c>
      <c r="R1088" s="31">
        <f t="shared" si="2728"/>
        <v>0</v>
      </c>
      <c r="S1088" s="31">
        <f t="shared" si="2729"/>
        <v>0</v>
      </c>
      <c r="T1088" s="31">
        <f t="shared" si="2730"/>
        <v>0</v>
      </c>
      <c r="U1088" s="31">
        <f t="shared" si="2731"/>
        <v>0</v>
      </c>
      <c r="V1088" s="31">
        <f t="shared" si="2732"/>
        <v>0</v>
      </c>
      <c r="W1088" s="31">
        <f t="shared" si="2733"/>
        <v>0</v>
      </c>
      <c r="X1088" s="31">
        <f t="shared" si="2734"/>
        <v>0</v>
      </c>
      <c r="Y1088" s="31">
        <f t="shared" si="2735"/>
        <v>0</v>
      </c>
      <c r="Z1088" s="31">
        <f t="shared" si="2736"/>
        <v>0</v>
      </c>
      <c r="AA1088" s="31">
        <f t="shared" si="2737"/>
        <v>0</v>
      </c>
      <c r="AB1088" s="31">
        <f t="shared" si="2738"/>
        <v>0</v>
      </c>
      <c r="AC1088" s="31">
        <f t="shared" si="2681"/>
        <v>4346.3999999999996</v>
      </c>
      <c r="AD1088" s="31">
        <f t="shared" si="2682"/>
        <v>4346.3999999999996</v>
      </c>
      <c r="AE1088" s="31">
        <f t="shared" si="2683"/>
        <v>4346.3999999999996</v>
      </c>
      <c r="AF1088" s="31">
        <f t="shared" si="2739"/>
        <v>0</v>
      </c>
      <c r="AG1088" s="31">
        <f t="shared" si="2684"/>
        <v>4346.3999999999996</v>
      </c>
      <c r="AH1088" s="31">
        <f t="shared" si="2685"/>
        <v>4346.3999999999996</v>
      </c>
      <c r="AI1088" s="31">
        <f t="shared" si="2686"/>
        <v>4346.3999999999996</v>
      </c>
      <c r="AJ1088" s="31">
        <f t="shared" si="2740"/>
        <v>0</v>
      </c>
      <c r="AK1088" s="31">
        <f t="shared" si="2741"/>
        <v>0</v>
      </c>
      <c r="AL1088" s="31">
        <f t="shared" si="2742"/>
        <v>0</v>
      </c>
      <c r="AM1088" s="31">
        <f t="shared" si="2743"/>
        <v>0</v>
      </c>
      <c r="AN1088" s="31">
        <f t="shared" si="2744"/>
        <v>0</v>
      </c>
      <c r="AO1088" s="31">
        <f t="shared" si="2745"/>
        <v>0</v>
      </c>
      <c r="AP1088" s="31">
        <f t="shared" si="2746"/>
        <v>0</v>
      </c>
      <c r="AQ1088" s="31">
        <f t="shared" si="2747"/>
        <v>0</v>
      </c>
      <c r="AR1088" s="31">
        <f t="shared" si="2748"/>
        <v>0</v>
      </c>
      <c r="AS1088" s="31">
        <f t="shared" si="2678"/>
        <v>4346.3999999999996</v>
      </c>
      <c r="AT1088" s="31">
        <f t="shared" si="2679"/>
        <v>4346.3999999999996</v>
      </c>
      <c r="AU1088" s="31">
        <f t="shared" si="2680"/>
        <v>4346.3999999999996</v>
      </c>
      <c r="AV1088" s="31">
        <f t="shared" si="2749"/>
        <v>0</v>
      </c>
      <c r="AW1088" s="32"/>
      <c r="AX1088" s="32"/>
      <c r="AY1088" s="1"/>
      <c r="AZ1088" s="1"/>
      <c r="BA1088" s="1"/>
      <c r="BB1088" s="1"/>
      <c r="BC1088" s="1"/>
      <c r="BD1088" s="1"/>
      <c r="BE1088" s="1"/>
    </row>
    <row r="1089" ht="63">
      <c r="A1089" s="29" t="s">
        <v>504</v>
      </c>
      <c r="B1089" s="29" t="s">
        <v>74</v>
      </c>
      <c r="C1089" s="29" t="s">
        <v>74</v>
      </c>
      <c r="D1089" s="29" t="s">
        <v>485</v>
      </c>
      <c r="E1089" s="36"/>
      <c r="F1089" s="30" t="s">
        <v>486</v>
      </c>
      <c r="G1089" s="31">
        <f t="shared" si="2720"/>
        <v>4346.3999999999996</v>
      </c>
      <c r="H1089" s="31">
        <f t="shared" si="2721"/>
        <v>4346.3999999999996</v>
      </c>
      <c r="I1089" s="31">
        <f t="shared" si="2722"/>
        <v>4346.3999999999996</v>
      </c>
      <c r="J1089" s="31">
        <f t="shared" si="2723"/>
        <v>0</v>
      </c>
      <c r="K1089" s="31">
        <f t="shared" si="2724"/>
        <v>0</v>
      </c>
      <c r="L1089" s="31">
        <f t="shared" si="2725"/>
        <v>0</v>
      </c>
      <c r="M1089" s="31">
        <f t="shared" si="2717"/>
        <v>4346.3999999999996</v>
      </c>
      <c r="N1089" s="31">
        <f t="shared" si="2718"/>
        <v>4346.3999999999996</v>
      </c>
      <c r="O1089" s="31">
        <f t="shared" si="2719"/>
        <v>4346.3999999999996</v>
      </c>
      <c r="P1089" s="31">
        <f t="shared" si="2726"/>
        <v>0</v>
      </c>
      <c r="Q1089" s="31">
        <f t="shared" si="2727"/>
        <v>0</v>
      </c>
      <c r="R1089" s="31">
        <f t="shared" si="2728"/>
        <v>0</v>
      </c>
      <c r="S1089" s="31">
        <f t="shared" si="2729"/>
        <v>0</v>
      </c>
      <c r="T1089" s="31">
        <f t="shared" si="2730"/>
        <v>0</v>
      </c>
      <c r="U1089" s="31">
        <f t="shared" si="2731"/>
        <v>0</v>
      </c>
      <c r="V1089" s="31">
        <f t="shared" si="2732"/>
        <v>0</v>
      </c>
      <c r="W1089" s="31">
        <f t="shared" si="2733"/>
        <v>0</v>
      </c>
      <c r="X1089" s="31">
        <f t="shared" si="2734"/>
        <v>0</v>
      </c>
      <c r="Y1089" s="31">
        <f t="shared" si="2735"/>
        <v>0</v>
      </c>
      <c r="Z1089" s="31">
        <f t="shared" si="2736"/>
        <v>0</v>
      </c>
      <c r="AA1089" s="31">
        <f t="shared" si="2737"/>
        <v>0</v>
      </c>
      <c r="AB1089" s="31">
        <f t="shared" si="2738"/>
        <v>0</v>
      </c>
      <c r="AC1089" s="31">
        <f t="shared" si="2681"/>
        <v>4346.3999999999996</v>
      </c>
      <c r="AD1089" s="31">
        <f t="shared" si="2682"/>
        <v>4346.3999999999996</v>
      </c>
      <c r="AE1089" s="31">
        <f t="shared" si="2683"/>
        <v>4346.3999999999996</v>
      </c>
      <c r="AF1089" s="31">
        <f t="shared" si="2739"/>
        <v>0</v>
      </c>
      <c r="AG1089" s="31">
        <f t="shared" si="2684"/>
        <v>4346.3999999999996</v>
      </c>
      <c r="AH1089" s="31">
        <f t="shared" si="2685"/>
        <v>4346.3999999999996</v>
      </c>
      <c r="AI1089" s="31">
        <f t="shared" si="2686"/>
        <v>4346.3999999999996</v>
      </c>
      <c r="AJ1089" s="31">
        <f t="shared" si="2740"/>
        <v>0</v>
      </c>
      <c r="AK1089" s="31">
        <f t="shared" si="2741"/>
        <v>0</v>
      </c>
      <c r="AL1089" s="31">
        <f t="shared" si="2742"/>
        <v>0</v>
      </c>
      <c r="AM1089" s="31">
        <f t="shared" si="2743"/>
        <v>0</v>
      </c>
      <c r="AN1089" s="31">
        <f t="shared" si="2744"/>
        <v>0</v>
      </c>
      <c r="AO1089" s="31">
        <f t="shared" si="2745"/>
        <v>0</v>
      </c>
      <c r="AP1089" s="31">
        <f t="shared" si="2746"/>
        <v>0</v>
      </c>
      <c r="AQ1089" s="31">
        <f t="shared" si="2747"/>
        <v>0</v>
      </c>
      <c r="AR1089" s="31">
        <f t="shared" si="2748"/>
        <v>0</v>
      </c>
      <c r="AS1089" s="31">
        <f t="shared" si="2678"/>
        <v>4346.3999999999996</v>
      </c>
      <c r="AT1089" s="31">
        <f t="shared" si="2679"/>
        <v>4346.3999999999996</v>
      </c>
      <c r="AU1089" s="31">
        <f t="shared" si="2680"/>
        <v>4346.3999999999996</v>
      </c>
      <c r="AV1089" s="31">
        <f t="shared" si="2749"/>
        <v>0</v>
      </c>
      <c r="AW1089" s="32"/>
      <c r="AX1089" s="32"/>
      <c r="AY1089" s="1"/>
      <c r="AZ1089" s="1"/>
      <c r="BA1089" s="1"/>
      <c r="BB1089" s="1"/>
      <c r="BC1089" s="1"/>
      <c r="BD1089" s="1"/>
      <c r="BE1089" s="1"/>
    </row>
    <row r="1090" ht="31.5">
      <c r="A1090" s="29" t="s">
        <v>504</v>
      </c>
      <c r="B1090" s="29" t="s">
        <v>74</v>
      </c>
      <c r="C1090" s="29" t="s">
        <v>74</v>
      </c>
      <c r="D1090" s="29" t="s">
        <v>485</v>
      </c>
      <c r="E1090" s="29" t="s">
        <v>129</v>
      </c>
      <c r="F1090" s="30" t="s">
        <v>130</v>
      </c>
      <c r="G1090" s="31">
        <v>4346.3999999999996</v>
      </c>
      <c r="H1090" s="31">
        <v>4346.3999999999996</v>
      </c>
      <c r="I1090" s="31">
        <v>4346.3999999999996</v>
      </c>
      <c r="J1090" s="31"/>
      <c r="K1090" s="31"/>
      <c r="L1090" s="31"/>
      <c r="M1090" s="31">
        <f t="shared" si="2717"/>
        <v>4346.3999999999996</v>
      </c>
      <c r="N1090" s="31">
        <f t="shared" si="2718"/>
        <v>4346.3999999999996</v>
      </c>
      <c r="O1090" s="31">
        <f t="shared" si="2719"/>
        <v>4346.3999999999996</v>
      </c>
      <c r="P1090" s="31"/>
      <c r="Q1090" s="31"/>
      <c r="R1090" s="31"/>
      <c r="S1090" s="31"/>
      <c r="T1090" s="31"/>
      <c r="U1090" s="31"/>
      <c r="V1090" s="31"/>
      <c r="W1090" s="31"/>
      <c r="X1090" s="31"/>
      <c r="Y1090" s="31"/>
      <c r="Z1090" s="31"/>
      <c r="AA1090" s="31"/>
      <c r="AB1090" s="31"/>
      <c r="AC1090" s="31">
        <f t="shared" si="2681"/>
        <v>4346.3999999999996</v>
      </c>
      <c r="AD1090" s="31">
        <f t="shared" si="2682"/>
        <v>4346.3999999999996</v>
      </c>
      <c r="AE1090" s="31">
        <f t="shared" si="2683"/>
        <v>4346.3999999999996</v>
      </c>
      <c r="AF1090" s="31"/>
      <c r="AG1090" s="31">
        <f t="shared" si="2684"/>
        <v>4346.3999999999996</v>
      </c>
      <c r="AH1090" s="31">
        <f t="shared" si="2685"/>
        <v>4346.3999999999996</v>
      </c>
      <c r="AI1090" s="31">
        <f t="shared" si="2686"/>
        <v>4346.3999999999996</v>
      </c>
      <c r="AJ1090" s="31"/>
      <c r="AK1090" s="31"/>
      <c r="AL1090" s="31"/>
      <c r="AM1090" s="31"/>
      <c r="AN1090" s="31"/>
      <c r="AO1090" s="31"/>
      <c r="AP1090" s="31"/>
      <c r="AQ1090" s="31"/>
      <c r="AR1090" s="31"/>
      <c r="AS1090" s="31">
        <f t="shared" si="2678"/>
        <v>4346.3999999999996</v>
      </c>
      <c r="AT1090" s="31">
        <f t="shared" si="2679"/>
        <v>4346.3999999999996</v>
      </c>
      <c r="AU1090" s="31">
        <f t="shared" si="2680"/>
        <v>4346.3999999999996</v>
      </c>
      <c r="AV1090" s="31"/>
      <c r="AW1090" s="32"/>
      <c r="AX1090" s="32"/>
      <c r="AY1090" s="1"/>
      <c r="AZ1090" s="1"/>
      <c r="BA1090" s="1"/>
      <c r="BB1090" s="1"/>
      <c r="BC1090" s="1"/>
      <c r="BD1090" s="1"/>
      <c r="BE1090" s="1"/>
    </row>
    <row r="1091" ht="47.25">
      <c r="A1091" s="29" t="s">
        <v>504</v>
      </c>
      <c r="B1091" s="29" t="s">
        <v>74</v>
      </c>
      <c r="C1091" s="29" t="s">
        <v>74</v>
      </c>
      <c r="D1091" s="29" t="s">
        <v>248</v>
      </c>
      <c r="E1091" s="36"/>
      <c r="F1091" s="30" t="s">
        <v>249</v>
      </c>
      <c r="G1091" s="31">
        <f t="shared" si="2720"/>
        <v>500</v>
      </c>
      <c r="H1091" s="31">
        <f t="shared" si="2721"/>
        <v>500</v>
      </c>
      <c r="I1091" s="31">
        <f t="shared" si="2722"/>
        <v>500</v>
      </c>
      <c r="J1091" s="31">
        <f t="shared" si="2723"/>
        <v>0</v>
      </c>
      <c r="K1091" s="31">
        <f t="shared" si="2724"/>
        <v>0</v>
      </c>
      <c r="L1091" s="31">
        <f t="shared" si="2725"/>
        <v>0</v>
      </c>
      <c r="M1091" s="31">
        <f t="shared" si="2717"/>
        <v>500</v>
      </c>
      <c r="N1091" s="31">
        <f t="shared" si="2718"/>
        <v>500</v>
      </c>
      <c r="O1091" s="31">
        <f t="shared" si="2719"/>
        <v>500</v>
      </c>
      <c r="P1091" s="31">
        <f t="shared" si="2726"/>
        <v>0</v>
      </c>
      <c r="Q1091" s="31">
        <f t="shared" si="2727"/>
        <v>0</v>
      </c>
      <c r="R1091" s="31">
        <f t="shared" si="2728"/>
        <v>0</v>
      </c>
      <c r="S1091" s="31">
        <f t="shared" si="2729"/>
        <v>0</v>
      </c>
      <c r="T1091" s="31">
        <f t="shared" si="2730"/>
        <v>0</v>
      </c>
      <c r="U1091" s="31">
        <f t="shared" si="2731"/>
        <v>0</v>
      </c>
      <c r="V1091" s="31">
        <f t="shared" si="2732"/>
        <v>0</v>
      </c>
      <c r="W1091" s="31">
        <f t="shared" si="2733"/>
        <v>0</v>
      </c>
      <c r="X1091" s="31">
        <f t="shared" si="2734"/>
        <v>0</v>
      </c>
      <c r="Y1091" s="31">
        <f t="shared" si="2735"/>
        <v>0</v>
      </c>
      <c r="Z1091" s="31">
        <f t="shared" si="2736"/>
        <v>0</v>
      </c>
      <c r="AA1091" s="31">
        <f t="shared" si="2737"/>
        <v>0</v>
      </c>
      <c r="AB1091" s="31">
        <f t="shared" si="2738"/>
        <v>0</v>
      </c>
      <c r="AC1091" s="31">
        <f t="shared" si="2681"/>
        <v>500</v>
      </c>
      <c r="AD1091" s="31">
        <f t="shared" si="2682"/>
        <v>500</v>
      </c>
      <c r="AE1091" s="31">
        <f t="shared" si="2683"/>
        <v>500</v>
      </c>
      <c r="AF1091" s="31">
        <f t="shared" si="2739"/>
        <v>0</v>
      </c>
      <c r="AG1091" s="31">
        <f t="shared" si="2684"/>
        <v>500</v>
      </c>
      <c r="AH1091" s="31">
        <f t="shared" si="2685"/>
        <v>500</v>
      </c>
      <c r="AI1091" s="31">
        <f t="shared" si="2686"/>
        <v>500</v>
      </c>
      <c r="AJ1091" s="31">
        <f t="shared" si="2740"/>
        <v>0</v>
      </c>
      <c r="AK1091" s="31">
        <f t="shared" si="2741"/>
        <v>0</v>
      </c>
      <c r="AL1091" s="31">
        <f t="shared" si="2742"/>
        <v>0</v>
      </c>
      <c r="AM1091" s="31">
        <f t="shared" si="2743"/>
        <v>0</v>
      </c>
      <c r="AN1091" s="31">
        <f t="shared" si="2744"/>
        <v>0</v>
      </c>
      <c r="AO1091" s="31">
        <f t="shared" si="2745"/>
        <v>0</v>
      </c>
      <c r="AP1091" s="31">
        <f t="shared" si="2746"/>
        <v>0</v>
      </c>
      <c r="AQ1091" s="31">
        <f t="shared" si="2747"/>
        <v>0</v>
      </c>
      <c r="AR1091" s="31">
        <f t="shared" si="2748"/>
        <v>0</v>
      </c>
      <c r="AS1091" s="31">
        <f t="shared" si="2678"/>
        <v>500</v>
      </c>
      <c r="AT1091" s="31">
        <f t="shared" si="2679"/>
        <v>500</v>
      </c>
      <c r="AU1091" s="31">
        <f t="shared" si="2680"/>
        <v>500</v>
      </c>
      <c r="AV1091" s="31">
        <f t="shared" si="2749"/>
        <v>0</v>
      </c>
      <c r="AW1091" s="32"/>
      <c r="AX1091" s="32"/>
      <c r="AY1091" s="1"/>
      <c r="AZ1091" s="1"/>
      <c r="BA1091" s="1"/>
      <c r="BB1091" s="1"/>
      <c r="BC1091" s="1"/>
      <c r="BD1091" s="1"/>
      <c r="BE1091" s="1"/>
    </row>
    <row r="1092" hidden="1">
      <c r="A1092" s="29" t="s">
        <v>504</v>
      </c>
      <c r="B1092" s="29" t="s">
        <v>74</v>
      </c>
      <c r="C1092" s="29" t="s">
        <v>74</v>
      </c>
      <c r="D1092" s="29" t="s">
        <v>250</v>
      </c>
      <c r="E1092" s="36"/>
      <c r="F1092" s="30" t="s">
        <v>34</v>
      </c>
      <c r="G1092" s="31">
        <f t="shared" si="2720"/>
        <v>500</v>
      </c>
      <c r="H1092" s="31">
        <f t="shared" si="2721"/>
        <v>500</v>
      </c>
      <c r="I1092" s="31">
        <f t="shared" si="2722"/>
        <v>500</v>
      </c>
      <c r="J1092" s="31">
        <f t="shared" si="2723"/>
        <v>0</v>
      </c>
      <c r="K1092" s="31">
        <f t="shared" si="2724"/>
        <v>0</v>
      </c>
      <c r="L1092" s="31">
        <f t="shared" si="2725"/>
        <v>0</v>
      </c>
      <c r="M1092" s="31">
        <f t="shared" si="2717"/>
        <v>500</v>
      </c>
      <c r="N1092" s="31">
        <f t="shared" si="2718"/>
        <v>500</v>
      </c>
      <c r="O1092" s="31">
        <f t="shared" si="2719"/>
        <v>500</v>
      </c>
      <c r="P1092" s="31">
        <f t="shared" si="2726"/>
        <v>0</v>
      </c>
      <c r="Q1092" s="31">
        <f t="shared" si="2727"/>
        <v>0</v>
      </c>
      <c r="R1092" s="31">
        <f t="shared" si="2728"/>
        <v>0</v>
      </c>
      <c r="S1092" s="31">
        <f t="shared" si="2729"/>
        <v>0</v>
      </c>
      <c r="T1092" s="31">
        <f t="shared" si="2730"/>
        <v>0</v>
      </c>
      <c r="U1092" s="31">
        <f t="shared" si="2731"/>
        <v>0</v>
      </c>
      <c r="V1092" s="31">
        <f t="shared" si="2732"/>
        <v>0</v>
      </c>
      <c r="W1092" s="31">
        <f t="shared" si="2733"/>
        <v>0</v>
      </c>
      <c r="X1092" s="31">
        <f t="shared" si="2734"/>
        <v>0</v>
      </c>
      <c r="Y1092" s="31">
        <f t="shared" si="2735"/>
        <v>0</v>
      </c>
      <c r="Z1092" s="31">
        <f t="shared" si="2736"/>
        <v>0</v>
      </c>
      <c r="AA1092" s="31">
        <f t="shared" si="2737"/>
        <v>0</v>
      </c>
      <c r="AB1092" s="31">
        <f t="shared" si="2738"/>
        <v>0</v>
      </c>
      <c r="AC1092" s="31">
        <f t="shared" si="2681"/>
        <v>500</v>
      </c>
      <c r="AD1092" s="31">
        <f t="shared" si="2682"/>
        <v>500</v>
      </c>
      <c r="AE1092" s="31">
        <f t="shared" si="2683"/>
        <v>500</v>
      </c>
      <c r="AF1092" s="31">
        <f t="shared" si="2739"/>
        <v>0</v>
      </c>
      <c r="AG1092" s="31">
        <f t="shared" si="2684"/>
        <v>500</v>
      </c>
      <c r="AH1092" s="31">
        <f t="shared" si="2685"/>
        <v>500</v>
      </c>
      <c r="AI1092" s="31">
        <f t="shared" si="2686"/>
        <v>500</v>
      </c>
      <c r="AJ1092" s="31">
        <f t="shared" si="2740"/>
        <v>0</v>
      </c>
      <c r="AK1092" s="31">
        <f t="shared" si="2741"/>
        <v>0</v>
      </c>
      <c r="AL1092" s="31">
        <f t="shared" si="2742"/>
        <v>0</v>
      </c>
      <c r="AM1092" s="31">
        <f t="shared" si="2743"/>
        <v>0</v>
      </c>
      <c r="AN1092" s="31">
        <f t="shared" si="2744"/>
        <v>0</v>
      </c>
      <c r="AO1092" s="31">
        <f t="shared" si="2745"/>
        <v>0</v>
      </c>
      <c r="AP1092" s="31">
        <f t="shared" si="2746"/>
        <v>0</v>
      </c>
      <c r="AQ1092" s="31">
        <f t="shared" si="2747"/>
        <v>0</v>
      </c>
      <c r="AR1092" s="31">
        <f t="shared" si="2748"/>
        <v>0</v>
      </c>
      <c r="AS1092" s="31">
        <f t="shared" si="2678"/>
        <v>500</v>
      </c>
      <c r="AT1092" s="31">
        <f t="shared" si="2679"/>
        <v>500</v>
      </c>
      <c r="AU1092" s="31">
        <f t="shared" si="2680"/>
        <v>500</v>
      </c>
      <c r="AV1092" s="31">
        <f t="shared" si="2749"/>
        <v>0</v>
      </c>
      <c r="AW1092" s="32">
        <v>0</v>
      </c>
      <c r="AX1092" s="32"/>
      <c r="AY1092" s="1" t="s">
        <v>152</v>
      </c>
      <c r="AZ1092" s="1"/>
      <c r="BA1092" s="1"/>
      <c r="BB1092" s="1"/>
      <c r="BC1092" s="1"/>
      <c r="BD1092" s="1"/>
      <c r="BE1092" s="1"/>
    </row>
    <row r="1093" ht="31.5">
      <c r="A1093" s="29" t="s">
        <v>504</v>
      </c>
      <c r="B1093" s="29" t="s">
        <v>74</v>
      </c>
      <c r="C1093" s="29" t="s">
        <v>74</v>
      </c>
      <c r="D1093" s="29" t="s">
        <v>259</v>
      </c>
      <c r="E1093" s="36"/>
      <c r="F1093" s="30" t="s">
        <v>260</v>
      </c>
      <c r="G1093" s="31">
        <f t="shared" si="2720"/>
        <v>500</v>
      </c>
      <c r="H1093" s="31">
        <f t="shared" si="2721"/>
        <v>500</v>
      </c>
      <c r="I1093" s="31">
        <f t="shared" si="2722"/>
        <v>500</v>
      </c>
      <c r="J1093" s="31">
        <f t="shared" si="2723"/>
        <v>0</v>
      </c>
      <c r="K1093" s="31">
        <f t="shared" si="2724"/>
        <v>0</v>
      </c>
      <c r="L1093" s="31">
        <f t="shared" si="2725"/>
        <v>0</v>
      </c>
      <c r="M1093" s="31">
        <f t="shared" si="2717"/>
        <v>500</v>
      </c>
      <c r="N1093" s="31">
        <f t="shared" si="2718"/>
        <v>500</v>
      </c>
      <c r="O1093" s="31">
        <f t="shared" si="2719"/>
        <v>500</v>
      </c>
      <c r="P1093" s="31">
        <f t="shared" si="2726"/>
        <v>0</v>
      </c>
      <c r="Q1093" s="31">
        <f t="shared" si="2727"/>
        <v>0</v>
      </c>
      <c r="R1093" s="31">
        <f t="shared" si="2728"/>
        <v>0</v>
      </c>
      <c r="S1093" s="31">
        <f t="shared" si="2729"/>
        <v>0</v>
      </c>
      <c r="T1093" s="31">
        <f t="shared" si="2730"/>
        <v>0</v>
      </c>
      <c r="U1093" s="31">
        <f t="shared" si="2731"/>
        <v>0</v>
      </c>
      <c r="V1093" s="31">
        <f t="shared" si="2732"/>
        <v>0</v>
      </c>
      <c r="W1093" s="31">
        <f t="shared" si="2733"/>
        <v>0</v>
      </c>
      <c r="X1093" s="31">
        <f t="shared" si="2734"/>
        <v>0</v>
      </c>
      <c r="Y1093" s="31">
        <f t="shared" si="2735"/>
        <v>0</v>
      </c>
      <c r="Z1093" s="31">
        <f t="shared" si="2736"/>
        <v>0</v>
      </c>
      <c r="AA1093" s="31">
        <f t="shared" si="2737"/>
        <v>0</v>
      </c>
      <c r="AB1093" s="31">
        <f t="shared" si="2738"/>
        <v>0</v>
      </c>
      <c r="AC1093" s="31">
        <f t="shared" si="2681"/>
        <v>500</v>
      </c>
      <c r="AD1093" s="31">
        <f t="shared" si="2682"/>
        <v>500</v>
      </c>
      <c r="AE1093" s="31">
        <f t="shared" si="2683"/>
        <v>500</v>
      </c>
      <c r="AF1093" s="31">
        <f t="shared" si="2739"/>
        <v>0</v>
      </c>
      <c r="AG1093" s="31">
        <f t="shared" si="2684"/>
        <v>500</v>
      </c>
      <c r="AH1093" s="31">
        <f t="shared" si="2685"/>
        <v>500</v>
      </c>
      <c r="AI1093" s="31">
        <f t="shared" si="2686"/>
        <v>500</v>
      </c>
      <c r="AJ1093" s="31">
        <f t="shared" si="2740"/>
        <v>0</v>
      </c>
      <c r="AK1093" s="31">
        <f t="shared" si="2741"/>
        <v>0</v>
      </c>
      <c r="AL1093" s="31">
        <f t="shared" si="2742"/>
        <v>0</v>
      </c>
      <c r="AM1093" s="31">
        <f t="shared" si="2743"/>
        <v>0</v>
      </c>
      <c r="AN1093" s="31">
        <f t="shared" si="2744"/>
        <v>0</v>
      </c>
      <c r="AO1093" s="31">
        <f t="shared" si="2745"/>
        <v>0</v>
      </c>
      <c r="AP1093" s="31">
        <f t="shared" si="2746"/>
        <v>0</v>
      </c>
      <c r="AQ1093" s="31">
        <f t="shared" si="2747"/>
        <v>0</v>
      </c>
      <c r="AR1093" s="31">
        <f t="shared" si="2748"/>
        <v>0</v>
      </c>
      <c r="AS1093" s="31">
        <f t="shared" si="2678"/>
        <v>500</v>
      </c>
      <c r="AT1093" s="31">
        <f t="shared" si="2679"/>
        <v>500</v>
      </c>
      <c r="AU1093" s="31">
        <f t="shared" si="2680"/>
        <v>500</v>
      </c>
      <c r="AV1093" s="31">
        <f t="shared" si="2749"/>
        <v>0</v>
      </c>
      <c r="AW1093" s="32"/>
      <c r="AX1093" s="32"/>
      <c r="AY1093" s="1"/>
      <c r="AZ1093" s="1"/>
      <c r="BA1093" s="1"/>
      <c r="BB1093" s="1"/>
      <c r="BC1093" s="1"/>
      <c r="BD1093" s="1"/>
      <c r="BE1093" s="1"/>
    </row>
    <row r="1094" ht="47.25">
      <c r="A1094" s="29" t="s">
        <v>504</v>
      </c>
      <c r="B1094" s="29" t="s">
        <v>74</v>
      </c>
      <c r="C1094" s="29" t="s">
        <v>74</v>
      </c>
      <c r="D1094" s="29" t="s">
        <v>487</v>
      </c>
      <c r="E1094" s="36"/>
      <c r="F1094" s="30" t="s">
        <v>488</v>
      </c>
      <c r="G1094" s="31">
        <f t="shared" si="2720"/>
        <v>500</v>
      </c>
      <c r="H1094" s="31">
        <f t="shared" si="2721"/>
        <v>500</v>
      </c>
      <c r="I1094" s="31">
        <f t="shared" si="2722"/>
        <v>500</v>
      </c>
      <c r="J1094" s="31">
        <f t="shared" si="2723"/>
        <v>0</v>
      </c>
      <c r="K1094" s="31">
        <f t="shared" si="2724"/>
        <v>0</v>
      </c>
      <c r="L1094" s="31">
        <f t="shared" si="2725"/>
        <v>0</v>
      </c>
      <c r="M1094" s="31">
        <f t="shared" si="2717"/>
        <v>500</v>
      </c>
      <c r="N1094" s="31">
        <f t="shared" si="2718"/>
        <v>500</v>
      </c>
      <c r="O1094" s="31">
        <f t="shared" si="2719"/>
        <v>500</v>
      </c>
      <c r="P1094" s="31">
        <f t="shared" si="2726"/>
        <v>0</v>
      </c>
      <c r="Q1094" s="31">
        <f t="shared" si="2727"/>
        <v>0</v>
      </c>
      <c r="R1094" s="31">
        <f t="shared" si="2728"/>
        <v>0</v>
      </c>
      <c r="S1094" s="31">
        <f t="shared" si="2729"/>
        <v>0</v>
      </c>
      <c r="T1094" s="31">
        <f t="shared" si="2730"/>
        <v>0</v>
      </c>
      <c r="U1094" s="31">
        <f t="shared" si="2731"/>
        <v>0</v>
      </c>
      <c r="V1094" s="31">
        <f t="shared" si="2732"/>
        <v>0</v>
      </c>
      <c r="W1094" s="31">
        <f t="shared" si="2733"/>
        <v>0</v>
      </c>
      <c r="X1094" s="31">
        <f t="shared" si="2734"/>
        <v>0</v>
      </c>
      <c r="Y1094" s="31">
        <f t="shared" si="2735"/>
        <v>0</v>
      </c>
      <c r="Z1094" s="31">
        <f t="shared" si="2736"/>
        <v>0</v>
      </c>
      <c r="AA1094" s="31">
        <f t="shared" si="2737"/>
        <v>0</v>
      </c>
      <c r="AB1094" s="31">
        <f t="shared" si="2738"/>
        <v>0</v>
      </c>
      <c r="AC1094" s="31">
        <f t="shared" si="2681"/>
        <v>500</v>
      </c>
      <c r="AD1094" s="31">
        <f t="shared" si="2682"/>
        <v>500</v>
      </c>
      <c r="AE1094" s="31">
        <f t="shared" si="2683"/>
        <v>500</v>
      </c>
      <c r="AF1094" s="31">
        <f t="shared" si="2739"/>
        <v>0</v>
      </c>
      <c r="AG1094" s="31">
        <f t="shared" si="2684"/>
        <v>500</v>
      </c>
      <c r="AH1094" s="31">
        <f t="shared" si="2685"/>
        <v>500</v>
      </c>
      <c r="AI1094" s="31">
        <f t="shared" si="2686"/>
        <v>500</v>
      </c>
      <c r="AJ1094" s="31">
        <f t="shared" si="2740"/>
        <v>0</v>
      </c>
      <c r="AK1094" s="31">
        <f t="shared" si="2741"/>
        <v>0</v>
      </c>
      <c r="AL1094" s="31">
        <f t="shared" si="2742"/>
        <v>0</v>
      </c>
      <c r="AM1094" s="31">
        <f t="shared" si="2743"/>
        <v>0</v>
      </c>
      <c r="AN1094" s="31">
        <f t="shared" si="2744"/>
        <v>0</v>
      </c>
      <c r="AO1094" s="31">
        <f t="shared" si="2745"/>
        <v>0</v>
      </c>
      <c r="AP1094" s="31">
        <f t="shared" si="2746"/>
        <v>0</v>
      </c>
      <c r="AQ1094" s="31">
        <f t="shared" si="2747"/>
        <v>0</v>
      </c>
      <c r="AR1094" s="31">
        <f t="shared" si="2748"/>
        <v>0</v>
      </c>
      <c r="AS1094" s="31">
        <f t="shared" si="2678"/>
        <v>500</v>
      </c>
      <c r="AT1094" s="31">
        <f t="shared" si="2679"/>
        <v>500</v>
      </c>
      <c r="AU1094" s="31">
        <f t="shared" si="2680"/>
        <v>500</v>
      </c>
      <c r="AV1094" s="31">
        <f t="shared" si="2749"/>
        <v>0</v>
      </c>
      <c r="AW1094" s="32"/>
      <c r="AX1094" s="32"/>
      <c r="AY1094" s="1"/>
      <c r="AZ1094" s="1"/>
      <c r="BA1094" s="1"/>
      <c r="BB1094" s="1"/>
      <c r="BC1094" s="1"/>
      <c r="BD1094" s="1"/>
      <c r="BE1094" s="1"/>
    </row>
    <row r="1095" ht="31.5">
      <c r="A1095" s="29" t="s">
        <v>504</v>
      </c>
      <c r="B1095" s="29" t="s">
        <v>74</v>
      </c>
      <c r="C1095" s="29" t="s">
        <v>74</v>
      </c>
      <c r="D1095" s="29" t="s">
        <v>487</v>
      </c>
      <c r="E1095" s="29" t="s">
        <v>39</v>
      </c>
      <c r="F1095" s="30" t="s">
        <v>40</v>
      </c>
      <c r="G1095" s="31">
        <v>500</v>
      </c>
      <c r="H1095" s="31">
        <v>500</v>
      </c>
      <c r="I1095" s="31">
        <v>500</v>
      </c>
      <c r="J1095" s="31"/>
      <c r="K1095" s="31"/>
      <c r="L1095" s="31"/>
      <c r="M1095" s="31">
        <f t="shared" si="2717"/>
        <v>500</v>
      </c>
      <c r="N1095" s="31">
        <f t="shared" si="2718"/>
        <v>500</v>
      </c>
      <c r="O1095" s="31">
        <f t="shared" si="2719"/>
        <v>500</v>
      </c>
      <c r="P1095" s="31"/>
      <c r="Q1095" s="31"/>
      <c r="R1095" s="31"/>
      <c r="S1095" s="31"/>
      <c r="T1095" s="31"/>
      <c r="U1095" s="31"/>
      <c r="V1095" s="31"/>
      <c r="W1095" s="31"/>
      <c r="X1095" s="31"/>
      <c r="Y1095" s="31"/>
      <c r="Z1095" s="31"/>
      <c r="AA1095" s="31"/>
      <c r="AB1095" s="31"/>
      <c r="AC1095" s="31">
        <f t="shared" si="2681"/>
        <v>500</v>
      </c>
      <c r="AD1095" s="31">
        <f t="shared" si="2682"/>
        <v>500</v>
      </c>
      <c r="AE1095" s="31">
        <f t="shared" si="2683"/>
        <v>500</v>
      </c>
      <c r="AF1095" s="31"/>
      <c r="AG1095" s="31">
        <f t="shared" si="2684"/>
        <v>500</v>
      </c>
      <c r="AH1095" s="31">
        <f t="shared" si="2685"/>
        <v>500</v>
      </c>
      <c r="AI1095" s="31">
        <f t="shared" si="2686"/>
        <v>500</v>
      </c>
      <c r="AJ1095" s="31"/>
      <c r="AK1095" s="31"/>
      <c r="AL1095" s="31"/>
      <c r="AM1095" s="31"/>
      <c r="AN1095" s="31"/>
      <c r="AO1095" s="31"/>
      <c r="AP1095" s="31"/>
      <c r="AQ1095" s="31"/>
      <c r="AR1095" s="31"/>
      <c r="AS1095" s="31">
        <f t="shared" si="2678"/>
        <v>500</v>
      </c>
      <c r="AT1095" s="31">
        <f t="shared" si="2679"/>
        <v>500</v>
      </c>
      <c r="AU1095" s="31">
        <f t="shared" si="2680"/>
        <v>500</v>
      </c>
      <c r="AV1095" s="31"/>
      <c r="AW1095" s="32"/>
      <c r="AX1095" s="32"/>
      <c r="AY1095" s="1"/>
      <c r="AZ1095" s="1"/>
      <c r="BA1095" s="1"/>
      <c r="BB1095" s="1"/>
      <c r="BC1095" s="1"/>
      <c r="BD1095" s="1"/>
      <c r="BE1095" s="1"/>
    </row>
    <row r="1096" s="19" customFormat="1">
      <c r="A1096" s="20" t="s">
        <v>504</v>
      </c>
      <c r="B1096" s="20" t="s">
        <v>265</v>
      </c>
      <c r="C1096" s="20"/>
      <c r="D1096" s="20"/>
      <c r="E1096" s="20"/>
      <c r="F1096" s="21" t="s">
        <v>266</v>
      </c>
      <c r="G1096" s="22">
        <f t="shared" si="2720"/>
        <v>5678</v>
      </c>
      <c r="H1096" s="22">
        <f t="shared" si="2721"/>
        <v>4788</v>
      </c>
      <c r="I1096" s="22">
        <f t="shared" si="2722"/>
        <v>4788</v>
      </c>
      <c r="J1096" s="22">
        <f t="shared" si="2723"/>
        <v>0</v>
      </c>
      <c r="K1096" s="22">
        <f t="shared" si="2724"/>
        <v>0</v>
      </c>
      <c r="L1096" s="22">
        <f t="shared" si="2725"/>
        <v>0</v>
      </c>
      <c r="M1096" s="22">
        <f t="shared" si="2717"/>
        <v>5678</v>
      </c>
      <c r="N1096" s="22">
        <f t="shared" si="2718"/>
        <v>4788</v>
      </c>
      <c r="O1096" s="22">
        <f t="shared" si="2719"/>
        <v>4788</v>
      </c>
      <c r="P1096" s="22">
        <f t="shared" si="2726"/>
        <v>0</v>
      </c>
      <c r="Q1096" s="22">
        <f t="shared" si="2727"/>
        <v>0</v>
      </c>
      <c r="R1096" s="22">
        <f t="shared" si="2728"/>
        <v>-2250</v>
      </c>
      <c r="S1096" s="22">
        <f t="shared" si="2729"/>
        <v>0</v>
      </c>
      <c r="T1096" s="22">
        <f t="shared" si="2730"/>
        <v>0</v>
      </c>
      <c r="U1096" s="22">
        <f t="shared" si="2731"/>
        <v>0</v>
      </c>
      <c r="V1096" s="22">
        <f t="shared" si="2732"/>
        <v>0</v>
      </c>
      <c r="W1096" s="22">
        <f t="shared" si="2733"/>
        <v>0</v>
      </c>
      <c r="X1096" s="22">
        <f t="shared" si="2734"/>
        <v>0</v>
      </c>
      <c r="Y1096" s="22">
        <f t="shared" si="2735"/>
        <v>0</v>
      </c>
      <c r="Z1096" s="22">
        <f t="shared" si="2736"/>
        <v>0</v>
      </c>
      <c r="AA1096" s="22">
        <f t="shared" si="2737"/>
        <v>0</v>
      </c>
      <c r="AB1096" s="22">
        <f t="shared" si="2738"/>
        <v>0</v>
      </c>
      <c r="AC1096" s="22">
        <f t="shared" si="2681"/>
        <v>3428</v>
      </c>
      <c r="AD1096" s="22">
        <f t="shared" si="2682"/>
        <v>4788</v>
      </c>
      <c r="AE1096" s="22">
        <f t="shared" si="2683"/>
        <v>4788</v>
      </c>
      <c r="AF1096" s="22">
        <f t="shared" si="2739"/>
        <v>0</v>
      </c>
      <c r="AG1096" s="22">
        <f t="shared" si="2684"/>
        <v>3428</v>
      </c>
      <c r="AH1096" s="22">
        <f t="shared" si="2685"/>
        <v>4788</v>
      </c>
      <c r="AI1096" s="22">
        <f t="shared" si="2686"/>
        <v>4788</v>
      </c>
      <c r="AJ1096" s="22">
        <f t="shared" si="2740"/>
        <v>0</v>
      </c>
      <c r="AK1096" s="22">
        <f t="shared" si="2741"/>
        <v>0</v>
      </c>
      <c r="AL1096" s="22">
        <f t="shared" si="2742"/>
        <v>-2.6819999999999999</v>
      </c>
      <c r="AM1096" s="22">
        <f t="shared" si="2743"/>
        <v>0</v>
      </c>
      <c r="AN1096" s="22">
        <f t="shared" si="2744"/>
        <v>0</v>
      </c>
      <c r="AO1096" s="22">
        <f t="shared" si="2745"/>
        <v>0</v>
      </c>
      <c r="AP1096" s="22">
        <f t="shared" si="2746"/>
        <v>0</v>
      </c>
      <c r="AQ1096" s="22">
        <f t="shared" si="2747"/>
        <v>0</v>
      </c>
      <c r="AR1096" s="22">
        <f t="shared" si="2748"/>
        <v>0</v>
      </c>
      <c r="AS1096" s="22">
        <f t="shared" si="2678"/>
        <v>3425.3180000000002</v>
      </c>
      <c r="AT1096" s="22">
        <f t="shared" si="2679"/>
        <v>4788</v>
      </c>
      <c r="AU1096" s="22">
        <f t="shared" si="2680"/>
        <v>4788</v>
      </c>
      <c r="AV1096" s="22">
        <f t="shared" si="2749"/>
        <v>0</v>
      </c>
      <c r="AW1096" s="23"/>
      <c r="AX1096" s="23"/>
      <c r="AY1096" s="19"/>
      <c r="AZ1096" s="19"/>
      <c r="BA1096" s="19"/>
      <c r="BB1096" s="19"/>
      <c r="BC1096" s="19"/>
      <c r="BD1096" s="19"/>
      <c r="BE1096" s="19"/>
    </row>
    <row r="1097" s="24" customFormat="1">
      <c r="A1097" s="25" t="s">
        <v>504</v>
      </c>
      <c r="B1097" s="25" t="s">
        <v>265</v>
      </c>
      <c r="C1097" s="25" t="s">
        <v>27</v>
      </c>
      <c r="D1097" s="25"/>
      <c r="E1097" s="25"/>
      <c r="F1097" s="26" t="s">
        <v>267</v>
      </c>
      <c r="G1097" s="27">
        <f t="shared" si="2720"/>
        <v>5678</v>
      </c>
      <c r="H1097" s="27">
        <f t="shared" si="2721"/>
        <v>4788</v>
      </c>
      <c r="I1097" s="27">
        <f t="shared" si="2722"/>
        <v>4788</v>
      </c>
      <c r="J1097" s="27">
        <f t="shared" si="2723"/>
        <v>0</v>
      </c>
      <c r="K1097" s="27">
        <f t="shared" si="2724"/>
        <v>0</v>
      </c>
      <c r="L1097" s="27">
        <f t="shared" si="2725"/>
        <v>0</v>
      </c>
      <c r="M1097" s="27">
        <f t="shared" si="2717"/>
        <v>5678</v>
      </c>
      <c r="N1097" s="27">
        <f t="shared" si="2718"/>
        <v>4788</v>
      </c>
      <c r="O1097" s="27">
        <f t="shared" si="2719"/>
        <v>4788</v>
      </c>
      <c r="P1097" s="27">
        <f t="shared" si="2726"/>
        <v>0</v>
      </c>
      <c r="Q1097" s="27">
        <f t="shared" si="2727"/>
        <v>0</v>
      </c>
      <c r="R1097" s="27">
        <f t="shared" si="2728"/>
        <v>-2250</v>
      </c>
      <c r="S1097" s="27">
        <f t="shared" si="2729"/>
        <v>0</v>
      </c>
      <c r="T1097" s="27">
        <f t="shared" si="2730"/>
        <v>0</v>
      </c>
      <c r="U1097" s="27">
        <f t="shared" si="2731"/>
        <v>0</v>
      </c>
      <c r="V1097" s="27">
        <f t="shared" si="2732"/>
        <v>0</v>
      </c>
      <c r="W1097" s="27">
        <f t="shared" si="2733"/>
        <v>0</v>
      </c>
      <c r="X1097" s="27">
        <f t="shared" si="2734"/>
        <v>0</v>
      </c>
      <c r="Y1097" s="27">
        <f t="shared" si="2735"/>
        <v>0</v>
      </c>
      <c r="Z1097" s="27">
        <f t="shared" si="2736"/>
        <v>0</v>
      </c>
      <c r="AA1097" s="27">
        <f t="shared" si="2737"/>
        <v>0</v>
      </c>
      <c r="AB1097" s="27">
        <f t="shared" si="2738"/>
        <v>0</v>
      </c>
      <c r="AC1097" s="27">
        <f t="shared" si="2681"/>
        <v>3428</v>
      </c>
      <c r="AD1097" s="27">
        <f t="shared" si="2682"/>
        <v>4788</v>
      </c>
      <c r="AE1097" s="27">
        <f t="shared" si="2683"/>
        <v>4788</v>
      </c>
      <c r="AF1097" s="27">
        <f t="shared" si="2739"/>
        <v>0</v>
      </c>
      <c r="AG1097" s="27">
        <f t="shared" si="2684"/>
        <v>3428</v>
      </c>
      <c r="AH1097" s="27">
        <f t="shared" si="2685"/>
        <v>4788</v>
      </c>
      <c r="AI1097" s="27">
        <f t="shared" si="2686"/>
        <v>4788</v>
      </c>
      <c r="AJ1097" s="27">
        <f t="shared" si="2740"/>
        <v>0</v>
      </c>
      <c r="AK1097" s="27">
        <f t="shared" si="2741"/>
        <v>0</v>
      </c>
      <c r="AL1097" s="27">
        <f t="shared" si="2742"/>
        <v>-2.6819999999999999</v>
      </c>
      <c r="AM1097" s="27">
        <f t="shared" si="2743"/>
        <v>0</v>
      </c>
      <c r="AN1097" s="27">
        <f t="shared" si="2744"/>
        <v>0</v>
      </c>
      <c r="AO1097" s="27">
        <f t="shared" si="2745"/>
        <v>0</v>
      </c>
      <c r="AP1097" s="27">
        <f t="shared" si="2746"/>
        <v>0</v>
      </c>
      <c r="AQ1097" s="27">
        <f t="shared" si="2747"/>
        <v>0</v>
      </c>
      <c r="AR1097" s="27">
        <f t="shared" si="2748"/>
        <v>0</v>
      </c>
      <c r="AS1097" s="27">
        <f t="shared" si="2678"/>
        <v>3425.3180000000002</v>
      </c>
      <c r="AT1097" s="27">
        <f t="shared" si="2679"/>
        <v>4788</v>
      </c>
      <c r="AU1097" s="27">
        <f t="shared" si="2680"/>
        <v>4788</v>
      </c>
      <c r="AV1097" s="27">
        <f t="shared" si="2749"/>
        <v>0</v>
      </c>
      <c r="AW1097" s="28"/>
      <c r="AX1097" s="28"/>
      <c r="AY1097" s="24"/>
      <c r="AZ1097" s="24"/>
      <c r="BA1097" s="24"/>
      <c r="BB1097" s="24"/>
      <c r="BC1097" s="24"/>
      <c r="BD1097" s="24"/>
      <c r="BE1097" s="24"/>
    </row>
    <row r="1098" ht="31.5">
      <c r="A1098" s="29" t="s">
        <v>504</v>
      </c>
      <c r="B1098" s="29" t="s">
        <v>265</v>
      </c>
      <c r="C1098" s="29" t="s">
        <v>27</v>
      </c>
      <c r="D1098" s="29" t="s">
        <v>203</v>
      </c>
      <c r="E1098" s="36"/>
      <c r="F1098" s="30" t="s">
        <v>204</v>
      </c>
      <c r="G1098" s="31">
        <f t="shared" si="2720"/>
        <v>5678</v>
      </c>
      <c r="H1098" s="31">
        <f t="shared" si="2721"/>
        <v>4788</v>
      </c>
      <c r="I1098" s="31">
        <f t="shared" si="2722"/>
        <v>4788</v>
      </c>
      <c r="J1098" s="31">
        <f t="shared" si="2723"/>
        <v>0</v>
      </c>
      <c r="K1098" s="31">
        <f t="shared" si="2724"/>
        <v>0</v>
      </c>
      <c r="L1098" s="31">
        <f t="shared" si="2725"/>
        <v>0</v>
      </c>
      <c r="M1098" s="31">
        <f t="shared" si="2717"/>
        <v>5678</v>
      </c>
      <c r="N1098" s="31">
        <f t="shared" si="2718"/>
        <v>4788</v>
      </c>
      <c r="O1098" s="31">
        <f t="shared" si="2719"/>
        <v>4788</v>
      </c>
      <c r="P1098" s="31">
        <f t="shared" si="2726"/>
        <v>0</v>
      </c>
      <c r="Q1098" s="31">
        <f t="shared" si="2727"/>
        <v>0</v>
      </c>
      <c r="R1098" s="31">
        <f t="shared" si="2728"/>
        <v>-2250</v>
      </c>
      <c r="S1098" s="31">
        <f t="shared" si="2729"/>
        <v>0</v>
      </c>
      <c r="T1098" s="31">
        <f t="shared" si="2730"/>
        <v>0</v>
      </c>
      <c r="U1098" s="31">
        <f t="shared" si="2731"/>
        <v>0</v>
      </c>
      <c r="V1098" s="31">
        <f t="shared" si="2732"/>
        <v>0</v>
      </c>
      <c r="W1098" s="31">
        <f t="shared" si="2733"/>
        <v>0</v>
      </c>
      <c r="X1098" s="31">
        <f t="shared" si="2734"/>
        <v>0</v>
      </c>
      <c r="Y1098" s="31">
        <f t="shared" si="2735"/>
        <v>0</v>
      </c>
      <c r="Z1098" s="31">
        <f t="shared" si="2736"/>
        <v>0</v>
      </c>
      <c r="AA1098" s="31">
        <f t="shared" si="2737"/>
        <v>0</v>
      </c>
      <c r="AB1098" s="31">
        <f t="shared" si="2738"/>
        <v>0</v>
      </c>
      <c r="AC1098" s="31">
        <f t="shared" si="2681"/>
        <v>3428</v>
      </c>
      <c r="AD1098" s="31">
        <f t="shared" si="2682"/>
        <v>4788</v>
      </c>
      <c r="AE1098" s="31">
        <f t="shared" si="2683"/>
        <v>4788</v>
      </c>
      <c r="AF1098" s="31">
        <f t="shared" si="2739"/>
        <v>0</v>
      </c>
      <c r="AG1098" s="31">
        <f t="shared" si="2684"/>
        <v>3428</v>
      </c>
      <c r="AH1098" s="31">
        <f t="shared" si="2685"/>
        <v>4788</v>
      </c>
      <c r="AI1098" s="31">
        <f t="shared" si="2686"/>
        <v>4788</v>
      </c>
      <c r="AJ1098" s="31">
        <f t="shared" si="2740"/>
        <v>0</v>
      </c>
      <c r="AK1098" s="31">
        <f t="shared" si="2741"/>
        <v>0</v>
      </c>
      <c r="AL1098" s="31">
        <f t="shared" si="2742"/>
        <v>-2.6819999999999999</v>
      </c>
      <c r="AM1098" s="31">
        <f t="shared" si="2743"/>
        <v>0</v>
      </c>
      <c r="AN1098" s="31">
        <f t="shared" si="2744"/>
        <v>0</v>
      </c>
      <c r="AO1098" s="31">
        <f t="shared" si="2745"/>
        <v>0</v>
      </c>
      <c r="AP1098" s="31">
        <f t="shared" si="2746"/>
        <v>0</v>
      </c>
      <c r="AQ1098" s="31">
        <f t="shared" si="2747"/>
        <v>0</v>
      </c>
      <c r="AR1098" s="31">
        <f t="shared" si="2748"/>
        <v>0</v>
      </c>
      <c r="AS1098" s="31">
        <f t="shared" si="2678"/>
        <v>3425.3180000000002</v>
      </c>
      <c r="AT1098" s="31">
        <f t="shared" si="2679"/>
        <v>4788</v>
      </c>
      <c r="AU1098" s="31">
        <f t="shared" si="2680"/>
        <v>4788</v>
      </c>
      <c r="AV1098" s="31">
        <f t="shared" si="2749"/>
        <v>0</v>
      </c>
      <c r="AW1098" s="32"/>
      <c r="AX1098" s="32"/>
      <c r="AY1098" s="1"/>
      <c r="AZ1098" s="1"/>
      <c r="BA1098" s="1"/>
      <c r="BB1098" s="1"/>
      <c r="BC1098" s="1"/>
      <c r="BD1098" s="1"/>
      <c r="BE1098" s="1"/>
    </row>
    <row r="1099" hidden="1">
      <c r="A1099" s="29" t="s">
        <v>504</v>
      </c>
      <c r="B1099" s="29" t="s">
        <v>265</v>
      </c>
      <c r="C1099" s="29" t="s">
        <v>27</v>
      </c>
      <c r="D1099" s="29" t="s">
        <v>205</v>
      </c>
      <c r="E1099" s="36"/>
      <c r="F1099" s="30" t="s">
        <v>34</v>
      </c>
      <c r="G1099" s="31">
        <f t="shared" si="2720"/>
        <v>5678</v>
      </c>
      <c r="H1099" s="31">
        <f t="shared" si="2721"/>
        <v>4788</v>
      </c>
      <c r="I1099" s="31">
        <f t="shared" si="2722"/>
        <v>4788</v>
      </c>
      <c r="J1099" s="31">
        <f t="shared" si="2723"/>
        <v>0</v>
      </c>
      <c r="K1099" s="31">
        <f t="shared" si="2724"/>
        <v>0</v>
      </c>
      <c r="L1099" s="31">
        <f t="shared" si="2725"/>
        <v>0</v>
      </c>
      <c r="M1099" s="31">
        <f t="shared" si="2717"/>
        <v>5678</v>
      </c>
      <c r="N1099" s="31">
        <f t="shared" si="2718"/>
        <v>4788</v>
      </c>
      <c r="O1099" s="31">
        <f t="shared" si="2719"/>
        <v>4788</v>
      </c>
      <c r="P1099" s="31">
        <f t="shared" si="2726"/>
        <v>0</v>
      </c>
      <c r="Q1099" s="31">
        <f t="shared" si="2727"/>
        <v>0</v>
      </c>
      <c r="R1099" s="31">
        <f t="shared" si="2728"/>
        <v>-2250</v>
      </c>
      <c r="S1099" s="31">
        <f t="shared" si="2729"/>
        <v>0</v>
      </c>
      <c r="T1099" s="31">
        <f t="shared" si="2730"/>
        <v>0</v>
      </c>
      <c r="U1099" s="31">
        <f t="shared" si="2731"/>
        <v>0</v>
      </c>
      <c r="V1099" s="31">
        <f t="shared" si="2732"/>
        <v>0</v>
      </c>
      <c r="W1099" s="31">
        <f t="shared" si="2733"/>
        <v>0</v>
      </c>
      <c r="X1099" s="31">
        <f t="shared" si="2734"/>
        <v>0</v>
      </c>
      <c r="Y1099" s="31">
        <f t="shared" si="2735"/>
        <v>0</v>
      </c>
      <c r="Z1099" s="31">
        <f t="shared" si="2736"/>
        <v>0</v>
      </c>
      <c r="AA1099" s="31">
        <f t="shared" si="2737"/>
        <v>0</v>
      </c>
      <c r="AB1099" s="31">
        <f t="shared" si="2738"/>
        <v>0</v>
      </c>
      <c r="AC1099" s="31">
        <f t="shared" si="2681"/>
        <v>3428</v>
      </c>
      <c r="AD1099" s="31">
        <f t="shared" si="2682"/>
        <v>4788</v>
      </c>
      <c r="AE1099" s="31">
        <f t="shared" si="2683"/>
        <v>4788</v>
      </c>
      <c r="AF1099" s="31">
        <f t="shared" si="2739"/>
        <v>0</v>
      </c>
      <c r="AG1099" s="31">
        <f t="shared" si="2684"/>
        <v>3428</v>
      </c>
      <c r="AH1099" s="31">
        <f t="shared" si="2685"/>
        <v>4788</v>
      </c>
      <c r="AI1099" s="31">
        <f t="shared" si="2686"/>
        <v>4788</v>
      </c>
      <c r="AJ1099" s="31">
        <f t="shared" si="2740"/>
        <v>0</v>
      </c>
      <c r="AK1099" s="31">
        <f t="shared" si="2741"/>
        <v>0</v>
      </c>
      <c r="AL1099" s="31">
        <f t="shared" si="2742"/>
        <v>-2.6819999999999999</v>
      </c>
      <c r="AM1099" s="31">
        <f t="shared" si="2743"/>
        <v>0</v>
      </c>
      <c r="AN1099" s="31">
        <f t="shared" si="2744"/>
        <v>0</v>
      </c>
      <c r="AO1099" s="31">
        <f t="shared" si="2745"/>
        <v>0</v>
      </c>
      <c r="AP1099" s="31">
        <f t="shared" si="2746"/>
        <v>0</v>
      </c>
      <c r="AQ1099" s="31">
        <f t="shared" si="2747"/>
        <v>0</v>
      </c>
      <c r="AR1099" s="31">
        <f t="shared" si="2748"/>
        <v>0</v>
      </c>
      <c r="AS1099" s="31">
        <f t="shared" si="2678"/>
        <v>3425.3180000000002</v>
      </c>
      <c r="AT1099" s="31">
        <f t="shared" si="2679"/>
        <v>4788</v>
      </c>
      <c r="AU1099" s="31">
        <f t="shared" si="2680"/>
        <v>4788</v>
      </c>
      <c r="AV1099" s="31">
        <f t="shared" si="2749"/>
        <v>0</v>
      </c>
      <c r="AW1099" s="32">
        <v>0</v>
      </c>
      <c r="AX1099" s="32"/>
      <c r="AY1099" s="1" t="s">
        <v>152</v>
      </c>
      <c r="AZ1099" s="1"/>
      <c r="BA1099" s="1"/>
      <c r="BB1099" s="1"/>
      <c r="BC1099" s="1"/>
      <c r="BD1099" s="1"/>
      <c r="BE1099" s="1"/>
    </row>
    <row r="1100" ht="31.5">
      <c r="A1100" s="29" t="s">
        <v>504</v>
      </c>
      <c r="B1100" s="29" t="s">
        <v>265</v>
      </c>
      <c r="C1100" s="29" t="s">
        <v>27</v>
      </c>
      <c r="D1100" s="29" t="s">
        <v>270</v>
      </c>
      <c r="E1100" s="36"/>
      <c r="F1100" s="30" t="s">
        <v>271</v>
      </c>
      <c r="G1100" s="31">
        <f t="shared" si="2720"/>
        <v>5678</v>
      </c>
      <c r="H1100" s="31">
        <f t="shared" si="2721"/>
        <v>4788</v>
      </c>
      <c r="I1100" s="31">
        <f t="shared" si="2722"/>
        <v>4788</v>
      </c>
      <c r="J1100" s="31">
        <f t="shared" si="2723"/>
        <v>0</v>
      </c>
      <c r="K1100" s="31">
        <f t="shared" si="2724"/>
        <v>0</v>
      </c>
      <c r="L1100" s="31">
        <f t="shared" si="2725"/>
        <v>0</v>
      </c>
      <c r="M1100" s="31">
        <f t="shared" si="2717"/>
        <v>5678</v>
      </c>
      <c r="N1100" s="31">
        <f t="shared" si="2718"/>
        <v>4788</v>
      </c>
      <c r="O1100" s="31">
        <f t="shared" si="2719"/>
        <v>4788</v>
      </c>
      <c r="P1100" s="31">
        <f t="shared" si="2726"/>
        <v>0</v>
      </c>
      <c r="Q1100" s="31">
        <f t="shared" si="2727"/>
        <v>0</v>
      </c>
      <c r="R1100" s="31">
        <f t="shared" si="2728"/>
        <v>-2250</v>
      </c>
      <c r="S1100" s="31">
        <f t="shared" si="2729"/>
        <v>0</v>
      </c>
      <c r="T1100" s="31">
        <f t="shared" si="2730"/>
        <v>0</v>
      </c>
      <c r="U1100" s="31">
        <f t="shared" si="2731"/>
        <v>0</v>
      </c>
      <c r="V1100" s="31">
        <f t="shared" si="2732"/>
        <v>0</v>
      </c>
      <c r="W1100" s="31">
        <f t="shared" si="2733"/>
        <v>0</v>
      </c>
      <c r="X1100" s="31">
        <f t="shared" si="2734"/>
        <v>0</v>
      </c>
      <c r="Y1100" s="31">
        <f t="shared" si="2735"/>
        <v>0</v>
      </c>
      <c r="Z1100" s="31">
        <f t="shared" si="2736"/>
        <v>0</v>
      </c>
      <c r="AA1100" s="31">
        <f t="shared" si="2737"/>
        <v>0</v>
      </c>
      <c r="AB1100" s="31">
        <f t="shared" si="2738"/>
        <v>0</v>
      </c>
      <c r="AC1100" s="31">
        <f t="shared" si="2681"/>
        <v>3428</v>
      </c>
      <c r="AD1100" s="31">
        <f t="shared" si="2682"/>
        <v>4788</v>
      </c>
      <c r="AE1100" s="31">
        <f t="shared" si="2683"/>
        <v>4788</v>
      </c>
      <c r="AF1100" s="31">
        <f t="shared" si="2739"/>
        <v>0</v>
      </c>
      <c r="AG1100" s="31">
        <f t="shared" si="2684"/>
        <v>3428</v>
      </c>
      <c r="AH1100" s="31">
        <f t="shared" si="2685"/>
        <v>4788</v>
      </c>
      <c r="AI1100" s="31">
        <f t="shared" si="2686"/>
        <v>4788</v>
      </c>
      <c r="AJ1100" s="31">
        <f t="shared" si="2740"/>
        <v>0</v>
      </c>
      <c r="AK1100" s="31">
        <f t="shared" si="2741"/>
        <v>0</v>
      </c>
      <c r="AL1100" s="31">
        <f t="shared" si="2742"/>
        <v>-2.6819999999999999</v>
      </c>
      <c r="AM1100" s="31">
        <f t="shared" si="2743"/>
        <v>0</v>
      </c>
      <c r="AN1100" s="31">
        <f t="shared" si="2744"/>
        <v>0</v>
      </c>
      <c r="AO1100" s="31">
        <f t="shared" si="2745"/>
        <v>0</v>
      </c>
      <c r="AP1100" s="31">
        <f t="shared" si="2746"/>
        <v>0</v>
      </c>
      <c r="AQ1100" s="31">
        <f t="shared" si="2747"/>
        <v>0</v>
      </c>
      <c r="AR1100" s="31">
        <f t="shared" si="2748"/>
        <v>0</v>
      </c>
      <c r="AS1100" s="31">
        <f t="shared" si="2678"/>
        <v>3425.3180000000002</v>
      </c>
      <c r="AT1100" s="31">
        <f t="shared" si="2679"/>
        <v>4788</v>
      </c>
      <c r="AU1100" s="31">
        <f t="shared" si="2680"/>
        <v>4788</v>
      </c>
      <c r="AV1100" s="31">
        <f t="shared" si="2749"/>
        <v>0</v>
      </c>
      <c r="AW1100" s="32"/>
      <c r="AX1100" s="32"/>
      <c r="AY1100" s="1"/>
      <c r="AZ1100" s="1"/>
      <c r="BA1100" s="1"/>
      <c r="BB1100" s="1"/>
      <c r="BC1100" s="1"/>
      <c r="BD1100" s="1"/>
      <c r="BE1100" s="1"/>
    </row>
    <row r="1101" ht="31.5">
      <c r="A1101" s="29" t="s">
        <v>504</v>
      </c>
      <c r="B1101" s="29" t="s">
        <v>265</v>
      </c>
      <c r="C1101" s="29" t="s">
        <v>27</v>
      </c>
      <c r="D1101" s="29" t="s">
        <v>273</v>
      </c>
      <c r="E1101" s="36"/>
      <c r="F1101" s="30" t="s">
        <v>274</v>
      </c>
      <c r="G1101" s="31">
        <f t="shared" si="2720"/>
        <v>5678</v>
      </c>
      <c r="H1101" s="31">
        <f t="shared" si="2721"/>
        <v>4788</v>
      </c>
      <c r="I1101" s="31">
        <f t="shared" si="2722"/>
        <v>4788</v>
      </c>
      <c r="J1101" s="31">
        <f t="shared" si="2723"/>
        <v>0</v>
      </c>
      <c r="K1101" s="31">
        <f t="shared" si="2724"/>
        <v>0</v>
      </c>
      <c r="L1101" s="31">
        <f t="shared" si="2725"/>
        <v>0</v>
      </c>
      <c r="M1101" s="31">
        <f t="shared" si="2717"/>
        <v>5678</v>
      </c>
      <c r="N1101" s="31">
        <f t="shared" si="2718"/>
        <v>4788</v>
      </c>
      <c r="O1101" s="31">
        <f t="shared" si="2719"/>
        <v>4788</v>
      </c>
      <c r="P1101" s="31">
        <f t="shared" si="2726"/>
        <v>0</v>
      </c>
      <c r="Q1101" s="31">
        <f t="shared" si="2727"/>
        <v>0</v>
      </c>
      <c r="R1101" s="31">
        <f t="shared" si="2728"/>
        <v>-2250</v>
      </c>
      <c r="S1101" s="31">
        <f t="shared" si="2729"/>
        <v>0</v>
      </c>
      <c r="T1101" s="31">
        <f t="shared" si="2730"/>
        <v>0</v>
      </c>
      <c r="U1101" s="31">
        <f t="shared" si="2731"/>
        <v>0</v>
      </c>
      <c r="V1101" s="31">
        <f t="shared" si="2732"/>
        <v>0</v>
      </c>
      <c r="W1101" s="31">
        <f t="shared" si="2733"/>
        <v>0</v>
      </c>
      <c r="X1101" s="31">
        <f t="shared" si="2734"/>
        <v>0</v>
      </c>
      <c r="Y1101" s="31">
        <f t="shared" si="2735"/>
        <v>0</v>
      </c>
      <c r="Z1101" s="31">
        <f t="shared" si="2736"/>
        <v>0</v>
      </c>
      <c r="AA1101" s="31">
        <f t="shared" si="2737"/>
        <v>0</v>
      </c>
      <c r="AB1101" s="31">
        <f t="shared" si="2738"/>
        <v>0</v>
      </c>
      <c r="AC1101" s="31">
        <f t="shared" si="2681"/>
        <v>3428</v>
      </c>
      <c r="AD1101" s="31">
        <f t="shared" si="2682"/>
        <v>4788</v>
      </c>
      <c r="AE1101" s="31">
        <f t="shared" si="2683"/>
        <v>4788</v>
      </c>
      <c r="AF1101" s="31">
        <f t="shared" si="2739"/>
        <v>0</v>
      </c>
      <c r="AG1101" s="31">
        <f t="shared" si="2684"/>
        <v>3428</v>
      </c>
      <c r="AH1101" s="31">
        <f t="shared" si="2685"/>
        <v>4788</v>
      </c>
      <c r="AI1101" s="31">
        <f t="shared" si="2686"/>
        <v>4788</v>
      </c>
      <c r="AJ1101" s="31">
        <f t="shared" si="2740"/>
        <v>0</v>
      </c>
      <c r="AK1101" s="31">
        <f t="shared" si="2741"/>
        <v>0</v>
      </c>
      <c r="AL1101" s="31">
        <f t="shared" si="2742"/>
        <v>-2.6819999999999999</v>
      </c>
      <c r="AM1101" s="31">
        <f t="shared" si="2743"/>
        <v>0</v>
      </c>
      <c r="AN1101" s="31">
        <f t="shared" si="2744"/>
        <v>0</v>
      </c>
      <c r="AO1101" s="31">
        <f t="shared" si="2745"/>
        <v>0</v>
      </c>
      <c r="AP1101" s="31">
        <f t="shared" si="2746"/>
        <v>0</v>
      </c>
      <c r="AQ1101" s="31">
        <f t="shared" si="2747"/>
        <v>0</v>
      </c>
      <c r="AR1101" s="31">
        <f t="shared" si="2748"/>
        <v>0</v>
      </c>
      <c r="AS1101" s="31">
        <f t="shared" si="2678"/>
        <v>3425.3180000000002</v>
      </c>
      <c r="AT1101" s="31">
        <f t="shared" si="2679"/>
        <v>4788</v>
      </c>
      <c r="AU1101" s="31">
        <f t="shared" si="2680"/>
        <v>4788</v>
      </c>
      <c r="AV1101" s="31">
        <f t="shared" si="2749"/>
        <v>0</v>
      </c>
      <c r="AW1101" s="32"/>
      <c r="AX1101" s="32"/>
      <c r="AY1101" s="1"/>
      <c r="AZ1101" s="1"/>
      <c r="BA1101" s="1"/>
      <c r="BB1101" s="1"/>
      <c r="BC1101" s="1"/>
      <c r="BD1101" s="1"/>
      <c r="BE1101" s="1"/>
    </row>
    <row r="1102" ht="31.5">
      <c r="A1102" s="29" t="s">
        <v>504</v>
      </c>
      <c r="B1102" s="29" t="s">
        <v>265</v>
      </c>
      <c r="C1102" s="29" t="s">
        <v>27</v>
      </c>
      <c r="D1102" s="29" t="s">
        <v>273</v>
      </c>
      <c r="E1102" s="29" t="s">
        <v>39</v>
      </c>
      <c r="F1102" s="30" t="s">
        <v>40</v>
      </c>
      <c r="G1102" s="31">
        <v>5678</v>
      </c>
      <c r="H1102" s="31">
        <v>4788</v>
      </c>
      <c r="I1102" s="31">
        <v>4788</v>
      </c>
      <c r="J1102" s="31"/>
      <c r="K1102" s="31"/>
      <c r="L1102" s="31"/>
      <c r="M1102" s="31">
        <f t="shared" si="2717"/>
        <v>5678</v>
      </c>
      <c r="N1102" s="31">
        <f t="shared" si="2718"/>
        <v>4788</v>
      </c>
      <c r="O1102" s="31">
        <f t="shared" si="2719"/>
        <v>4788</v>
      </c>
      <c r="P1102" s="31"/>
      <c r="Q1102" s="31"/>
      <c r="R1102" s="31">
        <v>-2250</v>
      </c>
      <c r="S1102" s="31"/>
      <c r="T1102" s="31"/>
      <c r="U1102" s="31"/>
      <c r="V1102" s="31"/>
      <c r="W1102" s="31"/>
      <c r="X1102" s="31"/>
      <c r="Y1102" s="31"/>
      <c r="Z1102" s="31"/>
      <c r="AA1102" s="31"/>
      <c r="AB1102" s="31"/>
      <c r="AC1102" s="31">
        <f t="shared" si="2681"/>
        <v>3428</v>
      </c>
      <c r="AD1102" s="31">
        <f t="shared" si="2682"/>
        <v>4788</v>
      </c>
      <c r="AE1102" s="31">
        <f t="shared" si="2683"/>
        <v>4788</v>
      </c>
      <c r="AF1102" s="31"/>
      <c r="AG1102" s="31">
        <f t="shared" si="2684"/>
        <v>3428</v>
      </c>
      <c r="AH1102" s="31">
        <f t="shared" si="2685"/>
        <v>4788</v>
      </c>
      <c r="AI1102" s="31">
        <f t="shared" si="2686"/>
        <v>4788</v>
      </c>
      <c r="AJ1102" s="31"/>
      <c r="AK1102" s="31"/>
      <c r="AL1102" s="31">
        <v>-2.6819999999999999</v>
      </c>
      <c r="AM1102" s="31"/>
      <c r="AN1102" s="31"/>
      <c r="AO1102" s="31"/>
      <c r="AP1102" s="31"/>
      <c r="AQ1102" s="31"/>
      <c r="AR1102" s="31"/>
      <c r="AS1102" s="31">
        <f t="shared" si="2678"/>
        <v>3425.3180000000002</v>
      </c>
      <c r="AT1102" s="31">
        <f t="shared" si="2679"/>
        <v>4788</v>
      </c>
      <c r="AU1102" s="31">
        <f t="shared" si="2680"/>
        <v>4788</v>
      </c>
      <c r="AV1102" s="31"/>
      <c r="AW1102" s="32"/>
      <c r="AX1102" s="32"/>
      <c r="AY1102" s="1"/>
      <c r="AZ1102" s="1"/>
      <c r="BA1102" s="1"/>
      <c r="BB1102" s="1"/>
      <c r="BC1102" s="1"/>
      <c r="BD1102" s="1"/>
      <c r="BE1102" s="1"/>
    </row>
    <row r="1103" s="19" customFormat="1">
      <c r="A1103" s="20" t="s">
        <v>504</v>
      </c>
      <c r="B1103" s="20" t="s">
        <v>87</v>
      </c>
      <c r="C1103" s="20"/>
      <c r="D1103" s="20"/>
      <c r="E1103" s="34"/>
      <c r="F1103" s="21" t="s">
        <v>411</v>
      </c>
      <c r="G1103" s="22">
        <f t="shared" si="2720"/>
        <v>2196.8000000000002</v>
      </c>
      <c r="H1103" s="22">
        <f t="shared" si="2721"/>
        <v>2196.8000000000002</v>
      </c>
      <c r="I1103" s="22">
        <f t="shared" si="2722"/>
        <v>2196.8000000000002</v>
      </c>
      <c r="J1103" s="22">
        <f t="shared" si="2723"/>
        <v>0</v>
      </c>
      <c r="K1103" s="22">
        <f t="shared" si="2724"/>
        <v>0</v>
      </c>
      <c r="L1103" s="22">
        <f t="shared" si="2725"/>
        <v>0</v>
      </c>
      <c r="M1103" s="22">
        <f t="shared" si="2717"/>
        <v>2196.8000000000002</v>
      </c>
      <c r="N1103" s="22">
        <f t="shared" si="2718"/>
        <v>2196.8000000000002</v>
      </c>
      <c r="O1103" s="22">
        <f t="shared" si="2719"/>
        <v>2196.8000000000002</v>
      </c>
      <c r="P1103" s="22">
        <f t="shared" si="2726"/>
        <v>0</v>
      </c>
      <c r="Q1103" s="22">
        <f t="shared" si="2727"/>
        <v>0</v>
      </c>
      <c r="R1103" s="22">
        <f t="shared" si="2728"/>
        <v>0</v>
      </c>
      <c r="S1103" s="22">
        <f t="shared" si="2729"/>
        <v>0</v>
      </c>
      <c r="T1103" s="22">
        <f t="shared" si="2730"/>
        <v>0</v>
      </c>
      <c r="U1103" s="22">
        <f t="shared" si="2731"/>
        <v>0</v>
      </c>
      <c r="V1103" s="22">
        <f t="shared" si="2732"/>
        <v>0</v>
      </c>
      <c r="W1103" s="22">
        <f t="shared" si="2733"/>
        <v>0</v>
      </c>
      <c r="X1103" s="22">
        <f t="shared" si="2734"/>
        <v>0</v>
      </c>
      <c r="Y1103" s="22">
        <f t="shared" si="2735"/>
        <v>0</v>
      </c>
      <c r="Z1103" s="22">
        <f t="shared" si="2736"/>
        <v>0</v>
      </c>
      <c r="AA1103" s="22">
        <f t="shared" si="2737"/>
        <v>0</v>
      </c>
      <c r="AB1103" s="22">
        <f t="shared" si="2738"/>
        <v>0</v>
      </c>
      <c r="AC1103" s="22">
        <f t="shared" si="2681"/>
        <v>2196.8000000000002</v>
      </c>
      <c r="AD1103" s="22">
        <f t="shared" si="2682"/>
        <v>2196.8000000000002</v>
      </c>
      <c r="AE1103" s="22">
        <f t="shared" si="2683"/>
        <v>2196.8000000000002</v>
      </c>
      <c r="AF1103" s="22">
        <f t="shared" si="2739"/>
        <v>0</v>
      </c>
      <c r="AG1103" s="22">
        <f t="shared" si="2684"/>
        <v>2196.8000000000002</v>
      </c>
      <c r="AH1103" s="22">
        <f t="shared" si="2685"/>
        <v>2196.8000000000002</v>
      </c>
      <c r="AI1103" s="22">
        <f t="shared" si="2686"/>
        <v>2196.8000000000002</v>
      </c>
      <c r="AJ1103" s="22">
        <f t="shared" si="2740"/>
        <v>0</v>
      </c>
      <c r="AK1103" s="22">
        <f t="shared" si="2741"/>
        <v>0</v>
      </c>
      <c r="AL1103" s="22">
        <f t="shared" si="2742"/>
        <v>0</v>
      </c>
      <c r="AM1103" s="22">
        <f t="shared" si="2743"/>
        <v>0</v>
      </c>
      <c r="AN1103" s="22">
        <f t="shared" si="2744"/>
        <v>0</v>
      </c>
      <c r="AO1103" s="22">
        <f t="shared" si="2745"/>
        <v>0</v>
      </c>
      <c r="AP1103" s="22">
        <f t="shared" si="2746"/>
        <v>0</v>
      </c>
      <c r="AQ1103" s="22">
        <f t="shared" si="2747"/>
        <v>0</v>
      </c>
      <c r="AR1103" s="22">
        <f t="shared" si="2748"/>
        <v>0</v>
      </c>
      <c r="AS1103" s="22">
        <f t="shared" si="2678"/>
        <v>2196.8000000000002</v>
      </c>
      <c r="AT1103" s="22">
        <f t="shared" si="2679"/>
        <v>2196.8000000000002</v>
      </c>
      <c r="AU1103" s="22">
        <f t="shared" si="2680"/>
        <v>2196.8000000000002</v>
      </c>
      <c r="AV1103" s="22">
        <f t="shared" si="2749"/>
        <v>0</v>
      </c>
      <c r="AW1103" s="23"/>
      <c r="AX1103" s="23"/>
      <c r="AY1103" s="19"/>
      <c r="AZ1103" s="19"/>
      <c r="BA1103" s="19"/>
      <c r="BB1103" s="19"/>
      <c r="BC1103" s="19"/>
      <c r="BD1103" s="19"/>
      <c r="BE1103" s="19"/>
    </row>
    <row r="1104" s="24" customFormat="1">
      <c r="A1104" s="25" t="s">
        <v>504</v>
      </c>
      <c r="B1104" s="25" t="s">
        <v>87</v>
      </c>
      <c r="C1104" s="25" t="s">
        <v>27</v>
      </c>
      <c r="D1104" s="25"/>
      <c r="E1104" s="35"/>
      <c r="F1104" s="26" t="s">
        <v>412</v>
      </c>
      <c r="G1104" s="27">
        <f t="shared" si="2720"/>
        <v>2196.8000000000002</v>
      </c>
      <c r="H1104" s="27">
        <f t="shared" si="2721"/>
        <v>2196.8000000000002</v>
      </c>
      <c r="I1104" s="27">
        <f t="shared" si="2722"/>
        <v>2196.8000000000002</v>
      </c>
      <c r="J1104" s="27">
        <f t="shared" si="2723"/>
        <v>0</v>
      </c>
      <c r="K1104" s="27">
        <f t="shared" si="2724"/>
        <v>0</v>
      </c>
      <c r="L1104" s="27">
        <f t="shared" si="2725"/>
        <v>0</v>
      </c>
      <c r="M1104" s="27">
        <f t="shared" si="2717"/>
        <v>2196.8000000000002</v>
      </c>
      <c r="N1104" s="27">
        <f t="shared" si="2718"/>
        <v>2196.8000000000002</v>
      </c>
      <c r="O1104" s="27">
        <f t="shared" si="2719"/>
        <v>2196.8000000000002</v>
      </c>
      <c r="P1104" s="27">
        <f t="shared" si="2726"/>
        <v>0</v>
      </c>
      <c r="Q1104" s="27">
        <f t="shared" si="2727"/>
        <v>0</v>
      </c>
      <c r="R1104" s="27">
        <f t="shared" si="2728"/>
        <v>0</v>
      </c>
      <c r="S1104" s="27">
        <f t="shared" si="2729"/>
        <v>0</v>
      </c>
      <c r="T1104" s="27">
        <f t="shared" si="2730"/>
        <v>0</v>
      </c>
      <c r="U1104" s="27">
        <f t="shared" si="2731"/>
        <v>0</v>
      </c>
      <c r="V1104" s="27">
        <f t="shared" si="2732"/>
        <v>0</v>
      </c>
      <c r="W1104" s="27">
        <f t="shared" si="2733"/>
        <v>0</v>
      </c>
      <c r="X1104" s="27">
        <f t="shared" si="2734"/>
        <v>0</v>
      </c>
      <c r="Y1104" s="27">
        <f t="shared" si="2735"/>
        <v>0</v>
      </c>
      <c r="Z1104" s="27">
        <f t="shared" si="2736"/>
        <v>0</v>
      </c>
      <c r="AA1104" s="27">
        <f t="shared" si="2737"/>
        <v>0</v>
      </c>
      <c r="AB1104" s="27">
        <f t="shared" si="2738"/>
        <v>0</v>
      </c>
      <c r="AC1104" s="27">
        <f t="shared" si="2681"/>
        <v>2196.8000000000002</v>
      </c>
      <c r="AD1104" s="27">
        <f t="shared" si="2682"/>
        <v>2196.8000000000002</v>
      </c>
      <c r="AE1104" s="27">
        <f t="shared" si="2683"/>
        <v>2196.8000000000002</v>
      </c>
      <c r="AF1104" s="27">
        <f t="shared" si="2739"/>
        <v>0</v>
      </c>
      <c r="AG1104" s="27">
        <f t="shared" si="2684"/>
        <v>2196.8000000000002</v>
      </c>
      <c r="AH1104" s="27">
        <f t="shared" si="2685"/>
        <v>2196.8000000000002</v>
      </c>
      <c r="AI1104" s="27">
        <f t="shared" si="2686"/>
        <v>2196.8000000000002</v>
      </c>
      <c r="AJ1104" s="27">
        <f t="shared" si="2740"/>
        <v>0</v>
      </c>
      <c r="AK1104" s="27">
        <f t="shared" si="2741"/>
        <v>0</v>
      </c>
      <c r="AL1104" s="27">
        <f t="shared" si="2742"/>
        <v>0</v>
      </c>
      <c r="AM1104" s="27">
        <f t="shared" si="2743"/>
        <v>0</v>
      </c>
      <c r="AN1104" s="27">
        <f t="shared" si="2744"/>
        <v>0</v>
      </c>
      <c r="AO1104" s="27">
        <f t="shared" si="2745"/>
        <v>0</v>
      </c>
      <c r="AP1104" s="27">
        <f t="shared" si="2746"/>
        <v>0</v>
      </c>
      <c r="AQ1104" s="27">
        <f t="shared" si="2747"/>
        <v>0</v>
      </c>
      <c r="AR1104" s="27">
        <f t="shared" si="2748"/>
        <v>0</v>
      </c>
      <c r="AS1104" s="27">
        <f t="shared" si="2678"/>
        <v>2196.8000000000002</v>
      </c>
      <c r="AT1104" s="27">
        <f t="shared" si="2679"/>
        <v>2196.8000000000002</v>
      </c>
      <c r="AU1104" s="27">
        <f t="shared" si="2680"/>
        <v>2196.8000000000002</v>
      </c>
      <c r="AV1104" s="27">
        <f t="shared" si="2749"/>
        <v>0</v>
      </c>
      <c r="AW1104" s="28"/>
      <c r="AX1104" s="28"/>
      <c r="AY1104" s="24"/>
      <c r="AZ1104" s="24"/>
      <c r="BA1104" s="24"/>
      <c r="BB1104" s="24"/>
      <c r="BC1104" s="24"/>
      <c r="BD1104" s="24"/>
      <c r="BE1104" s="24"/>
    </row>
    <row r="1105" ht="31.5">
      <c r="A1105" s="29" t="s">
        <v>504</v>
      </c>
      <c r="B1105" s="29" t="s">
        <v>87</v>
      </c>
      <c r="C1105" s="29" t="s">
        <v>27</v>
      </c>
      <c r="D1105" s="29" t="s">
        <v>413</v>
      </c>
      <c r="E1105" s="36"/>
      <c r="F1105" s="30" t="s">
        <v>414</v>
      </c>
      <c r="G1105" s="31">
        <f t="shared" si="2720"/>
        <v>2196.8000000000002</v>
      </c>
      <c r="H1105" s="31">
        <f t="shared" si="2721"/>
        <v>2196.8000000000002</v>
      </c>
      <c r="I1105" s="31">
        <f t="shared" si="2722"/>
        <v>2196.8000000000002</v>
      </c>
      <c r="J1105" s="31">
        <f t="shared" si="2723"/>
        <v>0</v>
      </c>
      <c r="K1105" s="31">
        <f t="shared" si="2724"/>
        <v>0</v>
      </c>
      <c r="L1105" s="31">
        <f t="shared" si="2725"/>
        <v>0</v>
      </c>
      <c r="M1105" s="31">
        <f t="shared" si="2717"/>
        <v>2196.8000000000002</v>
      </c>
      <c r="N1105" s="31">
        <f t="shared" si="2718"/>
        <v>2196.8000000000002</v>
      </c>
      <c r="O1105" s="31">
        <f t="shared" si="2719"/>
        <v>2196.8000000000002</v>
      </c>
      <c r="P1105" s="31">
        <f t="shared" si="2726"/>
        <v>0</v>
      </c>
      <c r="Q1105" s="31">
        <f t="shared" si="2727"/>
        <v>0</v>
      </c>
      <c r="R1105" s="31">
        <f t="shared" si="2728"/>
        <v>0</v>
      </c>
      <c r="S1105" s="31">
        <f t="shared" si="2729"/>
        <v>0</v>
      </c>
      <c r="T1105" s="31">
        <f t="shared" si="2730"/>
        <v>0</v>
      </c>
      <c r="U1105" s="31">
        <f t="shared" si="2731"/>
        <v>0</v>
      </c>
      <c r="V1105" s="31">
        <f t="shared" si="2732"/>
        <v>0</v>
      </c>
      <c r="W1105" s="31">
        <f t="shared" si="2733"/>
        <v>0</v>
      </c>
      <c r="X1105" s="31">
        <f t="shared" si="2734"/>
        <v>0</v>
      </c>
      <c r="Y1105" s="31">
        <f t="shared" si="2735"/>
        <v>0</v>
      </c>
      <c r="Z1105" s="31">
        <f t="shared" si="2736"/>
        <v>0</v>
      </c>
      <c r="AA1105" s="31">
        <f t="shared" si="2737"/>
        <v>0</v>
      </c>
      <c r="AB1105" s="31">
        <f t="shared" si="2738"/>
        <v>0</v>
      </c>
      <c r="AC1105" s="31">
        <f t="shared" si="2681"/>
        <v>2196.8000000000002</v>
      </c>
      <c r="AD1105" s="31">
        <f t="shared" si="2682"/>
        <v>2196.8000000000002</v>
      </c>
      <c r="AE1105" s="31">
        <f t="shared" si="2683"/>
        <v>2196.8000000000002</v>
      </c>
      <c r="AF1105" s="31">
        <f t="shared" si="2739"/>
        <v>0</v>
      </c>
      <c r="AG1105" s="31">
        <f t="shared" si="2684"/>
        <v>2196.8000000000002</v>
      </c>
      <c r="AH1105" s="31">
        <f t="shared" si="2685"/>
        <v>2196.8000000000002</v>
      </c>
      <c r="AI1105" s="31">
        <f t="shared" si="2686"/>
        <v>2196.8000000000002</v>
      </c>
      <c r="AJ1105" s="31">
        <f t="shared" si="2740"/>
        <v>0</v>
      </c>
      <c r="AK1105" s="31">
        <f t="shared" si="2741"/>
        <v>0</v>
      </c>
      <c r="AL1105" s="31">
        <f t="shared" si="2742"/>
        <v>0</v>
      </c>
      <c r="AM1105" s="31">
        <f t="shared" si="2743"/>
        <v>0</v>
      </c>
      <c r="AN1105" s="31">
        <f t="shared" si="2744"/>
        <v>0</v>
      </c>
      <c r="AO1105" s="31">
        <f t="shared" si="2745"/>
        <v>0</v>
      </c>
      <c r="AP1105" s="31">
        <f t="shared" si="2746"/>
        <v>0</v>
      </c>
      <c r="AQ1105" s="31">
        <f t="shared" si="2747"/>
        <v>0</v>
      </c>
      <c r="AR1105" s="31">
        <f t="shared" si="2748"/>
        <v>0</v>
      </c>
      <c r="AS1105" s="31">
        <f t="shared" si="2678"/>
        <v>2196.8000000000002</v>
      </c>
      <c r="AT1105" s="31">
        <f t="shared" si="2679"/>
        <v>2196.8000000000002</v>
      </c>
      <c r="AU1105" s="31">
        <f t="shared" si="2680"/>
        <v>2196.8000000000002</v>
      </c>
      <c r="AV1105" s="31">
        <f t="shared" si="2749"/>
        <v>0</v>
      </c>
      <c r="AW1105" s="32"/>
      <c r="AX1105" s="32"/>
      <c r="AY1105" s="1"/>
      <c r="AZ1105" s="1"/>
      <c r="BA1105" s="1"/>
      <c r="BB1105" s="1"/>
      <c r="BC1105" s="1"/>
      <c r="BD1105" s="1"/>
      <c r="BE1105" s="1"/>
    </row>
    <row r="1106" hidden="1">
      <c r="A1106" s="29" t="s">
        <v>504</v>
      </c>
      <c r="B1106" s="29" t="s">
        <v>87</v>
      </c>
      <c r="C1106" s="29" t="s">
        <v>27</v>
      </c>
      <c r="D1106" s="29" t="s">
        <v>419</v>
      </c>
      <c r="E1106" s="36"/>
      <c r="F1106" s="30" t="s">
        <v>34</v>
      </c>
      <c r="G1106" s="31">
        <f t="shared" si="2720"/>
        <v>2196.8000000000002</v>
      </c>
      <c r="H1106" s="31">
        <f t="shared" si="2721"/>
        <v>2196.8000000000002</v>
      </c>
      <c r="I1106" s="31">
        <f t="shared" si="2722"/>
        <v>2196.8000000000002</v>
      </c>
      <c r="J1106" s="31">
        <f t="shared" si="2723"/>
        <v>0</v>
      </c>
      <c r="K1106" s="31">
        <f t="shared" si="2724"/>
        <v>0</v>
      </c>
      <c r="L1106" s="31">
        <f t="shared" si="2725"/>
        <v>0</v>
      </c>
      <c r="M1106" s="31">
        <f t="shared" si="2717"/>
        <v>2196.8000000000002</v>
      </c>
      <c r="N1106" s="31">
        <f t="shared" si="2718"/>
        <v>2196.8000000000002</v>
      </c>
      <c r="O1106" s="31">
        <f t="shared" si="2719"/>
        <v>2196.8000000000002</v>
      </c>
      <c r="P1106" s="31">
        <f t="shared" si="2726"/>
        <v>0</v>
      </c>
      <c r="Q1106" s="31">
        <f t="shared" si="2727"/>
        <v>0</v>
      </c>
      <c r="R1106" s="31">
        <f t="shared" si="2728"/>
        <v>0</v>
      </c>
      <c r="S1106" s="31">
        <f t="shared" si="2729"/>
        <v>0</v>
      </c>
      <c r="T1106" s="31">
        <f t="shared" si="2730"/>
        <v>0</v>
      </c>
      <c r="U1106" s="31">
        <f t="shared" si="2731"/>
        <v>0</v>
      </c>
      <c r="V1106" s="31">
        <f t="shared" si="2732"/>
        <v>0</v>
      </c>
      <c r="W1106" s="31">
        <f t="shared" si="2733"/>
        <v>0</v>
      </c>
      <c r="X1106" s="31">
        <f t="shared" si="2734"/>
        <v>0</v>
      </c>
      <c r="Y1106" s="31">
        <f t="shared" si="2735"/>
        <v>0</v>
      </c>
      <c r="Z1106" s="31">
        <f t="shared" si="2736"/>
        <v>0</v>
      </c>
      <c r="AA1106" s="31">
        <f t="shared" si="2737"/>
        <v>0</v>
      </c>
      <c r="AB1106" s="31">
        <f t="shared" si="2738"/>
        <v>0</v>
      </c>
      <c r="AC1106" s="31">
        <f t="shared" si="2681"/>
        <v>2196.8000000000002</v>
      </c>
      <c r="AD1106" s="31">
        <f t="shared" si="2682"/>
        <v>2196.8000000000002</v>
      </c>
      <c r="AE1106" s="31">
        <f t="shared" si="2683"/>
        <v>2196.8000000000002</v>
      </c>
      <c r="AF1106" s="31">
        <f t="shared" si="2739"/>
        <v>0</v>
      </c>
      <c r="AG1106" s="31">
        <f t="shared" si="2684"/>
        <v>2196.8000000000002</v>
      </c>
      <c r="AH1106" s="31">
        <f t="shared" si="2685"/>
        <v>2196.8000000000002</v>
      </c>
      <c r="AI1106" s="31">
        <f t="shared" si="2686"/>
        <v>2196.8000000000002</v>
      </c>
      <c r="AJ1106" s="31">
        <f t="shared" si="2740"/>
        <v>0</v>
      </c>
      <c r="AK1106" s="31">
        <f t="shared" si="2741"/>
        <v>0</v>
      </c>
      <c r="AL1106" s="31">
        <f t="shared" si="2742"/>
        <v>0</v>
      </c>
      <c r="AM1106" s="31">
        <f t="shared" si="2743"/>
        <v>0</v>
      </c>
      <c r="AN1106" s="31">
        <f t="shared" si="2744"/>
        <v>0</v>
      </c>
      <c r="AO1106" s="31">
        <f t="shared" si="2745"/>
        <v>0</v>
      </c>
      <c r="AP1106" s="31">
        <f t="shared" si="2746"/>
        <v>0</v>
      </c>
      <c r="AQ1106" s="31">
        <f t="shared" si="2747"/>
        <v>0</v>
      </c>
      <c r="AR1106" s="31">
        <f t="shared" si="2748"/>
        <v>0</v>
      </c>
      <c r="AS1106" s="31">
        <f t="shared" si="2678"/>
        <v>2196.8000000000002</v>
      </c>
      <c r="AT1106" s="31">
        <f t="shared" si="2679"/>
        <v>2196.8000000000002</v>
      </c>
      <c r="AU1106" s="31">
        <f t="shared" si="2680"/>
        <v>2196.8000000000002</v>
      </c>
      <c r="AV1106" s="31">
        <f t="shared" si="2749"/>
        <v>0</v>
      </c>
      <c r="AW1106" s="32">
        <v>0</v>
      </c>
      <c r="AX1106" s="32"/>
      <c r="AY1106" s="1" t="s">
        <v>152</v>
      </c>
      <c r="AZ1106" s="1"/>
      <c r="BA1106" s="1"/>
      <c r="BB1106" s="1"/>
      <c r="BC1106" s="1"/>
      <c r="BD1106" s="1"/>
      <c r="BE1106" s="1"/>
    </row>
    <row r="1107" ht="47.25">
      <c r="A1107" s="29" t="s">
        <v>504</v>
      </c>
      <c r="B1107" s="29" t="s">
        <v>87</v>
      </c>
      <c r="C1107" s="29" t="s">
        <v>27</v>
      </c>
      <c r="D1107" s="29" t="s">
        <v>420</v>
      </c>
      <c r="E1107" s="36"/>
      <c r="F1107" s="30" t="s">
        <v>421</v>
      </c>
      <c r="G1107" s="31">
        <f t="shared" si="2720"/>
        <v>2196.8000000000002</v>
      </c>
      <c r="H1107" s="31">
        <f t="shared" si="2721"/>
        <v>2196.8000000000002</v>
      </c>
      <c r="I1107" s="31">
        <f t="shared" si="2722"/>
        <v>2196.8000000000002</v>
      </c>
      <c r="J1107" s="31">
        <f t="shared" si="2723"/>
        <v>0</v>
      </c>
      <c r="K1107" s="31">
        <f t="shared" si="2724"/>
        <v>0</v>
      </c>
      <c r="L1107" s="31">
        <f t="shared" si="2725"/>
        <v>0</v>
      </c>
      <c r="M1107" s="31">
        <f t="shared" si="2717"/>
        <v>2196.8000000000002</v>
      </c>
      <c r="N1107" s="31">
        <f t="shared" si="2718"/>
        <v>2196.8000000000002</v>
      </c>
      <c r="O1107" s="31">
        <f t="shared" si="2719"/>
        <v>2196.8000000000002</v>
      </c>
      <c r="P1107" s="31">
        <f t="shared" si="2726"/>
        <v>0</v>
      </c>
      <c r="Q1107" s="31">
        <f t="shared" si="2727"/>
        <v>0</v>
      </c>
      <c r="R1107" s="31">
        <f t="shared" si="2728"/>
        <v>0</v>
      </c>
      <c r="S1107" s="31">
        <f t="shared" si="2729"/>
        <v>0</v>
      </c>
      <c r="T1107" s="31">
        <f t="shared" si="2730"/>
        <v>0</v>
      </c>
      <c r="U1107" s="31">
        <f t="shared" si="2731"/>
        <v>0</v>
      </c>
      <c r="V1107" s="31">
        <f t="shared" si="2732"/>
        <v>0</v>
      </c>
      <c r="W1107" s="31">
        <f t="shared" si="2733"/>
        <v>0</v>
      </c>
      <c r="X1107" s="31">
        <f t="shared" si="2734"/>
        <v>0</v>
      </c>
      <c r="Y1107" s="31">
        <f t="shared" si="2735"/>
        <v>0</v>
      </c>
      <c r="Z1107" s="31">
        <f t="shared" si="2736"/>
        <v>0</v>
      </c>
      <c r="AA1107" s="31">
        <f t="shared" si="2737"/>
        <v>0</v>
      </c>
      <c r="AB1107" s="31">
        <f t="shared" si="2738"/>
        <v>0</v>
      </c>
      <c r="AC1107" s="31">
        <f t="shared" si="2681"/>
        <v>2196.8000000000002</v>
      </c>
      <c r="AD1107" s="31">
        <f t="shared" si="2682"/>
        <v>2196.8000000000002</v>
      </c>
      <c r="AE1107" s="31">
        <f t="shared" si="2683"/>
        <v>2196.8000000000002</v>
      </c>
      <c r="AF1107" s="31">
        <f t="shared" si="2739"/>
        <v>0</v>
      </c>
      <c r="AG1107" s="31">
        <f t="shared" si="2684"/>
        <v>2196.8000000000002</v>
      </c>
      <c r="AH1107" s="31">
        <f t="shared" si="2685"/>
        <v>2196.8000000000002</v>
      </c>
      <c r="AI1107" s="31">
        <f t="shared" si="2686"/>
        <v>2196.8000000000002</v>
      </c>
      <c r="AJ1107" s="31">
        <f t="shared" si="2740"/>
        <v>0</v>
      </c>
      <c r="AK1107" s="31">
        <f t="shared" si="2741"/>
        <v>0</v>
      </c>
      <c r="AL1107" s="31">
        <f t="shared" si="2742"/>
        <v>0</v>
      </c>
      <c r="AM1107" s="31">
        <f t="shared" si="2743"/>
        <v>0</v>
      </c>
      <c r="AN1107" s="31">
        <f t="shared" si="2744"/>
        <v>0</v>
      </c>
      <c r="AO1107" s="31">
        <f t="shared" si="2745"/>
        <v>0</v>
      </c>
      <c r="AP1107" s="31">
        <f t="shared" si="2746"/>
        <v>0</v>
      </c>
      <c r="AQ1107" s="31">
        <f t="shared" si="2747"/>
        <v>0</v>
      </c>
      <c r="AR1107" s="31">
        <f t="shared" si="2748"/>
        <v>0</v>
      </c>
      <c r="AS1107" s="31">
        <f t="shared" si="2678"/>
        <v>2196.8000000000002</v>
      </c>
      <c r="AT1107" s="31">
        <f t="shared" si="2679"/>
        <v>2196.8000000000002</v>
      </c>
      <c r="AU1107" s="31">
        <f t="shared" si="2680"/>
        <v>2196.8000000000002</v>
      </c>
      <c r="AV1107" s="31">
        <f t="shared" si="2749"/>
        <v>0</v>
      </c>
      <c r="AW1107" s="32"/>
      <c r="AX1107" s="32"/>
      <c r="AY1107" s="1"/>
      <c r="AZ1107" s="1"/>
      <c r="BA1107" s="1"/>
      <c r="BB1107" s="1"/>
      <c r="BC1107" s="1"/>
      <c r="BD1107" s="1"/>
      <c r="BE1107" s="1"/>
    </row>
    <row r="1108" ht="47.25">
      <c r="A1108" s="29" t="s">
        <v>504</v>
      </c>
      <c r="B1108" s="29" t="s">
        <v>87</v>
      </c>
      <c r="C1108" s="29" t="s">
        <v>27</v>
      </c>
      <c r="D1108" s="29" t="s">
        <v>489</v>
      </c>
      <c r="E1108" s="36"/>
      <c r="F1108" s="30" t="s">
        <v>490</v>
      </c>
      <c r="G1108" s="31">
        <f t="shared" si="2720"/>
        <v>2196.8000000000002</v>
      </c>
      <c r="H1108" s="31">
        <f t="shared" si="2721"/>
        <v>2196.8000000000002</v>
      </c>
      <c r="I1108" s="31">
        <f t="shared" si="2722"/>
        <v>2196.8000000000002</v>
      </c>
      <c r="J1108" s="31">
        <f t="shared" si="2723"/>
        <v>0</v>
      </c>
      <c r="K1108" s="31">
        <f t="shared" si="2724"/>
        <v>0</v>
      </c>
      <c r="L1108" s="31">
        <f t="shared" si="2725"/>
        <v>0</v>
      </c>
      <c r="M1108" s="31">
        <f t="shared" si="2717"/>
        <v>2196.8000000000002</v>
      </c>
      <c r="N1108" s="31">
        <f t="shared" si="2718"/>
        <v>2196.8000000000002</v>
      </c>
      <c r="O1108" s="31">
        <f t="shared" si="2719"/>
        <v>2196.8000000000002</v>
      </c>
      <c r="P1108" s="31">
        <f t="shared" si="2726"/>
        <v>0</v>
      </c>
      <c r="Q1108" s="31">
        <f t="shared" si="2727"/>
        <v>0</v>
      </c>
      <c r="R1108" s="31">
        <f t="shared" si="2728"/>
        <v>0</v>
      </c>
      <c r="S1108" s="31">
        <f t="shared" si="2729"/>
        <v>0</v>
      </c>
      <c r="T1108" s="31">
        <f t="shared" si="2730"/>
        <v>0</v>
      </c>
      <c r="U1108" s="31">
        <f t="shared" si="2731"/>
        <v>0</v>
      </c>
      <c r="V1108" s="31">
        <f t="shared" si="2732"/>
        <v>0</v>
      </c>
      <c r="W1108" s="31">
        <f t="shared" si="2733"/>
        <v>0</v>
      </c>
      <c r="X1108" s="31">
        <f t="shared" si="2734"/>
        <v>0</v>
      </c>
      <c r="Y1108" s="31">
        <f t="shared" si="2735"/>
        <v>0</v>
      </c>
      <c r="Z1108" s="31">
        <f t="shared" si="2736"/>
        <v>0</v>
      </c>
      <c r="AA1108" s="31">
        <f t="shared" si="2737"/>
        <v>0</v>
      </c>
      <c r="AB1108" s="31">
        <f t="shared" si="2738"/>
        <v>0</v>
      </c>
      <c r="AC1108" s="31">
        <f t="shared" si="2681"/>
        <v>2196.8000000000002</v>
      </c>
      <c r="AD1108" s="31">
        <f t="shared" si="2682"/>
        <v>2196.8000000000002</v>
      </c>
      <c r="AE1108" s="31">
        <f t="shared" si="2683"/>
        <v>2196.8000000000002</v>
      </c>
      <c r="AF1108" s="31">
        <f t="shared" si="2739"/>
        <v>0</v>
      </c>
      <c r="AG1108" s="31">
        <f t="shared" si="2684"/>
        <v>2196.8000000000002</v>
      </c>
      <c r="AH1108" s="31">
        <f t="shared" si="2685"/>
        <v>2196.8000000000002</v>
      </c>
      <c r="AI1108" s="31">
        <f t="shared" si="2686"/>
        <v>2196.8000000000002</v>
      </c>
      <c r="AJ1108" s="31">
        <f t="shared" si="2740"/>
        <v>0</v>
      </c>
      <c r="AK1108" s="31">
        <f t="shared" si="2741"/>
        <v>0</v>
      </c>
      <c r="AL1108" s="31">
        <f t="shared" si="2742"/>
        <v>0</v>
      </c>
      <c r="AM1108" s="31">
        <f t="shared" si="2743"/>
        <v>0</v>
      </c>
      <c r="AN1108" s="31">
        <f t="shared" si="2744"/>
        <v>0</v>
      </c>
      <c r="AO1108" s="31">
        <f t="shared" si="2745"/>
        <v>0</v>
      </c>
      <c r="AP1108" s="31">
        <f t="shared" si="2746"/>
        <v>0</v>
      </c>
      <c r="AQ1108" s="31">
        <f t="shared" si="2747"/>
        <v>0</v>
      </c>
      <c r="AR1108" s="31">
        <f t="shared" si="2748"/>
        <v>0</v>
      </c>
      <c r="AS1108" s="31">
        <f t="shared" si="2678"/>
        <v>2196.8000000000002</v>
      </c>
      <c r="AT1108" s="31">
        <f t="shared" si="2679"/>
        <v>2196.8000000000002</v>
      </c>
      <c r="AU1108" s="31">
        <f t="shared" si="2680"/>
        <v>2196.8000000000002</v>
      </c>
      <c r="AV1108" s="31">
        <f t="shared" si="2749"/>
        <v>0</v>
      </c>
      <c r="AW1108" s="32"/>
      <c r="AX1108" s="32"/>
      <c r="AY1108" s="1"/>
      <c r="AZ1108" s="1"/>
      <c r="BA1108" s="1"/>
      <c r="BB1108" s="1"/>
      <c r="BC1108" s="1"/>
      <c r="BD1108" s="1"/>
      <c r="BE1108" s="1"/>
    </row>
    <row r="1109" ht="31.5">
      <c r="A1109" s="29" t="s">
        <v>504</v>
      </c>
      <c r="B1109" s="29" t="s">
        <v>87</v>
      </c>
      <c r="C1109" s="29" t="s">
        <v>27</v>
      </c>
      <c r="D1109" s="29" t="s">
        <v>489</v>
      </c>
      <c r="E1109" s="29" t="s">
        <v>39</v>
      </c>
      <c r="F1109" s="30" t="s">
        <v>40</v>
      </c>
      <c r="G1109" s="31">
        <v>2196.8000000000002</v>
      </c>
      <c r="H1109" s="31">
        <v>2196.8000000000002</v>
      </c>
      <c r="I1109" s="31">
        <v>2196.8000000000002</v>
      </c>
      <c r="J1109" s="31"/>
      <c r="K1109" s="31"/>
      <c r="L1109" s="31"/>
      <c r="M1109" s="31">
        <f t="shared" si="2717"/>
        <v>2196.8000000000002</v>
      </c>
      <c r="N1109" s="31">
        <f t="shared" si="2718"/>
        <v>2196.8000000000002</v>
      </c>
      <c r="O1109" s="31">
        <f t="shared" si="2719"/>
        <v>2196.8000000000002</v>
      </c>
      <c r="P1109" s="31"/>
      <c r="Q1109" s="31"/>
      <c r="R1109" s="31"/>
      <c r="S1109" s="31"/>
      <c r="T1109" s="31"/>
      <c r="U1109" s="31"/>
      <c r="V1109" s="31"/>
      <c r="W1109" s="31"/>
      <c r="X1109" s="31"/>
      <c r="Y1109" s="31"/>
      <c r="Z1109" s="31"/>
      <c r="AA1109" s="31"/>
      <c r="AB1109" s="31"/>
      <c r="AC1109" s="31">
        <f t="shared" si="2681"/>
        <v>2196.8000000000002</v>
      </c>
      <c r="AD1109" s="31">
        <f t="shared" si="2682"/>
        <v>2196.8000000000002</v>
      </c>
      <c r="AE1109" s="31">
        <f t="shared" si="2683"/>
        <v>2196.8000000000002</v>
      </c>
      <c r="AF1109" s="31"/>
      <c r="AG1109" s="31">
        <f t="shared" si="2684"/>
        <v>2196.8000000000002</v>
      </c>
      <c r="AH1109" s="31">
        <f t="shared" si="2685"/>
        <v>2196.8000000000002</v>
      </c>
      <c r="AI1109" s="31">
        <f t="shared" si="2686"/>
        <v>2196.8000000000002</v>
      </c>
      <c r="AJ1109" s="31"/>
      <c r="AK1109" s="31"/>
      <c r="AL1109" s="31"/>
      <c r="AM1109" s="31"/>
      <c r="AN1109" s="31"/>
      <c r="AO1109" s="31"/>
      <c r="AP1109" s="31"/>
      <c r="AQ1109" s="31"/>
      <c r="AR1109" s="31"/>
      <c r="AS1109" s="31">
        <f t="shared" si="2678"/>
        <v>2196.8000000000002</v>
      </c>
      <c r="AT1109" s="31">
        <f t="shared" si="2679"/>
        <v>2196.8000000000002</v>
      </c>
      <c r="AU1109" s="31">
        <f t="shared" si="2680"/>
        <v>2196.8000000000002</v>
      </c>
      <c r="AV1109" s="31"/>
      <c r="AW1109" s="32"/>
      <c r="AX1109" s="32"/>
      <c r="AY1109" s="1"/>
      <c r="AZ1109" s="1"/>
      <c r="BA1109" s="1"/>
      <c r="BB1109" s="1"/>
      <c r="BC1109" s="1"/>
      <c r="BD1109" s="1"/>
      <c r="BE1109" s="1"/>
    </row>
    <row r="1110" s="19" customFormat="1" ht="31.5">
      <c r="A1110" s="20" t="s">
        <v>508</v>
      </c>
      <c r="B1110" s="20"/>
      <c r="C1110" s="20"/>
      <c r="D1110" s="20"/>
      <c r="E1110" s="20"/>
      <c r="F1110" s="21" t="s">
        <v>509</v>
      </c>
      <c r="G1110" s="22">
        <f>G1111+G1159+G1215+G1227+G1178+G1141+G1234+G1208</f>
        <v>192673</v>
      </c>
      <c r="H1110" s="22">
        <f>H1111+H1159+H1215+H1227+H1178+H1141+H1234+H1208</f>
        <v>178606.39999999999</v>
      </c>
      <c r="I1110" s="22">
        <f>I1111+I1159+I1215+I1227+I1178+I1141+I1234+I1208</f>
        <v>178884.69999999998</v>
      </c>
      <c r="J1110" s="22">
        <f>J1111+J1159+J1215+J1227+J1178+J1141+J1234+J1208</f>
        <v>1587.4000000000001</v>
      </c>
      <c r="K1110" s="22">
        <f>K1111+K1159+K1215+K1227+K1178+K1141+K1234+K1208</f>
        <v>1587.4000000000001</v>
      </c>
      <c r="L1110" s="22">
        <f>L1111+L1159+L1215+L1227+L1178+L1141+L1234+L1208</f>
        <v>1587.4000000000001</v>
      </c>
      <c r="M1110" s="22">
        <f t="shared" si="2717"/>
        <v>194260.39999999999</v>
      </c>
      <c r="N1110" s="22">
        <f t="shared" si="2718"/>
        <v>180193.79999999999</v>
      </c>
      <c r="O1110" s="22">
        <f t="shared" si="2719"/>
        <v>180472.09999999998</v>
      </c>
      <c r="P1110" s="22">
        <f>P1111+P1159+P1215+P1227+P1178+P1141+P1234+P1208</f>
        <v>0</v>
      </c>
      <c r="Q1110" s="22">
        <f>Q1111+Q1159+Q1215+Q1227+Q1178+Q1141+Q1234+Q1208</f>
        <v>0</v>
      </c>
      <c r="R1110" s="22">
        <f>R1111+R1159+R1215+R1227+R1178+R1141+R1234+R1208</f>
        <v>4139.5569999999989</v>
      </c>
      <c r="S1110" s="22">
        <f>S1111+S1159+S1215+S1227+S1178+S1141+S1234+S1208</f>
        <v>0</v>
      </c>
      <c r="T1110" s="22">
        <f>T1111+T1159+T1215+T1227+T1178+T1141+T1234+T1208</f>
        <v>0</v>
      </c>
      <c r="U1110" s="22">
        <f>U1111+U1159+U1215+U1227+U1178+U1141+U1234+U1208</f>
        <v>0</v>
      </c>
      <c r="V1110" s="22">
        <f>V1111+V1159+V1215+V1227+V1178+V1141+V1234+V1208</f>
        <v>10061.066999999999</v>
      </c>
      <c r="W1110" s="22">
        <f>W1111+W1159+W1215+W1227+W1178+W1141+W1234+W1208</f>
        <v>0</v>
      </c>
      <c r="X1110" s="22">
        <f>X1111+X1159+X1215+X1227+X1178+X1141+X1234+X1208</f>
        <v>0</v>
      </c>
      <c r="Y1110" s="22">
        <f>Y1111+Y1159+Y1215+Y1227+Y1178+Y1141+Y1234+Y1208</f>
        <v>0</v>
      </c>
      <c r="Z1110" s="22">
        <f>Z1111+Z1159+Z1215+Z1227+Z1178+Z1141+Z1234+Z1208</f>
        <v>0</v>
      </c>
      <c r="AA1110" s="22">
        <f>AA1111+AA1159+AA1215+AA1227+AA1178+AA1141+AA1234+AA1208</f>
        <v>0</v>
      </c>
      <c r="AB1110" s="22">
        <f>AB1111+AB1159+AB1215+AB1227+AB1178+AB1141+AB1234+AB1208</f>
        <v>0</v>
      </c>
      <c r="AC1110" s="22">
        <f t="shared" si="2681"/>
        <v>198399.95699999999</v>
      </c>
      <c r="AD1110" s="22">
        <f t="shared" si="2682"/>
        <v>190254.867</v>
      </c>
      <c r="AE1110" s="22">
        <f t="shared" si="2683"/>
        <v>180472.09999999998</v>
      </c>
      <c r="AF1110" s="22">
        <f>AF1111+AF1159+AF1215+AF1227+AF1178+AF1141+AF1234+AF1208</f>
        <v>0</v>
      </c>
      <c r="AG1110" s="22">
        <f t="shared" si="2684"/>
        <v>198399.95699999999</v>
      </c>
      <c r="AH1110" s="22">
        <f t="shared" si="2685"/>
        <v>190254.867</v>
      </c>
      <c r="AI1110" s="22">
        <f t="shared" si="2686"/>
        <v>180472.09999999998</v>
      </c>
      <c r="AJ1110" s="22">
        <f>AJ1111+AJ1159+AJ1215+AJ1227+AJ1178+AJ1141+AJ1234+AJ1208</f>
        <v>-545.33299999999997</v>
      </c>
      <c r="AK1110" s="22">
        <f>AK1111+AK1159+AK1215+AK1227+AK1178+AK1141+AK1234+AK1208</f>
        <v>0</v>
      </c>
      <c r="AL1110" s="22">
        <f>AL1111+AL1159+AL1215+AL1227+AL1178+AL1141+AL1234+AL1208</f>
        <v>-1948.665</v>
      </c>
      <c r="AM1110" s="22">
        <f>AM1111+AM1159+AM1215+AM1227+AM1178+AM1141+AM1234+AM1208</f>
        <v>0</v>
      </c>
      <c r="AN1110" s="22">
        <f>AN1111+AN1159+AN1215+AN1227+AN1178+AN1141+AN1234+AN1208</f>
        <v>0</v>
      </c>
      <c r="AO1110" s="22">
        <f>AO1111+AO1159+AO1215+AO1227+AO1178+AO1141+AO1234+AO1208</f>
        <v>0</v>
      </c>
      <c r="AP1110" s="22">
        <f>AP1111+AP1159+AP1215+AP1227+AP1178+AP1141+AP1234+AP1208</f>
        <v>0</v>
      </c>
      <c r="AQ1110" s="22">
        <f>AQ1111+AQ1159+AQ1215+AQ1227+AQ1178+AQ1141+AQ1234+AQ1208</f>
        <v>0</v>
      </c>
      <c r="AR1110" s="22">
        <f>AR1111+AR1159+AR1215+AR1227+AR1178+AR1141+AR1234+AR1208</f>
        <v>0</v>
      </c>
      <c r="AS1110" s="22">
        <f t="shared" si="2678"/>
        <v>195905.95899999997</v>
      </c>
      <c r="AT1110" s="22">
        <f t="shared" si="2679"/>
        <v>190254.867</v>
      </c>
      <c r="AU1110" s="22">
        <f t="shared" si="2680"/>
        <v>180472.09999999998</v>
      </c>
      <c r="AV1110" s="22">
        <f>AV1111+AV1159+AV1215+AV1227+AV1178+AV1141+AV1234+AV1208</f>
        <v>0</v>
      </c>
      <c r="AW1110" s="23"/>
      <c r="AX1110" s="23"/>
      <c r="AY1110" s="19"/>
      <c r="AZ1110" s="19"/>
      <c r="BA1110" s="19"/>
      <c r="BB1110" s="19"/>
      <c r="BC1110" s="19"/>
      <c r="BD1110" s="19"/>
      <c r="BE1110" s="19"/>
    </row>
    <row r="1111" s="19" customFormat="1">
      <c r="A1111" s="20" t="s">
        <v>508</v>
      </c>
      <c r="B1111" s="20" t="s">
        <v>27</v>
      </c>
      <c r="C1111" s="20"/>
      <c r="D1111" s="20"/>
      <c r="E1111" s="20"/>
      <c r="F1111" s="21" t="s">
        <v>28</v>
      </c>
      <c r="G1111" s="22">
        <f>G1124+G1112</f>
        <v>109144.7</v>
      </c>
      <c r="H1111" s="22">
        <f>H1124+H1112</f>
        <v>111641.79999999999</v>
      </c>
      <c r="I1111" s="22">
        <f>I1124+I1112</f>
        <v>111641.79999999999</v>
      </c>
      <c r="J1111" s="22">
        <f>J1124+J1112</f>
        <v>0</v>
      </c>
      <c r="K1111" s="22">
        <f>K1124+K1112</f>
        <v>0</v>
      </c>
      <c r="L1111" s="22">
        <f>L1124+L1112</f>
        <v>0</v>
      </c>
      <c r="M1111" s="22">
        <f t="shared" si="2717"/>
        <v>109144.7</v>
      </c>
      <c r="N1111" s="22">
        <f t="shared" si="2718"/>
        <v>111641.79999999999</v>
      </c>
      <c r="O1111" s="22">
        <f t="shared" si="2719"/>
        <v>111641.79999999999</v>
      </c>
      <c r="P1111" s="22">
        <f>P1124+P1112</f>
        <v>0</v>
      </c>
      <c r="Q1111" s="22">
        <f>Q1124+Q1112</f>
        <v>0</v>
      </c>
      <c r="R1111" s="22">
        <f>R1124+R1112</f>
        <v>0</v>
      </c>
      <c r="S1111" s="22">
        <f>S1124+S1112</f>
        <v>0</v>
      </c>
      <c r="T1111" s="22">
        <f>T1124+T1112</f>
        <v>0</v>
      </c>
      <c r="U1111" s="22">
        <f>U1124+U1112</f>
        <v>0</v>
      </c>
      <c r="V1111" s="22">
        <f>V1124+V1112</f>
        <v>0</v>
      </c>
      <c r="W1111" s="22">
        <f>W1124+W1112</f>
        <v>0</v>
      </c>
      <c r="X1111" s="22">
        <f>X1124+X1112</f>
        <v>0</v>
      </c>
      <c r="Y1111" s="22">
        <f>Y1124+Y1112</f>
        <v>0</v>
      </c>
      <c r="Z1111" s="22">
        <f>Z1124+Z1112</f>
        <v>0</v>
      </c>
      <c r="AA1111" s="22">
        <f>AA1124+AA1112</f>
        <v>0</v>
      </c>
      <c r="AB1111" s="22">
        <f>AB1124+AB1112</f>
        <v>0</v>
      </c>
      <c r="AC1111" s="22">
        <f t="shared" si="2681"/>
        <v>109144.7</v>
      </c>
      <c r="AD1111" s="22">
        <f t="shared" si="2682"/>
        <v>111641.79999999999</v>
      </c>
      <c r="AE1111" s="22">
        <f t="shared" si="2683"/>
        <v>111641.79999999999</v>
      </c>
      <c r="AF1111" s="22">
        <f>AF1124+AF1112</f>
        <v>0</v>
      </c>
      <c r="AG1111" s="22">
        <f t="shared" si="2684"/>
        <v>109144.7</v>
      </c>
      <c r="AH1111" s="22">
        <f t="shared" si="2685"/>
        <v>111641.79999999999</v>
      </c>
      <c r="AI1111" s="22">
        <f t="shared" si="2686"/>
        <v>111641.79999999999</v>
      </c>
      <c r="AJ1111" s="22">
        <f>AJ1124+AJ1112</f>
        <v>0</v>
      </c>
      <c r="AK1111" s="22">
        <f>AK1124+AK1112</f>
        <v>0</v>
      </c>
      <c r="AL1111" s="22">
        <f>AL1124+AL1112</f>
        <v>-1097.5</v>
      </c>
      <c r="AM1111" s="22">
        <f>AM1124+AM1112</f>
        <v>0</v>
      </c>
      <c r="AN1111" s="22">
        <f>AN1124+AN1112</f>
        <v>0</v>
      </c>
      <c r="AO1111" s="22">
        <f>AO1124+AO1112</f>
        <v>0</v>
      </c>
      <c r="AP1111" s="22">
        <f>AP1124+AP1112</f>
        <v>0</v>
      </c>
      <c r="AQ1111" s="22">
        <f>AQ1124+AQ1112</f>
        <v>0</v>
      </c>
      <c r="AR1111" s="22">
        <f>AR1124+AR1112</f>
        <v>0</v>
      </c>
      <c r="AS1111" s="22">
        <f t="shared" si="2678"/>
        <v>108047.2</v>
      </c>
      <c r="AT1111" s="22">
        <f t="shared" si="2679"/>
        <v>111641.79999999999</v>
      </c>
      <c r="AU1111" s="22">
        <f t="shared" si="2680"/>
        <v>111641.79999999999</v>
      </c>
      <c r="AV1111" s="22">
        <f>AV1124+AV1112</f>
        <v>0</v>
      </c>
      <c r="AW1111" s="23"/>
      <c r="AX1111" s="23"/>
      <c r="AY1111" s="19"/>
      <c r="AZ1111" s="19"/>
      <c r="BA1111" s="19"/>
      <c r="BB1111" s="19"/>
      <c r="BC1111" s="19"/>
      <c r="BD1111" s="19"/>
      <c r="BE1111" s="19"/>
    </row>
    <row r="1112" s="24" customFormat="1" ht="63">
      <c r="A1112" s="25" t="s">
        <v>508</v>
      </c>
      <c r="B1112" s="25" t="s">
        <v>27</v>
      </c>
      <c r="C1112" s="25" t="s">
        <v>116</v>
      </c>
      <c r="D1112" s="25"/>
      <c r="E1112" s="25"/>
      <c r="F1112" s="26" t="s">
        <v>431</v>
      </c>
      <c r="G1112" s="27">
        <f>G1113+G1119</f>
        <v>93288.5</v>
      </c>
      <c r="H1112" s="27">
        <f>H1113+H1119</f>
        <v>95792.899999999994</v>
      </c>
      <c r="I1112" s="27">
        <f>I1113+I1119</f>
        <v>95792.899999999994</v>
      </c>
      <c r="J1112" s="27">
        <f>J1113+J1119</f>
        <v>0</v>
      </c>
      <c r="K1112" s="27">
        <f>K1113+K1119</f>
        <v>0</v>
      </c>
      <c r="L1112" s="27">
        <f>L1113+L1119</f>
        <v>0</v>
      </c>
      <c r="M1112" s="27">
        <f t="shared" si="2717"/>
        <v>93288.5</v>
      </c>
      <c r="N1112" s="27">
        <f t="shared" si="2718"/>
        <v>95792.899999999994</v>
      </c>
      <c r="O1112" s="27">
        <f t="shared" si="2719"/>
        <v>95792.899999999994</v>
      </c>
      <c r="P1112" s="27">
        <f>P1113+P1119</f>
        <v>0</v>
      </c>
      <c r="Q1112" s="27">
        <f>Q1113+Q1119</f>
        <v>0</v>
      </c>
      <c r="R1112" s="27">
        <f>R1113+R1119</f>
        <v>0</v>
      </c>
      <c r="S1112" s="27">
        <f>S1113+S1119</f>
        <v>0</v>
      </c>
      <c r="T1112" s="27">
        <f>T1113+T1119</f>
        <v>0</v>
      </c>
      <c r="U1112" s="27">
        <f>U1113+U1119</f>
        <v>0</v>
      </c>
      <c r="V1112" s="27">
        <f>V1113+V1119</f>
        <v>0</v>
      </c>
      <c r="W1112" s="27">
        <f>W1113+W1119</f>
        <v>0</v>
      </c>
      <c r="X1112" s="27">
        <f>X1113+X1119</f>
        <v>0</v>
      </c>
      <c r="Y1112" s="27">
        <f>Y1113+Y1119</f>
        <v>0</v>
      </c>
      <c r="Z1112" s="27">
        <f>Z1113+Z1119</f>
        <v>0</v>
      </c>
      <c r="AA1112" s="27">
        <f>AA1113+AA1119</f>
        <v>0</v>
      </c>
      <c r="AB1112" s="27">
        <f>AB1113+AB1119</f>
        <v>0</v>
      </c>
      <c r="AC1112" s="27">
        <f t="shared" si="2681"/>
        <v>93288.5</v>
      </c>
      <c r="AD1112" s="27">
        <f t="shared" si="2682"/>
        <v>95792.899999999994</v>
      </c>
      <c r="AE1112" s="27">
        <f t="shared" si="2683"/>
        <v>95792.899999999994</v>
      </c>
      <c r="AF1112" s="27">
        <f>AF1113+AF1119</f>
        <v>0</v>
      </c>
      <c r="AG1112" s="27">
        <f t="shared" si="2684"/>
        <v>93288.5</v>
      </c>
      <c r="AH1112" s="27">
        <f t="shared" si="2685"/>
        <v>95792.899999999994</v>
      </c>
      <c r="AI1112" s="27">
        <f t="shared" si="2686"/>
        <v>95792.899999999994</v>
      </c>
      <c r="AJ1112" s="27">
        <f>AJ1113+AJ1119</f>
        <v>0</v>
      </c>
      <c r="AK1112" s="27">
        <f>AK1113+AK1119</f>
        <v>0</v>
      </c>
      <c r="AL1112" s="27">
        <f>AL1113+AL1119</f>
        <v>-1097.5</v>
      </c>
      <c r="AM1112" s="27">
        <f>AM1113+AM1119</f>
        <v>0</v>
      </c>
      <c r="AN1112" s="27">
        <f>AN1113+AN1119</f>
        <v>0</v>
      </c>
      <c r="AO1112" s="27">
        <f>AO1113+AO1119</f>
        <v>0</v>
      </c>
      <c r="AP1112" s="27">
        <f>AP1113+AP1119</f>
        <v>0</v>
      </c>
      <c r="AQ1112" s="27">
        <f>AQ1113+AQ1119</f>
        <v>0</v>
      </c>
      <c r="AR1112" s="27">
        <f>AR1113+AR1119</f>
        <v>0</v>
      </c>
      <c r="AS1112" s="27">
        <f t="shared" si="2678"/>
        <v>92191</v>
      </c>
      <c r="AT1112" s="27">
        <f t="shared" si="2679"/>
        <v>95792.899999999994</v>
      </c>
      <c r="AU1112" s="27">
        <f t="shared" si="2680"/>
        <v>95792.899999999994</v>
      </c>
      <c r="AV1112" s="27">
        <f>AV1113+AV1119</f>
        <v>0</v>
      </c>
      <c r="AW1112" s="28"/>
      <c r="AX1112" s="28"/>
      <c r="AY1112" s="24"/>
      <c r="AZ1112" s="24"/>
      <c r="BA1112" s="24"/>
      <c r="BB1112" s="24"/>
      <c r="BC1112" s="24"/>
      <c r="BD1112" s="24"/>
      <c r="BE1112" s="24"/>
    </row>
    <row r="1113" ht="47.25">
      <c r="A1113" s="29" t="s">
        <v>508</v>
      </c>
      <c r="B1113" s="29" t="s">
        <v>27</v>
      </c>
      <c r="C1113" s="29" t="s">
        <v>116</v>
      </c>
      <c r="D1113" s="29" t="s">
        <v>248</v>
      </c>
      <c r="E1113" s="36"/>
      <c r="F1113" s="30" t="s">
        <v>249</v>
      </c>
      <c r="G1113" s="31">
        <f t="shared" ref="G1113:G1115" si="2750">G1114</f>
        <v>10958.199999999999</v>
      </c>
      <c r="H1113" s="31">
        <f t="shared" ref="H1113:H1115" si="2751">H1114</f>
        <v>11256.5</v>
      </c>
      <c r="I1113" s="31">
        <f t="shared" ref="I1113:I1115" si="2752">I1114</f>
        <v>11256.5</v>
      </c>
      <c r="J1113" s="31">
        <f t="shared" ref="J1113:J1115" si="2753">J1114</f>
        <v>0</v>
      </c>
      <c r="K1113" s="31">
        <f t="shared" ref="K1113:K1115" si="2754">K1114</f>
        <v>0</v>
      </c>
      <c r="L1113" s="31">
        <f t="shared" ref="L1113:L1115" si="2755">L1114</f>
        <v>0</v>
      </c>
      <c r="M1113" s="31">
        <f t="shared" si="2717"/>
        <v>10958.199999999999</v>
      </c>
      <c r="N1113" s="31">
        <f t="shared" si="2718"/>
        <v>11256.5</v>
      </c>
      <c r="O1113" s="31">
        <f t="shared" si="2719"/>
        <v>11256.5</v>
      </c>
      <c r="P1113" s="31">
        <f t="shared" ref="P1113:P1115" si="2756">P1114</f>
        <v>0</v>
      </c>
      <c r="Q1113" s="31">
        <f t="shared" ref="Q1113:Q1115" si="2757">Q1114</f>
        <v>0</v>
      </c>
      <c r="R1113" s="31">
        <f t="shared" ref="R1113:R1115" si="2758">R1114</f>
        <v>0</v>
      </c>
      <c r="S1113" s="31">
        <f t="shared" ref="S1113:S1115" si="2759">S1114</f>
        <v>0</v>
      </c>
      <c r="T1113" s="31">
        <f t="shared" ref="T1113:T1115" si="2760">T1114</f>
        <v>0</v>
      </c>
      <c r="U1113" s="31">
        <f t="shared" ref="U1113:U1115" si="2761">U1114</f>
        <v>0</v>
      </c>
      <c r="V1113" s="31">
        <f t="shared" ref="V1113:V1115" si="2762">V1114</f>
        <v>0</v>
      </c>
      <c r="W1113" s="31">
        <f t="shared" ref="W1113:W1115" si="2763">W1114</f>
        <v>0</v>
      </c>
      <c r="X1113" s="31">
        <f t="shared" ref="X1113:X1115" si="2764">X1114</f>
        <v>0</v>
      </c>
      <c r="Y1113" s="31">
        <f t="shared" ref="Y1113:Y1115" si="2765">Y1114</f>
        <v>0</v>
      </c>
      <c r="Z1113" s="31">
        <f t="shared" ref="Z1113:Z1115" si="2766">Z1114</f>
        <v>0</v>
      </c>
      <c r="AA1113" s="31">
        <f t="shared" ref="AA1113:AA1115" si="2767">AA1114</f>
        <v>0</v>
      </c>
      <c r="AB1113" s="31">
        <f t="shared" ref="AB1113:AB1115" si="2768">AB1114</f>
        <v>0</v>
      </c>
      <c r="AC1113" s="31">
        <f t="shared" si="2681"/>
        <v>10958.199999999999</v>
      </c>
      <c r="AD1113" s="31">
        <f t="shared" si="2682"/>
        <v>11256.5</v>
      </c>
      <c r="AE1113" s="31">
        <f t="shared" si="2683"/>
        <v>11256.5</v>
      </c>
      <c r="AF1113" s="31">
        <f t="shared" ref="AF1113:AF1115" si="2769">AF1114</f>
        <v>0</v>
      </c>
      <c r="AG1113" s="31">
        <f t="shared" si="2684"/>
        <v>10958.199999999999</v>
      </c>
      <c r="AH1113" s="31">
        <f t="shared" si="2685"/>
        <v>11256.5</v>
      </c>
      <c r="AI1113" s="31">
        <f t="shared" si="2686"/>
        <v>11256.5</v>
      </c>
      <c r="AJ1113" s="31">
        <f t="shared" ref="AJ1113:AJ1115" si="2770">AJ1114</f>
        <v>0</v>
      </c>
      <c r="AK1113" s="31">
        <f t="shared" ref="AK1113:AK1115" si="2771">AK1114</f>
        <v>0</v>
      </c>
      <c r="AL1113" s="31">
        <f t="shared" ref="AL1113:AL1115" si="2772">AL1114</f>
        <v>0</v>
      </c>
      <c r="AM1113" s="31">
        <f t="shared" ref="AM1113:AM1115" si="2773">AM1114</f>
        <v>0</v>
      </c>
      <c r="AN1113" s="31">
        <f t="shared" ref="AN1113:AN1115" si="2774">AN1114</f>
        <v>0</v>
      </c>
      <c r="AO1113" s="31">
        <f t="shared" ref="AO1113:AO1115" si="2775">AO1114</f>
        <v>0</v>
      </c>
      <c r="AP1113" s="31">
        <f t="shared" ref="AP1113:AP1115" si="2776">AP1114</f>
        <v>0</v>
      </c>
      <c r="AQ1113" s="31">
        <f t="shared" ref="AQ1113:AQ1115" si="2777">AQ1114</f>
        <v>0</v>
      </c>
      <c r="AR1113" s="31">
        <f t="shared" ref="AR1113:AR1115" si="2778">AR1114</f>
        <v>0</v>
      </c>
      <c r="AS1113" s="31">
        <f t="shared" si="2678"/>
        <v>10958.199999999999</v>
      </c>
      <c r="AT1113" s="31">
        <f t="shared" si="2679"/>
        <v>11256.5</v>
      </c>
      <c r="AU1113" s="31">
        <f t="shared" si="2680"/>
        <v>11256.5</v>
      </c>
      <c r="AV1113" s="31">
        <f t="shared" ref="AV1113:AV1115" si="2779">AV1114</f>
        <v>0</v>
      </c>
      <c r="AW1113" s="32"/>
      <c r="AX1113" s="32"/>
      <c r="AY1113" s="1"/>
      <c r="AZ1113" s="1"/>
      <c r="BA1113" s="1"/>
      <c r="BB1113" s="1"/>
      <c r="BC1113" s="1"/>
      <c r="BD1113" s="1"/>
      <c r="BE1113" s="1"/>
    </row>
    <row r="1114" hidden="1">
      <c r="A1114" s="29" t="s">
        <v>508</v>
      </c>
      <c r="B1114" s="29" t="s">
        <v>27</v>
      </c>
      <c r="C1114" s="29" t="s">
        <v>116</v>
      </c>
      <c r="D1114" s="29" t="s">
        <v>250</v>
      </c>
      <c r="E1114" s="36"/>
      <c r="F1114" s="30" t="s">
        <v>34</v>
      </c>
      <c r="G1114" s="31">
        <f t="shared" si="2750"/>
        <v>10958.199999999999</v>
      </c>
      <c r="H1114" s="31">
        <f t="shared" si="2751"/>
        <v>11256.5</v>
      </c>
      <c r="I1114" s="31">
        <f t="shared" si="2752"/>
        <v>11256.5</v>
      </c>
      <c r="J1114" s="31">
        <f t="shared" si="2753"/>
        <v>0</v>
      </c>
      <c r="K1114" s="31">
        <f t="shared" si="2754"/>
        <v>0</v>
      </c>
      <c r="L1114" s="31">
        <f t="shared" si="2755"/>
        <v>0</v>
      </c>
      <c r="M1114" s="31">
        <f t="shared" si="2717"/>
        <v>10958.199999999999</v>
      </c>
      <c r="N1114" s="31">
        <f t="shared" si="2718"/>
        <v>11256.5</v>
      </c>
      <c r="O1114" s="31">
        <f t="shared" si="2719"/>
        <v>11256.5</v>
      </c>
      <c r="P1114" s="31">
        <f t="shared" si="2756"/>
        <v>0</v>
      </c>
      <c r="Q1114" s="31">
        <f t="shared" si="2757"/>
        <v>0</v>
      </c>
      <c r="R1114" s="31">
        <f t="shared" si="2758"/>
        <v>0</v>
      </c>
      <c r="S1114" s="31">
        <f t="shared" si="2759"/>
        <v>0</v>
      </c>
      <c r="T1114" s="31">
        <f t="shared" si="2760"/>
        <v>0</v>
      </c>
      <c r="U1114" s="31">
        <f t="shared" si="2761"/>
        <v>0</v>
      </c>
      <c r="V1114" s="31">
        <f t="shared" si="2762"/>
        <v>0</v>
      </c>
      <c r="W1114" s="31">
        <f t="shared" si="2763"/>
        <v>0</v>
      </c>
      <c r="X1114" s="31">
        <f t="shared" si="2764"/>
        <v>0</v>
      </c>
      <c r="Y1114" s="31">
        <f t="shared" si="2765"/>
        <v>0</v>
      </c>
      <c r="Z1114" s="31">
        <f t="shared" si="2766"/>
        <v>0</v>
      </c>
      <c r="AA1114" s="31">
        <f t="shared" si="2767"/>
        <v>0</v>
      </c>
      <c r="AB1114" s="31">
        <f t="shared" si="2768"/>
        <v>0</v>
      </c>
      <c r="AC1114" s="31">
        <f t="shared" si="2681"/>
        <v>10958.199999999999</v>
      </c>
      <c r="AD1114" s="31">
        <f t="shared" si="2682"/>
        <v>11256.5</v>
      </c>
      <c r="AE1114" s="31">
        <f t="shared" si="2683"/>
        <v>11256.5</v>
      </c>
      <c r="AF1114" s="31">
        <f t="shared" si="2769"/>
        <v>0</v>
      </c>
      <c r="AG1114" s="31">
        <f t="shared" si="2684"/>
        <v>10958.199999999999</v>
      </c>
      <c r="AH1114" s="31">
        <f t="shared" si="2685"/>
        <v>11256.5</v>
      </c>
      <c r="AI1114" s="31">
        <f t="shared" si="2686"/>
        <v>11256.5</v>
      </c>
      <c r="AJ1114" s="31">
        <f t="shared" si="2770"/>
        <v>0</v>
      </c>
      <c r="AK1114" s="31">
        <f t="shared" si="2771"/>
        <v>0</v>
      </c>
      <c r="AL1114" s="31">
        <f t="shared" si="2772"/>
        <v>0</v>
      </c>
      <c r="AM1114" s="31">
        <f t="shared" si="2773"/>
        <v>0</v>
      </c>
      <c r="AN1114" s="31">
        <f t="shared" si="2774"/>
        <v>0</v>
      </c>
      <c r="AO1114" s="31">
        <f t="shared" si="2775"/>
        <v>0</v>
      </c>
      <c r="AP1114" s="31">
        <f t="shared" si="2776"/>
        <v>0</v>
      </c>
      <c r="AQ1114" s="31">
        <f t="shared" si="2777"/>
        <v>0</v>
      </c>
      <c r="AR1114" s="31">
        <f t="shared" si="2778"/>
        <v>0</v>
      </c>
      <c r="AS1114" s="31">
        <f t="shared" si="2678"/>
        <v>10958.199999999999</v>
      </c>
      <c r="AT1114" s="31">
        <f t="shared" si="2679"/>
        <v>11256.5</v>
      </c>
      <c r="AU1114" s="31">
        <f t="shared" si="2680"/>
        <v>11256.5</v>
      </c>
      <c r="AV1114" s="31">
        <f t="shared" si="2779"/>
        <v>0</v>
      </c>
      <c r="AW1114" s="32">
        <v>0</v>
      </c>
      <c r="AX1114" s="32"/>
      <c r="AY1114" s="1" t="s">
        <v>152</v>
      </c>
      <c r="AZ1114" s="1"/>
      <c r="BA1114" s="1"/>
      <c r="BB1114" s="1"/>
      <c r="BC1114" s="1"/>
      <c r="BD1114" s="1"/>
      <c r="BE1114" s="1"/>
    </row>
    <row r="1115" ht="78.75">
      <c r="A1115" s="29" t="s">
        <v>508</v>
      </c>
      <c r="B1115" s="29" t="s">
        <v>27</v>
      </c>
      <c r="C1115" s="29" t="s">
        <v>116</v>
      </c>
      <c r="D1115" s="29" t="s">
        <v>432</v>
      </c>
      <c r="E1115" s="36"/>
      <c r="F1115" s="30" t="s">
        <v>433</v>
      </c>
      <c r="G1115" s="31">
        <f t="shared" si="2750"/>
        <v>10958.199999999999</v>
      </c>
      <c r="H1115" s="31">
        <f t="shared" si="2751"/>
        <v>11256.5</v>
      </c>
      <c r="I1115" s="31">
        <f t="shared" si="2752"/>
        <v>11256.5</v>
      </c>
      <c r="J1115" s="31">
        <f t="shared" si="2753"/>
        <v>0</v>
      </c>
      <c r="K1115" s="31">
        <f t="shared" si="2754"/>
        <v>0</v>
      </c>
      <c r="L1115" s="31">
        <f t="shared" si="2755"/>
        <v>0</v>
      </c>
      <c r="M1115" s="31">
        <f t="shared" si="2717"/>
        <v>10958.199999999999</v>
      </c>
      <c r="N1115" s="31">
        <f t="shared" si="2718"/>
        <v>11256.5</v>
      </c>
      <c r="O1115" s="31">
        <f t="shared" si="2719"/>
        <v>11256.5</v>
      </c>
      <c r="P1115" s="31">
        <f t="shared" si="2756"/>
        <v>0</v>
      </c>
      <c r="Q1115" s="31">
        <f t="shared" si="2757"/>
        <v>0</v>
      </c>
      <c r="R1115" s="31">
        <f t="shared" si="2758"/>
        <v>0</v>
      </c>
      <c r="S1115" s="31">
        <f t="shared" si="2759"/>
        <v>0</v>
      </c>
      <c r="T1115" s="31">
        <f t="shared" si="2760"/>
        <v>0</v>
      </c>
      <c r="U1115" s="31">
        <f t="shared" si="2761"/>
        <v>0</v>
      </c>
      <c r="V1115" s="31">
        <f t="shared" si="2762"/>
        <v>0</v>
      </c>
      <c r="W1115" s="31">
        <f t="shared" si="2763"/>
        <v>0</v>
      </c>
      <c r="X1115" s="31">
        <f t="shared" si="2764"/>
        <v>0</v>
      </c>
      <c r="Y1115" s="31">
        <f t="shared" si="2765"/>
        <v>0</v>
      </c>
      <c r="Z1115" s="31">
        <f t="shared" si="2766"/>
        <v>0</v>
      </c>
      <c r="AA1115" s="31">
        <f t="shared" si="2767"/>
        <v>0</v>
      </c>
      <c r="AB1115" s="31">
        <f t="shared" si="2768"/>
        <v>0</v>
      </c>
      <c r="AC1115" s="31">
        <f t="shared" si="2681"/>
        <v>10958.199999999999</v>
      </c>
      <c r="AD1115" s="31">
        <f t="shared" si="2682"/>
        <v>11256.5</v>
      </c>
      <c r="AE1115" s="31">
        <f t="shared" si="2683"/>
        <v>11256.5</v>
      </c>
      <c r="AF1115" s="31">
        <f t="shared" si="2769"/>
        <v>0</v>
      </c>
      <c r="AG1115" s="31">
        <f t="shared" si="2684"/>
        <v>10958.199999999999</v>
      </c>
      <c r="AH1115" s="31">
        <f t="shared" si="2685"/>
        <v>11256.5</v>
      </c>
      <c r="AI1115" s="31">
        <f t="shared" si="2686"/>
        <v>11256.5</v>
      </c>
      <c r="AJ1115" s="31">
        <f t="shared" si="2770"/>
        <v>0</v>
      </c>
      <c r="AK1115" s="31">
        <f t="shared" si="2771"/>
        <v>0</v>
      </c>
      <c r="AL1115" s="31">
        <f t="shared" si="2772"/>
        <v>0</v>
      </c>
      <c r="AM1115" s="31">
        <f t="shared" si="2773"/>
        <v>0</v>
      </c>
      <c r="AN1115" s="31">
        <f t="shared" si="2774"/>
        <v>0</v>
      </c>
      <c r="AO1115" s="31">
        <f t="shared" si="2775"/>
        <v>0</v>
      </c>
      <c r="AP1115" s="31">
        <f t="shared" si="2776"/>
        <v>0</v>
      </c>
      <c r="AQ1115" s="31">
        <f t="shared" si="2777"/>
        <v>0</v>
      </c>
      <c r="AR1115" s="31">
        <f t="shared" si="2778"/>
        <v>0</v>
      </c>
      <c r="AS1115" s="31">
        <f t="shared" si="2678"/>
        <v>10958.199999999999</v>
      </c>
      <c r="AT1115" s="31">
        <f t="shared" si="2679"/>
        <v>11256.5</v>
      </c>
      <c r="AU1115" s="31">
        <f t="shared" si="2680"/>
        <v>11256.5</v>
      </c>
      <c r="AV1115" s="31">
        <f t="shared" si="2779"/>
        <v>0</v>
      </c>
      <c r="AW1115" s="32"/>
      <c r="AX1115" s="32"/>
      <c r="AY1115" s="1"/>
      <c r="AZ1115" s="1"/>
      <c r="BA1115" s="1"/>
      <c r="BB1115" s="1"/>
      <c r="BC1115" s="1"/>
      <c r="BD1115" s="1"/>
      <c r="BE1115" s="1"/>
    </row>
    <row r="1116" ht="47.25">
      <c r="A1116" s="29" t="s">
        <v>508</v>
      </c>
      <c r="B1116" s="29" t="s">
        <v>27</v>
      </c>
      <c r="C1116" s="29" t="s">
        <v>116</v>
      </c>
      <c r="D1116" s="29" t="s">
        <v>434</v>
      </c>
      <c r="E1116" s="36"/>
      <c r="F1116" s="30" t="s">
        <v>435</v>
      </c>
      <c r="G1116" s="31">
        <f>G1117+G1118</f>
        <v>10958.199999999999</v>
      </c>
      <c r="H1116" s="31">
        <f>H1117+H1118</f>
        <v>11256.5</v>
      </c>
      <c r="I1116" s="31">
        <f>I1117+I1118</f>
        <v>11256.5</v>
      </c>
      <c r="J1116" s="31">
        <f>J1117+J1118</f>
        <v>0</v>
      </c>
      <c r="K1116" s="31">
        <f>K1117+K1118</f>
        <v>0</v>
      </c>
      <c r="L1116" s="31">
        <f>L1117+L1118</f>
        <v>0</v>
      </c>
      <c r="M1116" s="31">
        <f t="shared" si="2717"/>
        <v>10958.199999999999</v>
      </c>
      <c r="N1116" s="31">
        <f t="shared" si="2718"/>
        <v>11256.5</v>
      </c>
      <c r="O1116" s="31">
        <f t="shared" si="2719"/>
        <v>11256.5</v>
      </c>
      <c r="P1116" s="31">
        <f>P1117+P1118</f>
        <v>0</v>
      </c>
      <c r="Q1116" s="31">
        <f>Q1117+Q1118</f>
        <v>0</v>
      </c>
      <c r="R1116" s="31">
        <f>R1117+R1118</f>
        <v>0</v>
      </c>
      <c r="S1116" s="31">
        <f>S1117+S1118</f>
        <v>0</v>
      </c>
      <c r="T1116" s="31">
        <f>T1117+T1118</f>
        <v>0</v>
      </c>
      <c r="U1116" s="31">
        <f>U1117+U1118</f>
        <v>0</v>
      </c>
      <c r="V1116" s="31">
        <f>V1117+V1118</f>
        <v>0</v>
      </c>
      <c r="W1116" s="31">
        <f>W1117+W1118</f>
        <v>0</v>
      </c>
      <c r="X1116" s="31">
        <f>X1117+X1118</f>
        <v>0</v>
      </c>
      <c r="Y1116" s="31">
        <f>Y1117+Y1118</f>
        <v>0</v>
      </c>
      <c r="Z1116" s="31">
        <f>Z1117+Z1118</f>
        <v>0</v>
      </c>
      <c r="AA1116" s="31">
        <f>AA1117+AA1118</f>
        <v>0</v>
      </c>
      <c r="AB1116" s="31">
        <f>AB1117+AB1118</f>
        <v>0</v>
      </c>
      <c r="AC1116" s="31">
        <f t="shared" si="2681"/>
        <v>10958.199999999999</v>
      </c>
      <c r="AD1116" s="31">
        <f t="shared" si="2682"/>
        <v>11256.5</v>
      </c>
      <c r="AE1116" s="31">
        <f t="shared" si="2683"/>
        <v>11256.5</v>
      </c>
      <c r="AF1116" s="31">
        <f>AF1117+AF1118</f>
        <v>0</v>
      </c>
      <c r="AG1116" s="31">
        <f t="shared" si="2684"/>
        <v>10958.199999999999</v>
      </c>
      <c r="AH1116" s="31">
        <f t="shared" si="2685"/>
        <v>11256.5</v>
      </c>
      <c r="AI1116" s="31">
        <f t="shared" si="2686"/>
        <v>11256.5</v>
      </c>
      <c r="AJ1116" s="31">
        <f>AJ1117+AJ1118</f>
        <v>0</v>
      </c>
      <c r="AK1116" s="31">
        <f>AK1117+AK1118</f>
        <v>0</v>
      </c>
      <c r="AL1116" s="31">
        <f>AL1117+AL1118</f>
        <v>0</v>
      </c>
      <c r="AM1116" s="31">
        <f>AM1117+AM1118</f>
        <v>0</v>
      </c>
      <c r="AN1116" s="31">
        <f>AN1117+AN1118</f>
        <v>0</v>
      </c>
      <c r="AO1116" s="31">
        <f>AO1117+AO1118</f>
        <v>0</v>
      </c>
      <c r="AP1116" s="31">
        <f>AP1117+AP1118</f>
        <v>0</v>
      </c>
      <c r="AQ1116" s="31">
        <f>AQ1117+AQ1118</f>
        <v>0</v>
      </c>
      <c r="AR1116" s="31">
        <f>AR1117+AR1118</f>
        <v>0</v>
      </c>
      <c r="AS1116" s="31">
        <f t="shared" si="2678"/>
        <v>10958.199999999999</v>
      </c>
      <c r="AT1116" s="31">
        <f t="shared" si="2679"/>
        <v>11256.5</v>
      </c>
      <c r="AU1116" s="31">
        <f t="shared" si="2680"/>
        <v>11256.5</v>
      </c>
      <c r="AV1116" s="31">
        <f>AV1117+AV1118</f>
        <v>0</v>
      </c>
      <c r="AW1116" s="32"/>
      <c r="AX1116" s="32"/>
      <c r="AY1116" s="1"/>
      <c r="AZ1116" s="1"/>
      <c r="BA1116" s="1"/>
      <c r="BB1116" s="1"/>
      <c r="BC1116" s="1"/>
      <c r="BD1116" s="1"/>
      <c r="BE1116" s="1"/>
    </row>
    <row r="1117" ht="78.75">
      <c r="A1117" s="29" t="s">
        <v>508</v>
      </c>
      <c r="B1117" s="29" t="s">
        <v>27</v>
      </c>
      <c r="C1117" s="29" t="s">
        <v>116</v>
      </c>
      <c r="D1117" s="29" t="s">
        <v>434</v>
      </c>
      <c r="E1117" s="29" t="s">
        <v>51</v>
      </c>
      <c r="F1117" s="30" t="s">
        <v>52</v>
      </c>
      <c r="G1117" s="31">
        <v>10471.799999999999</v>
      </c>
      <c r="H1117" s="31">
        <v>10766.799999999999</v>
      </c>
      <c r="I1117" s="31">
        <v>10766.799999999999</v>
      </c>
      <c r="J1117" s="31"/>
      <c r="K1117" s="31"/>
      <c r="L1117" s="31"/>
      <c r="M1117" s="31">
        <f t="shared" si="2717"/>
        <v>10471.799999999999</v>
      </c>
      <c r="N1117" s="31">
        <f t="shared" si="2718"/>
        <v>10766.799999999999</v>
      </c>
      <c r="O1117" s="31">
        <f t="shared" si="2719"/>
        <v>10766.799999999999</v>
      </c>
      <c r="P1117" s="31"/>
      <c r="Q1117" s="31"/>
      <c r="R1117" s="31"/>
      <c r="S1117" s="31"/>
      <c r="T1117" s="31"/>
      <c r="U1117" s="31"/>
      <c r="V1117" s="31"/>
      <c r="W1117" s="31"/>
      <c r="X1117" s="31"/>
      <c r="Y1117" s="31"/>
      <c r="Z1117" s="31"/>
      <c r="AA1117" s="31"/>
      <c r="AB1117" s="31"/>
      <c r="AC1117" s="31">
        <f t="shared" si="2681"/>
        <v>10471.799999999999</v>
      </c>
      <c r="AD1117" s="31">
        <f t="shared" si="2682"/>
        <v>10766.799999999999</v>
      </c>
      <c r="AE1117" s="31">
        <f t="shared" si="2683"/>
        <v>10766.799999999999</v>
      </c>
      <c r="AF1117" s="31"/>
      <c r="AG1117" s="31">
        <f t="shared" si="2684"/>
        <v>10471.799999999999</v>
      </c>
      <c r="AH1117" s="31">
        <f t="shared" si="2685"/>
        <v>10766.799999999999</v>
      </c>
      <c r="AI1117" s="31">
        <f t="shared" si="2686"/>
        <v>10766.799999999999</v>
      </c>
      <c r="AJ1117" s="31"/>
      <c r="AK1117" s="31"/>
      <c r="AL1117" s="31"/>
      <c r="AM1117" s="31"/>
      <c r="AN1117" s="31"/>
      <c r="AO1117" s="31"/>
      <c r="AP1117" s="31"/>
      <c r="AQ1117" s="31"/>
      <c r="AR1117" s="31"/>
      <c r="AS1117" s="31">
        <f t="shared" si="2678"/>
        <v>10471.799999999999</v>
      </c>
      <c r="AT1117" s="31">
        <f t="shared" si="2679"/>
        <v>10766.799999999999</v>
      </c>
      <c r="AU1117" s="31">
        <f t="shared" si="2680"/>
        <v>10766.799999999999</v>
      </c>
      <c r="AV1117" s="31"/>
      <c r="AW1117" s="32"/>
      <c r="AX1117" s="32"/>
      <c r="AY1117" s="1"/>
      <c r="AZ1117" s="1"/>
      <c r="BA1117" s="1"/>
      <c r="BB1117" s="1"/>
      <c r="BC1117" s="1"/>
      <c r="BD1117" s="1"/>
      <c r="BE1117" s="1"/>
    </row>
    <row r="1118" ht="31.5">
      <c r="A1118" s="29" t="s">
        <v>508</v>
      </c>
      <c r="B1118" s="29" t="s">
        <v>27</v>
      </c>
      <c r="C1118" s="29" t="s">
        <v>116</v>
      </c>
      <c r="D1118" s="29" t="s">
        <v>434</v>
      </c>
      <c r="E1118" s="29" t="s">
        <v>39</v>
      </c>
      <c r="F1118" s="30" t="s">
        <v>40</v>
      </c>
      <c r="G1118" s="31">
        <v>486.39999999999998</v>
      </c>
      <c r="H1118" s="31">
        <v>489.69999999999999</v>
      </c>
      <c r="I1118" s="31">
        <v>489.69999999999999</v>
      </c>
      <c r="J1118" s="31"/>
      <c r="K1118" s="31"/>
      <c r="L1118" s="31"/>
      <c r="M1118" s="31">
        <f t="shared" si="2717"/>
        <v>486.39999999999998</v>
      </c>
      <c r="N1118" s="31">
        <f t="shared" si="2718"/>
        <v>489.69999999999999</v>
      </c>
      <c r="O1118" s="31">
        <f t="shared" si="2719"/>
        <v>489.69999999999999</v>
      </c>
      <c r="P1118" s="31"/>
      <c r="Q1118" s="31"/>
      <c r="R1118" s="31"/>
      <c r="S1118" s="31"/>
      <c r="T1118" s="31"/>
      <c r="U1118" s="31"/>
      <c r="V1118" s="31"/>
      <c r="W1118" s="31"/>
      <c r="X1118" s="31"/>
      <c r="Y1118" s="31"/>
      <c r="Z1118" s="31"/>
      <c r="AA1118" s="31"/>
      <c r="AB1118" s="31"/>
      <c r="AC1118" s="31">
        <f t="shared" si="2681"/>
        <v>486.39999999999998</v>
      </c>
      <c r="AD1118" s="31">
        <f t="shared" si="2682"/>
        <v>489.69999999999999</v>
      </c>
      <c r="AE1118" s="31">
        <f t="shared" si="2683"/>
        <v>489.69999999999999</v>
      </c>
      <c r="AF1118" s="31"/>
      <c r="AG1118" s="31">
        <f t="shared" si="2684"/>
        <v>486.39999999999998</v>
      </c>
      <c r="AH1118" s="31">
        <f t="shared" si="2685"/>
        <v>489.69999999999999</v>
      </c>
      <c r="AI1118" s="31">
        <f t="shared" si="2686"/>
        <v>489.69999999999999</v>
      </c>
      <c r="AJ1118" s="31"/>
      <c r="AK1118" s="31"/>
      <c r="AL1118" s="31"/>
      <c r="AM1118" s="31"/>
      <c r="AN1118" s="31"/>
      <c r="AO1118" s="31"/>
      <c r="AP1118" s="31"/>
      <c r="AQ1118" s="31"/>
      <c r="AR1118" s="31"/>
      <c r="AS1118" s="31">
        <f t="shared" si="2678"/>
        <v>486.39999999999998</v>
      </c>
      <c r="AT1118" s="31">
        <f t="shared" si="2679"/>
        <v>489.69999999999999</v>
      </c>
      <c r="AU1118" s="31">
        <f t="shared" si="2680"/>
        <v>489.69999999999999</v>
      </c>
      <c r="AV1118" s="31"/>
      <c r="AW1118" s="32"/>
      <c r="AX1118" s="32"/>
      <c r="AY1118" s="1"/>
      <c r="AZ1118" s="1"/>
      <c r="BA1118" s="1"/>
      <c r="BB1118" s="1"/>
      <c r="BC1118" s="1"/>
      <c r="BD1118" s="1"/>
      <c r="BE1118" s="1"/>
    </row>
    <row r="1119" ht="31.5">
      <c r="A1119" s="29" t="s">
        <v>508</v>
      </c>
      <c r="B1119" s="29" t="s">
        <v>27</v>
      </c>
      <c r="C1119" s="29" t="s">
        <v>116</v>
      </c>
      <c r="D1119" s="29" t="s">
        <v>82</v>
      </c>
      <c r="E1119" s="36"/>
      <c r="F1119" s="30" t="s">
        <v>83</v>
      </c>
      <c r="G1119" s="31">
        <f t="shared" ref="G1119:G1120" si="2780">G1120</f>
        <v>82330.300000000003</v>
      </c>
      <c r="H1119" s="31">
        <f t="shared" ref="H1119:H1120" si="2781">H1120</f>
        <v>84536.399999999994</v>
      </c>
      <c r="I1119" s="31">
        <f t="shared" ref="I1119:I1120" si="2782">I1120</f>
        <v>84536.399999999994</v>
      </c>
      <c r="J1119" s="31">
        <f t="shared" ref="J1119:J1120" si="2783">J1120</f>
        <v>0</v>
      </c>
      <c r="K1119" s="31">
        <f t="shared" ref="K1119:K1120" si="2784">K1120</f>
        <v>0</v>
      </c>
      <c r="L1119" s="31">
        <f t="shared" ref="L1119:L1120" si="2785">L1120</f>
        <v>0</v>
      </c>
      <c r="M1119" s="31">
        <f t="shared" si="2717"/>
        <v>82330.300000000003</v>
      </c>
      <c r="N1119" s="31">
        <f t="shared" si="2718"/>
        <v>84536.399999999994</v>
      </c>
      <c r="O1119" s="31">
        <f t="shared" si="2719"/>
        <v>84536.399999999994</v>
      </c>
      <c r="P1119" s="31">
        <f t="shared" ref="P1119:P1120" si="2786">P1120</f>
        <v>0</v>
      </c>
      <c r="Q1119" s="31">
        <f t="shared" ref="Q1119:Q1120" si="2787">Q1120</f>
        <v>0</v>
      </c>
      <c r="R1119" s="31">
        <f t="shared" ref="R1119:R1120" si="2788">R1120</f>
        <v>0</v>
      </c>
      <c r="S1119" s="31">
        <f t="shared" ref="S1119:S1120" si="2789">S1120</f>
        <v>0</v>
      </c>
      <c r="T1119" s="31">
        <f t="shared" ref="T1119:T1120" si="2790">T1120</f>
        <v>0</v>
      </c>
      <c r="U1119" s="31">
        <f t="shared" ref="U1119:U1120" si="2791">U1120</f>
        <v>0</v>
      </c>
      <c r="V1119" s="31">
        <f t="shared" ref="V1119:V1120" si="2792">V1120</f>
        <v>0</v>
      </c>
      <c r="W1119" s="31">
        <f t="shared" ref="W1119:W1120" si="2793">W1120</f>
        <v>0</v>
      </c>
      <c r="X1119" s="31">
        <f t="shared" ref="X1119:X1120" si="2794">X1120</f>
        <v>0</v>
      </c>
      <c r="Y1119" s="31">
        <f t="shared" ref="Y1119:Y1120" si="2795">Y1120</f>
        <v>0</v>
      </c>
      <c r="Z1119" s="31">
        <f t="shared" ref="Z1119:Z1120" si="2796">Z1120</f>
        <v>0</v>
      </c>
      <c r="AA1119" s="31">
        <f t="shared" ref="AA1119:AA1120" si="2797">AA1120</f>
        <v>0</v>
      </c>
      <c r="AB1119" s="31">
        <f t="shared" ref="AB1119:AB1120" si="2798">AB1120</f>
        <v>0</v>
      </c>
      <c r="AC1119" s="31">
        <f t="shared" si="2681"/>
        <v>82330.300000000003</v>
      </c>
      <c r="AD1119" s="31">
        <f t="shared" si="2682"/>
        <v>84536.399999999994</v>
      </c>
      <c r="AE1119" s="31">
        <f t="shared" si="2683"/>
        <v>84536.399999999994</v>
      </c>
      <c r="AF1119" s="31">
        <f t="shared" ref="AF1119:AF1120" si="2799">AF1120</f>
        <v>0</v>
      </c>
      <c r="AG1119" s="31">
        <f t="shared" si="2684"/>
        <v>82330.300000000003</v>
      </c>
      <c r="AH1119" s="31">
        <f t="shared" si="2685"/>
        <v>84536.399999999994</v>
      </c>
      <c r="AI1119" s="31">
        <f t="shared" si="2686"/>
        <v>84536.399999999994</v>
      </c>
      <c r="AJ1119" s="31">
        <f t="shared" ref="AJ1119:AJ1120" si="2800">AJ1120</f>
        <v>0</v>
      </c>
      <c r="AK1119" s="31">
        <f t="shared" ref="AK1119:AK1120" si="2801">AK1120</f>
        <v>0</v>
      </c>
      <c r="AL1119" s="31">
        <f t="shared" ref="AL1119:AL1120" si="2802">AL1120</f>
        <v>-1097.5</v>
      </c>
      <c r="AM1119" s="31">
        <f t="shared" ref="AM1119:AM1120" si="2803">AM1120</f>
        <v>0</v>
      </c>
      <c r="AN1119" s="31">
        <f t="shared" ref="AN1119:AN1120" si="2804">AN1120</f>
        <v>0</v>
      </c>
      <c r="AO1119" s="31">
        <f t="shared" ref="AO1119:AO1120" si="2805">AO1120</f>
        <v>0</v>
      </c>
      <c r="AP1119" s="31">
        <f t="shared" ref="AP1119:AP1120" si="2806">AP1120</f>
        <v>0</v>
      </c>
      <c r="AQ1119" s="31">
        <f t="shared" ref="AQ1119:AQ1120" si="2807">AQ1120</f>
        <v>0</v>
      </c>
      <c r="AR1119" s="31">
        <f t="shared" ref="AR1119:AR1120" si="2808">AR1120</f>
        <v>0</v>
      </c>
      <c r="AS1119" s="31">
        <f t="shared" si="2678"/>
        <v>81232.800000000003</v>
      </c>
      <c r="AT1119" s="31">
        <f t="shared" si="2679"/>
        <v>84536.399999999994</v>
      </c>
      <c r="AU1119" s="31">
        <f t="shared" si="2680"/>
        <v>84536.399999999994</v>
      </c>
      <c r="AV1119" s="31">
        <f t="shared" ref="AV1119:AV1120" si="2809">AV1120</f>
        <v>0</v>
      </c>
      <c r="AW1119" s="32"/>
      <c r="AX1119" s="32"/>
      <c r="AY1119" s="1"/>
      <c r="AZ1119" s="1"/>
      <c r="BA1119" s="1"/>
      <c r="BB1119" s="1"/>
      <c r="BC1119" s="1"/>
      <c r="BD1119" s="1"/>
      <c r="BE1119" s="1"/>
    </row>
    <row r="1120" ht="31.5">
      <c r="A1120" s="29" t="s">
        <v>508</v>
      </c>
      <c r="B1120" s="29" t="s">
        <v>27</v>
      </c>
      <c r="C1120" s="29" t="s">
        <v>116</v>
      </c>
      <c r="D1120" s="29" t="s">
        <v>436</v>
      </c>
      <c r="E1120" s="36"/>
      <c r="F1120" s="30" t="s">
        <v>437</v>
      </c>
      <c r="G1120" s="31">
        <f t="shared" si="2780"/>
        <v>82330.300000000003</v>
      </c>
      <c r="H1120" s="31">
        <f t="shared" si="2781"/>
        <v>84536.399999999994</v>
      </c>
      <c r="I1120" s="31">
        <f t="shared" si="2782"/>
        <v>84536.399999999994</v>
      </c>
      <c r="J1120" s="31">
        <f t="shared" si="2783"/>
        <v>0</v>
      </c>
      <c r="K1120" s="31">
        <f t="shared" si="2784"/>
        <v>0</v>
      </c>
      <c r="L1120" s="31">
        <f t="shared" si="2785"/>
        <v>0</v>
      </c>
      <c r="M1120" s="31">
        <f t="shared" si="2717"/>
        <v>82330.300000000003</v>
      </c>
      <c r="N1120" s="31">
        <f t="shared" si="2718"/>
        <v>84536.399999999994</v>
      </c>
      <c r="O1120" s="31">
        <f t="shared" si="2719"/>
        <v>84536.399999999994</v>
      </c>
      <c r="P1120" s="31">
        <f t="shared" si="2786"/>
        <v>0</v>
      </c>
      <c r="Q1120" s="31">
        <f t="shared" si="2787"/>
        <v>0</v>
      </c>
      <c r="R1120" s="31">
        <f t="shared" si="2788"/>
        <v>0</v>
      </c>
      <c r="S1120" s="31">
        <f t="shared" si="2789"/>
        <v>0</v>
      </c>
      <c r="T1120" s="31">
        <f t="shared" si="2790"/>
        <v>0</v>
      </c>
      <c r="U1120" s="31">
        <f t="shared" si="2791"/>
        <v>0</v>
      </c>
      <c r="V1120" s="31">
        <f t="shared" si="2792"/>
        <v>0</v>
      </c>
      <c r="W1120" s="31">
        <f t="shared" si="2793"/>
        <v>0</v>
      </c>
      <c r="X1120" s="31">
        <f t="shared" si="2794"/>
        <v>0</v>
      </c>
      <c r="Y1120" s="31">
        <f t="shared" si="2795"/>
        <v>0</v>
      </c>
      <c r="Z1120" s="31">
        <f t="shared" si="2796"/>
        <v>0</v>
      </c>
      <c r="AA1120" s="31">
        <f t="shared" si="2797"/>
        <v>0</v>
      </c>
      <c r="AB1120" s="31">
        <f t="shared" si="2798"/>
        <v>0</v>
      </c>
      <c r="AC1120" s="31">
        <f t="shared" si="2681"/>
        <v>82330.300000000003</v>
      </c>
      <c r="AD1120" s="31">
        <f t="shared" si="2682"/>
        <v>84536.399999999994</v>
      </c>
      <c r="AE1120" s="31">
        <f t="shared" si="2683"/>
        <v>84536.399999999994</v>
      </c>
      <c r="AF1120" s="31">
        <f t="shared" si="2799"/>
        <v>0</v>
      </c>
      <c r="AG1120" s="31">
        <f t="shared" si="2684"/>
        <v>82330.300000000003</v>
      </c>
      <c r="AH1120" s="31">
        <f t="shared" si="2685"/>
        <v>84536.399999999994</v>
      </c>
      <c r="AI1120" s="31">
        <f t="shared" si="2686"/>
        <v>84536.399999999994</v>
      </c>
      <c r="AJ1120" s="31">
        <f t="shared" si="2800"/>
        <v>0</v>
      </c>
      <c r="AK1120" s="31">
        <f t="shared" si="2801"/>
        <v>0</v>
      </c>
      <c r="AL1120" s="31">
        <f t="shared" si="2802"/>
        <v>-1097.5</v>
      </c>
      <c r="AM1120" s="31">
        <f t="shared" si="2803"/>
        <v>0</v>
      </c>
      <c r="AN1120" s="31">
        <f t="shared" si="2804"/>
        <v>0</v>
      </c>
      <c r="AO1120" s="31">
        <f t="shared" si="2805"/>
        <v>0</v>
      </c>
      <c r="AP1120" s="31">
        <f t="shared" si="2806"/>
        <v>0</v>
      </c>
      <c r="AQ1120" s="31">
        <f t="shared" si="2807"/>
        <v>0</v>
      </c>
      <c r="AR1120" s="31">
        <f t="shared" si="2808"/>
        <v>0</v>
      </c>
      <c r="AS1120" s="31">
        <f t="shared" si="2678"/>
        <v>81232.800000000003</v>
      </c>
      <c r="AT1120" s="31">
        <f t="shared" si="2679"/>
        <v>84536.399999999994</v>
      </c>
      <c r="AU1120" s="31">
        <f t="shared" si="2680"/>
        <v>84536.399999999994</v>
      </c>
      <c r="AV1120" s="31">
        <f t="shared" si="2809"/>
        <v>0</v>
      </c>
      <c r="AW1120" s="32"/>
      <c r="AX1120" s="32"/>
      <c r="AY1120" s="1"/>
      <c r="AZ1120" s="1"/>
      <c r="BA1120" s="1"/>
      <c r="BB1120" s="1"/>
      <c r="BC1120" s="1"/>
      <c r="BD1120" s="1"/>
      <c r="BE1120" s="1"/>
    </row>
    <row r="1121">
      <c r="A1121" s="29" t="s">
        <v>508</v>
      </c>
      <c r="B1121" s="29" t="s">
        <v>27</v>
      </c>
      <c r="C1121" s="29" t="s">
        <v>116</v>
      </c>
      <c r="D1121" s="29" t="s">
        <v>438</v>
      </c>
      <c r="E1121" s="36"/>
      <c r="F1121" s="30" t="s">
        <v>50</v>
      </c>
      <c r="G1121" s="31">
        <f>G1122+G1123</f>
        <v>82330.300000000003</v>
      </c>
      <c r="H1121" s="31">
        <f>H1122+H1123</f>
        <v>84536.399999999994</v>
      </c>
      <c r="I1121" s="31">
        <f>I1122+I1123</f>
        <v>84536.399999999994</v>
      </c>
      <c r="J1121" s="31">
        <f>J1122+J1123</f>
        <v>0</v>
      </c>
      <c r="K1121" s="31">
        <f>K1122+K1123</f>
        <v>0</v>
      </c>
      <c r="L1121" s="31">
        <f>L1122+L1123</f>
        <v>0</v>
      </c>
      <c r="M1121" s="31">
        <f t="shared" si="2717"/>
        <v>82330.300000000003</v>
      </c>
      <c r="N1121" s="31">
        <f t="shared" si="2718"/>
        <v>84536.399999999994</v>
      </c>
      <c r="O1121" s="31">
        <f t="shared" si="2719"/>
        <v>84536.399999999994</v>
      </c>
      <c r="P1121" s="31">
        <f>P1122+P1123</f>
        <v>0</v>
      </c>
      <c r="Q1121" s="31">
        <f>Q1122+Q1123</f>
        <v>0</v>
      </c>
      <c r="R1121" s="31">
        <f>R1122+R1123</f>
        <v>0</v>
      </c>
      <c r="S1121" s="31">
        <f>S1122+S1123</f>
        <v>0</v>
      </c>
      <c r="T1121" s="31">
        <f>T1122+T1123</f>
        <v>0</v>
      </c>
      <c r="U1121" s="31">
        <f>U1122+U1123</f>
        <v>0</v>
      </c>
      <c r="V1121" s="31">
        <f>V1122+V1123</f>
        <v>0</v>
      </c>
      <c r="W1121" s="31">
        <f>W1122+W1123</f>
        <v>0</v>
      </c>
      <c r="X1121" s="31">
        <f>X1122+X1123</f>
        <v>0</v>
      </c>
      <c r="Y1121" s="31">
        <f>Y1122+Y1123</f>
        <v>0</v>
      </c>
      <c r="Z1121" s="31">
        <f>Z1122+Z1123</f>
        <v>0</v>
      </c>
      <c r="AA1121" s="31">
        <f>AA1122+AA1123</f>
        <v>0</v>
      </c>
      <c r="AB1121" s="31">
        <f>AB1122+AB1123</f>
        <v>0</v>
      </c>
      <c r="AC1121" s="31">
        <f t="shared" si="2681"/>
        <v>82330.300000000003</v>
      </c>
      <c r="AD1121" s="31">
        <f t="shared" si="2682"/>
        <v>84536.399999999994</v>
      </c>
      <c r="AE1121" s="31">
        <f t="shared" si="2683"/>
        <v>84536.399999999994</v>
      </c>
      <c r="AF1121" s="31">
        <f>AF1122+AF1123</f>
        <v>0</v>
      </c>
      <c r="AG1121" s="31">
        <f t="shared" si="2684"/>
        <v>82330.300000000003</v>
      </c>
      <c r="AH1121" s="31">
        <f t="shared" si="2685"/>
        <v>84536.399999999994</v>
      </c>
      <c r="AI1121" s="31">
        <f t="shared" si="2686"/>
        <v>84536.399999999994</v>
      </c>
      <c r="AJ1121" s="31">
        <f>AJ1122+AJ1123</f>
        <v>0</v>
      </c>
      <c r="AK1121" s="31">
        <f>AK1122+AK1123</f>
        <v>0</v>
      </c>
      <c r="AL1121" s="31">
        <f>AL1122+AL1123</f>
        <v>-1097.5</v>
      </c>
      <c r="AM1121" s="31">
        <f>AM1122+AM1123</f>
        <v>0</v>
      </c>
      <c r="AN1121" s="31">
        <f>AN1122+AN1123</f>
        <v>0</v>
      </c>
      <c r="AO1121" s="31">
        <f>AO1122+AO1123</f>
        <v>0</v>
      </c>
      <c r="AP1121" s="31">
        <f>AP1122+AP1123</f>
        <v>0</v>
      </c>
      <c r="AQ1121" s="31">
        <f>AQ1122+AQ1123</f>
        <v>0</v>
      </c>
      <c r="AR1121" s="31">
        <f>AR1122+AR1123</f>
        <v>0</v>
      </c>
      <c r="AS1121" s="31">
        <f t="shared" si="2678"/>
        <v>81232.800000000003</v>
      </c>
      <c r="AT1121" s="31">
        <f t="shared" si="2679"/>
        <v>84536.399999999994</v>
      </c>
      <c r="AU1121" s="31">
        <f t="shared" si="2680"/>
        <v>84536.399999999994</v>
      </c>
      <c r="AV1121" s="31">
        <f>AV1122+AV1123</f>
        <v>0</v>
      </c>
      <c r="AW1121" s="32"/>
      <c r="AX1121" s="32"/>
      <c r="AY1121" s="1"/>
      <c r="AZ1121" s="1"/>
      <c r="BA1121" s="1"/>
      <c r="BB1121" s="1"/>
      <c r="BC1121" s="1"/>
      <c r="BD1121" s="1"/>
      <c r="BE1121" s="1"/>
    </row>
    <row r="1122" ht="78.75">
      <c r="A1122" s="29" t="s">
        <v>508</v>
      </c>
      <c r="B1122" s="29" t="s">
        <v>27</v>
      </c>
      <c r="C1122" s="29" t="s">
        <v>116</v>
      </c>
      <c r="D1122" s="29" t="s">
        <v>438</v>
      </c>
      <c r="E1122" s="29" t="s">
        <v>51</v>
      </c>
      <c r="F1122" s="30" t="s">
        <v>52</v>
      </c>
      <c r="G1122" s="31">
        <v>78288.300000000003</v>
      </c>
      <c r="H1122" s="31">
        <v>80494.399999999994</v>
      </c>
      <c r="I1122" s="31">
        <v>80494.399999999994</v>
      </c>
      <c r="J1122" s="31"/>
      <c r="K1122" s="31"/>
      <c r="L1122" s="31"/>
      <c r="M1122" s="31">
        <f t="shared" si="2717"/>
        <v>78288.300000000003</v>
      </c>
      <c r="N1122" s="31">
        <f t="shared" si="2718"/>
        <v>80494.399999999994</v>
      </c>
      <c r="O1122" s="31">
        <f t="shared" si="2719"/>
        <v>80494.399999999994</v>
      </c>
      <c r="P1122" s="31"/>
      <c r="Q1122" s="31"/>
      <c r="R1122" s="31"/>
      <c r="S1122" s="31"/>
      <c r="T1122" s="31"/>
      <c r="U1122" s="31"/>
      <c r="V1122" s="31"/>
      <c r="W1122" s="31"/>
      <c r="X1122" s="31"/>
      <c r="Y1122" s="31"/>
      <c r="Z1122" s="31"/>
      <c r="AA1122" s="31"/>
      <c r="AB1122" s="31"/>
      <c r="AC1122" s="31">
        <f t="shared" si="2681"/>
        <v>78288.300000000003</v>
      </c>
      <c r="AD1122" s="31">
        <f t="shared" si="2682"/>
        <v>80494.399999999994</v>
      </c>
      <c r="AE1122" s="31">
        <f t="shared" si="2683"/>
        <v>80494.399999999994</v>
      </c>
      <c r="AF1122" s="31"/>
      <c r="AG1122" s="31">
        <f t="shared" si="2684"/>
        <v>78288.300000000003</v>
      </c>
      <c r="AH1122" s="31">
        <f t="shared" si="2685"/>
        <v>80494.399999999994</v>
      </c>
      <c r="AI1122" s="31">
        <f t="shared" si="2686"/>
        <v>80494.399999999994</v>
      </c>
      <c r="AJ1122" s="31"/>
      <c r="AK1122" s="31"/>
      <c r="AL1122" s="31">
        <v>-1097.5</v>
      </c>
      <c r="AM1122" s="31"/>
      <c r="AN1122" s="31"/>
      <c r="AO1122" s="31"/>
      <c r="AP1122" s="31"/>
      <c r="AQ1122" s="31"/>
      <c r="AR1122" s="31"/>
      <c r="AS1122" s="31">
        <f t="shared" si="2678"/>
        <v>77190.800000000003</v>
      </c>
      <c r="AT1122" s="31">
        <f t="shared" si="2679"/>
        <v>80494.399999999994</v>
      </c>
      <c r="AU1122" s="31">
        <f t="shared" si="2680"/>
        <v>80494.399999999994</v>
      </c>
      <c r="AV1122" s="31"/>
      <c r="AW1122" s="32"/>
      <c r="AX1122" s="32"/>
      <c r="AY1122" s="1"/>
      <c r="AZ1122" s="1"/>
      <c r="BA1122" s="1"/>
      <c r="BB1122" s="1"/>
      <c r="BC1122" s="1"/>
      <c r="BD1122" s="1"/>
      <c r="BE1122" s="1"/>
    </row>
    <row r="1123" ht="31.5">
      <c r="A1123" s="29" t="s">
        <v>508</v>
      </c>
      <c r="B1123" s="29" t="s">
        <v>27</v>
      </c>
      <c r="C1123" s="29" t="s">
        <v>116</v>
      </c>
      <c r="D1123" s="29" t="s">
        <v>438</v>
      </c>
      <c r="E1123" s="29" t="s">
        <v>39</v>
      </c>
      <c r="F1123" s="30" t="s">
        <v>40</v>
      </c>
      <c r="G1123" s="31">
        <v>4042</v>
      </c>
      <c r="H1123" s="31">
        <v>4042</v>
      </c>
      <c r="I1123" s="31">
        <v>4042</v>
      </c>
      <c r="J1123" s="31"/>
      <c r="K1123" s="31"/>
      <c r="L1123" s="31"/>
      <c r="M1123" s="31">
        <f t="shared" si="2717"/>
        <v>4042</v>
      </c>
      <c r="N1123" s="31">
        <f t="shared" si="2718"/>
        <v>4042</v>
      </c>
      <c r="O1123" s="31">
        <f t="shared" si="2719"/>
        <v>4042</v>
      </c>
      <c r="P1123" s="31"/>
      <c r="Q1123" s="31"/>
      <c r="R1123" s="31"/>
      <c r="S1123" s="31"/>
      <c r="T1123" s="31"/>
      <c r="U1123" s="31"/>
      <c r="V1123" s="31"/>
      <c r="W1123" s="31"/>
      <c r="X1123" s="31"/>
      <c r="Y1123" s="31"/>
      <c r="Z1123" s="31"/>
      <c r="AA1123" s="31"/>
      <c r="AB1123" s="31"/>
      <c r="AC1123" s="31">
        <f t="shared" si="2681"/>
        <v>4042</v>
      </c>
      <c r="AD1123" s="31">
        <f t="shared" si="2682"/>
        <v>4042</v>
      </c>
      <c r="AE1123" s="31">
        <f t="shared" si="2683"/>
        <v>4042</v>
      </c>
      <c r="AF1123" s="31"/>
      <c r="AG1123" s="31">
        <f t="shared" si="2684"/>
        <v>4042</v>
      </c>
      <c r="AH1123" s="31">
        <f t="shared" si="2685"/>
        <v>4042</v>
      </c>
      <c r="AI1123" s="31">
        <f t="shared" si="2686"/>
        <v>4042</v>
      </c>
      <c r="AJ1123" s="31"/>
      <c r="AK1123" s="31"/>
      <c r="AL1123" s="31"/>
      <c r="AM1123" s="31"/>
      <c r="AN1123" s="31"/>
      <c r="AO1123" s="31"/>
      <c r="AP1123" s="31"/>
      <c r="AQ1123" s="31"/>
      <c r="AR1123" s="31"/>
      <c r="AS1123" s="31">
        <f t="shared" si="2678"/>
        <v>4042</v>
      </c>
      <c r="AT1123" s="31">
        <f t="shared" si="2679"/>
        <v>4042</v>
      </c>
      <c r="AU1123" s="31">
        <f t="shared" si="2680"/>
        <v>4042</v>
      </c>
      <c r="AV1123" s="31"/>
      <c r="AW1123" s="32"/>
      <c r="AX1123" s="32"/>
      <c r="AY1123" s="1"/>
      <c r="AZ1123" s="1"/>
      <c r="BA1123" s="1"/>
      <c r="BB1123" s="1"/>
      <c r="BC1123" s="1"/>
      <c r="BD1123" s="1"/>
      <c r="BE1123" s="1"/>
    </row>
    <row r="1124" s="24" customFormat="1">
      <c r="A1124" s="25" t="s">
        <v>508</v>
      </c>
      <c r="B1124" s="25" t="s">
        <v>27</v>
      </c>
      <c r="C1124" s="25" t="s">
        <v>29</v>
      </c>
      <c r="D1124" s="25"/>
      <c r="E1124" s="25"/>
      <c r="F1124" s="26" t="s">
        <v>30</v>
      </c>
      <c r="G1124" s="27">
        <f>G1125</f>
        <v>15856.199999999999</v>
      </c>
      <c r="H1124" s="27">
        <f>H1125</f>
        <v>15848.9</v>
      </c>
      <c r="I1124" s="27">
        <f>I1125</f>
        <v>15848.9</v>
      </c>
      <c r="J1124" s="27">
        <f>J1125</f>
        <v>0</v>
      </c>
      <c r="K1124" s="27">
        <f>K1125</f>
        <v>0</v>
      </c>
      <c r="L1124" s="27">
        <f>L1125</f>
        <v>0</v>
      </c>
      <c r="M1124" s="27">
        <f t="shared" si="2717"/>
        <v>15856.199999999999</v>
      </c>
      <c r="N1124" s="27">
        <f t="shared" si="2718"/>
        <v>15848.9</v>
      </c>
      <c r="O1124" s="27">
        <f t="shared" si="2719"/>
        <v>15848.9</v>
      </c>
      <c r="P1124" s="27">
        <f>P1125</f>
        <v>0</v>
      </c>
      <c r="Q1124" s="27">
        <f>Q1125</f>
        <v>0</v>
      </c>
      <c r="R1124" s="27">
        <f>R1125</f>
        <v>0</v>
      </c>
      <c r="S1124" s="27">
        <f>S1125</f>
        <v>0</v>
      </c>
      <c r="T1124" s="27">
        <f>T1125</f>
        <v>0</v>
      </c>
      <c r="U1124" s="27">
        <f>U1125</f>
        <v>0</v>
      </c>
      <c r="V1124" s="27">
        <f>V1125</f>
        <v>0</v>
      </c>
      <c r="W1124" s="27">
        <f>W1125</f>
        <v>0</v>
      </c>
      <c r="X1124" s="27">
        <f>X1125</f>
        <v>0</v>
      </c>
      <c r="Y1124" s="27">
        <f>Y1125</f>
        <v>0</v>
      </c>
      <c r="Z1124" s="27">
        <f>Z1125</f>
        <v>0</v>
      </c>
      <c r="AA1124" s="27">
        <f>AA1125</f>
        <v>0</v>
      </c>
      <c r="AB1124" s="27">
        <f>AB1125</f>
        <v>0</v>
      </c>
      <c r="AC1124" s="27">
        <f t="shared" si="2681"/>
        <v>15856.199999999999</v>
      </c>
      <c r="AD1124" s="27">
        <f t="shared" si="2682"/>
        <v>15848.9</v>
      </c>
      <c r="AE1124" s="27">
        <f t="shared" si="2683"/>
        <v>15848.9</v>
      </c>
      <c r="AF1124" s="27">
        <f>AF1125</f>
        <v>0</v>
      </c>
      <c r="AG1124" s="27">
        <f t="shared" si="2684"/>
        <v>15856.199999999999</v>
      </c>
      <c r="AH1124" s="27">
        <f t="shared" si="2685"/>
        <v>15848.9</v>
      </c>
      <c r="AI1124" s="27">
        <f t="shared" si="2686"/>
        <v>15848.9</v>
      </c>
      <c r="AJ1124" s="27">
        <f>AJ1125</f>
        <v>0</v>
      </c>
      <c r="AK1124" s="27">
        <f>AK1125</f>
        <v>0</v>
      </c>
      <c r="AL1124" s="27">
        <f>AL1125</f>
        <v>0</v>
      </c>
      <c r="AM1124" s="27">
        <f>AM1125</f>
        <v>0</v>
      </c>
      <c r="AN1124" s="27">
        <f>AN1125</f>
        <v>0</v>
      </c>
      <c r="AO1124" s="27">
        <f>AO1125</f>
        <v>0</v>
      </c>
      <c r="AP1124" s="27">
        <f>AP1125</f>
        <v>0</v>
      </c>
      <c r="AQ1124" s="27">
        <f>AQ1125</f>
        <v>0</v>
      </c>
      <c r="AR1124" s="27">
        <f>AR1125</f>
        <v>0</v>
      </c>
      <c r="AS1124" s="27">
        <f t="shared" si="2678"/>
        <v>15856.199999999999</v>
      </c>
      <c r="AT1124" s="27">
        <f t="shared" si="2679"/>
        <v>15848.9</v>
      </c>
      <c r="AU1124" s="27">
        <f t="shared" si="2680"/>
        <v>15848.9</v>
      </c>
      <c r="AV1124" s="27">
        <f>AV1125</f>
        <v>0</v>
      </c>
      <c r="AW1124" s="28"/>
      <c r="AX1124" s="28"/>
      <c r="AY1124" s="24"/>
      <c r="AZ1124" s="24"/>
      <c r="BA1124" s="24"/>
      <c r="BB1124" s="24"/>
      <c r="BC1124" s="24"/>
      <c r="BD1124" s="24"/>
      <c r="BE1124" s="24"/>
    </row>
    <row r="1125">
      <c r="A1125" s="29" t="s">
        <v>508</v>
      </c>
      <c r="B1125" s="29" t="s">
        <v>27</v>
      </c>
      <c r="C1125" s="29" t="s">
        <v>29</v>
      </c>
      <c r="D1125" s="29" t="s">
        <v>222</v>
      </c>
      <c r="E1125" s="29"/>
      <c r="F1125" s="30" t="s">
        <v>223</v>
      </c>
      <c r="G1125" s="31">
        <f>G1130+G1126</f>
        <v>15856.199999999999</v>
      </c>
      <c r="H1125" s="31">
        <f>H1130+H1126</f>
        <v>15848.9</v>
      </c>
      <c r="I1125" s="31">
        <f>I1130+I1126</f>
        <v>15848.9</v>
      </c>
      <c r="J1125" s="31">
        <f>J1130+J1126</f>
        <v>0</v>
      </c>
      <c r="K1125" s="31">
        <f>K1130+K1126</f>
        <v>0</v>
      </c>
      <c r="L1125" s="31">
        <f>L1130+L1126</f>
        <v>0</v>
      </c>
      <c r="M1125" s="31">
        <f t="shared" si="2717"/>
        <v>15856.199999999999</v>
      </c>
      <c r="N1125" s="31">
        <f t="shared" si="2718"/>
        <v>15848.9</v>
      </c>
      <c r="O1125" s="31">
        <f t="shared" si="2719"/>
        <v>15848.9</v>
      </c>
      <c r="P1125" s="31">
        <f>P1130+P1126</f>
        <v>0</v>
      </c>
      <c r="Q1125" s="31">
        <f>Q1130+Q1126</f>
        <v>0</v>
      </c>
      <c r="R1125" s="31">
        <f>R1130+R1126</f>
        <v>0</v>
      </c>
      <c r="S1125" s="31">
        <f>S1130+S1126</f>
        <v>0</v>
      </c>
      <c r="T1125" s="31">
        <f>T1130+T1126</f>
        <v>0</v>
      </c>
      <c r="U1125" s="31">
        <f>U1130+U1126</f>
        <v>0</v>
      </c>
      <c r="V1125" s="31">
        <f>V1130+V1126</f>
        <v>0</v>
      </c>
      <c r="W1125" s="31">
        <f>W1130+W1126</f>
        <v>0</v>
      </c>
      <c r="X1125" s="31">
        <f>X1130+X1126</f>
        <v>0</v>
      </c>
      <c r="Y1125" s="31">
        <f>Y1130+Y1126</f>
        <v>0</v>
      </c>
      <c r="Z1125" s="31">
        <f>Z1130+Z1126</f>
        <v>0</v>
      </c>
      <c r="AA1125" s="31">
        <f>AA1130+AA1126</f>
        <v>0</v>
      </c>
      <c r="AB1125" s="31">
        <f>AB1130+AB1126</f>
        <v>0</v>
      </c>
      <c r="AC1125" s="31">
        <f t="shared" si="2681"/>
        <v>15856.199999999999</v>
      </c>
      <c r="AD1125" s="31">
        <f t="shared" si="2682"/>
        <v>15848.9</v>
      </c>
      <c r="AE1125" s="31">
        <f t="shared" si="2683"/>
        <v>15848.9</v>
      </c>
      <c r="AF1125" s="31">
        <f>AF1130+AF1126</f>
        <v>0</v>
      </c>
      <c r="AG1125" s="31">
        <f t="shared" si="2684"/>
        <v>15856.199999999999</v>
      </c>
      <c r="AH1125" s="31">
        <f t="shared" si="2685"/>
        <v>15848.9</v>
      </c>
      <c r="AI1125" s="31">
        <f t="shared" si="2686"/>
        <v>15848.9</v>
      </c>
      <c r="AJ1125" s="31">
        <f>AJ1130+AJ1126</f>
        <v>0</v>
      </c>
      <c r="AK1125" s="31">
        <f>AK1130+AK1126</f>
        <v>0</v>
      </c>
      <c r="AL1125" s="31">
        <f>AL1130+AL1126</f>
        <v>0</v>
      </c>
      <c r="AM1125" s="31">
        <f>AM1130+AM1126</f>
        <v>0</v>
      </c>
      <c r="AN1125" s="31">
        <f>AN1130+AN1126</f>
        <v>0</v>
      </c>
      <c r="AO1125" s="31">
        <f>AO1130+AO1126</f>
        <v>0</v>
      </c>
      <c r="AP1125" s="31">
        <f>AP1130+AP1126</f>
        <v>0</v>
      </c>
      <c r="AQ1125" s="31">
        <f>AQ1130+AQ1126</f>
        <v>0</v>
      </c>
      <c r="AR1125" s="31">
        <f>AR1130+AR1126</f>
        <v>0</v>
      </c>
      <c r="AS1125" s="31">
        <f t="shared" si="2678"/>
        <v>15856.199999999999</v>
      </c>
      <c r="AT1125" s="31">
        <f t="shared" si="2679"/>
        <v>15848.9</v>
      </c>
      <c r="AU1125" s="31">
        <f t="shared" si="2680"/>
        <v>15848.9</v>
      </c>
      <c r="AV1125" s="31">
        <f>AV1130+AV1126</f>
        <v>0</v>
      </c>
      <c r="AW1125" s="32"/>
      <c r="AX1125" s="32"/>
      <c r="AY1125" s="1"/>
      <c r="AZ1125" s="1"/>
      <c r="BA1125" s="1"/>
      <c r="BB1125" s="1"/>
      <c r="BC1125" s="1"/>
      <c r="BD1125" s="1"/>
      <c r="BE1125" s="1"/>
    </row>
    <row r="1126">
      <c r="A1126" s="29" t="s">
        <v>508</v>
      </c>
      <c r="B1126" s="29" t="s">
        <v>27</v>
      </c>
      <c r="C1126" s="29" t="s">
        <v>29</v>
      </c>
      <c r="D1126" s="29" t="s">
        <v>439</v>
      </c>
      <c r="E1126" s="29"/>
      <c r="F1126" s="30" t="s">
        <v>440</v>
      </c>
      <c r="G1126" s="31">
        <f t="shared" ref="G1126:G1130" si="2810">G1127</f>
        <v>665</v>
      </c>
      <c r="H1126" s="31">
        <f t="shared" ref="H1126:H1130" si="2811">H1127</f>
        <v>665</v>
      </c>
      <c r="I1126" s="31">
        <f t="shared" ref="I1126:I1130" si="2812">I1127</f>
        <v>665</v>
      </c>
      <c r="J1126" s="31">
        <f t="shared" ref="J1126:J1130" si="2813">J1127</f>
        <v>0</v>
      </c>
      <c r="K1126" s="31">
        <f t="shared" ref="K1126:K1130" si="2814">K1127</f>
        <v>0</v>
      </c>
      <c r="L1126" s="31">
        <f t="shared" ref="L1126:L1130" si="2815">L1127</f>
        <v>0</v>
      </c>
      <c r="M1126" s="31">
        <f t="shared" si="2717"/>
        <v>665</v>
      </c>
      <c r="N1126" s="31">
        <f t="shared" si="2718"/>
        <v>665</v>
      </c>
      <c r="O1126" s="31">
        <f t="shared" si="2719"/>
        <v>665</v>
      </c>
      <c r="P1126" s="31">
        <f t="shared" ref="P1126:P1130" si="2816">P1127</f>
        <v>0</v>
      </c>
      <c r="Q1126" s="31">
        <f t="shared" ref="Q1126:Q1130" si="2817">Q1127</f>
        <v>0</v>
      </c>
      <c r="R1126" s="31">
        <f t="shared" ref="R1126:R1130" si="2818">R1127</f>
        <v>0</v>
      </c>
      <c r="S1126" s="31">
        <f t="shared" ref="S1126:S1130" si="2819">S1127</f>
        <v>0</v>
      </c>
      <c r="T1126" s="31">
        <f t="shared" ref="T1126:T1130" si="2820">T1127</f>
        <v>0</v>
      </c>
      <c r="U1126" s="31">
        <f t="shared" ref="U1126:U1130" si="2821">U1127</f>
        <v>0</v>
      </c>
      <c r="V1126" s="31">
        <f t="shared" ref="V1126:V1130" si="2822">V1127</f>
        <v>0</v>
      </c>
      <c r="W1126" s="31">
        <f t="shared" ref="W1126:W1130" si="2823">W1127</f>
        <v>0</v>
      </c>
      <c r="X1126" s="31">
        <f t="shared" ref="X1126:X1130" si="2824">X1127</f>
        <v>0</v>
      </c>
      <c r="Y1126" s="31">
        <f t="shared" ref="Y1126:Y1130" si="2825">Y1127</f>
        <v>0</v>
      </c>
      <c r="Z1126" s="31">
        <f t="shared" ref="Z1126:Z1130" si="2826">Z1127</f>
        <v>0</v>
      </c>
      <c r="AA1126" s="31">
        <f t="shared" ref="AA1126:AA1130" si="2827">AA1127</f>
        <v>0</v>
      </c>
      <c r="AB1126" s="31">
        <f t="shared" ref="AB1126:AB1130" si="2828">AB1127</f>
        <v>0</v>
      </c>
      <c r="AC1126" s="31">
        <f t="shared" si="2681"/>
        <v>665</v>
      </c>
      <c r="AD1126" s="31">
        <f t="shared" si="2682"/>
        <v>665</v>
      </c>
      <c r="AE1126" s="31">
        <f t="shared" si="2683"/>
        <v>665</v>
      </c>
      <c r="AF1126" s="31">
        <f t="shared" ref="AF1126:AF1130" si="2829">AF1127</f>
        <v>0</v>
      </c>
      <c r="AG1126" s="31">
        <f t="shared" si="2684"/>
        <v>665</v>
      </c>
      <c r="AH1126" s="31">
        <f t="shared" si="2685"/>
        <v>665</v>
      </c>
      <c r="AI1126" s="31">
        <f t="shared" si="2686"/>
        <v>665</v>
      </c>
      <c r="AJ1126" s="31">
        <f t="shared" ref="AJ1126:AJ1130" si="2830">AJ1127</f>
        <v>0</v>
      </c>
      <c r="AK1126" s="31">
        <f t="shared" ref="AK1126:AK1130" si="2831">AK1127</f>
        <v>0</v>
      </c>
      <c r="AL1126" s="31">
        <f t="shared" ref="AL1126:AL1130" si="2832">AL1127</f>
        <v>0</v>
      </c>
      <c r="AM1126" s="31">
        <f t="shared" ref="AM1126:AM1130" si="2833">AM1127</f>
        <v>0</v>
      </c>
      <c r="AN1126" s="31">
        <f t="shared" ref="AN1126:AN1130" si="2834">AN1127</f>
        <v>0</v>
      </c>
      <c r="AO1126" s="31">
        <f t="shared" ref="AO1126:AO1130" si="2835">AO1127</f>
        <v>0</v>
      </c>
      <c r="AP1126" s="31">
        <f t="shared" ref="AP1126:AP1130" si="2836">AP1127</f>
        <v>0</v>
      </c>
      <c r="AQ1126" s="31">
        <f t="shared" ref="AQ1126:AQ1130" si="2837">AQ1127</f>
        <v>0</v>
      </c>
      <c r="AR1126" s="31">
        <f t="shared" ref="AR1126:AR1130" si="2838">AR1127</f>
        <v>0</v>
      </c>
      <c r="AS1126" s="31">
        <f t="shared" si="2678"/>
        <v>665</v>
      </c>
      <c r="AT1126" s="31">
        <f t="shared" si="2679"/>
        <v>665</v>
      </c>
      <c r="AU1126" s="31">
        <f t="shared" si="2680"/>
        <v>665</v>
      </c>
      <c r="AV1126" s="31">
        <f t="shared" ref="AV1126:AV1130" si="2839">AV1127</f>
        <v>0</v>
      </c>
      <c r="AW1126" s="32"/>
      <c r="AX1126" s="32"/>
      <c r="AY1126" s="1"/>
      <c r="AZ1126" s="1"/>
      <c r="BA1126" s="1"/>
      <c r="BB1126" s="1"/>
      <c r="BC1126" s="1"/>
      <c r="BD1126" s="1"/>
      <c r="BE1126" s="1"/>
    </row>
    <row r="1127" ht="47.25">
      <c r="A1127" s="29" t="s">
        <v>508</v>
      </c>
      <c r="B1127" s="29" t="s">
        <v>27</v>
      </c>
      <c r="C1127" s="29" t="s">
        <v>29</v>
      </c>
      <c r="D1127" s="29" t="s">
        <v>441</v>
      </c>
      <c r="E1127" s="29"/>
      <c r="F1127" s="30" t="s">
        <v>442</v>
      </c>
      <c r="G1127" s="31">
        <f t="shared" si="2810"/>
        <v>665</v>
      </c>
      <c r="H1127" s="31">
        <f t="shared" si="2811"/>
        <v>665</v>
      </c>
      <c r="I1127" s="31">
        <f t="shared" si="2812"/>
        <v>665</v>
      </c>
      <c r="J1127" s="31">
        <f t="shared" si="2813"/>
        <v>0</v>
      </c>
      <c r="K1127" s="31">
        <f t="shared" si="2814"/>
        <v>0</v>
      </c>
      <c r="L1127" s="31">
        <f t="shared" si="2815"/>
        <v>0</v>
      </c>
      <c r="M1127" s="31">
        <f t="shared" si="2717"/>
        <v>665</v>
      </c>
      <c r="N1127" s="31">
        <f t="shared" si="2718"/>
        <v>665</v>
      </c>
      <c r="O1127" s="31">
        <f t="shared" si="2719"/>
        <v>665</v>
      </c>
      <c r="P1127" s="31">
        <f t="shared" si="2816"/>
        <v>0</v>
      </c>
      <c r="Q1127" s="31">
        <f t="shared" si="2817"/>
        <v>0</v>
      </c>
      <c r="R1127" s="31">
        <f t="shared" si="2818"/>
        <v>0</v>
      </c>
      <c r="S1127" s="31">
        <f t="shared" si="2819"/>
        <v>0</v>
      </c>
      <c r="T1127" s="31">
        <f t="shared" si="2820"/>
        <v>0</v>
      </c>
      <c r="U1127" s="31">
        <f t="shared" si="2821"/>
        <v>0</v>
      </c>
      <c r="V1127" s="31">
        <f t="shared" si="2822"/>
        <v>0</v>
      </c>
      <c r="W1127" s="31">
        <f t="shared" si="2823"/>
        <v>0</v>
      </c>
      <c r="X1127" s="31">
        <f t="shared" si="2824"/>
        <v>0</v>
      </c>
      <c r="Y1127" s="31">
        <f t="shared" si="2825"/>
        <v>0</v>
      </c>
      <c r="Z1127" s="31">
        <f t="shared" si="2826"/>
        <v>0</v>
      </c>
      <c r="AA1127" s="31">
        <f t="shared" si="2827"/>
        <v>0</v>
      </c>
      <c r="AB1127" s="31">
        <f t="shared" si="2828"/>
        <v>0</v>
      </c>
      <c r="AC1127" s="31">
        <f t="shared" si="2681"/>
        <v>665</v>
      </c>
      <c r="AD1127" s="31">
        <f t="shared" si="2682"/>
        <v>665</v>
      </c>
      <c r="AE1127" s="31">
        <f t="shared" si="2683"/>
        <v>665</v>
      </c>
      <c r="AF1127" s="31">
        <f t="shared" si="2829"/>
        <v>0</v>
      </c>
      <c r="AG1127" s="31">
        <f t="shared" si="2684"/>
        <v>665</v>
      </c>
      <c r="AH1127" s="31">
        <f t="shared" si="2685"/>
        <v>665</v>
      </c>
      <c r="AI1127" s="31">
        <f t="shared" si="2686"/>
        <v>665</v>
      </c>
      <c r="AJ1127" s="31">
        <f t="shared" si="2830"/>
        <v>0</v>
      </c>
      <c r="AK1127" s="31">
        <f t="shared" si="2831"/>
        <v>0</v>
      </c>
      <c r="AL1127" s="31">
        <f t="shared" si="2832"/>
        <v>0</v>
      </c>
      <c r="AM1127" s="31">
        <f t="shared" si="2833"/>
        <v>0</v>
      </c>
      <c r="AN1127" s="31">
        <f t="shared" si="2834"/>
        <v>0</v>
      </c>
      <c r="AO1127" s="31">
        <f t="shared" si="2835"/>
        <v>0</v>
      </c>
      <c r="AP1127" s="31">
        <f t="shared" si="2836"/>
        <v>0</v>
      </c>
      <c r="AQ1127" s="31">
        <f t="shared" si="2837"/>
        <v>0</v>
      </c>
      <c r="AR1127" s="31">
        <f t="shared" si="2838"/>
        <v>0</v>
      </c>
      <c r="AS1127" s="31">
        <f t="shared" si="2678"/>
        <v>665</v>
      </c>
      <c r="AT1127" s="31">
        <f t="shared" si="2679"/>
        <v>665</v>
      </c>
      <c r="AU1127" s="31">
        <f t="shared" si="2680"/>
        <v>665</v>
      </c>
      <c r="AV1127" s="31">
        <f t="shared" si="2839"/>
        <v>0</v>
      </c>
      <c r="AW1127" s="32"/>
      <c r="AX1127" s="32"/>
      <c r="AY1127" s="1"/>
      <c r="AZ1127" s="1"/>
      <c r="BA1127" s="1"/>
      <c r="BB1127" s="1"/>
      <c r="BC1127" s="1"/>
      <c r="BD1127" s="1"/>
      <c r="BE1127" s="1"/>
    </row>
    <row r="1128" ht="63">
      <c r="A1128" s="29" t="s">
        <v>508</v>
      </c>
      <c r="B1128" s="29" t="s">
        <v>27</v>
      </c>
      <c r="C1128" s="29" t="s">
        <v>29</v>
      </c>
      <c r="D1128" s="29" t="s">
        <v>443</v>
      </c>
      <c r="E1128" s="29"/>
      <c r="F1128" s="30" t="s">
        <v>444</v>
      </c>
      <c r="G1128" s="31">
        <f t="shared" si="2810"/>
        <v>665</v>
      </c>
      <c r="H1128" s="31">
        <f t="shared" si="2811"/>
        <v>665</v>
      </c>
      <c r="I1128" s="31">
        <f t="shared" si="2812"/>
        <v>665</v>
      </c>
      <c r="J1128" s="31">
        <f t="shared" si="2813"/>
        <v>0</v>
      </c>
      <c r="K1128" s="31">
        <f t="shared" si="2814"/>
        <v>0</v>
      </c>
      <c r="L1128" s="31">
        <f t="shared" si="2815"/>
        <v>0</v>
      </c>
      <c r="M1128" s="31">
        <f t="shared" si="2717"/>
        <v>665</v>
      </c>
      <c r="N1128" s="31">
        <f t="shared" si="2718"/>
        <v>665</v>
      </c>
      <c r="O1128" s="31">
        <f t="shared" si="2719"/>
        <v>665</v>
      </c>
      <c r="P1128" s="31">
        <f t="shared" si="2816"/>
        <v>0</v>
      </c>
      <c r="Q1128" s="31">
        <f t="shared" si="2817"/>
        <v>0</v>
      </c>
      <c r="R1128" s="31">
        <f t="shared" si="2818"/>
        <v>0</v>
      </c>
      <c r="S1128" s="31">
        <f t="shared" si="2819"/>
        <v>0</v>
      </c>
      <c r="T1128" s="31">
        <f t="shared" si="2820"/>
        <v>0</v>
      </c>
      <c r="U1128" s="31">
        <f t="shared" si="2821"/>
        <v>0</v>
      </c>
      <c r="V1128" s="31">
        <f t="shared" si="2822"/>
        <v>0</v>
      </c>
      <c r="W1128" s="31">
        <f t="shared" si="2823"/>
        <v>0</v>
      </c>
      <c r="X1128" s="31">
        <f t="shared" si="2824"/>
        <v>0</v>
      </c>
      <c r="Y1128" s="31">
        <f t="shared" si="2825"/>
        <v>0</v>
      </c>
      <c r="Z1128" s="31">
        <f t="shared" si="2826"/>
        <v>0</v>
      </c>
      <c r="AA1128" s="31">
        <f t="shared" si="2827"/>
        <v>0</v>
      </c>
      <c r="AB1128" s="31">
        <f t="shared" si="2828"/>
        <v>0</v>
      </c>
      <c r="AC1128" s="31">
        <f t="shared" si="2681"/>
        <v>665</v>
      </c>
      <c r="AD1128" s="31">
        <f t="shared" si="2682"/>
        <v>665</v>
      </c>
      <c r="AE1128" s="31">
        <f t="shared" si="2683"/>
        <v>665</v>
      </c>
      <c r="AF1128" s="31">
        <f t="shared" si="2829"/>
        <v>0</v>
      </c>
      <c r="AG1128" s="31">
        <f t="shared" si="2684"/>
        <v>665</v>
      </c>
      <c r="AH1128" s="31">
        <f t="shared" si="2685"/>
        <v>665</v>
      </c>
      <c r="AI1128" s="31">
        <f t="shared" si="2686"/>
        <v>665</v>
      </c>
      <c r="AJ1128" s="31">
        <f t="shared" si="2830"/>
        <v>0</v>
      </c>
      <c r="AK1128" s="31">
        <f t="shared" si="2831"/>
        <v>0</v>
      </c>
      <c r="AL1128" s="31">
        <f t="shared" si="2832"/>
        <v>0</v>
      </c>
      <c r="AM1128" s="31">
        <f t="shared" si="2833"/>
        <v>0</v>
      </c>
      <c r="AN1128" s="31">
        <f t="shared" si="2834"/>
        <v>0</v>
      </c>
      <c r="AO1128" s="31">
        <f t="shared" si="2835"/>
        <v>0</v>
      </c>
      <c r="AP1128" s="31">
        <f t="shared" si="2836"/>
        <v>0</v>
      </c>
      <c r="AQ1128" s="31">
        <f t="shared" si="2837"/>
        <v>0</v>
      </c>
      <c r="AR1128" s="31">
        <f t="shared" si="2838"/>
        <v>0</v>
      </c>
      <c r="AS1128" s="31">
        <f t="shared" ref="AS1128:AS1191" si="2840">AG1128+AJ1128+AK1128+AL1128+AM1128</f>
        <v>665</v>
      </c>
      <c r="AT1128" s="31">
        <f t="shared" ref="AT1128:AT1191" si="2841">AH1128+AN1128+AO1128+AP1128</f>
        <v>665</v>
      </c>
      <c r="AU1128" s="31">
        <f t="shared" ref="AU1128:AU1191" si="2842">AI1128+AR1128+AQ1128</f>
        <v>665</v>
      </c>
      <c r="AV1128" s="31">
        <f t="shared" si="2839"/>
        <v>0</v>
      </c>
      <c r="AW1128" s="32"/>
      <c r="AX1128" s="32"/>
      <c r="AY1128" s="1"/>
      <c r="AZ1128" s="1"/>
      <c r="BA1128" s="1"/>
      <c r="BB1128" s="1"/>
      <c r="BC1128" s="1"/>
      <c r="BD1128" s="1"/>
      <c r="BE1128" s="1"/>
    </row>
    <row r="1129" ht="31.5">
      <c r="A1129" s="29" t="s">
        <v>508</v>
      </c>
      <c r="B1129" s="29" t="s">
        <v>27</v>
      </c>
      <c r="C1129" s="29" t="s">
        <v>29</v>
      </c>
      <c r="D1129" s="29" t="s">
        <v>443</v>
      </c>
      <c r="E1129" s="29" t="s">
        <v>129</v>
      </c>
      <c r="F1129" s="30" t="s">
        <v>130</v>
      </c>
      <c r="G1129" s="31">
        <v>665</v>
      </c>
      <c r="H1129" s="31">
        <v>665</v>
      </c>
      <c r="I1129" s="31">
        <v>665</v>
      </c>
      <c r="J1129" s="31"/>
      <c r="K1129" s="31"/>
      <c r="L1129" s="31"/>
      <c r="M1129" s="31">
        <f t="shared" si="2717"/>
        <v>665</v>
      </c>
      <c r="N1129" s="31">
        <f t="shared" si="2718"/>
        <v>665</v>
      </c>
      <c r="O1129" s="31">
        <f t="shared" si="2719"/>
        <v>665</v>
      </c>
      <c r="P1129" s="31"/>
      <c r="Q1129" s="31"/>
      <c r="R1129" s="31"/>
      <c r="S1129" s="31"/>
      <c r="T1129" s="31"/>
      <c r="U1129" s="31"/>
      <c r="V1129" s="31"/>
      <c r="W1129" s="31"/>
      <c r="X1129" s="31"/>
      <c r="Y1129" s="31"/>
      <c r="Z1129" s="31"/>
      <c r="AA1129" s="31"/>
      <c r="AB1129" s="31"/>
      <c r="AC1129" s="31">
        <f t="shared" si="2681"/>
        <v>665</v>
      </c>
      <c r="AD1129" s="31">
        <f t="shared" si="2682"/>
        <v>665</v>
      </c>
      <c r="AE1129" s="31">
        <f t="shared" si="2683"/>
        <v>665</v>
      </c>
      <c r="AF1129" s="31"/>
      <c r="AG1129" s="31">
        <f t="shared" si="2684"/>
        <v>665</v>
      </c>
      <c r="AH1129" s="31">
        <f t="shared" si="2685"/>
        <v>665</v>
      </c>
      <c r="AI1129" s="31">
        <f t="shared" si="2686"/>
        <v>665</v>
      </c>
      <c r="AJ1129" s="31"/>
      <c r="AK1129" s="31"/>
      <c r="AL1129" s="31"/>
      <c r="AM1129" s="31"/>
      <c r="AN1129" s="31"/>
      <c r="AO1129" s="31"/>
      <c r="AP1129" s="31"/>
      <c r="AQ1129" s="31"/>
      <c r="AR1129" s="31"/>
      <c r="AS1129" s="31">
        <f t="shared" si="2840"/>
        <v>665</v>
      </c>
      <c r="AT1129" s="31">
        <f t="shared" si="2841"/>
        <v>665</v>
      </c>
      <c r="AU1129" s="31">
        <f t="shared" si="2842"/>
        <v>665</v>
      </c>
      <c r="AV1129" s="31"/>
      <c r="AW1129" s="32"/>
      <c r="AX1129" s="32"/>
      <c r="AY1129" s="1"/>
      <c r="AZ1129" s="1"/>
      <c r="BA1129" s="1"/>
      <c r="BB1129" s="1"/>
      <c r="BC1129" s="1"/>
      <c r="BD1129" s="1"/>
      <c r="BE1129" s="1"/>
    </row>
    <row r="1130" hidden="1">
      <c r="A1130" s="29" t="s">
        <v>508</v>
      </c>
      <c r="B1130" s="29" t="s">
        <v>27</v>
      </c>
      <c r="C1130" s="29" t="s">
        <v>29</v>
      </c>
      <c r="D1130" s="29" t="s">
        <v>224</v>
      </c>
      <c r="E1130" s="29"/>
      <c r="F1130" s="30" t="s">
        <v>34</v>
      </c>
      <c r="G1130" s="31">
        <f t="shared" si="2810"/>
        <v>15191.199999999999</v>
      </c>
      <c r="H1130" s="31">
        <f t="shared" si="2811"/>
        <v>15183.9</v>
      </c>
      <c r="I1130" s="31">
        <f t="shared" si="2812"/>
        <v>15183.9</v>
      </c>
      <c r="J1130" s="31">
        <f t="shared" si="2813"/>
        <v>0</v>
      </c>
      <c r="K1130" s="31">
        <f t="shared" si="2814"/>
        <v>0</v>
      </c>
      <c r="L1130" s="31">
        <f t="shared" si="2815"/>
        <v>0</v>
      </c>
      <c r="M1130" s="31">
        <f t="shared" si="2717"/>
        <v>15191.199999999999</v>
      </c>
      <c r="N1130" s="31">
        <f t="shared" si="2718"/>
        <v>15183.9</v>
      </c>
      <c r="O1130" s="31">
        <f t="shared" si="2719"/>
        <v>15183.9</v>
      </c>
      <c r="P1130" s="31">
        <f t="shared" si="2816"/>
        <v>0</v>
      </c>
      <c r="Q1130" s="31">
        <f t="shared" si="2817"/>
        <v>0</v>
      </c>
      <c r="R1130" s="31">
        <f t="shared" si="2818"/>
        <v>0</v>
      </c>
      <c r="S1130" s="31">
        <f t="shared" si="2819"/>
        <v>0</v>
      </c>
      <c r="T1130" s="31">
        <f t="shared" si="2820"/>
        <v>0</v>
      </c>
      <c r="U1130" s="31">
        <f t="shared" si="2821"/>
        <v>0</v>
      </c>
      <c r="V1130" s="31">
        <f t="shared" si="2822"/>
        <v>0</v>
      </c>
      <c r="W1130" s="31">
        <f t="shared" si="2823"/>
        <v>0</v>
      </c>
      <c r="X1130" s="31">
        <f t="shared" si="2824"/>
        <v>0</v>
      </c>
      <c r="Y1130" s="31">
        <f t="shared" si="2825"/>
        <v>0</v>
      </c>
      <c r="Z1130" s="31">
        <f t="shared" si="2826"/>
        <v>0</v>
      </c>
      <c r="AA1130" s="31">
        <f t="shared" si="2827"/>
        <v>0</v>
      </c>
      <c r="AB1130" s="31">
        <f t="shared" si="2828"/>
        <v>0</v>
      </c>
      <c r="AC1130" s="31">
        <f t="shared" ref="AC1130:AC1193" si="2843">M1130+R1130+P1130+Q1130+T1130+S1130</f>
        <v>15191.199999999999</v>
      </c>
      <c r="AD1130" s="31">
        <f t="shared" ref="AD1130:AD1193" si="2844">N1130+V1130+X1130+U1130+W1130</f>
        <v>15183.9</v>
      </c>
      <c r="AE1130" s="31">
        <f t="shared" ref="AE1130:AE1193" si="2845">O1130+Z1130+AB1130+Y1130+AA1130</f>
        <v>15183.9</v>
      </c>
      <c r="AF1130" s="31">
        <f t="shared" si="2829"/>
        <v>0</v>
      </c>
      <c r="AG1130" s="31">
        <f t="shared" ref="AG1130:AG1193" si="2846">AC1130+AF1130</f>
        <v>15191.199999999999</v>
      </c>
      <c r="AH1130" s="31">
        <f t="shared" ref="AH1130:AH1193" si="2847">AD1130</f>
        <v>15183.9</v>
      </c>
      <c r="AI1130" s="31">
        <f t="shared" ref="AI1130:AI1193" si="2848">AE1130</f>
        <v>15183.9</v>
      </c>
      <c r="AJ1130" s="31">
        <f t="shared" si="2830"/>
        <v>0</v>
      </c>
      <c r="AK1130" s="31">
        <f t="shared" si="2831"/>
        <v>0</v>
      </c>
      <c r="AL1130" s="31">
        <f t="shared" si="2832"/>
        <v>0</v>
      </c>
      <c r="AM1130" s="31">
        <f t="shared" si="2833"/>
        <v>0</v>
      </c>
      <c r="AN1130" s="31">
        <f t="shared" si="2834"/>
        <v>0</v>
      </c>
      <c r="AO1130" s="31">
        <f t="shared" si="2835"/>
        <v>0</v>
      </c>
      <c r="AP1130" s="31">
        <f t="shared" si="2836"/>
        <v>0</v>
      </c>
      <c r="AQ1130" s="31">
        <f t="shared" si="2837"/>
        <v>0</v>
      </c>
      <c r="AR1130" s="31">
        <f t="shared" si="2838"/>
        <v>0</v>
      </c>
      <c r="AS1130" s="31">
        <f t="shared" si="2840"/>
        <v>15191.199999999999</v>
      </c>
      <c r="AT1130" s="31">
        <f t="shared" si="2841"/>
        <v>15183.9</v>
      </c>
      <c r="AU1130" s="31">
        <f t="shared" si="2842"/>
        <v>15183.9</v>
      </c>
      <c r="AV1130" s="31">
        <f t="shared" si="2839"/>
        <v>0</v>
      </c>
      <c r="AW1130" s="32">
        <v>0</v>
      </c>
      <c r="AX1130" s="32"/>
      <c r="AY1130" s="1" t="s">
        <v>152</v>
      </c>
      <c r="AZ1130" s="1"/>
      <c r="BA1130" s="1"/>
      <c r="BB1130" s="1"/>
      <c r="BC1130" s="1"/>
      <c r="BD1130" s="1"/>
      <c r="BE1130" s="1"/>
    </row>
    <row r="1131" ht="47.25">
      <c r="A1131" s="29" t="s">
        <v>508</v>
      </c>
      <c r="B1131" s="29" t="s">
        <v>27</v>
      </c>
      <c r="C1131" s="29" t="s">
        <v>29</v>
      </c>
      <c r="D1131" s="29" t="s">
        <v>225</v>
      </c>
      <c r="E1131" s="29"/>
      <c r="F1131" s="30" t="s">
        <v>226</v>
      </c>
      <c r="G1131" s="31">
        <f>G1132+G1135+G1139+G1137</f>
        <v>15191.199999999999</v>
      </c>
      <c r="H1131" s="31">
        <f>H1132+H1135+H1139+H1137</f>
        <v>15183.9</v>
      </c>
      <c r="I1131" s="31">
        <f>I1132+I1135+I1139+I1137</f>
        <v>15183.9</v>
      </c>
      <c r="J1131" s="31">
        <f>J1132+J1135+J1139+J1137</f>
        <v>0</v>
      </c>
      <c r="K1131" s="31">
        <f>K1132+K1135+K1139+K1137</f>
        <v>0</v>
      </c>
      <c r="L1131" s="31">
        <f>L1132+L1135+L1139+L1137</f>
        <v>0</v>
      </c>
      <c r="M1131" s="31">
        <f t="shared" si="2717"/>
        <v>15191.199999999999</v>
      </c>
      <c r="N1131" s="31">
        <f t="shared" si="2718"/>
        <v>15183.9</v>
      </c>
      <c r="O1131" s="31">
        <f t="shared" si="2719"/>
        <v>15183.9</v>
      </c>
      <c r="P1131" s="31">
        <f>P1132+P1135+P1139+P1137</f>
        <v>0</v>
      </c>
      <c r="Q1131" s="31">
        <f>Q1132+Q1135+Q1139+Q1137</f>
        <v>0</v>
      </c>
      <c r="R1131" s="31">
        <f>R1132+R1135+R1139+R1137</f>
        <v>0</v>
      </c>
      <c r="S1131" s="31">
        <f>S1132+S1135+S1139+S1137</f>
        <v>0</v>
      </c>
      <c r="T1131" s="31">
        <f>T1132+T1135+T1139+T1137</f>
        <v>0</v>
      </c>
      <c r="U1131" s="31">
        <f>U1132+U1135+U1139+U1137</f>
        <v>0</v>
      </c>
      <c r="V1131" s="31">
        <f>V1132+V1135+V1139+V1137</f>
        <v>0</v>
      </c>
      <c r="W1131" s="31">
        <f>W1132+W1135+W1139+W1137</f>
        <v>0</v>
      </c>
      <c r="X1131" s="31">
        <f>X1132+X1135+X1139+X1137</f>
        <v>0</v>
      </c>
      <c r="Y1131" s="31">
        <f>Y1132+Y1135+Y1139+Y1137</f>
        <v>0</v>
      </c>
      <c r="Z1131" s="31">
        <f>Z1132+Z1135+Z1139+Z1137</f>
        <v>0</v>
      </c>
      <c r="AA1131" s="31">
        <f>AA1132+AA1135+AA1139+AA1137</f>
        <v>0</v>
      </c>
      <c r="AB1131" s="31">
        <f>AB1132+AB1135+AB1139+AB1137</f>
        <v>0</v>
      </c>
      <c r="AC1131" s="31">
        <f t="shared" si="2843"/>
        <v>15191.199999999999</v>
      </c>
      <c r="AD1131" s="31">
        <f t="shared" si="2844"/>
        <v>15183.9</v>
      </c>
      <c r="AE1131" s="31">
        <f t="shared" si="2845"/>
        <v>15183.9</v>
      </c>
      <c r="AF1131" s="31">
        <f>AF1132+AF1135+AF1139+AF1137</f>
        <v>0</v>
      </c>
      <c r="AG1131" s="31">
        <f t="shared" si="2846"/>
        <v>15191.199999999999</v>
      </c>
      <c r="AH1131" s="31">
        <f t="shared" si="2847"/>
        <v>15183.9</v>
      </c>
      <c r="AI1131" s="31">
        <f t="shared" si="2848"/>
        <v>15183.9</v>
      </c>
      <c r="AJ1131" s="31">
        <f>AJ1132+AJ1135+AJ1139+AJ1137</f>
        <v>0</v>
      </c>
      <c r="AK1131" s="31">
        <f>AK1132+AK1135+AK1139+AK1137</f>
        <v>0</v>
      </c>
      <c r="AL1131" s="31">
        <f>AL1132+AL1135+AL1139+AL1137</f>
        <v>0</v>
      </c>
      <c r="AM1131" s="31">
        <f>AM1132+AM1135+AM1139+AM1137</f>
        <v>0</v>
      </c>
      <c r="AN1131" s="31">
        <f>AN1132+AN1135+AN1139+AN1137</f>
        <v>0</v>
      </c>
      <c r="AO1131" s="31">
        <f>AO1132+AO1135+AO1139+AO1137</f>
        <v>0</v>
      </c>
      <c r="AP1131" s="31">
        <f>AP1132+AP1135+AP1139+AP1137</f>
        <v>0</v>
      </c>
      <c r="AQ1131" s="31">
        <f>AQ1132+AQ1135+AQ1139+AQ1137</f>
        <v>0</v>
      </c>
      <c r="AR1131" s="31">
        <f>AR1132+AR1135+AR1139+AR1137</f>
        <v>0</v>
      </c>
      <c r="AS1131" s="31">
        <f t="shared" si="2840"/>
        <v>15191.199999999999</v>
      </c>
      <c r="AT1131" s="31">
        <f t="shared" si="2841"/>
        <v>15183.9</v>
      </c>
      <c r="AU1131" s="31">
        <f t="shared" si="2842"/>
        <v>15183.9</v>
      </c>
      <c r="AV1131" s="31">
        <f>AV1132+AV1135+AV1139+AV1137</f>
        <v>0</v>
      </c>
      <c r="AW1131" s="32"/>
      <c r="AX1131" s="32"/>
      <c r="AY1131" s="1"/>
      <c r="AZ1131" s="1"/>
      <c r="BA1131" s="1"/>
      <c r="BB1131" s="1"/>
      <c r="BC1131" s="1"/>
      <c r="BD1131" s="1"/>
      <c r="BE1131" s="1"/>
    </row>
    <row r="1132" ht="31.5">
      <c r="A1132" s="29" t="s">
        <v>508</v>
      </c>
      <c r="B1132" s="29" t="s">
        <v>27</v>
      </c>
      <c r="C1132" s="29" t="s">
        <v>29</v>
      </c>
      <c r="D1132" s="29" t="s">
        <v>445</v>
      </c>
      <c r="E1132" s="29"/>
      <c r="F1132" s="30" t="s">
        <v>446</v>
      </c>
      <c r="G1132" s="31">
        <f>G1133+G1134</f>
        <v>7610.3000000000002</v>
      </c>
      <c r="H1132" s="31">
        <f>H1133+H1134</f>
        <v>7603</v>
      </c>
      <c r="I1132" s="31">
        <f>I1133+I1134</f>
        <v>7603</v>
      </c>
      <c r="J1132" s="31">
        <f>J1133+J1134</f>
        <v>0</v>
      </c>
      <c r="K1132" s="31">
        <f>K1133+K1134</f>
        <v>0</v>
      </c>
      <c r="L1132" s="31">
        <f>L1133+L1134</f>
        <v>0</v>
      </c>
      <c r="M1132" s="31">
        <f t="shared" si="2717"/>
        <v>7610.3000000000002</v>
      </c>
      <c r="N1132" s="31">
        <f t="shared" si="2718"/>
        <v>7603</v>
      </c>
      <c r="O1132" s="31">
        <f t="shared" si="2719"/>
        <v>7603</v>
      </c>
      <c r="P1132" s="31">
        <f>P1133+P1134</f>
        <v>0</v>
      </c>
      <c r="Q1132" s="31">
        <f>Q1133+Q1134</f>
        <v>0</v>
      </c>
      <c r="R1132" s="31">
        <f>R1133+R1134</f>
        <v>0</v>
      </c>
      <c r="S1132" s="31">
        <f>S1133+S1134</f>
        <v>0</v>
      </c>
      <c r="T1132" s="31">
        <f>T1133+T1134</f>
        <v>0</v>
      </c>
      <c r="U1132" s="31">
        <f>U1133+U1134</f>
        <v>0</v>
      </c>
      <c r="V1132" s="31">
        <f>V1133+V1134</f>
        <v>0</v>
      </c>
      <c r="W1132" s="31">
        <f>W1133+W1134</f>
        <v>0</v>
      </c>
      <c r="X1132" s="31">
        <f>X1133+X1134</f>
        <v>0</v>
      </c>
      <c r="Y1132" s="31">
        <f>Y1133+Y1134</f>
        <v>0</v>
      </c>
      <c r="Z1132" s="31">
        <f>Z1133+Z1134</f>
        <v>0</v>
      </c>
      <c r="AA1132" s="31">
        <f>AA1133+AA1134</f>
        <v>0</v>
      </c>
      <c r="AB1132" s="31">
        <f>AB1133+AB1134</f>
        <v>0</v>
      </c>
      <c r="AC1132" s="31">
        <f t="shared" si="2843"/>
        <v>7610.3000000000002</v>
      </c>
      <c r="AD1132" s="31">
        <f t="shared" si="2844"/>
        <v>7603</v>
      </c>
      <c r="AE1132" s="31">
        <f t="shared" si="2845"/>
        <v>7603</v>
      </c>
      <c r="AF1132" s="31">
        <f>AF1133+AF1134</f>
        <v>0</v>
      </c>
      <c r="AG1132" s="31">
        <f t="shared" si="2846"/>
        <v>7610.3000000000002</v>
      </c>
      <c r="AH1132" s="31">
        <f t="shared" si="2847"/>
        <v>7603</v>
      </c>
      <c r="AI1132" s="31">
        <f t="shared" si="2848"/>
        <v>7603</v>
      </c>
      <c r="AJ1132" s="31">
        <f>AJ1133+AJ1134</f>
        <v>0</v>
      </c>
      <c r="AK1132" s="31">
        <f>AK1133+AK1134</f>
        <v>0</v>
      </c>
      <c r="AL1132" s="31">
        <f>AL1133+AL1134</f>
        <v>0</v>
      </c>
      <c r="AM1132" s="31">
        <f>AM1133+AM1134</f>
        <v>0</v>
      </c>
      <c r="AN1132" s="31">
        <f>AN1133+AN1134</f>
        <v>0</v>
      </c>
      <c r="AO1132" s="31">
        <f>AO1133+AO1134</f>
        <v>0</v>
      </c>
      <c r="AP1132" s="31">
        <f>AP1133+AP1134</f>
        <v>0</v>
      </c>
      <c r="AQ1132" s="31">
        <f>AQ1133+AQ1134</f>
        <v>0</v>
      </c>
      <c r="AR1132" s="31">
        <f>AR1133+AR1134</f>
        <v>0</v>
      </c>
      <c r="AS1132" s="31">
        <f t="shared" si="2840"/>
        <v>7610.3000000000002</v>
      </c>
      <c r="AT1132" s="31">
        <f t="shared" si="2841"/>
        <v>7603</v>
      </c>
      <c r="AU1132" s="31">
        <f t="shared" si="2842"/>
        <v>7603</v>
      </c>
      <c r="AV1132" s="31">
        <f>AV1133+AV1134</f>
        <v>0</v>
      </c>
      <c r="AW1132" s="32"/>
      <c r="AX1132" s="32"/>
      <c r="AY1132" s="1"/>
      <c r="AZ1132" s="1"/>
      <c r="BA1132" s="1"/>
      <c r="BB1132" s="1"/>
      <c r="BC1132" s="1"/>
      <c r="BD1132" s="1"/>
      <c r="BE1132" s="1"/>
    </row>
    <row r="1133" ht="31.5">
      <c r="A1133" s="29" t="s">
        <v>508</v>
      </c>
      <c r="B1133" s="29" t="s">
        <v>27</v>
      </c>
      <c r="C1133" s="29" t="s">
        <v>29</v>
      </c>
      <c r="D1133" s="29" t="s">
        <v>445</v>
      </c>
      <c r="E1133" s="29" t="s">
        <v>39</v>
      </c>
      <c r="F1133" s="30" t="s">
        <v>40</v>
      </c>
      <c r="G1133" s="31">
        <v>7516.3000000000002</v>
      </c>
      <c r="H1133" s="31">
        <v>7513.6999999999998</v>
      </c>
      <c r="I1133" s="31">
        <v>7518.3000000000002</v>
      </c>
      <c r="J1133" s="31"/>
      <c r="K1133" s="31"/>
      <c r="L1133" s="31"/>
      <c r="M1133" s="31">
        <f t="shared" si="2717"/>
        <v>7516.3000000000002</v>
      </c>
      <c r="N1133" s="31">
        <f t="shared" si="2718"/>
        <v>7513.6999999999998</v>
      </c>
      <c r="O1133" s="31">
        <f t="shared" si="2719"/>
        <v>7518.3000000000002</v>
      </c>
      <c r="P1133" s="31"/>
      <c r="Q1133" s="31"/>
      <c r="R1133" s="31"/>
      <c r="S1133" s="31"/>
      <c r="T1133" s="31"/>
      <c r="U1133" s="31"/>
      <c r="V1133" s="31"/>
      <c r="W1133" s="31"/>
      <c r="X1133" s="31"/>
      <c r="Y1133" s="31"/>
      <c r="Z1133" s="31"/>
      <c r="AA1133" s="31"/>
      <c r="AB1133" s="31"/>
      <c r="AC1133" s="31">
        <f t="shared" si="2843"/>
        <v>7516.3000000000002</v>
      </c>
      <c r="AD1133" s="31">
        <f t="shared" si="2844"/>
        <v>7513.6999999999998</v>
      </c>
      <c r="AE1133" s="31">
        <f t="shared" si="2845"/>
        <v>7518.3000000000002</v>
      </c>
      <c r="AF1133" s="31"/>
      <c r="AG1133" s="31">
        <f t="shared" si="2846"/>
        <v>7516.3000000000002</v>
      </c>
      <c r="AH1133" s="31">
        <f t="shared" si="2847"/>
        <v>7513.6999999999998</v>
      </c>
      <c r="AI1133" s="31">
        <f t="shared" si="2848"/>
        <v>7518.3000000000002</v>
      </c>
      <c r="AJ1133" s="31"/>
      <c r="AK1133" s="31"/>
      <c r="AL1133" s="31"/>
      <c r="AM1133" s="31"/>
      <c r="AN1133" s="31"/>
      <c r="AO1133" s="31"/>
      <c r="AP1133" s="31"/>
      <c r="AQ1133" s="31"/>
      <c r="AR1133" s="31"/>
      <c r="AS1133" s="31">
        <f t="shared" si="2840"/>
        <v>7516.3000000000002</v>
      </c>
      <c r="AT1133" s="31">
        <f t="shared" si="2841"/>
        <v>7513.6999999999998</v>
      </c>
      <c r="AU1133" s="31">
        <f t="shared" si="2842"/>
        <v>7518.3000000000002</v>
      </c>
      <c r="AV1133" s="31"/>
      <c r="AW1133" s="32"/>
      <c r="AX1133" s="32"/>
      <c r="AY1133" s="1"/>
      <c r="AZ1133" s="1"/>
      <c r="BA1133" s="1"/>
      <c r="BB1133" s="1"/>
      <c r="BC1133" s="1"/>
      <c r="BD1133" s="1"/>
      <c r="BE1133" s="1"/>
    </row>
    <row r="1134">
      <c r="A1134" s="29" t="s">
        <v>508</v>
      </c>
      <c r="B1134" s="29" t="s">
        <v>27</v>
      </c>
      <c r="C1134" s="29" t="s">
        <v>29</v>
      </c>
      <c r="D1134" s="29" t="s">
        <v>445</v>
      </c>
      <c r="E1134" s="29" t="s">
        <v>41</v>
      </c>
      <c r="F1134" s="30" t="s">
        <v>42</v>
      </c>
      <c r="G1134" s="31">
        <v>94</v>
      </c>
      <c r="H1134" s="31">
        <v>89.299999999999997</v>
      </c>
      <c r="I1134" s="31">
        <v>84.700000000000003</v>
      </c>
      <c r="J1134" s="31"/>
      <c r="K1134" s="31"/>
      <c r="L1134" s="31"/>
      <c r="M1134" s="31">
        <f t="shared" si="2717"/>
        <v>94</v>
      </c>
      <c r="N1134" s="31">
        <f t="shared" si="2718"/>
        <v>89.299999999999997</v>
      </c>
      <c r="O1134" s="31">
        <f t="shared" si="2719"/>
        <v>84.700000000000003</v>
      </c>
      <c r="P1134" s="31"/>
      <c r="Q1134" s="31"/>
      <c r="R1134" s="31"/>
      <c r="S1134" s="31"/>
      <c r="T1134" s="31"/>
      <c r="U1134" s="31"/>
      <c r="V1134" s="31"/>
      <c r="W1134" s="31"/>
      <c r="X1134" s="31"/>
      <c r="Y1134" s="31"/>
      <c r="Z1134" s="31"/>
      <c r="AA1134" s="31"/>
      <c r="AB1134" s="31"/>
      <c r="AC1134" s="31">
        <f t="shared" si="2843"/>
        <v>94</v>
      </c>
      <c r="AD1134" s="31">
        <f t="shared" si="2844"/>
        <v>89.299999999999997</v>
      </c>
      <c r="AE1134" s="31">
        <f t="shared" si="2845"/>
        <v>84.700000000000003</v>
      </c>
      <c r="AF1134" s="31"/>
      <c r="AG1134" s="31">
        <f t="shared" si="2846"/>
        <v>94</v>
      </c>
      <c r="AH1134" s="31">
        <f t="shared" si="2847"/>
        <v>89.299999999999997</v>
      </c>
      <c r="AI1134" s="31">
        <f t="shared" si="2848"/>
        <v>84.700000000000003</v>
      </c>
      <c r="AJ1134" s="31"/>
      <c r="AK1134" s="31"/>
      <c r="AL1134" s="31"/>
      <c r="AM1134" s="31"/>
      <c r="AN1134" s="31"/>
      <c r="AO1134" s="31"/>
      <c r="AP1134" s="31"/>
      <c r="AQ1134" s="31"/>
      <c r="AR1134" s="31"/>
      <c r="AS1134" s="31">
        <f t="shared" si="2840"/>
        <v>94</v>
      </c>
      <c r="AT1134" s="31">
        <f t="shared" si="2841"/>
        <v>89.299999999999997</v>
      </c>
      <c r="AU1134" s="31">
        <f t="shared" si="2842"/>
        <v>84.700000000000003</v>
      </c>
      <c r="AV1134" s="31"/>
      <c r="AW1134" s="32"/>
      <c r="AX1134" s="32"/>
      <c r="AY1134" s="1"/>
      <c r="AZ1134" s="1"/>
      <c r="BA1134" s="1"/>
      <c r="BB1134" s="1"/>
      <c r="BC1134" s="1"/>
      <c r="BD1134" s="1"/>
      <c r="BE1134" s="1"/>
    </row>
    <row r="1135" ht="31.5">
      <c r="A1135" s="29" t="s">
        <v>508</v>
      </c>
      <c r="B1135" s="29" t="s">
        <v>27</v>
      </c>
      <c r="C1135" s="29" t="s">
        <v>29</v>
      </c>
      <c r="D1135" s="29" t="s">
        <v>447</v>
      </c>
      <c r="E1135" s="36"/>
      <c r="F1135" s="30" t="s">
        <v>448</v>
      </c>
      <c r="G1135" s="31">
        <f>G1136</f>
        <v>6198.5</v>
      </c>
      <c r="H1135" s="31">
        <f>H1136</f>
        <v>6198.5</v>
      </c>
      <c r="I1135" s="31">
        <f>I1136</f>
        <v>6198.5</v>
      </c>
      <c r="J1135" s="31">
        <f>J1136</f>
        <v>0</v>
      </c>
      <c r="K1135" s="31">
        <f>K1136</f>
        <v>0</v>
      </c>
      <c r="L1135" s="31">
        <f>L1136</f>
        <v>0</v>
      </c>
      <c r="M1135" s="31">
        <f t="shared" si="2717"/>
        <v>6198.5</v>
      </c>
      <c r="N1135" s="31">
        <f t="shared" si="2718"/>
        <v>6198.5</v>
      </c>
      <c r="O1135" s="31">
        <f t="shared" si="2719"/>
        <v>6198.5</v>
      </c>
      <c r="P1135" s="31">
        <f>P1136</f>
        <v>0</v>
      </c>
      <c r="Q1135" s="31">
        <f>Q1136</f>
        <v>0</v>
      </c>
      <c r="R1135" s="31">
        <f>R1136</f>
        <v>0</v>
      </c>
      <c r="S1135" s="31">
        <f>S1136</f>
        <v>0</v>
      </c>
      <c r="T1135" s="31">
        <f>T1136</f>
        <v>0</v>
      </c>
      <c r="U1135" s="31">
        <f>U1136</f>
        <v>0</v>
      </c>
      <c r="V1135" s="31">
        <f>V1136</f>
        <v>0</v>
      </c>
      <c r="W1135" s="31">
        <f>W1136</f>
        <v>0</v>
      </c>
      <c r="X1135" s="31">
        <f>X1136</f>
        <v>0</v>
      </c>
      <c r="Y1135" s="31">
        <f>Y1136</f>
        <v>0</v>
      </c>
      <c r="Z1135" s="31">
        <f>Z1136</f>
        <v>0</v>
      </c>
      <c r="AA1135" s="31">
        <f>AA1136</f>
        <v>0</v>
      </c>
      <c r="AB1135" s="31">
        <f>AB1136</f>
        <v>0</v>
      </c>
      <c r="AC1135" s="31">
        <f t="shared" si="2843"/>
        <v>6198.5</v>
      </c>
      <c r="AD1135" s="31">
        <f t="shared" si="2844"/>
        <v>6198.5</v>
      </c>
      <c r="AE1135" s="31">
        <f t="shared" si="2845"/>
        <v>6198.5</v>
      </c>
      <c r="AF1135" s="31">
        <f>AF1136</f>
        <v>0</v>
      </c>
      <c r="AG1135" s="31">
        <f t="shared" si="2846"/>
        <v>6198.5</v>
      </c>
      <c r="AH1135" s="31">
        <f t="shared" si="2847"/>
        <v>6198.5</v>
      </c>
      <c r="AI1135" s="31">
        <f t="shared" si="2848"/>
        <v>6198.5</v>
      </c>
      <c r="AJ1135" s="31">
        <f>AJ1136</f>
        <v>0</v>
      </c>
      <c r="AK1135" s="31">
        <f>AK1136</f>
        <v>0</v>
      </c>
      <c r="AL1135" s="31">
        <f>AL1136</f>
        <v>0</v>
      </c>
      <c r="AM1135" s="31">
        <f>AM1136</f>
        <v>0</v>
      </c>
      <c r="AN1135" s="31">
        <f>AN1136</f>
        <v>0</v>
      </c>
      <c r="AO1135" s="31">
        <f>AO1136</f>
        <v>0</v>
      </c>
      <c r="AP1135" s="31">
        <f>AP1136</f>
        <v>0</v>
      </c>
      <c r="AQ1135" s="31">
        <f>AQ1136</f>
        <v>0</v>
      </c>
      <c r="AR1135" s="31">
        <f>AR1136</f>
        <v>0</v>
      </c>
      <c r="AS1135" s="31">
        <f t="shared" si="2840"/>
        <v>6198.5</v>
      </c>
      <c r="AT1135" s="31">
        <f t="shared" si="2841"/>
        <v>6198.5</v>
      </c>
      <c r="AU1135" s="31">
        <f t="shared" si="2842"/>
        <v>6198.5</v>
      </c>
      <c r="AV1135" s="31">
        <f>AV1136</f>
        <v>0</v>
      </c>
      <c r="AW1135" s="32"/>
      <c r="AX1135" s="32"/>
      <c r="AY1135" s="1"/>
      <c r="AZ1135" s="1"/>
      <c r="BA1135" s="1"/>
      <c r="BB1135" s="1"/>
      <c r="BC1135" s="1"/>
      <c r="BD1135" s="1"/>
      <c r="BE1135" s="1"/>
    </row>
    <row r="1136" ht="31.5">
      <c r="A1136" s="29" t="s">
        <v>508</v>
      </c>
      <c r="B1136" s="29" t="s">
        <v>27</v>
      </c>
      <c r="C1136" s="29" t="s">
        <v>29</v>
      </c>
      <c r="D1136" s="29" t="s">
        <v>447</v>
      </c>
      <c r="E1136" s="29" t="s">
        <v>129</v>
      </c>
      <c r="F1136" s="30" t="s">
        <v>130</v>
      </c>
      <c r="G1136" s="31">
        <v>6198.5</v>
      </c>
      <c r="H1136" s="31">
        <v>6198.5</v>
      </c>
      <c r="I1136" s="31">
        <v>6198.5</v>
      </c>
      <c r="J1136" s="31"/>
      <c r="K1136" s="31"/>
      <c r="L1136" s="31"/>
      <c r="M1136" s="31">
        <f t="shared" si="2717"/>
        <v>6198.5</v>
      </c>
      <c r="N1136" s="31">
        <f t="shared" si="2718"/>
        <v>6198.5</v>
      </c>
      <c r="O1136" s="31">
        <f t="shared" si="2719"/>
        <v>6198.5</v>
      </c>
      <c r="P1136" s="31"/>
      <c r="Q1136" s="31"/>
      <c r="R1136" s="31"/>
      <c r="S1136" s="31"/>
      <c r="T1136" s="31"/>
      <c r="U1136" s="31"/>
      <c r="V1136" s="31"/>
      <c r="W1136" s="31"/>
      <c r="X1136" s="31"/>
      <c r="Y1136" s="31"/>
      <c r="Z1136" s="31"/>
      <c r="AA1136" s="31"/>
      <c r="AB1136" s="31"/>
      <c r="AC1136" s="31">
        <f t="shared" si="2843"/>
        <v>6198.5</v>
      </c>
      <c r="AD1136" s="31">
        <f t="shared" si="2844"/>
        <v>6198.5</v>
      </c>
      <c r="AE1136" s="31">
        <f t="shared" si="2845"/>
        <v>6198.5</v>
      </c>
      <c r="AF1136" s="31"/>
      <c r="AG1136" s="31">
        <f t="shared" si="2846"/>
        <v>6198.5</v>
      </c>
      <c r="AH1136" s="31">
        <f t="shared" si="2847"/>
        <v>6198.5</v>
      </c>
      <c r="AI1136" s="31">
        <f t="shared" si="2848"/>
        <v>6198.5</v>
      </c>
      <c r="AJ1136" s="31"/>
      <c r="AK1136" s="31"/>
      <c r="AL1136" s="31"/>
      <c r="AM1136" s="31"/>
      <c r="AN1136" s="31"/>
      <c r="AO1136" s="31"/>
      <c r="AP1136" s="31"/>
      <c r="AQ1136" s="31"/>
      <c r="AR1136" s="31"/>
      <c r="AS1136" s="31">
        <f t="shared" si="2840"/>
        <v>6198.5</v>
      </c>
      <c r="AT1136" s="31">
        <f t="shared" si="2841"/>
        <v>6198.5</v>
      </c>
      <c r="AU1136" s="31">
        <f t="shared" si="2842"/>
        <v>6198.5</v>
      </c>
      <c r="AV1136" s="31"/>
      <c r="AW1136" s="32"/>
      <c r="AX1136" s="32"/>
      <c r="AY1136" s="1"/>
      <c r="AZ1136" s="1"/>
      <c r="BA1136" s="1"/>
      <c r="BB1136" s="1"/>
      <c r="BC1136" s="1"/>
      <c r="BD1136" s="1"/>
      <c r="BE1136" s="1"/>
    </row>
    <row r="1137" ht="63">
      <c r="A1137" s="29" t="s">
        <v>508</v>
      </c>
      <c r="B1137" s="29" t="s">
        <v>27</v>
      </c>
      <c r="C1137" s="29" t="s">
        <v>29</v>
      </c>
      <c r="D1137" s="29" t="s">
        <v>510</v>
      </c>
      <c r="E1137" s="29"/>
      <c r="F1137" s="30" t="s">
        <v>511</v>
      </c>
      <c r="G1137" s="31">
        <f>G1138</f>
        <v>1110.9000000000001</v>
      </c>
      <c r="H1137" s="31">
        <f>H1138</f>
        <v>1110.9000000000001</v>
      </c>
      <c r="I1137" s="31">
        <f>I1138</f>
        <v>1110.9000000000001</v>
      </c>
      <c r="J1137" s="31">
        <f>J1138</f>
        <v>0</v>
      </c>
      <c r="K1137" s="31">
        <f>K1138</f>
        <v>0</v>
      </c>
      <c r="L1137" s="31">
        <f>L1138</f>
        <v>0</v>
      </c>
      <c r="M1137" s="31">
        <f t="shared" si="2717"/>
        <v>1110.9000000000001</v>
      </c>
      <c r="N1137" s="31">
        <f t="shared" si="2718"/>
        <v>1110.9000000000001</v>
      </c>
      <c r="O1137" s="31">
        <f t="shared" si="2719"/>
        <v>1110.9000000000001</v>
      </c>
      <c r="P1137" s="31">
        <f>P1138</f>
        <v>0</v>
      </c>
      <c r="Q1137" s="31">
        <f>Q1138</f>
        <v>0</v>
      </c>
      <c r="R1137" s="31">
        <f>R1138</f>
        <v>0</v>
      </c>
      <c r="S1137" s="31">
        <f>S1138</f>
        <v>0</v>
      </c>
      <c r="T1137" s="31">
        <f>T1138</f>
        <v>0</v>
      </c>
      <c r="U1137" s="31">
        <f>U1138</f>
        <v>0</v>
      </c>
      <c r="V1137" s="31">
        <f>V1138</f>
        <v>0</v>
      </c>
      <c r="W1137" s="31">
        <f>W1138</f>
        <v>0</v>
      </c>
      <c r="X1137" s="31">
        <f>X1138</f>
        <v>0</v>
      </c>
      <c r="Y1137" s="31">
        <f>Y1138</f>
        <v>0</v>
      </c>
      <c r="Z1137" s="31">
        <f>Z1138</f>
        <v>0</v>
      </c>
      <c r="AA1137" s="31">
        <f>AA1138</f>
        <v>0</v>
      </c>
      <c r="AB1137" s="31">
        <f>AB1138</f>
        <v>0</v>
      </c>
      <c r="AC1137" s="31">
        <f t="shared" si="2843"/>
        <v>1110.9000000000001</v>
      </c>
      <c r="AD1137" s="31">
        <f t="shared" si="2844"/>
        <v>1110.9000000000001</v>
      </c>
      <c r="AE1137" s="31">
        <f t="shared" si="2845"/>
        <v>1110.9000000000001</v>
      </c>
      <c r="AF1137" s="31">
        <f>AF1138</f>
        <v>0</v>
      </c>
      <c r="AG1137" s="31">
        <f t="shared" si="2846"/>
        <v>1110.9000000000001</v>
      </c>
      <c r="AH1137" s="31">
        <f t="shared" si="2847"/>
        <v>1110.9000000000001</v>
      </c>
      <c r="AI1137" s="31">
        <f t="shared" si="2848"/>
        <v>1110.9000000000001</v>
      </c>
      <c r="AJ1137" s="31">
        <f>AJ1138</f>
        <v>0</v>
      </c>
      <c r="AK1137" s="31">
        <f>AK1138</f>
        <v>0</v>
      </c>
      <c r="AL1137" s="31">
        <f>AL1138</f>
        <v>0</v>
      </c>
      <c r="AM1137" s="31">
        <f>AM1138</f>
        <v>0</v>
      </c>
      <c r="AN1137" s="31">
        <f>AN1138</f>
        <v>0</v>
      </c>
      <c r="AO1137" s="31">
        <f>AO1138</f>
        <v>0</v>
      </c>
      <c r="AP1137" s="31">
        <f>AP1138</f>
        <v>0</v>
      </c>
      <c r="AQ1137" s="31">
        <f>AQ1138</f>
        <v>0</v>
      </c>
      <c r="AR1137" s="31">
        <f>AR1138</f>
        <v>0</v>
      </c>
      <c r="AS1137" s="31">
        <f t="shared" si="2840"/>
        <v>1110.9000000000001</v>
      </c>
      <c r="AT1137" s="31">
        <f t="shared" si="2841"/>
        <v>1110.9000000000001</v>
      </c>
      <c r="AU1137" s="31">
        <f t="shared" si="2842"/>
        <v>1110.9000000000001</v>
      </c>
      <c r="AV1137" s="31">
        <f>AV1138</f>
        <v>0</v>
      </c>
      <c r="AW1137" s="32"/>
      <c r="AX1137" s="32"/>
      <c r="AY1137" s="1"/>
      <c r="AZ1137" s="1"/>
      <c r="BA1137" s="1"/>
      <c r="BB1137" s="1"/>
      <c r="BC1137" s="1"/>
      <c r="BD1137" s="1"/>
      <c r="BE1137" s="1"/>
    </row>
    <row r="1138" ht="31.5">
      <c r="A1138" s="29" t="s">
        <v>508</v>
      </c>
      <c r="B1138" s="29" t="s">
        <v>27</v>
      </c>
      <c r="C1138" s="29" t="s">
        <v>29</v>
      </c>
      <c r="D1138" s="29" t="s">
        <v>510</v>
      </c>
      <c r="E1138" s="29" t="s">
        <v>129</v>
      </c>
      <c r="F1138" s="30" t="s">
        <v>130</v>
      </c>
      <c r="G1138" s="31">
        <v>1110.9000000000001</v>
      </c>
      <c r="H1138" s="31">
        <v>1110.9000000000001</v>
      </c>
      <c r="I1138" s="31">
        <v>1110.9000000000001</v>
      </c>
      <c r="J1138" s="31"/>
      <c r="K1138" s="31"/>
      <c r="L1138" s="31"/>
      <c r="M1138" s="31">
        <f t="shared" si="2717"/>
        <v>1110.9000000000001</v>
      </c>
      <c r="N1138" s="31">
        <f t="shared" si="2718"/>
        <v>1110.9000000000001</v>
      </c>
      <c r="O1138" s="31">
        <f t="shared" si="2719"/>
        <v>1110.9000000000001</v>
      </c>
      <c r="P1138" s="31"/>
      <c r="Q1138" s="31"/>
      <c r="R1138" s="31"/>
      <c r="S1138" s="31"/>
      <c r="T1138" s="31"/>
      <c r="U1138" s="31"/>
      <c r="V1138" s="31"/>
      <c r="W1138" s="31"/>
      <c r="X1138" s="31"/>
      <c r="Y1138" s="31"/>
      <c r="Z1138" s="31"/>
      <c r="AA1138" s="31"/>
      <c r="AB1138" s="31"/>
      <c r="AC1138" s="31">
        <f t="shared" si="2843"/>
        <v>1110.9000000000001</v>
      </c>
      <c r="AD1138" s="31">
        <f t="shared" si="2844"/>
        <v>1110.9000000000001</v>
      </c>
      <c r="AE1138" s="31">
        <f t="shared" si="2845"/>
        <v>1110.9000000000001</v>
      </c>
      <c r="AF1138" s="31"/>
      <c r="AG1138" s="31">
        <f t="shared" si="2846"/>
        <v>1110.9000000000001</v>
      </c>
      <c r="AH1138" s="31">
        <f t="shared" si="2847"/>
        <v>1110.9000000000001</v>
      </c>
      <c r="AI1138" s="31">
        <f t="shared" si="2848"/>
        <v>1110.9000000000001</v>
      </c>
      <c r="AJ1138" s="31"/>
      <c r="AK1138" s="31"/>
      <c r="AL1138" s="31"/>
      <c r="AM1138" s="31"/>
      <c r="AN1138" s="31"/>
      <c r="AO1138" s="31"/>
      <c r="AP1138" s="31"/>
      <c r="AQ1138" s="31"/>
      <c r="AR1138" s="31"/>
      <c r="AS1138" s="31">
        <f t="shared" si="2840"/>
        <v>1110.9000000000001</v>
      </c>
      <c r="AT1138" s="31">
        <f t="shared" si="2841"/>
        <v>1110.9000000000001</v>
      </c>
      <c r="AU1138" s="31">
        <f t="shared" si="2842"/>
        <v>1110.9000000000001</v>
      </c>
      <c r="AV1138" s="31"/>
      <c r="AW1138" s="32"/>
      <c r="AX1138" s="32"/>
      <c r="AY1138" s="1"/>
      <c r="AZ1138" s="1"/>
      <c r="BA1138" s="1"/>
      <c r="BB1138" s="1"/>
      <c r="BC1138" s="1"/>
      <c r="BD1138" s="1"/>
      <c r="BE1138" s="1"/>
    </row>
    <row r="1139" ht="63">
      <c r="A1139" s="29" t="s">
        <v>508</v>
      </c>
      <c r="B1139" s="29" t="s">
        <v>27</v>
      </c>
      <c r="C1139" s="29" t="s">
        <v>29</v>
      </c>
      <c r="D1139" s="29" t="s">
        <v>268</v>
      </c>
      <c r="E1139" s="36"/>
      <c r="F1139" s="30" t="s">
        <v>269</v>
      </c>
      <c r="G1139" s="31">
        <f>G1140</f>
        <v>271.5</v>
      </c>
      <c r="H1139" s="31">
        <f>H1140</f>
        <v>271.5</v>
      </c>
      <c r="I1139" s="31">
        <f>I1140</f>
        <v>271.5</v>
      </c>
      <c r="J1139" s="31">
        <f>J1140</f>
        <v>0</v>
      </c>
      <c r="K1139" s="31">
        <f>K1140</f>
        <v>0</v>
      </c>
      <c r="L1139" s="31">
        <f>L1140</f>
        <v>0</v>
      </c>
      <c r="M1139" s="31">
        <f t="shared" si="2717"/>
        <v>271.5</v>
      </c>
      <c r="N1139" s="31">
        <f t="shared" si="2718"/>
        <v>271.5</v>
      </c>
      <c r="O1139" s="31">
        <f t="shared" si="2719"/>
        <v>271.5</v>
      </c>
      <c r="P1139" s="31">
        <f>P1140</f>
        <v>0</v>
      </c>
      <c r="Q1139" s="31">
        <f>Q1140</f>
        <v>0</v>
      </c>
      <c r="R1139" s="31">
        <f>R1140</f>
        <v>0</v>
      </c>
      <c r="S1139" s="31">
        <f>S1140</f>
        <v>0</v>
      </c>
      <c r="T1139" s="31">
        <f>T1140</f>
        <v>0</v>
      </c>
      <c r="U1139" s="31">
        <f>U1140</f>
        <v>0</v>
      </c>
      <c r="V1139" s="31">
        <f>V1140</f>
        <v>0</v>
      </c>
      <c r="W1139" s="31">
        <f>W1140</f>
        <v>0</v>
      </c>
      <c r="X1139" s="31">
        <f>X1140</f>
        <v>0</v>
      </c>
      <c r="Y1139" s="31">
        <f>Y1140</f>
        <v>0</v>
      </c>
      <c r="Z1139" s="31">
        <f>Z1140</f>
        <v>0</v>
      </c>
      <c r="AA1139" s="31">
        <f>AA1140</f>
        <v>0</v>
      </c>
      <c r="AB1139" s="31">
        <f>AB1140</f>
        <v>0</v>
      </c>
      <c r="AC1139" s="31">
        <f t="shared" si="2843"/>
        <v>271.5</v>
      </c>
      <c r="AD1139" s="31">
        <f t="shared" si="2844"/>
        <v>271.5</v>
      </c>
      <c r="AE1139" s="31">
        <f t="shared" si="2845"/>
        <v>271.5</v>
      </c>
      <c r="AF1139" s="31">
        <f>AF1140</f>
        <v>0</v>
      </c>
      <c r="AG1139" s="31">
        <f t="shared" si="2846"/>
        <v>271.5</v>
      </c>
      <c r="AH1139" s="31">
        <f t="shared" si="2847"/>
        <v>271.5</v>
      </c>
      <c r="AI1139" s="31">
        <f t="shared" si="2848"/>
        <v>271.5</v>
      </c>
      <c r="AJ1139" s="31">
        <f>AJ1140</f>
        <v>0</v>
      </c>
      <c r="AK1139" s="31">
        <f>AK1140</f>
        <v>0</v>
      </c>
      <c r="AL1139" s="31">
        <f>AL1140</f>
        <v>0</v>
      </c>
      <c r="AM1139" s="31">
        <f>AM1140</f>
        <v>0</v>
      </c>
      <c r="AN1139" s="31">
        <f>AN1140</f>
        <v>0</v>
      </c>
      <c r="AO1139" s="31">
        <f>AO1140</f>
        <v>0</v>
      </c>
      <c r="AP1139" s="31">
        <f>AP1140</f>
        <v>0</v>
      </c>
      <c r="AQ1139" s="31">
        <f>AQ1140</f>
        <v>0</v>
      </c>
      <c r="AR1139" s="31">
        <f>AR1140</f>
        <v>0</v>
      </c>
      <c r="AS1139" s="31">
        <f t="shared" si="2840"/>
        <v>271.5</v>
      </c>
      <c r="AT1139" s="31">
        <f t="shared" si="2841"/>
        <v>271.5</v>
      </c>
      <c r="AU1139" s="31">
        <f t="shared" si="2842"/>
        <v>271.5</v>
      </c>
      <c r="AV1139" s="31">
        <f>AV1140</f>
        <v>0</v>
      </c>
      <c r="AW1139" s="32"/>
      <c r="AX1139" s="32"/>
      <c r="AY1139" s="1"/>
      <c r="AZ1139" s="1"/>
      <c r="BA1139" s="1"/>
      <c r="BB1139" s="1"/>
      <c r="BC1139" s="1"/>
      <c r="BD1139" s="1"/>
      <c r="BE1139" s="1"/>
    </row>
    <row r="1140" ht="31.5">
      <c r="A1140" s="29" t="s">
        <v>508</v>
      </c>
      <c r="B1140" s="29" t="s">
        <v>27</v>
      </c>
      <c r="C1140" s="29" t="s">
        <v>29</v>
      </c>
      <c r="D1140" s="29" t="s">
        <v>268</v>
      </c>
      <c r="E1140" s="29" t="s">
        <v>129</v>
      </c>
      <c r="F1140" s="30" t="s">
        <v>130</v>
      </c>
      <c r="G1140" s="31">
        <v>271.5</v>
      </c>
      <c r="H1140" s="31">
        <v>271.5</v>
      </c>
      <c r="I1140" s="31">
        <v>271.5</v>
      </c>
      <c r="J1140" s="31"/>
      <c r="K1140" s="31"/>
      <c r="L1140" s="31"/>
      <c r="M1140" s="31">
        <f t="shared" si="2717"/>
        <v>271.5</v>
      </c>
      <c r="N1140" s="31">
        <f t="shared" si="2718"/>
        <v>271.5</v>
      </c>
      <c r="O1140" s="31">
        <f t="shared" si="2719"/>
        <v>271.5</v>
      </c>
      <c r="P1140" s="31"/>
      <c r="Q1140" s="31"/>
      <c r="R1140" s="31"/>
      <c r="S1140" s="31"/>
      <c r="T1140" s="31"/>
      <c r="U1140" s="31"/>
      <c r="V1140" s="31"/>
      <c r="W1140" s="31"/>
      <c r="X1140" s="31"/>
      <c r="Y1140" s="31"/>
      <c r="Z1140" s="31"/>
      <c r="AA1140" s="31"/>
      <c r="AB1140" s="31"/>
      <c r="AC1140" s="31">
        <f t="shared" si="2843"/>
        <v>271.5</v>
      </c>
      <c r="AD1140" s="31">
        <f t="shared" si="2844"/>
        <v>271.5</v>
      </c>
      <c r="AE1140" s="31">
        <f t="shared" si="2845"/>
        <v>271.5</v>
      </c>
      <c r="AF1140" s="31"/>
      <c r="AG1140" s="31">
        <f t="shared" si="2846"/>
        <v>271.5</v>
      </c>
      <c r="AH1140" s="31">
        <f t="shared" si="2847"/>
        <v>271.5</v>
      </c>
      <c r="AI1140" s="31">
        <f t="shared" si="2848"/>
        <v>271.5</v>
      </c>
      <c r="AJ1140" s="31"/>
      <c r="AK1140" s="31"/>
      <c r="AL1140" s="31"/>
      <c r="AM1140" s="31"/>
      <c r="AN1140" s="31"/>
      <c r="AO1140" s="31"/>
      <c r="AP1140" s="31"/>
      <c r="AQ1140" s="31"/>
      <c r="AR1140" s="31"/>
      <c r="AS1140" s="31">
        <f t="shared" si="2840"/>
        <v>271.5</v>
      </c>
      <c r="AT1140" s="31">
        <f t="shared" si="2841"/>
        <v>271.5</v>
      </c>
      <c r="AU1140" s="31">
        <f t="shared" si="2842"/>
        <v>271.5</v>
      </c>
      <c r="AV1140" s="31"/>
      <c r="AW1140" s="32"/>
      <c r="AX1140" s="32"/>
      <c r="AY1140" s="1"/>
      <c r="AZ1140" s="1"/>
      <c r="BA1140" s="1"/>
      <c r="BB1140" s="1"/>
      <c r="BC1140" s="1"/>
      <c r="BD1140" s="1"/>
      <c r="BE1140" s="1"/>
    </row>
    <row r="1141" s="19" customFormat="1" ht="31.5">
      <c r="A1141" s="20" t="s">
        <v>508</v>
      </c>
      <c r="B1141" s="20" t="s">
        <v>63</v>
      </c>
      <c r="C1141" s="20"/>
      <c r="D1141" s="20"/>
      <c r="E1141" s="34"/>
      <c r="F1141" s="21" t="s">
        <v>143</v>
      </c>
      <c r="G1141" s="22">
        <f>G1142+G1151</f>
        <v>2571.3000000000002</v>
      </c>
      <c r="H1141" s="22">
        <f>H1142+H1151</f>
        <v>2572.6000000000004</v>
      </c>
      <c r="I1141" s="22">
        <f>I1142+I1151</f>
        <v>2554</v>
      </c>
      <c r="J1141" s="22">
        <f>J1142+J1151</f>
        <v>0</v>
      </c>
      <c r="K1141" s="22">
        <f>K1142+K1151</f>
        <v>0</v>
      </c>
      <c r="L1141" s="22">
        <f>L1142+L1151</f>
        <v>0</v>
      </c>
      <c r="M1141" s="22">
        <f t="shared" si="2717"/>
        <v>2571.3000000000002</v>
      </c>
      <c r="N1141" s="22">
        <f t="shared" si="2718"/>
        <v>2572.6000000000004</v>
      </c>
      <c r="O1141" s="22">
        <f t="shared" si="2719"/>
        <v>2554</v>
      </c>
      <c r="P1141" s="22">
        <f>P1142+P1151</f>
        <v>0</v>
      </c>
      <c r="Q1141" s="22">
        <f>Q1142+Q1151</f>
        <v>0</v>
      </c>
      <c r="R1141" s="22">
        <f>R1142+R1151</f>
        <v>0</v>
      </c>
      <c r="S1141" s="22">
        <f>S1142+S1151</f>
        <v>0</v>
      </c>
      <c r="T1141" s="22">
        <f>T1142+T1151</f>
        <v>0</v>
      </c>
      <c r="U1141" s="22">
        <f>U1142+U1151</f>
        <v>0</v>
      </c>
      <c r="V1141" s="22">
        <f>V1142+V1151</f>
        <v>0</v>
      </c>
      <c r="W1141" s="22">
        <f>W1142+W1151</f>
        <v>0</v>
      </c>
      <c r="X1141" s="22">
        <f>X1142+X1151</f>
        <v>0</v>
      </c>
      <c r="Y1141" s="22">
        <f>Y1142+Y1151</f>
        <v>0</v>
      </c>
      <c r="Z1141" s="22">
        <f>Z1142+Z1151</f>
        <v>0</v>
      </c>
      <c r="AA1141" s="22">
        <f>AA1142+AA1151</f>
        <v>0</v>
      </c>
      <c r="AB1141" s="22">
        <f>AB1142+AB1151</f>
        <v>0</v>
      </c>
      <c r="AC1141" s="22">
        <f t="shared" si="2843"/>
        <v>2571.3000000000002</v>
      </c>
      <c r="AD1141" s="22">
        <f t="shared" si="2844"/>
        <v>2572.6000000000004</v>
      </c>
      <c r="AE1141" s="22">
        <f t="shared" si="2845"/>
        <v>2554</v>
      </c>
      <c r="AF1141" s="22">
        <f>AF1142+AF1151</f>
        <v>0</v>
      </c>
      <c r="AG1141" s="22">
        <f t="shared" si="2846"/>
        <v>2571.3000000000002</v>
      </c>
      <c r="AH1141" s="22">
        <f t="shared" si="2847"/>
        <v>2572.6000000000004</v>
      </c>
      <c r="AI1141" s="22">
        <f t="shared" si="2848"/>
        <v>2554</v>
      </c>
      <c r="AJ1141" s="22">
        <f>AJ1142+AJ1151</f>
        <v>0</v>
      </c>
      <c r="AK1141" s="22">
        <f>AK1142+AK1151</f>
        <v>0</v>
      </c>
      <c r="AL1141" s="22">
        <f>AL1142+AL1151</f>
        <v>0</v>
      </c>
      <c r="AM1141" s="22">
        <f>AM1142+AM1151</f>
        <v>0</v>
      </c>
      <c r="AN1141" s="22">
        <f>AN1142+AN1151</f>
        <v>0</v>
      </c>
      <c r="AO1141" s="22">
        <f>AO1142+AO1151</f>
        <v>0</v>
      </c>
      <c r="AP1141" s="22">
        <f>AP1142+AP1151</f>
        <v>0</v>
      </c>
      <c r="AQ1141" s="22">
        <f>AQ1142+AQ1151</f>
        <v>0</v>
      </c>
      <c r="AR1141" s="22">
        <f>AR1142+AR1151</f>
        <v>0</v>
      </c>
      <c r="AS1141" s="22">
        <f t="shared" si="2840"/>
        <v>2571.3000000000002</v>
      </c>
      <c r="AT1141" s="22">
        <f t="shared" si="2841"/>
        <v>2572.6000000000004</v>
      </c>
      <c r="AU1141" s="22">
        <f t="shared" si="2842"/>
        <v>2554</v>
      </c>
      <c r="AV1141" s="22">
        <f>AV1142+AV1151</f>
        <v>0</v>
      </c>
      <c r="AW1141" s="23"/>
      <c r="AX1141" s="23"/>
      <c r="AY1141" s="19"/>
      <c r="AZ1141" s="19"/>
      <c r="BA1141" s="19"/>
      <c r="BB1141" s="19"/>
      <c r="BC1141" s="19"/>
      <c r="BD1141" s="19"/>
      <c r="BE1141" s="19"/>
    </row>
    <row r="1142" s="24" customFormat="1" ht="47.25">
      <c r="A1142" s="25" t="s">
        <v>508</v>
      </c>
      <c r="B1142" s="25" t="s">
        <v>63</v>
      </c>
      <c r="C1142" s="25" t="s">
        <v>295</v>
      </c>
      <c r="D1142" s="25"/>
      <c r="E1142" s="35"/>
      <c r="F1142" s="26" t="s">
        <v>451</v>
      </c>
      <c r="G1142" s="27">
        <f t="shared" ref="G1142:G1144" si="2849">G1143</f>
        <v>551.80000000000007</v>
      </c>
      <c r="H1142" s="27">
        <f t="shared" ref="H1142:H1144" si="2850">H1143</f>
        <v>512.20000000000005</v>
      </c>
      <c r="I1142" s="27">
        <f t="shared" ref="I1142:I1144" si="2851">I1143</f>
        <v>493.60000000000002</v>
      </c>
      <c r="J1142" s="27">
        <f t="shared" ref="J1142:J1144" si="2852">J1143</f>
        <v>0</v>
      </c>
      <c r="K1142" s="27">
        <f t="shared" ref="K1142:K1144" si="2853">K1143</f>
        <v>0</v>
      </c>
      <c r="L1142" s="27">
        <f t="shared" ref="L1142:L1144" si="2854">L1143</f>
        <v>0</v>
      </c>
      <c r="M1142" s="27">
        <f t="shared" si="2717"/>
        <v>551.80000000000007</v>
      </c>
      <c r="N1142" s="27">
        <f t="shared" si="2718"/>
        <v>512.20000000000005</v>
      </c>
      <c r="O1142" s="27">
        <f t="shared" si="2719"/>
        <v>493.60000000000002</v>
      </c>
      <c r="P1142" s="27">
        <f t="shared" ref="P1142:P1144" si="2855">P1143</f>
        <v>0</v>
      </c>
      <c r="Q1142" s="27">
        <f t="shared" ref="Q1142:Q1144" si="2856">Q1143</f>
        <v>0</v>
      </c>
      <c r="R1142" s="27">
        <f t="shared" ref="R1142:R1144" si="2857">R1143</f>
        <v>0</v>
      </c>
      <c r="S1142" s="27">
        <f t="shared" ref="S1142:S1144" si="2858">S1143</f>
        <v>0</v>
      </c>
      <c r="T1142" s="27">
        <f t="shared" ref="T1142:T1144" si="2859">T1143</f>
        <v>0</v>
      </c>
      <c r="U1142" s="27">
        <f t="shared" ref="U1142:U1144" si="2860">U1143</f>
        <v>0</v>
      </c>
      <c r="V1142" s="27">
        <f t="shared" ref="V1142:V1144" si="2861">V1143</f>
        <v>0</v>
      </c>
      <c r="W1142" s="27">
        <f t="shared" ref="W1142:W1144" si="2862">W1143</f>
        <v>0</v>
      </c>
      <c r="X1142" s="27">
        <f t="shared" ref="X1142:X1144" si="2863">X1143</f>
        <v>0</v>
      </c>
      <c r="Y1142" s="27">
        <f t="shared" ref="Y1142:Y1144" si="2864">Y1143</f>
        <v>0</v>
      </c>
      <c r="Z1142" s="27">
        <f t="shared" ref="Z1142:Z1144" si="2865">Z1143</f>
        <v>0</v>
      </c>
      <c r="AA1142" s="27">
        <f t="shared" ref="AA1142:AA1144" si="2866">AA1143</f>
        <v>0</v>
      </c>
      <c r="AB1142" s="27">
        <f t="shared" ref="AB1142:AB1144" si="2867">AB1143</f>
        <v>0</v>
      </c>
      <c r="AC1142" s="27">
        <f t="shared" si="2843"/>
        <v>551.80000000000007</v>
      </c>
      <c r="AD1142" s="27">
        <f t="shared" si="2844"/>
        <v>512.20000000000005</v>
      </c>
      <c r="AE1142" s="27">
        <f t="shared" si="2845"/>
        <v>493.60000000000002</v>
      </c>
      <c r="AF1142" s="27">
        <f t="shared" ref="AF1142:AF1144" si="2868">AF1143</f>
        <v>0</v>
      </c>
      <c r="AG1142" s="27">
        <f t="shared" si="2846"/>
        <v>551.80000000000007</v>
      </c>
      <c r="AH1142" s="27">
        <f t="shared" si="2847"/>
        <v>512.20000000000005</v>
      </c>
      <c r="AI1142" s="27">
        <f t="shared" si="2848"/>
        <v>493.60000000000002</v>
      </c>
      <c r="AJ1142" s="27">
        <f t="shared" ref="AJ1142:AJ1144" si="2869">AJ1143</f>
        <v>0</v>
      </c>
      <c r="AK1142" s="27">
        <f t="shared" ref="AK1142:AK1144" si="2870">AK1143</f>
        <v>0</v>
      </c>
      <c r="AL1142" s="27">
        <f t="shared" ref="AL1142:AL1144" si="2871">AL1143</f>
        <v>0</v>
      </c>
      <c r="AM1142" s="27">
        <f t="shared" ref="AM1142:AM1144" si="2872">AM1143</f>
        <v>0</v>
      </c>
      <c r="AN1142" s="27">
        <f t="shared" ref="AN1142:AN1144" si="2873">AN1143</f>
        <v>0</v>
      </c>
      <c r="AO1142" s="27">
        <f t="shared" ref="AO1142:AO1144" si="2874">AO1143</f>
        <v>0</v>
      </c>
      <c r="AP1142" s="27">
        <f t="shared" ref="AP1142:AP1144" si="2875">AP1143</f>
        <v>0</v>
      </c>
      <c r="AQ1142" s="27">
        <f t="shared" ref="AQ1142:AQ1144" si="2876">AQ1143</f>
        <v>0</v>
      </c>
      <c r="AR1142" s="27">
        <f t="shared" ref="AR1142:AR1144" si="2877">AR1143</f>
        <v>0</v>
      </c>
      <c r="AS1142" s="27">
        <f t="shared" si="2840"/>
        <v>551.80000000000007</v>
      </c>
      <c r="AT1142" s="27">
        <f t="shared" si="2841"/>
        <v>512.20000000000005</v>
      </c>
      <c r="AU1142" s="27">
        <f t="shared" si="2842"/>
        <v>493.60000000000002</v>
      </c>
      <c r="AV1142" s="27">
        <f t="shared" ref="AV1142:AV1144" si="2878">AV1143</f>
        <v>0</v>
      </c>
      <c r="AW1142" s="28"/>
      <c r="AX1142" s="28"/>
      <c r="AY1142" s="24"/>
      <c r="AZ1142" s="24"/>
      <c r="BA1142" s="24"/>
      <c r="BB1142" s="24"/>
      <c r="BC1142" s="24"/>
      <c r="BD1142" s="24"/>
      <c r="BE1142" s="24"/>
    </row>
    <row r="1143">
      <c r="A1143" s="29" t="s">
        <v>508</v>
      </c>
      <c r="B1143" s="29" t="s">
        <v>63</v>
      </c>
      <c r="C1143" s="29" t="s">
        <v>295</v>
      </c>
      <c r="D1143" s="29" t="s">
        <v>229</v>
      </c>
      <c r="E1143" s="36"/>
      <c r="F1143" s="30" t="s">
        <v>230</v>
      </c>
      <c r="G1143" s="31">
        <f t="shared" si="2849"/>
        <v>551.80000000000007</v>
      </c>
      <c r="H1143" s="31">
        <f t="shared" si="2850"/>
        <v>512.20000000000005</v>
      </c>
      <c r="I1143" s="31">
        <f t="shared" si="2851"/>
        <v>493.60000000000002</v>
      </c>
      <c r="J1143" s="31">
        <f t="shared" si="2852"/>
        <v>0</v>
      </c>
      <c r="K1143" s="31">
        <f t="shared" si="2853"/>
        <v>0</v>
      </c>
      <c r="L1143" s="31">
        <f t="shared" si="2854"/>
        <v>0</v>
      </c>
      <c r="M1143" s="31">
        <f t="shared" si="2717"/>
        <v>551.80000000000007</v>
      </c>
      <c r="N1143" s="31">
        <f t="shared" si="2718"/>
        <v>512.20000000000005</v>
      </c>
      <c r="O1143" s="31">
        <f t="shared" si="2719"/>
        <v>493.60000000000002</v>
      </c>
      <c r="P1143" s="31">
        <f t="shared" si="2855"/>
        <v>0</v>
      </c>
      <c r="Q1143" s="31">
        <f t="shared" si="2856"/>
        <v>0</v>
      </c>
      <c r="R1143" s="31">
        <f t="shared" si="2857"/>
        <v>0</v>
      </c>
      <c r="S1143" s="31">
        <f t="shared" si="2858"/>
        <v>0</v>
      </c>
      <c r="T1143" s="31">
        <f t="shared" si="2859"/>
        <v>0</v>
      </c>
      <c r="U1143" s="31">
        <f t="shared" si="2860"/>
        <v>0</v>
      </c>
      <c r="V1143" s="31">
        <f t="shared" si="2861"/>
        <v>0</v>
      </c>
      <c r="W1143" s="31">
        <f t="shared" si="2862"/>
        <v>0</v>
      </c>
      <c r="X1143" s="31">
        <f t="shared" si="2863"/>
        <v>0</v>
      </c>
      <c r="Y1143" s="31">
        <f t="shared" si="2864"/>
        <v>0</v>
      </c>
      <c r="Z1143" s="31">
        <f t="shared" si="2865"/>
        <v>0</v>
      </c>
      <c r="AA1143" s="31">
        <f t="shared" si="2866"/>
        <v>0</v>
      </c>
      <c r="AB1143" s="31">
        <f t="shared" si="2867"/>
        <v>0</v>
      </c>
      <c r="AC1143" s="31">
        <f t="shared" si="2843"/>
        <v>551.80000000000007</v>
      </c>
      <c r="AD1143" s="31">
        <f t="shared" si="2844"/>
        <v>512.20000000000005</v>
      </c>
      <c r="AE1143" s="31">
        <f t="shared" si="2845"/>
        <v>493.60000000000002</v>
      </c>
      <c r="AF1143" s="31">
        <f t="shared" si="2868"/>
        <v>0</v>
      </c>
      <c r="AG1143" s="31">
        <f t="shared" si="2846"/>
        <v>551.80000000000007</v>
      </c>
      <c r="AH1143" s="31">
        <f t="shared" si="2847"/>
        <v>512.20000000000005</v>
      </c>
      <c r="AI1143" s="31">
        <f t="shared" si="2848"/>
        <v>493.60000000000002</v>
      </c>
      <c r="AJ1143" s="31">
        <f t="shared" si="2869"/>
        <v>0</v>
      </c>
      <c r="AK1143" s="31">
        <f t="shared" si="2870"/>
        <v>0</v>
      </c>
      <c r="AL1143" s="31">
        <f t="shared" si="2871"/>
        <v>0</v>
      </c>
      <c r="AM1143" s="31">
        <f t="shared" si="2872"/>
        <v>0</v>
      </c>
      <c r="AN1143" s="31">
        <f t="shared" si="2873"/>
        <v>0</v>
      </c>
      <c r="AO1143" s="31">
        <f t="shared" si="2874"/>
        <v>0</v>
      </c>
      <c r="AP1143" s="31">
        <f t="shared" si="2875"/>
        <v>0</v>
      </c>
      <c r="AQ1143" s="31">
        <f t="shared" si="2876"/>
        <v>0</v>
      </c>
      <c r="AR1143" s="31">
        <f t="shared" si="2877"/>
        <v>0</v>
      </c>
      <c r="AS1143" s="31">
        <f t="shared" si="2840"/>
        <v>551.80000000000007</v>
      </c>
      <c r="AT1143" s="31">
        <f t="shared" si="2841"/>
        <v>512.20000000000005</v>
      </c>
      <c r="AU1143" s="31">
        <f t="shared" si="2842"/>
        <v>493.60000000000002</v>
      </c>
      <c r="AV1143" s="31">
        <f t="shared" si="2878"/>
        <v>0</v>
      </c>
      <c r="AW1143" s="32"/>
      <c r="AX1143" s="32"/>
      <c r="AY1143" s="1"/>
      <c r="AZ1143" s="1"/>
      <c r="BA1143" s="1"/>
      <c r="BB1143" s="1"/>
      <c r="BC1143" s="1"/>
      <c r="BD1143" s="1"/>
      <c r="BE1143" s="1"/>
    </row>
    <row r="1144" hidden="1">
      <c r="A1144" s="29" t="s">
        <v>508</v>
      </c>
      <c r="B1144" s="29" t="s">
        <v>63</v>
      </c>
      <c r="C1144" s="29" t="s">
        <v>295</v>
      </c>
      <c r="D1144" s="29" t="s">
        <v>231</v>
      </c>
      <c r="E1144" s="36"/>
      <c r="F1144" s="30" t="s">
        <v>34</v>
      </c>
      <c r="G1144" s="31">
        <f t="shared" si="2849"/>
        <v>551.80000000000007</v>
      </c>
      <c r="H1144" s="31">
        <f t="shared" si="2850"/>
        <v>512.20000000000005</v>
      </c>
      <c r="I1144" s="31">
        <f t="shared" si="2851"/>
        <v>493.60000000000002</v>
      </c>
      <c r="J1144" s="31">
        <f t="shared" si="2852"/>
        <v>0</v>
      </c>
      <c r="K1144" s="31">
        <f t="shared" si="2853"/>
        <v>0</v>
      </c>
      <c r="L1144" s="31">
        <f t="shared" si="2854"/>
        <v>0</v>
      </c>
      <c r="M1144" s="31">
        <f t="shared" si="2717"/>
        <v>551.80000000000007</v>
      </c>
      <c r="N1144" s="31">
        <f t="shared" si="2718"/>
        <v>512.20000000000005</v>
      </c>
      <c r="O1144" s="31">
        <f t="shared" si="2719"/>
        <v>493.60000000000002</v>
      </c>
      <c r="P1144" s="31">
        <f t="shared" si="2855"/>
        <v>0</v>
      </c>
      <c r="Q1144" s="31">
        <f t="shared" si="2856"/>
        <v>0</v>
      </c>
      <c r="R1144" s="31">
        <f t="shared" si="2857"/>
        <v>0</v>
      </c>
      <c r="S1144" s="31">
        <f t="shared" si="2858"/>
        <v>0</v>
      </c>
      <c r="T1144" s="31">
        <f t="shared" si="2859"/>
        <v>0</v>
      </c>
      <c r="U1144" s="31">
        <f t="shared" si="2860"/>
        <v>0</v>
      </c>
      <c r="V1144" s="31">
        <f t="shared" si="2861"/>
        <v>0</v>
      </c>
      <c r="W1144" s="31">
        <f t="shared" si="2862"/>
        <v>0</v>
      </c>
      <c r="X1144" s="31">
        <f t="shared" si="2863"/>
        <v>0</v>
      </c>
      <c r="Y1144" s="31">
        <f t="shared" si="2864"/>
        <v>0</v>
      </c>
      <c r="Z1144" s="31">
        <f t="shared" si="2865"/>
        <v>0</v>
      </c>
      <c r="AA1144" s="31">
        <f t="shared" si="2866"/>
        <v>0</v>
      </c>
      <c r="AB1144" s="31">
        <f t="shared" si="2867"/>
        <v>0</v>
      </c>
      <c r="AC1144" s="31">
        <f t="shared" si="2843"/>
        <v>551.80000000000007</v>
      </c>
      <c r="AD1144" s="31">
        <f t="shared" si="2844"/>
        <v>512.20000000000005</v>
      </c>
      <c r="AE1144" s="31">
        <f t="shared" si="2845"/>
        <v>493.60000000000002</v>
      </c>
      <c r="AF1144" s="31">
        <f t="shared" si="2868"/>
        <v>0</v>
      </c>
      <c r="AG1144" s="31">
        <f t="shared" si="2846"/>
        <v>551.80000000000007</v>
      </c>
      <c r="AH1144" s="31">
        <f t="shared" si="2847"/>
        <v>512.20000000000005</v>
      </c>
      <c r="AI1144" s="31">
        <f t="shared" si="2848"/>
        <v>493.60000000000002</v>
      </c>
      <c r="AJ1144" s="31">
        <f t="shared" si="2869"/>
        <v>0</v>
      </c>
      <c r="AK1144" s="31">
        <f t="shared" si="2870"/>
        <v>0</v>
      </c>
      <c r="AL1144" s="31">
        <f t="shared" si="2871"/>
        <v>0</v>
      </c>
      <c r="AM1144" s="31">
        <f t="shared" si="2872"/>
        <v>0</v>
      </c>
      <c r="AN1144" s="31">
        <f t="shared" si="2873"/>
        <v>0</v>
      </c>
      <c r="AO1144" s="31">
        <f t="shared" si="2874"/>
        <v>0</v>
      </c>
      <c r="AP1144" s="31">
        <f t="shared" si="2875"/>
        <v>0</v>
      </c>
      <c r="AQ1144" s="31">
        <f t="shared" si="2876"/>
        <v>0</v>
      </c>
      <c r="AR1144" s="31">
        <f t="shared" si="2877"/>
        <v>0</v>
      </c>
      <c r="AS1144" s="31">
        <f t="shared" si="2840"/>
        <v>551.80000000000007</v>
      </c>
      <c r="AT1144" s="31">
        <f t="shared" si="2841"/>
        <v>512.20000000000005</v>
      </c>
      <c r="AU1144" s="31">
        <f t="shared" si="2842"/>
        <v>493.60000000000002</v>
      </c>
      <c r="AV1144" s="31">
        <f t="shared" si="2878"/>
        <v>0</v>
      </c>
      <c r="AW1144" s="32">
        <v>0</v>
      </c>
      <c r="AX1144" s="32"/>
      <c r="AY1144" s="1" t="s">
        <v>152</v>
      </c>
      <c r="AZ1144" s="1"/>
      <c r="BA1144" s="1"/>
      <c r="BB1144" s="1"/>
      <c r="BC1144" s="1"/>
      <c r="BD1144" s="1"/>
      <c r="BE1144" s="1"/>
    </row>
    <row r="1145" ht="94.5">
      <c r="A1145" s="29" t="s">
        <v>508</v>
      </c>
      <c r="B1145" s="29" t="s">
        <v>63</v>
      </c>
      <c r="C1145" s="29" t="s">
        <v>295</v>
      </c>
      <c r="D1145" s="29" t="s">
        <v>452</v>
      </c>
      <c r="E1145" s="36"/>
      <c r="F1145" s="30" t="s">
        <v>453</v>
      </c>
      <c r="G1145" s="31">
        <f>G1146+G1148</f>
        <v>551.80000000000007</v>
      </c>
      <c r="H1145" s="31">
        <f>H1146+H1148</f>
        <v>512.20000000000005</v>
      </c>
      <c r="I1145" s="31">
        <f>I1146+I1148</f>
        <v>493.60000000000002</v>
      </c>
      <c r="J1145" s="31">
        <f>J1146+J1148</f>
        <v>0</v>
      </c>
      <c r="K1145" s="31">
        <f>K1146+K1148</f>
        <v>0</v>
      </c>
      <c r="L1145" s="31">
        <f>L1146+L1148</f>
        <v>0</v>
      </c>
      <c r="M1145" s="31">
        <f t="shared" ref="M1145:M1208" si="2879">G1145+J1145</f>
        <v>551.80000000000007</v>
      </c>
      <c r="N1145" s="31">
        <f t="shared" ref="N1145:N1208" si="2880">H1145+K1145</f>
        <v>512.20000000000005</v>
      </c>
      <c r="O1145" s="31">
        <f t="shared" ref="O1145:O1208" si="2881">I1145+L1145</f>
        <v>493.60000000000002</v>
      </c>
      <c r="P1145" s="31">
        <f>P1146+P1148</f>
        <v>0</v>
      </c>
      <c r="Q1145" s="31">
        <f>Q1146+Q1148</f>
        <v>0</v>
      </c>
      <c r="R1145" s="31">
        <f>R1146+R1148</f>
        <v>0</v>
      </c>
      <c r="S1145" s="31">
        <f>S1146+S1148</f>
        <v>0</v>
      </c>
      <c r="T1145" s="31">
        <f>T1146+T1148</f>
        <v>0</v>
      </c>
      <c r="U1145" s="31">
        <f>U1146+U1148</f>
        <v>0</v>
      </c>
      <c r="V1145" s="31">
        <f>V1146+V1148</f>
        <v>0</v>
      </c>
      <c r="W1145" s="31">
        <f>W1146+W1148</f>
        <v>0</v>
      </c>
      <c r="X1145" s="31">
        <f>X1146+X1148</f>
        <v>0</v>
      </c>
      <c r="Y1145" s="31">
        <f>Y1146+Y1148</f>
        <v>0</v>
      </c>
      <c r="Z1145" s="31">
        <f>Z1146+Z1148</f>
        <v>0</v>
      </c>
      <c r="AA1145" s="31">
        <f>AA1146+AA1148</f>
        <v>0</v>
      </c>
      <c r="AB1145" s="31">
        <f>AB1146+AB1148</f>
        <v>0</v>
      </c>
      <c r="AC1145" s="31">
        <f t="shared" si="2843"/>
        <v>551.80000000000007</v>
      </c>
      <c r="AD1145" s="31">
        <f t="shared" si="2844"/>
        <v>512.20000000000005</v>
      </c>
      <c r="AE1145" s="31">
        <f t="shared" si="2845"/>
        <v>493.60000000000002</v>
      </c>
      <c r="AF1145" s="31">
        <f>AF1146+AF1148</f>
        <v>0</v>
      </c>
      <c r="AG1145" s="31">
        <f t="shared" si="2846"/>
        <v>551.80000000000007</v>
      </c>
      <c r="AH1145" s="31">
        <f t="shared" si="2847"/>
        <v>512.20000000000005</v>
      </c>
      <c r="AI1145" s="31">
        <f t="shared" si="2848"/>
        <v>493.60000000000002</v>
      </c>
      <c r="AJ1145" s="31">
        <f>AJ1146+AJ1148</f>
        <v>0</v>
      </c>
      <c r="AK1145" s="31">
        <f>AK1146+AK1148</f>
        <v>0</v>
      </c>
      <c r="AL1145" s="31">
        <f>AL1146+AL1148</f>
        <v>0</v>
      </c>
      <c r="AM1145" s="31">
        <f>AM1146+AM1148</f>
        <v>0</v>
      </c>
      <c r="AN1145" s="31">
        <f>AN1146+AN1148</f>
        <v>0</v>
      </c>
      <c r="AO1145" s="31">
        <f>AO1146+AO1148</f>
        <v>0</v>
      </c>
      <c r="AP1145" s="31">
        <f>AP1146+AP1148</f>
        <v>0</v>
      </c>
      <c r="AQ1145" s="31">
        <f>AQ1146+AQ1148</f>
        <v>0</v>
      </c>
      <c r="AR1145" s="31">
        <f>AR1146+AR1148</f>
        <v>0</v>
      </c>
      <c r="AS1145" s="31">
        <f t="shared" si="2840"/>
        <v>551.80000000000007</v>
      </c>
      <c r="AT1145" s="31">
        <f t="shared" si="2841"/>
        <v>512.20000000000005</v>
      </c>
      <c r="AU1145" s="31">
        <f t="shared" si="2842"/>
        <v>493.60000000000002</v>
      </c>
      <c r="AV1145" s="31">
        <f>AV1146+AV1148</f>
        <v>0</v>
      </c>
      <c r="AW1145" s="32"/>
      <c r="AX1145" s="32"/>
      <c r="AY1145" s="1"/>
      <c r="AZ1145" s="1"/>
      <c r="BA1145" s="1"/>
      <c r="BB1145" s="1"/>
      <c r="BC1145" s="1"/>
      <c r="BD1145" s="1"/>
      <c r="BE1145" s="1"/>
    </row>
    <row r="1146" ht="47.25">
      <c r="A1146" s="29" t="s">
        <v>508</v>
      </c>
      <c r="B1146" s="29" t="s">
        <v>63</v>
      </c>
      <c r="C1146" s="29" t="s">
        <v>295</v>
      </c>
      <c r="D1146" s="29" t="s">
        <v>454</v>
      </c>
      <c r="E1146" s="36"/>
      <c r="F1146" s="30" t="s">
        <v>455</v>
      </c>
      <c r="G1146" s="31">
        <f>G1147</f>
        <v>12.1</v>
      </c>
      <c r="H1146" s="31">
        <f>H1147</f>
        <v>12.1</v>
      </c>
      <c r="I1146" s="31">
        <f>I1147</f>
        <v>12.1</v>
      </c>
      <c r="J1146" s="31">
        <f>J1147</f>
        <v>0</v>
      </c>
      <c r="K1146" s="31">
        <f>K1147</f>
        <v>0</v>
      </c>
      <c r="L1146" s="31">
        <f>L1147</f>
        <v>0</v>
      </c>
      <c r="M1146" s="31">
        <f t="shared" si="2879"/>
        <v>12.1</v>
      </c>
      <c r="N1146" s="31">
        <f t="shared" si="2880"/>
        <v>12.1</v>
      </c>
      <c r="O1146" s="31">
        <f t="shared" si="2881"/>
        <v>12.1</v>
      </c>
      <c r="P1146" s="31">
        <f>P1147</f>
        <v>0</v>
      </c>
      <c r="Q1146" s="31">
        <f>Q1147</f>
        <v>0</v>
      </c>
      <c r="R1146" s="31">
        <f>R1147</f>
        <v>0</v>
      </c>
      <c r="S1146" s="31">
        <f>S1147</f>
        <v>0</v>
      </c>
      <c r="T1146" s="31">
        <f>T1147</f>
        <v>0</v>
      </c>
      <c r="U1146" s="31">
        <f>U1147</f>
        <v>0</v>
      </c>
      <c r="V1146" s="31">
        <f>V1147</f>
        <v>0</v>
      </c>
      <c r="W1146" s="31">
        <f>W1147</f>
        <v>0</v>
      </c>
      <c r="X1146" s="31">
        <f>X1147</f>
        <v>0</v>
      </c>
      <c r="Y1146" s="31">
        <f>Y1147</f>
        <v>0</v>
      </c>
      <c r="Z1146" s="31">
        <f>Z1147</f>
        <v>0</v>
      </c>
      <c r="AA1146" s="31">
        <f>AA1147</f>
        <v>0</v>
      </c>
      <c r="AB1146" s="31">
        <f>AB1147</f>
        <v>0</v>
      </c>
      <c r="AC1146" s="31">
        <f t="shared" si="2843"/>
        <v>12.1</v>
      </c>
      <c r="AD1146" s="31">
        <f t="shared" si="2844"/>
        <v>12.1</v>
      </c>
      <c r="AE1146" s="31">
        <f t="shared" si="2845"/>
        <v>12.1</v>
      </c>
      <c r="AF1146" s="31">
        <f>AF1147</f>
        <v>0</v>
      </c>
      <c r="AG1146" s="31">
        <f t="shared" si="2846"/>
        <v>12.1</v>
      </c>
      <c r="AH1146" s="31">
        <f t="shared" si="2847"/>
        <v>12.1</v>
      </c>
      <c r="AI1146" s="31">
        <f t="shared" si="2848"/>
        <v>12.1</v>
      </c>
      <c r="AJ1146" s="31">
        <f>AJ1147</f>
        <v>0</v>
      </c>
      <c r="AK1146" s="31">
        <f>AK1147</f>
        <v>0</v>
      </c>
      <c r="AL1146" s="31">
        <f>AL1147</f>
        <v>0</v>
      </c>
      <c r="AM1146" s="31">
        <f>AM1147</f>
        <v>0</v>
      </c>
      <c r="AN1146" s="31">
        <f>AN1147</f>
        <v>0</v>
      </c>
      <c r="AO1146" s="31">
        <f>AO1147</f>
        <v>0</v>
      </c>
      <c r="AP1146" s="31">
        <f>AP1147</f>
        <v>0</v>
      </c>
      <c r="AQ1146" s="31">
        <f>AQ1147</f>
        <v>0</v>
      </c>
      <c r="AR1146" s="31">
        <f>AR1147</f>
        <v>0</v>
      </c>
      <c r="AS1146" s="31">
        <f t="shared" si="2840"/>
        <v>12.1</v>
      </c>
      <c r="AT1146" s="31">
        <f t="shared" si="2841"/>
        <v>12.1</v>
      </c>
      <c r="AU1146" s="31">
        <f t="shared" si="2842"/>
        <v>12.1</v>
      </c>
      <c r="AV1146" s="31">
        <f>AV1147</f>
        <v>0</v>
      </c>
      <c r="AW1146" s="32"/>
      <c r="AX1146" s="32"/>
      <c r="AY1146" s="1"/>
      <c r="AZ1146" s="1"/>
      <c r="BA1146" s="1"/>
      <c r="BB1146" s="1"/>
      <c r="BC1146" s="1"/>
      <c r="BD1146" s="1"/>
      <c r="BE1146" s="1"/>
    </row>
    <row r="1147" ht="31.5">
      <c r="A1147" s="29" t="s">
        <v>508</v>
      </c>
      <c r="B1147" s="29" t="s">
        <v>63</v>
      </c>
      <c r="C1147" s="29" t="s">
        <v>295</v>
      </c>
      <c r="D1147" s="29" t="s">
        <v>454</v>
      </c>
      <c r="E1147" s="29" t="s">
        <v>39</v>
      </c>
      <c r="F1147" s="30" t="s">
        <v>40</v>
      </c>
      <c r="G1147" s="31">
        <v>12.1</v>
      </c>
      <c r="H1147" s="31">
        <v>12.1</v>
      </c>
      <c r="I1147" s="31">
        <v>12.1</v>
      </c>
      <c r="J1147" s="31"/>
      <c r="K1147" s="31"/>
      <c r="L1147" s="31"/>
      <c r="M1147" s="31">
        <f t="shared" si="2879"/>
        <v>12.1</v>
      </c>
      <c r="N1147" s="31">
        <f t="shared" si="2880"/>
        <v>12.1</v>
      </c>
      <c r="O1147" s="31">
        <f t="shared" si="2881"/>
        <v>12.1</v>
      </c>
      <c r="P1147" s="31"/>
      <c r="Q1147" s="31"/>
      <c r="R1147" s="31"/>
      <c r="S1147" s="31"/>
      <c r="T1147" s="31"/>
      <c r="U1147" s="31"/>
      <c r="V1147" s="31"/>
      <c r="W1147" s="31"/>
      <c r="X1147" s="31"/>
      <c r="Y1147" s="31"/>
      <c r="Z1147" s="31"/>
      <c r="AA1147" s="31"/>
      <c r="AB1147" s="31"/>
      <c r="AC1147" s="31">
        <f t="shared" si="2843"/>
        <v>12.1</v>
      </c>
      <c r="AD1147" s="31">
        <f t="shared" si="2844"/>
        <v>12.1</v>
      </c>
      <c r="AE1147" s="31">
        <f t="shared" si="2845"/>
        <v>12.1</v>
      </c>
      <c r="AF1147" s="31"/>
      <c r="AG1147" s="31">
        <f t="shared" si="2846"/>
        <v>12.1</v>
      </c>
      <c r="AH1147" s="31">
        <f t="shared" si="2847"/>
        <v>12.1</v>
      </c>
      <c r="AI1147" s="31">
        <f t="shared" si="2848"/>
        <v>12.1</v>
      </c>
      <c r="AJ1147" s="31"/>
      <c r="AK1147" s="31"/>
      <c r="AL1147" s="31"/>
      <c r="AM1147" s="31"/>
      <c r="AN1147" s="31"/>
      <c r="AO1147" s="31"/>
      <c r="AP1147" s="31"/>
      <c r="AQ1147" s="31"/>
      <c r="AR1147" s="31"/>
      <c r="AS1147" s="31">
        <f t="shared" si="2840"/>
        <v>12.1</v>
      </c>
      <c r="AT1147" s="31">
        <f t="shared" si="2841"/>
        <v>12.1</v>
      </c>
      <c r="AU1147" s="31">
        <f t="shared" si="2842"/>
        <v>12.1</v>
      </c>
      <c r="AV1147" s="31"/>
      <c r="AW1147" s="32"/>
      <c r="AX1147" s="32"/>
      <c r="AY1147" s="1"/>
      <c r="AZ1147" s="1"/>
      <c r="BA1147" s="1"/>
      <c r="BB1147" s="1"/>
      <c r="BC1147" s="1"/>
      <c r="BD1147" s="1"/>
      <c r="BE1147" s="1"/>
    </row>
    <row r="1148" ht="47.25">
      <c r="A1148" s="29" t="s">
        <v>508</v>
      </c>
      <c r="B1148" s="29" t="s">
        <v>63</v>
      </c>
      <c r="C1148" s="29" t="s">
        <v>295</v>
      </c>
      <c r="D1148" s="29" t="s">
        <v>456</v>
      </c>
      <c r="E1148" s="36"/>
      <c r="F1148" s="30" t="s">
        <v>457</v>
      </c>
      <c r="G1148" s="31">
        <f>G1149+G1150</f>
        <v>539.70000000000005</v>
      </c>
      <c r="H1148" s="31">
        <f>H1149+H1150</f>
        <v>500.10000000000002</v>
      </c>
      <c r="I1148" s="31">
        <f>I1149+I1150</f>
        <v>481.5</v>
      </c>
      <c r="J1148" s="31">
        <f>J1149+J1150</f>
        <v>0</v>
      </c>
      <c r="K1148" s="31">
        <f>K1149+K1150</f>
        <v>0</v>
      </c>
      <c r="L1148" s="31">
        <f>L1149+L1150</f>
        <v>0</v>
      </c>
      <c r="M1148" s="31">
        <f t="shared" si="2879"/>
        <v>539.70000000000005</v>
      </c>
      <c r="N1148" s="31">
        <f t="shared" si="2880"/>
        <v>500.10000000000002</v>
      </c>
      <c r="O1148" s="31">
        <f t="shared" si="2881"/>
        <v>481.5</v>
      </c>
      <c r="P1148" s="31">
        <f>P1149+P1150</f>
        <v>0</v>
      </c>
      <c r="Q1148" s="31">
        <f>Q1149+Q1150</f>
        <v>0</v>
      </c>
      <c r="R1148" s="31">
        <f>R1149+R1150</f>
        <v>0</v>
      </c>
      <c r="S1148" s="31">
        <f>S1149+S1150</f>
        <v>0</v>
      </c>
      <c r="T1148" s="31">
        <f>T1149+T1150</f>
        <v>0</v>
      </c>
      <c r="U1148" s="31">
        <f>U1149+U1150</f>
        <v>0</v>
      </c>
      <c r="V1148" s="31">
        <f>V1149+V1150</f>
        <v>0</v>
      </c>
      <c r="W1148" s="31">
        <f>W1149+W1150</f>
        <v>0</v>
      </c>
      <c r="X1148" s="31">
        <f>X1149+X1150</f>
        <v>0</v>
      </c>
      <c r="Y1148" s="31">
        <f>Y1149+Y1150</f>
        <v>0</v>
      </c>
      <c r="Z1148" s="31">
        <f>Z1149+Z1150</f>
        <v>0</v>
      </c>
      <c r="AA1148" s="31">
        <f>AA1149+AA1150</f>
        <v>0</v>
      </c>
      <c r="AB1148" s="31">
        <f>AB1149+AB1150</f>
        <v>0</v>
      </c>
      <c r="AC1148" s="31">
        <f t="shared" si="2843"/>
        <v>539.70000000000005</v>
      </c>
      <c r="AD1148" s="31">
        <f t="shared" si="2844"/>
        <v>500.10000000000002</v>
      </c>
      <c r="AE1148" s="31">
        <f t="shared" si="2845"/>
        <v>481.5</v>
      </c>
      <c r="AF1148" s="31">
        <f>AF1149+AF1150</f>
        <v>0</v>
      </c>
      <c r="AG1148" s="31">
        <f t="shared" si="2846"/>
        <v>539.70000000000005</v>
      </c>
      <c r="AH1148" s="31">
        <f t="shared" si="2847"/>
        <v>500.10000000000002</v>
      </c>
      <c r="AI1148" s="31">
        <f t="shared" si="2848"/>
        <v>481.5</v>
      </c>
      <c r="AJ1148" s="31">
        <f>AJ1149+AJ1150</f>
        <v>0</v>
      </c>
      <c r="AK1148" s="31">
        <f>AK1149+AK1150</f>
        <v>0</v>
      </c>
      <c r="AL1148" s="31">
        <f>AL1149+AL1150</f>
        <v>0</v>
      </c>
      <c r="AM1148" s="31">
        <f>AM1149+AM1150</f>
        <v>0</v>
      </c>
      <c r="AN1148" s="31">
        <f>AN1149+AN1150</f>
        <v>0</v>
      </c>
      <c r="AO1148" s="31">
        <f>AO1149+AO1150</f>
        <v>0</v>
      </c>
      <c r="AP1148" s="31">
        <f>AP1149+AP1150</f>
        <v>0</v>
      </c>
      <c r="AQ1148" s="31">
        <f>AQ1149+AQ1150</f>
        <v>0</v>
      </c>
      <c r="AR1148" s="31">
        <f>AR1149+AR1150</f>
        <v>0</v>
      </c>
      <c r="AS1148" s="31">
        <f t="shared" si="2840"/>
        <v>539.70000000000005</v>
      </c>
      <c r="AT1148" s="31">
        <f t="shared" si="2841"/>
        <v>500.10000000000002</v>
      </c>
      <c r="AU1148" s="31">
        <f t="shared" si="2842"/>
        <v>481.5</v>
      </c>
      <c r="AV1148" s="31">
        <f>AV1149+AV1150</f>
        <v>0</v>
      </c>
      <c r="AW1148" s="32"/>
      <c r="AX1148" s="32"/>
      <c r="AY1148" s="1"/>
      <c r="AZ1148" s="1"/>
      <c r="BA1148" s="1"/>
      <c r="BB1148" s="1"/>
      <c r="BC1148" s="1"/>
      <c r="BD1148" s="1"/>
      <c r="BE1148" s="1"/>
    </row>
    <row r="1149" ht="31.5">
      <c r="A1149" s="29" t="s">
        <v>508</v>
      </c>
      <c r="B1149" s="29" t="s">
        <v>63</v>
      </c>
      <c r="C1149" s="29" t="s">
        <v>295</v>
      </c>
      <c r="D1149" s="29" t="s">
        <v>456</v>
      </c>
      <c r="E1149" s="29" t="s">
        <v>39</v>
      </c>
      <c r="F1149" s="30" t="s">
        <v>40</v>
      </c>
      <c r="G1149" s="31">
        <v>380.60000000000002</v>
      </c>
      <c r="H1149" s="31">
        <v>360.19999999999999</v>
      </c>
      <c r="I1149" s="31">
        <v>360.80000000000001</v>
      </c>
      <c r="J1149" s="31"/>
      <c r="K1149" s="31"/>
      <c r="L1149" s="31"/>
      <c r="M1149" s="31">
        <f t="shared" si="2879"/>
        <v>380.60000000000002</v>
      </c>
      <c r="N1149" s="31">
        <f t="shared" si="2880"/>
        <v>360.19999999999999</v>
      </c>
      <c r="O1149" s="31">
        <f t="shared" si="2881"/>
        <v>360.80000000000001</v>
      </c>
      <c r="P1149" s="31"/>
      <c r="Q1149" s="31"/>
      <c r="R1149" s="31"/>
      <c r="S1149" s="31"/>
      <c r="T1149" s="31"/>
      <c r="U1149" s="31"/>
      <c r="V1149" s="31"/>
      <c r="W1149" s="31"/>
      <c r="X1149" s="31"/>
      <c r="Y1149" s="31"/>
      <c r="Z1149" s="31"/>
      <c r="AA1149" s="31"/>
      <c r="AB1149" s="31"/>
      <c r="AC1149" s="31">
        <f t="shared" si="2843"/>
        <v>380.60000000000002</v>
      </c>
      <c r="AD1149" s="31">
        <f t="shared" si="2844"/>
        <v>360.19999999999999</v>
      </c>
      <c r="AE1149" s="31">
        <f t="shared" si="2845"/>
        <v>360.80000000000001</v>
      </c>
      <c r="AF1149" s="31"/>
      <c r="AG1149" s="31">
        <f t="shared" si="2846"/>
        <v>380.60000000000002</v>
      </c>
      <c r="AH1149" s="31">
        <f t="shared" si="2847"/>
        <v>360.19999999999999</v>
      </c>
      <c r="AI1149" s="31">
        <f t="shared" si="2848"/>
        <v>360.80000000000001</v>
      </c>
      <c r="AJ1149" s="31"/>
      <c r="AK1149" s="31"/>
      <c r="AL1149" s="31"/>
      <c r="AM1149" s="31"/>
      <c r="AN1149" s="31"/>
      <c r="AO1149" s="31"/>
      <c r="AP1149" s="31"/>
      <c r="AQ1149" s="31"/>
      <c r="AR1149" s="31"/>
      <c r="AS1149" s="31">
        <f t="shared" si="2840"/>
        <v>380.60000000000002</v>
      </c>
      <c r="AT1149" s="31">
        <f t="shared" si="2841"/>
        <v>360.19999999999999</v>
      </c>
      <c r="AU1149" s="31">
        <f t="shared" si="2842"/>
        <v>360.80000000000001</v>
      </c>
      <c r="AV1149" s="31"/>
      <c r="AW1149" s="32"/>
      <c r="AX1149" s="32"/>
      <c r="AY1149" s="1"/>
      <c r="AZ1149" s="1"/>
      <c r="BA1149" s="1"/>
      <c r="BB1149" s="1"/>
      <c r="BC1149" s="1"/>
      <c r="BD1149" s="1"/>
      <c r="BE1149" s="1"/>
    </row>
    <row r="1150">
      <c r="A1150" s="29" t="s">
        <v>508</v>
      </c>
      <c r="B1150" s="29" t="s">
        <v>63</v>
      </c>
      <c r="C1150" s="29" t="s">
        <v>295</v>
      </c>
      <c r="D1150" s="29" t="s">
        <v>456</v>
      </c>
      <c r="E1150" s="29" t="s">
        <v>41</v>
      </c>
      <c r="F1150" s="30" t="s">
        <v>42</v>
      </c>
      <c r="G1150" s="31">
        <v>159.09999999999999</v>
      </c>
      <c r="H1150" s="31">
        <v>139.90000000000001</v>
      </c>
      <c r="I1150" s="31">
        <v>120.7</v>
      </c>
      <c r="J1150" s="31"/>
      <c r="K1150" s="31"/>
      <c r="L1150" s="31"/>
      <c r="M1150" s="31">
        <f t="shared" si="2879"/>
        <v>159.09999999999999</v>
      </c>
      <c r="N1150" s="31">
        <f t="shared" si="2880"/>
        <v>139.90000000000001</v>
      </c>
      <c r="O1150" s="31">
        <f t="shared" si="2881"/>
        <v>120.7</v>
      </c>
      <c r="P1150" s="31"/>
      <c r="Q1150" s="31"/>
      <c r="R1150" s="31"/>
      <c r="S1150" s="31"/>
      <c r="T1150" s="31"/>
      <c r="U1150" s="31"/>
      <c r="V1150" s="31"/>
      <c r="W1150" s="31"/>
      <c r="X1150" s="31"/>
      <c r="Y1150" s="31"/>
      <c r="Z1150" s="31"/>
      <c r="AA1150" s="31"/>
      <c r="AB1150" s="31"/>
      <c r="AC1150" s="31">
        <f t="shared" si="2843"/>
        <v>159.09999999999999</v>
      </c>
      <c r="AD1150" s="31">
        <f t="shared" si="2844"/>
        <v>139.90000000000001</v>
      </c>
      <c r="AE1150" s="31">
        <f t="shared" si="2845"/>
        <v>120.7</v>
      </c>
      <c r="AF1150" s="31"/>
      <c r="AG1150" s="31">
        <f t="shared" si="2846"/>
        <v>159.09999999999999</v>
      </c>
      <c r="AH1150" s="31">
        <f t="shared" si="2847"/>
        <v>139.90000000000001</v>
      </c>
      <c r="AI1150" s="31">
        <f t="shared" si="2848"/>
        <v>120.7</v>
      </c>
      <c r="AJ1150" s="31"/>
      <c r="AK1150" s="31"/>
      <c r="AL1150" s="31"/>
      <c r="AM1150" s="31"/>
      <c r="AN1150" s="31"/>
      <c r="AO1150" s="31"/>
      <c r="AP1150" s="31"/>
      <c r="AQ1150" s="31"/>
      <c r="AR1150" s="31"/>
      <c r="AS1150" s="31">
        <f t="shared" si="2840"/>
        <v>159.09999999999999</v>
      </c>
      <c r="AT1150" s="31">
        <f t="shared" si="2841"/>
        <v>139.90000000000001</v>
      </c>
      <c r="AU1150" s="31">
        <f t="shared" si="2842"/>
        <v>120.7</v>
      </c>
      <c r="AV1150" s="31"/>
      <c r="AW1150" s="32"/>
      <c r="AX1150" s="32"/>
      <c r="AY1150" s="1"/>
      <c r="AZ1150" s="1"/>
      <c r="BA1150" s="1"/>
      <c r="BB1150" s="1"/>
      <c r="BC1150" s="1"/>
      <c r="BD1150" s="1"/>
      <c r="BE1150" s="1"/>
    </row>
    <row r="1151" s="24" customFormat="1" ht="31.5">
      <c r="A1151" s="25" t="s">
        <v>508</v>
      </c>
      <c r="B1151" s="25" t="s">
        <v>63</v>
      </c>
      <c r="C1151" s="25" t="s">
        <v>144</v>
      </c>
      <c r="D1151" s="25"/>
      <c r="E1151" s="35"/>
      <c r="F1151" s="26" t="s">
        <v>145</v>
      </c>
      <c r="G1151" s="27">
        <f t="shared" ref="G1151:G1152" si="2882">G1152</f>
        <v>2019.5</v>
      </c>
      <c r="H1151" s="27">
        <f t="shared" ref="H1151:H1152" si="2883">H1152</f>
        <v>2060.4000000000001</v>
      </c>
      <c r="I1151" s="27">
        <f t="shared" ref="I1151:I1152" si="2884">I1152</f>
        <v>2060.4000000000001</v>
      </c>
      <c r="J1151" s="27">
        <f t="shared" ref="J1151:J1152" si="2885">J1152</f>
        <v>0</v>
      </c>
      <c r="K1151" s="27">
        <f t="shared" ref="K1151:K1152" si="2886">K1152</f>
        <v>0</v>
      </c>
      <c r="L1151" s="27">
        <f t="shared" ref="L1151:L1152" si="2887">L1152</f>
        <v>0</v>
      </c>
      <c r="M1151" s="27">
        <f t="shared" si="2879"/>
        <v>2019.5</v>
      </c>
      <c r="N1151" s="27">
        <f t="shared" si="2880"/>
        <v>2060.4000000000001</v>
      </c>
      <c r="O1151" s="27">
        <f t="shared" si="2881"/>
        <v>2060.4000000000001</v>
      </c>
      <c r="P1151" s="27">
        <f t="shared" ref="P1151:P1152" si="2888">P1152</f>
        <v>0</v>
      </c>
      <c r="Q1151" s="27">
        <f t="shared" ref="Q1151:Q1152" si="2889">Q1152</f>
        <v>0</v>
      </c>
      <c r="R1151" s="27">
        <f t="shared" ref="R1151:R1152" si="2890">R1152</f>
        <v>0</v>
      </c>
      <c r="S1151" s="27">
        <f t="shared" ref="S1151:S1152" si="2891">S1152</f>
        <v>0</v>
      </c>
      <c r="T1151" s="27">
        <f t="shared" ref="T1151:T1152" si="2892">T1152</f>
        <v>0</v>
      </c>
      <c r="U1151" s="27">
        <f t="shared" ref="U1151:U1152" si="2893">U1152</f>
        <v>0</v>
      </c>
      <c r="V1151" s="27">
        <f t="shared" ref="V1151:V1152" si="2894">V1152</f>
        <v>0</v>
      </c>
      <c r="W1151" s="27">
        <f t="shared" ref="W1151:W1152" si="2895">W1152</f>
        <v>0</v>
      </c>
      <c r="X1151" s="27">
        <f t="shared" ref="X1151:X1152" si="2896">X1152</f>
        <v>0</v>
      </c>
      <c r="Y1151" s="27">
        <f t="shared" ref="Y1151:Y1152" si="2897">Y1152</f>
        <v>0</v>
      </c>
      <c r="Z1151" s="27">
        <f t="shared" ref="Z1151:Z1152" si="2898">Z1152</f>
        <v>0</v>
      </c>
      <c r="AA1151" s="27">
        <f t="shared" ref="AA1151:AA1152" si="2899">AA1152</f>
        <v>0</v>
      </c>
      <c r="AB1151" s="27">
        <f t="shared" ref="AB1151:AB1152" si="2900">AB1152</f>
        <v>0</v>
      </c>
      <c r="AC1151" s="27">
        <f t="shared" si="2843"/>
        <v>2019.5</v>
      </c>
      <c r="AD1151" s="27">
        <f t="shared" si="2844"/>
        <v>2060.4000000000001</v>
      </c>
      <c r="AE1151" s="27">
        <f t="shared" si="2845"/>
        <v>2060.4000000000001</v>
      </c>
      <c r="AF1151" s="27">
        <f t="shared" ref="AF1151:AF1152" si="2901">AF1152</f>
        <v>0</v>
      </c>
      <c r="AG1151" s="27">
        <f t="shared" si="2846"/>
        <v>2019.5</v>
      </c>
      <c r="AH1151" s="27">
        <f t="shared" si="2847"/>
        <v>2060.4000000000001</v>
      </c>
      <c r="AI1151" s="27">
        <f t="shared" si="2848"/>
        <v>2060.4000000000001</v>
      </c>
      <c r="AJ1151" s="27">
        <f t="shared" ref="AJ1151:AJ1152" si="2902">AJ1152</f>
        <v>0</v>
      </c>
      <c r="AK1151" s="27">
        <f t="shared" ref="AK1151:AK1152" si="2903">AK1152</f>
        <v>0</v>
      </c>
      <c r="AL1151" s="27">
        <f t="shared" ref="AL1151:AL1152" si="2904">AL1152</f>
        <v>0</v>
      </c>
      <c r="AM1151" s="27">
        <f t="shared" ref="AM1151:AM1152" si="2905">AM1152</f>
        <v>0</v>
      </c>
      <c r="AN1151" s="27">
        <f t="shared" ref="AN1151:AN1152" si="2906">AN1152</f>
        <v>0</v>
      </c>
      <c r="AO1151" s="27">
        <f t="shared" ref="AO1151:AO1152" si="2907">AO1152</f>
        <v>0</v>
      </c>
      <c r="AP1151" s="27">
        <f t="shared" ref="AP1151:AP1152" si="2908">AP1152</f>
        <v>0</v>
      </c>
      <c r="AQ1151" s="27">
        <f t="shared" ref="AQ1151:AQ1152" si="2909">AQ1152</f>
        <v>0</v>
      </c>
      <c r="AR1151" s="27">
        <f t="shared" ref="AR1151:AR1152" si="2910">AR1152</f>
        <v>0</v>
      </c>
      <c r="AS1151" s="27">
        <f t="shared" si="2840"/>
        <v>2019.5</v>
      </c>
      <c r="AT1151" s="27">
        <f t="shared" si="2841"/>
        <v>2060.4000000000001</v>
      </c>
      <c r="AU1151" s="27">
        <f t="shared" si="2842"/>
        <v>2060.4000000000001</v>
      </c>
      <c r="AV1151" s="27">
        <f t="shared" ref="AV1151:AV1152" si="2911">AV1152</f>
        <v>0</v>
      </c>
      <c r="AW1151" s="28"/>
      <c r="AX1151" s="28"/>
      <c r="AY1151" s="24"/>
      <c r="AZ1151" s="24"/>
      <c r="BA1151" s="24"/>
      <c r="BB1151" s="24"/>
      <c r="BC1151" s="24"/>
      <c r="BD1151" s="24"/>
      <c r="BE1151" s="24"/>
    </row>
    <row r="1152" ht="31.5">
      <c r="A1152" s="29" t="s">
        <v>508</v>
      </c>
      <c r="B1152" s="29" t="s">
        <v>63</v>
      </c>
      <c r="C1152" s="29" t="s">
        <v>144</v>
      </c>
      <c r="D1152" s="29" t="s">
        <v>55</v>
      </c>
      <c r="E1152" s="36"/>
      <c r="F1152" s="30" t="s">
        <v>56</v>
      </c>
      <c r="G1152" s="31">
        <f t="shared" si="2882"/>
        <v>2019.5</v>
      </c>
      <c r="H1152" s="31">
        <f t="shared" si="2883"/>
        <v>2060.4000000000001</v>
      </c>
      <c r="I1152" s="31">
        <f t="shared" si="2884"/>
        <v>2060.4000000000001</v>
      </c>
      <c r="J1152" s="31">
        <f t="shared" si="2885"/>
        <v>0</v>
      </c>
      <c r="K1152" s="31">
        <f t="shared" si="2886"/>
        <v>0</v>
      </c>
      <c r="L1152" s="31">
        <f t="shared" si="2887"/>
        <v>0</v>
      </c>
      <c r="M1152" s="31">
        <f t="shared" si="2879"/>
        <v>2019.5</v>
      </c>
      <c r="N1152" s="31">
        <f t="shared" si="2880"/>
        <v>2060.4000000000001</v>
      </c>
      <c r="O1152" s="31">
        <f t="shared" si="2881"/>
        <v>2060.4000000000001</v>
      </c>
      <c r="P1152" s="31">
        <f t="shared" si="2888"/>
        <v>0</v>
      </c>
      <c r="Q1152" s="31">
        <f t="shared" si="2889"/>
        <v>0</v>
      </c>
      <c r="R1152" s="31">
        <f t="shared" si="2890"/>
        <v>0</v>
      </c>
      <c r="S1152" s="31">
        <f t="shared" si="2891"/>
        <v>0</v>
      </c>
      <c r="T1152" s="31">
        <f t="shared" si="2892"/>
        <v>0</v>
      </c>
      <c r="U1152" s="31">
        <f t="shared" si="2893"/>
        <v>0</v>
      </c>
      <c r="V1152" s="31">
        <f t="shared" si="2894"/>
        <v>0</v>
      </c>
      <c r="W1152" s="31">
        <f t="shared" si="2895"/>
        <v>0</v>
      </c>
      <c r="X1152" s="31">
        <f t="shared" si="2896"/>
        <v>0</v>
      </c>
      <c r="Y1152" s="31">
        <f t="shared" si="2897"/>
        <v>0</v>
      </c>
      <c r="Z1152" s="31">
        <f t="shared" si="2898"/>
        <v>0</v>
      </c>
      <c r="AA1152" s="31">
        <f t="shared" si="2899"/>
        <v>0</v>
      </c>
      <c r="AB1152" s="31">
        <f t="shared" si="2900"/>
        <v>0</v>
      </c>
      <c r="AC1152" s="31">
        <f t="shared" si="2843"/>
        <v>2019.5</v>
      </c>
      <c r="AD1152" s="31">
        <f t="shared" si="2844"/>
        <v>2060.4000000000001</v>
      </c>
      <c r="AE1152" s="31">
        <f t="shared" si="2845"/>
        <v>2060.4000000000001</v>
      </c>
      <c r="AF1152" s="31">
        <f t="shared" si="2901"/>
        <v>0</v>
      </c>
      <c r="AG1152" s="31">
        <f t="shared" si="2846"/>
        <v>2019.5</v>
      </c>
      <c r="AH1152" s="31">
        <f t="shared" si="2847"/>
        <v>2060.4000000000001</v>
      </c>
      <c r="AI1152" s="31">
        <f t="shared" si="2848"/>
        <v>2060.4000000000001</v>
      </c>
      <c r="AJ1152" s="31">
        <f t="shared" si="2902"/>
        <v>0</v>
      </c>
      <c r="AK1152" s="31">
        <f t="shared" si="2903"/>
        <v>0</v>
      </c>
      <c r="AL1152" s="31">
        <f t="shared" si="2904"/>
        <v>0</v>
      </c>
      <c r="AM1152" s="31">
        <f t="shared" si="2905"/>
        <v>0</v>
      </c>
      <c r="AN1152" s="31">
        <f t="shared" si="2906"/>
        <v>0</v>
      </c>
      <c r="AO1152" s="31">
        <f t="shared" si="2907"/>
        <v>0</v>
      </c>
      <c r="AP1152" s="31">
        <f t="shared" si="2908"/>
        <v>0</v>
      </c>
      <c r="AQ1152" s="31">
        <f t="shared" si="2909"/>
        <v>0</v>
      </c>
      <c r="AR1152" s="31">
        <f t="shared" si="2910"/>
        <v>0</v>
      </c>
      <c r="AS1152" s="31">
        <f t="shared" si="2840"/>
        <v>2019.5</v>
      </c>
      <c r="AT1152" s="31">
        <f t="shared" si="2841"/>
        <v>2060.4000000000001</v>
      </c>
      <c r="AU1152" s="31">
        <f t="shared" si="2842"/>
        <v>2060.4000000000001</v>
      </c>
      <c r="AV1152" s="31">
        <f t="shared" si="2911"/>
        <v>0</v>
      </c>
      <c r="AW1152" s="32"/>
      <c r="AX1152" s="32"/>
      <c r="AY1152" s="1"/>
      <c r="AZ1152" s="1"/>
      <c r="BA1152" s="1"/>
      <c r="BB1152" s="1"/>
      <c r="BC1152" s="1"/>
      <c r="BD1152" s="1"/>
      <c r="BE1152" s="1"/>
    </row>
    <row r="1153">
      <c r="A1153" s="29" t="s">
        <v>508</v>
      </c>
      <c r="B1153" s="29" t="s">
        <v>63</v>
      </c>
      <c r="C1153" s="29" t="s">
        <v>144</v>
      </c>
      <c r="D1153" s="29" t="s">
        <v>57</v>
      </c>
      <c r="E1153" s="36"/>
      <c r="F1153" s="30" t="s">
        <v>58</v>
      </c>
      <c r="G1153" s="31">
        <f>G1154+G1156</f>
        <v>2019.5</v>
      </c>
      <c r="H1153" s="31">
        <f>H1154+H1156</f>
        <v>2060.4000000000001</v>
      </c>
      <c r="I1153" s="31">
        <f>I1154+I1156</f>
        <v>2060.4000000000001</v>
      </c>
      <c r="J1153" s="31">
        <f>J1154+J1156</f>
        <v>0</v>
      </c>
      <c r="K1153" s="31">
        <f>K1154+K1156</f>
        <v>0</v>
      </c>
      <c r="L1153" s="31">
        <f>L1154+L1156</f>
        <v>0</v>
      </c>
      <c r="M1153" s="31">
        <f t="shared" si="2879"/>
        <v>2019.5</v>
      </c>
      <c r="N1153" s="31">
        <f t="shared" si="2880"/>
        <v>2060.4000000000001</v>
      </c>
      <c r="O1153" s="31">
        <f t="shared" si="2881"/>
        <v>2060.4000000000001</v>
      </c>
      <c r="P1153" s="31">
        <f>P1154+P1156</f>
        <v>0</v>
      </c>
      <c r="Q1153" s="31">
        <f>Q1154+Q1156</f>
        <v>0</v>
      </c>
      <c r="R1153" s="31">
        <f>R1154+R1156</f>
        <v>0</v>
      </c>
      <c r="S1153" s="31">
        <f>S1154+S1156</f>
        <v>0</v>
      </c>
      <c r="T1153" s="31">
        <f>T1154+T1156</f>
        <v>0</v>
      </c>
      <c r="U1153" s="31">
        <f>U1154+U1156</f>
        <v>0</v>
      </c>
      <c r="V1153" s="31">
        <f>V1154+V1156</f>
        <v>0</v>
      </c>
      <c r="W1153" s="31">
        <f>W1154+W1156</f>
        <v>0</v>
      </c>
      <c r="X1153" s="31">
        <f>X1154+X1156</f>
        <v>0</v>
      </c>
      <c r="Y1153" s="31">
        <f>Y1154+Y1156</f>
        <v>0</v>
      </c>
      <c r="Z1153" s="31">
        <f>Z1154+Z1156</f>
        <v>0</v>
      </c>
      <c r="AA1153" s="31">
        <f>AA1154+AA1156</f>
        <v>0</v>
      </c>
      <c r="AB1153" s="31">
        <f>AB1154+AB1156</f>
        <v>0</v>
      </c>
      <c r="AC1153" s="31">
        <f t="shared" si="2843"/>
        <v>2019.5</v>
      </c>
      <c r="AD1153" s="31">
        <f t="shared" si="2844"/>
        <v>2060.4000000000001</v>
      </c>
      <c r="AE1153" s="31">
        <f t="shared" si="2845"/>
        <v>2060.4000000000001</v>
      </c>
      <c r="AF1153" s="31">
        <f>AF1154+AF1156</f>
        <v>0</v>
      </c>
      <c r="AG1153" s="31">
        <f t="shared" si="2846"/>
        <v>2019.5</v>
      </c>
      <c r="AH1153" s="31">
        <f t="shared" si="2847"/>
        <v>2060.4000000000001</v>
      </c>
      <c r="AI1153" s="31">
        <f t="shared" si="2848"/>
        <v>2060.4000000000001</v>
      </c>
      <c r="AJ1153" s="31">
        <f>AJ1154+AJ1156</f>
        <v>0</v>
      </c>
      <c r="AK1153" s="31">
        <f>AK1154+AK1156</f>
        <v>0</v>
      </c>
      <c r="AL1153" s="31">
        <f>AL1154+AL1156</f>
        <v>0</v>
      </c>
      <c r="AM1153" s="31">
        <f>AM1154+AM1156</f>
        <v>0</v>
      </c>
      <c r="AN1153" s="31">
        <f>AN1154+AN1156</f>
        <v>0</v>
      </c>
      <c r="AO1153" s="31">
        <f>AO1154+AO1156</f>
        <v>0</v>
      </c>
      <c r="AP1153" s="31">
        <f>AP1154+AP1156</f>
        <v>0</v>
      </c>
      <c r="AQ1153" s="31">
        <f>AQ1154+AQ1156</f>
        <v>0</v>
      </c>
      <c r="AR1153" s="31">
        <f>AR1154+AR1156</f>
        <v>0</v>
      </c>
      <c r="AS1153" s="31">
        <f t="shared" si="2840"/>
        <v>2019.5</v>
      </c>
      <c r="AT1153" s="31">
        <f t="shared" si="2841"/>
        <v>2060.4000000000001</v>
      </c>
      <c r="AU1153" s="31">
        <f t="shared" si="2842"/>
        <v>2060.4000000000001</v>
      </c>
      <c r="AV1153" s="31">
        <f>AV1154+AV1156</f>
        <v>0</v>
      </c>
      <c r="AW1153" s="32"/>
      <c r="AX1153" s="32"/>
      <c r="AY1153" s="1"/>
      <c r="AZ1153" s="1"/>
      <c r="BA1153" s="1"/>
      <c r="BB1153" s="1"/>
      <c r="BC1153" s="1"/>
      <c r="BD1153" s="1"/>
      <c r="BE1153" s="1"/>
    </row>
    <row r="1154" ht="31.5">
      <c r="A1154" s="29" t="s">
        <v>508</v>
      </c>
      <c r="B1154" s="29" t="s">
        <v>63</v>
      </c>
      <c r="C1154" s="29" t="s">
        <v>144</v>
      </c>
      <c r="D1154" s="29" t="s">
        <v>146</v>
      </c>
      <c r="E1154" s="36"/>
      <c r="F1154" s="30" t="s">
        <v>147</v>
      </c>
      <c r="G1154" s="31">
        <f>G1155</f>
        <v>365.5</v>
      </c>
      <c r="H1154" s="31">
        <f>H1155</f>
        <v>365.5</v>
      </c>
      <c r="I1154" s="31">
        <f>I1155</f>
        <v>365.5</v>
      </c>
      <c r="J1154" s="31">
        <f>J1155</f>
        <v>0</v>
      </c>
      <c r="K1154" s="31">
        <f>K1155</f>
        <v>0</v>
      </c>
      <c r="L1154" s="31">
        <f>L1155</f>
        <v>0</v>
      </c>
      <c r="M1154" s="31">
        <f t="shared" si="2879"/>
        <v>365.5</v>
      </c>
      <c r="N1154" s="31">
        <f t="shared" si="2880"/>
        <v>365.5</v>
      </c>
      <c r="O1154" s="31">
        <f t="shared" si="2881"/>
        <v>365.5</v>
      </c>
      <c r="P1154" s="31">
        <f>P1155</f>
        <v>0</v>
      </c>
      <c r="Q1154" s="31">
        <f>Q1155</f>
        <v>0</v>
      </c>
      <c r="R1154" s="31">
        <f>R1155</f>
        <v>0</v>
      </c>
      <c r="S1154" s="31">
        <f>S1155</f>
        <v>0</v>
      </c>
      <c r="T1154" s="31">
        <f>T1155</f>
        <v>0</v>
      </c>
      <c r="U1154" s="31">
        <f>U1155</f>
        <v>0</v>
      </c>
      <c r="V1154" s="31">
        <f>V1155</f>
        <v>0</v>
      </c>
      <c r="W1154" s="31">
        <f>W1155</f>
        <v>0</v>
      </c>
      <c r="X1154" s="31">
        <f>X1155</f>
        <v>0</v>
      </c>
      <c r="Y1154" s="31">
        <f>Y1155</f>
        <v>0</v>
      </c>
      <c r="Z1154" s="31">
        <f>Z1155</f>
        <v>0</v>
      </c>
      <c r="AA1154" s="31">
        <f>AA1155</f>
        <v>0</v>
      </c>
      <c r="AB1154" s="31">
        <f>AB1155</f>
        <v>0</v>
      </c>
      <c r="AC1154" s="31">
        <f t="shared" si="2843"/>
        <v>365.5</v>
      </c>
      <c r="AD1154" s="31">
        <f t="shared" si="2844"/>
        <v>365.5</v>
      </c>
      <c r="AE1154" s="31">
        <f t="shared" si="2845"/>
        <v>365.5</v>
      </c>
      <c r="AF1154" s="31">
        <f>AF1155</f>
        <v>0</v>
      </c>
      <c r="AG1154" s="31">
        <f t="shared" si="2846"/>
        <v>365.5</v>
      </c>
      <c r="AH1154" s="31">
        <f t="shared" si="2847"/>
        <v>365.5</v>
      </c>
      <c r="AI1154" s="31">
        <f t="shared" si="2848"/>
        <v>365.5</v>
      </c>
      <c r="AJ1154" s="31">
        <f>AJ1155</f>
        <v>0</v>
      </c>
      <c r="AK1154" s="31">
        <f>AK1155</f>
        <v>0</v>
      </c>
      <c r="AL1154" s="31">
        <f>AL1155</f>
        <v>0</v>
      </c>
      <c r="AM1154" s="31">
        <f>AM1155</f>
        <v>0</v>
      </c>
      <c r="AN1154" s="31">
        <f>AN1155</f>
        <v>0</v>
      </c>
      <c r="AO1154" s="31">
        <f>AO1155</f>
        <v>0</v>
      </c>
      <c r="AP1154" s="31">
        <f>AP1155</f>
        <v>0</v>
      </c>
      <c r="AQ1154" s="31">
        <f>AQ1155</f>
        <v>0</v>
      </c>
      <c r="AR1154" s="31">
        <f>AR1155</f>
        <v>0</v>
      </c>
      <c r="AS1154" s="31">
        <f t="shared" si="2840"/>
        <v>365.5</v>
      </c>
      <c r="AT1154" s="31">
        <f t="shared" si="2841"/>
        <v>365.5</v>
      </c>
      <c r="AU1154" s="31">
        <f t="shared" si="2842"/>
        <v>365.5</v>
      </c>
      <c r="AV1154" s="31">
        <f>AV1155</f>
        <v>0</v>
      </c>
      <c r="AW1154" s="32"/>
      <c r="AX1154" s="32"/>
      <c r="AY1154" s="1"/>
      <c r="AZ1154" s="1"/>
      <c r="BA1154" s="1"/>
      <c r="BB1154" s="1"/>
      <c r="BC1154" s="1"/>
      <c r="BD1154" s="1"/>
      <c r="BE1154" s="1"/>
    </row>
    <row r="1155" ht="31.5">
      <c r="A1155" s="29" t="s">
        <v>508</v>
      </c>
      <c r="B1155" s="29" t="s">
        <v>63</v>
      </c>
      <c r="C1155" s="29" t="s">
        <v>144</v>
      </c>
      <c r="D1155" s="29" t="s">
        <v>146</v>
      </c>
      <c r="E1155" s="29" t="s">
        <v>39</v>
      </c>
      <c r="F1155" s="30" t="s">
        <v>40</v>
      </c>
      <c r="G1155" s="31">
        <v>365.5</v>
      </c>
      <c r="H1155" s="31">
        <v>365.5</v>
      </c>
      <c r="I1155" s="31">
        <v>365.5</v>
      </c>
      <c r="J1155" s="31"/>
      <c r="K1155" s="31"/>
      <c r="L1155" s="31"/>
      <c r="M1155" s="31">
        <f t="shared" si="2879"/>
        <v>365.5</v>
      </c>
      <c r="N1155" s="31">
        <f t="shared" si="2880"/>
        <v>365.5</v>
      </c>
      <c r="O1155" s="31">
        <f t="shared" si="2881"/>
        <v>365.5</v>
      </c>
      <c r="P1155" s="31"/>
      <c r="Q1155" s="31"/>
      <c r="R1155" s="31"/>
      <c r="S1155" s="31"/>
      <c r="T1155" s="31"/>
      <c r="U1155" s="31"/>
      <c r="V1155" s="31"/>
      <c r="W1155" s="31"/>
      <c r="X1155" s="31"/>
      <c r="Y1155" s="31"/>
      <c r="Z1155" s="31"/>
      <c r="AA1155" s="31"/>
      <c r="AB1155" s="31"/>
      <c r="AC1155" s="31">
        <f t="shared" si="2843"/>
        <v>365.5</v>
      </c>
      <c r="AD1155" s="31">
        <f t="shared" si="2844"/>
        <v>365.5</v>
      </c>
      <c r="AE1155" s="31">
        <f t="shared" si="2845"/>
        <v>365.5</v>
      </c>
      <c r="AF1155" s="31"/>
      <c r="AG1155" s="31">
        <f t="shared" si="2846"/>
        <v>365.5</v>
      </c>
      <c r="AH1155" s="31">
        <f t="shared" si="2847"/>
        <v>365.5</v>
      </c>
      <c r="AI1155" s="31">
        <f t="shared" si="2848"/>
        <v>365.5</v>
      </c>
      <c r="AJ1155" s="31"/>
      <c r="AK1155" s="31"/>
      <c r="AL1155" s="31"/>
      <c r="AM1155" s="31"/>
      <c r="AN1155" s="31"/>
      <c r="AO1155" s="31"/>
      <c r="AP1155" s="31"/>
      <c r="AQ1155" s="31"/>
      <c r="AR1155" s="31"/>
      <c r="AS1155" s="31">
        <f t="shared" si="2840"/>
        <v>365.5</v>
      </c>
      <c r="AT1155" s="31">
        <f t="shared" si="2841"/>
        <v>365.5</v>
      </c>
      <c r="AU1155" s="31">
        <f t="shared" si="2842"/>
        <v>365.5</v>
      </c>
      <c r="AV1155" s="31"/>
      <c r="AW1155" s="32"/>
      <c r="AX1155" s="32"/>
      <c r="AY1155" s="1"/>
      <c r="AZ1155" s="1"/>
      <c r="BA1155" s="1"/>
      <c r="BB1155" s="1"/>
      <c r="BC1155" s="1"/>
      <c r="BD1155" s="1"/>
      <c r="BE1155" s="1"/>
    </row>
    <row r="1156" ht="47.25">
      <c r="A1156" s="29" t="s">
        <v>508</v>
      </c>
      <c r="B1156" s="29" t="s">
        <v>63</v>
      </c>
      <c r="C1156" s="29" t="s">
        <v>144</v>
      </c>
      <c r="D1156" s="29" t="s">
        <v>458</v>
      </c>
      <c r="E1156" s="36"/>
      <c r="F1156" s="30" t="s">
        <v>459</v>
      </c>
      <c r="G1156" s="31">
        <f>G1157+G1158</f>
        <v>1654</v>
      </c>
      <c r="H1156" s="31">
        <f>H1157+H1158</f>
        <v>1694.9000000000001</v>
      </c>
      <c r="I1156" s="31">
        <f>I1157+I1158</f>
        <v>1694.9000000000001</v>
      </c>
      <c r="J1156" s="31">
        <f>J1157+J1158</f>
        <v>0</v>
      </c>
      <c r="K1156" s="31">
        <f>K1157+K1158</f>
        <v>0</v>
      </c>
      <c r="L1156" s="31">
        <f>L1157+L1158</f>
        <v>0</v>
      </c>
      <c r="M1156" s="31">
        <f t="shared" si="2879"/>
        <v>1654</v>
      </c>
      <c r="N1156" s="31">
        <f t="shared" si="2880"/>
        <v>1694.9000000000001</v>
      </c>
      <c r="O1156" s="31">
        <f t="shared" si="2881"/>
        <v>1694.9000000000001</v>
      </c>
      <c r="P1156" s="31">
        <f>P1157+P1158</f>
        <v>0</v>
      </c>
      <c r="Q1156" s="31">
        <f>Q1157+Q1158</f>
        <v>0</v>
      </c>
      <c r="R1156" s="31">
        <f>R1157+R1158</f>
        <v>0</v>
      </c>
      <c r="S1156" s="31">
        <f>S1157+S1158</f>
        <v>0</v>
      </c>
      <c r="T1156" s="31">
        <f>T1157+T1158</f>
        <v>0</v>
      </c>
      <c r="U1156" s="31">
        <f>U1157+U1158</f>
        <v>0</v>
      </c>
      <c r="V1156" s="31">
        <f>V1157+V1158</f>
        <v>0</v>
      </c>
      <c r="W1156" s="31">
        <f>W1157+W1158</f>
        <v>0</v>
      </c>
      <c r="X1156" s="31">
        <f>X1157+X1158</f>
        <v>0</v>
      </c>
      <c r="Y1156" s="31">
        <f>Y1157+Y1158</f>
        <v>0</v>
      </c>
      <c r="Z1156" s="31">
        <f>Z1157+Z1158</f>
        <v>0</v>
      </c>
      <c r="AA1156" s="31">
        <f>AA1157+AA1158</f>
        <v>0</v>
      </c>
      <c r="AB1156" s="31">
        <f>AB1157+AB1158</f>
        <v>0</v>
      </c>
      <c r="AC1156" s="31">
        <f t="shared" si="2843"/>
        <v>1654</v>
      </c>
      <c r="AD1156" s="31">
        <f t="shared" si="2844"/>
        <v>1694.9000000000001</v>
      </c>
      <c r="AE1156" s="31">
        <f t="shared" si="2845"/>
        <v>1694.9000000000001</v>
      </c>
      <c r="AF1156" s="31">
        <f>AF1157+AF1158</f>
        <v>0</v>
      </c>
      <c r="AG1156" s="31">
        <f t="shared" si="2846"/>
        <v>1654</v>
      </c>
      <c r="AH1156" s="31">
        <f t="shared" si="2847"/>
        <v>1694.9000000000001</v>
      </c>
      <c r="AI1156" s="31">
        <f t="shared" si="2848"/>
        <v>1694.9000000000001</v>
      </c>
      <c r="AJ1156" s="31">
        <f>AJ1157+AJ1158</f>
        <v>0</v>
      </c>
      <c r="AK1156" s="31">
        <f>AK1157+AK1158</f>
        <v>0</v>
      </c>
      <c r="AL1156" s="31">
        <f>AL1157+AL1158</f>
        <v>0</v>
      </c>
      <c r="AM1156" s="31">
        <f>AM1157+AM1158</f>
        <v>0</v>
      </c>
      <c r="AN1156" s="31">
        <f>AN1157+AN1158</f>
        <v>0</v>
      </c>
      <c r="AO1156" s="31">
        <f>AO1157+AO1158</f>
        <v>0</v>
      </c>
      <c r="AP1156" s="31">
        <f>AP1157+AP1158</f>
        <v>0</v>
      </c>
      <c r="AQ1156" s="31">
        <f>AQ1157+AQ1158</f>
        <v>0</v>
      </c>
      <c r="AR1156" s="31">
        <f>AR1157+AR1158</f>
        <v>0</v>
      </c>
      <c r="AS1156" s="31">
        <f t="shared" si="2840"/>
        <v>1654</v>
      </c>
      <c r="AT1156" s="31">
        <f t="shared" si="2841"/>
        <v>1694.9000000000001</v>
      </c>
      <c r="AU1156" s="31">
        <f t="shared" si="2842"/>
        <v>1694.9000000000001</v>
      </c>
      <c r="AV1156" s="31">
        <f>AV1157+AV1158</f>
        <v>0</v>
      </c>
      <c r="AW1156" s="32"/>
      <c r="AX1156" s="32"/>
      <c r="AY1156" s="1"/>
      <c r="AZ1156" s="1"/>
      <c r="BA1156" s="1"/>
      <c r="BB1156" s="1"/>
      <c r="BC1156" s="1"/>
      <c r="BD1156" s="1"/>
      <c r="BE1156" s="1"/>
    </row>
    <row r="1157" ht="78.75">
      <c r="A1157" s="29" t="s">
        <v>508</v>
      </c>
      <c r="B1157" s="29" t="s">
        <v>63</v>
      </c>
      <c r="C1157" s="29" t="s">
        <v>144</v>
      </c>
      <c r="D1157" s="29" t="s">
        <v>458</v>
      </c>
      <c r="E1157" s="29" t="s">
        <v>51</v>
      </c>
      <c r="F1157" s="30" t="s">
        <v>52</v>
      </c>
      <c r="G1157" s="31">
        <v>1374.3</v>
      </c>
      <c r="H1157" s="31">
        <v>1413</v>
      </c>
      <c r="I1157" s="31">
        <v>1413</v>
      </c>
      <c r="J1157" s="31"/>
      <c r="K1157" s="31"/>
      <c r="L1157" s="31"/>
      <c r="M1157" s="31">
        <f t="shared" si="2879"/>
        <v>1374.3</v>
      </c>
      <c r="N1157" s="31">
        <f t="shared" si="2880"/>
        <v>1413</v>
      </c>
      <c r="O1157" s="31">
        <f t="shared" si="2881"/>
        <v>1413</v>
      </c>
      <c r="P1157" s="31"/>
      <c r="Q1157" s="31"/>
      <c r="R1157" s="31"/>
      <c r="S1157" s="31"/>
      <c r="T1157" s="31"/>
      <c r="U1157" s="31"/>
      <c r="V1157" s="31"/>
      <c r="W1157" s="31"/>
      <c r="X1157" s="31"/>
      <c r="Y1157" s="31"/>
      <c r="Z1157" s="31"/>
      <c r="AA1157" s="31"/>
      <c r="AB1157" s="31"/>
      <c r="AC1157" s="31">
        <f t="shared" si="2843"/>
        <v>1374.3</v>
      </c>
      <c r="AD1157" s="31">
        <f t="shared" si="2844"/>
        <v>1413</v>
      </c>
      <c r="AE1157" s="31">
        <f t="shared" si="2845"/>
        <v>1413</v>
      </c>
      <c r="AF1157" s="31"/>
      <c r="AG1157" s="31">
        <f t="shared" si="2846"/>
        <v>1374.3</v>
      </c>
      <c r="AH1157" s="31">
        <f t="shared" si="2847"/>
        <v>1413</v>
      </c>
      <c r="AI1157" s="31">
        <f t="shared" si="2848"/>
        <v>1413</v>
      </c>
      <c r="AJ1157" s="31"/>
      <c r="AK1157" s="31"/>
      <c r="AL1157" s="31"/>
      <c r="AM1157" s="31"/>
      <c r="AN1157" s="31"/>
      <c r="AO1157" s="31"/>
      <c r="AP1157" s="31"/>
      <c r="AQ1157" s="31"/>
      <c r="AR1157" s="31"/>
      <c r="AS1157" s="31">
        <f t="shared" si="2840"/>
        <v>1374.3</v>
      </c>
      <c r="AT1157" s="31">
        <f t="shared" si="2841"/>
        <v>1413</v>
      </c>
      <c r="AU1157" s="31">
        <f t="shared" si="2842"/>
        <v>1413</v>
      </c>
      <c r="AV1157" s="31"/>
      <c r="AW1157" s="32"/>
      <c r="AX1157" s="32"/>
      <c r="AY1157" s="1"/>
      <c r="AZ1157" s="1"/>
      <c r="BA1157" s="1"/>
      <c r="BB1157" s="1"/>
      <c r="BC1157" s="1"/>
      <c r="BD1157" s="1"/>
      <c r="BE1157" s="1"/>
    </row>
    <row r="1158" ht="31.5">
      <c r="A1158" s="29" t="s">
        <v>508</v>
      </c>
      <c r="B1158" s="29" t="s">
        <v>63</v>
      </c>
      <c r="C1158" s="29" t="s">
        <v>144</v>
      </c>
      <c r="D1158" s="29" t="s">
        <v>458</v>
      </c>
      <c r="E1158" s="29" t="s">
        <v>39</v>
      </c>
      <c r="F1158" s="30" t="s">
        <v>40</v>
      </c>
      <c r="G1158" s="31">
        <v>279.69999999999999</v>
      </c>
      <c r="H1158" s="31">
        <v>281.89999999999998</v>
      </c>
      <c r="I1158" s="31">
        <v>281.89999999999998</v>
      </c>
      <c r="J1158" s="31"/>
      <c r="K1158" s="31"/>
      <c r="L1158" s="31"/>
      <c r="M1158" s="31">
        <f t="shared" si="2879"/>
        <v>279.69999999999999</v>
      </c>
      <c r="N1158" s="31">
        <f t="shared" si="2880"/>
        <v>281.89999999999998</v>
      </c>
      <c r="O1158" s="31">
        <f t="shared" si="2881"/>
        <v>281.89999999999998</v>
      </c>
      <c r="P1158" s="31"/>
      <c r="Q1158" s="31"/>
      <c r="R1158" s="31"/>
      <c r="S1158" s="31"/>
      <c r="T1158" s="31"/>
      <c r="U1158" s="31"/>
      <c r="V1158" s="31"/>
      <c r="W1158" s="31"/>
      <c r="X1158" s="31"/>
      <c r="Y1158" s="31"/>
      <c r="Z1158" s="31"/>
      <c r="AA1158" s="31"/>
      <c r="AB1158" s="31"/>
      <c r="AC1158" s="31">
        <f t="shared" si="2843"/>
        <v>279.69999999999999</v>
      </c>
      <c r="AD1158" s="31">
        <f t="shared" si="2844"/>
        <v>281.89999999999998</v>
      </c>
      <c r="AE1158" s="31">
        <f t="shared" si="2845"/>
        <v>281.89999999999998</v>
      </c>
      <c r="AF1158" s="31"/>
      <c r="AG1158" s="31">
        <f t="shared" si="2846"/>
        <v>279.69999999999999</v>
      </c>
      <c r="AH1158" s="31">
        <f t="shared" si="2847"/>
        <v>281.89999999999998</v>
      </c>
      <c r="AI1158" s="31">
        <f t="shared" si="2848"/>
        <v>281.89999999999998</v>
      </c>
      <c r="AJ1158" s="31"/>
      <c r="AK1158" s="31"/>
      <c r="AL1158" s="31"/>
      <c r="AM1158" s="31"/>
      <c r="AN1158" s="31"/>
      <c r="AO1158" s="31"/>
      <c r="AP1158" s="31"/>
      <c r="AQ1158" s="31"/>
      <c r="AR1158" s="31"/>
      <c r="AS1158" s="31">
        <f t="shared" si="2840"/>
        <v>279.69999999999999</v>
      </c>
      <c r="AT1158" s="31">
        <f t="shared" si="2841"/>
        <v>281.89999999999998</v>
      </c>
      <c r="AU1158" s="31">
        <f t="shared" si="2842"/>
        <v>281.89999999999998</v>
      </c>
      <c r="AV1158" s="31"/>
      <c r="AW1158" s="32"/>
      <c r="AX1158" s="32"/>
      <c r="AY1158" s="1"/>
      <c r="AZ1158" s="1"/>
      <c r="BA1158" s="1"/>
      <c r="BB1158" s="1"/>
      <c r="BC1158" s="1"/>
      <c r="BD1158" s="1"/>
      <c r="BE1158" s="1"/>
    </row>
    <row r="1159" s="19" customFormat="1">
      <c r="A1159" s="20" t="s">
        <v>508</v>
      </c>
      <c r="B1159" s="20" t="s">
        <v>116</v>
      </c>
      <c r="C1159" s="20"/>
      <c r="D1159" s="20"/>
      <c r="E1159" s="20"/>
      <c r="F1159" s="21" t="s">
        <v>117</v>
      </c>
      <c r="G1159" s="22">
        <f>G1171+G1160</f>
        <v>28447.900000000001</v>
      </c>
      <c r="H1159" s="22">
        <f>H1171+H1160</f>
        <v>19444.799999999999</v>
      </c>
      <c r="I1159" s="22">
        <f>I1171+I1160</f>
        <v>19444.799999999999</v>
      </c>
      <c r="J1159" s="22">
        <f>J1171+J1160</f>
        <v>1587.4000000000001</v>
      </c>
      <c r="K1159" s="22">
        <f>K1171+K1160</f>
        <v>1587.4000000000001</v>
      </c>
      <c r="L1159" s="22">
        <f>L1171+L1160</f>
        <v>1587.4000000000001</v>
      </c>
      <c r="M1159" s="22">
        <f t="shared" si="2879"/>
        <v>30035.300000000003</v>
      </c>
      <c r="N1159" s="22">
        <f t="shared" si="2880"/>
        <v>21032.200000000001</v>
      </c>
      <c r="O1159" s="22">
        <f t="shared" si="2881"/>
        <v>21032.200000000001</v>
      </c>
      <c r="P1159" s="22">
        <f>P1171+P1160</f>
        <v>0</v>
      </c>
      <c r="Q1159" s="22">
        <f>Q1171+Q1160</f>
        <v>0</v>
      </c>
      <c r="R1159" s="22">
        <f>R1171+R1160</f>
        <v>-3738.5999999999999</v>
      </c>
      <c r="S1159" s="22">
        <f>S1171+S1160</f>
        <v>0</v>
      </c>
      <c r="T1159" s="22">
        <f>T1171+T1160</f>
        <v>0</v>
      </c>
      <c r="U1159" s="22">
        <f>U1171+U1160</f>
        <v>0</v>
      </c>
      <c r="V1159" s="22">
        <f>V1171+V1160</f>
        <v>0</v>
      </c>
      <c r="W1159" s="22">
        <f>W1171+W1160</f>
        <v>0</v>
      </c>
      <c r="X1159" s="22">
        <f>X1171+X1160</f>
        <v>0</v>
      </c>
      <c r="Y1159" s="22">
        <f>Y1171+Y1160</f>
        <v>0</v>
      </c>
      <c r="Z1159" s="22">
        <f>Z1171+Z1160</f>
        <v>0</v>
      </c>
      <c r="AA1159" s="22">
        <f>AA1171+AA1160</f>
        <v>0</v>
      </c>
      <c r="AB1159" s="22">
        <f>AB1171+AB1160</f>
        <v>0</v>
      </c>
      <c r="AC1159" s="22">
        <f t="shared" si="2843"/>
        <v>26296.700000000004</v>
      </c>
      <c r="AD1159" s="22">
        <f t="shared" si="2844"/>
        <v>21032.200000000001</v>
      </c>
      <c r="AE1159" s="22">
        <f t="shared" si="2845"/>
        <v>21032.200000000001</v>
      </c>
      <c r="AF1159" s="22">
        <f>AF1171+AF1160</f>
        <v>0</v>
      </c>
      <c r="AG1159" s="22">
        <f t="shared" si="2846"/>
        <v>26296.700000000004</v>
      </c>
      <c r="AH1159" s="22">
        <f t="shared" si="2847"/>
        <v>21032.200000000001</v>
      </c>
      <c r="AI1159" s="22">
        <f t="shared" si="2848"/>
        <v>21032.200000000001</v>
      </c>
      <c r="AJ1159" s="22">
        <f>AJ1171+AJ1160</f>
        <v>-545.33299999999997</v>
      </c>
      <c r="AK1159" s="22">
        <f>AK1171+AK1160</f>
        <v>0</v>
      </c>
      <c r="AL1159" s="22">
        <f>AL1171+AL1160</f>
        <v>-683.40800000000002</v>
      </c>
      <c r="AM1159" s="22">
        <f>AM1171+AM1160</f>
        <v>0</v>
      </c>
      <c r="AN1159" s="22">
        <f>AN1171+AN1160</f>
        <v>0</v>
      </c>
      <c r="AO1159" s="22">
        <f>AO1171+AO1160</f>
        <v>0</v>
      </c>
      <c r="AP1159" s="22">
        <f>AP1171+AP1160</f>
        <v>0</v>
      </c>
      <c r="AQ1159" s="22">
        <f>AQ1171+AQ1160</f>
        <v>0</v>
      </c>
      <c r="AR1159" s="22">
        <f>AR1171+AR1160</f>
        <v>0</v>
      </c>
      <c r="AS1159" s="22">
        <f t="shared" si="2840"/>
        <v>25067.959000000006</v>
      </c>
      <c r="AT1159" s="22">
        <f t="shared" si="2841"/>
        <v>21032.200000000001</v>
      </c>
      <c r="AU1159" s="22">
        <f t="shared" si="2842"/>
        <v>21032.200000000001</v>
      </c>
      <c r="AV1159" s="22">
        <f>AV1171+AV1160</f>
        <v>0</v>
      </c>
      <c r="AW1159" s="23"/>
      <c r="AX1159" s="23"/>
      <c r="AY1159" s="19"/>
      <c r="AZ1159" s="19"/>
      <c r="BA1159" s="19"/>
      <c r="BB1159" s="19"/>
      <c r="BC1159" s="19"/>
      <c r="BD1159" s="19"/>
      <c r="BE1159" s="19"/>
    </row>
    <row r="1160" s="24" customFormat="1">
      <c r="A1160" s="25" t="s">
        <v>508</v>
      </c>
      <c r="B1160" s="25" t="s">
        <v>116</v>
      </c>
      <c r="C1160" s="25" t="s">
        <v>255</v>
      </c>
      <c r="D1160" s="25"/>
      <c r="E1160" s="25"/>
      <c r="F1160" s="26" t="s">
        <v>460</v>
      </c>
      <c r="G1160" s="27">
        <f>G1161+G1166</f>
        <v>17451.799999999999</v>
      </c>
      <c r="H1160" s="27">
        <f>H1161+H1166</f>
        <v>17451.799999999999</v>
      </c>
      <c r="I1160" s="27">
        <f>I1161+I1166</f>
        <v>17451.799999999999</v>
      </c>
      <c r="J1160" s="27">
        <f>J1161+J1166</f>
        <v>1587.4000000000001</v>
      </c>
      <c r="K1160" s="27">
        <f>K1161+K1166</f>
        <v>1587.4000000000001</v>
      </c>
      <c r="L1160" s="27">
        <f>L1161+L1166</f>
        <v>1587.4000000000001</v>
      </c>
      <c r="M1160" s="27">
        <f t="shared" si="2879"/>
        <v>19039.200000000001</v>
      </c>
      <c r="N1160" s="27">
        <f t="shared" si="2880"/>
        <v>19039.200000000001</v>
      </c>
      <c r="O1160" s="27">
        <f t="shared" si="2881"/>
        <v>19039.200000000001</v>
      </c>
      <c r="P1160" s="27">
        <f>P1161+P1166</f>
        <v>0</v>
      </c>
      <c r="Q1160" s="27">
        <f>Q1161+Q1166</f>
        <v>0</v>
      </c>
      <c r="R1160" s="27">
        <f>R1161+R1166</f>
        <v>0</v>
      </c>
      <c r="S1160" s="27">
        <f>S1161+S1166</f>
        <v>0</v>
      </c>
      <c r="T1160" s="27">
        <f>T1161+T1166</f>
        <v>0</v>
      </c>
      <c r="U1160" s="27">
        <f>U1161+U1166</f>
        <v>0</v>
      </c>
      <c r="V1160" s="27">
        <f>V1161+V1166</f>
        <v>0</v>
      </c>
      <c r="W1160" s="27">
        <f>W1161+W1166</f>
        <v>0</v>
      </c>
      <c r="X1160" s="27">
        <f>X1161+X1166</f>
        <v>0</v>
      </c>
      <c r="Y1160" s="27">
        <f>Y1161+Y1166</f>
        <v>0</v>
      </c>
      <c r="Z1160" s="27">
        <f>Z1161+Z1166</f>
        <v>0</v>
      </c>
      <c r="AA1160" s="27">
        <f>AA1161+AA1166</f>
        <v>0</v>
      </c>
      <c r="AB1160" s="27">
        <f>AB1161+AB1166</f>
        <v>0</v>
      </c>
      <c r="AC1160" s="27">
        <f t="shared" si="2843"/>
        <v>19039.200000000001</v>
      </c>
      <c r="AD1160" s="27">
        <f t="shared" si="2844"/>
        <v>19039.200000000001</v>
      </c>
      <c r="AE1160" s="27">
        <f t="shared" si="2845"/>
        <v>19039.200000000001</v>
      </c>
      <c r="AF1160" s="27">
        <f>AF1161+AF1166</f>
        <v>0</v>
      </c>
      <c r="AG1160" s="27">
        <f t="shared" si="2846"/>
        <v>19039.200000000001</v>
      </c>
      <c r="AH1160" s="27">
        <f t="shared" si="2847"/>
        <v>19039.200000000001</v>
      </c>
      <c r="AI1160" s="27">
        <f t="shared" si="2848"/>
        <v>19039.200000000001</v>
      </c>
      <c r="AJ1160" s="27">
        <f>AJ1161+AJ1166</f>
        <v>0</v>
      </c>
      <c r="AK1160" s="27">
        <f>AK1161+AK1166</f>
        <v>0</v>
      </c>
      <c r="AL1160" s="27">
        <f>AL1161+AL1166</f>
        <v>0</v>
      </c>
      <c r="AM1160" s="27">
        <f>AM1161+AM1166</f>
        <v>0</v>
      </c>
      <c r="AN1160" s="27">
        <f>AN1161+AN1166</f>
        <v>0</v>
      </c>
      <c r="AO1160" s="27">
        <f>AO1161+AO1166</f>
        <v>0</v>
      </c>
      <c r="AP1160" s="27">
        <f>AP1161+AP1166</f>
        <v>0</v>
      </c>
      <c r="AQ1160" s="27">
        <f>AQ1161+AQ1166</f>
        <v>0</v>
      </c>
      <c r="AR1160" s="27">
        <f>AR1161+AR1166</f>
        <v>0</v>
      </c>
      <c r="AS1160" s="27">
        <f t="shared" si="2840"/>
        <v>19039.200000000001</v>
      </c>
      <c r="AT1160" s="27">
        <f t="shared" si="2841"/>
        <v>19039.200000000001</v>
      </c>
      <c r="AU1160" s="27">
        <f t="shared" si="2842"/>
        <v>19039.200000000001</v>
      </c>
      <c r="AV1160" s="27">
        <f>AV1161+AV1166</f>
        <v>0</v>
      </c>
      <c r="AW1160" s="28"/>
      <c r="AX1160" s="28"/>
      <c r="AY1160" s="24"/>
      <c r="AZ1160" s="24"/>
      <c r="BA1160" s="24"/>
      <c r="BB1160" s="24"/>
      <c r="BC1160" s="24"/>
      <c r="BD1160" s="24"/>
      <c r="BE1160" s="24"/>
    </row>
    <row r="1161" ht="31.5">
      <c r="A1161" s="29" t="s">
        <v>508</v>
      </c>
      <c r="B1161" s="29" t="s">
        <v>116</v>
      </c>
      <c r="C1161" s="29" t="s">
        <v>255</v>
      </c>
      <c r="D1161" s="29" t="s">
        <v>65</v>
      </c>
      <c r="E1161" s="36"/>
      <c r="F1161" s="30" t="s">
        <v>66</v>
      </c>
      <c r="G1161" s="31">
        <f t="shared" ref="G1161:G1174" si="2912">G1162</f>
        <v>2054.9000000000001</v>
      </c>
      <c r="H1161" s="31">
        <f t="shared" ref="H1161:H1174" si="2913">H1162</f>
        <v>2054.9000000000001</v>
      </c>
      <c r="I1161" s="31">
        <f t="shared" ref="I1161:I1174" si="2914">I1162</f>
        <v>2054.9000000000001</v>
      </c>
      <c r="J1161" s="31">
        <f t="shared" ref="J1161:J1174" si="2915">J1162</f>
        <v>0</v>
      </c>
      <c r="K1161" s="31">
        <f t="shared" ref="K1161:K1174" si="2916">K1162</f>
        <v>0</v>
      </c>
      <c r="L1161" s="31">
        <f t="shared" ref="L1161:L1174" si="2917">L1162</f>
        <v>0</v>
      </c>
      <c r="M1161" s="31">
        <f t="shared" si="2879"/>
        <v>2054.9000000000001</v>
      </c>
      <c r="N1161" s="31">
        <f t="shared" si="2880"/>
        <v>2054.9000000000001</v>
      </c>
      <c r="O1161" s="31">
        <f t="shared" si="2881"/>
        <v>2054.9000000000001</v>
      </c>
      <c r="P1161" s="31">
        <f t="shared" ref="P1161:P1174" si="2918">P1162</f>
        <v>0</v>
      </c>
      <c r="Q1161" s="31">
        <f t="shared" ref="Q1161:Q1174" si="2919">Q1162</f>
        <v>0</v>
      </c>
      <c r="R1161" s="31">
        <f t="shared" ref="R1161:R1174" si="2920">R1162</f>
        <v>0</v>
      </c>
      <c r="S1161" s="31">
        <f t="shared" ref="S1161:S1174" si="2921">S1162</f>
        <v>0</v>
      </c>
      <c r="T1161" s="31">
        <f t="shared" ref="T1161:T1174" si="2922">T1162</f>
        <v>0</v>
      </c>
      <c r="U1161" s="31">
        <f t="shared" ref="U1161:U1174" si="2923">U1162</f>
        <v>0</v>
      </c>
      <c r="V1161" s="31">
        <f t="shared" ref="V1161:V1174" si="2924">V1162</f>
        <v>0</v>
      </c>
      <c r="W1161" s="31">
        <f t="shared" ref="W1161:W1174" si="2925">W1162</f>
        <v>0</v>
      </c>
      <c r="X1161" s="31">
        <f t="shared" ref="X1161:X1174" si="2926">X1162</f>
        <v>0</v>
      </c>
      <c r="Y1161" s="31">
        <f t="shared" ref="Y1161:Y1174" si="2927">Y1162</f>
        <v>0</v>
      </c>
      <c r="Z1161" s="31">
        <f t="shared" ref="Z1161:Z1174" si="2928">Z1162</f>
        <v>0</v>
      </c>
      <c r="AA1161" s="31">
        <f t="shared" ref="AA1161:AA1174" si="2929">AA1162</f>
        <v>0</v>
      </c>
      <c r="AB1161" s="31">
        <f t="shared" ref="AB1161:AB1174" si="2930">AB1162</f>
        <v>0</v>
      </c>
      <c r="AC1161" s="31">
        <f t="shared" si="2843"/>
        <v>2054.9000000000001</v>
      </c>
      <c r="AD1161" s="31">
        <f t="shared" si="2844"/>
        <v>2054.9000000000001</v>
      </c>
      <c r="AE1161" s="31">
        <f t="shared" si="2845"/>
        <v>2054.9000000000001</v>
      </c>
      <c r="AF1161" s="31">
        <f t="shared" ref="AF1161:AF1174" si="2931">AF1162</f>
        <v>0</v>
      </c>
      <c r="AG1161" s="31">
        <f t="shared" si="2846"/>
        <v>2054.9000000000001</v>
      </c>
      <c r="AH1161" s="31">
        <f t="shared" si="2847"/>
        <v>2054.9000000000001</v>
      </c>
      <c r="AI1161" s="31">
        <f t="shared" si="2848"/>
        <v>2054.9000000000001</v>
      </c>
      <c r="AJ1161" s="31">
        <f t="shared" ref="AJ1161:AJ1174" si="2932">AJ1162</f>
        <v>0</v>
      </c>
      <c r="AK1161" s="31">
        <f t="shared" ref="AK1161:AK1174" si="2933">AK1162</f>
        <v>0</v>
      </c>
      <c r="AL1161" s="31">
        <f t="shared" ref="AL1161:AL1174" si="2934">AL1162</f>
        <v>0</v>
      </c>
      <c r="AM1161" s="31">
        <f t="shared" ref="AM1161:AM1174" si="2935">AM1162</f>
        <v>0</v>
      </c>
      <c r="AN1161" s="31">
        <f t="shared" ref="AN1161:AN1174" si="2936">AN1162</f>
        <v>0</v>
      </c>
      <c r="AO1161" s="31">
        <f t="shared" ref="AO1161:AO1174" si="2937">AO1162</f>
        <v>0</v>
      </c>
      <c r="AP1161" s="31">
        <f t="shared" ref="AP1161:AP1174" si="2938">AP1162</f>
        <v>0</v>
      </c>
      <c r="AQ1161" s="31">
        <f t="shared" ref="AQ1161:AQ1174" si="2939">AQ1162</f>
        <v>0</v>
      </c>
      <c r="AR1161" s="31">
        <f t="shared" ref="AR1161:AR1174" si="2940">AR1162</f>
        <v>0</v>
      </c>
      <c r="AS1161" s="31">
        <f t="shared" si="2840"/>
        <v>2054.9000000000001</v>
      </c>
      <c r="AT1161" s="31">
        <f t="shared" si="2841"/>
        <v>2054.9000000000001</v>
      </c>
      <c r="AU1161" s="31">
        <f t="shared" si="2842"/>
        <v>2054.9000000000001</v>
      </c>
      <c r="AV1161" s="31">
        <f t="shared" ref="AV1161:AV1174" si="2941">AV1162</f>
        <v>0</v>
      </c>
      <c r="AW1161" s="32"/>
      <c r="AX1161" s="32"/>
      <c r="AY1161" s="1"/>
      <c r="AZ1161" s="1"/>
      <c r="BA1161" s="1"/>
      <c r="BB1161" s="1"/>
      <c r="BC1161" s="1"/>
      <c r="BD1161" s="1"/>
      <c r="BE1161" s="1"/>
    </row>
    <row r="1162" hidden="1">
      <c r="A1162" s="29" t="s">
        <v>508</v>
      </c>
      <c r="B1162" s="29" t="s">
        <v>116</v>
      </c>
      <c r="C1162" s="29" t="s">
        <v>255</v>
      </c>
      <c r="D1162" s="29" t="s">
        <v>67</v>
      </c>
      <c r="E1162" s="36"/>
      <c r="F1162" s="30" t="s">
        <v>34</v>
      </c>
      <c r="G1162" s="31">
        <f t="shared" si="2912"/>
        <v>2054.9000000000001</v>
      </c>
      <c r="H1162" s="31">
        <f t="shared" si="2913"/>
        <v>2054.9000000000001</v>
      </c>
      <c r="I1162" s="31">
        <f t="shared" si="2914"/>
        <v>2054.9000000000001</v>
      </c>
      <c r="J1162" s="31">
        <f t="shared" si="2915"/>
        <v>0</v>
      </c>
      <c r="K1162" s="31">
        <f t="shared" si="2916"/>
        <v>0</v>
      </c>
      <c r="L1162" s="31">
        <f t="shared" si="2917"/>
        <v>0</v>
      </c>
      <c r="M1162" s="31">
        <f t="shared" si="2879"/>
        <v>2054.9000000000001</v>
      </c>
      <c r="N1162" s="31">
        <f t="shared" si="2880"/>
        <v>2054.9000000000001</v>
      </c>
      <c r="O1162" s="31">
        <f t="shared" si="2881"/>
        <v>2054.9000000000001</v>
      </c>
      <c r="P1162" s="31">
        <f t="shared" si="2918"/>
        <v>0</v>
      </c>
      <c r="Q1162" s="31">
        <f t="shared" si="2919"/>
        <v>0</v>
      </c>
      <c r="R1162" s="31">
        <f t="shared" si="2920"/>
        <v>0</v>
      </c>
      <c r="S1162" s="31">
        <f t="shared" si="2921"/>
        <v>0</v>
      </c>
      <c r="T1162" s="31">
        <f t="shared" si="2922"/>
        <v>0</v>
      </c>
      <c r="U1162" s="31">
        <f t="shared" si="2923"/>
        <v>0</v>
      </c>
      <c r="V1162" s="31">
        <f t="shared" si="2924"/>
        <v>0</v>
      </c>
      <c r="W1162" s="31">
        <f t="shared" si="2925"/>
        <v>0</v>
      </c>
      <c r="X1162" s="31">
        <f t="shared" si="2926"/>
        <v>0</v>
      </c>
      <c r="Y1162" s="31">
        <f t="shared" si="2927"/>
        <v>0</v>
      </c>
      <c r="Z1162" s="31">
        <f t="shared" si="2928"/>
        <v>0</v>
      </c>
      <c r="AA1162" s="31">
        <f t="shared" si="2929"/>
        <v>0</v>
      </c>
      <c r="AB1162" s="31">
        <f t="shared" si="2930"/>
        <v>0</v>
      </c>
      <c r="AC1162" s="31">
        <f t="shared" si="2843"/>
        <v>2054.9000000000001</v>
      </c>
      <c r="AD1162" s="31">
        <f t="shared" si="2844"/>
        <v>2054.9000000000001</v>
      </c>
      <c r="AE1162" s="31">
        <f t="shared" si="2845"/>
        <v>2054.9000000000001</v>
      </c>
      <c r="AF1162" s="31">
        <f t="shared" si="2931"/>
        <v>0</v>
      </c>
      <c r="AG1162" s="31">
        <f t="shared" si="2846"/>
        <v>2054.9000000000001</v>
      </c>
      <c r="AH1162" s="31">
        <f t="shared" si="2847"/>
        <v>2054.9000000000001</v>
      </c>
      <c r="AI1162" s="31">
        <f t="shared" si="2848"/>
        <v>2054.9000000000001</v>
      </c>
      <c r="AJ1162" s="31">
        <f t="shared" si="2932"/>
        <v>0</v>
      </c>
      <c r="AK1162" s="31">
        <f t="shared" si="2933"/>
        <v>0</v>
      </c>
      <c r="AL1162" s="31">
        <f t="shared" si="2934"/>
        <v>0</v>
      </c>
      <c r="AM1162" s="31">
        <f t="shared" si="2935"/>
        <v>0</v>
      </c>
      <c r="AN1162" s="31">
        <f t="shared" si="2936"/>
        <v>0</v>
      </c>
      <c r="AO1162" s="31">
        <f t="shared" si="2937"/>
        <v>0</v>
      </c>
      <c r="AP1162" s="31">
        <f t="shared" si="2938"/>
        <v>0</v>
      </c>
      <c r="AQ1162" s="31">
        <f t="shared" si="2939"/>
        <v>0</v>
      </c>
      <c r="AR1162" s="31">
        <f t="shared" si="2940"/>
        <v>0</v>
      </c>
      <c r="AS1162" s="31">
        <f t="shared" si="2840"/>
        <v>2054.9000000000001</v>
      </c>
      <c r="AT1162" s="31">
        <f t="shared" si="2841"/>
        <v>2054.9000000000001</v>
      </c>
      <c r="AU1162" s="31">
        <f t="shared" si="2842"/>
        <v>2054.9000000000001</v>
      </c>
      <c r="AV1162" s="31">
        <f t="shared" si="2941"/>
        <v>0</v>
      </c>
      <c r="AW1162" s="32">
        <v>0</v>
      </c>
      <c r="AX1162" s="32"/>
      <c r="AY1162" s="1" t="s">
        <v>152</v>
      </c>
      <c r="AZ1162" s="1"/>
      <c r="BA1162" s="1"/>
      <c r="BB1162" s="1"/>
      <c r="BC1162" s="1"/>
      <c r="BD1162" s="1"/>
      <c r="BE1162" s="1"/>
    </row>
    <row r="1163" ht="31.5">
      <c r="A1163" s="29" t="s">
        <v>508</v>
      </c>
      <c r="B1163" s="29" t="s">
        <v>116</v>
      </c>
      <c r="C1163" s="29" t="s">
        <v>255</v>
      </c>
      <c r="D1163" s="29" t="s">
        <v>461</v>
      </c>
      <c r="E1163" s="36"/>
      <c r="F1163" s="30" t="s">
        <v>462</v>
      </c>
      <c r="G1163" s="31">
        <f t="shared" si="2912"/>
        <v>2054.9000000000001</v>
      </c>
      <c r="H1163" s="31">
        <f t="shared" si="2913"/>
        <v>2054.9000000000001</v>
      </c>
      <c r="I1163" s="31">
        <f t="shared" si="2914"/>
        <v>2054.9000000000001</v>
      </c>
      <c r="J1163" s="31">
        <f t="shared" si="2915"/>
        <v>0</v>
      </c>
      <c r="K1163" s="31">
        <f t="shared" si="2916"/>
        <v>0</v>
      </c>
      <c r="L1163" s="31">
        <f t="shared" si="2917"/>
        <v>0</v>
      </c>
      <c r="M1163" s="31">
        <f t="shared" si="2879"/>
        <v>2054.9000000000001</v>
      </c>
      <c r="N1163" s="31">
        <f t="shared" si="2880"/>
        <v>2054.9000000000001</v>
      </c>
      <c r="O1163" s="31">
        <f t="shared" si="2881"/>
        <v>2054.9000000000001</v>
      </c>
      <c r="P1163" s="31">
        <f t="shared" si="2918"/>
        <v>0</v>
      </c>
      <c r="Q1163" s="31">
        <f t="shared" si="2919"/>
        <v>0</v>
      </c>
      <c r="R1163" s="31">
        <f t="shared" si="2920"/>
        <v>0</v>
      </c>
      <c r="S1163" s="31">
        <f t="shared" si="2921"/>
        <v>0</v>
      </c>
      <c r="T1163" s="31">
        <f t="shared" si="2922"/>
        <v>0</v>
      </c>
      <c r="U1163" s="31">
        <f t="shared" si="2923"/>
        <v>0</v>
      </c>
      <c r="V1163" s="31">
        <f t="shared" si="2924"/>
        <v>0</v>
      </c>
      <c r="W1163" s="31">
        <f t="shared" si="2925"/>
        <v>0</v>
      </c>
      <c r="X1163" s="31">
        <f t="shared" si="2926"/>
        <v>0</v>
      </c>
      <c r="Y1163" s="31">
        <f t="shared" si="2927"/>
        <v>0</v>
      </c>
      <c r="Z1163" s="31">
        <f t="shared" si="2928"/>
        <v>0</v>
      </c>
      <c r="AA1163" s="31">
        <f t="shared" si="2929"/>
        <v>0</v>
      </c>
      <c r="AB1163" s="31">
        <f t="shared" si="2930"/>
        <v>0</v>
      </c>
      <c r="AC1163" s="31">
        <f t="shared" si="2843"/>
        <v>2054.9000000000001</v>
      </c>
      <c r="AD1163" s="31">
        <f t="shared" si="2844"/>
        <v>2054.9000000000001</v>
      </c>
      <c r="AE1163" s="31">
        <f t="shared" si="2845"/>
        <v>2054.9000000000001</v>
      </c>
      <c r="AF1163" s="31">
        <f t="shared" si="2931"/>
        <v>0</v>
      </c>
      <c r="AG1163" s="31">
        <f t="shared" si="2846"/>
        <v>2054.9000000000001</v>
      </c>
      <c r="AH1163" s="31">
        <f t="shared" si="2847"/>
        <v>2054.9000000000001</v>
      </c>
      <c r="AI1163" s="31">
        <f t="shared" si="2848"/>
        <v>2054.9000000000001</v>
      </c>
      <c r="AJ1163" s="31">
        <f t="shared" si="2932"/>
        <v>0</v>
      </c>
      <c r="AK1163" s="31">
        <f t="shared" si="2933"/>
        <v>0</v>
      </c>
      <c r="AL1163" s="31">
        <f t="shared" si="2934"/>
        <v>0</v>
      </c>
      <c r="AM1163" s="31">
        <f t="shared" si="2935"/>
        <v>0</v>
      </c>
      <c r="AN1163" s="31">
        <f t="shared" si="2936"/>
        <v>0</v>
      </c>
      <c r="AO1163" s="31">
        <f t="shared" si="2937"/>
        <v>0</v>
      </c>
      <c r="AP1163" s="31">
        <f t="shared" si="2938"/>
        <v>0</v>
      </c>
      <c r="AQ1163" s="31">
        <f t="shared" si="2939"/>
        <v>0</v>
      </c>
      <c r="AR1163" s="31">
        <f t="shared" si="2940"/>
        <v>0</v>
      </c>
      <c r="AS1163" s="31">
        <f t="shared" si="2840"/>
        <v>2054.9000000000001</v>
      </c>
      <c r="AT1163" s="31">
        <f t="shared" si="2841"/>
        <v>2054.9000000000001</v>
      </c>
      <c r="AU1163" s="31">
        <f t="shared" si="2842"/>
        <v>2054.9000000000001</v>
      </c>
      <c r="AV1163" s="31">
        <f t="shared" si="2941"/>
        <v>0</v>
      </c>
      <c r="AW1163" s="32"/>
      <c r="AX1163" s="32"/>
      <c r="AY1163" s="1"/>
      <c r="AZ1163" s="1"/>
      <c r="BA1163" s="1"/>
      <c r="BB1163" s="1"/>
      <c r="BC1163" s="1"/>
      <c r="BD1163" s="1"/>
      <c r="BE1163" s="1"/>
    </row>
    <row r="1164" ht="31.5">
      <c r="A1164" s="29" t="s">
        <v>508</v>
      </c>
      <c r="B1164" s="29" t="s">
        <v>116</v>
      </c>
      <c r="C1164" s="29" t="s">
        <v>255</v>
      </c>
      <c r="D1164" s="29" t="s">
        <v>463</v>
      </c>
      <c r="E1164" s="36"/>
      <c r="F1164" s="30" t="s">
        <v>464</v>
      </c>
      <c r="G1164" s="31">
        <f t="shared" si="2912"/>
        <v>2054.9000000000001</v>
      </c>
      <c r="H1164" s="31">
        <f t="shared" si="2913"/>
        <v>2054.9000000000001</v>
      </c>
      <c r="I1164" s="31">
        <f t="shared" si="2914"/>
        <v>2054.9000000000001</v>
      </c>
      <c r="J1164" s="31">
        <f t="shared" si="2915"/>
        <v>0</v>
      </c>
      <c r="K1164" s="31">
        <f t="shared" si="2916"/>
        <v>0</v>
      </c>
      <c r="L1164" s="31">
        <f t="shared" si="2917"/>
        <v>0</v>
      </c>
      <c r="M1164" s="31">
        <f t="shared" si="2879"/>
        <v>2054.9000000000001</v>
      </c>
      <c r="N1164" s="31">
        <f t="shared" si="2880"/>
        <v>2054.9000000000001</v>
      </c>
      <c r="O1164" s="31">
        <f t="shared" si="2881"/>
        <v>2054.9000000000001</v>
      </c>
      <c r="P1164" s="31">
        <f t="shared" si="2918"/>
        <v>0</v>
      </c>
      <c r="Q1164" s="31">
        <f t="shared" si="2919"/>
        <v>0</v>
      </c>
      <c r="R1164" s="31">
        <f t="shared" si="2920"/>
        <v>0</v>
      </c>
      <c r="S1164" s="31">
        <f t="shared" si="2921"/>
        <v>0</v>
      </c>
      <c r="T1164" s="31">
        <f t="shared" si="2922"/>
        <v>0</v>
      </c>
      <c r="U1164" s="31">
        <f t="shared" si="2923"/>
        <v>0</v>
      </c>
      <c r="V1164" s="31">
        <f t="shared" si="2924"/>
        <v>0</v>
      </c>
      <c r="W1164" s="31">
        <f t="shared" si="2925"/>
        <v>0</v>
      </c>
      <c r="X1164" s="31">
        <f t="shared" si="2926"/>
        <v>0</v>
      </c>
      <c r="Y1164" s="31">
        <f t="shared" si="2927"/>
        <v>0</v>
      </c>
      <c r="Z1164" s="31">
        <f t="shared" si="2928"/>
        <v>0</v>
      </c>
      <c r="AA1164" s="31">
        <f t="shared" si="2929"/>
        <v>0</v>
      </c>
      <c r="AB1164" s="31">
        <f t="shared" si="2930"/>
        <v>0</v>
      </c>
      <c r="AC1164" s="31">
        <f t="shared" si="2843"/>
        <v>2054.9000000000001</v>
      </c>
      <c r="AD1164" s="31">
        <f t="shared" si="2844"/>
        <v>2054.9000000000001</v>
      </c>
      <c r="AE1164" s="31">
        <f t="shared" si="2845"/>
        <v>2054.9000000000001</v>
      </c>
      <c r="AF1164" s="31">
        <f t="shared" si="2931"/>
        <v>0</v>
      </c>
      <c r="AG1164" s="31">
        <f t="shared" si="2846"/>
        <v>2054.9000000000001</v>
      </c>
      <c r="AH1164" s="31">
        <f t="shared" si="2847"/>
        <v>2054.9000000000001</v>
      </c>
      <c r="AI1164" s="31">
        <f t="shared" si="2848"/>
        <v>2054.9000000000001</v>
      </c>
      <c r="AJ1164" s="31">
        <f t="shared" si="2932"/>
        <v>0</v>
      </c>
      <c r="AK1164" s="31">
        <f t="shared" si="2933"/>
        <v>0</v>
      </c>
      <c r="AL1164" s="31">
        <f t="shared" si="2934"/>
        <v>0</v>
      </c>
      <c r="AM1164" s="31">
        <f t="shared" si="2935"/>
        <v>0</v>
      </c>
      <c r="AN1164" s="31">
        <f t="shared" si="2936"/>
        <v>0</v>
      </c>
      <c r="AO1164" s="31">
        <f t="shared" si="2937"/>
        <v>0</v>
      </c>
      <c r="AP1164" s="31">
        <f t="shared" si="2938"/>
        <v>0</v>
      </c>
      <c r="AQ1164" s="31">
        <f t="shared" si="2939"/>
        <v>0</v>
      </c>
      <c r="AR1164" s="31">
        <f t="shared" si="2940"/>
        <v>0</v>
      </c>
      <c r="AS1164" s="31">
        <f t="shared" si="2840"/>
        <v>2054.9000000000001</v>
      </c>
      <c r="AT1164" s="31">
        <f t="shared" si="2841"/>
        <v>2054.9000000000001</v>
      </c>
      <c r="AU1164" s="31">
        <f t="shared" si="2842"/>
        <v>2054.9000000000001</v>
      </c>
      <c r="AV1164" s="31">
        <f t="shared" si="2941"/>
        <v>0</v>
      </c>
      <c r="AW1164" s="32"/>
      <c r="AX1164" s="32"/>
      <c r="AY1164" s="1"/>
      <c r="AZ1164" s="1"/>
      <c r="BA1164" s="1"/>
      <c r="BB1164" s="1"/>
      <c r="BC1164" s="1"/>
      <c r="BD1164" s="1"/>
      <c r="BE1164" s="1"/>
    </row>
    <row r="1165" ht="31.5">
      <c r="A1165" s="29" t="s">
        <v>508</v>
      </c>
      <c r="B1165" s="29" t="s">
        <v>116</v>
      </c>
      <c r="C1165" s="29" t="s">
        <v>255</v>
      </c>
      <c r="D1165" s="29" t="s">
        <v>463</v>
      </c>
      <c r="E1165" s="29" t="s">
        <v>39</v>
      </c>
      <c r="F1165" s="30" t="s">
        <v>40</v>
      </c>
      <c r="G1165" s="31">
        <v>2054.9000000000001</v>
      </c>
      <c r="H1165" s="31">
        <v>2054.9000000000001</v>
      </c>
      <c r="I1165" s="31">
        <v>2054.9000000000001</v>
      </c>
      <c r="J1165" s="31"/>
      <c r="K1165" s="31"/>
      <c r="L1165" s="31"/>
      <c r="M1165" s="31">
        <f t="shared" si="2879"/>
        <v>2054.9000000000001</v>
      </c>
      <c r="N1165" s="31">
        <f t="shared" si="2880"/>
        <v>2054.9000000000001</v>
      </c>
      <c r="O1165" s="31">
        <f t="shared" si="2881"/>
        <v>2054.9000000000001</v>
      </c>
      <c r="P1165" s="31"/>
      <c r="Q1165" s="31"/>
      <c r="R1165" s="31"/>
      <c r="S1165" s="31"/>
      <c r="T1165" s="31"/>
      <c r="U1165" s="31"/>
      <c r="V1165" s="31"/>
      <c r="W1165" s="31"/>
      <c r="X1165" s="31"/>
      <c r="Y1165" s="31"/>
      <c r="Z1165" s="31"/>
      <c r="AA1165" s="31"/>
      <c r="AB1165" s="31"/>
      <c r="AC1165" s="31">
        <f t="shared" si="2843"/>
        <v>2054.9000000000001</v>
      </c>
      <c r="AD1165" s="31">
        <f t="shared" si="2844"/>
        <v>2054.9000000000001</v>
      </c>
      <c r="AE1165" s="31">
        <f t="shared" si="2845"/>
        <v>2054.9000000000001</v>
      </c>
      <c r="AF1165" s="31"/>
      <c r="AG1165" s="31">
        <f t="shared" si="2846"/>
        <v>2054.9000000000001</v>
      </c>
      <c r="AH1165" s="31">
        <f t="shared" si="2847"/>
        <v>2054.9000000000001</v>
      </c>
      <c r="AI1165" s="31">
        <f t="shared" si="2848"/>
        <v>2054.9000000000001</v>
      </c>
      <c r="AJ1165" s="31"/>
      <c r="AK1165" s="31"/>
      <c r="AL1165" s="31"/>
      <c r="AM1165" s="31"/>
      <c r="AN1165" s="31"/>
      <c r="AO1165" s="31"/>
      <c r="AP1165" s="31"/>
      <c r="AQ1165" s="31"/>
      <c r="AR1165" s="31"/>
      <c r="AS1165" s="31">
        <f t="shared" si="2840"/>
        <v>2054.9000000000001</v>
      </c>
      <c r="AT1165" s="31">
        <f t="shared" si="2841"/>
        <v>2054.9000000000001</v>
      </c>
      <c r="AU1165" s="31">
        <f t="shared" si="2842"/>
        <v>2054.9000000000001</v>
      </c>
      <c r="AV1165" s="31"/>
      <c r="AW1165" s="32"/>
      <c r="AX1165" s="32"/>
      <c r="AY1165" s="1"/>
      <c r="AZ1165" s="1"/>
      <c r="BA1165" s="1"/>
      <c r="BB1165" s="1"/>
      <c r="BC1165" s="1"/>
      <c r="BD1165" s="1"/>
      <c r="BE1165" s="1"/>
    </row>
    <row r="1166" ht="31.5">
      <c r="A1166" s="29" t="s">
        <v>508</v>
      </c>
      <c r="B1166" s="29" t="s">
        <v>116</v>
      </c>
      <c r="C1166" s="29" t="s">
        <v>255</v>
      </c>
      <c r="D1166" s="29" t="s">
        <v>465</v>
      </c>
      <c r="E1166" s="36"/>
      <c r="F1166" s="30" t="s">
        <v>466</v>
      </c>
      <c r="G1166" s="31">
        <f t="shared" si="2912"/>
        <v>15396.9</v>
      </c>
      <c r="H1166" s="31">
        <f t="shared" si="2913"/>
        <v>15396.9</v>
      </c>
      <c r="I1166" s="31">
        <f t="shared" si="2914"/>
        <v>15396.9</v>
      </c>
      <c r="J1166" s="31">
        <f t="shared" si="2915"/>
        <v>1587.4000000000001</v>
      </c>
      <c r="K1166" s="31">
        <f t="shared" si="2916"/>
        <v>1587.4000000000001</v>
      </c>
      <c r="L1166" s="31">
        <f t="shared" si="2917"/>
        <v>1587.4000000000001</v>
      </c>
      <c r="M1166" s="31">
        <f t="shared" si="2879"/>
        <v>16984.299999999999</v>
      </c>
      <c r="N1166" s="31">
        <f t="shared" si="2880"/>
        <v>16984.299999999999</v>
      </c>
      <c r="O1166" s="31">
        <f t="shared" si="2881"/>
        <v>16984.299999999999</v>
      </c>
      <c r="P1166" s="31">
        <f t="shared" si="2918"/>
        <v>0</v>
      </c>
      <c r="Q1166" s="31">
        <f t="shared" si="2919"/>
        <v>0</v>
      </c>
      <c r="R1166" s="31">
        <f t="shared" si="2920"/>
        <v>0</v>
      </c>
      <c r="S1166" s="31">
        <f t="shared" si="2921"/>
        <v>0</v>
      </c>
      <c r="T1166" s="31">
        <f t="shared" si="2922"/>
        <v>0</v>
      </c>
      <c r="U1166" s="31">
        <f t="shared" si="2923"/>
        <v>0</v>
      </c>
      <c r="V1166" s="31">
        <f t="shared" si="2924"/>
        <v>0</v>
      </c>
      <c r="W1166" s="31">
        <f t="shared" si="2925"/>
        <v>0</v>
      </c>
      <c r="X1166" s="31">
        <f t="shared" si="2926"/>
        <v>0</v>
      </c>
      <c r="Y1166" s="31">
        <f t="shared" si="2927"/>
        <v>0</v>
      </c>
      <c r="Z1166" s="31">
        <f t="shared" si="2928"/>
        <v>0</v>
      </c>
      <c r="AA1166" s="31">
        <f t="shared" si="2929"/>
        <v>0</v>
      </c>
      <c r="AB1166" s="31">
        <f t="shared" si="2930"/>
        <v>0</v>
      </c>
      <c r="AC1166" s="31">
        <f t="shared" si="2843"/>
        <v>16984.299999999999</v>
      </c>
      <c r="AD1166" s="31">
        <f t="shared" si="2844"/>
        <v>16984.299999999999</v>
      </c>
      <c r="AE1166" s="31">
        <f t="shared" si="2845"/>
        <v>16984.299999999999</v>
      </c>
      <c r="AF1166" s="31">
        <f t="shared" si="2931"/>
        <v>0</v>
      </c>
      <c r="AG1166" s="31">
        <f t="shared" si="2846"/>
        <v>16984.299999999999</v>
      </c>
      <c r="AH1166" s="31">
        <f t="shared" si="2847"/>
        <v>16984.299999999999</v>
      </c>
      <c r="AI1166" s="31">
        <f t="shared" si="2848"/>
        <v>16984.299999999999</v>
      </c>
      <c r="AJ1166" s="31">
        <f t="shared" si="2932"/>
        <v>0</v>
      </c>
      <c r="AK1166" s="31">
        <f t="shared" si="2933"/>
        <v>0</v>
      </c>
      <c r="AL1166" s="31">
        <f t="shared" si="2934"/>
        <v>0</v>
      </c>
      <c r="AM1166" s="31">
        <f t="shared" si="2935"/>
        <v>0</v>
      </c>
      <c r="AN1166" s="31">
        <f t="shared" si="2936"/>
        <v>0</v>
      </c>
      <c r="AO1166" s="31">
        <f t="shared" si="2937"/>
        <v>0</v>
      </c>
      <c r="AP1166" s="31">
        <f t="shared" si="2938"/>
        <v>0</v>
      </c>
      <c r="AQ1166" s="31">
        <f t="shared" si="2939"/>
        <v>0</v>
      </c>
      <c r="AR1166" s="31">
        <f t="shared" si="2940"/>
        <v>0</v>
      </c>
      <c r="AS1166" s="31">
        <f t="shared" si="2840"/>
        <v>16984.299999999999</v>
      </c>
      <c r="AT1166" s="31">
        <f t="shared" si="2841"/>
        <v>16984.299999999999</v>
      </c>
      <c r="AU1166" s="31">
        <f t="shared" si="2842"/>
        <v>16984.299999999999</v>
      </c>
      <c r="AV1166" s="31">
        <f t="shared" si="2941"/>
        <v>0</v>
      </c>
      <c r="AW1166" s="32"/>
      <c r="AX1166" s="32"/>
      <c r="AY1166" s="1"/>
      <c r="AZ1166" s="1"/>
      <c r="BA1166" s="1"/>
      <c r="BB1166" s="1"/>
      <c r="BC1166" s="1"/>
      <c r="BD1166" s="1"/>
      <c r="BE1166" s="1"/>
    </row>
    <row r="1167">
      <c r="A1167" s="29" t="s">
        <v>508</v>
      </c>
      <c r="B1167" s="29" t="s">
        <v>116</v>
      </c>
      <c r="C1167" s="29" t="s">
        <v>255</v>
      </c>
      <c r="D1167" s="29" t="s">
        <v>467</v>
      </c>
      <c r="E1167" s="36"/>
      <c r="F1167" s="30" t="s">
        <v>440</v>
      </c>
      <c r="G1167" s="31">
        <f t="shared" si="2912"/>
        <v>15396.9</v>
      </c>
      <c r="H1167" s="31">
        <f t="shared" si="2913"/>
        <v>15396.9</v>
      </c>
      <c r="I1167" s="31">
        <f t="shared" si="2914"/>
        <v>15396.9</v>
      </c>
      <c r="J1167" s="31">
        <f t="shared" si="2915"/>
        <v>1587.4000000000001</v>
      </c>
      <c r="K1167" s="31">
        <f t="shared" si="2916"/>
        <v>1587.4000000000001</v>
      </c>
      <c r="L1167" s="31">
        <f t="shared" si="2917"/>
        <v>1587.4000000000001</v>
      </c>
      <c r="M1167" s="31">
        <f t="shared" si="2879"/>
        <v>16984.299999999999</v>
      </c>
      <c r="N1167" s="31">
        <f t="shared" si="2880"/>
        <v>16984.299999999999</v>
      </c>
      <c r="O1167" s="31">
        <f t="shared" si="2881"/>
        <v>16984.299999999999</v>
      </c>
      <c r="P1167" s="31">
        <f t="shared" si="2918"/>
        <v>0</v>
      </c>
      <c r="Q1167" s="31">
        <f t="shared" si="2919"/>
        <v>0</v>
      </c>
      <c r="R1167" s="31">
        <f t="shared" si="2920"/>
        <v>0</v>
      </c>
      <c r="S1167" s="31">
        <f t="shared" si="2921"/>
        <v>0</v>
      </c>
      <c r="T1167" s="31">
        <f t="shared" si="2922"/>
        <v>0</v>
      </c>
      <c r="U1167" s="31">
        <f t="shared" si="2923"/>
        <v>0</v>
      </c>
      <c r="V1167" s="31">
        <f t="shared" si="2924"/>
        <v>0</v>
      </c>
      <c r="W1167" s="31">
        <f t="shared" si="2925"/>
        <v>0</v>
      </c>
      <c r="X1167" s="31">
        <f t="shared" si="2926"/>
        <v>0</v>
      </c>
      <c r="Y1167" s="31">
        <f t="shared" si="2927"/>
        <v>0</v>
      </c>
      <c r="Z1167" s="31">
        <f t="shared" si="2928"/>
        <v>0</v>
      </c>
      <c r="AA1167" s="31">
        <f t="shared" si="2929"/>
        <v>0</v>
      </c>
      <c r="AB1167" s="31">
        <f t="shared" si="2930"/>
        <v>0</v>
      </c>
      <c r="AC1167" s="31">
        <f t="shared" si="2843"/>
        <v>16984.299999999999</v>
      </c>
      <c r="AD1167" s="31">
        <f t="shared" si="2844"/>
        <v>16984.299999999999</v>
      </c>
      <c r="AE1167" s="31">
        <f t="shared" si="2845"/>
        <v>16984.299999999999</v>
      </c>
      <c r="AF1167" s="31">
        <f t="shared" si="2931"/>
        <v>0</v>
      </c>
      <c r="AG1167" s="31">
        <f t="shared" si="2846"/>
        <v>16984.299999999999</v>
      </c>
      <c r="AH1167" s="31">
        <f t="shared" si="2847"/>
        <v>16984.299999999999</v>
      </c>
      <c r="AI1167" s="31">
        <f t="shared" si="2848"/>
        <v>16984.299999999999</v>
      </c>
      <c r="AJ1167" s="31">
        <f t="shared" si="2932"/>
        <v>0</v>
      </c>
      <c r="AK1167" s="31">
        <f t="shared" si="2933"/>
        <v>0</v>
      </c>
      <c r="AL1167" s="31">
        <f t="shared" si="2934"/>
        <v>0</v>
      </c>
      <c r="AM1167" s="31">
        <f t="shared" si="2935"/>
        <v>0</v>
      </c>
      <c r="AN1167" s="31">
        <f t="shared" si="2936"/>
        <v>0</v>
      </c>
      <c r="AO1167" s="31">
        <f t="shared" si="2937"/>
        <v>0</v>
      </c>
      <c r="AP1167" s="31">
        <f t="shared" si="2938"/>
        <v>0</v>
      </c>
      <c r="AQ1167" s="31">
        <f t="shared" si="2939"/>
        <v>0</v>
      </c>
      <c r="AR1167" s="31">
        <f t="shared" si="2940"/>
        <v>0</v>
      </c>
      <c r="AS1167" s="31">
        <f t="shared" si="2840"/>
        <v>16984.299999999999</v>
      </c>
      <c r="AT1167" s="31">
        <f t="shared" si="2841"/>
        <v>16984.299999999999</v>
      </c>
      <c r="AU1167" s="31">
        <f t="shared" si="2842"/>
        <v>16984.299999999999</v>
      </c>
      <c r="AV1167" s="31">
        <f t="shared" si="2941"/>
        <v>0</v>
      </c>
      <c r="AW1167" s="32"/>
      <c r="AX1167" s="32"/>
      <c r="AY1167" s="1"/>
      <c r="AZ1167" s="1"/>
      <c r="BA1167" s="1"/>
      <c r="BB1167" s="1"/>
      <c r="BC1167" s="1"/>
      <c r="BD1167" s="1"/>
      <c r="BE1167" s="1"/>
    </row>
    <row r="1168" ht="31.5">
      <c r="A1168" s="29" t="s">
        <v>508</v>
      </c>
      <c r="B1168" s="29" t="s">
        <v>116</v>
      </c>
      <c r="C1168" s="29" t="s">
        <v>255</v>
      </c>
      <c r="D1168" s="29" t="s">
        <v>468</v>
      </c>
      <c r="E1168" s="36"/>
      <c r="F1168" s="30" t="s">
        <v>469</v>
      </c>
      <c r="G1168" s="31">
        <f t="shared" si="2912"/>
        <v>15396.9</v>
      </c>
      <c r="H1168" s="31">
        <f t="shared" si="2913"/>
        <v>15396.9</v>
      </c>
      <c r="I1168" s="31">
        <f t="shared" si="2914"/>
        <v>15396.9</v>
      </c>
      <c r="J1168" s="31">
        <f t="shared" si="2915"/>
        <v>1587.4000000000001</v>
      </c>
      <c r="K1168" s="31">
        <f t="shared" si="2916"/>
        <v>1587.4000000000001</v>
      </c>
      <c r="L1168" s="31">
        <f t="shared" si="2917"/>
        <v>1587.4000000000001</v>
      </c>
      <c r="M1168" s="31">
        <f t="shared" si="2879"/>
        <v>16984.299999999999</v>
      </c>
      <c r="N1168" s="31">
        <f t="shared" si="2880"/>
        <v>16984.299999999999</v>
      </c>
      <c r="O1168" s="31">
        <f t="shared" si="2881"/>
        <v>16984.299999999999</v>
      </c>
      <c r="P1168" s="31">
        <f t="shared" si="2918"/>
        <v>0</v>
      </c>
      <c r="Q1168" s="31">
        <f t="shared" si="2919"/>
        <v>0</v>
      </c>
      <c r="R1168" s="31">
        <f t="shared" si="2920"/>
        <v>0</v>
      </c>
      <c r="S1168" s="31">
        <f t="shared" si="2921"/>
        <v>0</v>
      </c>
      <c r="T1168" s="31">
        <f t="shared" si="2922"/>
        <v>0</v>
      </c>
      <c r="U1168" s="31">
        <f t="shared" si="2923"/>
        <v>0</v>
      </c>
      <c r="V1168" s="31">
        <f t="shared" si="2924"/>
        <v>0</v>
      </c>
      <c r="W1168" s="31">
        <f t="shared" si="2925"/>
        <v>0</v>
      </c>
      <c r="X1168" s="31">
        <f t="shared" si="2926"/>
        <v>0</v>
      </c>
      <c r="Y1168" s="31">
        <f t="shared" si="2927"/>
        <v>0</v>
      </c>
      <c r="Z1168" s="31">
        <f t="shared" si="2928"/>
        <v>0</v>
      </c>
      <c r="AA1168" s="31">
        <f t="shared" si="2929"/>
        <v>0</v>
      </c>
      <c r="AB1168" s="31">
        <f t="shared" si="2930"/>
        <v>0</v>
      </c>
      <c r="AC1168" s="31">
        <f t="shared" si="2843"/>
        <v>16984.299999999999</v>
      </c>
      <c r="AD1168" s="31">
        <f t="shared" si="2844"/>
        <v>16984.299999999999</v>
      </c>
      <c r="AE1168" s="31">
        <f t="shared" si="2845"/>
        <v>16984.299999999999</v>
      </c>
      <c r="AF1168" s="31">
        <f t="shared" si="2931"/>
        <v>0</v>
      </c>
      <c r="AG1168" s="31">
        <f t="shared" si="2846"/>
        <v>16984.299999999999</v>
      </c>
      <c r="AH1168" s="31">
        <f t="shared" si="2847"/>
        <v>16984.299999999999</v>
      </c>
      <c r="AI1168" s="31">
        <f t="shared" si="2848"/>
        <v>16984.299999999999</v>
      </c>
      <c r="AJ1168" s="31">
        <f t="shared" si="2932"/>
        <v>0</v>
      </c>
      <c r="AK1168" s="31">
        <f t="shared" si="2933"/>
        <v>0</v>
      </c>
      <c r="AL1168" s="31">
        <f t="shared" si="2934"/>
        <v>0</v>
      </c>
      <c r="AM1168" s="31">
        <f t="shared" si="2935"/>
        <v>0</v>
      </c>
      <c r="AN1168" s="31">
        <f t="shared" si="2936"/>
        <v>0</v>
      </c>
      <c r="AO1168" s="31">
        <f t="shared" si="2937"/>
        <v>0</v>
      </c>
      <c r="AP1168" s="31">
        <f t="shared" si="2938"/>
        <v>0</v>
      </c>
      <c r="AQ1168" s="31">
        <f t="shared" si="2939"/>
        <v>0</v>
      </c>
      <c r="AR1168" s="31">
        <f t="shared" si="2940"/>
        <v>0</v>
      </c>
      <c r="AS1168" s="31">
        <f t="shared" si="2840"/>
        <v>16984.299999999999</v>
      </c>
      <c r="AT1168" s="31">
        <f t="shared" si="2841"/>
        <v>16984.299999999999</v>
      </c>
      <c r="AU1168" s="31">
        <f t="shared" si="2842"/>
        <v>16984.299999999999</v>
      </c>
      <c r="AV1168" s="31">
        <f t="shared" si="2941"/>
        <v>0</v>
      </c>
      <c r="AW1168" s="32"/>
      <c r="AX1168" s="32"/>
      <c r="AY1168" s="1"/>
      <c r="AZ1168" s="1"/>
      <c r="BA1168" s="1"/>
      <c r="BB1168" s="1"/>
      <c r="BC1168" s="1"/>
      <c r="BD1168" s="1"/>
      <c r="BE1168" s="1"/>
    </row>
    <row r="1169" ht="31.5">
      <c r="A1169" s="29" t="s">
        <v>508</v>
      </c>
      <c r="B1169" s="29" t="s">
        <v>116</v>
      </c>
      <c r="C1169" s="29" t="s">
        <v>255</v>
      </c>
      <c r="D1169" s="29" t="s">
        <v>470</v>
      </c>
      <c r="E1169" s="36"/>
      <c r="F1169" s="30" t="s">
        <v>471</v>
      </c>
      <c r="G1169" s="31">
        <f t="shared" si="2912"/>
        <v>15396.9</v>
      </c>
      <c r="H1169" s="31">
        <f t="shared" si="2913"/>
        <v>15396.9</v>
      </c>
      <c r="I1169" s="31">
        <f t="shared" si="2914"/>
        <v>15396.9</v>
      </c>
      <c r="J1169" s="31">
        <f t="shared" si="2915"/>
        <v>1587.4000000000001</v>
      </c>
      <c r="K1169" s="31">
        <f t="shared" si="2916"/>
        <v>1587.4000000000001</v>
      </c>
      <c r="L1169" s="31">
        <f t="shared" si="2917"/>
        <v>1587.4000000000001</v>
      </c>
      <c r="M1169" s="31">
        <f t="shared" si="2879"/>
        <v>16984.299999999999</v>
      </c>
      <c r="N1169" s="31">
        <f t="shared" si="2880"/>
        <v>16984.299999999999</v>
      </c>
      <c r="O1169" s="31">
        <f t="shared" si="2881"/>
        <v>16984.299999999999</v>
      </c>
      <c r="P1169" s="31">
        <f t="shared" si="2918"/>
        <v>0</v>
      </c>
      <c r="Q1169" s="31">
        <f t="shared" si="2919"/>
        <v>0</v>
      </c>
      <c r="R1169" s="31">
        <f t="shared" si="2920"/>
        <v>0</v>
      </c>
      <c r="S1169" s="31">
        <f t="shared" si="2921"/>
        <v>0</v>
      </c>
      <c r="T1169" s="31">
        <f t="shared" si="2922"/>
        <v>0</v>
      </c>
      <c r="U1169" s="31">
        <f t="shared" si="2923"/>
        <v>0</v>
      </c>
      <c r="V1169" s="31">
        <f t="shared" si="2924"/>
        <v>0</v>
      </c>
      <c r="W1169" s="31">
        <f t="shared" si="2925"/>
        <v>0</v>
      </c>
      <c r="X1169" s="31">
        <f t="shared" si="2926"/>
        <v>0</v>
      </c>
      <c r="Y1169" s="31">
        <f t="shared" si="2927"/>
        <v>0</v>
      </c>
      <c r="Z1169" s="31">
        <f t="shared" si="2928"/>
        <v>0</v>
      </c>
      <c r="AA1169" s="31">
        <f t="shared" si="2929"/>
        <v>0</v>
      </c>
      <c r="AB1169" s="31">
        <f t="shared" si="2930"/>
        <v>0</v>
      </c>
      <c r="AC1169" s="31">
        <f t="shared" si="2843"/>
        <v>16984.299999999999</v>
      </c>
      <c r="AD1169" s="31">
        <f t="shared" si="2844"/>
        <v>16984.299999999999</v>
      </c>
      <c r="AE1169" s="31">
        <f t="shared" si="2845"/>
        <v>16984.299999999999</v>
      </c>
      <c r="AF1169" s="31">
        <f t="shared" si="2931"/>
        <v>0</v>
      </c>
      <c r="AG1169" s="31">
        <f t="shared" si="2846"/>
        <v>16984.299999999999</v>
      </c>
      <c r="AH1169" s="31">
        <f t="shared" si="2847"/>
        <v>16984.299999999999</v>
      </c>
      <c r="AI1169" s="31">
        <f t="shared" si="2848"/>
        <v>16984.299999999999</v>
      </c>
      <c r="AJ1169" s="31">
        <f t="shared" si="2932"/>
        <v>0</v>
      </c>
      <c r="AK1169" s="31">
        <f t="shared" si="2933"/>
        <v>0</v>
      </c>
      <c r="AL1169" s="31">
        <f t="shared" si="2934"/>
        <v>0</v>
      </c>
      <c r="AM1169" s="31">
        <f t="shared" si="2935"/>
        <v>0</v>
      </c>
      <c r="AN1169" s="31">
        <f t="shared" si="2936"/>
        <v>0</v>
      </c>
      <c r="AO1169" s="31">
        <f t="shared" si="2937"/>
        <v>0</v>
      </c>
      <c r="AP1169" s="31">
        <f t="shared" si="2938"/>
        <v>0</v>
      </c>
      <c r="AQ1169" s="31">
        <f t="shared" si="2939"/>
        <v>0</v>
      </c>
      <c r="AR1169" s="31">
        <f t="shared" si="2940"/>
        <v>0</v>
      </c>
      <c r="AS1169" s="31">
        <f t="shared" si="2840"/>
        <v>16984.299999999999</v>
      </c>
      <c r="AT1169" s="31">
        <f t="shared" si="2841"/>
        <v>16984.299999999999</v>
      </c>
      <c r="AU1169" s="31">
        <f t="shared" si="2842"/>
        <v>16984.299999999999</v>
      </c>
      <c r="AV1169" s="31">
        <f t="shared" si="2941"/>
        <v>0</v>
      </c>
      <c r="AW1169" s="32"/>
      <c r="AX1169" s="32"/>
      <c r="AY1169" s="1"/>
      <c r="AZ1169" s="1"/>
      <c r="BA1169" s="1"/>
      <c r="BB1169" s="1"/>
      <c r="BC1169" s="1"/>
      <c r="BD1169" s="1"/>
      <c r="BE1169" s="1"/>
    </row>
    <row r="1170" ht="31.5">
      <c r="A1170" s="29" t="s">
        <v>508</v>
      </c>
      <c r="B1170" s="29" t="s">
        <v>116</v>
      </c>
      <c r="C1170" s="29" t="s">
        <v>255</v>
      </c>
      <c r="D1170" s="29" t="s">
        <v>470</v>
      </c>
      <c r="E1170" s="29" t="s">
        <v>129</v>
      </c>
      <c r="F1170" s="30" t="s">
        <v>130</v>
      </c>
      <c r="G1170" s="31">
        <v>15396.9</v>
      </c>
      <c r="H1170" s="31">
        <v>15396.9</v>
      </c>
      <c r="I1170" s="31">
        <v>15396.9</v>
      </c>
      <c r="J1170" s="33">
        <v>1587.4000000000001</v>
      </c>
      <c r="K1170" s="33">
        <v>1587.4000000000001</v>
      </c>
      <c r="L1170" s="33">
        <v>1587.4000000000001</v>
      </c>
      <c r="M1170" s="31">
        <f t="shared" si="2879"/>
        <v>16984.299999999999</v>
      </c>
      <c r="N1170" s="31">
        <f t="shared" si="2880"/>
        <v>16984.299999999999</v>
      </c>
      <c r="O1170" s="31">
        <f t="shared" si="2881"/>
        <v>16984.299999999999</v>
      </c>
      <c r="P1170" s="31"/>
      <c r="Q1170" s="31"/>
      <c r="R1170" s="31"/>
      <c r="S1170" s="31"/>
      <c r="T1170" s="31"/>
      <c r="U1170" s="31"/>
      <c r="V1170" s="31"/>
      <c r="W1170" s="31"/>
      <c r="X1170" s="31"/>
      <c r="Y1170" s="31"/>
      <c r="Z1170" s="31"/>
      <c r="AA1170" s="31"/>
      <c r="AB1170" s="31"/>
      <c r="AC1170" s="31">
        <f t="shared" si="2843"/>
        <v>16984.299999999999</v>
      </c>
      <c r="AD1170" s="31">
        <f t="shared" si="2844"/>
        <v>16984.299999999999</v>
      </c>
      <c r="AE1170" s="31">
        <f t="shared" si="2845"/>
        <v>16984.299999999999</v>
      </c>
      <c r="AF1170" s="31"/>
      <c r="AG1170" s="31">
        <f t="shared" si="2846"/>
        <v>16984.299999999999</v>
      </c>
      <c r="AH1170" s="31">
        <f t="shared" si="2847"/>
        <v>16984.299999999999</v>
      </c>
      <c r="AI1170" s="31">
        <f t="shared" si="2848"/>
        <v>16984.299999999999</v>
      </c>
      <c r="AJ1170" s="31"/>
      <c r="AK1170" s="31"/>
      <c r="AL1170" s="31"/>
      <c r="AM1170" s="31"/>
      <c r="AN1170" s="31"/>
      <c r="AO1170" s="31"/>
      <c r="AP1170" s="31"/>
      <c r="AQ1170" s="31"/>
      <c r="AR1170" s="31"/>
      <c r="AS1170" s="31">
        <f t="shared" si="2840"/>
        <v>16984.299999999999</v>
      </c>
      <c r="AT1170" s="31">
        <f t="shared" si="2841"/>
        <v>16984.299999999999</v>
      </c>
      <c r="AU1170" s="31">
        <f t="shared" si="2842"/>
        <v>16984.299999999999</v>
      </c>
      <c r="AV1170" s="31"/>
      <c r="AW1170" s="32"/>
      <c r="AX1170" s="32">
        <v>25</v>
      </c>
      <c r="AY1170" s="1"/>
      <c r="AZ1170" s="1"/>
      <c r="BA1170" s="1"/>
      <c r="BB1170" s="1"/>
      <c r="BC1170" s="1"/>
      <c r="BD1170" s="1"/>
      <c r="BE1170" s="1"/>
    </row>
    <row r="1171" s="24" customFormat="1">
      <c r="A1171" s="25" t="s">
        <v>508</v>
      </c>
      <c r="B1171" s="25" t="s">
        <v>116</v>
      </c>
      <c r="C1171" s="25" t="s">
        <v>118</v>
      </c>
      <c r="D1171" s="25"/>
      <c r="E1171" s="25"/>
      <c r="F1171" s="26" t="s">
        <v>119</v>
      </c>
      <c r="G1171" s="27">
        <f t="shared" si="2912"/>
        <v>10996.1</v>
      </c>
      <c r="H1171" s="27">
        <f t="shared" si="2913"/>
        <v>1993</v>
      </c>
      <c r="I1171" s="27">
        <f t="shared" si="2914"/>
        <v>1993</v>
      </c>
      <c r="J1171" s="27">
        <f t="shared" si="2915"/>
        <v>0</v>
      </c>
      <c r="K1171" s="27">
        <f t="shared" si="2916"/>
        <v>0</v>
      </c>
      <c r="L1171" s="27">
        <f t="shared" si="2917"/>
        <v>0</v>
      </c>
      <c r="M1171" s="27">
        <f t="shared" si="2879"/>
        <v>10996.1</v>
      </c>
      <c r="N1171" s="27">
        <f t="shared" si="2880"/>
        <v>1993</v>
      </c>
      <c r="O1171" s="27">
        <f t="shared" si="2881"/>
        <v>1993</v>
      </c>
      <c r="P1171" s="27">
        <f t="shared" si="2918"/>
        <v>0</v>
      </c>
      <c r="Q1171" s="27">
        <f t="shared" si="2919"/>
        <v>0</v>
      </c>
      <c r="R1171" s="27">
        <f t="shared" si="2920"/>
        <v>-3738.5999999999999</v>
      </c>
      <c r="S1171" s="27">
        <f t="shared" si="2921"/>
        <v>0</v>
      </c>
      <c r="T1171" s="27">
        <f t="shared" si="2922"/>
        <v>0</v>
      </c>
      <c r="U1171" s="27">
        <f t="shared" si="2923"/>
        <v>0</v>
      </c>
      <c r="V1171" s="27">
        <f t="shared" si="2924"/>
        <v>0</v>
      </c>
      <c r="W1171" s="27">
        <f t="shared" si="2925"/>
        <v>0</v>
      </c>
      <c r="X1171" s="27">
        <f t="shared" si="2926"/>
        <v>0</v>
      </c>
      <c r="Y1171" s="27">
        <f t="shared" si="2927"/>
        <v>0</v>
      </c>
      <c r="Z1171" s="27">
        <f t="shared" si="2928"/>
        <v>0</v>
      </c>
      <c r="AA1171" s="27">
        <f t="shared" si="2929"/>
        <v>0</v>
      </c>
      <c r="AB1171" s="27">
        <f t="shared" si="2930"/>
        <v>0</v>
      </c>
      <c r="AC1171" s="27">
        <f t="shared" si="2843"/>
        <v>7257.5</v>
      </c>
      <c r="AD1171" s="27">
        <f t="shared" si="2844"/>
        <v>1993</v>
      </c>
      <c r="AE1171" s="27">
        <f t="shared" si="2845"/>
        <v>1993</v>
      </c>
      <c r="AF1171" s="27">
        <f t="shared" si="2931"/>
        <v>0</v>
      </c>
      <c r="AG1171" s="27">
        <f t="shared" si="2846"/>
        <v>7257.5</v>
      </c>
      <c r="AH1171" s="27">
        <f t="shared" si="2847"/>
        <v>1993</v>
      </c>
      <c r="AI1171" s="27">
        <f t="shared" si="2848"/>
        <v>1993</v>
      </c>
      <c r="AJ1171" s="27">
        <f t="shared" si="2932"/>
        <v>-545.33299999999997</v>
      </c>
      <c r="AK1171" s="27">
        <f t="shared" si="2933"/>
        <v>0</v>
      </c>
      <c r="AL1171" s="27">
        <f t="shared" si="2934"/>
        <v>-683.40800000000002</v>
      </c>
      <c r="AM1171" s="27">
        <f t="shared" si="2935"/>
        <v>0</v>
      </c>
      <c r="AN1171" s="27">
        <f t="shared" si="2936"/>
        <v>0</v>
      </c>
      <c r="AO1171" s="27">
        <f t="shared" si="2937"/>
        <v>0</v>
      </c>
      <c r="AP1171" s="27">
        <f t="shared" si="2938"/>
        <v>0</v>
      </c>
      <c r="AQ1171" s="27">
        <f t="shared" si="2939"/>
        <v>0</v>
      </c>
      <c r="AR1171" s="27">
        <f t="shared" si="2940"/>
        <v>0</v>
      </c>
      <c r="AS1171" s="27">
        <f t="shared" si="2840"/>
        <v>6028.759</v>
      </c>
      <c r="AT1171" s="27">
        <f t="shared" si="2841"/>
        <v>1993</v>
      </c>
      <c r="AU1171" s="27">
        <f t="shared" si="2842"/>
        <v>1993</v>
      </c>
      <c r="AV1171" s="27">
        <f t="shared" si="2941"/>
        <v>0</v>
      </c>
      <c r="AW1171" s="28"/>
      <c r="AX1171" s="28"/>
      <c r="AY1171" s="24"/>
      <c r="AZ1171" s="24"/>
      <c r="BA1171" s="24"/>
      <c r="BB1171" s="24"/>
      <c r="BC1171" s="24"/>
      <c r="BD1171" s="24"/>
      <c r="BE1171" s="24"/>
    </row>
    <row r="1172" ht="31.5">
      <c r="A1172" s="29" t="s">
        <v>508</v>
      </c>
      <c r="B1172" s="29" t="s">
        <v>116</v>
      </c>
      <c r="C1172" s="29" t="s">
        <v>118</v>
      </c>
      <c r="D1172" s="29" t="s">
        <v>120</v>
      </c>
      <c r="E1172" s="29"/>
      <c r="F1172" s="30" t="s">
        <v>121</v>
      </c>
      <c r="G1172" s="31">
        <f t="shared" si="2912"/>
        <v>10996.1</v>
      </c>
      <c r="H1172" s="31">
        <f t="shared" si="2913"/>
        <v>1993</v>
      </c>
      <c r="I1172" s="31">
        <f t="shared" si="2914"/>
        <v>1993</v>
      </c>
      <c r="J1172" s="31">
        <f t="shared" si="2915"/>
        <v>0</v>
      </c>
      <c r="K1172" s="31">
        <f t="shared" si="2916"/>
        <v>0</v>
      </c>
      <c r="L1172" s="31">
        <f t="shared" si="2917"/>
        <v>0</v>
      </c>
      <c r="M1172" s="31">
        <f t="shared" si="2879"/>
        <v>10996.1</v>
      </c>
      <c r="N1172" s="31">
        <f t="shared" si="2880"/>
        <v>1993</v>
      </c>
      <c r="O1172" s="31">
        <f t="shared" si="2881"/>
        <v>1993</v>
      </c>
      <c r="P1172" s="31">
        <f t="shared" si="2918"/>
        <v>0</v>
      </c>
      <c r="Q1172" s="31">
        <f t="shared" si="2919"/>
        <v>0</v>
      </c>
      <c r="R1172" s="31">
        <f t="shared" si="2920"/>
        <v>-3738.5999999999999</v>
      </c>
      <c r="S1172" s="31">
        <f t="shared" si="2921"/>
        <v>0</v>
      </c>
      <c r="T1172" s="31">
        <f t="shared" si="2922"/>
        <v>0</v>
      </c>
      <c r="U1172" s="31">
        <f t="shared" si="2923"/>
        <v>0</v>
      </c>
      <c r="V1172" s="31">
        <f t="shared" si="2924"/>
        <v>0</v>
      </c>
      <c r="W1172" s="31">
        <f t="shared" si="2925"/>
        <v>0</v>
      </c>
      <c r="X1172" s="31">
        <f t="shared" si="2926"/>
        <v>0</v>
      </c>
      <c r="Y1172" s="31">
        <f t="shared" si="2927"/>
        <v>0</v>
      </c>
      <c r="Z1172" s="31">
        <f t="shared" si="2928"/>
        <v>0</v>
      </c>
      <c r="AA1172" s="31">
        <f t="shared" si="2929"/>
        <v>0</v>
      </c>
      <c r="AB1172" s="31">
        <f t="shared" si="2930"/>
        <v>0</v>
      </c>
      <c r="AC1172" s="31">
        <f t="shared" si="2843"/>
        <v>7257.5</v>
      </c>
      <c r="AD1172" s="31">
        <f t="shared" si="2844"/>
        <v>1993</v>
      </c>
      <c r="AE1172" s="31">
        <f t="shared" si="2845"/>
        <v>1993</v>
      </c>
      <c r="AF1172" s="31">
        <f t="shared" si="2931"/>
        <v>0</v>
      </c>
      <c r="AG1172" s="31">
        <f t="shared" si="2846"/>
        <v>7257.5</v>
      </c>
      <c r="AH1172" s="31">
        <f t="shared" si="2847"/>
        <v>1993</v>
      </c>
      <c r="AI1172" s="31">
        <f t="shared" si="2848"/>
        <v>1993</v>
      </c>
      <c r="AJ1172" s="31">
        <f t="shared" si="2932"/>
        <v>-545.33299999999997</v>
      </c>
      <c r="AK1172" s="31">
        <f t="shared" si="2933"/>
        <v>0</v>
      </c>
      <c r="AL1172" s="31">
        <f t="shared" si="2934"/>
        <v>-683.40800000000002</v>
      </c>
      <c r="AM1172" s="31">
        <f t="shared" si="2935"/>
        <v>0</v>
      </c>
      <c r="AN1172" s="31">
        <f t="shared" si="2936"/>
        <v>0</v>
      </c>
      <c r="AO1172" s="31">
        <f t="shared" si="2937"/>
        <v>0</v>
      </c>
      <c r="AP1172" s="31">
        <f t="shared" si="2938"/>
        <v>0</v>
      </c>
      <c r="AQ1172" s="31">
        <f t="shared" si="2939"/>
        <v>0</v>
      </c>
      <c r="AR1172" s="31">
        <f t="shared" si="2940"/>
        <v>0</v>
      </c>
      <c r="AS1172" s="31">
        <f t="shared" si="2840"/>
        <v>6028.759</v>
      </c>
      <c r="AT1172" s="31">
        <f t="shared" si="2841"/>
        <v>1993</v>
      </c>
      <c r="AU1172" s="31">
        <f t="shared" si="2842"/>
        <v>1993</v>
      </c>
      <c r="AV1172" s="31">
        <f t="shared" si="2941"/>
        <v>0</v>
      </c>
      <c r="AW1172" s="32"/>
      <c r="AX1172" s="32"/>
      <c r="AY1172" s="1"/>
      <c r="AZ1172" s="1"/>
      <c r="BA1172" s="1"/>
      <c r="BB1172" s="1"/>
      <c r="BC1172" s="1"/>
      <c r="BD1172" s="1"/>
      <c r="BE1172" s="1"/>
    </row>
    <row r="1173" hidden="1">
      <c r="A1173" s="29" t="s">
        <v>508</v>
      </c>
      <c r="B1173" s="29" t="s">
        <v>116</v>
      </c>
      <c r="C1173" s="29" t="s">
        <v>118</v>
      </c>
      <c r="D1173" s="29" t="s">
        <v>122</v>
      </c>
      <c r="E1173" s="29"/>
      <c r="F1173" s="30" t="s">
        <v>34</v>
      </c>
      <c r="G1173" s="31">
        <f t="shared" si="2912"/>
        <v>10996.1</v>
      </c>
      <c r="H1173" s="31">
        <f t="shared" si="2913"/>
        <v>1993</v>
      </c>
      <c r="I1173" s="31">
        <f t="shared" si="2914"/>
        <v>1993</v>
      </c>
      <c r="J1173" s="31">
        <f t="shared" si="2915"/>
        <v>0</v>
      </c>
      <c r="K1173" s="31">
        <f t="shared" si="2916"/>
        <v>0</v>
      </c>
      <c r="L1173" s="31">
        <f t="shared" si="2917"/>
        <v>0</v>
      </c>
      <c r="M1173" s="31">
        <f t="shared" si="2879"/>
        <v>10996.1</v>
      </c>
      <c r="N1173" s="31">
        <f t="shared" si="2880"/>
        <v>1993</v>
      </c>
      <c r="O1173" s="31">
        <f t="shared" si="2881"/>
        <v>1993</v>
      </c>
      <c r="P1173" s="31">
        <f t="shared" si="2918"/>
        <v>0</v>
      </c>
      <c r="Q1173" s="31">
        <f t="shared" si="2919"/>
        <v>0</v>
      </c>
      <c r="R1173" s="31">
        <f t="shared" si="2920"/>
        <v>-3738.5999999999999</v>
      </c>
      <c r="S1173" s="31">
        <f t="shared" si="2921"/>
        <v>0</v>
      </c>
      <c r="T1173" s="31">
        <f t="shared" si="2922"/>
        <v>0</v>
      </c>
      <c r="U1173" s="31">
        <f t="shared" si="2923"/>
        <v>0</v>
      </c>
      <c r="V1173" s="31">
        <f t="shared" si="2924"/>
        <v>0</v>
      </c>
      <c r="W1173" s="31">
        <f t="shared" si="2925"/>
        <v>0</v>
      </c>
      <c r="X1173" s="31">
        <f t="shared" si="2926"/>
        <v>0</v>
      </c>
      <c r="Y1173" s="31">
        <f t="shared" si="2927"/>
        <v>0</v>
      </c>
      <c r="Z1173" s="31">
        <f t="shared" si="2928"/>
        <v>0</v>
      </c>
      <c r="AA1173" s="31">
        <f t="shared" si="2929"/>
        <v>0</v>
      </c>
      <c r="AB1173" s="31">
        <f t="shared" si="2930"/>
        <v>0</v>
      </c>
      <c r="AC1173" s="31">
        <f t="shared" si="2843"/>
        <v>7257.5</v>
      </c>
      <c r="AD1173" s="31">
        <f t="shared" si="2844"/>
        <v>1993</v>
      </c>
      <c r="AE1173" s="31">
        <f t="shared" si="2845"/>
        <v>1993</v>
      </c>
      <c r="AF1173" s="31">
        <f t="shared" si="2931"/>
        <v>0</v>
      </c>
      <c r="AG1173" s="31">
        <f t="shared" si="2846"/>
        <v>7257.5</v>
      </c>
      <c r="AH1173" s="31">
        <f t="shared" si="2847"/>
        <v>1993</v>
      </c>
      <c r="AI1173" s="31">
        <f t="shared" si="2848"/>
        <v>1993</v>
      </c>
      <c r="AJ1173" s="31">
        <f t="shared" si="2932"/>
        <v>-545.33299999999997</v>
      </c>
      <c r="AK1173" s="31">
        <f t="shared" si="2933"/>
        <v>0</v>
      </c>
      <c r="AL1173" s="31">
        <f t="shared" si="2934"/>
        <v>-683.40800000000002</v>
      </c>
      <c r="AM1173" s="31">
        <f t="shared" si="2935"/>
        <v>0</v>
      </c>
      <c r="AN1173" s="31">
        <f t="shared" si="2936"/>
        <v>0</v>
      </c>
      <c r="AO1173" s="31">
        <f t="shared" si="2937"/>
        <v>0</v>
      </c>
      <c r="AP1173" s="31">
        <f t="shared" si="2938"/>
        <v>0</v>
      </c>
      <c r="AQ1173" s="31">
        <f t="shared" si="2939"/>
        <v>0</v>
      </c>
      <c r="AR1173" s="31">
        <f t="shared" si="2940"/>
        <v>0</v>
      </c>
      <c r="AS1173" s="31">
        <f t="shared" si="2840"/>
        <v>6028.759</v>
      </c>
      <c r="AT1173" s="31">
        <f t="shared" si="2841"/>
        <v>1993</v>
      </c>
      <c r="AU1173" s="31">
        <f t="shared" si="2842"/>
        <v>1993</v>
      </c>
      <c r="AV1173" s="31">
        <f t="shared" si="2941"/>
        <v>0</v>
      </c>
      <c r="AW1173" s="32">
        <v>0</v>
      </c>
      <c r="AX1173" s="32"/>
      <c r="AY1173" s="1" t="s">
        <v>152</v>
      </c>
      <c r="AZ1173" s="1"/>
      <c r="BA1173" s="1"/>
      <c r="BB1173" s="1"/>
      <c r="BC1173" s="1"/>
      <c r="BD1173" s="1"/>
      <c r="BE1173" s="1"/>
    </row>
    <row r="1174" ht="47.25">
      <c r="A1174" s="29" t="s">
        <v>508</v>
      </c>
      <c r="B1174" s="29" t="s">
        <v>116</v>
      </c>
      <c r="C1174" s="29" t="s">
        <v>118</v>
      </c>
      <c r="D1174" s="29" t="s">
        <v>123</v>
      </c>
      <c r="E1174" s="29"/>
      <c r="F1174" s="30" t="s">
        <v>124</v>
      </c>
      <c r="G1174" s="31">
        <f t="shared" si="2912"/>
        <v>10996.1</v>
      </c>
      <c r="H1174" s="31">
        <f t="shared" si="2913"/>
        <v>1993</v>
      </c>
      <c r="I1174" s="31">
        <f t="shared" si="2914"/>
        <v>1993</v>
      </c>
      <c r="J1174" s="31">
        <f t="shared" si="2915"/>
        <v>0</v>
      </c>
      <c r="K1174" s="31">
        <f t="shared" si="2916"/>
        <v>0</v>
      </c>
      <c r="L1174" s="31">
        <f t="shared" si="2917"/>
        <v>0</v>
      </c>
      <c r="M1174" s="31">
        <f t="shared" si="2879"/>
        <v>10996.1</v>
      </c>
      <c r="N1174" s="31">
        <f t="shared" si="2880"/>
        <v>1993</v>
      </c>
      <c r="O1174" s="31">
        <f t="shared" si="2881"/>
        <v>1993</v>
      </c>
      <c r="P1174" s="31">
        <f t="shared" si="2918"/>
        <v>0</v>
      </c>
      <c r="Q1174" s="31">
        <f t="shared" si="2919"/>
        <v>0</v>
      </c>
      <c r="R1174" s="31">
        <f t="shared" si="2920"/>
        <v>-3738.5999999999999</v>
      </c>
      <c r="S1174" s="31">
        <f t="shared" si="2921"/>
        <v>0</v>
      </c>
      <c r="T1174" s="31">
        <f t="shared" si="2922"/>
        <v>0</v>
      </c>
      <c r="U1174" s="31">
        <f t="shared" si="2923"/>
        <v>0</v>
      </c>
      <c r="V1174" s="31">
        <f t="shared" si="2924"/>
        <v>0</v>
      </c>
      <c r="W1174" s="31">
        <f t="shared" si="2925"/>
        <v>0</v>
      </c>
      <c r="X1174" s="31">
        <f t="shared" si="2926"/>
        <v>0</v>
      </c>
      <c r="Y1174" s="31">
        <f t="shared" si="2927"/>
        <v>0</v>
      </c>
      <c r="Z1174" s="31">
        <f t="shared" si="2928"/>
        <v>0</v>
      </c>
      <c r="AA1174" s="31">
        <f t="shared" si="2929"/>
        <v>0</v>
      </c>
      <c r="AB1174" s="31">
        <f t="shared" si="2930"/>
        <v>0</v>
      </c>
      <c r="AC1174" s="31">
        <f t="shared" si="2843"/>
        <v>7257.5</v>
      </c>
      <c r="AD1174" s="31">
        <f t="shared" si="2844"/>
        <v>1993</v>
      </c>
      <c r="AE1174" s="31">
        <f t="shared" si="2845"/>
        <v>1993</v>
      </c>
      <c r="AF1174" s="31">
        <f t="shared" si="2931"/>
        <v>0</v>
      </c>
      <c r="AG1174" s="31">
        <f t="shared" si="2846"/>
        <v>7257.5</v>
      </c>
      <c r="AH1174" s="31">
        <f t="shared" si="2847"/>
        <v>1993</v>
      </c>
      <c r="AI1174" s="31">
        <f t="shared" si="2848"/>
        <v>1993</v>
      </c>
      <c r="AJ1174" s="31">
        <f t="shared" si="2932"/>
        <v>-545.33299999999997</v>
      </c>
      <c r="AK1174" s="31">
        <f t="shared" si="2933"/>
        <v>0</v>
      </c>
      <c r="AL1174" s="31">
        <f t="shared" si="2934"/>
        <v>-683.40800000000002</v>
      </c>
      <c r="AM1174" s="31">
        <f t="shared" si="2935"/>
        <v>0</v>
      </c>
      <c r="AN1174" s="31">
        <f t="shared" si="2936"/>
        <v>0</v>
      </c>
      <c r="AO1174" s="31">
        <f t="shared" si="2937"/>
        <v>0</v>
      </c>
      <c r="AP1174" s="31">
        <f t="shared" si="2938"/>
        <v>0</v>
      </c>
      <c r="AQ1174" s="31">
        <f t="shared" si="2939"/>
        <v>0</v>
      </c>
      <c r="AR1174" s="31">
        <f t="shared" si="2940"/>
        <v>0</v>
      </c>
      <c r="AS1174" s="31">
        <f t="shared" si="2840"/>
        <v>6028.759</v>
      </c>
      <c r="AT1174" s="31">
        <f t="shared" si="2841"/>
        <v>1993</v>
      </c>
      <c r="AU1174" s="31">
        <f t="shared" si="2842"/>
        <v>1993</v>
      </c>
      <c r="AV1174" s="31">
        <f t="shared" si="2941"/>
        <v>0</v>
      </c>
      <c r="AW1174" s="32"/>
      <c r="AX1174" s="32"/>
      <c r="AY1174" s="1"/>
      <c r="AZ1174" s="1"/>
      <c r="BA1174" s="1"/>
      <c r="BB1174" s="1"/>
      <c r="BC1174" s="1"/>
      <c r="BD1174" s="1"/>
      <c r="BE1174" s="1"/>
    </row>
    <row r="1175" ht="63">
      <c r="A1175" s="29" t="s">
        <v>508</v>
      </c>
      <c r="B1175" s="29" t="s">
        <v>116</v>
      </c>
      <c r="C1175" s="29" t="s">
        <v>118</v>
      </c>
      <c r="D1175" s="29" t="s">
        <v>472</v>
      </c>
      <c r="E1175" s="29"/>
      <c r="F1175" s="30" t="s">
        <v>473</v>
      </c>
      <c r="G1175" s="31">
        <f>G1176+G1177</f>
        <v>10996.1</v>
      </c>
      <c r="H1175" s="31">
        <f>H1176+H1177</f>
        <v>1993</v>
      </c>
      <c r="I1175" s="31">
        <f>I1176+I1177</f>
        <v>1993</v>
      </c>
      <c r="J1175" s="31">
        <f>J1176+J1177</f>
        <v>0</v>
      </c>
      <c r="K1175" s="31">
        <f>K1176+K1177</f>
        <v>0</v>
      </c>
      <c r="L1175" s="31">
        <f>L1176+L1177</f>
        <v>0</v>
      </c>
      <c r="M1175" s="31">
        <f t="shared" si="2879"/>
        <v>10996.1</v>
      </c>
      <c r="N1175" s="31">
        <f t="shared" si="2880"/>
        <v>1993</v>
      </c>
      <c r="O1175" s="31">
        <f t="shared" si="2881"/>
        <v>1993</v>
      </c>
      <c r="P1175" s="31">
        <f>P1176+P1177</f>
        <v>0</v>
      </c>
      <c r="Q1175" s="31">
        <f>Q1176+Q1177</f>
        <v>0</v>
      </c>
      <c r="R1175" s="31">
        <f>R1176+R1177</f>
        <v>-3738.5999999999999</v>
      </c>
      <c r="S1175" s="31">
        <f>S1176+S1177</f>
        <v>0</v>
      </c>
      <c r="T1175" s="31">
        <f>T1176+T1177</f>
        <v>0</v>
      </c>
      <c r="U1175" s="31">
        <f>U1176+U1177</f>
        <v>0</v>
      </c>
      <c r="V1175" s="31">
        <f>V1176+V1177</f>
        <v>0</v>
      </c>
      <c r="W1175" s="31">
        <f>W1176+W1177</f>
        <v>0</v>
      </c>
      <c r="X1175" s="31">
        <f>X1176+X1177</f>
        <v>0</v>
      </c>
      <c r="Y1175" s="31">
        <f>Y1176+Y1177</f>
        <v>0</v>
      </c>
      <c r="Z1175" s="31">
        <f>Z1176+Z1177</f>
        <v>0</v>
      </c>
      <c r="AA1175" s="31">
        <f>AA1176+AA1177</f>
        <v>0</v>
      </c>
      <c r="AB1175" s="31">
        <f>AB1176+AB1177</f>
        <v>0</v>
      </c>
      <c r="AC1175" s="31">
        <f t="shared" si="2843"/>
        <v>7257.5</v>
      </c>
      <c r="AD1175" s="31">
        <f t="shared" si="2844"/>
        <v>1993</v>
      </c>
      <c r="AE1175" s="31">
        <f t="shared" si="2845"/>
        <v>1993</v>
      </c>
      <c r="AF1175" s="31">
        <f>AF1176+AF1177</f>
        <v>0</v>
      </c>
      <c r="AG1175" s="31">
        <f t="shared" si="2846"/>
        <v>7257.5</v>
      </c>
      <c r="AH1175" s="31">
        <f t="shared" si="2847"/>
        <v>1993</v>
      </c>
      <c r="AI1175" s="31">
        <f t="shared" si="2848"/>
        <v>1993</v>
      </c>
      <c r="AJ1175" s="31">
        <f>AJ1176+AJ1177</f>
        <v>-545.33299999999997</v>
      </c>
      <c r="AK1175" s="31">
        <f>AK1176+AK1177</f>
        <v>0</v>
      </c>
      <c r="AL1175" s="31">
        <f>AL1176+AL1177</f>
        <v>-683.40800000000002</v>
      </c>
      <c r="AM1175" s="31">
        <f>AM1176+AM1177</f>
        <v>0</v>
      </c>
      <c r="AN1175" s="31">
        <f>AN1176+AN1177</f>
        <v>0</v>
      </c>
      <c r="AO1175" s="31">
        <f>AO1176+AO1177</f>
        <v>0</v>
      </c>
      <c r="AP1175" s="31">
        <f>AP1176+AP1177</f>
        <v>0</v>
      </c>
      <c r="AQ1175" s="31">
        <f>AQ1176+AQ1177</f>
        <v>0</v>
      </c>
      <c r="AR1175" s="31">
        <f>AR1176+AR1177</f>
        <v>0</v>
      </c>
      <c r="AS1175" s="31">
        <f t="shared" si="2840"/>
        <v>6028.759</v>
      </c>
      <c r="AT1175" s="31">
        <f t="shared" si="2841"/>
        <v>1993</v>
      </c>
      <c r="AU1175" s="31">
        <f t="shared" si="2842"/>
        <v>1993</v>
      </c>
      <c r="AV1175" s="31">
        <f>AV1176+AV1177</f>
        <v>0</v>
      </c>
      <c r="AW1175" s="32"/>
      <c r="AX1175" s="32"/>
      <c r="AY1175" s="1"/>
      <c r="AZ1175" s="1"/>
      <c r="BA1175" s="1"/>
      <c r="BB1175" s="1"/>
      <c r="BC1175" s="1"/>
      <c r="BD1175" s="1"/>
      <c r="BE1175" s="1"/>
    </row>
    <row r="1176" ht="31.5">
      <c r="A1176" s="29" t="s">
        <v>508</v>
      </c>
      <c r="B1176" s="29" t="s">
        <v>116</v>
      </c>
      <c r="C1176" s="29" t="s">
        <v>118</v>
      </c>
      <c r="D1176" s="29" t="s">
        <v>472</v>
      </c>
      <c r="E1176" s="29" t="s">
        <v>39</v>
      </c>
      <c r="F1176" s="30" t="s">
        <v>40</v>
      </c>
      <c r="G1176" s="31">
        <v>9003.1000000000004</v>
      </c>
      <c r="H1176" s="31"/>
      <c r="I1176" s="31"/>
      <c r="J1176" s="31"/>
      <c r="K1176" s="31"/>
      <c r="L1176" s="31"/>
      <c r="M1176" s="31">
        <f t="shared" si="2879"/>
        <v>9003.1000000000004</v>
      </c>
      <c r="N1176" s="31">
        <f t="shared" si="2880"/>
        <v>0</v>
      </c>
      <c r="O1176" s="31">
        <f t="shared" si="2881"/>
        <v>0</v>
      </c>
      <c r="P1176" s="31"/>
      <c r="Q1176" s="31"/>
      <c r="R1176" s="31">
        <v>-3738.5999999999999</v>
      </c>
      <c r="S1176" s="31"/>
      <c r="T1176" s="31"/>
      <c r="U1176" s="31"/>
      <c r="V1176" s="31"/>
      <c r="W1176" s="31"/>
      <c r="X1176" s="31"/>
      <c r="Y1176" s="31"/>
      <c r="Z1176" s="31"/>
      <c r="AA1176" s="31"/>
      <c r="AB1176" s="31"/>
      <c r="AC1176" s="31">
        <f t="shared" si="2843"/>
        <v>5264.5</v>
      </c>
      <c r="AD1176" s="31">
        <f t="shared" si="2844"/>
        <v>0</v>
      </c>
      <c r="AE1176" s="31">
        <f t="shared" si="2845"/>
        <v>0</v>
      </c>
      <c r="AF1176" s="31"/>
      <c r="AG1176" s="31">
        <f t="shared" si="2846"/>
        <v>5264.5</v>
      </c>
      <c r="AH1176" s="31">
        <f t="shared" si="2847"/>
        <v>0</v>
      </c>
      <c r="AI1176" s="31">
        <f t="shared" si="2848"/>
        <v>0</v>
      </c>
      <c r="AJ1176" s="31">
        <v>-545.33299999999997</v>
      </c>
      <c r="AK1176" s="31"/>
      <c r="AL1176" s="31">
        <v>-683.40800000000002</v>
      </c>
      <c r="AM1176" s="31"/>
      <c r="AN1176" s="31"/>
      <c r="AO1176" s="31"/>
      <c r="AP1176" s="31"/>
      <c r="AQ1176" s="31"/>
      <c r="AR1176" s="31"/>
      <c r="AS1176" s="31">
        <f t="shared" si="2840"/>
        <v>4035.7590000000005</v>
      </c>
      <c r="AT1176" s="31">
        <f t="shared" si="2841"/>
        <v>0</v>
      </c>
      <c r="AU1176" s="31">
        <f t="shared" si="2842"/>
        <v>0</v>
      </c>
      <c r="AV1176" s="31"/>
      <c r="AW1176" s="32"/>
      <c r="AX1176" s="32"/>
      <c r="AY1176" s="1"/>
      <c r="AZ1176" s="1"/>
      <c r="BA1176" s="1"/>
      <c r="BB1176" s="1"/>
      <c r="BC1176" s="1"/>
      <c r="BD1176" s="1"/>
      <c r="BE1176" s="1"/>
    </row>
    <row r="1177">
      <c r="A1177" s="29" t="s">
        <v>508</v>
      </c>
      <c r="B1177" s="29" t="s">
        <v>116</v>
      </c>
      <c r="C1177" s="29" t="s">
        <v>118</v>
      </c>
      <c r="D1177" s="29" t="s">
        <v>472</v>
      </c>
      <c r="E1177" s="29" t="s">
        <v>41</v>
      </c>
      <c r="F1177" s="30" t="s">
        <v>42</v>
      </c>
      <c r="G1177" s="31">
        <v>1993</v>
      </c>
      <c r="H1177" s="31">
        <v>1993</v>
      </c>
      <c r="I1177" s="31">
        <v>1993</v>
      </c>
      <c r="J1177" s="31"/>
      <c r="K1177" s="31"/>
      <c r="L1177" s="31"/>
      <c r="M1177" s="31">
        <f t="shared" si="2879"/>
        <v>1993</v>
      </c>
      <c r="N1177" s="31">
        <f t="shared" si="2880"/>
        <v>1993</v>
      </c>
      <c r="O1177" s="31">
        <f t="shared" si="2881"/>
        <v>1993</v>
      </c>
      <c r="P1177" s="31"/>
      <c r="Q1177" s="31"/>
      <c r="R1177" s="31"/>
      <c r="S1177" s="31"/>
      <c r="T1177" s="31"/>
      <c r="U1177" s="31"/>
      <c r="V1177" s="31"/>
      <c r="W1177" s="31"/>
      <c r="X1177" s="31"/>
      <c r="Y1177" s="31"/>
      <c r="Z1177" s="31"/>
      <c r="AA1177" s="31"/>
      <c r="AB1177" s="31"/>
      <c r="AC1177" s="31">
        <f t="shared" si="2843"/>
        <v>1993</v>
      </c>
      <c r="AD1177" s="31">
        <f t="shared" si="2844"/>
        <v>1993</v>
      </c>
      <c r="AE1177" s="31">
        <f t="shared" si="2845"/>
        <v>1993</v>
      </c>
      <c r="AF1177" s="31"/>
      <c r="AG1177" s="31">
        <f t="shared" si="2846"/>
        <v>1993</v>
      </c>
      <c r="AH1177" s="31">
        <f t="shared" si="2847"/>
        <v>1993</v>
      </c>
      <c r="AI1177" s="31">
        <f t="shared" si="2848"/>
        <v>1993</v>
      </c>
      <c r="AJ1177" s="31"/>
      <c r="AK1177" s="31"/>
      <c r="AL1177" s="31"/>
      <c r="AM1177" s="31"/>
      <c r="AN1177" s="31"/>
      <c r="AO1177" s="31"/>
      <c r="AP1177" s="31"/>
      <c r="AQ1177" s="31"/>
      <c r="AR1177" s="31"/>
      <c r="AS1177" s="31">
        <f t="shared" si="2840"/>
        <v>1993</v>
      </c>
      <c r="AT1177" s="31">
        <f t="shared" si="2841"/>
        <v>1993</v>
      </c>
      <c r="AU1177" s="31">
        <f t="shared" si="2842"/>
        <v>1993</v>
      </c>
      <c r="AV1177" s="31"/>
      <c r="AW1177" s="32"/>
      <c r="AX1177" s="32"/>
      <c r="AY1177" s="1"/>
      <c r="AZ1177" s="1"/>
      <c r="BA1177" s="1"/>
      <c r="BB1177" s="1"/>
      <c r="BC1177" s="1"/>
      <c r="BD1177" s="1"/>
      <c r="BE1177" s="1"/>
    </row>
    <row r="1178" s="19" customFormat="1">
      <c r="A1178" s="20" t="s">
        <v>508</v>
      </c>
      <c r="B1178" s="20" t="s">
        <v>61</v>
      </c>
      <c r="C1178" s="20"/>
      <c r="D1178" s="20"/>
      <c r="E1178" s="20"/>
      <c r="F1178" s="21" t="s">
        <v>62</v>
      </c>
      <c r="G1178" s="22">
        <f>G1185+G1179</f>
        <v>40729.900000000001</v>
      </c>
      <c r="H1178" s="22">
        <f>H1185+H1179</f>
        <v>33168</v>
      </c>
      <c r="I1178" s="22">
        <f>I1185+I1179</f>
        <v>33464.900000000001</v>
      </c>
      <c r="J1178" s="22">
        <f>J1185+J1179</f>
        <v>0</v>
      </c>
      <c r="K1178" s="22">
        <f>K1185+K1179</f>
        <v>0</v>
      </c>
      <c r="L1178" s="22">
        <f>L1185+L1179</f>
        <v>0</v>
      </c>
      <c r="M1178" s="22">
        <f t="shared" si="2879"/>
        <v>40729.900000000001</v>
      </c>
      <c r="N1178" s="22">
        <f t="shared" si="2880"/>
        <v>33168</v>
      </c>
      <c r="O1178" s="22">
        <f t="shared" si="2881"/>
        <v>33464.900000000001</v>
      </c>
      <c r="P1178" s="22">
        <f>P1185+P1179</f>
        <v>0</v>
      </c>
      <c r="Q1178" s="22">
        <f>Q1185+Q1179</f>
        <v>0</v>
      </c>
      <c r="R1178" s="22">
        <f>R1185+R1179</f>
        <v>8378.1569999999992</v>
      </c>
      <c r="S1178" s="22">
        <f>S1185+S1179</f>
        <v>0</v>
      </c>
      <c r="T1178" s="22">
        <f>T1185+T1179</f>
        <v>0</v>
      </c>
      <c r="U1178" s="22">
        <f>U1185+U1179</f>
        <v>0</v>
      </c>
      <c r="V1178" s="22">
        <f>V1185+V1179</f>
        <v>10061.066999999999</v>
      </c>
      <c r="W1178" s="22">
        <f>W1185+W1179</f>
        <v>0</v>
      </c>
      <c r="X1178" s="22">
        <f>X1185+X1179</f>
        <v>0</v>
      </c>
      <c r="Y1178" s="22">
        <f>Y1185+Y1179</f>
        <v>0</v>
      </c>
      <c r="Z1178" s="22">
        <f>Z1185+Z1179</f>
        <v>0</v>
      </c>
      <c r="AA1178" s="22">
        <f>AA1185+AA1179</f>
        <v>0</v>
      </c>
      <c r="AB1178" s="22">
        <f>AB1185+AB1179</f>
        <v>0</v>
      </c>
      <c r="AC1178" s="22">
        <f t="shared" si="2843"/>
        <v>49108.057000000001</v>
      </c>
      <c r="AD1178" s="22">
        <f t="shared" si="2844"/>
        <v>43229.066999999995</v>
      </c>
      <c r="AE1178" s="22">
        <f t="shared" si="2845"/>
        <v>33464.900000000001</v>
      </c>
      <c r="AF1178" s="22">
        <f>AF1185+AF1179</f>
        <v>0</v>
      </c>
      <c r="AG1178" s="22">
        <f t="shared" si="2846"/>
        <v>49108.057000000001</v>
      </c>
      <c r="AH1178" s="22">
        <f t="shared" si="2847"/>
        <v>43229.066999999995</v>
      </c>
      <c r="AI1178" s="22">
        <f t="shared" si="2848"/>
        <v>33464.900000000001</v>
      </c>
      <c r="AJ1178" s="22">
        <f>AJ1185+AJ1179</f>
        <v>0</v>
      </c>
      <c r="AK1178" s="22">
        <f>AK1185+AK1179</f>
        <v>0</v>
      </c>
      <c r="AL1178" s="22">
        <f>AL1185+AL1179</f>
        <v>0</v>
      </c>
      <c r="AM1178" s="22">
        <f>AM1185+AM1179</f>
        <v>0</v>
      </c>
      <c r="AN1178" s="22">
        <f>AN1185+AN1179</f>
        <v>0</v>
      </c>
      <c r="AO1178" s="22">
        <f>AO1185+AO1179</f>
        <v>0</v>
      </c>
      <c r="AP1178" s="22">
        <f>AP1185+AP1179</f>
        <v>0</v>
      </c>
      <c r="AQ1178" s="22">
        <f>AQ1185+AQ1179</f>
        <v>0</v>
      </c>
      <c r="AR1178" s="22">
        <f>AR1185+AR1179</f>
        <v>0</v>
      </c>
      <c r="AS1178" s="22">
        <f t="shared" si="2840"/>
        <v>49108.057000000001</v>
      </c>
      <c r="AT1178" s="22">
        <f t="shared" si="2841"/>
        <v>43229.066999999995</v>
      </c>
      <c r="AU1178" s="22">
        <f t="shared" si="2842"/>
        <v>33464.900000000001</v>
      </c>
      <c r="AV1178" s="22">
        <f>AV1185+AV1179</f>
        <v>0</v>
      </c>
      <c r="AW1178" s="23"/>
      <c r="AX1178" s="23"/>
      <c r="AY1178" s="19"/>
      <c r="AZ1178" s="19"/>
      <c r="BA1178" s="19"/>
      <c r="BB1178" s="19"/>
      <c r="BC1178" s="19"/>
      <c r="BD1178" s="19"/>
      <c r="BE1178" s="19"/>
    </row>
    <row r="1179" s="24" customFormat="1">
      <c r="A1179" s="25" t="s">
        <v>508</v>
      </c>
      <c r="B1179" s="25" t="s">
        <v>61</v>
      </c>
      <c r="C1179" s="25" t="s">
        <v>329</v>
      </c>
      <c r="D1179" s="25"/>
      <c r="E1179" s="25"/>
      <c r="F1179" s="26" t="s">
        <v>495</v>
      </c>
      <c r="G1179" s="27">
        <f t="shared" ref="G1179:G1183" si="2942">G1180</f>
        <v>487.60000000000002</v>
      </c>
      <c r="H1179" s="27">
        <f t="shared" ref="H1179:H1183" si="2943">H1180</f>
        <v>0</v>
      </c>
      <c r="I1179" s="27">
        <f t="shared" ref="I1179:I1183" si="2944">I1180</f>
        <v>0</v>
      </c>
      <c r="J1179" s="27">
        <f t="shared" ref="J1179:J1183" si="2945">J1180</f>
        <v>0</v>
      </c>
      <c r="K1179" s="27">
        <f t="shared" ref="K1179:K1183" si="2946">K1180</f>
        <v>0</v>
      </c>
      <c r="L1179" s="27">
        <f t="shared" ref="L1179:L1183" si="2947">L1180</f>
        <v>0</v>
      </c>
      <c r="M1179" s="27">
        <f t="shared" si="2879"/>
        <v>487.60000000000002</v>
      </c>
      <c r="N1179" s="27">
        <f t="shared" si="2880"/>
        <v>0</v>
      </c>
      <c r="O1179" s="27">
        <f t="shared" si="2881"/>
        <v>0</v>
      </c>
      <c r="P1179" s="27">
        <f t="shared" ref="P1179:P1183" si="2948">P1180</f>
        <v>0</v>
      </c>
      <c r="Q1179" s="27">
        <f t="shared" ref="Q1179:Q1183" si="2949">Q1180</f>
        <v>0</v>
      </c>
      <c r="R1179" s="27">
        <f t="shared" ref="R1179:R1183" si="2950">R1180</f>
        <v>0</v>
      </c>
      <c r="S1179" s="27">
        <f t="shared" ref="S1179:S1183" si="2951">S1180</f>
        <v>0</v>
      </c>
      <c r="T1179" s="27">
        <f t="shared" ref="T1179:T1183" si="2952">T1180</f>
        <v>0</v>
      </c>
      <c r="U1179" s="27">
        <f t="shared" ref="U1179:U1183" si="2953">U1180</f>
        <v>0</v>
      </c>
      <c r="V1179" s="27">
        <f t="shared" ref="V1179:V1183" si="2954">V1180</f>
        <v>0</v>
      </c>
      <c r="W1179" s="27">
        <f t="shared" ref="W1179:W1183" si="2955">W1180</f>
        <v>0</v>
      </c>
      <c r="X1179" s="27">
        <f t="shared" ref="X1179:X1183" si="2956">X1180</f>
        <v>0</v>
      </c>
      <c r="Y1179" s="27">
        <f t="shared" ref="Y1179:Y1183" si="2957">Y1180</f>
        <v>0</v>
      </c>
      <c r="Z1179" s="27">
        <f t="shared" ref="Z1179:Z1183" si="2958">Z1180</f>
        <v>0</v>
      </c>
      <c r="AA1179" s="27">
        <f t="shared" ref="AA1179:AA1183" si="2959">AA1180</f>
        <v>0</v>
      </c>
      <c r="AB1179" s="27">
        <f t="shared" ref="AB1179:AB1183" si="2960">AB1180</f>
        <v>0</v>
      </c>
      <c r="AC1179" s="27">
        <f t="shared" si="2843"/>
        <v>487.60000000000002</v>
      </c>
      <c r="AD1179" s="27">
        <f t="shared" si="2844"/>
        <v>0</v>
      </c>
      <c r="AE1179" s="27">
        <f t="shared" si="2845"/>
        <v>0</v>
      </c>
      <c r="AF1179" s="27">
        <f t="shared" ref="AF1179:AF1183" si="2961">AF1180</f>
        <v>0</v>
      </c>
      <c r="AG1179" s="27">
        <f t="shared" si="2846"/>
        <v>487.60000000000002</v>
      </c>
      <c r="AH1179" s="27">
        <f t="shared" si="2847"/>
        <v>0</v>
      </c>
      <c r="AI1179" s="27">
        <f t="shared" si="2848"/>
        <v>0</v>
      </c>
      <c r="AJ1179" s="27">
        <f t="shared" ref="AJ1179:AJ1183" si="2962">AJ1180</f>
        <v>0</v>
      </c>
      <c r="AK1179" s="27">
        <f t="shared" ref="AK1179:AK1183" si="2963">AK1180</f>
        <v>0</v>
      </c>
      <c r="AL1179" s="27">
        <f t="shared" ref="AL1179:AL1183" si="2964">AL1180</f>
        <v>0</v>
      </c>
      <c r="AM1179" s="27">
        <f t="shared" ref="AM1179:AM1183" si="2965">AM1180</f>
        <v>0</v>
      </c>
      <c r="AN1179" s="27">
        <f t="shared" ref="AN1179:AN1183" si="2966">AN1180</f>
        <v>0</v>
      </c>
      <c r="AO1179" s="27">
        <f t="shared" ref="AO1179:AO1183" si="2967">AO1180</f>
        <v>0</v>
      </c>
      <c r="AP1179" s="27">
        <f t="shared" ref="AP1179:AP1183" si="2968">AP1180</f>
        <v>0</v>
      </c>
      <c r="AQ1179" s="27">
        <f t="shared" ref="AQ1179:AQ1183" si="2969">AQ1180</f>
        <v>0</v>
      </c>
      <c r="AR1179" s="27">
        <f t="shared" ref="AR1179:AR1183" si="2970">AR1180</f>
        <v>0</v>
      </c>
      <c r="AS1179" s="27">
        <f t="shared" si="2840"/>
        <v>487.60000000000002</v>
      </c>
      <c r="AT1179" s="27">
        <f t="shared" si="2841"/>
        <v>0</v>
      </c>
      <c r="AU1179" s="27">
        <f t="shared" si="2842"/>
        <v>0</v>
      </c>
      <c r="AV1179" s="27">
        <f t="shared" ref="AV1179:AV1183" si="2971">AV1180</f>
        <v>0</v>
      </c>
      <c r="AW1179" s="28"/>
      <c r="AX1179" s="28"/>
      <c r="AY1179" s="24"/>
      <c r="AZ1179" s="24"/>
      <c r="BA1179" s="24"/>
      <c r="BB1179" s="24"/>
      <c r="BC1179" s="24"/>
      <c r="BD1179" s="24"/>
      <c r="BE1179" s="24"/>
    </row>
    <row r="1180" ht="31.5">
      <c r="A1180" s="29" t="s">
        <v>508</v>
      </c>
      <c r="B1180" s="29" t="s">
        <v>61</v>
      </c>
      <c r="C1180" s="29" t="s">
        <v>329</v>
      </c>
      <c r="D1180" s="29" t="s">
        <v>465</v>
      </c>
      <c r="E1180" s="29"/>
      <c r="F1180" s="30" t="s">
        <v>466</v>
      </c>
      <c r="G1180" s="31">
        <f t="shared" si="2942"/>
        <v>487.60000000000002</v>
      </c>
      <c r="H1180" s="31">
        <f t="shared" si="2943"/>
        <v>0</v>
      </c>
      <c r="I1180" s="31">
        <f t="shared" si="2944"/>
        <v>0</v>
      </c>
      <c r="J1180" s="31">
        <f t="shared" si="2945"/>
        <v>0</v>
      </c>
      <c r="K1180" s="31">
        <f t="shared" si="2946"/>
        <v>0</v>
      </c>
      <c r="L1180" s="31">
        <f t="shared" si="2947"/>
        <v>0</v>
      </c>
      <c r="M1180" s="31">
        <f t="shared" si="2879"/>
        <v>487.60000000000002</v>
      </c>
      <c r="N1180" s="31">
        <f t="shared" si="2880"/>
        <v>0</v>
      </c>
      <c r="O1180" s="31">
        <f t="shared" si="2881"/>
        <v>0</v>
      </c>
      <c r="P1180" s="31">
        <f t="shared" si="2948"/>
        <v>0</v>
      </c>
      <c r="Q1180" s="31">
        <f t="shared" si="2949"/>
        <v>0</v>
      </c>
      <c r="R1180" s="31">
        <f t="shared" si="2950"/>
        <v>0</v>
      </c>
      <c r="S1180" s="31">
        <f t="shared" si="2951"/>
        <v>0</v>
      </c>
      <c r="T1180" s="31">
        <f t="shared" si="2952"/>
        <v>0</v>
      </c>
      <c r="U1180" s="31">
        <f t="shared" si="2953"/>
        <v>0</v>
      </c>
      <c r="V1180" s="31">
        <f t="shared" si="2954"/>
        <v>0</v>
      </c>
      <c r="W1180" s="31">
        <f t="shared" si="2955"/>
        <v>0</v>
      </c>
      <c r="X1180" s="31">
        <f t="shared" si="2956"/>
        <v>0</v>
      </c>
      <c r="Y1180" s="31">
        <f t="shared" si="2957"/>
        <v>0</v>
      </c>
      <c r="Z1180" s="31">
        <f t="shared" si="2958"/>
        <v>0</v>
      </c>
      <c r="AA1180" s="31">
        <f t="shared" si="2959"/>
        <v>0</v>
      </c>
      <c r="AB1180" s="31">
        <f t="shared" si="2960"/>
        <v>0</v>
      </c>
      <c r="AC1180" s="31">
        <f t="shared" si="2843"/>
        <v>487.60000000000002</v>
      </c>
      <c r="AD1180" s="31">
        <f t="shared" si="2844"/>
        <v>0</v>
      </c>
      <c r="AE1180" s="31">
        <f t="shared" si="2845"/>
        <v>0</v>
      </c>
      <c r="AF1180" s="31">
        <f t="shared" si="2961"/>
        <v>0</v>
      </c>
      <c r="AG1180" s="31">
        <f t="shared" si="2846"/>
        <v>487.60000000000002</v>
      </c>
      <c r="AH1180" s="31">
        <f t="shared" si="2847"/>
        <v>0</v>
      </c>
      <c r="AI1180" s="31">
        <f t="shared" si="2848"/>
        <v>0</v>
      </c>
      <c r="AJ1180" s="31">
        <f t="shared" si="2962"/>
        <v>0</v>
      </c>
      <c r="AK1180" s="31">
        <f t="shared" si="2963"/>
        <v>0</v>
      </c>
      <c r="AL1180" s="31">
        <f t="shared" si="2964"/>
        <v>0</v>
      </c>
      <c r="AM1180" s="31">
        <f t="shared" si="2965"/>
        <v>0</v>
      </c>
      <c r="AN1180" s="31">
        <f t="shared" si="2966"/>
        <v>0</v>
      </c>
      <c r="AO1180" s="31">
        <f t="shared" si="2967"/>
        <v>0</v>
      </c>
      <c r="AP1180" s="31">
        <f t="shared" si="2968"/>
        <v>0</v>
      </c>
      <c r="AQ1180" s="31">
        <f t="shared" si="2969"/>
        <v>0</v>
      </c>
      <c r="AR1180" s="31">
        <f t="shared" si="2970"/>
        <v>0</v>
      </c>
      <c r="AS1180" s="31">
        <f t="shared" si="2840"/>
        <v>487.60000000000002</v>
      </c>
      <c r="AT1180" s="31">
        <f t="shared" si="2841"/>
        <v>0</v>
      </c>
      <c r="AU1180" s="31">
        <f t="shared" si="2842"/>
        <v>0</v>
      </c>
      <c r="AV1180" s="31">
        <f t="shared" si="2971"/>
        <v>0</v>
      </c>
      <c r="AW1180" s="32"/>
      <c r="AX1180" s="32"/>
      <c r="AY1180" s="1"/>
      <c r="AZ1180" s="1"/>
      <c r="BA1180" s="1"/>
      <c r="BB1180" s="1"/>
      <c r="BC1180" s="1"/>
      <c r="BD1180" s="1"/>
      <c r="BE1180" s="1"/>
    </row>
    <row r="1181" hidden="1">
      <c r="A1181" s="29" t="s">
        <v>508</v>
      </c>
      <c r="B1181" s="29" t="s">
        <v>61</v>
      </c>
      <c r="C1181" s="29" t="s">
        <v>329</v>
      </c>
      <c r="D1181" s="29" t="s">
        <v>478</v>
      </c>
      <c r="E1181" s="29"/>
      <c r="F1181" s="30" t="s">
        <v>34</v>
      </c>
      <c r="G1181" s="31">
        <f t="shared" si="2942"/>
        <v>487.60000000000002</v>
      </c>
      <c r="H1181" s="31">
        <f t="shared" si="2943"/>
        <v>0</v>
      </c>
      <c r="I1181" s="31">
        <f t="shared" si="2944"/>
        <v>0</v>
      </c>
      <c r="J1181" s="31">
        <f t="shared" si="2945"/>
        <v>0</v>
      </c>
      <c r="K1181" s="31">
        <f t="shared" si="2946"/>
        <v>0</v>
      </c>
      <c r="L1181" s="31">
        <f t="shared" si="2947"/>
        <v>0</v>
      </c>
      <c r="M1181" s="31">
        <f t="shared" si="2879"/>
        <v>487.60000000000002</v>
      </c>
      <c r="N1181" s="31">
        <f t="shared" si="2880"/>
        <v>0</v>
      </c>
      <c r="O1181" s="31">
        <f t="shared" si="2881"/>
        <v>0</v>
      </c>
      <c r="P1181" s="31">
        <f t="shared" si="2948"/>
        <v>0</v>
      </c>
      <c r="Q1181" s="31">
        <f t="shared" si="2949"/>
        <v>0</v>
      </c>
      <c r="R1181" s="31">
        <f t="shared" si="2950"/>
        <v>0</v>
      </c>
      <c r="S1181" s="31">
        <f t="shared" si="2951"/>
        <v>0</v>
      </c>
      <c r="T1181" s="31">
        <f t="shared" si="2952"/>
        <v>0</v>
      </c>
      <c r="U1181" s="31">
        <f t="shared" si="2953"/>
        <v>0</v>
      </c>
      <c r="V1181" s="31">
        <f t="shared" si="2954"/>
        <v>0</v>
      </c>
      <c r="W1181" s="31">
        <f t="shared" si="2955"/>
        <v>0</v>
      </c>
      <c r="X1181" s="31">
        <f t="shared" si="2956"/>
        <v>0</v>
      </c>
      <c r="Y1181" s="31">
        <f t="shared" si="2957"/>
        <v>0</v>
      </c>
      <c r="Z1181" s="31">
        <f t="shared" si="2958"/>
        <v>0</v>
      </c>
      <c r="AA1181" s="31">
        <f t="shared" si="2959"/>
        <v>0</v>
      </c>
      <c r="AB1181" s="31">
        <f t="shared" si="2960"/>
        <v>0</v>
      </c>
      <c r="AC1181" s="31">
        <f t="shared" si="2843"/>
        <v>487.60000000000002</v>
      </c>
      <c r="AD1181" s="31">
        <f t="shared" si="2844"/>
        <v>0</v>
      </c>
      <c r="AE1181" s="31">
        <f t="shared" si="2845"/>
        <v>0</v>
      </c>
      <c r="AF1181" s="31">
        <f t="shared" si="2961"/>
        <v>0</v>
      </c>
      <c r="AG1181" s="31">
        <f t="shared" si="2846"/>
        <v>487.60000000000002</v>
      </c>
      <c r="AH1181" s="31">
        <f t="shared" si="2847"/>
        <v>0</v>
      </c>
      <c r="AI1181" s="31">
        <f t="shared" si="2848"/>
        <v>0</v>
      </c>
      <c r="AJ1181" s="31">
        <f t="shared" si="2962"/>
        <v>0</v>
      </c>
      <c r="AK1181" s="31">
        <f t="shared" si="2963"/>
        <v>0</v>
      </c>
      <c r="AL1181" s="31">
        <f t="shared" si="2964"/>
        <v>0</v>
      </c>
      <c r="AM1181" s="31">
        <f t="shared" si="2965"/>
        <v>0</v>
      </c>
      <c r="AN1181" s="31">
        <f t="shared" si="2966"/>
        <v>0</v>
      </c>
      <c r="AO1181" s="31">
        <f t="shared" si="2967"/>
        <v>0</v>
      </c>
      <c r="AP1181" s="31">
        <f t="shared" si="2968"/>
        <v>0</v>
      </c>
      <c r="AQ1181" s="31">
        <f t="shared" si="2969"/>
        <v>0</v>
      </c>
      <c r="AR1181" s="31">
        <f t="shared" si="2970"/>
        <v>0</v>
      </c>
      <c r="AS1181" s="31">
        <f t="shared" si="2840"/>
        <v>487.60000000000002</v>
      </c>
      <c r="AT1181" s="31">
        <f t="shared" si="2841"/>
        <v>0</v>
      </c>
      <c r="AU1181" s="31">
        <f t="shared" si="2842"/>
        <v>0</v>
      </c>
      <c r="AV1181" s="31">
        <f t="shared" si="2971"/>
        <v>0</v>
      </c>
      <c r="AW1181" s="32">
        <v>0</v>
      </c>
      <c r="AX1181" s="32"/>
      <c r="AY1181" s="1" t="s">
        <v>152</v>
      </c>
      <c r="AZ1181" s="1"/>
      <c r="BA1181" s="1"/>
      <c r="BB1181" s="1"/>
      <c r="BC1181" s="1"/>
      <c r="BD1181" s="1"/>
      <c r="BE1181" s="1"/>
    </row>
    <row r="1182" ht="31.5">
      <c r="A1182" s="29" t="s">
        <v>508</v>
      </c>
      <c r="B1182" s="29" t="s">
        <v>61</v>
      </c>
      <c r="C1182" s="29" t="s">
        <v>329</v>
      </c>
      <c r="D1182" s="29" t="s">
        <v>496</v>
      </c>
      <c r="E1182" s="29"/>
      <c r="F1182" s="30" t="s">
        <v>497</v>
      </c>
      <c r="G1182" s="31">
        <f t="shared" si="2942"/>
        <v>487.60000000000002</v>
      </c>
      <c r="H1182" s="31">
        <f t="shared" si="2943"/>
        <v>0</v>
      </c>
      <c r="I1182" s="31">
        <f t="shared" si="2944"/>
        <v>0</v>
      </c>
      <c r="J1182" s="31">
        <f t="shared" si="2945"/>
        <v>0</v>
      </c>
      <c r="K1182" s="31">
        <f t="shared" si="2946"/>
        <v>0</v>
      </c>
      <c r="L1182" s="31">
        <f t="shared" si="2947"/>
        <v>0</v>
      </c>
      <c r="M1182" s="31">
        <f t="shared" si="2879"/>
        <v>487.60000000000002</v>
      </c>
      <c r="N1182" s="31">
        <f t="shared" si="2880"/>
        <v>0</v>
      </c>
      <c r="O1182" s="31">
        <f t="shared" si="2881"/>
        <v>0</v>
      </c>
      <c r="P1182" s="31">
        <f t="shared" si="2948"/>
        <v>0</v>
      </c>
      <c r="Q1182" s="31">
        <f t="shared" si="2949"/>
        <v>0</v>
      </c>
      <c r="R1182" s="31">
        <f t="shared" si="2950"/>
        <v>0</v>
      </c>
      <c r="S1182" s="31">
        <f t="shared" si="2951"/>
        <v>0</v>
      </c>
      <c r="T1182" s="31">
        <f t="shared" si="2952"/>
        <v>0</v>
      </c>
      <c r="U1182" s="31">
        <f t="shared" si="2953"/>
        <v>0</v>
      </c>
      <c r="V1182" s="31">
        <f t="shared" si="2954"/>
        <v>0</v>
      </c>
      <c r="W1182" s="31">
        <f t="shared" si="2955"/>
        <v>0</v>
      </c>
      <c r="X1182" s="31">
        <f t="shared" si="2956"/>
        <v>0</v>
      </c>
      <c r="Y1182" s="31">
        <f t="shared" si="2957"/>
        <v>0</v>
      </c>
      <c r="Z1182" s="31">
        <f t="shared" si="2958"/>
        <v>0</v>
      </c>
      <c r="AA1182" s="31">
        <f t="shared" si="2959"/>
        <v>0</v>
      </c>
      <c r="AB1182" s="31">
        <f t="shared" si="2960"/>
        <v>0</v>
      </c>
      <c r="AC1182" s="31">
        <f t="shared" si="2843"/>
        <v>487.60000000000002</v>
      </c>
      <c r="AD1182" s="31">
        <f t="shared" si="2844"/>
        <v>0</v>
      </c>
      <c r="AE1182" s="31">
        <f t="shared" si="2845"/>
        <v>0</v>
      </c>
      <c r="AF1182" s="31">
        <f t="shared" si="2961"/>
        <v>0</v>
      </c>
      <c r="AG1182" s="31">
        <f t="shared" si="2846"/>
        <v>487.60000000000002</v>
      </c>
      <c r="AH1182" s="31">
        <f t="shared" si="2847"/>
        <v>0</v>
      </c>
      <c r="AI1182" s="31">
        <f t="shared" si="2848"/>
        <v>0</v>
      </c>
      <c r="AJ1182" s="31">
        <f t="shared" si="2962"/>
        <v>0</v>
      </c>
      <c r="AK1182" s="31">
        <f t="shared" si="2963"/>
        <v>0</v>
      </c>
      <c r="AL1182" s="31">
        <f t="shared" si="2964"/>
        <v>0</v>
      </c>
      <c r="AM1182" s="31">
        <f t="shared" si="2965"/>
        <v>0</v>
      </c>
      <c r="AN1182" s="31">
        <f t="shared" si="2966"/>
        <v>0</v>
      </c>
      <c r="AO1182" s="31">
        <f t="shared" si="2967"/>
        <v>0</v>
      </c>
      <c r="AP1182" s="31">
        <f t="shared" si="2968"/>
        <v>0</v>
      </c>
      <c r="AQ1182" s="31">
        <f t="shared" si="2969"/>
        <v>0</v>
      </c>
      <c r="AR1182" s="31">
        <f t="shared" si="2970"/>
        <v>0</v>
      </c>
      <c r="AS1182" s="31">
        <f t="shared" si="2840"/>
        <v>487.60000000000002</v>
      </c>
      <c r="AT1182" s="31">
        <f t="shared" si="2841"/>
        <v>0</v>
      </c>
      <c r="AU1182" s="31">
        <f t="shared" si="2842"/>
        <v>0</v>
      </c>
      <c r="AV1182" s="31">
        <f t="shared" si="2971"/>
        <v>0</v>
      </c>
      <c r="AW1182" s="32"/>
      <c r="AX1182" s="32"/>
      <c r="AY1182" s="1"/>
      <c r="AZ1182" s="1"/>
      <c r="BA1182" s="1"/>
      <c r="BB1182" s="1"/>
      <c r="BC1182" s="1"/>
      <c r="BD1182" s="1"/>
      <c r="BE1182" s="1"/>
    </row>
    <row r="1183" ht="31.5">
      <c r="A1183" s="29" t="s">
        <v>508</v>
      </c>
      <c r="B1183" s="29" t="s">
        <v>61</v>
      </c>
      <c r="C1183" s="29" t="s">
        <v>329</v>
      </c>
      <c r="D1183" s="29" t="s">
        <v>498</v>
      </c>
      <c r="E1183" s="29"/>
      <c r="F1183" s="30" t="s">
        <v>499</v>
      </c>
      <c r="G1183" s="31">
        <f t="shared" si="2942"/>
        <v>487.60000000000002</v>
      </c>
      <c r="H1183" s="31">
        <f t="shared" si="2943"/>
        <v>0</v>
      </c>
      <c r="I1183" s="31">
        <f t="shared" si="2944"/>
        <v>0</v>
      </c>
      <c r="J1183" s="31">
        <f t="shared" si="2945"/>
        <v>0</v>
      </c>
      <c r="K1183" s="31">
        <f t="shared" si="2946"/>
        <v>0</v>
      </c>
      <c r="L1183" s="31">
        <f t="shared" si="2947"/>
        <v>0</v>
      </c>
      <c r="M1183" s="31">
        <f t="shared" si="2879"/>
        <v>487.60000000000002</v>
      </c>
      <c r="N1183" s="31">
        <f t="shared" si="2880"/>
        <v>0</v>
      </c>
      <c r="O1183" s="31">
        <f t="shared" si="2881"/>
        <v>0</v>
      </c>
      <c r="P1183" s="31">
        <f t="shared" si="2948"/>
        <v>0</v>
      </c>
      <c r="Q1183" s="31">
        <f t="shared" si="2949"/>
        <v>0</v>
      </c>
      <c r="R1183" s="31">
        <f t="shared" si="2950"/>
        <v>0</v>
      </c>
      <c r="S1183" s="31">
        <f t="shared" si="2951"/>
        <v>0</v>
      </c>
      <c r="T1183" s="31">
        <f t="shared" si="2952"/>
        <v>0</v>
      </c>
      <c r="U1183" s="31">
        <f t="shared" si="2953"/>
        <v>0</v>
      </c>
      <c r="V1183" s="31">
        <f t="shared" si="2954"/>
        <v>0</v>
      </c>
      <c r="W1183" s="31">
        <f t="shared" si="2955"/>
        <v>0</v>
      </c>
      <c r="X1183" s="31">
        <f t="shared" si="2956"/>
        <v>0</v>
      </c>
      <c r="Y1183" s="31">
        <f t="shared" si="2957"/>
        <v>0</v>
      </c>
      <c r="Z1183" s="31">
        <f t="shared" si="2958"/>
        <v>0</v>
      </c>
      <c r="AA1183" s="31">
        <f t="shared" si="2959"/>
        <v>0</v>
      </c>
      <c r="AB1183" s="31">
        <f t="shared" si="2960"/>
        <v>0</v>
      </c>
      <c r="AC1183" s="31">
        <f t="shared" si="2843"/>
        <v>487.60000000000002</v>
      </c>
      <c r="AD1183" s="31">
        <f t="shared" si="2844"/>
        <v>0</v>
      </c>
      <c r="AE1183" s="31">
        <f t="shared" si="2845"/>
        <v>0</v>
      </c>
      <c r="AF1183" s="31">
        <f t="shared" si="2961"/>
        <v>0</v>
      </c>
      <c r="AG1183" s="31">
        <f t="shared" si="2846"/>
        <v>487.60000000000002</v>
      </c>
      <c r="AH1183" s="31">
        <f t="shared" si="2847"/>
        <v>0</v>
      </c>
      <c r="AI1183" s="31">
        <f t="shared" si="2848"/>
        <v>0</v>
      </c>
      <c r="AJ1183" s="31">
        <f t="shared" si="2962"/>
        <v>0</v>
      </c>
      <c r="AK1183" s="31">
        <f t="shared" si="2963"/>
        <v>0</v>
      </c>
      <c r="AL1183" s="31">
        <f t="shared" si="2964"/>
        <v>0</v>
      </c>
      <c r="AM1183" s="31">
        <f t="shared" si="2965"/>
        <v>0</v>
      </c>
      <c r="AN1183" s="31">
        <f t="shared" si="2966"/>
        <v>0</v>
      </c>
      <c r="AO1183" s="31">
        <f t="shared" si="2967"/>
        <v>0</v>
      </c>
      <c r="AP1183" s="31">
        <f t="shared" si="2968"/>
        <v>0</v>
      </c>
      <c r="AQ1183" s="31">
        <f t="shared" si="2969"/>
        <v>0</v>
      </c>
      <c r="AR1183" s="31">
        <f t="shared" si="2970"/>
        <v>0</v>
      </c>
      <c r="AS1183" s="31">
        <f t="shared" si="2840"/>
        <v>487.60000000000002</v>
      </c>
      <c r="AT1183" s="31">
        <f t="shared" si="2841"/>
        <v>0</v>
      </c>
      <c r="AU1183" s="31">
        <f t="shared" si="2842"/>
        <v>0</v>
      </c>
      <c r="AV1183" s="31">
        <f t="shared" si="2971"/>
        <v>0</v>
      </c>
      <c r="AW1183" s="32"/>
      <c r="AX1183" s="32"/>
      <c r="AY1183" s="1"/>
      <c r="AZ1183" s="1"/>
      <c r="BA1183" s="1"/>
      <c r="BB1183" s="1"/>
      <c r="BC1183" s="1"/>
      <c r="BD1183" s="1"/>
      <c r="BE1183" s="1"/>
    </row>
    <row r="1184" ht="31.5">
      <c r="A1184" s="29" t="s">
        <v>508</v>
      </c>
      <c r="B1184" s="29" t="s">
        <v>61</v>
      </c>
      <c r="C1184" s="29" t="s">
        <v>329</v>
      </c>
      <c r="D1184" s="29" t="s">
        <v>498</v>
      </c>
      <c r="E1184" s="29" t="s">
        <v>39</v>
      </c>
      <c r="F1184" s="30" t="s">
        <v>40</v>
      </c>
      <c r="G1184" s="31">
        <v>487.60000000000002</v>
      </c>
      <c r="H1184" s="31"/>
      <c r="I1184" s="31"/>
      <c r="J1184" s="31"/>
      <c r="K1184" s="31"/>
      <c r="L1184" s="31"/>
      <c r="M1184" s="31">
        <f t="shared" si="2879"/>
        <v>487.60000000000002</v>
      </c>
      <c r="N1184" s="31">
        <f t="shared" si="2880"/>
        <v>0</v>
      </c>
      <c r="O1184" s="31">
        <f t="shared" si="2881"/>
        <v>0</v>
      </c>
      <c r="P1184" s="31"/>
      <c r="Q1184" s="31"/>
      <c r="R1184" s="31"/>
      <c r="S1184" s="31"/>
      <c r="T1184" s="31"/>
      <c r="U1184" s="31"/>
      <c r="V1184" s="31"/>
      <c r="W1184" s="31"/>
      <c r="X1184" s="31"/>
      <c r="Y1184" s="31"/>
      <c r="Z1184" s="31"/>
      <c r="AA1184" s="31"/>
      <c r="AB1184" s="31"/>
      <c r="AC1184" s="31">
        <f t="shared" si="2843"/>
        <v>487.60000000000002</v>
      </c>
      <c r="AD1184" s="31">
        <f t="shared" si="2844"/>
        <v>0</v>
      </c>
      <c r="AE1184" s="31">
        <f t="shared" si="2845"/>
        <v>0</v>
      </c>
      <c r="AF1184" s="31"/>
      <c r="AG1184" s="31">
        <f t="shared" si="2846"/>
        <v>487.60000000000002</v>
      </c>
      <c r="AH1184" s="31">
        <f t="shared" si="2847"/>
        <v>0</v>
      </c>
      <c r="AI1184" s="31">
        <f t="shared" si="2848"/>
        <v>0</v>
      </c>
      <c r="AJ1184" s="31"/>
      <c r="AK1184" s="31"/>
      <c r="AL1184" s="31"/>
      <c r="AM1184" s="31"/>
      <c r="AN1184" s="31"/>
      <c r="AO1184" s="31"/>
      <c r="AP1184" s="31"/>
      <c r="AQ1184" s="31"/>
      <c r="AR1184" s="31"/>
      <c r="AS1184" s="31">
        <f t="shared" si="2840"/>
        <v>487.60000000000002</v>
      </c>
      <c r="AT1184" s="31">
        <f t="shared" si="2841"/>
        <v>0</v>
      </c>
      <c r="AU1184" s="31">
        <f t="shared" si="2842"/>
        <v>0</v>
      </c>
      <c r="AV1184" s="31"/>
      <c r="AW1184" s="32"/>
      <c r="AX1184" s="32"/>
      <c r="AY1184" s="1"/>
      <c r="AZ1184" s="1"/>
      <c r="BA1184" s="1"/>
      <c r="BB1184" s="1"/>
      <c r="BC1184" s="1"/>
      <c r="BD1184" s="1"/>
      <c r="BE1184" s="1"/>
    </row>
    <row r="1185" s="24" customFormat="1">
      <c r="A1185" s="25" t="s">
        <v>508</v>
      </c>
      <c r="B1185" s="25" t="s">
        <v>61</v>
      </c>
      <c r="C1185" s="25" t="s">
        <v>63</v>
      </c>
      <c r="D1185" s="25"/>
      <c r="E1185" s="25"/>
      <c r="F1185" s="26" t="s">
        <v>64</v>
      </c>
      <c r="G1185" s="27">
        <f>G1186+G1191+G1203</f>
        <v>40242.300000000003</v>
      </c>
      <c r="H1185" s="27">
        <f>H1186+H1191+H1203</f>
        <v>33168</v>
      </c>
      <c r="I1185" s="27">
        <f>I1186+I1191+I1203</f>
        <v>33464.900000000001</v>
      </c>
      <c r="J1185" s="27">
        <f>J1186+J1191+J1203</f>
        <v>0</v>
      </c>
      <c r="K1185" s="27">
        <f>K1186+K1191+K1203</f>
        <v>0</v>
      </c>
      <c r="L1185" s="27">
        <f>L1186+L1191+L1203</f>
        <v>0</v>
      </c>
      <c r="M1185" s="27">
        <f t="shared" si="2879"/>
        <v>40242.300000000003</v>
      </c>
      <c r="N1185" s="27">
        <f t="shared" si="2880"/>
        <v>33168</v>
      </c>
      <c r="O1185" s="27">
        <f t="shared" si="2881"/>
        <v>33464.900000000001</v>
      </c>
      <c r="P1185" s="27">
        <f>P1186+P1191+P1203</f>
        <v>0</v>
      </c>
      <c r="Q1185" s="27">
        <f>Q1186+Q1191+Q1203</f>
        <v>0</v>
      </c>
      <c r="R1185" s="27">
        <f>R1186+R1191+R1203</f>
        <v>8378.1569999999992</v>
      </c>
      <c r="S1185" s="27">
        <f>S1186+S1191+S1203</f>
        <v>0</v>
      </c>
      <c r="T1185" s="27">
        <f>T1186+T1191+T1203</f>
        <v>0</v>
      </c>
      <c r="U1185" s="27">
        <f>U1186+U1191+U1203</f>
        <v>0</v>
      </c>
      <c r="V1185" s="27">
        <f>V1186+V1191+V1203</f>
        <v>10061.066999999999</v>
      </c>
      <c r="W1185" s="27">
        <f>W1186+W1191+W1203</f>
        <v>0</v>
      </c>
      <c r="X1185" s="27">
        <f>X1186+X1191+X1203</f>
        <v>0</v>
      </c>
      <c r="Y1185" s="27">
        <f>Y1186+Y1191+Y1203</f>
        <v>0</v>
      </c>
      <c r="Z1185" s="27">
        <f>Z1186+Z1191+Z1203</f>
        <v>0</v>
      </c>
      <c r="AA1185" s="27">
        <f>AA1186+AA1191+AA1203</f>
        <v>0</v>
      </c>
      <c r="AB1185" s="27">
        <f>AB1186+AB1191+AB1203</f>
        <v>0</v>
      </c>
      <c r="AC1185" s="27">
        <f t="shared" si="2843"/>
        <v>48620.457000000002</v>
      </c>
      <c r="AD1185" s="27">
        <f t="shared" si="2844"/>
        <v>43229.066999999995</v>
      </c>
      <c r="AE1185" s="27">
        <f t="shared" si="2845"/>
        <v>33464.900000000001</v>
      </c>
      <c r="AF1185" s="27">
        <f>AF1186+AF1191+AF1203</f>
        <v>0</v>
      </c>
      <c r="AG1185" s="27">
        <f t="shared" si="2846"/>
        <v>48620.457000000002</v>
      </c>
      <c r="AH1185" s="27">
        <f t="shared" si="2847"/>
        <v>43229.066999999995</v>
      </c>
      <c r="AI1185" s="27">
        <f t="shared" si="2848"/>
        <v>33464.900000000001</v>
      </c>
      <c r="AJ1185" s="27">
        <f>AJ1186+AJ1191+AJ1203</f>
        <v>0</v>
      </c>
      <c r="AK1185" s="27">
        <f>AK1186+AK1191+AK1203</f>
        <v>0</v>
      </c>
      <c r="AL1185" s="27">
        <f>AL1186+AL1191+AL1203</f>
        <v>0</v>
      </c>
      <c r="AM1185" s="27">
        <f>AM1186+AM1191+AM1203</f>
        <v>0</v>
      </c>
      <c r="AN1185" s="27">
        <f>AN1186+AN1191+AN1203</f>
        <v>0</v>
      </c>
      <c r="AO1185" s="27">
        <f>AO1186+AO1191+AO1203</f>
        <v>0</v>
      </c>
      <c r="AP1185" s="27">
        <f>AP1186+AP1191+AP1203</f>
        <v>0</v>
      </c>
      <c r="AQ1185" s="27">
        <f>AQ1186+AQ1191+AQ1203</f>
        <v>0</v>
      </c>
      <c r="AR1185" s="27">
        <f>AR1186+AR1191+AR1203</f>
        <v>0</v>
      </c>
      <c r="AS1185" s="27">
        <f t="shared" si="2840"/>
        <v>48620.457000000002</v>
      </c>
      <c r="AT1185" s="27">
        <f t="shared" si="2841"/>
        <v>43229.066999999995</v>
      </c>
      <c r="AU1185" s="27">
        <f t="shared" si="2842"/>
        <v>33464.900000000001</v>
      </c>
      <c r="AV1185" s="27">
        <f>AV1186+AV1191+AV1203</f>
        <v>0</v>
      </c>
      <c r="AW1185" s="28"/>
      <c r="AX1185" s="28"/>
      <c r="AY1185" s="24"/>
      <c r="AZ1185" s="24"/>
      <c r="BA1185" s="24"/>
      <c r="BB1185" s="24"/>
      <c r="BC1185" s="24"/>
      <c r="BD1185" s="24"/>
      <c r="BE1185" s="24"/>
    </row>
    <row r="1186" ht="31.5">
      <c r="A1186" s="29" t="s">
        <v>508</v>
      </c>
      <c r="B1186" s="29" t="s">
        <v>61</v>
      </c>
      <c r="C1186" s="29" t="s">
        <v>63</v>
      </c>
      <c r="D1186" s="29" t="s">
        <v>65</v>
      </c>
      <c r="E1186" s="36"/>
      <c r="F1186" s="30" t="s">
        <v>66</v>
      </c>
      <c r="G1186" s="31">
        <f t="shared" ref="G1186:G1189" si="2972">G1187</f>
        <v>269.30000000000001</v>
      </c>
      <c r="H1186" s="31">
        <f t="shared" ref="H1186:H1189" si="2973">H1187</f>
        <v>269.30000000000001</v>
      </c>
      <c r="I1186" s="31">
        <f t="shared" ref="I1186:I1189" si="2974">I1187</f>
        <v>269.30000000000001</v>
      </c>
      <c r="J1186" s="31">
        <f t="shared" ref="J1186:J1189" si="2975">J1187</f>
        <v>0</v>
      </c>
      <c r="K1186" s="31">
        <f t="shared" ref="K1186:K1189" si="2976">K1187</f>
        <v>0</v>
      </c>
      <c r="L1186" s="31">
        <f t="shared" ref="L1186:L1189" si="2977">L1187</f>
        <v>0</v>
      </c>
      <c r="M1186" s="31">
        <f t="shared" si="2879"/>
        <v>269.30000000000001</v>
      </c>
      <c r="N1186" s="31">
        <f t="shared" si="2880"/>
        <v>269.30000000000001</v>
      </c>
      <c r="O1186" s="31">
        <f t="shared" si="2881"/>
        <v>269.30000000000001</v>
      </c>
      <c r="P1186" s="31">
        <f t="shared" ref="P1186:P1189" si="2978">P1187</f>
        <v>0</v>
      </c>
      <c r="Q1186" s="31">
        <f t="shared" ref="Q1186:Q1189" si="2979">Q1187</f>
        <v>0</v>
      </c>
      <c r="R1186" s="31">
        <f t="shared" ref="R1186:R1189" si="2980">R1187</f>
        <v>0</v>
      </c>
      <c r="S1186" s="31">
        <f t="shared" ref="S1186:S1189" si="2981">S1187</f>
        <v>0</v>
      </c>
      <c r="T1186" s="31">
        <f t="shared" ref="T1186:T1189" si="2982">T1187</f>
        <v>0</v>
      </c>
      <c r="U1186" s="31">
        <f t="shared" ref="U1186:U1189" si="2983">U1187</f>
        <v>0</v>
      </c>
      <c r="V1186" s="31">
        <f t="shared" ref="V1186:V1189" si="2984">V1187</f>
        <v>0</v>
      </c>
      <c r="W1186" s="31">
        <f t="shared" ref="W1186:W1189" si="2985">W1187</f>
        <v>0</v>
      </c>
      <c r="X1186" s="31">
        <f t="shared" ref="X1186:X1189" si="2986">X1187</f>
        <v>0</v>
      </c>
      <c r="Y1186" s="31">
        <f t="shared" ref="Y1186:Y1189" si="2987">Y1187</f>
        <v>0</v>
      </c>
      <c r="Z1186" s="31">
        <f t="shared" ref="Z1186:Z1189" si="2988">Z1187</f>
        <v>0</v>
      </c>
      <c r="AA1186" s="31">
        <f t="shared" ref="AA1186:AA1189" si="2989">AA1187</f>
        <v>0</v>
      </c>
      <c r="AB1186" s="31">
        <f t="shared" ref="AB1186:AB1189" si="2990">AB1187</f>
        <v>0</v>
      </c>
      <c r="AC1186" s="31">
        <f t="shared" si="2843"/>
        <v>269.30000000000001</v>
      </c>
      <c r="AD1186" s="31">
        <f t="shared" si="2844"/>
        <v>269.30000000000001</v>
      </c>
      <c r="AE1186" s="31">
        <f t="shared" si="2845"/>
        <v>269.30000000000001</v>
      </c>
      <c r="AF1186" s="31">
        <f t="shared" ref="AF1186:AF1189" si="2991">AF1187</f>
        <v>0</v>
      </c>
      <c r="AG1186" s="31">
        <f t="shared" si="2846"/>
        <v>269.30000000000001</v>
      </c>
      <c r="AH1186" s="31">
        <f t="shared" si="2847"/>
        <v>269.30000000000001</v>
      </c>
      <c r="AI1186" s="31">
        <f t="shared" si="2848"/>
        <v>269.30000000000001</v>
      </c>
      <c r="AJ1186" s="31">
        <f t="shared" ref="AJ1186:AJ1189" si="2992">AJ1187</f>
        <v>0</v>
      </c>
      <c r="AK1186" s="31">
        <f t="shared" ref="AK1186:AK1189" si="2993">AK1187</f>
        <v>0</v>
      </c>
      <c r="AL1186" s="31">
        <f t="shared" ref="AL1186:AL1189" si="2994">AL1187</f>
        <v>0</v>
      </c>
      <c r="AM1186" s="31">
        <f t="shared" ref="AM1186:AM1189" si="2995">AM1187</f>
        <v>0</v>
      </c>
      <c r="AN1186" s="31">
        <f t="shared" ref="AN1186:AN1189" si="2996">AN1187</f>
        <v>0</v>
      </c>
      <c r="AO1186" s="31">
        <f t="shared" ref="AO1186:AO1189" si="2997">AO1187</f>
        <v>0</v>
      </c>
      <c r="AP1186" s="31">
        <f t="shared" ref="AP1186:AP1189" si="2998">AP1187</f>
        <v>0</v>
      </c>
      <c r="AQ1186" s="31">
        <f t="shared" ref="AQ1186:AQ1189" si="2999">AQ1187</f>
        <v>0</v>
      </c>
      <c r="AR1186" s="31">
        <f t="shared" ref="AR1186:AR1189" si="3000">AR1187</f>
        <v>0</v>
      </c>
      <c r="AS1186" s="31">
        <f t="shared" si="2840"/>
        <v>269.30000000000001</v>
      </c>
      <c r="AT1186" s="31">
        <f t="shared" si="2841"/>
        <v>269.30000000000001</v>
      </c>
      <c r="AU1186" s="31">
        <f t="shared" si="2842"/>
        <v>269.30000000000001</v>
      </c>
      <c r="AV1186" s="31">
        <f t="shared" ref="AV1186:AV1189" si="3001">AV1187</f>
        <v>0</v>
      </c>
      <c r="AW1186" s="32"/>
      <c r="AX1186" s="32"/>
      <c r="AY1186" s="1"/>
      <c r="AZ1186" s="1"/>
      <c r="BA1186" s="1"/>
      <c r="BB1186" s="1"/>
      <c r="BC1186" s="1"/>
      <c r="BD1186" s="1"/>
      <c r="BE1186" s="1"/>
    </row>
    <row r="1187" hidden="1">
      <c r="A1187" s="29" t="s">
        <v>508</v>
      </c>
      <c r="B1187" s="29" t="s">
        <v>61</v>
      </c>
      <c r="C1187" s="29" t="s">
        <v>63</v>
      </c>
      <c r="D1187" s="29" t="s">
        <v>67</v>
      </c>
      <c r="E1187" s="36"/>
      <c r="F1187" s="30" t="s">
        <v>34</v>
      </c>
      <c r="G1187" s="31">
        <f t="shared" si="2972"/>
        <v>269.30000000000001</v>
      </c>
      <c r="H1187" s="31">
        <f t="shared" si="2973"/>
        <v>269.30000000000001</v>
      </c>
      <c r="I1187" s="31">
        <f t="shared" si="2974"/>
        <v>269.30000000000001</v>
      </c>
      <c r="J1187" s="31">
        <f t="shared" si="2975"/>
        <v>0</v>
      </c>
      <c r="K1187" s="31">
        <f t="shared" si="2976"/>
        <v>0</v>
      </c>
      <c r="L1187" s="31">
        <f t="shared" si="2977"/>
        <v>0</v>
      </c>
      <c r="M1187" s="31">
        <f t="shared" si="2879"/>
        <v>269.30000000000001</v>
      </c>
      <c r="N1187" s="31">
        <f t="shared" si="2880"/>
        <v>269.30000000000001</v>
      </c>
      <c r="O1187" s="31">
        <f t="shared" si="2881"/>
        <v>269.30000000000001</v>
      </c>
      <c r="P1187" s="31">
        <f t="shared" si="2978"/>
        <v>0</v>
      </c>
      <c r="Q1187" s="31">
        <f t="shared" si="2979"/>
        <v>0</v>
      </c>
      <c r="R1187" s="31">
        <f t="shared" si="2980"/>
        <v>0</v>
      </c>
      <c r="S1187" s="31">
        <f t="shared" si="2981"/>
        <v>0</v>
      </c>
      <c r="T1187" s="31">
        <f t="shared" si="2982"/>
        <v>0</v>
      </c>
      <c r="U1187" s="31">
        <f t="shared" si="2983"/>
        <v>0</v>
      </c>
      <c r="V1187" s="31">
        <f t="shared" si="2984"/>
        <v>0</v>
      </c>
      <c r="W1187" s="31">
        <f t="shared" si="2985"/>
        <v>0</v>
      </c>
      <c r="X1187" s="31">
        <f t="shared" si="2986"/>
        <v>0</v>
      </c>
      <c r="Y1187" s="31">
        <f t="shared" si="2987"/>
        <v>0</v>
      </c>
      <c r="Z1187" s="31">
        <f t="shared" si="2988"/>
        <v>0</v>
      </c>
      <c r="AA1187" s="31">
        <f t="shared" si="2989"/>
        <v>0</v>
      </c>
      <c r="AB1187" s="31">
        <f t="shared" si="2990"/>
        <v>0</v>
      </c>
      <c r="AC1187" s="31">
        <f t="shared" si="2843"/>
        <v>269.30000000000001</v>
      </c>
      <c r="AD1187" s="31">
        <f t="shared" si="2844"/>
        <v>269.30000000000001</v>
      </c>
      <c r="AE1187" s="31">
        <f t="shared" si="2845"/>
        <v>269.30000000000001</v>
      </c>
      <c r="AF1187" s="31">
        <f t="shared" si="2991"/>
        <v>0</v>
      </c>
      <c r="AG1187" s="31">
        <f t="shared" si="2846"/>
        <v>269.30000000000001</v>
      </c>
      <c r="AH1187" s="31">
        <f t="shared" si="2847"/>
        <v>269.30000000000001</v>
      </c>
      <c r="AI1187" s="31">
        <f t="shared" si="2848"/>
        <v>269.30000000000001</v>
      </c>
      <c r="AJ1187" s="31">
        <f t="shared" si="2992"/>
        <v>0</v>
      </c>
      <c r="AK1187" s="31">
        <f t="shared" si="2993"/>
        <v>0</v>
      </c>
      <c r="AL1187" s="31">
        <f t="shared" si="2994"/>
        <v>0</v>
      </c>
      <c r="AM1187" s="31">
        <f t="shared" si="2995"/>
        <v>0</v>
      </c>
      <c r="AN1187" s="31">
        <f t="shared" si="2996"/>
        <v>0</v>
      </c>
      <c r="AO1187" s="31">
        <f t="shared" si="2997"/>
        <v>0</v>
      </c>
      <c r="AP1187" s="31">
        <f t="shared" si="2998"/>
        <v>0</v>
      </c>
      <c r="AQ1187" s="31">
        <f t="shared" si="2999"/>
        <v>0</v>
      </c>
      <c r="AR1187" s="31">
        <f t="shared" si="3000"/>
        <v>0</v>
      </c>
      <c r="AS1187" s="31">
        <f t="shared" si="2840"/>
        <v>269.30000000000001</v>
      </c>
      <c r="AT1187" s="31">
        <f t="shared" si="2841"/>
        <v>269.30000000000001</v>
      </c>
      <c r="AU1187" s="31">
        <f t="shared" si="2842"/>
        <v>269.30000000000001</v>
      </c>
      <c r="AV1187" s="31">
        <f t="shared" si="3001"/>
        <v>0</v>
      </c>
      <c r="AW1187" s="32">
        <v>0</v>
      </c>
      <c r="AX1187" s="32"/>
      <c r="AY1187" s="1" t="s">
        <v>152</v>
      </c>
      <c r="AZ1187" s="1"/>
      <c r="BA1187" s="1"/>
      <c r="BB1187" s="1"/>
      <c r="BC1187" s="1"/>
      <c r="BD1187" s="1"/>
      <c r="BE1187" s="1"/>
    </row>
    <row r="1188" ht="31.5">
      <c r="A1188" s="29" t="s">
        <v>508</v>
      </c>
      <c r="B1188" s="29" t="s">
        <v>61</v>
      </c>
      <c r="C1188" s="29" t="s">
        <v>63</v>
      </c>
      <c r="D1188" s="29" t="s">
        <v>68</v>
      </c>
      <c r="E1188" s="36"/>
      <c r="F1188" s="30" t="s">
        <v>69</v>
      </c>
      <c r="G1188" s="31">
        <f t="shared" si="2972"/>
        <v>269.30000000000001</v>
      </c>
      <c r="H1188" s="31">
        <f t="shared" si="2973"/>
        <v>269.30000000000001</v>
      </c>
      <c r="I1188" s="31">
        <f t="shared" si="2974"/>
        <v>269.30000000000001</v>
      </c>
      <c r="J1188" s="31">
        <f t="shared" si="2975"/>
        <v>0</v>
      </c>
      <c r="K1188" s="31">
        <f t="shared" si="2976"/>
        <v>0</v>
      </c>
      <c r="L1188" s="31">
        <f t="shared" si="2977"/>
        <v>0</v>
      </c>
      <c r="M1188" s="31">
        <f t="shared" si="2879"/>
        <v>269.30000000000001</v>
      </c>
      <c r="N1188" s="31">
        <f t="shared" si="2880"/>
        <v>269.30000000000001</v>
      </c>
      <c r="O1188" s="31">
        <f t="shared" si="2881"/>
        <v>269.30000000000001</v>
      </c>
      <c r="P1188" s="31">
        <f t="shared" si="2978"/>
        <v>0</v>
      </c>
      <c r="Q1188" s="31">
        <f t="shared" si="2979"/>
        <v>0</v>
      </c>
      <c r="R1188" s="31">
        <f t="shared" si="2980"/>
        <v>0</v>
      </c>
      <c r="S1188" s="31">
        <f t="shared" si="2981"/>
        <v>0</v>
      </c>
      <c r="T1188" s="31">
        <f t="shared" si="2982"/>
        <v>0</v>
      </c>
      <c r="U1188" s="31">
        <f t="shared" si="2983"/>
        <v>0</v>
      </c>
      <c r="V1188" s="31">
        <f t="shared" si="2984"/>
        <v>0</v>
      </c>
      <c r="W1188" s="31">
        <f t="shared" si="2985"/>
        <v>0</v>
      </c>
      <c r="X1188" s="31">
        <f t="shared" si="2986"/>
        <v>0</v>
      </c>
      <c r="Y1188" s="31">
        <f t="shared" si="2987"/>
        <v>0</v>
      </c>
      <c r="Z1188" s="31">
        <f t="shared" si="2988"/>
        <v>0</v>
      </c>
      <c r="AA1188" s="31">
        <f t="shared" si="2989"/>
        <v>0</v>
      </c>
      <c r="AB1188" s="31">
        <f t="shared" si="2990"/>
        <v>0</v>
      </c>
      <c r="AC1188" s="31">
        <f t="shared" si="2843"/>
        <v>269.30000000000001</v>
      </c>
      <c r="AD1188" s="31">
        <f t="shared" si="2844"/>
        <v>269.30000000000001</v>
      </c>
      <c r="AE1188" s="31">
        <f t="shared" si="2845"/>
        <v>269.30000000000001</v>
      </c>
      <c r="AF1188" s="31">
        <f t="shared" si="2991"/>
        <v>0</v>
      </c>
      <c r="AG1188" s="31">
        <f t="shared" si="2846"/>
        <v>269.30000000000001</v>
      </c>
      <c r="AH1188" s="31">
        <f t="shared" si="2847"/>
        <v>269.30000000000001</v>
      </c>
      <c r="AI1188" s="31">
        <f t="shared" si="2848"/>
        <v>269.30000000000001</v>
      </c>
      <c r="AJ1188" s="31">
        <f t="shared" si="2992"/>
        <v>0</v>
      </c>
      <c r="AK1188" s="31">
        <f t="shared" si="2993"/>
        <v>0</v>
      </c>
      <c r="AL1188" s="31">
        <f t="shared" si="2994"/>
        <v>0</v>
      </c>
      <c r="AM1188" s="31">
        <f t="shared" si="2995"/>
        <v>0</v>
      </c>
      <c r="AN1188" s="31">
        <f t="shared" si="2996"/>
        <v>0</v>
      </c>
      <c r="AO1188" s="31">
        <f t="shared" si="2997"/>
        <v>0</v>
      </c>
      <c r="AP1188" s="31">
        <f t="shared" si="2998"/>
        <v>0</v>
      </c>
      <c r="AQ1188" s="31">
        <f t="shared" si="2999"/>
        <v>0</v>
      </c>
      <c r="AR1188" s="31">
        <f t="shared" si="3000"/>
        <v>0</v>
      </c>
      <c r="AS1188" s="31">
        <f t="shared" si="2840"/>
        <v>269.30000000000001</v>
      </c>
      <c r="AT1188" s="31">
        <f t="shared" si="2841"/>
        <v>269.30000000000001</v>
      </c>
      <c r="AU1188" s="31">
        <f t="shared" si="2842"/>
        <v>269.30000000000001</v>
      </c>
      <c r="AV1188" s="31">
        <f t="shared" si="3001"/>
        <v>0</v>
      </c>
      <c r="AW1188" s="32"/>
      <c r="AX1188" s="32"/>
      <c r="AY1188" s="1"/>
      <c r="AZ1188" s="1"/>
      <c r="BA1188" s="1"/>
      <c r="BB1188" s="1"/>
      <c r="BC1188" s="1"/>
      <c r="BD1188" s="1"/>
      <c r="BE1188" s="1"/>
    </row>
    <row r="1189" ht="47.25">
      <c r="A1189" s="29" t="s">
        <v>508</v>
      </c>
      <c r="B1189" s="29" t="s">
        <v>61</v>
      </c>
      <c r="C1189" s="29" t="s">
        <v>63</v>
      </c>
      <c r="D1189" s="29" t="s">
        <v>474</v>
      </c>
      <c r="E1189" s="36"/>
      <c r="F1189" s="30" t="s">
        <v>475</v>
      </c>
      <c r="G1189" s="31">
        <f t="shared" si="2972"/>
        <v>269.30000000000001</v>
      </c>
      <c r="H1189" s="31">
        <f t="shared" si="2973"/>
        <v>269.30000000000001</v>
      </c>
      <c r="I1189" s="31">
        <f t="shared" si="2974"/>
        <v>269.30000000000001</v>
      </c>
      <c r="J1189" s="31">
        <f t="shared" si="2975"/>
        <v>0</v>
      </c>
      <c r="K1189" s="31">
        <f t="shared" si="2976"/>
        <v>0</v>
      </c>
      <c r="L1189" s="31">
        <f t="shared" si="2977"/>
        <v>0</v>
      </c>
      <c r="M1189" s="31">
        <f t="shared" si="2879"/>
        <v>269.30000000000001</v>
      </c>
      <c r="N1189" s="31">
        <f t="shared" si="2880"/>
        <v>269.30000000000001</v>
      </c>
      <c r="O1189" s="31">
        <f t="shared" si="2881"/>
        <v>269.30000000000001</v>
      </c>
      <c r="P1189" s="31">
        <f t="shared" si="2978"/>
        <v>0</v>
      </c>
      <c r="Q1189" s="31">
        <f t="shared" si="2979"/>
        <v>0</v>
      </c>
      <c r="R1189" s="31">
        <f t="shared" si="2980"/>
        <v>0</v>
      </c>
      <c r="S1189" s="31">
        <f t="shared" si="2981"/>
        <v>0</v>
      </c>
      <c r="T1189" s="31">
        <f t="shared" si="2982"/>
        <v>0</v>
      </c>
      <c r="U1189" s="31">
        <f t="shared" si="2983"/>
        <v>0</v>
      </c>
      <c r="V1189" s="31">
        <f t="shared" si="2984"/>
        <v>0</v>
      </c>
      <c r="W1189" s="31">
        <f t="shared" si="2985"/>
        <v>0</v>
      </c>
      <c r="X1189" s="31">
        <f t="shared" si="2986"/>
        <v>0</v>
      </c>
      <c r="Y1189" s="31">
        <f t="shared" si="2987"/>
        <v>0</v>
      </c>
      <c r="Z1189" s="31">
        <f t="shared" si="2988"/>
        <v>0</v>
      </c>
      <c r="AA1189" s="31">
        <f t="shared" si="2989"/>
        <v>0</v>
      </c>
      <c r="AB1189" s="31">
        <f t="shared" si="2990"/>
        <v>0</v>
      </c>
      <c r="AC1189" s="31">
        <f t="shared" si="2843"/>
        <v>269.30000000000001</v>
      </c>
      <c r="AD1189" s="31">
        <f t="shared" si="2844"/>
        <v>269.30000000000001</v>
      </c>
      <c r="AE1189" s="31">
        <f t="shared" si="2845"/>
        <v>269.30000000000001</v>
      </c>
      <c r="AF1189" s="31">
        <f t="shared" si="2991"/>
        <v>0</v>
      </c>
      <c r="AG1189" s="31">
        <f t="shared" si="2846"/>
        <v>269.30000000000001</v>
      </c>
      <c r="AH1189" s="31">
        <f t="shared" si="2847"/>
        <v>269.30000000000001</v>
      </c>
      <c r="AI1189" s="31">
        <f t="shared" si="2848"/>
        <v>269.30000000000001</v>
      </c>
      <c r="AJ1189" s="31">
        <f t="shared" si="2992"/>
        <v>0</v>
      </c>
      <c r="AK1189" s="31">
        <f t="shared" si="2993"/>
        <v>0</v>
      </c>
      <c r="AL1189" s="31">
        <f t="shared" si="2994"/>
        <v>0</v>
      </c>
      <c r="AM1189" s="31">
        <f t="shared" si="2995"/>
        <v>0</v>
      </c>
      <c r="AN1189" s="31">
        <f t="shared" si="2996"/>
        <v>0</v>
      </c>
      <c r="AO1189" s="31">
        <f t="shared" si="2997"/>
        <v>0</v>
      </c>
      <c r="AP1189" s="31">
        <f t="shared" si="2998"/>
        <v>0</v>
      </c>
      <c r="AQ1189" s="31">
        <f t="shared" si="2999"/>
        <v>0</v>
      </c>
      <c r="AR1189" s="31">
        <f t="shared" si="3000"/>
        <v>0</v>
      </c>
      <c r="AS1189" s="31">
        <f t="shared" si="2840"/>
        <v>269.30000000000001</v>
      </c>
      <c r="AT1189" s="31">
        <f t="shared" si="2841"/>
        <v>269.30000000000001</v>
      </c>
      <c r="AU1189" s="31">
        <f t="shared" si="2842"/>
        <v>269.30000000000001</v>
      </c>
      <c r="AV1189" s="31">
        <f t="shared" si="3001"/>
        <v>0</v>
      </c>
      <c r="AW1189" s="32"/>
      <c r="AX1189" s="32"/>
      <c r="AY1189" s="1"/>
      <c r="AZ1189" s="1"/>
      <c r="BA1189" s="1"/>
      <c r="BB1189" s="1"/>
      <c r="BC1189" s="1"/>
      <c r="BD1189" s="1"/>
      <c r="BE1189" s="1"/>
    </row>
    <row r="1190" ht="31.5">
      <c r="A1190" s="29" t="s">
        <v>508</v>
      </c>
      <c r="B1190" s="29" t="s">
        <v>61</v>
      </c>
      <c r="C1190" s="29" t="s">
        <v>63</v>
      </c>
      <c r="D1190" s="29" t="s">
        <v>474</v>
      </c>
      <c r="E1190" s="29" t="s">
        <v>39</v>
      </c>
      <c r="F1190" s="30" t="s">
        <v>40</v>
      </c>
      <c r="G1190" s="31">
        <v>269.30000000000001</v>
      </c>
      <c r="H1190" s="31">
        <v>269.30000000000001</v>
      </c>
      <c r="I1190" s="31">
        <v>269.30000000000001</v>
      </c>
      <c r="J1190" s="31"/>
      <c r="K1190" s="31"/>
      <c r="L1190" s="31"/>
      <c r="M1190" s="31">
        <f t="shared" si="2879"/>
        <v>269.30000000000001</v>
      </c>
      <c r="N1190" s="31">
        <f t="shared" si="2880"/>
        <v>269.30000000000001</v>
      </c>
      <c r="O1190" s="31">
        <f t="shared" si="2881"/>
        <v>269.30000000000001</v>
      </c>
      <c r="P1190" s="31"/>
      <c r="Q1190" s="31"/>
      <c r="R1190" s="31"/>
      <c r="S1190" s="31"/>
      <c r="T1190" s="31"/>
      <c r="U1190" s="31"/>
      <c r="V1190" s="31"/>
      <c r="W1190" s="31"/>
      <c r="X1190" s="31"/>
      <c r="Y1190" s="31"/>
      <c r="Z1190" s="31"/>
      <c r="AA1190" s="31"/>
      <c r="AB1190" s="31"/>
      <c r="AC1190" s="31">
        <f t="shared" si="2843"/>
        <v>269.30000000000001</v>
      </c>
      <c r="AD1190" s="31">
        <f t="shared" si="2844"/>
        <v>269.30000000000001</v>
      </c>
      <c r="AE1190" s="31">
        <f t="shared" si="2845"/>
        <v>269.30000000000001</v>
      </c>
      <c r="AF1190" s="31"/>
      <c r="AG1190" s="31">
        <f t="shared" si="2846"/>
        <v>269.30000000000001</v>
      </c>
      <c r="AH1190" s="31">
        <f t="shared" si="2847"/>
        <v>269.30000000000001</v>
      </c>
      <c r="AI1190" s="31">
        <f t="shared" si="2848"/>
        <v>269.30000000000001</v>
      </c>
      <c r="AJ1190" s="31"/>
      <c r="AK1190" s="31"/>
      <c r="AL1190" s="31"/>
      <c r="AM1190" s="31"/>
      <c r="AN1190" s="31"/>
      <c r="AO1190" s="31"/>
      <c r="AP1190" s="31"/>
      <c r="AQ1190" s="31"/>
      <c r="AR1190" s="31"/>
      <c r="AS1190" s="31">
        <f t="shared" si="2840"/>
        <v>269.30000000000001</v>
      </c>
      <c r="AT1190" s="31">
        <f t="shared" si="2841"/>
        <v>269.30000000000001</v>
      </c>
      <c r="AU1190" s="31">
        <f t="shared" si="2842"/>
        <v>269.30000000000001</v>
      </c>
      <c r="AV1190" s="31"/>
      <c r="AW1190" s="32"/>
      <c r="AX1190" s="32"/>
      <c r="AY1190" s="1"/>
      <c r="AZ1190" s="1"/>
      <c r="BA1190" s="1"/>
      <c r="BB1190" s="1"/>
      <c r="BC1190" s="1"/>
      <c r="BD1190" s="1"/>
      <c r="BE1190" s="1"/>
    </row>
    <row r="1191" ht="31.5">
      <c r="A1191" s="29" t="s">
        <v>508</v>
      </c>
      <c r="B1191" s="29" t="s">
        <v>61</v>
      </c>
      <c r="C1191" s="29" t="s">
        <v>63</v>
      </c>
      <c r="D1191" s="29" t="s">
        <v>465</v>
      </c>
      <c r="E1191" s="36"/>
      <c r="F1191" s="30" t="s">
        <v>466</v>
      </c>
      <c r="G1191" s="31">
        <f>G1192+G1196</f>
        <v>39246.199999999997</v>
      </c>
      <c r="H1191" s="31">
        <f>H1192+H1196</f>
        <v>32171.900000000001</v>
      </c>
      <c r="I1191" s="31">
        <f>I1192+I1196</f>
        <v>32468.799999999999</v>
      </c>
      <c r="J1191" s="31">
        <f>J1192+J1196</f>
        <v>0</v>
      </c>
      <c r="K1191" s="31">
        <f>K1192+K1196</f>
        <v>0</v>
      </c>
      <c r="L1191" s="31">
        <f>L1192+L1196</f>
        <v>0</v>
      </c>
      <c r="M1191" s="31">
        <f t="shared" si="2879"/>
        <v>39246.199999999997</v>
      </c>
      <c r="N1191" s="31">
        <f t="shared" si="2880"/>
        <v>32171.900000000001</v>
      </c>
      <c r="O1191" s="31">
        <f t="shared" si="2881"/>
        <v>32468.799999999999</v>
      </c>
      <c r="P1191" s="31">
        <f>P1192+P1196</f>
        <v>0</v>
      </c>
      <c r="Q1191" s="31">
        <f>Q1192+Q1196</f>
        <v>0</v>
      </c>
      <c r="R1191" s="31">
        <f>R1192+R1196</f>
        <v>8378.1569999999992</v>
      </c>
      <c r="S1191" s="31">
        <f>S1192+S1196</f>
        <v>0</v>
      </c>
      <c r="T1191" s="31">
        <f>T1192+T1196</f>
        <v>0</v>
      </c>
      <c r="U1191" s="31">
        <f>U1192+U1196</f>
        <v>0</v>
      </c>
      <c r="V1191" s="31">
        <f>V1192+V1196</f>
        <v>10061.066999999999</v>
      </c>
      <c r="W1191" s="31">
        <f>W1192+W1196</f>
        <v>0</v>
      </c>
      <c r="X1191" s="31">
        <f>X1192+X1196</f>
        <v>0</v>
      </c>
      <c r="Y1191" s="31">
        <f>Y1192+Y1196</f>
        <v>0</v>
      </c>
      <c r="Z1191" s="31">
        <f>Z1192+Z1196</f>
        <v>0</v>
      </c>
      <c r="AA1191" s="31">
        <f>AA1192+AA1196</f>
        <v>0</v>
      </c>
      <c r="AB1191" s="31">
        <f>AB1192+AB1196</f>
        <v>0</v>
      </c>
      <c r="AC1191" s="31">
        <f t="shared" si="2843"/>
        <v>47624.356999999996</v>
      </c>
      <c r="AD1191" s="31">
        <f t="shared" si="2844"/>
        <v>42232.967000000004</v>
      </c>
      <c r="AE1191" s="31">
        <f t="shared" si="2845"/>
        <v>32468.799999999999</v>
      </c>
      <c r="AF1191" s="31">
        <f>AF1192+AF1196</f>
        <v>0</v>
      </c>
      <c r="AG1191" s="31">
        <f t="shared" si="2846"/>
        <v>47624.356999999996</v>
      </c>
      <c r="AH1191" s="31">
        <f t="shared" si="2847"/>
        <v>42232.967000000004</v>
      </c>
      <c r="AI1191" s="31">
        <f t="shared" si="2848"/>
        <v>32468.799999999999</v>
      </c>
      <c r="AJ1191" s="31">
        <f>AJ1192+AJ1196</f>
        <v>0</v>
      </c>
      <c r="AK1191" s="31">
        <f>AK1192+AK1196</f>
        <v>0</v>
      </c>
      <c r="AL1191" s="31">
        <f>AL1192+AL1196</f>
        <v>0</v>
      </c>
      <c r="AM1191" s="31">
        <f>AM1192+AM1196</f>
        <v>0</v>
      </c>
      <c r="AN1191" s="31">
        <f>AN1192+AN1196</f>
        <v>0</v>
      </c>
      <c r="AO1191" s="31">
        <f>AO1192+AO1196</f>
        <v>0</v>
      </c>
      <c r="AP1191" s="31">
        <f>AP1192+AP1196</f>
        <v>0</v>
      </c>
      <c r="AQ1191" s="31">
        <f>AQ1192+AQ1196</f>
        <v>0</v>
      </c>
      <c r="AR1191" s="31">
        <f>AR1192+AR1196</f>
        <v>0</v>
      </c>
      <c r="AS1191" s="31">
        <f t="shared" si="2840"/>
        <v>47624.356999999996</v>
      </c>
      <c r="AT1191" s="31">
        <f t="shared" si="2841"/>
        <v>42232.967000000004</v>
      </c>
      <c r="AU1191" s="31">
        <f t="shared" si="2842"/>
        <v>32468.799999999999</v>
      </c>
      <c r="AV1191" s="31">
        <f>AV1192+AV1196</f>
        <v>0</v>
      </c>
      <c r="AW1191" s="32"/>
      <c r="AX1191" s="32"/>
      <c r="AY1191" s="1"/>
      <c r="AZ1191" s="1"/>
      <c r="BA1191" s="1"/>
      <c r="BB1191" s="1"/>
      <c r="BC1191" s="1"/>
      <c r="BD1191" s="1"/>
      <c r="BE1191" s="1"/>
    </row>
    <row r="1192">
      <c r="A1192" s="29" t="s">
        <v>508</v>
      </c>
      <c r="B1192" s="29" t="s">
        <v>61</v>
      </c>
      <c r="C1192" s="29" t="s">
        <v>63</v>
      </c>
      <c r="D1192" s="29" t="s">
        <v>467</v>
      </c>
      <c r="E1192" s="36"/>
      <c r="F1192" s="30" t="s">
        <v>440</v>
      </c>
      <c r="G1192" s="31">
        <f t="shared" ref="G1192:G1196" si="3002">G1193</f>
        <v>24584.799999999999</v>
      </c>
      <c r="H1192" s="31">
        <f t="shared" ref="H1192:H1196" si="3003">H1193</f>
        <v>24584.799999999999</v>
      </c>
      <c r="I1192" s="31">
        <f t="shared" ref="I1192:I1196" si="3004">I1193</f>
        <v>24584.799999999999</v>
      </c>
      <c r="J1192" s="31">
        <f t="shared" ref="J1192:J1196" si="3005">J1193</f>
        <v>0</v>
      </c>
      <c r="K1192" s="31">
        <f t="shared" ref="K1192:K1196" si="3006">K1193</f>
        <v>0</v>
      </c>
      <c r="L1192" s="31">
        <f t="shared" ref="L1192:L1196" si="3007">L1193</f>
        <v>0</v>
      </c>
      <c r="M1192" s="31">
        <f t="shared" si="2879"/>
        <v>24584.799999999999</v>
      </c>
      <c r="N1192" s="31">
        <f t="shared" si="2880"/>
        <v>24584.799999999999</v>
      </c>
      <c r="O1192" s="31">
        <f t="shared" si="2881"/>
        <v>24584.799999999999</v>
      </c>
      <c r="P1192" s="31">
        <f t="shared" ref="P1192:P1196" si="3008">P1193</f>
        <v>0</v>
      </c>
      <c r="Q1192" s="31">
        <f t="shared" ref="Q1192:Q1196" si="3009">Q1193</f>
        <v>0</v>
      </c>
      <c r="R1192" s="31">
        <f t="shared" ref="R1192:R1196" si="3010">R1193</f>
        <v>2721.5</v>
      </c>
      <c r="S1192" s="31">
        <f t="shared" ref="S1192:S1196" si="3011">S1193</f>
        <v>0</v>
      </c>
      <c r="T1192" s="31">
        <f t="shared" ref="T1192:T1196" si="3012">T1193</f>
        <v>0</v>
      </c>
      <c r="U1192" s="31">
        <f t="shared" ref="U1192:U1196" si="3013">U1193</f>
        <v>0</v>
      </c>
      <c r="V1192" s="31">
        <f t="shared" ref="V1192:V1196" si="3014">V1193</f>
        <v>4548</v>
      </c>
      <c r="W1192" s="31">
        <f t="shared" ref="W1192:W1196" si="3015">W1193</f>
        <v>0</v>
      </c>
      <c r="X1192" s="31">
        <f t="shared" ref="X1192:X1196" si="3016">X1193</f>
        <v>0</v>
      </c>
      <c r="Y1192" s="31">
        <f t="shared" ref="Y1192:Y1196" si="3017">Y1193</f>
        <v>0</v>
      </c>
      <c r="Z1192" s="31">
        <f t="shared" ref="Z1192:Z1196" si="3018">Z1193</f>
        <v>0</v>
      </c>
      <c r="AA1192" s="31">
        <f t="shared" ref="AA1192:AA1196" si="3019">AA1193</f>
        <v>0</v>
      </c>
      <c r="AB1192" s="31">
        <f t="shared" ref="AB1192:AB1196" si="3020">AB1193</f>
        <v>0</v>
      </c>
      <c r="AC1192" s="31">
        <f t="shared" si="2843"/>
        <v>27306.299999999999</v>
      </c>
      <c r="AD1192" s="31">
        <f t="shared" si="2844"/>
        <v>29132.799999999999</v>
      </c>
      <c r="AE1192" s="31">
        <f t="shared" si="2845"/>
        <v>24584.799999999999</v>
      </c>
      <c r="AF1192" s="31">
        <f t="shared" ref="AF1192:AF1196" si="3021">AF1193</f>
        <v>0</v>
      </c>
      <c r="AG1192" s="31">
        <f t="shared" si="2846"/>
        <v>27306.299999999999</v>
      </c>
      <c r="AH1192" s="31">
        <f t="shared" si="2847"/>
        <v>29132.799999999999</v>
      </c>
      <c r="AI1192" s="31">
        <f t="shared" si="2848"/>
        <v>24584.799999999999</v>
      </c>
      <c r="AJ1192" s="31">
        <f t="shared" ref="AJ1192:AJ1196" si="3022">AJ1193</f>
        <v>0</v>
      </c>
      <c r="AK1192" s="31">
        <f t="shared" ref="AK1192:AK1196" si="3023">AK1193</f>
        <v>0</v>
      </c>
      <c r="AL1192" s="31">
        <f t="shared" ref="AL1192:AL1196" si="3024">AL1193</f>
        <v>0</v>
      </c>
      <c r="AM1192" s="31">
        <f t="shared" ref="AM1192:AM1196" si="3025">AM1193</f>
        <v>0</v>
      </c>
      <c r="AN1192" s="31">
        <f t="shared" ref="AN1192:AN1196" si="3026">AN1193</f>
        <v>0</v>
      </c>
      <c r="AO1192" s="31">
        <f t="shared" ref="AO1192:AO1196" si="3027">AO1193</f>
        <v>0</v>
      </c>
      <c r="AP1192" s="31">
        <f t="shared" ref="AP1192:AP1196" si="3028">AP1193</f>
        <v>0</v>
      </c>
      <c r="AQ1192" s="31">
        <f t="shared" ref="AQ1192:AQ1196" si="3029">AQ1193</f>
        <v>0</v>
      </c>
      <c r="AR1192" s="31">
        <f t="shared" ref="AR1192:AR1196" si="3030">AR1193</f>
        <v>0</v>
      </c>
      <c r="AS1192" s="31">
        <f t="shared" ref="AS1192:AS1255" si="3031">AG1192+AJ1192+AK1192+AL1192+AM1192</f>
        <v>27306.299999999999</v>
      </c>
      <c r="AT1192" s="31">
        <f t="shared" ref="AT1192:AT1255" si="3032">AH1192+AN1192+AO1192+AP1192</f>
        <v>29132.799999999999</v>
      </c>
      <c r="AU1192" s="31">
        <f t="shared" ref="AU1192:AU1255" si="3033">AI1192+AR1192+AQ1192</f>
        <v>24584.799999999999</v>
      </c>
      <c r="AV1192" s="31">
        <f t="shared" ref="AV1192:AV1196" si="3034">AV1193</f>
        <v>0</v>
      </c>
      <c r="AW1192" s="32"/>
      <c r="AX1192" s="32"/>
      <c r="AY1192" s="1"/>
      <c r="AZ1192" s="1"/>
      <c r="BA1192" s="1"/>
      <c r="BB1192" s="1"/>
      <c r="BC1192" s="1"/>
      <c r="BD1192" s="1"/>
      <c r="BE1192" s="1"/>
    </row>
    <row r="1193" ht="31.5">
      <c r="A1193" s="29" t="s">
        <v>508</v>
      </c>
      <c r="B1193" s="29" t="s">
        <v>61</v>
      </c>
      <c r="C1193" s="29" t="s">
        <v>63</v>
      </c>
      <c r="D1193" s="29" t="s">
        <v>468</v>
      </c>
      <c r="E1193" s="36"/>
      <c r="F1193" s="30" t="s">
        <v>469</v>
      </c>
      <c r="G1193" s="31">
        <f t="shared" si="3002"/>
        <v>24584.799999999999</v>
      </c>
      <c r="H1193" s="31">
        <f t="shared" si="3003"/>
        <v>24584.799999999999</v>
      </c>
      <c r="I1193" s="31">
        <f t="shared" si="3004"/>
        <v>24584.799999999999</v>
      </c>
      <c r="J1193" s="31">
        <f t="shared" si="3005"/>
        <v>0</v>
      </c>
      <c r="K1193" s="31">
        <f t="shared" si="3006"/>
        <v>0</v>
      </c>
      <c r="L1193" s="31">
        <f t="shared" si="3007"/>
        <v>0</v>
      </c>
      <c r="M1193" s="31">
        <f t="shared" si="2879"/>
        <v>24584.799999999999</v>
      </c>
      <c r="N1193" s="31">
        <f t="shared" si="2880"/>
        <v>24584.799999999999</v>
      </c>
      <c r="O1193" s="31">
        <f t="shared" si="2881"/>
        <v>24584.799999999999</v>
      </c>
      <c r="P1193" s="31">
        <f t="shared" si="3008"/>
        <v>0</v>
      </c>
      <c r="Q1193" s="31">
        <f t="shared" si="3009"/>
        <v>0</v>
      </c>
      <c r="R1193" s="31">
        <f t="shared" si="3010"/>
        <v>2721.5</v>
      </c>
      <c r="S1193" s="31">
        <f t="shared" si="3011"/>
        <v>0</v>
      </c>
      <c r="T1193" s="31">
        <f t="shared" si="3012"/>
        <v>0</v>
      </c>
      <c r="U1193" s="31">
        <f t="shared" si="3013"/>
        <v>0</v>
      </c>
      <c r="V1193" s="31">
        <f t="shared" si="3014"/>
        <v>4548</v>
      </c>
      <c r="W1193" s="31">
        <f t="shared" si="3015"/>
        <v>0</v>
      </c>
      <c r="X1193" s="31">
        <f t="shared" si="3016"/>
        <v>0</v>
      </c>
      <c r="Y1193" s="31">
        <f t="shared" si="3017"/>
        <v>0</v>
      </c>
      <c r="Z1193" s="31">
        <f t="shared" si="3018"/>
        <v>0</v>
      </c>
      <c r="AA1193" s="31">
        <f t="shared" si="3019"/>
        <v>0</v>
      </c>
      <c r="AB1193" s="31">
        <f t="shared" si="3020"/>
        <v>0</v>
      </c>
      <c r="AC1193" s="31">
        <f t="shared" si="2843"/>
        <v>27306.299999999999</v>
      </c>
      <c r="AD1193" s="31">
        <f t="shared" si="2844"/>
        <v>29132.799999999999</v>
      </c>
      <c r="AE1193" s="31">
        <f t="shared" si="2845"/>
        <v>24584.799999999999</v>
      </c>
      <c r="AF1193" s="31">
        <f t="shared" si="3021"/>
        <v>0</v>
      </c>
      <c r="AG1193" s="31">
        <f t="shared" si="2846"/>
        <v>27306.299999999999</v>
      </c>
      <c r="AH1193" s="31">
        <f t="shared" si="2847"/>
        <v>29132.799999999999</v>
      </c>
      <c r="AI1193" s="31">
        <f t="shared" si="2848"/>
        <v>24584.799999999999</v>
      </c>
      <c r="AJ1193" s="31">
        <f t="shared" si="3022"/>
        <v>0</v>
      </c>
      <c r="AK1193" s="31">
        <f t="shared" si="3023"/>
        <v>0</v>
      </c>
      <c r="AL1193" s="31">
        <f t="shared" si="3024"/>
        <v>0</v>
      </c>
      <c r="AM1193" s="31">
        <f t="shared" si="3025"/>
        <v>0</v>
      </c>
      <c r="AN1193" s="31">
        <f t="shared" si="3026"/>
        <v>0</v>
      </c>
      <c r="AO1193" s="31">
        <f t="shared" si="3027"/>
        <v>0</v>
      </c>
      <c r="AP1193" s="31">
        <f t="shared" si="3028"/>
        <v>0</v>
      </c>
      <c r="AQ1193" s="31">
        <f t="shared" si="3029"/>
        <v>0</v>
      </c>
      <c r="AR1193" s="31">
        <f t="shared" si="3030"/>
        <v>0</v>
      </c>
      <c r="AS1193" s="31">
        <f t="shared" si="3031"/>
        <v>27306.299999999999</v>
      </c>
      <c r="AT1193" s="31">
        <f t="shared" si="3032"/>
        <v>29132.799999999999</v>
      </c>
      <c r="AU1193" s="31">
        <f t="shared" si="3033"/>
        <v>24584.799999999999</v>
      </c>
      <c r="AV1193" s="31">
        <f t="shared" si="3034"/>
        <v>0</v>
      </c>
      <c r="AW1193" s="32"/>
      <c r="AX1193" s="32"/>
      <c r="AY1193" s="1"/>
      <c r="AZ1193" s="1"/>
      <c r="BA1193" s="1"/>
      <c r="BB1193" s="1"/>
      <c r="BC1193" s="1"/>
      <c r="BD1193" s="1"/>
      <c r="BE1193" s="1"/>
    </row>
    <row r="1194" ht="31.5">
      <c r="A1194" s="29" t="s">
        <v>508</v>
      </c>
      <c r="B1194" s="29" t="s">
        <v>61</v>
      </c>
      <c r="C1194" s="29" t="s">
        <v>63</v>
      </c>
      <c r="D1194" s="29" t="s">
        <v>476</v>
      </c>
      <c r="E1194" s="36"/>
      <c r="F1194" s="30" t="s">
        <v>477</v>
      </c>
      <c r="G1194" s="31">
        <f t="shared" si="3002"/>
        <v>24584.799999999999</v>
      </c>
      <c r="H1194" s="31">
        <f t="shared" si="3003"/>
        <v>24584.799999999999</v>
      </c>
      <c r="I1194" s="31">
        <f t="shared" si="3004"/>
        <v>24584.799999999999</v>
      </c>
      <c r="J1194" s="31">
        <f t="shared" si="3005"/>
        <v>0</v>
      </c>
      <c r="K1194" s="31">
        <f t="shared" si="3006"/>
        <v>0</v>
      </c>
      <c r="L1194" s="31">
        <f t="shared" si="3007"/>
        <v>0</v>
      </c>
      <c r="M1194" s="31">
        <f t="shared" si="2879"/>
        <v>24584.799999999999</v>
      </c>
      <c r="N1194" s="31">
        <f t="shared" si="2880"/>
        <v>24584.799999999999</v>
      </c>
      <c r="O1194" s="31">
        <f t="shared" si="2881"/>
        <v>24584.799999999999</v>
      </c>
      <c r="P1194" s="31">
        <f t="shared" si="3008"/>
        <v>0</v>
      </c>
      <c r="Q1194" s="31">
        <f t="shared" si="3009"/>
        <v>0</v>
      </c>
      <c r="R1194" s="31">
        <f t="shared" si="3010"/>
        <v>2721.5</v>
      </c>
      <c r="S1194" s="31">
        <f t="shared" si="3011"/>
        <v>0</v>
      </c>
      <c r="T1194" s="31">
        <f t="shared" si="3012"/>
        <v>0</v>
      </c>
      <c r="U1194" s="31">
        <f t="shared" si="3013"/>
        <v>0</v>
      </c>
      <c r="V1194" s="31">
        <f t="shared" si="3014"/>
        <v>4548</v>
      </c>
      <c r="W1194" s="31">
        <f t="shared" si="3015"/>
        <v>0</v>
      </c>
      <c r="X1194" s="31">
        <f t="shared" si="3016"/>
        <v>0</v>
      </c>
      <c r="Y1194" s="31">
        <f t="shared" si="3017"/>
        <v>0</v>
      </c>
      <c r="Z1194" s="31">
        <f t="shared" si="3018"/>
        <v>0</v>
      </c>
      <c r="AA1194" s="31">
        <f t="shared" si="3019"/>
        <v>0</v>
      </c>
      <c r="AB1194" s="31">
        <f t="shared" si="3020"/>
        <v>0</v>
      </c>
      <c r="AC1194" s="31">
        <f t="shared" ref="AC1194:AC1257" si="3035">M1194+R1194+P1194+Q1194+T1194+S1194</f>
        <v>27306.299999999999</v>
      </c>
      <c r="AD1194" s="31">
        <f t="shared" ref="AD1194:AD1257" si="3036">N1194+V1194+X1194+U1194+W1194</f>
        <v>29132.799999999999</v>
      </c>
      <c r="AE1194" s="31">
        <f t="shared" ref="AE1194:AE1257" si="3037">O1194+Z1194+AB1194+Y1194+AA1194</f>
        <v>24584.799999999999</v>
      </c>
      <c r="AF1194" s="31">
        <f t="shared" si="3021"/>
        <v>0</v>
      </c>
      <c r="AG1194" s="31">
        <f t="shared" ref="AG1194:AG1257" si="3038">AC1194+AF1194</f>
        <v>27306.299999999999</v>
      </c>
      <c r="AH1194" s="31">
        <f t="shared" ref="AH1194:AH1257" si="3039">AD1194</f>
        <v>29132.799999999999</v>
      </c>
      <c r="AI1194" s="31">
        <f t="shared" ref="AI1194:AI1257" si="3040">AE1194</f>
        <v>24584.799999999999</v>
      </c>
      <c r="AJ1194" s="31">
        <f t="shared" si="3022"/>
        <v>0</v>
      </c>
      <c r="AK1194" s="31">
        <f t="shared" si="3023"/>
        <v>0</v>
      </c>
      <c r="AL1194" s="31">
        <f t="shared" si="3024"/>
        <v>0</v>
      </c>
      <c r="AM1194" s="31">
        <f t="shared" si="3025"/>
        <v>0</v>
      </c>
      <c r="AN1194" s="31">
        <f t="shared" si="3026"/>
        <v>0</v>
      </c>
      <c r="AO1194" s="31">
        <f t="shared" si="3027"/>
        <v>0</v>
      </c>
      <c r="AP1194" s="31">
        <f t="shared" si="3028"/>
        <v>0</v>
      </c>
      <c r="AQ1194" s="31">
        <f t="shared" si="3029"/>
        <v>0</v>
      </c>
      <c r="AR1194" s="31">
        <f t="shared" si="3030"/>
        <v>0</v>
      </c>
      <c r="AS1194" s="31">
        <f t="shared" si="3031"/>
        <v>27306.299999999999</v>
      </c>
      <c r="AT1194" s="31">
        <f t="shared" si="3032"/>
        <v>29132.799999999999</v>
      </c>
      <c r="AU1194" s="31">
        <f t="shared" si="3033"/>
        <v>24584.799999999999</v>
      </c>
      <c r="AV1194" s="31">
        <f t="shared" si="3034"/>
        <v>0</v>
      </c>
      <c r="AW1194" s="32"/>
      <c r="AX1194" s="32"/>
      <c r="AY1194" s="1"/>
      <c r="AZ1194" s="1"/>
      <c r="BA1194" s="1"/>
      <c r="BB1194" s="1"/>
      <c r="BC1194" s="1"/>
      <c r="BD1194" s="1"/>
      <c r="BE1194" s="1"/>
    </row>
    <row r="1195" ht="31.5">
      <c r="A1195" s="29" t="s">
        <v>508</v>
      </c>
      <c r="B1195" s="29" t="s">
        <v>61</v>
      </c>
      <c r="C1195" s="29" t="s">
        <v>63</v>
      </c>
      <c r="D1195" s="29" t="s">
        <v>476</v>
      </c>
      <c r="E1195" s="29" t="s">
        <v>129</v>
      </c>
      <c r="F1195" s="30" t="s">
        <v>130</v>
      </c>
      <c r="G1195" s="31">
        <v>24584.799999999999</v>
      </c>
      <c r="H1195" s="31">
        <v>24584.799999999999</v>
      </c>
      <c r="I1195" s="31">
        <v>24584.799999999999</v>
      </c>
      <c r="J1195" s="31"/>
      <c r="K1195" s="31"/>
      <c r="L1195" s="31"/>
      <c r="M1195" s="31">
        <f t="shared" si="2879"/>
        <v>24584.799999999999</v>
      </c>
      <c r="N1195" s="31">
        <f t="shared" si="2880"/>
        <v>24584.799999999999</v>
      </c>
      <c r="O1195" s="31">
        <f t="shared" si="2881"/>
        <v>24584.799999999999</v>
      </c>
      <c r="P1195" s="31"/>
      <c r="Q1195" s="31"/>
      <c r="R1195" s="31">
        <v>2721.5</v>
      </c>
      <c r="S1195" s="31"/>
      <c r="T1195" s="31"/>
      <c r="U1195" s="31"/>
      <c r="V1195" s="31">
        <v>4548</v>
      </c>
      <c r="W1195" s="31"/>
      <c r="X1195" s="31"/>
      <c r="Y1195" s="31"/>
      <c r="Z1195" s="31"/>
      <c r="AA1195" s="31"/>
      <c r="AB1195" s="31"/>
      <c r="AC1195" s="31">
        <f t="shared" si="3035"/>
        <v>27306.299999999999</v>
      </c>
      <c r="AD1195" s="31">
        <f t="shared" si="3036"/>
        <v>29132.799999999999</v>
      </c>
      <c r="AE1195" s="31">
        <f t="shared" si="3037"/>
        <v>24584.799999999999</v>
      </c>
      <c r="AF1195" s="31"/>
      <c r="AG1195" s="31">
        <f t="shared" si="3038"/>
        <v>27306.299999999999</v>
      </c>
      <c r="AH1195" s="31">
        <f t="shared" si="3039"/>
        <v>29132.799999999999</v>
      </c>
      <c r="AI1195" s="31">
        <f t="shared" si="3040"/>
        <v>24584.799999999999</v>
      </c>
      <c r="AJ1195" s="31"/>
      <c r="AK1195" s="31"/>
      <c r="AL1195" s="31"/>
      <c r="AM1195" s="31"/>
      <c r="AN1195" s="31"/>
      <c r="AO1195" s="31"/>
      <c r="AP1195" s="31"/>
      <c r="AQ1195" s="31"/>
      <c r="AR1195" s="31"/>
      <c r="AS1195" s="31">
        <f t="shared" si="3031"/>
        <v>27306.299999999999</v>
      </c>
      <c r="AT1195" s="31">
        <f t="shared" si="3032"/>
        <v>29132.799999999999</v>
      </c>
      <c r="AU1195" s="31">
        <f t="shared" si="3033"/>
        <v>24584.799999999999</v>
      </c>
      <c r="AV1195" s="31"/>
      <c r="AW1195" s="32"/>
      <c r="AX1195" s="32"/>
      <c r="AY1195" s="1"/>
      <c r="AZ1195" s="1"/>
      <c r="BA1195" s="1"/>
      <c r="BB1195" s="1"/>
      <c r="BC1195" s="1"/>
      <c r="BD1195" s="1"/>
      <c r="BE1195" s="1"/>
    </row>
    <row r="1196" hidden="1">
      <c r="A1196" s="29" t="s">
        <v>508</v>
      </c>
      <c r="B1196" s="29" t="s">
        <v>61</v>
      </c>
      <c r="C1196" s="29" t="s">
        <v>63</v>
      </c>
      <c r="D1196" s="29" t="s">
        <v>478</v>
      </c>
      <c r="E1196" s="36"/>
      <c r="F1196" s="30" t="s">
        <v>34</v>
      </c>
      <c r="G1196" s="31">
        <f t="shared" si="3002"/>
        <v>14661.4</v>
      </c>
      <c r="H1196" s="31">
        <f t="shared" si="3003"/>
        <v>7587.1000000000004</v>
      </c>
      <c r="I1196" s="31">
        <f t="shared" si="3004"/>
        <v>7884</v>
      </c>
      <c r="J1196" s="31">
        <f t="shared" si="3005"/>
        <v>0</v>
      </c>
      <c r="K1196" s="31">
        <f t="shared" si="3006"/>
        <v>0</v>
      </c>
      <c r="L1196" s="31">
        <f t="shared" si="3007"/>
        <v>0</v>
      </c>
      <c r="M1196" s="31">
        <f t="shared" si="2879"/>
        <v>14661.4</v>
      </c>
      <c r="N1196" s="31">
        <f t="shared" si="2880"/>
        <v>7587.1000000000004</v>
      </c>
      <c r="O1196" s="31">
        <f t="shared" si="2881"/>
        <v>7884</v>
      </c>
      <c r="P1196" s="31">
        <f t="shared" si="3008"/>
        <v>0</v>
      </c>
      <c r="Q1196" s="31">
        <f t="shared" si="3009"/>
        <v>0</v>
      </c>
      <c r="R1196" s="31">
        <f t="shared" si="3010"/>
        <v>5656.6570000000002</v>
      </c>
      <c r="S1196" s="31">
        <f t="shared" si="3011"/>
        <v>0</v>
      </c>
      <c r="T1196" s="31">
        <f t="shared" si="3012"/>
        <v>0</v>
      </c>
      <c r="U1196" s="31">
        <f t="shared" si="3013"/>
        <v>0</v>
      </c>
      <c r="V1196" s="31">
        <f t="shared" si="3014"/>
        <v>5513.067</v>
      </c>
      <c r="W1196" s="31">
        <f t="shared" si="3015"/>
        <v>0</v>
      </c>
      <c r="X1196" s="31">
        <f t="shared" si="3016"/>
        <v>0</v>
      </c>
      <c r="Y1196" s="31">
        <f t="shared" si="3017"/>
        <v>0</v>
      </c>
      <c r="Z1196" s="31">
        <f t="shared" si="3018"/>
        <v>0</v>
      </c>
      <c r="AA1196" s="31">
        <f t="shared" si="3019"/>
        <v>0</v>
      </c>
      <c r="AB1196" s="31">
        <f t="shared" si="3020"/>
        <v>0</v>
      </c>
      <c r="AC1196" s="31">
        <f t="shared" si="3035"/>
        <v>20318.057000000001</v>
      </c>
      <c r="AD1196" s="31">
        <f t="shared" si="3036"/>
        <v>13100.167000000001</v>
      </c>
      <c r="AE1196" s="31">
        <f t="shared" si="3037"/>
        <v>7884</v>
      </c>
      <c r="AF1196" s="31">
        <f t="shared" si="3021"/>
        <v>0</v>
      </c>
      <c r="AG1196" s="31">
        <f t="shared" si="3038"/>
        <v>20318.057000000001</v>
      </c>
      <c r="AH1196" s="31">
        <f t="shared" si="3039"/>
        <v>13100.167000000001</v>
      </c>
      <c r="AI1196" s="31">
        <f t="shared" si="3040"/>
        <v>7884</v>
      </c>
      <c r="AJ1196" s="31">
        <f t="shared" si="3022"/>
        <v>0</v>
      </c>
      <c r="AK1196" s="31">
        <f t="shared" si="3023"/>
        <v>0</v>
      </c>
      <c r="AL1196" s="31">
        <f t="shared" si="3024"/>
        <v>0</v>
      </c>
      <c r="AM1196" s="31">
        <f t="shared" si="3025"/>
        <v>0</v>
      </c>
      <c r="AN1196" s="31">
        <f t="shared" si="3026"/>
        <v>0</v>
      </c>
      <c r="AO1196" s="31">
        <f t="shared" si="3027"/>
        <v>0</v>
      </c>
      <c r="AP1196" s="31">
        <f t="shared" si="3028"/>
        <v>0</v>
      </c>
      <c r="AQ1196" s="31">
        <f t="shared" si="3029"/>
        <v>0</v>
      </c>
      <c r="AR1196" s="31">
        <f t="shared" si="3030"/>
        <v>0</v>
      </c>
      <c r="AS1196" s="31">
        <f t="shared" si="3031"/>
        <v>20318.057000000001</v>
      </c>
      <c r="AT1196" s="31">
        <f t="shared" si="3032"/>
        <v>13100.167000000001</v>
      </c>
      <c r="AU1196" s="31">
        <f t="shared" si="3033"/>
        <v>7884</v>
      </c>
      <c r="AV1196" s="31">
        <f t="shared" si="3034"/>
        <v>0</v>
      </c>
      <c r="AW1196" s="32">
        <v>0</v>
      </c>
      <c r="AX1196" s="32"/>
      <c r="AY1196" s="1" t="s">
        <v>152</v>
      </c>
      <c r="AZ1196" s="1"/>
      <c r="BA1196" s="1"/>
      <c r="BB1196" s="1"/>
      <c r="BC1196" s="1"/>
      <c r="BD1196" s="1"/>
      <c r="BE1196" s="1"/>
    </row>
    <row r="1197" ht="47.25">
      <c r="A1197" s="29" t="s">
        <v>508</v>
      </c>
      <c r="B1197" s="29" t="s">
        <v>61</v>
      </c>
      <c r="C1197" s="29" t="s">
        <v>63</v>
      </c>
      <c r="D1197" s="29" t="s">
        <v>479</v>
      </c>
      <c r="E1197" s="36"/>
      <c r="F1197" s="30" t="s">
        <v>480</v>
      </c>
      <c r="G1197" s="31">
        <f>G1198+G1200</f>
        <v>14661.4</v>
      </c>
      <c r="H1197" s="31">
        <f>H1198+H1200</f>
        <v>7587.1000000000004</v>
      </c>
      <c r="I1197" s="31">
        <f>I1198+I1200</f>
        <v>7884</v>
      </c>
      <c r="J1197" s="31">
        <f>J1198+J1200</f>
        <v>0</v>
      </c>
      <c r="K1197" s="31">
        <f>K1198+K1200</f>
        <v>0</v>
      </c>
      <c r="L1197" s="31">
        <f>L1198+L1200</f>
        <v>0</v>
      </c>
      <c r="M1197" s="31">
        <f t="shared" si="2879"/>
        <v>14661.4</v>
      </c>
      <c r="N1197" s="31">
        <f t="shared" si="2880"/>
        <v>7587.1000000000004</v>
      </c>
      <c r="O1197" s="31">
        <f t="shared" si="2881"/>
        <v>7884</v>
      </c>
      <c r="P1197" s="31">
        <f>P1198+P1200</f>
        <v>0</v>
      </c>
      <c r="Q1197" s="31">
        <f>Q1198+Q1200</f>
        <v>0</v>
      </c>
      <c r="R1197" s="31">
        <f>R1198+R1200</f>
        <v>5656.6570000000002</v>
      </c>
      <c r="S1197" s="31">
        <f>S1198+S1200</f>
        <v>0</v>
      </c>
      <c r="T1197" s="31">
        <f>T1198+T1200</f>
        <v>0</v>
      </c>
      <c r="U1197" s="31">
        <f>U1198+U1200</f>
        <v>0</v>
      </c>
      <c r="V1197" s="31">
        <f>V1198+V1200</f>
        <v>5513.067</v>
      </c>
      <c r="W1197" s="31">
        <f>W1198+W1200</f>
        <v>0</v>
      </c>
      <c r="X1197" s="31">
        <f>X1198+X1200</f>
        <v>0</v>
      </c>
      <c r="Y1197" s="31">
        <f>Y1198+Y1200</f>
        <v>0</v>
      </c>
      <c r="Z1197" s="31">
        <f>Z1198+Z1200</f>
        <v>0</v>
      </c>
      <c r="AA1197" s="31">
        <f>AA1198+AA1200</f>
        <v>0</v>
      </c>
      <c r="AB1197" s="31">
        <f>AB1198+AB1200</f>
        <v>0</v>
      </c>
      <c r="AC1197" s="31">
        <f t="shared" si="3035"/>
        <v>20318.057000000001</v>
      </c>
      <c r="AD1197" s="31">
        <f t="shared" si="3036"/>
        <v>13100.167000000001</v>
      </c>
      <c r="AE1197" s="31">
        <f t="shared" si="3037"/>
        <v>7884</v>
      </c>
      <c r="AF1197" s="31">
        <f>AF1198+AF1200</f>
        <v>0</v>
      </c>
      <c r="AG1197" s="31">
        <f t="shared" si="3038"/>
        <v>20318.057000000001</v>
      </c>
      <c r="AH1197" s="31">
        <f t="shared" si="3039"/>
        <v>13100.167000000001</v>
      </c>
      <c r="AI1197" s="31">
        <f t="shared" si="3040"/>
        <v>7884</v>
      </c>
      <c r="AJ1197" s="31">
        <f>AJ1198+AJ1200</f>
        <v>0</v>
      </c>
      <c r="AK1197" s="31">
        <f>AK1198+AK1200</f>
        <v>0</v>
      </c>
      <c r="AL1197" s="31">
        <f>AL1198+AL1200</f>
        <v>0</v>
      </c>
      <c r="AM1197" s="31">
        <f>AM1198+AM1200</f>
        <v>0</v>
      </c>
      <c r="AN1197" s="31">
        <f>AN1198+AN1200</f>
        <v>0</v>
      </c>
      <c r="AO1197" s="31">
        <f>AO1198+AO1200</f>
        <v>0</v>
      </c>
      <c r="AP1197" s="31">
        <f>AP1198+AP1200</f>
        <v>0</v>
      </c>
      <c r="AQ1197" s="31">
        <f>AQ1198+AQ1200</f>
        <v>0</v>
      </c>
      <c r="AR1197" s="31">
        <f>AR1198+AR1200</f>
        <v>0</v>
      </c>
      <c r="AS1197" s="31">
        <f t="shared" si="3031"/>
        <v>20318.057000000001</v>
      </c>
      <c r="AT1197" s="31">
        <f t="shared" si="3032"/>
        <v>13100.167000000001</v>
      </c>
      <c r="AU1197" s="31">
        <f t="shared" si="3033"/>
        <v>7884</v>
      </c>
      <c r="AV1197" s="31">
        <f>AV1198+AV1200</f>
        <v>0</v>
      </c>
      <c r="AW1197" s="32"/>
      <c r="AX1197" s="32"/>
      <c r="AY1197" s="1"/>
      <c r="AZ1197" s="1"/>
      <c r="BA1197" s="1"/>
      <c r="BB1197" s="1"/>
      <c r="BC1197" s="1"/>
      <c r="BD1197" s="1"/>
      <c r="BE1197" s="1"/>
    </row>
    <row r="1198" ht="31.5">
      <c r="A1198" s="29" t="s">
        <v>508</v>
      </c>
      <c r="B1198" s="29" t="s">
        <v>61</v>
      </c>
      <c r="C1198" s="29" t="s">
        <v>63</v>
      </c>
      <c r="D1198" s="29" t="s">
        <v>481</v>
      </c>
      <c r="E1198" s="36"/>
      <c r="F1198" s="30" t="s">
        <v>482</v>
      </c>
      <c r="G1198" s="31">
        <f>G1199</f>
        <v>8046.8999999999996</v>
      </c>
      <c r="H1198" s="31">
        <f>H1199</f>
        <v>7587.1000000000004</v>
      </c>
      <c r="I1198" s="31">
        <f>I1199</f>
        <v>7884</v>
      </c>
      <c r="J1198" s="31">
        <f>J1199</f>
        <v>0</v>
      </c>
      <c r="K1198" s="31">
        <f>K1199</f>
        <v>0</v>
      </c>
      <c r="L1198" s="31">
        <f>L1199</f>
        <v>0</v>
      </c>
      <c r="M1198" s="31">
        <f t="shared" si="2879"/>
        <v>8046.8999999999996</v>
      </c>
      <c r="N1198" s="31">
        <f t="shared" si="2880"/>
        <v>7587.1000000000004</v>
      </c>
      <c r="O1198" s="31">
        <f t="shared" si="2881"/>
        <v>7884</v>
      </c>
      <c r="P1198" s="31">
        <f>P1199</f>
        <v>0</v>
      </c>
      <c r="Q1198" s="31">
        <f>Q1199</f>
        <v>0</v>
      </c>
      <c r="R1198" s="31">
        <f>R1199</f>
        <v>3252.25</v>
      </c>
      <c r="S1198" s="31">
        <f>S1199</f>
        <v>0</v>
      </c>
      <c r="T1198" s="31">
        <f>T1199</f>
        <v>0</v>
      </c>
      <c r="U1198" s="31">
        <f>U1199</f>
        <v>0</v>
      </c>
      <c r="V1198" s="31">
        <f>V1199</f>
        <v>3169.5999999999999</v>
      </c>
      <c r="W1198" s="31">
        <f>W1199</f>
        <v>0</v>
      </c>
      <c r="X1198" s="31">
        <f>X1199</f>
        <v>0</v>
      </c>
      <c r="Y1198" s="31">
        <f>Y1199</f>
        <v>0</v>
      </c>
      <c r="Z1198" s="31">
        <f>Z1199</f>
        <v>0</v>
      </c>
      <c r="AA1198" s="31">
        <f>AA1199</f>
        <v>0</v>
      </c>
      <c r="AB1198" s="31">
        <f>AB1199</f>
        <v>0</v>
      </c>
      <c r="AC1198" s="31">
        <f t="shared" si="3035"/>
        <v>11299.15</v>
      </c>
      <c r="AD1198" s="31">
        <f t="shared" si="3036"/>
        <v>10756.700000000001</v>
      </c>
      <c r="AE1198" s="31">
        <f t="shared" si="3037"/>
        <v>7884</v>
      </c>
      <c r="AF1198" s="31">
        <f>AF1199</f>
        <v>0</v>
      </c>
      <c r="AG1198" s="31">
        <f t="shared" si="3038"/>
        <v>11299.15</v>
      </c>
      <c r="AH1198" s="31">
        <f t="shared" si="3039"/>
        <v>10756.700000000001</v>
      </c>
      <c r="AI1198" s="31">
        <f t="shared" si="3040"/>
        <v>7884</v>
      </c>
      <c r="AJ1198" s="31">
        <f>AJ1199</f>
        <v>0</v>
      </c>
      <c r="AK1198" s="31">
        <f>AK1199</f>
        <v>0</v>
      </c>
      <c r="AL1198" s="31">
        <f>AL1199</f>
        <v>0</v>
      </c>
      <c r="AM1198" s="31">
        <f>AM1199</f>
        <v>0</v>
      </c>
      <c r="AN1198" s="31">
        <f>AN1199</f>
        <v>0</v>
      </c>
      <c r="AO1198" s="31">
        <f>AO1199</f>
        <v>0</v>
      </c>
      <c r="AP1198" s="31">
        <f>AP1199</f>
        <v>0</v>
      </c>
      <c r="AQ1198" s="31">
        <f>AQ1199</f>
        <v>0</v>
      </c>
      <c r="AR1198" s="31">
        <f>AR1199</f>
        <v>0</v>
      </c>
      <c r="AS1198" s="31">
        <f t="shared" si="3031"/>
        <v>11299.15</v>
      </c>
      <c r="AT1198" s="31">
        <f t="shared" si="3032"/>
        <v>10756.700000000001</v>
      </c>
      <c r="AU1198" s="31">
        <f t="shared" si="3033"/>
        <v>7884</v>
      </c>
      <c r="AV1198" s="31">
        <f>AV1199</f>
        <v>0</v>
      </c>
      <c r="AW1198" s="32"/>
      <c r="AX1198" s="32"/>
      <c r="AY1198" s="1"/>
      <c r="AZ1198" s="1"/>
      <c r="BA1198" s="1"/>
      <c r="BB1198" s="1"/>
      <c r="BC1198" s="1"/>
      <c r="BD1198" s="1"/>
      <c r="BE1198" s="1"/>
    </row>
    <row r="1199" ht="31.5">
      <c r="A1199" s="29" t="s">
        <v>508</v>
      </c>
      <c r="B1199" s="29" t="s">
        <v>61</v>
      </c>
      <c r="C1199" s="29" t="s">
        <v>63</v>
      </c>
      <c r="D1199" s="29" t="s">
        <v>481</v>
      </c>
      <c r="E1199" s="29" t="s">
        <v>39</v>
      </c>
      <c r="F1199" s="30" t="s">
        <v>40</v>
      </c>
      <c r="G1199" s="31">
        <v>8046.8999999999996</v>
      </c>
      <c r="H1199" s="31">
        <v>7587.1000000000004</v>
      </c>
      <c r="I1199" s="31">
        <v>7884</v>
      </c>
      <c r="J1199" s="31"/>
      <c r="K1199" s="31"/>
      <c r="L1199" s="31"/>
      <c r="M1199" s="31">
        <f t="shared" si="2879"/>
        <v>8046.8999999999996</v>
      </c>
      <c r="N1199" s="31">
        <f t="shared" si="2880"/>
        <v>7587.1000000000004</v>
      </c>
      <c r="O1199" s="31">
        <f t="shared" si="2881"/>
        <v>7884</v>
      </c>
      <c r="P1199" s="31"/>
      <c r="Q1199" s="31"/>
      <c r="R1199" s="31">
        <v>3252.25</v>
      </c>
      <c r="S1199" s="31"/>
      <c r="T1199" s="31"/>
      <c r="U1199" s="31"/>
      <c r="V1199" s="31">
        <v>3169.5999999999999</v>
      </c>
      <c r="W1199" s="31"/>
      <c r="X1199" s="31"/>
      <c r="Y1199" s="31"/>
      <c r="Z1199" s="31"/>
      <c r="AA1199" s="31"/>
      <c r="AB1199" s="31"/>
      <c r="AC1199" s="31">
        <f t="shared" si="3035"/>
        <v>11299.15</v>
      </c>
      <c r="AD1199" s="31">
        <f t="shared" si="3036"/>
        <v>10756.700000000001</v>
      </c>
      <c r="AE1199" s="31">
        <f t="shared" si="3037"/>
        <v>7884</v>
      </c>
      <c r="AF1199" s="31"/>
      <c r="AG1199" s="31">
        <f t="shared" si="3038"/>
        <v>11299.15</v>
      </c>
      <c r="AH1199" s="31">
        <f t="shared" si="3039"/>
        <v>10756.700000000001</v>
      </c>
      <c r="AI1199" s="31">
        <f t="shared" si="3040"/>
        <v>7884</v>
      </c>
      <c r="AJ1199" s="31"/>
      <c r="AK1199" s="31"/>
      <c r="AL1199" s="31"/>
      <c r="AM1199" s="31"/>
      <c r="AN1199" s="31"/>
      <c r="AO1199" s="31"/>
      <c r="AP1199" s="31"/>
      <c r="AQ1199" s="31"/>
      <c r="AR1199" s="31"/>
      <c r="AS1199" s="31">
        <f t="shared" si="3031"/>
        <v>11299.15</v>
      </c>
      <c r="AT1199" s="31">
        <f t="shared" si="3032"/>
        <v>10756.700000000001</v>
      </c>
      <c r="AU1199" s="31">
        <f t="shared" si="3033"/>
        <v>7884</v>
      </c>
      <c r="AV1199" s="31"/>
      <c r="AW1199" s="32"/>
      <c r="AX1199" s="32"/>
      <c r="AY1199" s="1"/>
      <c r="AZ1199" s="1"/>
      <c r="BA1199" s="1"/>
      <c r="BB1199" s="1"/>
      <c r="BC1199" s="1"/>
      <c r="BD1199" s="1"/>
      <c r="BE1199" s="1"/>
    </row>
    <row r="1200" ht="31.5">
      <c r="A1200" s="29" t="s">
        <v>508</v>
      </c>
      <c r="B1200" s="29" t="s">
        <v>61</v>
      </c>
      <c r="C1200" s="29" t="s">
        <v>63</v>
      </c>
      <c r="D1200" s="29" t="s">
        <v>483</v>
      </c>
      <c r="E1200" s="36"/>
      <c r="F1200" s="30" t="s">
        <v>484</v>
      </c>
      <c r="G1200" s="31">
        <f>G1202</f>
        <v>6614.5</v>
      </c>
      <c r="H1200" s="31">
        <f>H1202</f>
        <v>0</v>
      </c>
      <c r="I1200" s="31">
        <f>I1202</f>
        <v>0</v>
      </c>
      <c r="J1200" s="31">
        <f>J1202</f>
        <v>0</v>
      </c>
      <c r="K1200" s="31">
        <f>K1202</f>
        <v>0</v>
      </c>
      <c r="L1200" s="31">
        <f>L1202</f>
        <v>0</v>
      </c>
      <c r="M1200" s="31">
        <f t="shared" si="2879"/>
        <v>6614.5</v>
      </c>
      <c r="N1200" s="31">
        <f t="shared" si="2880"/>
        <v>0</v>
      </c>
      <c r="O1200" s="31">
        <f t="shared" si="2881"/>
        <v>0</v>
      </c>
      <c r="P1200" s="31">
        <f>P1202+P1201</f>
        <v>0</v>
      </c>
      <c r="Q1200" s="31">
        <f>Q1202+Q1201</f>
        <v>0</v>
      </c>
      <c r="R1200" s="31">
        <f>R1202+R1201</f>
        <v>2404.4070000000002</v>
      </c>
      <c r="S1200" s="31">
        <f>S1202+S1201</f>
        <v>0</v>
      </c>
      <c r="T1200" s="31">
        <f>T1202+T1201</f>
        <v>0</v>
      </c>
      <c r="U1200" s="31">
        <f>U1202+U1201</f>
        <v>0</v>
      </c>
      <c r="V1200" s="31">
        <f>V1202+V1201</f>
        <v>2343.4670000000001</v>
      </c>
      <c r="W1200" s="31">
        <f>W1202+W1201</f>
        <v>0</v>
      </c>
      <c r="X1200" s="31">
        <f>X1202+X1201</f>
        <v>0</v>
      </c>
      <c r="Y1200" s="31">
        <f>Y1202+Y1201</f>
        <v>0</v>
      </c>
      <c r="Z1200" s="31">
        <f>Z1202+Z1201</f>
        <v>0</v>
      </c>
      <c r="AA1200" s="31">
        <f>AA1202+AA1201</f>
        <v>0</v>
      </c>
      <c r="AB1200" s="31">
        <f>AB1202+AB1201</f>
        <v>0</v>
      </c>
      <c r="AC1200" s="31">
        <f t="shared" si="3035"/>
        <v>9018.9069999999992</v>
      </c>
      <c r="AD1200" s="31">
        <f t="shared" si="3036"/>
        <v>2343.4670000000001</v>
      </c>
      <c r="AE1200" s="31">
        <f t="shared" si="3037"/>
        <v>0</v>
      </c>
      <c r="AF1200" s="31">
        <f>AF1202+AF1201</f>
        <v>0</v>
      </c>
      <c r="AG1200" s="31">
        <f t="shared" si="3038"/>
        <v>9018.9069999999992</v>
      </c>
      <c r="AH1200" s="31">
        <f t="shared" si="3039"/>
        <v>2343.4670000000001</v>
      </c>
      <c r="AI1200" s="31">
        <f t="shared" si="3040"/>
        <v>0</v>
      </c>
      <c r="AJ1200" s="31">
        <f>AJ1202+AJ1201</f>
        <v>0</v>
      </c>
      <c r="AK1200" s="31">
        <f>AK1202+AK1201</f>
        <v>0</v>
      </c>
      <c r="AL1200" s="31">
        <f>AL1202+AL1201</f>
        <v>0</v>
      </c>
      <c r="AM1200" s="31">
        <f>AM1202+AM1201</f>
        <v>0</v>
      </c>
      <c r="AN1200" s="31">
        <f>AN1202+AN1201</f>
        <v>0</v>
      </c>
      <c r="AO1200" s="31">
        <f>AO1202+AO1201</f>
        <v>0</v>
      </c>
      <c r="AP1200" s="31">
        <f>AP1202+AP1201</f>
        <v>0</v>
      </c>
      <c r="AQ1200" s="31">
        <f>AQ1202+AQ1201</f>
        <v>0</v>
      </c>
      <c r="AR1200" s="31">
        <f>AR1202+AR1201</f>
        <v>0</v>
      </c>
      <c r="AS1200" s="31">
        <f t="shared" si="3031"/>
        <v>9018.9069999999992</v>
      </c>
      <c r="AT1200" s="31">
        <f t="shared" si="3032"/>
        <v>2343.4670000000001</v>
      </c>
      <c r="AU1200" s="31">
        <f t="shared" si="3033"/>
        <v>0</v>
      </c>
      <c r="AV1200" s="31">
        <f>AV1202+AV1201</f>
        <v>0</v>
      </c>
      <c r="AW1200" s="32"/>
      <c r="AX1200" s="32"/>
      <c r="AY1200" s="1"/>
      <c r="AZ1200" s="1"/>
      <c r="BA1200" s="1"/>
      <c r="BB1200" s="1"/>
      <c r="BC1200" s="1"/>
      <c r="BD1200" s="1"/>
      <c r="BE1200" s="1"/>
    </row>
    <row r="1201" ht="31.5">
      <c r="A1201" s="29" t="s">
        <v>508</v>
      </c>
      <c r="B1201" s="29" t="s">
        <v>61</v>
      </c>
      <c r="C1201" s="29" t="s">
        <v>63</v>
      </c>
      <c r="D1201" s="29" t="s">
        <v>483</v>
      </c>
      <c r="E1201" s="29" t="s">
        <v>39</v>
      </c>
      <c r="F1201" s="30" t="s">
        <v>40</v>
      </c>
      <c r="G1201" s="31"/>
      <c r="H1201" s="31"/>
      <c r="I1201" s="31"/>
      <c r="J1201" s="31"/>
      <c r="K1201" s="31"/>
      <c r="L1201" s="31"/>
      <c r="M1201" s="31"/>
      <c r="N1201" s="31"/>
      <c r="O1201" s="31"/>
      <c r="P1201" s="31"/>
      <c r="Q1201" s="31"/>
      <c r="R1201" s="31">
        <v>2404.4070000000002</v>
      </c>
      <c r="S1201" s="31"/>
      <c r="T1201" s="31"/>
      <c r="U1201" s="31"/>
      <c r="V1201" s="31">
        <v>2343.4670000000001</v>
      </c>
      <c r="W1201" s="31"/>
      <c r="X1201" s="31"/>
      <c r="Y1201" s="31"/>
      <c r="Z1201" s="31"/>
      <c r="AA1201" s="31"/>
      <c r="AB1201" s="31"/>
      <c r="AC1201" s="31">
        <f t="shared" si="3035"/>
        <v>2404.4070000000002</v>
      </c>
      <c r="AD1201" s="31">
        <f t="shared" si="3036"/>
        <v>2343.4670000000001</v>
      </c>
      <c r="AE1201" s="31">
        <f t="shared" si="3037"/>
        <v>0</v>
      </c>
      <c r="AF1201" s="31"/>
      <c r="AG1201" s="31">
        <f t="shared" si="3038"/>
        <v>2404.4070000000002</v>
      </c>
      <c r="AH1201" s="31">
        <f t="shared" si="3039"/>
        <v>2343.4670000000001</v>
      </c>
      <c r="AI1201" s="31">
        <f t="shared" si="3040"/>
        <v>0</v>
      </c>
      <c r="AJ1201" s="31"/>
      <c r="AK1201" s="31"/>
      <c r="AL1201" s="31"/>
      <c r="AM1201" s="31"/>
      <c r="AN1201" s="31"/>
      <c r="AO1201" s="31"/>
      <c r="AP1201" s="31"/>
      <c r="AQ1201" s="31"/>
      <c r="AR1201" s="31"/>
      <c r="AS1201" s="31">
        <f t="shared" si="3031"/>
        <v>2404.4070000000002</v>
      </c>
      <c r="AT1201" s="31">
        <f t="shared" si="3032"/>
        <v>2343.4670000000001</v>
      </c>
      <c r="AU1201" s="31">
        <f t="shared" si="3033"/>
        <v>0</v>
      </c>
      <c r="AV1201" s="31"/>
      <c r="AW1201" s="32"/>
      <c r="AX1201" s="32"/>
      <c r="AY1201" s="1"/>
      <c r="AZ1201" s="1"/>
      <c r="BA1201" s="1"/>
      <c r="BB1201" s="1"/>
      <c r="BC1201" s="1"/>
      <c r="BD1201" s="1"/>
      <c r="BE1201" s="1"/>
    </row>
    <row r="1202">
      <c r="A1202" s="29" t="s">
        <v>508</v>
      </c>
      <c r="B1202" s="29" t="s">
        <v>61</v>
      </c>
      <c r="C1202" s="29" t="s">
        <v>63</v>
      </c>
      <c r="D1202" s="29" t="s">
        <v>483</v>
      </c>
      <c r="E1202" s="29" t="s">
        <v>41</v>
      </c>
      <c r="F1202" s="30" t="s">
        <v>42</v>
      </c>
      <c r="G1202" s="31">
        <v>6614.5</v>
      </c>
      <c r="H1202" s="31"/>
      <c r="I1202" s="31"/>
      <c r="J1202" s="31"/>
      <c r="K1202" s="31"/>
      <c r="L1202" s="31"/>
      <c r="M1202" s="31">
        <f t="shared" si="2879"/>
        <v>6614.5</v>
      </c>
      <c r="N1202" s="31">
        <f t="shared" si="2880"/>
        <v>0</v>
      </c>
      <c r="O1202" s="31">
        <f t="shared" si="2881"/>
        <v>0</v>
      </c>
      <c r="P1202" s="31"/>
      <c r="Q1202" s="31"/>
      <c r="R1202" s="31"/>
      <c r="S1202" s="31"/>
      <c r="T1202" s="31"/>
      <c r="U1202" s="31"/>
      <c r="V1202" s="31"/>
      <c r="W1202" s="31"/>
      <c r="X1202" s="31"/>
      <c r="Y1202" s="31"/>
      <c r="Z1202" s="31"/>
      <c r="AA1202" s="31"/>
      <c r="AB1202" s="31"/>
      <c r="AC1202" s="31">
        <f t="shared" si="3035"/>
        <v>6614.5</v>
      </c>
      <c r="AD1202" s="31">
        <f t="shared" si="3036"/>
        <v>0</v>
      </c>
      <c r="AE1202" s="31">
        <f t="shared" si="3037"/>
        <v>0</v>
      </c>
      <c r="AF1202" s="31"/>
      <c r="AG1202" s="31">
        <f t="shared" si="3038"/>
        <v>6614.5</v>
      </c>
      <c r="AH1202" s="31">
        <f t="shared" si="3039"/>
        <v>0</v>
      </c>
      <c r="AI1202" s="31">
        <f t="shared" si="3040"/>
        <v>0</v>
      </c>
      <c r="AJ1202" s="31"/>
      <c r="AK1202" s="31"/>
      <c r="AL1202" s="31"/>
      <c r="AM1202" s="31"/>
      <c r="AN1202" s="31"/>
      <c r="AO1202" s="31"/>
      <c r="AP1202" s="31"/>
      <c r="AQ1202" s="31"/>
      <c r="AR1202" s="31"/>
      <c r="AS1202" s="31">
        <f t="shared" si="3031"/>
        <v>6614.5</v>
      </c>
      <c r="AT1202" s="31">
        <f t="shared" si="3032"/>
        <v>0</v>
      </c>
      <c r="AU1202" s="31">
        <f t="shared" si="3033"/>
        <v>0</v>
      </c>
      <c r="AV1202" s="31"/>
      <c r="AW1202" s="32"/>
      <c r="AX1202" s="32"/>
      <c r="AY1202" s="1"/>
      <c r="AZ1202" s="1"/>
      <c r="BA1202" s="1"/>
      <c r="BB1202" s="1"/>
      <c r="BC1202" s="1"/>
      <c r="BD1202" s="1"/>
      <c r="BE1202" s="1"/>
    </row>
    <row r="1203" ht="31.5">
      <c r="A1203" s="29" t="s">
        <v>508</v>
      </c>
      <c r="B1203" s="29" t="s">
        <v>61</v>
      </c>
      <c r="C1203" s="29" t="s">
        <v>63</v>
      </c>
      <c r="D1203" s="29" t="s">
        <v>149</v>
      </c>
      <c r="E1203" s="36"/>
      <c r="F1203" s="30" t="s">
        <v>150</v>
      </c>
      <c r="G1203" s="31">
        <f t="shared" ref="G1203:G1215" si="3041">G1204</f>
        <v>726.79999999999995</v>
      </c>
      <c r="H1203" s="31">
        <f t="shared" ref="H1203:H1215" si="3042">H1204</f>
        <v>726.79999999999995</v>
      </c>
      <c r="I1203" s="31">
        <f t="shared" ref="I1203:I1215" si="3043">I1204</f>
        <v>726.79999999999995</v>
      </c>
      <c r="J1203" s="31">
        <f t="shared" ref="J1203:J1215" si="3044">J1204</f>
        <v>0</v>
      </c>
      <c r="K1203" s="31">
        <f t="shared" ref="K1203:K1215" si="3045">K1204</f>
        <v>0</v>
      </c>
      <c r="L1203" s="31">
        <f t="shared" ref="L1203:L1215" si="3046">L1204</f>
        <v>0</v>
      </c>
      <c r="M1203" s="31">
        <f t="shared" si="2879"/>
        <v>726.79999999999995</v>
      </c>
      <c r="N1203" s="31">
        <f t="shared" si="2880"/>
        <v>726.79999999999995</v>
      </c>
      <c r="O1203" s="31">
        <f t="shared" si="2881"/>
        <v>726.79999999999995</v>
      </c>
      <c r="P1203" s="31">
        <f t="shared" ref="P1203:P1215" si="3047">P1204</f>
        <v>0</v>
      </c>
      <c r="Q1203" s="31">
        <f t="shared" ref="Q1203:Q1215" si="3048">Q1204</f>
        <v>0</v>
      </c>
      <c r="R1203" s="31">
        <f t="shared" ref="R1203:R1215" si="3049">R1204</f>
        <v>0</v>
      </c>
      <c r="S1203" s="31">
        <f t="shared" ref="S1203:S1215" si="3050">S1204</f>
        <v>0</v>
      </c>
      <c r="T1203" s="31">
        <f t="shared" ref="T1203:T1215" si="3051">T1204</f>
        <v>0</v>
      </c>
      <c r="U1203" s="31">
        <f t="shared" ref="U1203:U1215" si="3052">U1204</f>
        <v>0</v>
      </c>
      <c r="V1203" s="31">
        <f t="shared" ref="V1203:V1215" si="3053">V1204</f>
        <v>0</v>
      </c>
      <c r="W1203" s="31">
        <f t="shared" ref="W1203:W1215" si="3054">W1204</f>
        <v>0</v>
      </c>
      <c r="X1203" s="31">
        <f t="shared" ref="X1203:X1215" si="3055">X1204</f>
        <v>0</v>
      </c>
      <c r="Y1203" s="31">
        <f t="shared" ref="Y1203:Y1215" si="3056">Y1204</f>
        <v>0</v>
      </c>
      <c r="Z1203" s="31">
        <f t="shared" ref="Z1203:Z1215" si="3057">Z1204</f>
        <v>0</v>
      </c>
      <c r="AA1203" s="31">
        <f t="shared" ref="AA1203:AA1215" si="3058">AA1204</f>
        <v>0</v>
      </c>
      <c r="AB1203" s="31">
        <f t="shared" ref="AB1203:AB1215" si="3059">AB1204</f>
        <v>0</v>
      </c>
      <c r="AC1203" s="31">
        <f t="shared" si="3035"/>
        <v>726.79999999999995</v>
      </c>
      <c r="AD1203" s="31">
        <f t="shared" si="3036"/>
        <v>726.79999999999995</v>
      </c>
      <c r="AE1203" s="31">
        <f t="shared" si="3037"/>
        <v>726.79999999999995</v>
      </c>
      <c r="AF1203" s="31">
        <f t="shared" ref="AF1203:AF1215" si="3060">AF1204</f>
        <v>0</v>
      </c>
      <c r="AG1203" s="31">
        <f t="shared" si="3038"/>
        <v>726.79999999999995</v>
      </c>
      <c r="AH1203" s="31">
        <f t="shared" si="3039"/>
        <v>726.79999999999995</v>
      </c>
      <c r="AI1203" s="31">
        <f t="shared" si="3040"/>
        <v>726.79999999999995</v>
      </c>
      <c r="AJ1203" s="31">
        <f t="shared" ref="AJ1203:AJ1215" si="3061">AJ1204</f>
        <v>0</v>
      </c>
      <c r="AK1203" s="31">
        <f t="shared" ref="AK1203:AK1215" si="3062">AK1204</f>
        <v>0</v>
      </c>
      <c r="AL1203" s="31">
        <f t="shared" ref="AL1203:AL1215" si="3063">AL1204</f>
        <v>0</v>
      </c>
      <c r="AM1203" s="31">
        <f t="shared" ref="AM1203:AM1215" si="3064">AM1204</f>
        <v>0</v>
      </c>
      <c r="AN1203" s="31">
        <f t="shared" ref="AN1203:AN1215" si="3065">AN1204</f>
        <v>0</v>
      </c>
      <c r="AO1203" s="31">
        <f t="shared" ref="AO1203:AO1215" si="3066">AO1204</f>
        <v>0</v>
      </c>
      <c r="AP1203" s="31">
        <f t="shared" ref="AP1203:AP1215" si="3067">AP1204</f>
        <v>0</v>
      </c>
      <c r="AQ1203" s="31">
        <f t="shared" ref="AQ1203:AQ1215" si="3068">AQ1204</f>
        <v>0</v>
      </c>
      <c r="AR1203" s="31">
        <f t="shared" ref="AR1203:AR1215" si="3069">AR1204</f>
        <v>0</v>
      </c>
      <c r="AS1203" s="31">
        <f t="shared" si="3031"/>
        <v>726.79999999999995</v>
      </c>
      <c r="AT1203" s="31">
        <f t="shared" si="3032"/>
        <v>726.79999999999995</v>
      </c>
      <c r="AU1203" s="31">
        <f t="shared" si="3033"/>
        <v>726.79999999999995</v>
      </c>
      <c r="AV1203" s="31">
        <f t="shared" ref="AV1203:AV1215" si="3070">AV1204</f>
        <v>0</v>
      </c>
      <c r="AW1203" s="32"/>
      <c r="AX1203" s="32"/>
      <c r="AY1203" s="1"/>
      <c r="AZ1203" s="1"/>
      <c r="BA1203" s="1"/>
      <c r="BB1203" s="1"/>
      <c r="BC1203" s="1"/>
      <c r="BD1203" s="1"/>
      <c r="BE1203" s="1"/>
    </row>
    <row r="1204" hidden="1">
      <c r="A1204" s="29" t="s">
        <v>508</v>
      </c>
      <c r="B1204" s="29" t="s">
        <v>61</v>
      </c>
      <c r="C1204" s="29" t="s">
        <v>63</v>
      </c>
      <c r="D1204" s="29" t="s">
        <v>151</v>
      </c>
      <c r="E1204" s="36"/>
      <c r="F1204" s="30" t="s">
        <v>34</v>
      </c>
      <c r="G1204" s="31">
        <f t="shared" si="3041"/>
        <v>726.79999999999995</v>
      </c>
      <c r="H1204" s="31">
        <f t="shared" si="3042"/>
        <v>726.79999999999995</v>
      </c>
      <c r="I1204" s="31">
        <f t="shared" si="3043"/>
        <v>726.79999999999995</v>
      </c>
      <c r="J1204" s="31">
        <f t="shared" si="3044"/>
        <v>0</v>
      </c>
      <c r="K1204" s="31">
        <f t="shared" si="3045"/>
        <v>0</v>
      </c>
      <c r="L1204" s="31">
        <f t="shared" si="3046"/>
        <v>0</v>
      </c>
      <c r="M1204" s="31">
        <f t="shared" si="2879"/>
        <v>726.79999999999995</v>
      </c>
      <c r="N1204" s="31">
        <f t="shared" si="2880"/>
        <v>726.79999999999995</v>
      </c>
      <c r="O1204" s="31">
        <f t="shared" si="2881"/>
        <v>726.79999999999995</v>
      </c>
      <c r="P1204" s="31">
        <f t="shared" si="3047"/>
        <v>0</v>
      </c>
      <c r="Q1204" s="31">
        <f t="shared" si="3048"/>
        <v>0</v>
      </c>
      <c r="R1204" s="31">
        <f t="shared" si="3049"/>
        <v>0</v>
      </c>
      <c r="S1204" s="31">
        <f t="shared" si="3050"/>
        <v>0</v>
      </c>
      <c r="T1204" s="31">
        <f t="shared" si="3051"/>
        <v>0</v>
      </c>
      <c r="U1204" s="31">
        <f t="shared" si="3052"/>
        <v>0</v>
      </c>
      <c r="V1204" s="31">
        <f t="shared" si="3053"/>
        <v>0</v>
      </c>
      <c r="W1204" s="31">
        <f t="shared" si="3054"/>
        <v>0</v>
      </c>
      <c r="X1204" s="31">
        <f t="shared" si="3055"/>
        <v>0</v>
      </c>
      <c r="Y1204" s="31">
        <f t="shared" si="3056"/>
        <v>0</v>
      </c>
      <c r="Z1204" s="31">
        <f t="shared" si="3057"/>
        <v>0</v>
      </c>
      <c r="AA1204" s="31">
        <f t="shared" si="3058"/>
        <v>0</v>
      </c>
      <c r="AB1204" s="31">
        <f t="shared" si="3059"/>
        <v>0</v>
      </c>
      <c r="AC1204" s="31">
        <f t="shared" si="3035"/>
        <v>726.79999999999995</v>
      </c>
      <c r="AD1204" s="31">
        <f t="shared" si="3036"/>
        <v>726.79999999999995</v>
      </c>
      <c r="AE1204" s="31">
        <f t="shared" si="3037"/>
        <v>726.79999999999995</v>
      </c>
      <c r="AF1204" s="31">
        <f t="shared" si="3060"/>
        <v>0</v>
      </c>
      <c r="AG1204" s="31">
        <f t="shared" si="3038"/>
        <v>726.79999999999995</v>
      </c>
      <c r="AH1204" s="31">
        <f t="shared" si="3039"/>
        <v>726.79999999999995</v>
      </c>
      <c r="AI1204" s="31">
        <f t="shared" si="3040"/>
        <v>726.79999999999995</v>
      </c>
      <c r="AJ1204" s="31">
        <f t="shared" si="3061"/>
        <v>0</v>
      </c>
      <c r="AK1204" s="31">
        <f t="shared" si="3062"/>
        <v>0</v>
      </c>
      <c r="AL1204" s="31">
        <f t="shared" si="3063"/>
        <v>0</v>
      </c>
      <c r="AM1204" s="31">
        <f t="shared" si="3064"/>
        <v>0</v>
      </c>
      <c r="AN1204" s="31">
        <f t="shared" si="3065"/>
        <v>0</v>
      </c>
      <c r="AO1204" s="31">
        <f t="shared" si="3066"/>
        <v>0</v>
      </c>
      <c r="AP1204" s="31">
        <f t="shared" si="3067"/>
        <v>0</v>
      </c>
      <c r="AQ1204" s="31">
        <f t="shared" si="3068"/>
        <v>0</v>
      </c>
      <c r="AR1204" s="31">
        <f t="shared" si="3069"/>
        <v>0</v>
      </c>
      <c r="AS1204" s="31">
        <f t="shared" si="3031"/>
        <v>726.79999999999995</v>
      </c>
      <c r="AT1204" s="31">
        <f t="shared" si="3032"/>
        <v>726.79999999999995</v>
      </c>
      <c r="AU1204" s="31">
        <f t="shared" si="3033"/>
        <v>726.79999999999995</v>
      </c>
      <c r="AV1204" s="31">
        <f t="shared" si="3070"/>
        <v>0</v>
      </c>
      <c r="AW1204" s="32">
        <v>0</v>
      </c>
      <c r="AX1204" s="32"/>
      <c r="AY1204" s="1" t="s">
        <v>152</v>
      </c>
      <c r="AZ1204" s="1"/>
      <c r="BA1204" s="1"/>
      <c r="BB1204" s="1"/>
      <c r="BC1204" s="1"/>
      <c r="BD1204" s="1"/>
      <c r="BE1204" s="1"/>
    </row>
    <row r="1205" ht="31.5">
      <c r="A1205" s="29" t="s">
        <v>508</v>
      </c>
      <c r="B1205" s="29" t="s">
        <v>61</v>
      </c>
      <c r="C1205" s="29" t="s">
        <v>63</v>
      </c>
      <c r="D1205" s="29" t="s">
        <v>153</v>
      </c>
      <c r="E1205" s="36"/>
      <c r="F1205" s="30" t="s">
        <v>154</v>
      </c>
      <c r="G1205" s="31">
        <f t="shared" si="3041"/>
        <v>726.79999999999995</v>
      </c>
      <c r="H1205" s="31">
        <f t="shared" si="3042"/>
        <v>726.79999999999995</v>
      </c>
      <c r="I1205" s="31">
        <f t="shared" si="3043"/>
        <v>726.79999999999995</v>
      </c>
      <c r="J1205" s="31">
        <f t="shared" si="3044"/>
        <v>0</v>
      </c>
      <c r="K1205" s="31">
        <f t="shared" si="3045"/>
        <v>0</v>
      </c>
      <c r="L1205" s="31">
        <f t="shared" si="3046"/>
        <v>0</v>
      </c>
      <c r="M1205" s="31">
        <f t="shared" si="2879"/>
        <v>726.79999999999995</v>
      </c>
      <c r="N1205" s="31">
        <f t="shared" si="2880"/>
        <v>726.79999999999995</v>
      </c>
      <c r="O1205" s="31">
        <f t="shared" si="2881"/>
        <v>726.79999999999995</v>
      </c>
      <c r="P1205" s="31">
        <f t="shared" si="3047"/>
        <v>0</v>
      </c>
      <c r="Q1205" s="31">
        <f t="shared" si="3048"/>
        <v>0</v>
      </c>
      <c r="R1205" s="31">
        <f t="shared" si="3049"/>
        <v>0</v>
      </c>
      <c r="S1205" s="31">
        <f t="shared" si="3050"/>
        <v>0</v>
      </c>
      <c r="T1205" s="31">
        <f t="shared" si="3051"/>
        <v>0</v>
      </c>
      <c r="U1205" s="31">
        <f t="shared" si="3052"/>
        <v>0</v>
      </c>
      <c r="V1205" s="31">
        <f t="shared" si="3053"/>
        <v>0</v>
      </c>
      <c r="W1205" s="31">
        <f t="shared" si="3054"/>
        <v>0</v>
      </c>
      <c r="X1205" s="31">
        <f t="shared" si="3055"/>
        <v>0</v>
      </c>
      <c r="Y1205" s="31">
        <f t="shared" si="3056"/>
        <v>0</v>
      </c>
      <c r="Z1205" s="31">
        <f t="shared" si="3057"/>
        <v>0</v>
      </c>
      <c r="AA1205" s="31">
        <f t="shared" si="3058"/>
        <v>0</v>
      </c>
      <c r="AB1205" s="31">
        <f t="shared" si="3059"/>
        <v>0</v>
      </c>
      <c r="AC1205" s="31">
        <f t="shared" si="3035"/>
        <v>726.79999999999995</v>
      </c>
      <c r="AD1205" s="31">
        <f t="shared" si="3036"/>
        <v>726.79999999999995</v>
      </c>
      <c r="AE1205" s="31">
        <f t="shared" si="3037"/>
        <v>726.79999999999995</v>
      </c>
      <c r="AF1205" s="31">
        <f t="shared" si="3060"/>
        <v>0</v>
      </c>
      <c r="AG1205" s="31">
        <f t="shared" si="3038"/>
        <v>726.79999999999995</v>
      </c>
      <c r="AH1205" s="31">
        <f t="shared" si="3039"/>
        <v>726.79999999999995</v>
      </c>
      <c r="AI1205" s="31">
        <f t="shared" si="3040"/>
        <v>726.79999999999995</v>
      </c>
      <c r="AJ1205" s="31">
        <f t="shared" si="3061"/>
        <v>0</v>
      </c>
      <c r="AK1205" s="31">
        <f t="shared" si="3062"/>
        <v>0</v>
      </c>
      <c r="AL1205" s="31">
        <f t="shared" si="3063"/>
        <v>0</v>
      </c>
      <c r="AM1205" s="31">
        <f t="shared" si="3064"/>
        <v>0</v>
      </c>
      <c r="AN1205" s="31">
        <f t="shared" si="3065"/>
        <v>0</v>
      </c>
      <c r="AO1205" s="31">
        <f t="shared" si="3066"/>
        <v>0</v>
      </c>
      <c r="AP1205" s="31">
        <f t="shared" si="3067"/>
        <v>0</v>
      </c>
      <c r="AQ1205" s="31">
        <f t="shared" si="3068"/>
        <v>0</v>
      </c>
      <c r="AR1205" s="31">
        <f t="shared" si="3069"/>
        <v>0</v>
      </c>
      <c r="AS1205" s="31">
        <f t="shared" si="3031"/>
        <v>726.79999999999995</v>
      </c>
      <c r="AT1205" s="31">
        <f t="shared" si="3032"/>
        <v>726.79999999999995</v>
      </c>
      <c r="AU1205" s="31">
        <f t="shared" si="3033"/>
        <v>726.79999999999995</v>
      </c>
      <c r="AV1205" s="31">
        <f t="shared" si="3070"/>
        <v>0</v>
      </c>
      <c r="AW1205" s="32"/>
      <c r="AX1205" s="32"/>
      <c r="AY1205" s="1"/>
      <c r="AZ1205" s="1"/>
      <c r="BA1205" s="1"/>
      <c r="BB1205" s="1"/>
      <c r="BC1205" s="1"/>
      <c r="BD1205" s="1"/>
      <c r="BE1205" s="1"/>
    </row>
    <row r="1206" ht="31.5">
      <c r="A1206" s="29" t="s">
        <v>508</v>
      </c>
      <c r="B1206" s="29" t="s">
        <v>61</v>
      </c>
      <c r="C1206" s="29" t="s">
        <v>63</v>
      </c>
      <c r="D1206" s="29" t="s">
        <v>181</v>
      </c>
      <c r="E1206" s="36"/>
      <c r="F1206" s="30" t="s">
        <v>182</v>
      </c>
      <c r="G1206" s="31">
        <f t="shared" si="3041"/>
        <v>726.79999999999995</v>
      </c>
      <c r="H1206" s="31">
        <f t="shared" si="3042"/>
        <v>726.79999999999995</v>
      </c>
      <c r="I1206" s="31">
        <f t="shared" si="3043"/>
        <v>726.79999999999995</v>
      </c>
      <c r="J1206" s="31">
        <f t="shared" si="3044"/>
        <v>0</v>
      </c>
      <c r="K1206" s="31">
        <f t="shared" si="3045"/>
        <v>0</v>
      </c>
      <c r="L1206" s="31">
        <f t="shared" si="3046"/>
        <v>0</v>
      </c>
      <c r="M1206" s="31">
        <f t="shared" si="2879"/>
        <v>726.79999999999995</v>
      </c>
      <c r="N1206" s="31">
        <f t="shared" si="2880"/>
        <v>726.79999999999995</v>
      </c>
      <c r="O1206" s="31">
        <f t="shared" si="2881"/>
        <v>726.79999999999995</v>
      </c>
      <c r="P1206" s="31">
        <f t="shared" si="3047"/>
        <v>0</v>
      </c>
      <c r="Q1206" s="31">
        <f t="shared" si="3048"/>
        <v>0</v>
      </c>
      <c r="R1206" s="31">
        <f t="shared" si="3049"/>
        <v>0</v>
      </c>
      <c r="S1206" s="31">
        <f t="shared" si="3050"/>
        <v>0</v>
      </c>
      <c r="T1206" s="31">
        <f t="shared" si="3051"/>
        <v>0</v>
      </c>
      <c r="U1206" s="31">
        <f t="shared" si="3052"/>
        <v>0</v>
      </c>
      <c r="V1206" s="31">
        <f t="shared" si="3053"/>
        <v>0</v>
      </c>
      <c r="W1206" s="31">
        <f t="shared" si="3054"/>
        <v>0</v>
      </c>
      <c r="X1206" s="31">
        <f t="shared" si="3055"/>
        <v>0</v>
      </c>
      <c r="Y1206" s="31">
        <f t="shared" si="3056"/>
        <v>0</v>
      </c>
      <c r="Z1206" s="31">
        <f t="shared" si="3057"/>
        <v>0</v>
      </c>
      <c r="AA1206" s="31">
        <f t="shared" si="3058"/>
        <v>0</v>
      </c>
      <c r="AB1206" s="31">
        <f t="shared" si="3059"/>
        <v>0</v>
      </c>
      <c r="AC1206" s="31">
        <f t="shared" si="3035"/>
        <v>726.79999999999995</v>
      </c>
      <c r="AD1206" s="31">
        <f t="shared" si="3036"/>
        <v>726.79999999999995</v>
      </c>
      <c r="AE1206" s="31">
        <f t="shared" si="3037"/>
        <v>726.79999999999995</v>
      </c>
      <c r="AF1206" s="31">
        <f t="shared" si="3060"/>
        <v>0</v>
      </c>
      <c r="AG1206" s="31">
        <f t="shared" si="3038"/>
        <v>726.79999999999995</v>
      </c>
      <c r="AH1206" s="31">
        <f t="shared" si="3039"/>
        <v>726.79999999999995</v>
      </c>
      <c r="AI1206" s="31">
        <f t="shared" si="3040"/>
        <v>726.79999999999995</v>
      </c>
      <c r="AJ1206" s="31">
        <f t="shared" si="3061"/>
        <v>0</v>
      </c>
      <c r="AK1206" s="31">
        <f t="shared" si="3062"/>
        <v>0</v>
      </c>
      <c r="AL1206" s="31">
        <f t="shared" si="3063"/>
        <v>0</v>
      </c>
      <c r="AM1206" s="31">
        <f t="shared" si="3064"/>
        <v>0</v>
      </c>
      <c r="AN1206" s="31">
        <f t="shared" si="3065"/>
        <v>0</v>
      </c>
      <c r="AO1206" s="31">
        <f t="shared" si="3066"/>
        <v>0</v>
      </c>
      <c r="AP1206" s="31">
        <f t="shared" si="3067"/>
        <v>0</v>
      </c>
      <c r="AQ1206" s="31">
        <f t="shared" si="3068"/>
        <v>0</v>
      </c>
      <c r="AR1206" s="31">
        <f t="shared" si="3069"/>
        <v>0</v>
      </c>
      <c r="AS1206" s="31">
        <f t="shared" si="3031"/>
        <v>726.79999999999995</v>
      </c>
      <c r="AT1206" s="31">
        <f t="shared" si="3032"/>
        <v>726.79999999999995</v>
      </c>
      <c r="AU1206" s="31">
        <f t="shared" si="3033"/>
        <v>726.79999999999995</v>
      </c>
      <c r="AV1206" s="31">
        <f t="shared" si="3070"/>
        <v>0</v>
      </c>
      <c r="AW1206" s="32"/>
      <c r="AX1206" s="32"/>
      <c r="AY1206" s="1"/>
      <c r="AZ1206" s="1"/>
      <c r="BA1206" s="1"/>
      <c r="BB1206" s="1"/>
      <c r="BC1206" s="1"/>
      <c r="BD1206" s="1"/>
      <c r="BE1206" s="1"/>
    </row>
    <row r="1207" ht="31.5">
      <c r="A1207" s="29" t="s">
        <v>508</v>
      </c>
      <c r="B1207" s="29" t="s">
        <v>61</v>
      </c>
      <c r="C1207" s="29" t="s">
        <v>63</v>
      </c>
      <c r="D1207" s="29" t="s">
        <v>181</v>
      </c>
      <c r="E1207" s="29" t="s">
        <v>39</v>
      </c>
      <c r="F1207" s="30" t="s">
        <v>40</v>
      </c>
      <c r="G1207" s="31">
        <v>726.79999999999995</v>
      </c>
      <c r="H1207" s="31">
        <v>726.79999999999995</v>
      </c>
      <c r="I1207" s="31">
        <v>726.79999999999995</v>
      </c>
      <c r="J1207" s="31"/>
      <c r="K1207" s="31"/>
      <c r="L1207" s="31"/>
      <c r="M1207" s="31">
        <f t="shared" si="2879"/>
        <v>726.79999999999995</v>
      </c>
      <c r="N1207" s="31">
        <f t="shared" si="2880"/>
        <v>726.79999999999995</v>
      </c>
      <c r="O1207" s="31">
        <f t="shared" si="2881"/>
        <v>726.79999999999995</v>
      </c>
      <c r="P1207" s="31"/>
      <c r="Q1207" s="31"/>
      <c r="R1207" s="31"/>
      <c r="S1207" s="31"/>
      <c r="T1207" s="31"/>
      <c r="U1207" s="31"/>
      <c r="V1207" s="31"/>
      <c r="W1207" s="31"/>
      <c r="X1207" s="31"/>
      <c r="Y1207" s="31"/>
      <c r="Z1207" s="31"/>
      <c r="AA1207" s="31"/>
      <c r="AB1207" s="31"/>
      <c r="AC1207" s="31">
        <f t="shared" si="3035"/>
        <v>726.79999999999995</v>
      </c>
      <c r="AD1207" s="31">
        <f t="shared" si="3036"/>
        <v>726.79999999999995</v>
      </c>
      <c r="AE1207" s="31">
        <f t="shared" si="3037"/>
        <v>726.79999999999995</v>
      </c>
      <c r="AF1207" s="31"/>
      <c r="AG1207" s="31">
        <f t="shared" si="3038"/>
        <v>726.79999999999995</v>
      </c>
      <c r="AH1207" s="31">
        <f t="shared" si="3039"/>
        <v>726.79999999999995</v>
      </c>
      <c r="AI1207" s="31">
        <f t="shared" si="3040"/>
        <v>726.79999999999995</v>
      </c>
      <c r="AJ1207" s="31"/>
      <c r="AK1207" s="31"/>
      <c r="AL1207" s="31"/>
      <c r="AM1207" s="31"/>
      <c r="AN1207" s="31"/>
      <c r="AO1207" s="31"/>
      <c r="AP1207" s="31"/>
      <c r="AQ1207" s="31"/>
      <c r="AR1207" s="31"/>
      <c r="AS1207" s="31">
        <f t="shared" si="3031"/>
        <v>726.79999999999995</v>
      </c>
      <c r="AT1207" s="31">
        <f t="shared" si="3032"/>
        <v>726.79999999999995</v>
      </c>
      <c r="AU1207" s="31">
        <f t="shared" si="3033"/>
        <v>726.79999999999995</v>
      </c>
      <c r="AV1207" s="31"/>
      <c r="AW1207" s="32"/>
      <c r="AX1207" s="32"/>
      <c r="AY1207" s="1"/>
      <c r="AZ1207" s="1"/>
      <c r="BA1207" s="1"/>
      <c r="BB1207" s="1"/>
      <c r="BC1207" s="1"/>
      <c r="BD1207" s="1"/>
      <c r="BE1207" s="1"/>
    </row>
    <row r="1208" s="19" customFormat="1">
      <c r="A1208" s="20" t="s">
        <v>508</v>
      </c>
      <c r="B1208" s="20" t="s">
        <v>80</v>
      </c>
      <c r="C1208" s="20"/>
      <c r="D1208" s="20"/>
      <c r="E1208" s="34"/>
      <c r="F1208" s="21" t="s">
        <v>185</v>
      </c>
      <c r="G1208" s="22">
        <f t="shared" si="3041"/>
        <v>207.69999999999999</v>
      </c>
      <c r="H1208" s="22">
        <f t="shared" si="3042"/>
        <v>207.69999999999999</v>
      </c>
      <c r="I1208" s="22">
        <f t="shared" si="3043"/>
        <v>207.69999999999999</v>
      </c>
      <c r="J1208" s="22">
        <f t="shared" si="3044"/>
        <v>0</v>
      </c>
      <c r="K1208" s="22">
        <f t="shared" si="3045"/>
        <v>0</v>
      </c>
      <c r="L1208" s="22">
        <f t="shared" si="3046"/>
        <v>0</v>
      </c>
      <c r="M1208" s="22">
        <f t="shared" si="2879"/>
        <v>207.69999999999999</v>
      </c>
      <c r="N1208" s="22">
        <f t="shared" si="2880"/>
        <v>207.69999999999999</v>
      </c>
      <c r="O1208" s="22">
        <f t="shared" si="2881"/>
        <v>207.69999999999999</v>
      </c>
      <c r="P1208" s="22">
        <f t="shared" si="3047"/>
        <v>0</v>
      </c>
      <c r="Q1208" s="22">
        <f t="shared" si="3048"/>
        <v>0</v>
      </c>
      <c r="R1208" s="22">
        <f t="shared" si="3049"/>
        <v>0</v>
      </c>
      <c r="S1208" s="22">
        <f t="shared" si="3050"/>
        <v>0</v>
      </c>
      <c r="T1208" s="22">
        <f t="shared" si="3051"/>
        <v>0</v>
      </c>
      <c r="U1208" s="22">
        <f t="shared" si="3052"/>
        <v>0</v>
      </c>
      <c r="V1208" s="22">
        <f t="shared" si="3053"/>
        <v>0</v>
      </c>
      <c r="W1208" s="22">
        <f t="shared" si="3054"/>
        <v>0</v>
      </c>
      <c r="X1208" s="22">
        <f t="shared" si="3055"/>
        <v>0</v>
      </c>
      <c r="Y1208" s="22">
        <f t="shared" si="3056"/>
        <v>0</v>
      </c>
      <c r="Z1208" s="22">
        <f t="shared" si="3057"/>
        <v>0</v>
      </c>
      <c r="AA1208" s="22">
        <f t="shared" si="3058"/>
        <v>0</v>
      </c>
      <c r="AB1208" s="22">
        <f t="shared" si="3059"/>
        <v>0</v>
      </c>
      <c r="AC1208" s="22">
        <f t="shared" si="3035"/>
        <v>207.69999999999999</v>
      </c>
      <c r="AD1208" s="22">
        <f t="shared" si="3036"/>
        <v>207.69999999999999</v>
      </c>
      <c r="AE1208" s="22">
        <f t="shared" si="3037"/>
        <v>207.69999999999999</v>
      </c>
      <c r="AF1208" s="22">
        <f t="shared" si="3060"/>
        <v>0</v>
      </c>
      <c r="AG1208" s="22">
        <f t="shared" si="3038"/>
        <v>207.69999999999999</v>
      </c>
      <c r="AH1208" s="22">
        <f t="shared" si="3039"/>
        <v>207.69999999999999</v>
      </c>
      <c r="AI1208" s="22">
        <f t="shared" si="3040"/>
        <v>207.69999999999999</v>
      </c>
      <c r="AJ1208" s="22">
        <f t="shared" si="3061"/>
        <v>0</v>
      </c>
      <c r="AK1208" s="22">
        <f t="shared" si="3062"/>
        <v>0</v>
      </c>
      <c r="AL1208" s="22">
        <f t="shared" si="3063"/>
        <v>0</v>
      </c>
      <c r="AM1208" s="22">
        <f t="shared" si="3064"/>
        <v>0</v>
      </c>
      <c r="AN1208" s="22">
        <f t="shared" si="3065"/>
        <v>0</v>
      </c>
      <c r="AO1208" s="22">
        <f t="shared" si="3066"/>
        <v>0</v>
      </c>
      <c r="AP1208" s="22">
        <f t="shared" si="3067"/>
        <v>0</v>
      </c>
      <c r="AQ1208" s="22">
        <f t="shared" si="3068"/>
        <v>0</v>
      </c>
      <c r="AR1208" s="22">
        <f t="shared" si="3069"/>
        <v>0</v>
      </c>
      <c r="AS1208" s="22">
        <f t="shared" si="3031"/>
        <v>207.69999999999999</v>
      </c>
      <c r="AT1208" s="22">
        <f t="shared" si="3032"/>
        <v>207.69999999999999</v>
      </c>
      <c r="AU1208" s="22">
        <f t="shared" si="3033"/>
        <v>207.69999999999999</v>
      </c>
      <c r="AV1208" s="22">
        <f t="shared" si="3070"/>
        <v>0</v>
      </c>
      <c r="AW1208" s="23"/>
      <c r="AX1208" s="23"/>
      <c r="AY1208" s="19"/>
      <c r="AZ1208" s="19"/>
      <c r="BA1208" s="19"/>
      <c r="BB1208" s="19"/>
      <c r="BC1208" s="19"/>
      <c r="BD1208" s="19"/>
      <c r="BE1208" s="19"/>
    </row>
    <row r="1209" s="24" customFormat="1" ht="31.5">
      <c r="A1209" s="25" t="s">
        <v>508</v>
      </c>
      <c r="B1209" s="25" t="s">
        <v>80</v>
      </c>
      <c r="C1209" s="25" t="s">
        <v>63</v>
      </c>
      <c r="D1209" s="25"/>
      <c r="E1209" s="35"/>
      <c r="F1209" s="26" t="s">
        <v>186</v>
      </c>
      <c r="G1209" s="27">
        <f t="shared" si="3041"/>
        <v>207.69999999999999</v>
      </c>
      <c r="H1209" s="27">
        <f t="shared" si="3042"/>
        <v>207.69999999999999</v>
      </c>
      <c r="I1209" s="27">
        <f t="shared" si="3043"/>
        <v>207.69999999999999</v>
      </c>
      <c r="J1209" s="27">
        <f t="shared" si="3044"/>
        <v>0</v>
      </c>
      <c r="K1209" s="27">
        <f t="shared" si="3045"/>
        <v>0</v>
      </c>
      <c r="L1209" s="27">
        <f t="shared" si="3046"/>
        <v>0</v>
      </c>
      <c r="M1209" s="27">
        <f t="shared" ref="M1209:M1272" si="3071">G1209+J1209</f>
        <v>207.69999999999999</v>
      </c>
      <c r="N1209" s="27">
        <f t="shared" ref="N1209:N1272" si="3072">H1209+K1209</f>
        <v>207.69999999999999</v>
      </c>
      <c r="O1209" s="27">
        <f t="shared" ref="O1209:O1272" si="3073">I1209+L1209</f>
        <v>207.69999999999999</v>
      </c>
      <c r="P1209" s="27">
        <f t="shared" si="3047"/>
        <v>0</v>
      </c>
      <c r="Q1209" s="27">
        <f t="shared" si="3048"/>
        <v>0</v>
      </c>
      <c r="R1209" s="27">
        <f t="shared" si="3049"/>
        <v>0</v>
      </c>
      <c r="S1209" s="27">
        <f t="shared" si="3050"/>
        <v>0</v>
      </c>
      <c r="T1209" s="27">
        <f t="shared" si="3051"/>
        <v>0</v>
      </c>
      <c r="U1209" s="27">
        <f t="shared" si="3052"/>
        <v>0</v>
      </c>
      <c r="V1209" s="27">
        <f t="shared" si="3053"/>
        <v>0</v>
      </c>
      <c r="W1209" s="27">
        <f t="shared" si="3054"/>
        <v>0</v>
      </c>
      <c r="X1209" s="27">
        <f t="shared" si="3055"/>
        <v>0</v>
      </c>
      <c r="Y1209" s="27">
        <f t="shared" si="3056"/>
        <v>0</v>
      </c>
      <c r="Z1209" s="27">
        <f t="shared" si="3057"/>
        <v>0</v>
      </c>
      <c r="AA1209" s="27">
        <f t="shared" si="3058"/>
        <v>0</v>
      </c>
      <c r="AB1209" s="27">
        <f t="shared" si="3059"/>
        <v>0</v>
      </c>
      <c r="AC1209" s="27">
        <f t="shared" si="3035"/>
        <v>207.69999999999999</v>
      </c>
      <c r="AD1209" s="27">
        <f t="shared" si="3036"/>
        <v>207.69999999999999</v>
      </c>
      <c r="AE1209" s="27">
        <f t="shared" si="3037"/>
        <v>207.69999999999999</v>
      </c>
      <c r="AF1209" s="27">
        <f t="shared" si="3060"/>
        <v>0</v>
      </c>
      <c r="AG1209" s="27">
        <f t="shared" si="3038"/>
        <v>207.69999999999999</v>
      </c>
      <c r="AH1209" s="27">
        <f t="shared" si="3039"/>
        <v>207.69999999999999</v>
      </c>
      <c r="AI1209" s="27">
        <f t="shared" si="3040"/>
        <v>207.69999999999999</v>
      </c>
      <c r="AJ1209" s="27">
        <f t="shared" si="3061"/>
        <v>0</v>
      </c>
      <c r="AK1209" s="27">
        <f t="shared" si="3062"/>
        <v>0</v>
      </c>
      <c r="AL1209" s="27">
        <f t="shared" si="3063"/>
        <v>0</v>
      </c>
      <c r="AM1209" s="27">
        <f t="shared" si="3064"/>
        <v>0</v>
      </c>
      <c r="AN1209" s="27">
        <f t="shared" si="3065"/>
        <v>0</v>
      </c>
      <c r="AO1209" s="27">
        <f t="shared" si="3066"/>
        <v>0</v>
      </c>
      <c r="AP1209" s="27">
        <f t="shared" si="3067"/>
        <v>0</v>
      </c>
      <c r="AQ1209" s="27">
        <f t="shared" si="3068"/>
        <v>0</v>
      </c>
      <c r="AR1209" s="27">
        <f t="shared" si="3069"/>
        <v>0</v>
      </c>
      <c r="AS1209" s="27">
        <f t="shared" si="3031"/>
        <v>207.69999999999999</v>
      </c>
      <c r="AT1209" s="27">
        <f t="shared" si="3032"/>
        <v>207.69999999999999</v>
      </c>
      <c r="AU1209" s="27">
        <f t="shared" si="3033"/>
        <v>207.69999999999999</v>
      </c>
      <c r="AV1209" s="27">
        <f t="shared" si="3070"/>
        <v>0</v>
      </c>
      <c r="AW1209" s="28"/>
      <c r="AX1209" s="28"/>
      <c r="AY1209" s="24"/>
      <c r="AZ1209" s="24"/>
      <c r="BA1209" s="24"/>
      <c r="BB1209" s="24"/>
      <c r="BC1209" s="24"/>
      <c r="BD1209" s="24"/>
      <c r="BE1209" s="24"/>
    </row>
    <row r="1210" ht="31.5">
      <c r="A1210" s="29" t="s">
        <v>508</v>
      </c>
      <c r="B1210" s="29" t="s">
        <v>80</v>
      </c>
      <c r="C1210" s="29" t="s">
        <v>63</v>
      </c>
      <c r="D1210" s="29" t="s">
        <v>149</v>
      </c>
      <c r="E1210" s="36"/>
      <c r="F1210" s="30" t="s">
        <v>150</v>
      </c>
      <c r="G1210" s="31">
        <f t="shared" si="3041"/>
        <v>207.69999999999999</v>
      </c>
      <c r="H1210" s="31">
        <f t="shared" si="3042"/>
        <v>207.69999999999999</v>
      </c>
      <c r="I1210" s="31">
        <f t="shared" si="3043"/>
        <v>207.69999999999999</v>
      </c>
      <c r="J1210" s="31">
        <f t="shared" si="3044"/>
        <v>0</v>
      </c>
      <c r="K1210" s="31">
        <f t="shared" si="3045"/>
        <v>0</v>
      </c>
      <c r="L1210" s="31">
        <f t="shared" si="3046"/>
        <v>0</v>
      </c>
      <c r="M1210" s="31">
        <f t="shared" si="3071"/>
        <v>207.69999999999999</v>
      </c>
      <c r="N1210" s="31">
        <f t="shared" si="3072"/>
        <v>207.69999999999999</v>
      </c>
      <c r="O1210" s="31">
        <f t="shared" si="3073"/>
        <v>207.69999999999999</v>
      </c>
      <c r="P1210" s="31">
        <f t="shared" si="3047"/>
        <v>0</v>
      </c>
      <c r="Q1210" s="31">
        <f t="shared" si="3048"/>
        <v>0</v>
      </c>
      <c r="R1210" s="31">
        <f t="shared" si="3049"/>
        <v>0</v>
      </c>
      <c r="S1210" s="31">
        <f t="shared" si="3050"/>
        <v>0</v>
      </c>
      <c r="T1210" s="31">
        <f t="shared" si="3051"/>
        <v>0</v>
      </c>
      <c r="U1210" s="31">
        <f t="shared" si="3052"/>
        <v>0</v>
      </c>
      <c r="V1210" s="31">
        <f t="shared" si="3053"/>
        <v>0</v>
      </c>
      <c r="W1210" s="31">
        <f t="shared" si="3054"/>
        <v>0</v>
      </c>
      <c r="X1210" s="31">
        <f t="shared" si="3055"/>
        <v>0</v>
      </c>
      <c r="Y1210" s="31">
        <f t="shared" si="3056"/>
        <v>0</v>
      </c>
      <c r="Z1210" s="31">
        <f t="shared" si="3057"/>
        <v>0</v>
      </c>
      <c r="AA1210" s="31">
        <f t="shared" si="3058"/>
        <v>0</v>
      </c>
      <c r="AB1210" s="31">
        <f t="shared" si="3059"/>
        <v>0</v>
      </c>
      <c r="AC1210" s="31">
        <f t="shared" si="3035"/>
        <v>207.69999999999999</v>
      </c>
      <c r="AD1210" s="31">
        <f t="shared" si="3036"/>
        <v>207.69999999999999</v>
      </c>
      <c r="AE1210" s="31">
        <f t="shared" si="3037"/>
        <v>207.69999999999999</v>
      </c>
      <c r="AF1210" s="31">
        <f t="shared" si="3060"/>
        <v>0</v>
      </c>
      <c r="AG1210" s="31">
        <f t="shared" si="3038"/>
        <v>207.69999999999999</v>
      </c>
      <c r="AH1210" s="31">
        <f t="shared" si="3039"/>
        <v>207.69999999999999</v>
      </c>
      <c r="AI1210" s="31">
        <f t="shared" si="3040"/>
        <v>207.69999999999999</v>
      </c>
      <c r="AJ1210" s="31">
        <f t="shared" si="3061"/>
        <v>0</v>
      </c>
      <c r="AK1210" s="31">
        <f t="shared" si="3062"/>
        <v>0</v>
      </c>
      <c r="AL1210" s="31">
        <f t="shared" si="3063"/>
        <v>0</v>
      </c>
      <c r="AM1210" s="31">
        <f t="shared" si="3064"/>
        <v>0</v>
      </c>
      <c r="AN1210" s="31">
        <f t="shared" si="3065"/>
        <v>0</v>
      </c>
      <c r="AO1210" s="31">
        <f t="shared" si="3066"/>
        <v>0</v>
      </c>
      <c r="AP1210" s="31">
        <f t="shared" si="3067"/>
        <v>0</v>
      </c>
      <c r="AQ1210" s="31">
        <f t="shared" si="3068"/>
        <v>0</v>
      </c>
      <c r="AR1210" s="31">
        <f t="shared" si="3069"/>
        <v>0</v>
      </c>
      <c r="AS1210" s="31">
        <f t="shared" si="3031"/>
        <v>207.69999999999999</v>
      </c>
      <c r="AT1210" s="31">
        <f t="shared" si="3032"/>
        <v>207.69999999999999</v>
      </c>
      <c r="AU1210" s="31">
        <f t="shared" si="3033"/>
        <v>207.69999999999999</v>
      </c>
      <c r="AV1210" s="31">
        <f t="shared" si="3070"/>
        <v>0</v>
      </c>
      <c r="AW1210" s="32"/>
      <c r="AX1210" s="32"/>
      <c r="AY1210" s="1"/>
      <c r="AZ1210" s="1"/>
      <c r="BA1210" s="1"/>
      <c r="BB1210" s="1"/>
      <c r="BC1210" s="1"/>
      <c r="BD1210" s="1"/>
      <c r="BE1210" s="1"/>
    </row>
    <row r="1211" hidden="1">
      <c r="A1211" s="29" t="s">
        <v>508</v>
      </c>
      <c r="B1211" s="29" t="s">
        <v>80</v>
      </c>
      <c r="C1211" s="29" t="s">
        <v>63</v>
      </c>
      <c r="D1211" s="29" t="s">
        <v>151</v>
      </c>
      <c r="E1211" s="36"/>
      <c r="F1211" s="30" t="s">
        <v>34</v>
      </c>
      <c r="G1211" s="31">
        <f t="shared" si="3041"/>
        <v>207.69999999999999</v>
      </c>
      <c r="H1211" s="31">
        <f t="shared" si="3042"/>
        <v>207.69999999999999</v>
      </c>
      <c r="I1211" s="31">
        <f t="shared" si="3043"/>
        <v>207.69999999999999</v>
      </c>
      <c r="J1211" s="31">
        <f t="shared" si="3044"/>
        <v>0</v>
      </c>
      <c r="K1211" s="31">
        <f t="shared" si="3045"/>
        <v>0</v>
      </c>
      <c r="L1211" s="31">
        <f t="shared" si="3046"/>
        <v>0</v>
      </c>
      <c r="M1211" s="31">
        <f t="shared" si="3071"/>
        <v>207.69999999999999</v>
      </c>
      <c r="N1211" s="31">
        <f t="shared" si="3072"/>
        <v>207.69999999999999</v>
      </c>
      <c r="O1211" s="31">
        <f t="shared" si="3073"/>
        <v>207.69999999999999</v>
      </c>
      <c r="P1211" s="31">
        <f t="shared" si="3047"/>
        <v>0</v>
      </c>
      <c r="Q1211" s="31">
        <f t="shared" si="3048"/>
        <v>0</v>
      </c>
      <c r="R1211" s="31">
        <f t="shared" si="3049"/>
        <v>0</v>
      </c>
      <c r="S1211" s="31">
        <f t="shared" si="3050"/>
        <v>0</v>
      </c>
      <c r="T1211" s="31">
        <f t="shared" si="3051"/>
        <v>0</v>
      </c>
      <c r="U1211" s="31">
        <f t="shared" si="3052"/>
        <v>0</v>
      </c>
      <c r="V1211" s="31">
        <f t="shared" si="3053"/>
        <v>0</v>
      </c>
      <c r="W1211" s="31">
        <f t="shared" si="3054"/>
        <v>0</v>
      </c>
      <c r="X1211" s="31">
        <f t="shared" si="3055"/>
        <v>0</v>
      </c>
      <c r="Y1211" s="31">
        <f t="shared" si="3056"/>
        <v>0</v>
      </c>
      <c r="Z1211" s="31">
        <f t="shared" si="3057"/>
        <v>0</v>
      </c>
      <c r="AA1211" s="31">
        <f t="shared" si="3058"/>
        <v>0</v>
      </c>
      <c r="AB1211" s="31">
        <f t="shared" si="3059"/>
        <v>0</v>
      </c>
      <c r="AC1211" s="31">
        <f t="shared" si="3035"/>
        <v>207.69999999999999</v>
      </c>
      <c r="AD1211" s="31">
        <f t="shared" si="3036"/>
        <v>207.69999999999999</v>
      </c>
      <c r="AE1211" s="31">
        <f t="shared" si="3037"/>
        <v>207.69999999999999</v>
      </c>
      <c r="AF1211" s="31">
        <f t="shared" si="3060"/>
        <v>0</v>
      </c>
      <c r="AG1211" s="31">
        <f t="shared" si="3038"/>
        <v>207.69999999999999</v>
      </c>
      <c r="AH1211" s="31">
        <f t="shared" si="3039"/>
        <v>207.69999999999999</v>
      </c>
      <c r="AI1211" s="31">
        <f t="shared" si="3040"/>
        <v>207.69999999999999</v>
      </c>
      <c r="AJ1211" s="31">
        <f t="shared" si="3061"/>
        <v>0</v>
      </c>
      <c r="AK1211" s="31">
        <f t="shared" si="3062"/>
        <v>0</v>
      </c>
      <c r="AL1211" s="31">
        <f t="shared" si="3063"/>
        <v>0</v>
      </c>
      <c r="AM1211" s="31">
        <f t="shared" si="3064"/>
        <v>0</v>
      </c>
      <c r="AN1211" s="31">
        <f t="shared" si="3065"/>
        <v>0</v>
      </c>
      <c r="AO1211" s="31">
        <f t="shared" si="3066"/>
        <v>0</v>
      </c>
      <c r="AP1211" s="31">
        <f t="shared" si="3067"/>
        <v>0</v>
      </c>
      <c r="AQ1211" s="31">
        <f t="shared" si="3068"/>
        <v>0</v>
      </c>
      <c r="AR1211" s="31">
        <f t="shared" si="3069"/>
        <v>0</v>
      </c>
      <c r="AS1211" s="31">
        <f t="shared" si="3031"/>
        <v>207.69999999999999</v>
      </c>
      <c r="AT1211" s="31">
        <f t="shared" si="3032"/>
        <v>207.69999999999999</v>
      </c>
      <c r="AU1211" s="31">
        <f t="shared" si="3033"/>
        <v>207.69999999999999</v>
      </c>
      <c r="AV1211" s="31">
        <f t="shared" si="3070"/>
        <v>0</v>
      </c>
      <c r="AW1211" s="32">
        <v>0</v>
      </c>
      <c r="AX1211" s="32"/>
      <c r="AY1211" s="1" t="s">
        <v>152</v>
      </c>
      <c r="AZ1211" s="1"/>
      <c r="BA1211" s="1"/>
      <c r="BB1211" s="1"/>
      <c r="BC1211" s="1"/>
      <c r="BD1211" s="1"/>
      <c r="BE1211" s="1"/>
    </row>
    <row r="1212" ht="47.25">
      <c r="A1212" s="29" t="s">
        <v>508</v>
      </c>
      <c r="B1212" s="29" t="s">
        <v>80</v>
      </c>
      <c r="C1212" s="29" t="s">
        <v>63</v>
      </c>
      <c r="D1212" s="29" t="s">
        <v>170</v>
      </c>
      <c r="E1212" s="36"/>
      <c r="F1212" s="42" t="s">
        <v>171</v>
      </c>
      <c r="G1212" s="31">
        <f t="shared" si="3041"/>
        <v>207.69999999999999</v>
      </c>
      <c r="H1212" s="31">
        <f t="shared" si="3042"/>
        <v>207.69999999999999</v>
      </c>
      <c r="I1212" s="31">
        <f t="shared" si="3043"/>
        <v>207.69999999999999</v>
      </c>
      <c r="J1212" s="31">
        <f t="shared" si="3044"/>
        <v>0</v>
      </c>
      <c r="K1212" s="31">
        <f t="shared" si="3045"/>
        <v>0</v>
      </c>
      <c r="L1212" s="31">
        <f t="shared" si="3046"/>
        <v>0</v>
      </c>
      <c r="M1212" s="31">
        <f t="shared" si="3071"/>
        <v>207.69999999999999</v>
      </c>
      <c r="N1212" s="31">
        <f t="shared" si="3072"/>
        <v>207.69999999999999</v>
      </c>
      <c r="O1212" s="31">
        <f t="shared" si="3073"/>
        <v>207.69999999999999</v>
      </c>
      <c r="P1212" s="31">
        <f t="shared" si="3047"/>
        <v>0</v>
      </c>
      <c r="Q1212" s="31">
        <f t="shared" si="3048"/>
        <v>0</v>
      </c>
      <c r="R1212" s="31">
        <f t="shared" si="3049"/>
        <v>0</v>
      </c>
      <c r="S1212" s="31">
        <f t="shared" si="3050"/>
        <v>0</v>
      </c>
      <c r="T1212" s="31">
        <f t="shared" si="3051"/>
        <v>0</v>
      </c>
      <c r="U1212" s="31">
        <f t="shared" si="3052"/>
        <v>0</v>
      </c>
      <c r="V1212" s="31">
        <f t="shared" si="3053"/>
        <v>0</v>
      </c>
      <c r="W1212" s="31">
        <f t="shared" si="3054"/>
        <v>0</v>
      </c>
      <c r="X1212" s="31">
        <f t="shared" si="3055"/>
        <v>0</v>
      </c>
      <c r="Y1212" s="31">
        <f t="shared" si="3056"/>
        <v>0</v>
      </c>
      <c r="Z1212" s="31">
        <f t="shared" si="3057"/>
        <v>0</v>
      </c>
      <c r="AA1212" s="31">
        <f t="shared" si="3058"/>
        <v>0</v>
      </c>
      <c r="AB1212" s="31">
        <f t="shared" si="3059"/>
        <v>0</v>
      </c>
      <c r="AC1212" s="31">
        <f t="shared" si="3035"/>
        <v>207.69999999999999</v>
      </c>
      <c r="AD1212" s="31">
        <f t="shared" si="3036"/>
        <v>207.69999999999999</v>
      </c>
      <c r="AE1212" s="31">
        <f t="shared" si="3037"/>
        <v>207.69999999999999</v>
      </c>
      <c r="AF1212" s="31">
        <f t="shared" si="3060"/>
        <v>0</v>
      </c>
      <c r="AG1212" s="31">
        <f t="shared" si="3038"/>
        <v>207.69999999999999</v>
      </c>
      <c r="AH1212" s="31">
        <f t="shared" si="3039"/>
        <v>207.69999999999999</v>
      </c>
      <c r="AI1212" s="31">
        <f t="shared" si="3040"/>
        <v>207.69999999999999</v>
      </c>
      <c r="AJ1212" s="31">
        <f t="shared" si="3061"/>
        <v>0</v>
      </c>
      <c r="AK1212" s="31">
        <f t="shared" si="3062"/>
        <v>0</v>
      </c>
      <c r="AL1212" s="31">
        <f t="shared" si="3063"/>
        <v>0</v>
      </c>
      <c r="AM1212" s="31">
        <f t="shared" si="3064"/>
        <v>0</v>
      </c>
      <c r="AN1212" s="31">
        <f t="shared" si="3065"/>
        <v>0</v>
      </c>
      <c r="AO1212" s="31">
        <f t="shared" si="3066"/>
        <v>0</v>
      </c>
      <c r="AP1212" s="31">
        <f t="shared" si="3067"/>
        <v>0</v>
      </c>
      <c r="AQ1212" s="31">
        <f t="shared" si="3068"/>
        <v>0</v>
      </c>
      <c r="AR1212" s="31">
        <f t="shared" si="3069"/>
        <v>0</v>
      </c>
      <c r="AS1212" s="31">
        <f t="shared" si="3031"/>
        <v>207.69999999999999</v>
      </c>
      <c r="AT1212" s="31">
        <f t="shared" si="3032"/>
        <v>207.69999999999999</v>
      </c>
      <c r="AU1212" s="31">
        <f t="shared" si="3033"/>
        <v>207.69999999999999</v>
      </c>
      <c r="AV1212" s="31">
        <f t="shared" si="3070"/>
        <v>0</v>
      </c>
      <c r="AW1212" s="32"/>
      <c r="AX1212" s="32"/>
      <c r="AY1212" s="1"/>
      <c r="AZ1212" s="1"/>
      <c r="BA1212" s="1"/>
      <c r="BB1212" s="1"/>
      <c r="BC1212" s="1"/>
      <c r="BD1212" s="1"/>
      <c r="BE1212" s="1"/>
    </row>
    <row r="1213">
      <c r="A1213" s="29" t="s">
        <v>508</v>
      </c>
      <c r="B1213" s="29" t="s">
        <v>80</v>
      </c>
      <c r="C1213" s="29" t="s">
        <v>63</v>
      </c>
      <c r="D1213" s="29" t="s">
        <v>187</v>
      </c>
      <c r="E1213" s="36"/>
      <c r="F1213" s="30" t="s">
        <v>188</v>
      </c>
      <c r="G1213" s="31">
        <f t="shared" si="3041"/>
        <v>207.69999999999999</v>
      </c>
      <c r="H1213" s="31">
        <f t="shared" si="3042"/>
        <v>207.69999999999999</v>
      </c>
      <c r="I1213" s="31">
        <f t="shared" si="3043"/>
        <v>207.69999999999999</v>
      </c>
      <c r="J1213" s="31">
        <f t="shared" si="3044"/>
        <v>0</v>
      </c>
      <c r="K1213" s="31">
        <f t="shared" si="3045"/>
        <v>0</v>
      </c>
      <c r="L1213" s="31">
        <f t="shared" si="3046"/>
        <v>0</v>
      </c>
      <c r="M1213" s="31">
        <f t="shared" si="3071"/>
        <v>207.69999999999999</v>
      </c>
      <c r="N1213" s="31">
        <f t="shared" si="3072"/>
        <v>207.69999999999999</v>
      </c>
      <c r="O1213" s="31">
        <f t="shared" si="3073"/>
        <v>207.69999999999999</v>
      </c>
      <c r="P1213" s="31">
        <f t="shared" si="3047"/>
        <v>0</v>
      </c>
      <c r="Q1213" s="31">
        <f t="shared" si="3048"/>
        <v>0</v>
      </c>
      <c r="R1213" s="31">
        <f t="shared" si="3049"/>
        <v>0</v>
      </c>
      <c r="S1213" s="31">
        <f t="shared" si="3050"/>
        <v>0</v>
      </c>
      <c r="T1213" s="31">
        <f t="shared" si="3051"/>
        <v>0</v>
      </c>
      <c r="U1213" s="31">
        <f t="shared" si="3052"/>
        <v>0</v>
      </c>
      <c r="V1213" s="31">
        <f t="shared" si="3053"/>
        <v>0</v>
      </c>
      <c r="W1213" s="31">
        <f t="shared" si="3054"/>
        <v>0</v>
      </c>
      <c r="X1213" s="31">
        <f t="shared" si="3055"/>
        <v>0</v>
      </c>
      <c r="Y1213" s="31">
        <f t="shared" si="3056"/>
        <v>0</v>
      </c>
      <c r="Z1213" s="31">
        <f t="shared" si="3057"/>
        <v>0</v>
      </c>
      <c r="AA1213" s="31">
        <f t="shared" si="3058"/>
        <v>0</v>
      </c>
      <c r="AB1213" s="31">
        <f t="shared" si="3059"/>
        <v>0</v>
      </c>
      <c r="AC1213" s="31">
        <f t="shared" si="3035"/>
        <v>207.69999999999999</v>
      </c>
      <c r="AD1213" s="31">
        <f t="shared" si="3036"/>
        <v>207.69999999999999</v>
      </c>
      <c r="AE1213" s="31">
        <f t="shared" si="3037"/>
        <v>207.69999999999999</v>
      </c>
      <c r="AF1213" s="31">
        <f t="shared" si="3060"/>
        <v>0</v>
      </c>
      <c r="AG1213" s="31">
        <f t="shared" si="3038"/>
        <v>207.69999999999999</v>
      </c>
      <c r="AH1213" s="31">
        <f t="shared" si="3039"/>
        <v>207.69999999999999</v>
      </c>
      <c r="AI1213" s="31">
        <f t="shared" si="3040"/>
        <v>207.69999999999999</v>
      </c>
      <c r="AJ1213" s="31">
        <f t="shared" si="3061"/>
        <v>0</v>
      </c>
      <c r="AK1213" s="31">
        <f t="shared" si="3062"/>
        <v>0</v>
      </c>
      <c r="AL1213" s="31">
        <f t="shared" si="3063"/>
        <v>0</v>
      </c>
      <c r="AM1213" s="31">
        <f t="shared" si="3064"/>
        <v>0</v>
      </c>
      <c r="AN1213" s="31">
        <f t="shared" si="3065"/>
        <v>0</v>
      </c>
      <c r="AO1213" s="31">
        <f t="shared" si="3066"/>
        <v>0</v>
      </c>
      <c r="AP1213" s="31">
        <f t="shared" si="3067"/>
        <v>0</v>
      </c>
      <c r="AQ1213" s="31">
        <f t="shared" si="3068"/>
        <v>0</v>
      </c>
      <c r="AR1213" s="31">
        <f t="shared" si="3069"/>
        <v>0</v>
      </c>
      <c r="AS1213" s="31">
        <f t="shared" si="3031"/>
        <v>207.69999999999999</v>
      </c>
      <c r="AT1213" s="31">
        <f t="shared" si="3032"/>
        <v>207.69999999999999</v>
      </c>
      <c r="AU1213" s="31">
        <f t="shared" si="3033"/>
        <v>207.69999999999999</v>
      </c>
      <c r="AV1213" s="31">
        <f t="shared" si="3070"/>
        <v>0</v>
      </c>
      <c r="AW1213" s="32"/>
      <c r="AX1213" s="32"/>
      <c r="AY1213" s="1"/>
      <c r="AZ1213" s="1"/>
      <c r="BA1213" s="1"/>
      <c r="BB1213" s="1"/>
      <c r="BC1213" s="1"/>
      <c r="BD1213" s="1"/>
      <c r="BE1213" s="1"/>
    </row>
    <row r="1214" ht="31.5">
      <c r="A1214" s="29" t="s">
        <v>508</v>
      </c>
      <c r="B1214" s="29" t="s">
        <v>80</v>
      </c>
      <c r="C1214" s="29" t="s">
        <v>63</v>
      </c>
      <c r="D1214" s="29" t="s">
        <v>187</v>
      </c>
      <c r="E1214" s="29" t="s">
        <v>39</v>
      </c>
      <c r="F1214" s="30" t="s">
        <v>40</v>
      </c>
      <c r="G1214" s="31">
        <v>207.69999999999999</v>
      </c>
      <c r="H1214" s="31">
        <v>207.69999999999999</v>
      </c>
      <c r="I1214" s="31">
        <v>207.69999999999999</v>
      </c>
      <c r="J1214" s="31"/>
      <c r="K1214" s="31"/>
      <c r="L1214" s="31"/>
      <c r="M1214" s="31">
        <f t="shared" si="3071"/>
        <v>207.69999999999999</v>
      </c>
      <c r="N1214" s="31">
        <f t="shared" si="3072"/>
        <v>207.69999999999999</v>
      </c>
      <c r="O1214" s="31">
        <f t="shared" si="3073"/>
        <v>207.69999999999999</v>
      </c>
      <c r="P1214" s="31"/>
      <c r="Q1214" s="31"/>
      <c r="R1214" s="31"/>
      <c r="S1214" s="31"/>
      <c r="T1214" s="31"/>
      <c r="U1214" s="31"/>
      <c r="V1214" s="31"/>
      <c r="W1214" s="31"/>
      <c r="X1214" s="31"/>
      <c r="Y1214" s="31"/>
      <c r="Z1214" s="31"/>
      <c r="AA1214" s="31"/>
      <c r="AB1214" s="31"/>
      <c r="AC1214" s="31">
        <f t="shared" si="3035"/>
        <v>207.69999999999999</v>
      </c>
      <c r="AD1214" s="31">
        <f t="shared" si="3036"/>
        <v>207.69999999999999</v>
      </c>
      <c r="AE1214" s="31">
        <f t="shared" si="3037"/>
        <v>207.69999999999999</v>
      </c>
      <c r="AF1214" s="31"/>
      <c r="AG1214" s="31">
        <f t="shared" si="3038"/>
        <v>207.69999999999999</v>
      </c>
      <c r="AH1214" s="31">
        <f t="shared" si="3039"/>
        <v>207.69999999999999</v>
      </c>
      <c r="AI1214" s="31">
        <f t="shared" si="3040"/>
        <v>207.69999999999999</v>
      </c>
      <c r="AJ1214" s="31"/>
      <c r="AK1214" s="31"/>
      <c r="AL1214" s="31"/>
      <c r="AM1214" s="31"/>
      <c r="AN1214" s="31"/>
      <c r="AO1214" s="31"/>
      <c r="AP1214" s="31"/>
      <c r="AQ1214" s="31"/>
      <c r="AR1214" s="31"/>
      <c r="AS1214" s="31">
        <f t="shared" si="3031"/>
        <v>207.69999999999999</v>
      </c>
      <c r="AT1214" s="31">
        <f t="shared" si="3032"/>
        <v>207.69999999999999</v>
      </c>
      <c r="AU1214" s="31">
        <f t="shared" si="3033"/>
        <v>207.69999999999999</v>
      </c>
      <c r="AV1214" s="31"/>
      <c r="AW1214" s="32"/>
      <c r="AX1214" s="32"/>
      <c r="AY1214" s="1"/>
      <c r="AZ1214" s="1"/>
      <c r="BA1214" s="1"/>
      <c r="BB1214" s="1"/>
      <c r="BC1214" s="1"/>
      <c r="BD1214" s="1"/>
      <c r="BE1214" s="1"/>
    </row>
    <row r="1215" s="19" customFormat="1">
      <c r="A1215" s="20" t="s">
        <v>508</v>
      </c>
      <c r="B1215" s="20" t="s">
        <v>74</v>
      </c>
      <c r="C1215" s="20"/>
      <c r="D1215" s="20"/>
      <c r="E1215" s="20"/>
      <c r="F1215" s="21" t="s">
        <v>201</v>
      </c>
      <c r="G1215" s="22">
        <f t="shared" si="3041"/>
        <v>5401.1000000000004</v>
      </c>
      <c r="H1215" s="22">
        <f t="shared" si="3042"/>
        <v>5401.1000000000004</v>
      </c>
      <c r="I1215" s="22">
        <f t="shared" si="3043"/>
        <v>5401.1000000000004</v>
      </c>
      <c r="J1215" s="22">
        <f t="shared" si="3044"/>
        <v>0</v>
      </c>
      <c r="K1215" s="22">
        <f t="shared" si="3045"/>
        <v>0</v>
      </c>
      <c r="L1215" s="22">
        <f t="shared" si="3046"/>
        <v>0</v>
      </c>
      <c r="M1215" s="22">
        <f t="shared" si="3071"/>
        <v>5401.1000000000004</v>
      </c>
      <c r="N1215" s="22">
        <f t="shared" si="3072"/>
        <v>5401.1000000000004</v>
      </c>
      <c r="O1215" s="22">
        <f t="shared" si="3073"/>
        <v>5401.1000000000004</v>
      </c>
      <c r="P1215" s="22">
        <f t="shared" si="3047"/>
        <v>0</v>
      </c>
      <c r="Q1215" s="22">
        <f t="shared" si="3048"/>
        <v>0</v>
      </c>
      <c r="R1215" s="22">
        <f t="shared" si="3049"/>
        <v>0</v>
      </c>
      <c r="S1215" s="22">
        <f t="shared" si="3050"/>
        <v>0</v>
      </c>
      <c r="T1215" s="22">
        <f t="shared" si="3051"/>
        <v>0</v>
      </c>
      <c r="U1215" s="22">
        <f t="shared" si="3052"/>
        <v>0</v>
      </c>
      <c r="V1215" s="22">
        <f t="shared" si="3053"/>
        <v>0</v>
      </c>
      <c r="W1215" s="22">
        <f t="shared" si="3054"/>
        <v>0</v>
      </c>
      <c r="X1215" s="22">
        <f t="shared" si="3055"/>
        <v>0</v>
      </c>
      <c r="Y1215" s="22">
        <f t="shared" si="3056"/>
        <v>0</v>
      </c>
      <c r="Z1215" s="22">
        <f t="shared" si="3057"/>
        <v>0</v>
      </c>
      <c r="AA1215" s="22">
        <f t="shared" si="3058"/>
        <v>0</v>
      </c>
      <c r="AB1215" s="22">
        <f t="shared" si="3059"/>
        <v>0</v>
      </c>
      <c r="AC1215" s="22">
        <f t="shared" si="3035"/>
        <v>5401.1000000000004</v>
      </c>
      <c r="AD1215" s="22">
        <f t="shared" si="3036"/>
        <v>5401.1000000000004</v>
      </c>
      <c r="AE1215" s="22">
        <f t="shared" si="3037"/>
        <v>5401.1000000000004</v>
      </c>
      <c r="AF1215" s="22">
        <f t="shared" si="3060"/>
        <v>0</v>
      </c>
      <c r="AG1215" s="22">
        <f t="shared" si="3038"/>
        <v>5401.1000000000004</v>
      </c>
      <c r="AH1215" s="22">
        <f t="shared" si="3039"/>
        <v>5401.1000000000004</v>
      </c>
      <c r="AI1215" s="22">
        <f t="shared" si="3040"/>
        <v>5401.1000000000004</v>
      </c>
      <c r="AJ1215" s="22">
        <f t="shared" si="3061"/>
        <v>0</v>
      </c>
      <c r="AK1215" s="22">
        <f t="shared" si="3062"/>
        <v>0</v>
      </c>
      <c r="AL1215" s="22">
        <f t="shared" si="3063"/>
        <v>0</v>
      </c>
      <c r="AM1215" s="22">
        <f t="shared" si="3064"/>
        <v>0</v>
      </c>
      <c r="AN1215" s="22">
        <f t="shared" si="3065"/>
        <v>0</v>
      </c>
      <c r="AO1215" s="22">
        <f t="shared" si="3066"/>
        <v>0</v>
      </c>
      <c r="AP1215" s="22">
        <f t="shared" si="3067"/>
        <v>0</v>
      </c>
      <c r="AQ1215" s="22">
        <f t="shared" si="3068"/>
        <v>0</v>
      </c>
      <c r="AR1215" s="22">
        <f t="shared" si="3069"/>
        <v>0</v>
      </c>
      <c r="AS1215" s="22">
        <f t="shared" si="3031"/>
        <v>5401.1000000000004</v>
      </c>
      <c r="AT1215" s="22">
        <f t="shared" si="3032"/>
        <v>5401.1000000000004</v>
      </c>
      <c r="AU1215" s="22">
        <f t="shared" si="3033"/>
        <v>5401.1000000000004</v>
      </c>
      <c r="AV1215" s="22">
        <f t="shared" si="3070"/>
        <v>0</v>
      </c>
      <c r="AW1215" s="23"/>
      <c r="AX1215" s="23"/>
      <c r="AY1215" s="19"/>
      <c r="AZ1215" s="19"/>
      <c r="BA1215" s="19"/>
      <c r="BB1215" s="19"/>
      <c r="BC1215" s="19"/>
      <c r="BD1215" s="19"/>
      <c r="BE1215" s="19"/>
    </row>
    <row r="1216" s="24" customFormat="1">
      <c r="A1216" s="25" t="s">
        <v>508</v>
      </c>
      <c r="B1216" s="25" t="s">
        <v>74</v>
      </c>
      <c r="C1216" s="25" t="s">
        <v>74</v>
      </c>
      <c r="D1216" s="25"/>
      <c r="E1216" s="25"/>
      <c r="F1216" s="26" t="s">
        <v>221</v>
      </c>
      <c r="G1216" s="27">
        <f>G1217+G1222</f>
        <v>5401.1000000000004</v>
      </c>
      <c r="H1216" s="27">
        <f>H1217+H1222</f>
        <v>5401.1000000000004</v>
      </c>
      <c r="I1216" s="27">
        <f>I1217+I1222</f>
        <v>5401.1000000000004</v>
      </c>
      <c r="J1216" s="27">
        <f>J1217+J1222</f>
        <v>0</v>
      </c>
      <c r="K1216" s="27">
        <f>K1217+K1222</f>
        <v>0</v>
      </c>
      <c r="L1216" s="27">
        <f>L1217+L1222</f>
        <v>0</v>
      </c>
      <c r="M1216" s="27">
        <f t="shared" si="3071"/>
        <v>5401.1000000000004</v>
      </c>
      <c r="N1216" s="27">
        <f t="shared" si="3072"/>
        <v>5401.1000000000004</v>
      </c>
      <c r="O1216" s="27">
        <f t="shared" si="3073"/>
        <v>5401.1000000000004</v>
      </c>
      <c r="P1216" s="27">
        <f>P1217+P1222</f>
        <v>0</v>
      </c>
      <c r="Q1216" s="27">
        <f>Q1217+Q1222</f>
        <v>0</v>
      </c>
      <c r="R1216" s="27">
        <f>R1217+R1222</f>
        <v>0</v>
      </c>
      <c r="S1216" s="27">
        <f>S1217+S1222</f>
        <v>0</v>
      </c>
      <c r="T1216" s="27">
        <f>T1217+T1222</f>
        <v>0</v>
      </c>
      <c r="U1216" s="27">
        <f>U1217+U1222</f>
        <v>0</v>
      </c>
      <c r="V1216" s="27">
        <f>V1217+V1222</f>
        <v>0</v>
      </c>
      <c r="W1216" s="27">
        <f>W1217+W1222</f>
        <v>0</v>
      </c>
      <c r="X1216" s="27">
        <f>X1217+X1222</f>
        <v>0</v>
      </c>
      <c r="Y1216" s="27">
        <f>Y1217+Y1222</f>
        <v>0</v>
      </c>
      <c r="Z1216" s="27">
        <f>Z1217+Z1222</f>
        <v>0</v>
      </c>
      <c r="AA1216" s="27">
        <f>AA1217+AA1222</f>
        <v>0</v>
      </c>
      <c r="AB1216" s="27">
        <f>AB1217+AB1222</f>
        <v>0</v>
      </c>
      <c r="AC1216" s="27">
        <f t="shared" si="3035"/>
        <v>5401.1000000000004</v>
      </c>
      <c r="AD1216" s="27">
        <f t="shared" si="3036"/>
        <v>5401.1000000000004</v>
      </c>
      <c r="AE1216" s="27">
        <f t="shared" si="3037"/>
        <v>5401.1000000000004</v>
      </c>
      <c r="AF1216" s="27">
        <f>AF1217+AF1222</f>
        <v>0</v>
      </c>
      <c r="AG1216" s="27">
        <f t="shared" si="3038"/>
        <v>5401.1000000000004</v>
      </c>
      <c r="AH1216" s="27">
        <f t="shared" si="3039"/>
        <v>5401.1000000000004</v>
      </c>
      <c r="AI1216" s="27">
        <f t="shared" si="3040"/>
        <v>5401.1000000000004</v>
      </c>
      <c r="AJ1216" s="27">
        <f>AJ1217+AJ1222</f>
        <v>0</v>
      </c>
      <c r="AK1216" s="27">
        <f>AK1217+AK1222</f>
        <v>0</v>
      </c>
      <c r="AL1216" s="27">
        <f>AL1217+AL1222</f>
        <v>0</v>
      </c>
      <c r="AM1216" s="27">
        <f>AM1217+AM1222</f>
        <v>0</v>
      </c>
      <c r="AN1216" s="27">
        <f>AN1217+AN1222</f>
        <v>0</v>
      </c>
      <c r="AO1216" s="27">
        <f>AO1217+AO1222</f>
        <v>0</v>
      </c>
      <c r="AP1216" s="27">
        <f>AP1217+AP1222</f>
        <v>0</v>
      </c>
      <c r="AQ1216" s="27">
        <f>AQ1217+AQ1222</f>
        <v>0</v>
      </c>
      <c r="AR1216" s="27">
        <f>AR1217+AR1222</f>
        <v>0</v>
      </c>
      <c r="AS1216" s="27">
        <f t="shared" si="3031"/>
        <v>5401.1000000000004</v>
      </c>
      <c r="AT1216" s="27">
        <f t="shared" si="3032"/>
        <v>5401.1000000000004</v>
      </c>
      <c r="AU1216" s="27">
        <f t="shared" si="3033"/>
        <v>5401.1000000000004</v>
      </c>
      <c r="AV1216" s="27">
        <f>AV1217+AV1222</f>
        <v>0</v>
      </c>
      <c r="AW1216" s="28"/>
      <c r="AX1216" s="28"/>
      <c r="AY1216" s="24"/>
      <c r="AZ1216" s="24"/>
      <c r="BA1216" s="24"/>
      <c r="BB1216" s="24"/>
      <c r="BC1216" s="24"/>
      <c r="BD1216" s="24"/>
      <c r="BE1216" s="24"/>
    </row>
    <row r="1217" ht="31.5">
      <c r="A1217" s="29" t="s">
        <v>508</v>
      </c>
      <c r="B1217" s="29" t="s">
        <v>74</v>
      </c>
      <c r="C1217" s="29" t="s">
        <v>74</v>
      </c>
      <c r="D1217" s="29" t="s">
        <v>203</v>
      </c>
      <c r="E1217" s="36"/>
      <c r="F1217" s="30" t="s">
        <v>204</v>
      </c>
      <c r="G1217" s="31">
        <f t="shared" ref="G1217:G1239" si="3074">G1218</f>
        <v>4781.1000000000004</v>
      </c>
      <c r="H1217" s="31">
        <f t="shared" ref="H1217:H1239" si="3075">H1218</f>
        <v>4781.1000000000004</v>
      </c>
      <c r="I1217" s="31">
        <f t="shared" ref="I1217:I1239" si="3076">I1218</f>
        <v>4781.1000000000004</v>
      </c>
      <c r="J1217" s="31">
        <f t="shared" ref="J1217:J1239" si="3077">J1218</f>
        <v>0</v>
      </c>
      <c r="K1217" s="31">
        <f t="shared" ref="K1217:K1239" si="3078">K1218</f>
        <v>0</v>
      </c>
      <c r="L1217" s="31">
        <f t="shared" ref="L1217:L1239" si="3079">L1218</f>
        <v>0</v>
      </c>
      <c r="M1217" s="31">
        <f t="shared" si="3071"/>
        <v>4781.1000000000004</v>
      </c>
      <c r="N1217" s="31">
        <f t="shared" si="3072"/>
        <v>4781.1000000000004</v>
      </c>
      <c r="O1217" s="31">
        <f t="shared" si="3073"/>
        <v>4781.1000000000004</v>
      </c>
      <c r="P1217" s="31">
        <f t="shared" ref="P1217:P1239" si="3080">P1218</f>
        <v>0</v>
      </c>
      <c r="Q1217" s="31">
        <f t="shared" ref="Q1217:Q1239" si="3081">Q1218</f>
        <v>0</v>
      </c>
      <c r="R1217" s="31">
        <f t="shared" ref="R1217:R1239" si="3082">R1218</f>
        <v>0</v>
      </c>
      <c r="S1217" s="31">
        <f t="shared" ref="S1217:S1239" si="3083">S1218</f>
        <v>0</v>
      </c>
      <c r="T1217" s="31">
        <f t="shared" ref="T1217:T1239" si="3084">T1218</f>
        <v>0</v>
      </c>
      <c r="U1217" s="31">
        <f t="shared" ref="U1217:U1239" si="3085">U1218</f>
        <v>0</v>
      </c>
      <c r="V1217" s="31">
        <f t="shared" ref="V1217:V1239" si="3086">V1218</f>
        <v>0</v>
      </c>
      <c r="W1217" s="31">
        <f t="shared" ref="W1217:W1239" si="3087">W1218</f>
        <v>0</v>
      </c>
      <c r="X1217" s="31">
        <f t="shared" ref="X1217:X1239" si="3088">X1218</f>
        <v>0</v>
      </c>
      <c r="Y1217" s="31">
        <f t="shared" ref="Y1217:Y1239" si="3089">Y1218</f>
        <v>0</v>
      </c>
      <c r="Z1217" s="31">
        <f t="shared" ref="Z1217:Z1239" si="3090">Z1218</f>
        <v>0</v>
      </c>
      <c r="AA1217" s="31">
        <f t="shared" ref="AA1217:AA1239" si="3091">AA1218</f>
        <v>0</v>
      </c>
      <c r="AB1217" s="31">
        <f t="shared" ref="AB1217:AB1239" si="3092">AB1218</f>
        <v>0</v>
      </c>
      <c r="AC1217" s="31">
        <f t="shared" si="3035"/>
        <v>4781.1000000000004</v>
      </c>
      <c r="AD1217" s="31">
        <f t="shared" si="3036"/>
        <v>4781.1000000000004</v>
      </c>
      <c r="AE1217" s="31">
        <f t="shared" si="3037"/>
        <v>4781.1000000000004</v>
      </c>
      <c r="AF1217" s="31">
        <f t="shared" ref="AF1217:AF1239" si="3093">AF1218</f>
        <v>0</v>
      </c>
      <c r="AG1217" s="31">
        <f t="shared" si="3038"/>
        <v>4781.1000000000004</v>
      </c>
      <c r="AH1217" s="31">
        <f t="shared" si="3039"/>
        <v>4781.1000000000004</v>
      </c>
      <c r="AI1217" s="31">
        <f t="shared" si="3040"/>
        <v>4781.1000000000004</v>
      </c>
      <c r="AJ1217" s="31">
        <f t="shared" ref="AJ1217:AJ1239" si="3094">AJ1218</f>
        <v>0</v>
      </c>
      <c r="AK1217" s="31">
        <f t="shared" ref="AK1217:AK1239" si="3095">AK1218</f>
        <v>0</v>
      </c>
      <c r="AL1217" s="31">
        <f t="shared" ref="AL1217:AL1239" si="3096">AL1218</f>
        <v>0</v>
      </c>
      <c r="AM1217" s="31">
        <f t="shared" ref="AM1217:AM1239" si="3097">AM1218</f>
        <v>0</v>
      </c>
      <c r="AN1217" s="31">
        <f t="shared" ref="AN1217:AN1239" si="3098">AN1218</f>
        <v>0</v>
      </c>
      <c r="AO1217" s="31">
        <f t="shared" ref="AO1217:AO1239" si="3099">AO1218</f>
        <v>0</v>
      </c>
      <c r="AP1217" s="31">
        <f t="shared" ref="AP1217:AP1239" si="3100">AP1218</f>
        <v>0</v>
      </c>
      <c r="AQ1217" s="31">
        <f t="shared" ref="AQ1217:AQ1239" si="3101">AQ1218</f>
        <v>0</v>
      </c>
      <c r="AR1217" s="31">
        <f t="shared" ref="AR1217:AR1239" si="3102">AR1218</f>
        <v>0</v>
      </c>
      <c r="AS1217" s="31">
        <f t="shared" si="3031"/>
        <v>4781.1000000000004</v>
      </c>
      <c r="AT1217" s="31">
        <f t="shared" si="3032"/>
        <v>4781.1000000000004</v>
      </c>
      <c r="AU1217" s="31">
        <f t="shared" si="3033"/>
        <v>4781.1000000000004</v>
      </c>
      <c r="AV1217" s="31">
        <f t="shared" ref="AV1217:AV1239" si="3103">AV1218</f>
        <v>0</v>
      </c>
      <c r="AW1217" s="32"/>
      <c r="AX1217" s="32"/>
      <c r="AY1217" s="1"/>
      <c r="AZ1217" s="1"/>
      <c r="BA1217" s="1"/>
      <c r="BB1217" s="1"/>
      <c r="BC1217" s="1"/>
      <c r="BD1217" s="1"/>
      <c r="BE1217" s="1"/>
    </row>
    <row r="1218" hidden="1">
      <c r="A1218" s="29" t="s">
        <v>508</v>
      </c>
      <c r="B1218" s="29" t="s">
        <v>74</v>
      </c>
      <c r="C1218" s="29" t="s">
        <v>74</v>
      </c>
      <c r="D1218" s="29" t="s">
        <v>205</v>
      </c>
      <c r="E1218" s="36"/>
      <c r="F1218" s="30" t="s">
        <v>34</v>
      </c>
      <c r="G1218" s="31">
        <f t="shared" si="3074"/>
        <v>4781.1000000000004</v>
      </c>
      <c r="H1218" s="31">
        <f t="shared" si="3075"/>
        <v>4781.1000000000004</v>
      </c>
      <c r="I1218" s="31">
        <f t="shared" si="3076"/>
        <v>4781.1000000000004</v>
      </c>
      <c r="J1218" s="31">
        <f t="shared" si="3077"/>
        <v>0</v>
      </c>
      <c r="K1218" s="31">
        <f t="shared" si="3078"/>
        <v>0</v>
      </c>
      <c r="L1218" s="31">
        <f t="shared" si="3079"/>
        <v>0</v>
      </c>
      <c r="M1218" s="31">
        <f t="shared" si="3071"/>
        <v>4781.1000000000004</v>
      </c>
      <c r="N1218" s="31">
        <f t="shared" si="3072"/>
        <v>4781.1000000000004</v>
      </c>
      <c r="O1218" s="31">
        <f t="shared" si="3073"/>
        <v>4781.1000000000004</v>
      </c>
      <c r="P1218" s="31">
        <f t="shared" si="3080"/>
        <v>0</v>
      </c>
      <c r="Q1218" s="31">
        <f t="shared" si="3081"/>
        <v>0</v>
      </c>
      <c r="R1218" s="31">
        <f t="shared" si="3082"/>
        <v>0</v>
      </c>
      <c r="S1218" s="31">
        <f t="shared" si="3083"/>
        <v>0</v>
      </c>
      <c r="T1218" s="31">
        <f t="shared" si="3084"/>
        <v>0</v>
      </c>
      <c r="U1218" s="31">
        <f t="shared" si="3085"/>
        <v>0</v>
      </c>
      <c r="V1218" s="31">
        <f t="shared" si="3086"/>
        <v>0</v>
      </c>
      <c r="W1218" s="31">
        <f t="shared" si="3087"/>
        <v>0</v>
      </c>
      <c r="X1218" s="31">
        <f t="shared" si="3088"/>
        <v>0</v>
      </c>
      <c r="Y1218" s="31">
        <f t="shared" si="3089"/>
        <v>0</v>
      </c>
      <c r="Z1218" s="31">
        <f t="shared" si="3090"/>
        <v>0</v>
      </c>
      <c r="AA1218" s="31">
        <f t="shared" si="3091"/>
        <v>0</v>
      </c>
      <c r="AB1218" s="31">
        <f t="shared" si="3092"/>
        <v>0</v>
      </c>
      <c r="AC1218" s="31">
        <f t="shared" si="3035"/>
        <v>4781.1000000000004</v>
      </c>
      <c r="AD1218" s="31">
        <f t="shared" si="3036"/>
        <v>4781.1000000000004</v>
      </c>
      <c r="AE1218" s="31">
        <f t="shared" si="3037"/>
        <v>4781.1000000000004</v>
      </c>
      <c r="AF1218" s="31">
        <f t="shared" si="3093"/>
        <v>0</v>
      </c>
      <c r="AG1218" s="31">
        <f t="shared" si="3038"/>
        <v>4781.1000000000004</v>
      </c>
      <c r="AH1218" s="31">
        <f t="shared" si="3039"/>
        <v>4781.1000000000004</v>
      </c>
      <c r="AI1218" s="31">
        <f t="shared" si="3040"/>
        <v>4781.1000000000004</v>
      </c>
      <c r="AJ1218" s="31">
        <f t="shared" si="3094"/>
        <v>0</v>
      </c>
      <c r="AK1218" s="31">
        <f t="shared" si="3095"/>
        <v>0</v>
      </c>
      <c r="AL1218" s="31">
        <f t="shared" si="3096"/>
        <v>0</v>
      </c>
      <c r="AM1218" s="31">
        <f t="shared" si="3097"/>
        <v>0</v>
      </c>
      <c r="AN1218" s="31">
        <f t="shared" si="3098"/>
        <v>0</v>
      </c>
      <c r="AO1218" s="31">
        <f t="shared" si="3099"/>
        <v>0</v>
      </c>
      <c r="AP1218" s="31">
        <f t="shared" si="3100"/>
        <v>0</v>
      </c>
      <c r="AQ1218" s="31">
        <f t="shared" si="3101"/>
        <v>0</v>
      </c>
      <c r="AR1218" s="31">
        <f t="shared" si="3102"/>
        <v>0</v>
      </c>
      <c r="AS1218" s="31">
        <f t="shared" si="3031"/>
        <v>4781.1000000000004</v>
      </c>
      <c r="AT1218" s="31">
        <f t="shared" si="3032"/>
        <v>4781.1000000000004</v>
      </c>
      <c r="AU1218" s="31">
        <f t="shared" si="3033"/>
        <v>4781.1000000000004</v>
      </c>
      <c r="AV1218" s="31">
        <f t="shared" si="3103"/>
        <v>0</v>
      </c>
      <c r="AW1218" s="32">
        <v>0</v>
      </c>
      <c r="AX1218" s="32"/>
      <c r="AY1218" s="1" t="s">
        <v>152</v>
      </c>
      <c r="AZ1218" s="1"/>
      <c r="BA1218" s="1"/>
      <c r="BB1218" s="1"/>
      <c r="BC1218" s="1"/>
      <c r="BD1218" s="1"/>
      <c r="BE1218" s="1"/>
    </row>
    <row r="1219" ht="47.25">
      <c r="A1219" s="29" t="s">
        <v>508</v>
      </c>
      <c r="B1219" s="29" t="s">
        <v>74</v>
      </c>
      <c r="C1219" s="29" t="s">
        <v>74</v>
      </c>
      <c r="D1219" s="29" t="s">
        <v>236</v>
      </c>
      <c r="E1219" s="36"/>
      <c r="F1219" s="30" t="s">
        <v>237</v>
      </c>
      <c r="G1219" s="31">
        <f t="shared" si="3074"/>
        <v>4781.1000000000004</v>
      </c>
      <c r="H1219" s="31">
        <f t="shared" si="3075"/>
        <v>4781.1000000000004</v>
      </c>
      <c r="I1219" s="31">
        <f t="shared" si="3076"/>
        <v>4781.1000000000004</v>
      </c>
      <c r="J1219" s="31">
        <f t="shared" si="3077"/>
        <v>0</v>
      </c>
      <c r="K1219" s="31">
        <f t="shared" si="3078"/>
        <v>0</v>
      </c>
      <c r="L1219" s="31">
        <f t="shared" si="3079"/>
        <v>0</v>
      </c>
      <c r="M1219" s="31">
        <f t="shared" si="3071"/>
        <v>4781.1000000000004</v>
      </c>
      <c r="N1219" s="31">
        <f t="shared" si="3072"/>
        <v>4781.1000000000004</v>
      </c>
      <c r="O1219" s="31">
        <f t="shared" si="3073"/>
        <v>4781.1000000000004</v>
      </c>
      <c r="P1219" s="31">
        <f t="shared" si="3080"/>
        <v>0</v>
      </c>
      <c r="Q1219" s="31">
        <f t="shared" si="3081"/>
        <v>0</v>
      </c>
      <c r="R1219" s="31">
        <f t="shared" si="3082"/>
        <v>0</v>
      </c>
      <c r="S1219" s="31">
        <f t="shared" si="3083"/>
        <v>0</v>
      </c>
      <c r="T1219" s="31">
        <f t="shared" si="3084"/>
        <v>0</v>
      </c>
      <c r="U1219" s="31">
        <f t="shared" si="3085"/>
        <v>0</v>
      </c>
      <c r="V1219" s="31">
        <f t="shared" si="3086"/>
        <v>0</v>
      </c>
      <c r="W1219" s="31">
        <f t="shared" si="3087"/>
        <v>0</v>
      </c>
      <c r="X1219" s="31">
        <f t="shared" si="3088"/>
        <v>0</v>
      </c>
      <c r="Y1219" s="31">
        <f t="shared" si="3089"/>
        <v>0</v>
      </c>
      <c r="Z1219" s="31">
        <f t="shared" si="3090"/>
        <v>0</v>
      </c>
      <c r="AA1219" s="31">
        <f t="shared" si="3091"/>
        <v>0</v>
      </c>
      <c r="AB1219" s="31">
        <f t="shared" si="3092"/>
        <v>0</v>
      </c>
      <c r="AC1219" s="31">
        <f t="shared" si="3035"/>
        <v>4781.1000000000004</v>
      </c>
      <c r="AD1219" s="31">
        <f t="shared" si="3036"/>
        <v>4781.1000000000004</v>
      </c>
      <c r="AE1219" s="31">
        <f t="shared" si="3037"/>
        <v>4781.1000000000004</v>
      </c>
      <c r="AF1219" s="31">
        <f t="shared" si="3093"/>
        <v>0</v>
      </c>
      <c r="AG1219" s="31">
        <f t="shared" si="3038"/>
        <v>4781.1000000000004</v>
      </c>
      <c r="AH1219" s="31">
        <f t="shared" si="3039"/>
        <v>4781.1000000000004</v>
      </c>
      <c r="AI1219" s="31">
        <f t="shared" si="3040"/>
        <v>4781.1000000000004</v>
      </c>
      <c r="AJ1219" s="31">
        <f t="shared" si="3094"/>
        <v>0</v>
      </c>
      <c r="AK1219" s="31">
        <f t="shared" si="3095"/>
        <v>0</v>
      </c>
      <c r="AL1219" s="31">
        <f t="shared" si="3096"/>
        <v>0</v>
      </c>
      <c r="AM1219" s="31">
        <f t="shared" si="3097"/>
        <v>0</v>
      </c>
      <c r="AN1219" s="31">
        <f t="shared" si="3098"/>
        <v>0</v>
      </c>
      <c r="AO1219" s="31">
        <f t="shared" si="3099"/>
        <v>0</v>
      </c>
      <c r="AP1219" s="31">
        <f t="shared" si="3100"/>
        <v>0</v>
      </c>
      <c r="AQ1219" s="31">
        <f t="shared" si="3101"/>
        <v>0</v>
      </c>
      <c r="AR1219" s="31">
        <f t="shared" si="3102"/>
        <v>0</v>
      </c>
      <c r="AS1219" s="31">
        <f t="shared" si="3031"/>
        <v>4781.1000000000004</v>
      </c>
      <c r="AT1219" s="31">
        <f t="shared" si="3032"/>
        <v>4781.1000000000004</v>
      </c>
      <c r="AU1219" s="31">
        <f t="shared" si="3033"/>
        <v>4781.1000000000004</v>
      </c>
      <c r="AV1219" s="31">
        <f t="shared" si="3103"/>
        <v>0</v>
      </c>
      <c r="AW1219" s="32"/>
      <c r="AX1219" s="32"/>
      <c r="AY1219" s="1"/>
      <c r="AZ1219" s="1"/>
      <c r="BA1219" s="1"/>
      <c r="BB1219" s="1"/>
      <c r="BC1219" s="1"/>
      <c r="BD1219" s="1"/>
      <c r="BE1219" s="1"/>
    </row>
    <row r="1220" ht="63">
      <c r="A1220" s="29" t="s">
        <v>508</v>
      </c>
      <c r="B1220" s="29" t="s">
        <v>74</v>
      </c>
      <c r="C1220" s="29" t="s">
        <v>74</v>
      </c>
      <c r="D1220" s="29" t="s">
        <v>485</v>
      </c>
      <c r="E1220" s="36"/>
      <c r="F1220" s="30" t="s">
        <v>486</v>
      </c>
      <c r="G1220" s="31">
        <f t="shared" si="3074"/>
        <v>4781.1000000000004</v>
      </c>
      <c r="H1220" s="31">
        <f t="shared" si="3075"/>
        <v>4781.1000000000004</v>
      </c>
      <c r="I1220" s="31">
        <f t="shared" si="3076"/>
        <v>4781.1000000000004</v>
      </c>
      <c r="J1220" s="31">
        <f t="shared" si="3077"/>
        <v>0</v>
      </c>
      <c r="K1220" s="31">
        <f t="shared" si="3078"/>
        <v>0</v>
      </c>
      <c r="L1220" s="31">
        <f t="shared" si="3079"/>
        <v>0</v>
      </c>
      <c r="M1220" s="31">
        <f t="shared" si="3071"/>
        <v>4781.1000000000004</v>
      </c>
      <c r="N1220" s="31">
        <f t="shared" si="3072"/>
        <v>4781.1000000000004</v>
      </c>
      <c r="O1220" s="31">
        <f t="shared" si="3073"/>
        <v>4781.1000000000004</v>
      </c>
      <c r="P1220" s="31">
        <f t="shared" si="3080"/>
        <v>0</v>
      </c>
      <c r="Q1220" s="31">
        <f t="shared" si="3081"/>
        <v>0</v>
      </c>
      <c r="R1220" s="31">
        <f t="shared" si="3082"/>
        <v>0</v>
      </c>
      <c r="S1220" s="31">
        <f t="shared" si="3083"/>
        <v>0</v>
      </c>
      <c r="T1220" s="31">
        <f t="shared" si="3084"/>
        <v>0</v>
      </c>
      <c r="U1220" s="31">
        <f t="shared" si="3085"/>
        <v>0</v>
      </c>
      <c r="V1220" s="31">
        <f t="shared" si="3086"/>
        <v>0</v>
      </c>
      <c r="W1220" s="31">
        <f t="shared" si="3087"/>
        <v>0</v>
      </c>
      <c r="X1220" s="31">
        <f t="shared" si="3088"/>
        <v>0</v>
      </c>
      <c r="Y1220" s="31">
        <f t="shared" si="3089"/>
        <v>0</v>
      </c>
      <c r="Z1220" s="31">
        <f t="shared" si="3090"/>
        <v>0</v>
      </c>
      <c r="AA1220" s="31">
        <f t="shared" si="3091"/>
        <v>0</v>
      </c>
      <c r="AB1220" s="31">
        <f t="shared" si="3092"/>
        <v>0</v>
      </c>
      <c r="AC1220" s="31">
        <f t="shared" si="3035"/>
        <v>4781.1000000000004</v>
      </c>
      <c r="AD1220" s="31">
        <f t="shared" si="3036"/>
        <v>4781.1000000000004</v>
      </c>
      <c r="AE1220" s="31">
        <f t="shared" si="3037"/>
        <v>4781.1000000000004</v>
      </c>
      <c r="AF1220" s="31">
        <f t="shared" si="3093"/>
        <v>0</v>
      </c>
      <c r="AG1220" s="31">
        <f t="shared" si="3038"/>
        <v>4781.1000000000004</v>
      </c>
      <c r="AH1220" s="31">
        <f t="shared" si="3039"/>
        <v>4781.1000000000004</v>
      </c>
      <c r="AI1220" s="31">
        <f t="shared" si="3040"/>
        <v>4781.1000000000004</v>
      </c>
      <c r="AJ1220" s="31">
        <f t="shared" si="3094"/>
        <v>0</v>
      </c>
      <c r="AK1220" s="31">
        <f t="shared" si="3095"/>
        <v>0</v>
      </c>
      <c r="AL1220" s="31">
        <f t="shared" si="3096"/>
        <v>0</v>
      </c>
      <c r="AM1220" s="31">
        <f t="shared" si="3097"/>
        <v>0</v>
      </c>
      <c r="AN1220" s="31">
        <f t="shared" si="3098"/>
        <v>0</v>
      </c>
      <c r="AO1220" s="31">
        <f t="shared" si="3099"/>
        <v>0</v>
      </c>
      <c r="AP1220" s="31">
        <f t="shared" si="3100"/>
        <v>0</v>
      </c>
      <c r="AQ1220" s="31">
        <f t="shared" si="3101"/>
        <v>0</v>
      </c>
      <c r="AR1220" s="31">
        <f t="shared" si="3102"/>
        <v>0</v>
      </c>
      <c r="AS1220" s="31">
        <f t="shared" si="3031"/>
        <v>4781.1000000000004</v>
      </c>
      <c r="AT1220" s="31">
        <f t="shared" si="3032"/>
        <v>4781.1000000000004</v>
      </c>
      <c r="AU1220" s="31">
        <f t="shared" si="3033"/>
        <v>4781.1000000000004</v>
      </c>
      <c r="AV1220" s="31">
        <f t="shared" si="3103"/>
        <v>0</v>
      </c>
      <c r="AW1220" s="32"/>
      <c r="AX1220" s="32"/>
      <c r="AY1220" s="1"/>
      <c r="AZ1220" s="1"/>
      <c r="BA1220" s="1"/>
      <c r="BB1220" s="1"/>
      <c r="BC1220" s="1"/>
      <c r="BD1220" s="1"/>
      <c r="BE1220" s="1"/>
    </row>
    <row r="1221" ht="31.5">
      <c r="A1221" s="29" t="s">
        <v>508</v>
      </c>
      <c r="B1221" s="29" t="s">
        <v>74</v>
      </c>
      <c r="C1221" s="29" t="s">
        <v>74</v>
      </c>
      <c r="D1221" s="29" t="s">
        <v>485</v>
      </c>
      <c r="E1221" s="29" t="s">
        <v>129</v>
      </c>
      <c r="F1221" s="30" t="s">
        <v>130</v>
      </c>
      <c r="G1221" s="31">
        <v>4781.1000000000004</v>
      </c>
      <c r="H1221" s="31">
        <v>4781.1000000000004</v>
      </c>
      <c r="I1221" s="31">
        <v>4781.1000000000004</v>
      </c>
      <c r="J1221" s="31"/>
      <c r="K1221" s="31"/>
      <c r="L1221" s="31"/>
      <c r="M1221" s="31">
        <f t="shared" si="3071"/>
        <v>4781.1000000000004</v>
      </c>
      <c r="N1221" s="31">
        <f t="shared" si="3072"/>
        <v>4781.1000000000004</v>
      </c>
      <c r="O1221" s="31">
        <f t="shared" si="3073"/>
        <v>4781.1000000000004</v>
      </c>
      <c r="P1221" s="31"/>
      <c r="Q1221" s="31"/>
      <c r="R1221" s="31"/>
      <c r="S1221" s="31"/>
      <c r="T1221" s="31"/>
      <c r="U1221" s="31"/>
      <c r="V1221" s="31"/>
      <c r="W1221" s="31"/>
      <c r="X1221" s="31"/>
      <c r="Y1221" s="31"/>
      <c r="Z1221" s="31"/>
      <c r="AA1221" s="31"/>
      <c r="AB1221" s="31"/>
      <c r="AC1221" s="31">
        <f t="shared" si="3035"/>
        <v>4781.1000000000004</v>
      </c>
      <c r="AD1221" s="31">
        <f t="shared" si="3036"/>
        <v>4781.1000000000004</v>
      </c>
      <c r="AE1221" s="31">
        <f t="shared" si="3037"/>
        <v>4781.1000000000004</v>
      </c>
      <c r="AF1221" s="31"/>
      <c r="AG1221" s="31">
        <f t="shared" si="3038"/>
        <v>4781.1000000000004</v>
      </c>
      <c r="AH1221" s="31">
        <f t="shared" si="3039"/>
        <v>4781.1000000000004</v>
      </c>
      <c r="AI1221" s="31">
        <f t="shared" si="3040"/>
        <v>4781.1000000000004</v>
      </c>
      <c r="AJ1221" s="31"/>
      <c r="AK1221" s="31"/>
      <c r="AL1221" s="31"/>
      <c r="AM1221" s="31"/>
      <c r="AN1221" s="31"/>
      <c r="AO1221" s="31"/>
      <c r="AP1221" s="31"/>
      <c r="AQ1221" s="31"/>
      <c r="AR1221" s="31"/>
      <c r="AS1221" s="31">
        <f t="shared" si="3031"/>
        <v>4781.1000000000004</v>
      </c>
      <c r="AT1221" s="31">
        <f t="shared" si="3032"/>
        <v>4781.1000000000004</v>
      </c>
      <c r="AU1221" s="31">
        <f t="shared" si="3033"/>
        <v>4781.1000000000004</v>
      </c>
      <c r="AV1221" s="31"/>
      <c r="AW1221" s="32"/>
      <c r="AX1221" s="32"/>
      <c r="AY1221" s="1"/>
      <c r="AZ1221" s="1"/>
      <c r="BA1221" s="1"/>
      <c r="BB1221" s="1"/>
      <c r="BC1221" s="1"/>
      <c r="BD1221" s="1"/>
      <c r="BE1221" s="1"/>
    </row>
    <row r="1222" ht="47.25">
      <c r="A1222" s="29" t="s">
        <v>508</v>
      </c>
      <c r="B1222" s="29" t="s">
        <v>74</v>
      </c>
      <c r="C1222" s="29" t="s">
        <v>74</v>
      </c>
      <c r="D1222" s="29" t="s">
        <v>248</v>
      </c>
      <c r="E1222" s="36"/>
      <c r="F1222" s="30" t="s">
        <v>249</v>
      </c>
      <c r="G1222" s="31">
        <f t="shared" si="3074"/>
        <v>620</v>
      </c>
      <c r="H1222" s="31">
        <f t="shared" si="3075"/>
        <v>620</v>
      </c>
      <c r="I1222" s="31">
        <f t="shared" si="3076"/>
        <v>620</v>
      </c>
      <c r="J1222" s="31">
        <f t="shared" si="3077"/>
        <v>0</v>
      </c>
      <c r="K1222" s="31">
        <f t="shared" si="3078"/>
        <v>0</v>
      </c>
      <c r="L1222" s="31">
        <f t="shared" si="3079"/>
        <v>0</v>
      </c>
      <c r="M1222" s="31">
        <f t="shared" si="3071"/>
        <v>620</v>
      </c>
      <c r="N1222" s="31">
        <f t="shared" si="3072"/>
        <v>620</v>
      </c>
      <c r="O1222" s="31">
        <f t="shared" si="3073"/>
        <v>620</v>
      </c>
      <c r="P1222" s="31">
        <f t="shared" si="3080"/>
        <v>0</v>
      </c>
      <c r="Q1222" s="31">
        <f t="shared" si="3081"/>
        <v>0</v>
      </c>
      <c r="R1222" s="31">
        <f t="shared" si="3082"/>
        <v>0</v>
      </c>
      <c r="S1222" s="31">
        <f t="shared" si="3083"/>
        <v>0</v>
      </c>
      <c r="T1222" s="31">
        <f t="shared" si="3084"/>
        <v>0</v>
      </c>
      <c r="U1222" s="31">
        <f t="shared" si="3085"/>
        <v>0</v>
      </c>
      <c r="V1222" s="31">
        <f t="shared" si="3086"/>
        <v>0</v>
      </c>
      <c r="W1222" s="31">
        <f t="shared" si="3087"/>
        <v>0</v>
      </c>
      <c r="X1222" s="31">
        <f t="shared" si="3088"/>
        <v>0</v>
      </c>
      <c r="Y1222" s="31">
        <f t="shared" si="3089"/>
        <v>0</v>
      </c>
      <c r="Z1222" s="31">
        <f t="shared" si="3090"/>
        <v>0</v>
      </c>
      <c r="AA1222" s="31">
        <f t="shared" si="3091"/>
        <v>0</v>
      </c>
      <c r="AB1222" s="31">
        <f t="shared" si="3092"/>
        <v>0</v>
      </c>
      <c r="AC1222" s="31">
        <f t="shared" si="3035"/>
        <v>620</v>
      </c>
      <c r="AD1222" s="31">
        <f t="shared" si="3036"/>
        <v>620</v>
      </c>
      <c r="AE1222" s="31">
        <f t="shared" si="3037"/>
        <v>620</v>
      </c>
      <c r="AF1222" s="31">
        <f t="shared" si="3093"/>
        <v>0</v>
      </c>
      <c r="AG1222" s="31">
        <f t="shared" si="3038"/>
        <v>620</v>
      </c>
      <c r="AH1222" s="31">
        <f t="shared" si="3039"/>
        <v>620</v>
      </c>
      <c r="AI1222" s="31">
        <f t="shared" si="3040"/>
        <v>620</v>
      </c>
      <c r="AJ1222" s="31">
        <f t="shared" si="3094"/>
        <v>0</v>
      </c>
      <c r="AK1222" s="31">
        <f t="shared" si="3095"/>
        <v>0</v>
      </c>
      <c r="AL1222" s="31">
        <f t="shared" si="3096"/>
        <v>0</v>
      </c>
      <c r="AM1222" s="31">
        <f t="shared" si="3097"/>
        <v>0</v>
      </c>
      <c r="AN1222" s="31">
        <f t="shared" si="3098"/>
        <v>0</v>
      </c>
      <c r="AO1222" s="31">
        <f t="shared" si="3099"/>
        <v>0</v>
      </c>
      <c r="AP1222" s="31">
        <f t="shared" si="3100"/>
        <v>0</v>
      </c>
      <c r="AQ1222" s="31">
        <f t="shared" si="3101"/>
        <v>0</v>
      </c>
      <c r="AR1222" s="31">
        <f t="shared" si="3102"/>
        <v>0</v>
      </c>
      <c r="AS1222" s="31">
        <f t="shared" si="3031"/>
        <v>620</v>
      </c>
      <c r="AT1222" s="31">
        <f t="shared" si="3032"/>
        <v>620</v>
      </c>
      <c r="AU1222" s="31">
        <f t="shared" si="3033"/>
        <v>620</v>
      </c>
      <c r="AV1222" s="31">
        <f t="shared" si="3103"/>
        <v>0</v>
      </c>
      <c r="AW1222" s="32"/>
      <c r="AX1222" s="32"/>
      <c r="AY1222" s="1"/>
      <c r="AZ1222" s="1"/>
      <c r="BA1222" s="1"/>
      <c r="BB1222" s="1"/>
      <c r="BC1222" s="1"/>
      <c r="BD1222" s="1"/>
      <c r="BE1222" s="1"/>
    </row>
    <row r="1223" hidden="1">
      <c r="A1223" s="29" t="s">
        <v>508</v>
      </c>
      <c r="B1223" s="29" t="s">
        <v>74</v>
      </c>
      <c r="C1223" s="29" t="s">
        <v>74</v>
      </c>
      <c r="D1223" s="29" t="s">
        <v>250</v>
      </c>
      <c r="E1223" s="36"/>
      <c r="F1223" s="30" t="s">
        <v>34</v>
      </c>
      <c r="G1223" s="31">
        <f t="shared" si="3074"/>
        <v>620</v>
      </c>
      <c r="H1223" s="31">
        <f t="shared" si="3075"/>
        <v>620</v>
      </c>
      <c r="I1223" s="31">
        <f t="shared" si="3076"/>
        <v>620</v>
      </c>
      <c r="J1223" s="31">
        <f t="shared" si="3077"/>
        <v>0</v>
      </c>
      <c r="K1223" s="31">
        <f t="shared" si="3078"/>
        <v>0</v>
      </c>
      <c r="L1223" s="31">
        <f t="shared" si="3079"/>
        <v>0</v>
      </c>
      <c r="M1223" s="31">
        <f t="shared" si="3071"/>
        <v>620</v>
      </c>
      <c r="N1223" s="31">
        <f t="shared" si="3072"/>
        <v>620</v>
      </c>
      <c r="O1223" s="31">
        <f t="shared" si="3073"/>
        <v>620</v>
      </c>
      <c r="P1223" s="31">
        <f t="shared" si="3080"/>
        <v>0</v>
      </c>
      <c r="Q1223" s="31">
        <f t="shared" si="3081"/>
        <v>0</v>
      </c>
      <c r="R1223" s="31">
        <f t="shared" si="3082"/>
        <v>0</v>
      </c>
      <c r="S1223" s="31">
        <f t="shared" si="3083"/>
        <v>0</v>
      </c>
      <c r="T1223" s="31">
        <f t="shared" si="3084"/>
        <v>0</v>
      </c>
      <c r="U1223" s="31">
        <f t="shared" si="3085"/>
        <v>0</v>
      </c>
      <c r="V1223" s="31">
        <f t="shared" si="3086"/>
        <v>0</v>
      </c>
      <c r="W1223" s="31">
        <f t="shared" si="3087"/>
        <v>0</v>
      </c>
      <c r="X1223" s="31">
        <f t="shared" si="3088"/>
        <v>0</v>
      </c>
      <c r="Y1223" s="31">
        <f t="shared" si="3089"/>
        <v>0</v>
      </c>
      <c r="Z1223" s="31">
        <f t="shared" si="3090"/>
        <v>0</v>
      </c>
      <c r="AA1223" s="31">
        <f t="shared" si="3091"/>
        <v>0</v>
      </c>
      <c r="AB1223" s="31">
        <f t="shared" si="3092"/>
        <v>0</v>
      </c>
      <c r="AC1223" s="31">
        <f t="shared" si="3035"/>
        <v>620</v>
      </c>
      <c r="AD1223" s="31">
        <f t="shared" si="3036"/>
        <v>620</v>
      </c>
      <c r="AE1223" s="31">
        <f t="shared" si="3037"/>
        <v>620</v>
      </c>
      <c r="AF1223" s="31">
        <f t="shared" si="3093"/>
        <v>0</v>
      </c>
      <c r="AG1223" s="31">
        <f t="shared" si="3038"/>
        <v>620</v>
      </c>
      <c r="AH1223" s="31">
        <f t="shared" si="3039"/>
        <v>620</v>
      </c>
      <c r="AI1223" s="31">
        <f t="shared" si="3040"/>
        <v>620</v>
      </c>
      <c r="AJ1223" s="31">
        <f t="shared" si="3094"/>
        <v>0</v>
      </c>
      <c r="AK1223" s="31">
        <f t="shared" si="3095"/>
        <v>0</v>
      </c>
      <c r="AL1223" s="31">
        <f t="shared" si="3096"/>
        <v>0</v>
      </c>
      <c r="AM1223" s="31">
        <f t="shared" si="3097"/>
        <v>0</v>
      </c>
      <c r="AN1223" s="31">
        <f t="shared" si="3098"/>
        <v>0</v>
      </c>
      <c r="AO1223" s="31">
        <f t="shared" si="3099"/>
        <v>0</v>
      </c>
      <c r="AP1223" s="31">
        <f t="shared" si="3100"/>
        <v>0</v>
      </c>
      <c r="AQ1223" s="31">
        <f t="shared" si="3101"/>
        <v>0</v>
      </c>
      <c r="AR1223" s="31">
        <f t="shared" si="3102"/>
        <v>0</v>
      </c>
      <c r="AS1223" s="31">
        <f t="shared" si="3031"/>
        <v>620</v>
      </c>
      <c r="AT1223" s="31">
        <f t="shared" si="3032"/>
        <v>620</v>
      </c>
      <c r="AU1223" s="31">
        <f t="shared" si="3033"/>
        <v>620</v>
      </c>
      <c r="AV1223" s="31">
        <f t="shared" si="3103"/>
        <v>0</v>
      </c>
      <c r="AW1223" s="32">
        <v>0</v>
      </c>
      <c r="AX1223" s="32"/>
      <c r="AY1223" s="1" t="s">
        <v>152</v>
      </c>
      <c r="AZ1223" s="1"/>
      <c r="BA1223" s="1"/>
      <c r="BB1223" s="1"/>
      <c r="BC1223" s="1"/>
      <c r="BD1223" s="1"/>
      <c r="BE1223" s="1"/>
    </row>
    <row r="1224" ht="31.5">
      <c r="A1224" s="29" t="s">
        <v>508</v>
      </c>
      <c r="B1224" s="29" t="s">
        <v>74</v>
      </c>
      <c r="C1224" s="29" t="s">
        <v>74</v>
      </c>
      <c r="D1224" s="29" t="s">
        <v>259</v>
      </c>
      <c r="E1224" s="36"/>
      <c r="F1224" s="30" t="s">
        <v>260</v>
      </c>
      <c r="G1224" s="31">
        <f t="shared" si="3074"/>
        <v>620</v>
      </c>
      <c r="H1224" s="31">
        <f t="shared" si="3075"/>
        <v>620</v>
      </c>
      <c r="I1224" s="31">
        <f t="shared" si="3076"/>
        <v>620</v>
      </c>
      <c r="J1224" s="31">
        <f t="shared" si="3077"/>
        <v>0</v>
      </c>
      <c r="K1224" s="31">
        <f t="shared" si="3078"/>
        <v>0</v>
      </c>
      <c r="L1224" s="31">
        <f t="shared" si="3079"/>
        <v>0</v>
      </c>
      <c r="M1224" s="31">
        <f t="shared" si="3071"/>
        <v>620</v>
      </c>
      <c r="N1224" s="31">
        <f t="shared" si="3072"/>
        <v>620</v>
      </c>
      <c r="O1224" s="31">
        <f t="shared" si="3073"/>
        <v>620</v>
      </c>
      <c r="P1224" s="31">
        <f t="shared" si="3080"/>
        <v>0</v>
      </c>
      <c r="Q1224" s="31">
        <f t="shared" si="3081"/>
        <v>0</v>
      </c>
      <c r="R1224" s="31">
        <f t="shared" si="3082"/>
        <v>0</v>
      </c>
      <c r="S1224" s="31">
        <f t="shared" si="3083"/>
        <v>0</v>
      </c>
      <c r="T1224" s="31">
        <f t="shared" si="3084"/>
        <v>0</v>
      </c>
      <c r="U1224" s="31">
        <f t="shared" si="3085"/>
        <v>0</v>
      </c>
      <c r="V1224" s="31">
        <f t="shared" si="3086"/>
        <v>0</v>
      </c>
      <c r="W1224" s="31">
        <f t="shared" si="3087"/>
        <v>0</v>
      </c>
      <c r="X1224" s="31">
        <f t="shared" si="3088"/>
        <v>0</v>
      </c>
      <c r="Y1224" s="31">
        <f t="shared" si="3089"/>
        <v>0</v>
      </c>
      <c r="Z1224" s="31">
        <f t="shared" si="3090"/>
        <v>0</v>
      </c>
      <c r="AA1224" s="31">
        <f t="shared" si="3091"/>
        <v>0</v>
      </c>
      <c r="AB1224" s="31">
        <f t="shared" si="3092"/>
        <v>0</v>
      </c>
      <c r="AC1224" s="31">
        <f t="shared" si="3035"/>
        <v>620</v>
      </c>
      <c r="AD1224" s="31">
        <f t="shared" si="3036"/>
        <v>620</v>
      </c>
      <c r="AE1224" s="31">
        <f t="shared" si="3037"/>
        <v>620</v>
      </c>
      <c r="AF1224" s="31">
        <f t="shared" si="3093"/>
        <v>0</v>
      </c>
      <c r="AG1224" s="31">
        <f t="shared" si="3038"/>
        <v>620</v>
      </c>
      <c r="AH1224" s="31">
        <f t="shared" si="3039"/>
        <v>620</v>
      </c>
      <c r="AI1224" s="31">
        <f t="shared" si="3040"/>
        <v>620</v>
      </c>
      <c r="AJ1224" s="31">
        <f t="shared" si="3094"/>
        <v>0</v>
      </c>
      <c r="AK1224" s="31">
        <f t="shared" si="3095"/>
        <v>0</v>
      </c>
      <c r="AL1224" s="31">
        <f t="shared" si="3096"/>
        <v>0</v>
      </c>
      <c r="AM1224" s="31">
        <f t="shared" si="3097"/>
        <v>0</v>
      </c>
      <c r="AN1224" s="31">
        <f t="shared" si="3098"/>
        <v>0</v>
      </c>
      <c r="AO1224" s="31">
        <f t="shared" si="3099"/>
        <v>0</v>
      </c>
      <c r="AP1224" s="31">
        <f t="shared" si="3100"/>
        <v>0</v>
      </c>
      <c r="AQ1224" s="31">
        <f t="shared" si="3101"/>
        <v>0</v>
      </c>
      <c r="AR1224" s="31">
        <f t="shared" si="3102"/>
        <v>0</v>
      </c>
      <c r="AS1224" s="31">
        <f t="shared" si="3031"/>
        <v>620</v>
      </c>
      <c r="AT1224" s="31">
        <f t="shared" si="3032"/>
        <v>620</v>
      </c>
      <c r="AU1224" s="31">
        <f t="shared" si="3033"/>
        <v>620</v>
      </c>
      <c r="AV1224" s="31">
        <f t="shared" si="3103"/>
        <v>0</v>
      </c>
      <c r="AW1224" s="32"/>
      <c r="AX1224" s="32"/>
      <c r="AY1224" s="1"/>
      <c r="AZ1224" s="1"/>
      <c r="BA1224" s="1"/>
      <c r="BB1224" s="1"/>
      <c r="BC1224" s="1"/>
      <c r="BD1224" s="1"/>
      <c r="BE1224" s="1"/>
    </row>
    <row r="1225" ht="47.25">
      <c r="A1225" s="29" t="s">
        <v>508</v>
      </c>
      <c r="B1225" s="29" t="s">
        <v>74</v>
      </c>
      <c r="C1225" s="29" t="s">
        <v>74</v>
      </c>
      <c r="D1225" s="29" t="s">
        <v>487</v>
      </c>
      <c r="E1225" s="36"/>
      <c r="F1225" s="30" t="s">
        <v>488</v>
      </c>
      <c r="G1225" s="31">
        <f t="shared" si="3074"/>
        <v>620</v>
      </c>
      <c r="H1225" s="31">
        <f t="shared" si="3075"/>
        <v>620</v>
      </c>
      <c r="I1225" s="31">
        <f t="shared" si="3076"/>
        <v>620</v>
      </c>
      <c r="J1225" s="31">
        <f t="shared" si="3077"/>
        <v>0</v>
      </c>
      <c r="K1225" s="31">
        <f t="shared" si="3078"/>
        <v>0</v>
      </c>
      <c r="L1225" s="31">
        <f t="shared" si="3079"/>
        <v>0</v>
      </c>
      <c r="M1225" s="31">
        <f t="shared" si="3071"/>
        <v>620</v>
      </c>
      <c r="N1225" s="31">
        <f t="shared" si="3072"/>
        <v>620</v>
      </c>
      <c r="O1225" s="31">
        <f t="shared" si="3073"/>
        <v>620</v>
      </c>
      <c r="P1225" s="31">
        <f t="shared" si="3080"/>
        <v>0</v>
      </c>
      <c r="Q1225" s="31">
        <f t="shared" si="3081"/>
        <v>0</v>
      </c>
      <c r="R1225" s="31">
        <f t="shared" si="3082"/>
        <v>0</v>
      </c>
      <c r="S1225" s="31">
        <f t="shared" si="3083"/>
        <v>0</v>
      </c>
      <c r="T1225" s="31">
        <f t="shared" si="3084"/>
        <v>0</v>
      </c>
      <c r="U1225" s="31">
        <f t="shared" si="3085"/>
        <v>0</v>
      </c>
      <c r="V1225" s="31">
        <f t="shared" si="3086"/>
        <v>0</v>
      </c>
      <c r="W1225" s="31">
        <f t="shared" si="3087"/>
        <v>0</v>
      </c>
      <c r="X1225" s="31">
        <f t="shared" si="3088"/>
        <v>0</v>
      </c>
      <c r="Y1225" s="31">
        <f t="shared" si="3089"/>
        <v>0</v>
      </c>
      <c r="Z1225" s="31">
        <f t="shared" si="3090"/>
        <v>0</v>
      </c>
      <c r="AA1225" s="31">
        <f t="shared" si="3091"/>
        <v>0</v>
      </c>
      <c r="AB1225" s="31">
        <f t="shared" si="3092"/>
        <v>0</v>
      </c>
      <c r="AC1225" s="31">
        <f t="shared" si="3035"/>
        <v>620</v>
      </c>
      <c r="AD1225" s="31">
        <f t="shared" si="3036"/>
        <v>620</v>
      </c>
      <c r="AE1225" s="31">
        <f t="shared" si="3037"/>
        <v>620</v>
      </c>
      <c r="AF1225" s="31">
        <f t="shared" si="3093"/>
        <v>0</v>
      </c>
      <c r="AG1225" s="31">
        <f t="shared" si="3038"/>
        <v>620</v>
      </c>
      <c r="AH1225" s="31">
        <f t="shared" si="3039"/>
        <v>620</v>
      </c>
      <c r="AI1225" s="31">
        <f t="shared" si="3040"/>
        <v>620</v>
      </c>
      <c r="AJ1225" s="31">
        <f t="shared" si="3094"/>
        <v>0</v>
      </c>
      <c r="AK1225" s="31">
        <f t="shared" si="3095"/>
        <v>0</v>
      </c>
      <c r="AL1225" s="31">
        <f t="shared" si="3096"/>
        <v>0</v>
      </c>
      <c r="AM1225" s="31">
        <f t="shared" si="3097"/>
        <v>0</v>
      </c>
      <c r="AN1225" s="31">
        <f t="shared" si="3098"/>
        <v>0</v>
      </c>
      <c r="AO1225" s="31">
        <f t="shared" si="3099"/>
        <v>0</v>
      </c>
      <c r="AP1225" s="31">
        <f t="shared" si="3100"/>
        <v>0</v>
      </c>
      <c r="AQ1225" s="31">
        <f t="shared" si="3101"/>
        <v>0</v>
      </c>
      <c r="AR1225" s="31">
        <f t="shared" si="3102"/>
        <v>0</v>
      </c>
      <c r="AS1225" s="31">
        <f t="shared" si="3031"/>
        <v>620</v>
      </c>
      <c r="AT1225" s="31">
        <f t="shared" si="3032"/>
        <v>620</v>
      </c>
      <c r="AU1225" s="31">
        <f t="shared" si="3033"/>
        <v>620</v>
      </c>
      <c r="AV1225" s="31">
        <f t="shared" si="3103"/>
        <v>0</v>
      </c>
      <c r="AW1225" s="32"/>
      <c r="AX1225" s="32"/>
      <c r="AY1225" s="1"/>
      <c r="AZ1225" s="1"/>
      <c r="BA1225" s="1"/>
      <c r="BB1225" s="1"/>
      <c r="BC1225" s="1"/>
      <c r="BD1225" s="1"/>
      <c r="BE1225" s="1"/>
    </row>
    <row r="1226" ht="31.5">
      <c r="A1226" s="29" t="s">
        <v>508</v>
      </c>
      <c r="B1226" s="29" t="s">
        <v>74</v>
      </c>
      <c r="C1226" s="29" t="s">
        <v>74</v>
      </c>
      <c r="D1226" s="29" t="s">
        <v>487</v>
      </c>
      <c r="E1226" s="29" t="s">
        <v>39</v>
      </c>
      <c r="F1226" s="30" t="s">
        <v>40</v>
      </c>
      <c r="G1226" s="31">
        <v>620</v>
      </c>
      <c r="H1226" s="31">
        <v>620</v>
      </c>
      <c r="I1226" s="31">
        <v>620</v>
      </c>
      <c r="J1226" s="31"/>
      <c r="K1226" s="31"/>
      <c r="L1226" s="31"/>
      <c r="M1226" s="31">
        <f t="shared" si="3071"/>
        <v>620</v>
      </c>
      <c r="N1226" s="31">
        <f t="shared" si="3072"/>
        <v>620</v>
      </c>
      <c r="O1226" s="31">
        <f t="shared" si="3073"/>
        <v>620</v>
      </c>
      <c r="P1226" s="31"/>
      <c r="Q1226" s="31"/>
      <c r="R1226" s="31"/>
      <c r="S1226" s="31"/>
      <c r="T1226" s="31"/>
      <c r="U1226" s="31"/>
      <c r="V1226" s="31"/>
      <c r="W1226" s="31"/>
      <c r="X1226" s="31"/>
      <c r="Y1226" s="31"/>
      <c r="Z1226" s="31"/>
      <c r="AA1226" s="31"/>
      <c r="AB1226" s="31"/>
      <c r="AC1226" s="31">
        <f t="shared" si="3035"/>
        <v>620</v>
      </c>
      <c r="AD1226" s="31">
        <f t="shared" si="3036"/>
        <v>620</v>
      </c>
      <c r="AE1226" s="31">
        <f t="shared" si="3037"/>
        <v>620</v>
      </c>
      <c r="AF1226" s="31"/>
      <c r="AG1226" s="31">
        <f t="shared" si="3038"/>
        <v>620</v>
      </c>
      <c r="AH1226" s="31">
        <f t="shared" si="3039"/>
        <v>620</v>
      </c>
      <c r="AI1226" s="31">
        <f t="shared" si="3040"/>
        <v>620</v>
      </c>
      <c r="AJ1226" s="31"/>
      <c r="AK1226" s="31"/>
      <c r="AL1226" s="31"/>
      <c r="AM1226" s="31"/>
      <c r="AN1226" s="31"/>
      <c r="AO1226" s="31"/>
      <c r="AP1226" s="31"/>
      <c r="AQ1226" s="31"/>
      <c r="AR1226" s="31"/>
      <c r="AS1226" s="31">
        <f t="shared" si="3031"/>
        <v>620</v>
      </c>
      <c r="AT1226" s="31">
        <f t="shared" si="3032"/>
        <v>620</v>
      </c>
      <c r="AU1226" s="31">
        <f t="shared" si="3033"/>
        <v>620</v>
      </c>
      <c r="AV1226" s="31"/>
      <c r="AW1226" s="32"/>
      <c r="AX1226" s="32"/>
      <c r="AY1226" s="1"/>
      <c r="AZ1226" s="1"/>
      <c r="BA1226" s="1"/>
      <c r="BB1226" s="1"/>
      <c r="BC1226" s="1"/>
      <c r="BD1226" s="1"/>
      <c r="BE1226" s="1"/>
    </row>
    <row r="1227" s="19" customFormat="1">
      <c r="A1227" s="20" t="s">
        <v>508</v>
      </c>
      <c r="B1227" s="20" t="s">
        <v>265</v>
      </c>
      <c r="C1227" s="20"/>
      <c r="D1227" s="20"/>
      <c r="E1227" s="20"/>
      <c r="F1227" s="21" t="s">
        <v>266</v>
      </c>
      <c r="G1227" s="22">
        <f t="shared" si="3074"/>
        <v>4040.0999999999999</v>
      </c>
      <c r="H1227" s="22">
        <f t="shared" si="3075"/>
        <v>4040.0999999999999</v>
      </c>
      <c r="I1227" s="22">
        <f t="shared" si="3076"/>
        <v>4040.0999999999999</v>
      </c>
      <c r="J1227" s="22">
        <f t="shared" si="3077"/>
        <v>0</v>
      </c>
      <c r="K1227" s="22">
        <f t="shared" si="3078"/>
        <v>0</v>
      </c>
      <c r="L1227" s="22">
        <f t="shared" si="3079"/>
        <v>0</v>
      </c>
      <c r="M1227" s="22">
        <f t="shared" si="3071"/>
        <v>4040.0999999999999</v>
      </c>
      <c r="N1227" s="22">
        <f t="shared" si="3072"/>
        <v>4040.0999999999999</v>
      </c>
      <c r="O1227" s="22">
        <f t="shared" si="3073"/>
        <v>4040.0999999999999</v>
      </c>
      <c r="P1227" s="22">
        <f t="shared" si="3080"/>
        <v>0</v>
      </c>
      <c r="Q1227" s="22">
        <f t="shared" si="3081"/>
        <v>0</v>
      </c>
      <c r="R1227" s="22">
        <f t="shared" si="3082"/>
        <v>-500</v>
      </c>
      <c r="S1227" s="22">
        <f t="shared" si="3083"/>
        <v>0</v>
      </c>
      <c r="T1227" s="22">
        <f t="shared" si="3084"/>
        <v>0</v>
      </c>
      <c r="U1227" s="22">
        <f t="shared" si="3085"/>
        <v>0</v>
      </c>
      <c r="V1227" s="22">
        <f t="shared" si="3086"/>
        <v>0</v>
      </c>
      <c r="W1227" s="22">
        <f t="shared" si="3087"/>
        <v>0</v>
      </c>
      <c r="X1227" s="22">
        <f t="shared" si="3088"/>
        <v>0</v>
      </c>
      <c r="Y1227" s="22">
        <f t="shared" si="3089"/>
        <v>0</v>
      </c>
      <c r="Z1227" s="22">
        <f t="shared" si="3090"/>
        <v>0</v>
      </c>
      <c r="AA1227" s="22">
        <f t="shared" si="3091"/>
        <v>0</v>
      </c>
      <c r="AB1227" s="22">
        <f t="shared" si="3092"/>
        <v>0</v>
      </c>
      <c r="AC1227" s="22">
        <f t="shared" si="3035"/>
        <v>3540.0999999999999</v>
      </c>
      <c r="AD1227" s="22">
        <f t="shared" si="3036"/>
        <v>4040.0999999999999</v>
      </c>
      <c r="AE1227" s="22">
        <f t="shared" si="3037"/>
        <v>4040.0999999999999</v>
      </c>
      <c r="AF1227" s="22">
        <f t="shared" si="3093"/>
        <v>0</v>
      </c>
      <c r="AG1227" s="22">
        <f t="shared" si="3038"/>
        <v>3540.0999999999999</v>
      </c>
      <c r="AH1227" s="22">
        <f t="shared" si="3039"/>
        <v>4040.0999999999999</v>
      </c>
      <c r="AI1227" s="22">
        <f t="shared" si="3040"/>
        <v>4040.0999999999999</v>
      </c>
      <c r="AJ1227" s="22">
        <f t="shared" si="3094"/>
        <v>0</v>
      </c>
      <c r="AK1227" s="22">
        <f t="shared" si="3095"/>
        <v>0</v>
      </c>
      <c r="AL1227" s="22">
        <f t="shared" si="3096"/>
        <v>0</v>
      </c>
      <c r="AM1227" s="22">
        <f t="shared" si="3097"/>
        <v>0</v>
      </c>
      <c r="AN1227" s="22">
        <f t="shared" si="3098"/>
        <v>0</v>
      </c>
      <c r="AO1227" s="22">
        <f t="shared" si="3099"/>
        <v>0</v>
      </c>
      <c r="AP1227" s="22">
        <f t="shared" si="3100"/>
        <v>0</v>
      </c>
      <c r="AQ1227" s="22">
        <f t="shared" si="3101"/>
        <v>0</v>
      </c>
      <c r="AR1227" s="22">
        <f t="shared" si="3102"/>
        <v>0</v>
      </c>
      <c r="AS1227" s="22">
        <f t="shared" si="3031"/>
        <v>3540.0999999999999</v>
      </c>
      <c r="AT1227" s="22">
        <f t="shared" si="3032"/>
        <v>4040.0999999999999</v>
      </c>
      <c r="AU1227" s="22">
        <f t="shared" si="3033"/>
        <v>4040.0999999999999</v>
      </c>
      <c r="AV1227" s="22">
        <f t="shared" si="3103"/>
        <v>0</v>
      </c>
      <c r="AW1227" s="23"/>
      <c r="AX1227" s="23"/>
      <c r="AY1227" s="19"/>
      <c r="AZ1227" s="19"/>
      <c r="BA1227" s="19"/>
      <c r="BB1227" s="19"/>
      <c r="BC1227" s="19"/>
      <c r="BD1227" s="19"/>
      <c r="BE1227" s="19"/>
    </row>
    <row r="1228" s="24" customFormat="1">
      <c r="A1228" s="25" t="s">
        <v>508</v>
      </c>
      <c r="B1228" s="25" t="s">
        <v>265</v>
      </c>
      <c r="C1228" s="25" t="s">
        <v>27</v>
      </c>
      <c r="D1228" s="25"/>
      <c r="E1228" s="25"/>
      <c r="F1228" s="26" t="s">
        <v>267</v>
      </c>
      <c r="G1228" s="27">
        <f t="shared" si="3074"/>
        <v>4040.0999999999999</v>
      </c>
      <c r="H1228" s="27">
        <f t="shared" si="3075"/>
        <v>4040.0999999999999</v>
      </c>
      <c r="I1228" s="27">
        <f t="shared" si="3076"/>
        <v>4040.0999999999999</v>
      </c>
      <c r="J1228" s="27">
        <f t="shared" si="3077"/>
        <v>0</v>
      </c>
      <c r="K1228" s="27">
        <f t="shared" si="3078"/>
        <v>0</v>
      </c>
      <c r="L1228" s="27">
        <f t="shared" si="3079"/>
        <v>0</v>
      </c>
      <c r="M1228" s="27">
        <f t="shared" si="3071"/>
        <v>4040.0999999999999</v>
      </c>
      <c r="N1228" s="27">
        <f t="shared" si="3072"/>
        <v>4040.0999999999999</v>
      </c>
      <c r="O1228" s="27">
        <f t="shared" si="3073"/>
        <v>4040.0999999999999</v>
      </c>
      <c r="P1228" s="27">
        <f t="shared" si="3080"/>
        <v>0</v>
      </c>
      <c r="Q1228" s="27">
        <f t="shared" si="3081"/>
        <v>0</v>
      </c>
      <c r="R1228" s="27">
        <f t="shared" si="3082"/>
        <v>-500</v>
      </c>
      <c r="S1228" s="27">
        <f t="shared" si="3083"/>
        <v>0</v>
      </c>
      <c r="T1228" s="27">
        <f t="shared" si="3084"/>
        <v>0</v>
      </c>
      <c r="U1228" s="27">
        <f t="shared" si="3085"/>
        <v>0</v>
      </c>
      <c r="V1228" s="27">
        <f t="shared" si="3086"/>
        <v>0</v>
      </c>
      <c r="W1228" s="27">
        <f t="shared" si="3087"/>
        <v>0</v>
      </c>
      <c r="X1228" s="27">
        <f t="shared" si="3088"/>
        <v>0</v>
      </c>
      <c r="Y1228" s="27">
        <f t="shared" si="3089"/>
        <v>0</v>
      </c>
      <c r="Z1228" s="27">
        <f t="shared" si="3090"/>
        <v>0</v>
      </c>
      <c r="AA1228" s="27">
        <f t="shared" si="3091"/>
        <v>0</v>
      </c>
      <c r="AB1228" s="27">
        <f t="shared" si="3092"/>
        <v>0</v>
      </c>
      <c r="AC1228" s="27">
        <f t="shared" si="3035"/>
        <v>3540.0999999999999</v>
      </c>
      <c r="AD1228" s="27">
        <f t="shared" si="3036"/>
        <v>4040.0999999999999</v>
      </c>
      <c r="AE1228" s="27">
        <f t="shared" si="3037"/>
        <v>4040.0999999999999</v>
      </c>
      <c r="AF1228" s="27">
        <f t="shared" si="3093"/>
        <v>0</v>
      </c>
      <c r="AG1228" s="27">
        <f t="shared" si="3038"/>
        <v>3540.0999999999999</v>
      </c>
      <c r="AH1228" s="27">
        <f t="shared" si="3039"/>
        <v>4040.0999999999999</v>
      </c>
      <c r="AI1228" s="27">
        <f t="shared" si="3040"/>
        <v>4040.0999999999999</v>
      </c>
      <c r="AJ1228" s="27">
        <f t="shared" si="3094"/>
        <v>0</v>
      </c>
      <c r="AK1228" s="27">
        <f t="shared" si="3095"/>
        <v>0</v>
      </c>
      <c r="AL1228" s="27">
        <f t="shared" si="3096"/>
        <v>0</v>
      </c>
      <c r="AM1228" s="27">
        <f t="shared" si="3097"/>
        <v>0</v>
      </c>
      <c r="AN1228" s="27">
        <f t="shared" si="3098"/>
        <v>0</v>
      </c>
      <c r="AO1228" s="27">
        <f t="shared" si="3099"/>
        <v>0</v>
      </c>
      <c r="AP1228" s="27">
        <f t="shared" si="3100"/>
        <v>0</v>
      </c>
      <c r="AQ1228" s="27">
        <f t="shared" si="3101"/>
        <v>0</v>
      </c>
      <c r="AR1228" s="27">
        <f t="shared" si="3102"/>
        <v>0</v>
      </c>
      <c r="AS1228" s="27">
        <f t="shared" si="3031"/>
        <v>3540.0999999999999</v>
      </c>
      <c r="AT1228" s="27">
        <f t="shared" si="3032"/>
        <v>4040.0999999999999</v>
      </c>
      <c r="AU1228" s="27">
        <f t="shared" si="3033"/>
        <v>4040.0999999999999</v>
      </c>
      <c r="AV1228" s="27">
        <f t="shared" si="3103"/>
        <v>0</v>
      </c>
      <c r="AW1228" s="28"/>
      <c r="AX1228" s="28"/>
      <c r="AY1228" s="24"/>
      <c r="AZ1228" s="24"/>
      <c r="BA1228" s="24"/>
      <c r="BB1228" s="24"/>
      <c r="BC1228" s="24"/>
      <c r="BD1228" s="24"/>
      <c r="BE1228" s="24"/>
    </row>
    <row r="1229" ht="31.5">
      <c r="A1229" s="29" t="s">
        <v>508</v>
      </c>
      <c r="B1229" s="29" t="s">
        <v>265</v>
      </c>
      <c r="C1229" s="29" t="s">
        <v>27</v>
      </c>
      <c r="D1229" s="29" t="s">
        <v>203</v>
      </c>
      <c r="E1229" s="36"/>
      <c r="F1229" s="30" t="s">
        <v>204</v>
      </c>
      <c r="G1229" s="31">
        <f t="shared" si="3074"/>
        <v>4040.0999999999999</v>
      </c>
      <c r="H1229" s="31">
        <f t="shared" si="3075"/>
        <v>4040.0999999999999</v>
      </c>
      <c r="I1229" s="31">
        <f t="shared" si="3076"/>
        <v>4040.0999999999999</v>
      </c>
      <c r="J1229" s="31">
        <f t="shared" si="3077"/>
        <v>0</v>
      </c>
      <c r="K1229" s="31">
        <f t="shared" si="3078"/>
        <v>0</v>
      </c>
      <c r="L1229" s="31">
        <f t="shared" si="3079"/>
        <v>0</v>
      </c>
      <c r="M1229" s="31">
        <f t="shared" si="3071"/>
        <v>4040.0999999999999</v>
      </c>
      <c r="N1229" s="31">
        <f t="shared" si="3072"/>
        <v>4040.0999999999999</v>
      </c>
      <c r="O1229" s="31">
        <f t="shared" si="3073"/>
        <v>4040.0999999999999</v>
      </c>
      <c r="P1229" s="31">
        <f t="shared" si="3080"/>
        <v>0</v>
      </c>
      <c r="Q1229" s="31">
        <f t="shared" si="3081"/>
        <v>0</v>
      </c>
      <c r="R1229" s="31">
        <f t="shared" si="3082"/>
        <v>-500</v>
      </c>
      <c r="S1229" s="31">
        <f t="shared" si="3083"/>
        <v>0</v>
      </c>
      <c r="T1229" s="31">
        <f t="shared" si="3084"/>
        <v>0</v>
      </c>
      <c r="U1229" s="31">
        <f t="shared" si="3085"/>
        <v>0</v>
      </c>
      <c r="V1229" s="31">
        <f t="shared" si="3086"/>
        <v>0</v>
      </c>
      <c r="W1229" s="31">
        <f t="shared" si="3087"/>
        <v>0</v>
      </c>
      <c r="X1229" s="31">
        <f t="shared" si="3088"/>
        <v>0</v>
      </c>
      <c r="Y1229" s="31">
        <f t="shared" si="3089"/>
        <v>0</v>
      </c>
      <c r="Z1229" s="31">
        <f t="shared" si="3090"/>
        <v>0</v>
      </c>
      <c r="AA1229" s="31">
        <f t="shared" si="3091"/>
        <v>0</v>
      </c>
      <c r="AB1229" s="31">
        <f t="shared" si="3092"/>
        <v>0</v>
      </c>
      <c r="AC1229" s="31">
        <f t="shared" si="3035"/>
        <v>3540.0999999999999</v>
      </c>
      <c r="AD1229" s="31">
        <f t="shared" si="3036"/>
        <v>4040.0999999999999</v>
      </c>
      <c r="AE1229" s="31">
        <f t="shared" si="3037"/>
        <v>4040.0999999999999</v>
      </c>
      <c r="AF1229" s="31">
        <f t="shared" si="3093"/>
        <v>0</v>
      </c>
      <c r="AG1229" s="31">
        <f t="shared" si="3038"/>
        <v>3540.0999999999999</v>
      </c>
      <c r="AH1229" s="31">
        <f t="shared" si="3039"/>
        <v>4040.0999999999999</v>
      </c>
      <c r="AI1229" s="31">
        <f t="shared" si="3040"/>
        <v>4040.0999999999999</v>
      </c>
      <c r="AJ1229" s="31">
        <f t="shared" si="3094"/>
        <v>0</v>
      </c>
      <c r="AK1229" s="31">
        <f t="shared" si="3095"/>
        <v>0</v>
      </c>
      <c r="AL1229" s="31">
        <f t="shared" si="3096"/>
        <v>0</v>
      </c>
      <c r="AM1229" s="31">
        <f t="shared" si="3097"/>
        <v>0</v>
      </c>
      <c r="AN1229" s="31">
        <f t="shared" si="3098"/>
        <v>0</v>
      </c>
      <c r="AO1229" s="31">
        <f t="shared" si="3099"/>
        <v>0</v>
      </c>
      <c r="AP1229" s="31">
        <f t="shared" si="3100"/>
        <v>0</v>
      </c>
      <c r="AQ1229" s="31">
        <f t="shared" si="3101"/>
        <v>0</v>
      </c>
      <c r="AR1229" s="31">
        <f t="shared" si="3102"/>
        <v>0</v>
      </c>
      <c r="AS1229" s="31">
        <f t="shared" si="3031"/>
        <v>3540.0999999999999</v>
      </c>
      <c r="AT1229" s="31">
        <f t="shared" si="3032"/>
        <v>4040.0999999999999</v>
      </c>
      <c r="AU1229" s="31">
        <f t="shared" si="3033"/>
        <v>4040.0999999999999</v>
      </c>
      <c r="AV1229" s="31">
        <f t="shared" si="3103"/>
        <v>0</v>
      </c>
      <c r="AW1229" s="32"/>
      <c r="AX1229" s="32"/>
      <c r="AY1229" s="1"/>
      <c r="AZ1229" s="1"/>
      <c r="BA1229" s="1"/>
      <c r="BB1229" s="1"/>
      <c r="BC1229" s="1"/>
      <c r="BD1229" s="1"/>
      <c r="BE1229" s="1"/>
    </row>
    <row r="1230" hidden="1">
      <c r="A1230" s="29" t="s">
        <v>508</v>
      </c>
      <c r="B1230" s="29" t="s">
        <v>265</v>
      </c>
      <c r="C1230" s="29" t="s">
        <v>27</v>
      </c>
      <c r="D1230" s="29" t="s">
        <v>205</v>
      </c>
      <c r="E1230" s="36"/>
      <c r="F1230" s="30" t="s">
        <v>34</v>
      </c>
      <c r="G1230" s="31">
        <f t="shared" si="3074"/>
        <v>4040.0999999999999</v>
      </c>
      <c r="H1230" s="31">
        <f t="shared" si="3075"/>
        <v>4040.0999999999999</v>
      </c>
      <c r="I1230" s="31">
        <f t="shared" si="3076"/>
        <v>4040.0999999999999</v>
      </c>
      <c r="J1230" s="31">
        <f t="shared" si="3077"/>
        <v>0</v>
      </c>
      <c r="K1230" s="31">
        <f t="shared" si="3078"/>
        <v>0</v>
      </c>
      <c r="L1230" s="31">
        <f t="shared" si="3079"/>
        <v>0</v>
      </c>
      <c r="M1230" s="31">
        <f t="shared" si="3071"/>
        <v>4040.0999999999999</v>
      </c>
      <c r="N1230" s="31">
        <f t="shared" si="3072"/>
        <v>4040.0999999999999</v>
      </c>
      <c r="O1230" s="31">
        <f t="shared" si="3073"/>
        <v>4040.0999999999999</v>
      </c>
      <c r="P1230" s="31">
        <f t="shared" si="3080"/>
        <v>0</v>
      </c>
      <c r="Q1230" s="31">
        <f t="shared" si="3081"/>
        <v>0</v>
      </c>
      <c r="R1230" s="31">
        <f t="shared" si="3082"/>
        <v>-500</v>
      </c>
      <c r="S1230" s="31">
        <f t="shared" si="3083"/>
        <v>0</v>
      </c>
      <c r="T1230" s="31">
        <f t="shared" si="3084"/>
        <v>0</v>
      </c>
      <c r="U1230" s="31">
        <f t="shared" si="3085"/>
        <v>0</v>
      </c>
      <c r="V1230" s="31">
        <f t="shared" si="3086"/>
        <v>0</v>
      </c>
      <c r="W1230" s="31">
        <f t="shared" si="3087"/>
        <v>0</v>
      </c>
      <c r="X1230" s="31">
        <f t="shared" si="3088"/>
        <v>0</v>
      </c>
      <c r="Y1230" s="31">
        <f t="shared" si="3089"/>
        <v>0</v>
      </c>
      <c r="Z1230" s="31">
        <f t="shared" si="3090"/>
        <v>0</v>
      </c>
      <c r="AA1230" s="31">
        <f t="shared" si="3091"/>
        <v>0</v>
      </c>
      <c r="AB1230" s="31">
        <f t="shared" si="3092"/>
        <v>0</v>
      </c>
      <c r="AC1230" s="31">
        <f t="shared" si="3035"/>
        <v>3540.0999999999999</v>
      </c>
      <c r="AD1230" s="31">
        <f t="shared" si="3036"/>
        <v>4040.0999999999999</v>
      </c>
      <c r="AE1230" s="31">
        <f t="shared" si="3037"/>
        <v>4040.0999999999999</v>
      </c>
      <c r="AF1230" s="31">
        <f t="shared" si="3093"/>
        <v>0</v>
      </c>
      <c r="AG1230" s="31">
        <f t="shared" si="3038"/>
        <v>3540.0999999999999</v>
      </c>
      <c r="AH1230" s="31">
        <f t="shared" si="3039"/>
        <v>4040.0999999999999</v>
      </c>
      <c r="AI1230" s="31">
        <f t="shared" si="3040"/>
        <v>4040.0999999999999</v>
      </c>
      <c r="AJ1230" s="31">
        <f t="shared" si="3094"/>
        <v>0</v>
      </c>
      <c r="AK1230" s="31">
        <f t="shared" si="3095"/>
        <v>0</v>
      </c>
      <c r="AL1230" s="31">
        <f t="shared" si="3096"/>
        <v>0</v>
      </c>
      <c r="AM1230" s="31">
        <f t="shared" si="3097"/>
        <v>0</v>
      </c>
      <c r="AN1230" s="31">
        <f t="shared" si="3098"/>
        <v>0</v>
      </c>
      <c r="AO1230" s="31">
        <f t="shared" si="3099"/>
        <v>0</v>
      </c>
      <c r="AP1230" s="31">
        <f t="shared" si="3100"/>
        <v>0</v>
      </c>
      <c r="AQ1230" s="31">
        <f t="shared" si="3101"/>
        <v>0</v>
      </c>
      <c r="AR1230" s="31">
        <f t="shared" si="3102"/>
        <v>0</v>
      </c>
      <c r="AS1230" s="31">
        <f t="shared" si="3031"/>
        <v>3540.0999999999999</v>
      </c>
      <c r="AT1230" s="31">
        <f t="shared" si="3032"/>
        <v>4040.0999999999999</v>
      </c>
      <c r="AU1230" s="31">
        <f t="shared" si="3033"/>
        <v>4040.0999999999999</v>
      </c>
      <c r="AV1230" s="31">
        <f t="shared" si="3103"/>
        <v>0</v>
      </c>
      <c r="AW1230" s="32">
        <v>0</v>
      </c>
      <c r="AX1230" s="32"/>
      <c r="AY1230" s="1" t="s">
        <v>152</v>
      </c>
      <c r="AZ1230" s="1"/>
      <c r="BA1230" s="1"/>
      <c r="BB1230" s="1"/>
      <c r="BC1230" s="1"/>
      <c r="BD1230" s="1"/>
      <c r="BE1230" s="1"/>
    </row>
    <row r="1231" ht="31.5">
      <c r="A1231" s="29" t="s">
        <v>508</v>
      </c>
      <c r="B1231" s="29" t="s">
        <v>265</v>
      </c>
      <c r="C1231" s="29" t="s">
        <v>27</v>
      </c>
      <c r="D1231" s="29" t="s">
        <v>270</v>
      </c>
      <c r="E1231" s="36"/>
      <c r="F1231" s="30" t="s">
        <v>271</v>
      </c>
      <c r="G1231" s="31">
        <f t="shared" si="3074"/>
        <v>4040.0999999999999</v>
      </c>
      <c r="H1231" s="31">
        <f t="shared" si="3075"/>
        <v>4040.0999999999999</v>
      </c>
      <c r="I1231" s="31">
        <f t="shared" si="3076"/>
        <v>4040.0999999999999</v>
      </c>
      <c r="J1231" s="31">
        <f t="shared" si="3077"/>
        <v>0</v>
      </c>
      <c r="K1231" s="31">
        <f t="shared" si="3078"/>
        <v>0</v>
      </c>
      <c r="L1231" s="31">
        <f t="shared" si="3079"/>
        <v>0</v>
      </c>
      <c r="M1231" s="31">
        <f t="shared" si="3071"/>
        <v>4040.0999999999999</v>
      </c>
      <c r="N1231" s="31">
        <f t="shared" si="3072"/>
        <v>4040.0999999999999</v>
      </c>
      <c r="O1231" s="31">
        <f t="shared" si="3073"/>
        <v>4040.0999999999999</v>
      </c>
      <c r="P1231" s="31">
        <f t="shared" si="3080"/>
        <v>0</v>
      </c>
      <c r="Q1231" s="31">
        <f t="shared" si="3081"/>
        <v>0</v>
      </c>
      <c r="R1231" s="31">
        <f t="shared" si="3082"/>
        <v>-500</v>
      </c>
      <c r="S1231" s="31">
        <f t="shared" si="3083"/>
        <v>0</v>
      </c>
      <c r="T1231" s="31">
        <f t="shared" si="3084"/>
        <v>0</v>
      </c>
      <c r="U1231" s="31">
        <f t="shared" si="3085"/>
        <v>0</v>
      </c>
      <c r="V1231" s="31">
        <f t="shared" si="3086"/>
        <v>0</v>
      </c>
      <c r="W1231" s="31">
        <f t="shared" si="3087"/>
        <v>0</v>
      </c>
      <c r="X1231" s="31">
        <f t="shared" si="3088"/>
        <v>0</v>
      </c>
      <c r="Y1231" s="31">
        <f t="shared" si="3089"/>
        <v>0</v>
      </c>
      <c r="Z1231" s="31">
        <f t="shared" si="3090"/>
        <v>0</v>
      </c>
      <c r="AA1231" s="31">
        <f t="shared" si="3091"/>
        <v>0</v>
      </c>
      <c r="AB1231" s="31">
        <f t="shared" si="3092"/>
        <v>0</v>
      </c>
      <c r="AC1231" s="31">
        <f t="shared" si="3035"/>
        <v>3540.0999999999999</v>
      </c>
      <c r="AD1231" s="31">
        <f t="shared" si="3036"/>
        <v>4040.0999999999999</v>
      </c>
      <c r="AE1231" s="31">
        <f t="shared" si="3037"/>
        <v>4040.0999999999999</v>
      </c>
      <c r="AF1231" s="31">
        <f t="shared" si="3093"/>
        <v>0</v>
      </c>
      <c r="AG1231" s="31">
        <f t="shared" si="3038"/>
        <v>3540.0999999999999</v>
      </c>
      <c r="AH1231" s="31">
        <f t="shared" si="3039"/>
        <v>4040.0999999999999</v>
      </c>
      <c r="AI1231" s="31">
        <f t="shared" si="3040"/>
        <v>4040.0999999999999</v>
      </c>
      <c r="AJ1231" s="31">
        <f t="shared" si="3094"/>
        <v>0</v>
      </c>
      <c r="AK1231" s="31">
        <f t="shared" si="3095"/>
        <v>0</v>
      </c>
      <c r="AL1231" s="31">
        <f t="shared" si="3096"/>
        <v>0</v>
      </c>
      <c r="AM1231" s="31">
        <f t="shared" si="3097"/>
        <v>0</v>
      </c>
      <c r="AN1231" s="31">
        <f t="shared" si="3098"/>
        <v>0</v>
      </c>
      <c r="AO1231" s="31">
        <f t="shared" si="3099"/>
        <v>0</v>
      </c>
      <c r="AP1231" s="31">
        <f t="shared" si="3100"/>
        <v>0</v>
      </c>
      <c r="AQ1231" s="31">
        <f t="shared" si="3101"/>
        <v>0</v>
      </c>
      <c r="AR1231" s="31">
        <f t="shared" si="3102"/>
        <v>0</v>
      </c>
      <c r="AS1231" s="31">
        <f t="shared" si="3031"/>
        <v>3540.0999999999999</v>
      </c>
      <c r="AT1231" s="31">
        <f t="shared" si="3032"/>
        <v>4040.0999999999999</v>
      </c>
      <c r="AU1231" s="31">
        <f t="shared" si="3033"/>
        <v>4040.0999999999999</v>
      </c>
      <c r="AV1231" s="31">
        <f t="shared" si="3103"/>
        <v>0</v>
      </c>
      <c r="AW1231" s="32"/>
      <c r="AX1231" s="32"/>
      <c r="AY1231" s="1"/>
      <c r="AZ1231" s="1"/>
      <c r="BA1231" s="1"/>
      <c r="BB1231" s="1"/>
      <c r="BC1231" s="1"/>
      <c r="BD1231" s="1"/>
      <c r="BE1231" s="1"/>
    </row>
    <row r="1232" ht="31.5">
      <c r="A1232" s="29" t="s">
        <v>508</v>
      </c>
      <c r="B1232" s="29" t="s">
        <v>265</v>
      </c>
      <c r="C1232" s="29" t="s">
        <v>27</v>
      </c>
      <c r="D1232" s="29" t="s">
        <v>273</v>
      </c>
      <c r="E1232" s="36"/>
      <c r="F1232" s="30" t="s">
        <v>274</v>
      </c>
      <c r="G1232" s="31">
        <f t="shared" si="3074"/>
        <v>4040.0999999999999</v>
      </c>
      <c r="H1232" s="31">
        <f t="shared" si="3075"/>
        <v>4040.0999999999999</v>
      </c>
      <c r="I1232" s="31">
        <f t="shared" si="3076"/>
        <v>4040.0999999999999</v>
      </c>
      <c r="J1232" s="31">
        <f t="shared" si="3077"/>
        <v>0</v>
      </c>
      <c r="K1232" s="31">
        <f t="shared" si="3078"/>
        <v>0</v>
      </c>
      <c r="L1232" s="31">
        <f t="shared" si="3079"/>
        <v>0</v>
      </c>
      <c r="M1232" s="31">
        <f t="shared" si="3071"/>
        <v>4040.0999999999999</v>
      </c>
      <c r="N1232" s="31">
        <f t="shared" si="3072"/>
        <v>4040.0999999999999</v>
      </c>
      <c r="O1232" s="31">
        <f t="shared" si="3073"/>
        <v>4040.0999999999999</v>
      </c>
      <c r="P1232" s="31">
        <f t="shared" si="3080"/>
        <v>0</v>
      </c>
      <c r="Q1232" s="31">
        <f t="shared" si="3081"/>
        <v>0</v>
      </c>
      <c r="R1232" s="31">
        <f t="shared" si="3082"/>
        <v>-500</v>
      </c>
      <c r="S1232" s="31">
        <f t="shared" si="3083"/>
        <v>0</v>
      </c>
      <c r="T1232" s="31">
        <f t="shared" si="3084"/>
        <v>0</v>
      </c>
      <c r="U1232" s="31">
        <f t="shared" si="3085"/>
        <v>0</v>
      </c>
      <c r="V1232" s="31">
        <f t="shared" si="3086"/>
        <v>0</v>
      </c>
      <c r="W1232" s="31">
        <f t="shared" si="3087"/>
        <v>0</v>
      </c>
      <c r="X1232" s="31">
        <f t="shared" si="3088"/>
        <v>0</v>
      </c>
      <c r="Y1232" s="31">
        <f t="shared" si="3089"/>
        <v>0</v>
      </c>
      <c r="Z1232" s="31">
        <f t="shared" si="3090"/>
        <v>0</v>
      </c>
      <c r="AA1232" s="31">
        <f t="shared" si="3091"/>
        <v>0</v>
      </c>
      <c r="AB1232" s="31">
        <f t="shared" si="3092"/>
        <v>0</v>
      </c>
      <c r="AC1232" s="31">
        <f t="shared" si="3035"/>
        <v>3540.0999999999999</v>
      </c>
      <c r="AD1232" s="31">
        <f t="shared" si="3036"/>
        <v>4040.0999999999999</v>
      </c>
      <c r="AE1232" s="31">
        <f t="shared" si="3037"/>
        <v>4040.0999999999999</v>
      </c>
      <c r="AF1232" s="31">
        <f t="shared" si="3093"/>
        <v>0</v>
      </c>
      <c r="AG1232" s="31">
        <f t="shared" si="3038"/>
        <v>3540.0999999999999</v>
      </c>
      <c r="AH1232" s="31">
        <f t="shared" si="3039"/>
        <v>4040.0999999999999</v>
      </c>
      <c r="AI1232" s="31">
        <f t="shared" si="3040"/>
        <v>4040.0999999999999</v>
      </c>
      <c r="AJ1232" s="31">
        <f t="shared" si="3094"/>
        <v>0</v>
      </c>
      <c r="AK1232" s="31">
        <f t="shared" si="3095"/>
        <v>0</v>
      </c>
      <c r="AL1232" s="31">
        <f t="shared" si="3096"/>
        <v>0</v>
      </c>
      <c r="AM1232" s="31">
        <f t="shared" si="3097"/>
        <v>0</v>
      </c>
      <c r="AN1232" s="31">
        <f t="shared" si="3098"/>
        <v>0</v>
      </c>
      <c r="AO1232" s="31">
        <f t="shared" si="3099"/>
        <v>0</v>
      </c>
      <c r="AP1232" s="31">
        <f t="shared" si="3100"/>
        <v>0</v>
      </c>
      <c r="AQ1232" s="31">
        <f t="shared" si="3101"/>
        <v>0</v>
      </c>
      <c r="AR1232" s="31">
        <f t="shared" si="3102"/>
        <v>0</v>
      </c>
      <c r="AS1232" s="31">
        <f t="shared" si="3031"/>
        <v>3540.0999999999999</v>
      </c>
      <c r="AT1232" s="31">
        <f t="shared" si="3032"/>
        <v>4040.0999999999999</v>
      </c>
      <c r="AU1232" s="31">
        <f t="shared" si="3033"/>
        <v>4040.0999999999999</v>
      </c>
      <c r="AV1232" s="31">
        <f t="shared" si="3103"/>
        <v>0</v>
      </c>
      <c r="AW1232" s="32"/>
      <c r="AX1232" s="32"/>
      <c r="AY1232" s="1"/>
      <c r="AZ1232" s="1"/>
      <c r="BA1232" s="1"/>
      <c r="BB1232" s="1"/>
      <c r="BC1232" s="1"/>
      <c r="BD1232" s="1"/>
      <c r="BE1232" s="1"/>
    </row>
    <row r="1233" ht="31.5">
      <c r="A1233" s="29" t="s">
        <v>508</v>
      </c>
      <c r="B1233" s="29" t="s">
        <v>265</v>
      </c>
      <c r="C1233" s="29" t="s">
        <v>27</v>
      </c>
      <c r="D1233" s="29" t="s">
        <v>273</v>
      </c>
      <c r="E1233" s="29" t="s">
        <v>39</v>
      </c>
      <c r="F1233" s="30" t="s">
        <v>40</v>
      </c>
      <c r="G1233" s="31">
        <v>4040.0999999999999</v>
      </c>
      <c r="H1233" s="31">
        <v>4040.0999999999999</v>
      </c>
      <c r="I1233" s="31">
        <v>4040.0999999999999</v>
      </c>
      <c r="J1233" s="31"/>
      <c r="K1233" s="31"/>
      <c r="L1233" s="31"/>
      <c r="M1233" s="31">
        <f t="shared" si="3071"/>
        <v>4040.0999999999999</v>
      </c>
      <c r="N1233" s="31">
        <f t="shared" si="3072"/>
        <v>4040.0999999999999</v>
      </c>
      <c r="O1233" s="31">
        <f t="shared" si="3073"/>
        <v>4040.0999999999999</v>
      </c>
      <c r="P1233" s="31"/>
      <c r="Q1233" s="31"/>
      <c r="R1233" s="31">
        <v>-500</v>
      </c>
      <c r="S1233" s="31"/>
      <c r="T1233" s="31"/>
      <c r="U1233" s="31"/>
      <c r="V1233" s="31"/>
      <c r="W1233" s="31"/>
      <c r="X1233" s="31"/>
      <c r="Y1233" s="31"/>
      <c r="Z1233" s="31"/>
      <c r="AA1233" s="31"/>
      <c r="AB1233" s="31"/>
      <c r="AC1233" s="31">
        <f t="shared" si="3035"/>
        <v>3540.0999999999999</v>
      </c>
      <c r="AD1233" s="31">
        <f t="shared" si="3036"/>
        <v>4040.0999999999999</v>
      </c>
      <c r="AE1233" s="31">
        <f t="shared" si="3037"/>
        <v>4040.0999999999999</v>
      </c>
      <c r="AF1233" s="31"/>
      <c r="AG1233" s="31">
        <f t="shared" si="3038"/>
        <v>3540.0999999999999</v>
      </c>
      <c r="AH1233" s="31">
        <f t="shared" si="3039"/>
        <v>4040.0999999999999</v>
      </c>
      <c r="AI1233" s="31">
        <f t="shared" si="3040"/>
        <v>4040.0999999999999</v>
      </c>
      <c r="AJ1233" s="31"/>
      <c r="AK1233" s="31"/>
      <c r="AL1233" s="31"/>
      <c r="AM1233" s="31"/>
      <c r="AN1233" s="31"/>
      <c r="AO1233" s="31"/>
      <c r="AP1233" s="31"/>
      <c r="AQ1233" s="31"/>
      <c r="AR1233" s="31"/>
      <c r="AS1233" s="31">
        <f t="shared" si="3031"/>
        <v>3540.0999999999999</v>
      </c>
      <c r="AT1233" s="31">
        <f t="shared" si="3032"/>
        <v>4040.0999999999999</v>
      </c>
      <c r="AU1233" s="31">
        <f t="shared" si="3033"/>
        <v>4040.0999999999999</v>
      </c>
      <c r="AV1233" s="31"/>
      <c r="AW1233" s="32"/>
      <c r="AX1233" s="32"/>
      <c r="AY1233" s="1"/>
      <c r="AZ1233" s="1"/>
      <c r="BA1233" s="1"/>
      <c r="BB1233" s="1"/>
      <c r="BC1233" s="1"/>
      <c r="BD1233" s="1"/>
      <c r="BE1233" s="1"/>
    </row>
    <row r="1234" s="19" customFormat="1">
      <c r="A1234" s="20" t="s">
        <v>508</v>
      </c>
      <c r="B1234" s="20" t="s">
        <v>87</v>
      </c>
      <c r="C1234" s="20"/>
      <c r="D1234" s="20"/>
      <c r="E1234" s="34"/>
      <c r="F1234" s="21" t="s">
        <v>411</v>
      </c>
      <c r="G1234" s="22">
        <f t="shared" si="3074"/>
        <v>2130.3000000000002</v>
      </c>
      <c r="H1234" s="22">
        <f t="shared" si="3075"/>
        <v>2130.3000000000002</v>
      </c>
      <c r="I1234" s="22">
        <f t="shared" si="3076"/>
        <v>2130.3000000000002</v>
      </c>
      <c r="J1234" s="22">
        <f t="shared" si="3077"/>
        <v>0</v>
      </c>
      <c r="K1234" s="22">
        <f t="shared" si="3078"/>
        <v>0</v>
      </c>
      <c r="L1234" s="22">
        <f t="shared" si="3079"/>
        <v>0</v>
      </c>
      <c r="M1234" s="22">
        <f t="shared" si="3071"/>
        <v>2130.3000000000002</v>
      </c>
      <c r="N1234" s="22">
        <f t="shared" si="3072"/>
        <v>2130.3000000000002</v>
      </c>
      <c r="O1234" s="22">
        <f t="shared" si="3073"/>
        <v>2130.3000000000002</v>
      </c>
      <c r="P1234" s="22">
        <f t="shared" si="3080"/>
        <v>0</v>
      </c>
      <c r="Q1234" s="22">
        <f t="shared" si="3081"/>
        <v>0</v>
      </c>
      <c r="R1234" s="22">
        <f t="shared" si="3082"/>
        <v>0</v>
      </c>
      <c r="S1234" s="22">
        <f t="shared" si="3083"/>
        <v>0</v>
      </c>
      <c r="T1234" s="22">
        <f t="shared" si="3084"/>
        <v>0</v>
      </c>
      <c r="U1234" s="22">
        <f t="shared" si="3085"/>
        <v>0</v>
      </c>
      <c r="V1234" s="22">
        <f t="shared" si="3086"/>
        <v>0</v>
      </c>
      <c r="W1234" s="22">
        <f t="shared" si="3087"/>
        <v>0</v>
      </c>
      <c r="X1234" s="22">
        <f t="shared" si="3088"/>
        <v>0</v>
      </c>
      <c r="Y1234" s="22">
        <f t="shared" si="3089"/>
        <v>0</v>
      </c>
      <c r="Z1234" s="22">
        <f t="shared" si="3090"/>
        <v>0</v>
      </c>
      <c r="AA1234" s="22">
        <f t="shared" si="3091"/>
        <v>0</v>
      </c>
      <c r="AB1234" s="22">
        <f t="shared" si="3092"/>
        <v>0</v>
      </c>
      <c r="AC1234" s="22">
        <f t="shared" si="3035"/>
        <v>2130.3000000000002</v>
      </c>
      <c r="AD1234" s="22">
        <f t="shared" si="3036"/>
        <v>2130.3000000000002</v>
      </c>
      <c r="AE1234" s="22">
        <f t="shared" si="3037"/>
        <v>2130.3000000000002</v>
      </c>
      <c r="AF1234" s="22">
        <f t="shared" si="3093"/>
        <v>0</v>
      </c>
      <c r="AG1234" s="22">
        <f t="shared" si="3038"/>
        <v>2130.3000000000002</v>
      </c>
      <c r="AH1234" s="22">
        <f t="shared" si="3039"/>
        <v>2130.3000000000002</v>
      </c>
      <c r="AI1234" s="22">
        <f t="shared" si="3040"/>
        <v>2130.3000000000002</v>
      </c>
      <c r="AJ1234" s="22">
        <f t="shared" si="3094"/>
        <v>0</v>
      </c>
      <c r="AK1234" s="22">
        <f t="shared" si="3095"/>
        <v>0</v>
      </c>
      <c r="AL1234" s="22">
        <f t="shared" si="3096"/>
        <v>-167.75700000000001</v>
      </c>
      <c r="AM1234" s="22">
        <f t="shared" si="3097"/>
        <v>0</v>
      </c>
      <c r="AN1234" s="22">
        <f t="shared" si="3098"/>
        <v>0</v>
      </c>
      <c r="AO1234" s="22">
        <f t="shared" si="3099"/>
        <v>0</v>
      </c>
      <c r="AP1234" s="22">
        <f t="shared" si="3100"/>
        <v>0</v>
      </c>
      <c r="AQ1234" s="22">
        <f t="shared" si="3101"/>
        <v>0</v>
      </c>
      <c r="AR1234" s="22">
        <f t="shared" si="3102"/>
        <v>0</v>
      </c>
      <c r="AS1234" s="22">
        <f t="shared" si="3031"/>
        <v>1962.5430000000001</v>
      </c>
      <c r="AT1234" s="22">
        <f t="shared" si="3032"/>
        <v>2130.3000000000002</v>
      </c>
      <c r="AU1234" s="22">
        <f t="shared" si="3033"/>
        <v>2130.3000000000002</v>
      </c>
      <c r="AV1234" s="22">
        <f t="shared" si="3103"/>
        <v>0</v>
      </c>
      <c r="AW1234" s="23"/>
      <c r="AX1234" s="23"/>
      <c r="AY1234" s="19"/>
      <c r="AZ1234" s="19"/>
      <c r="BA1234" s="19"/>
      <c r="BB1234" s="19"/>
      <c r="BC1234" s="19"/>
      <c r="BD1234" s="19"/>
      <c r="BE1234" s="19"/>
    </row>
    <row r="1235" s="24" customFormat="1">
      <c r="A1235" s="25" t="s">
        <v>508</v>
      </c>
      <c r="B1235" s="25" t="s">
        <v>87</v>
      </c>
      <c r="C1235" s="25" t="s">
        <v>27</v>
      </c>
      <c r="D1235" s="25"/>
      <c r="E1235" s="35"/>
      <c r="F1235" s="26" t="s">
        <v>412</v>
      </c>
      <c r="G1235" s="27">
        <f t="shared" si="3074"/>
        <v>2130.3000000000002</v>
      </c>
      <c r="H1235" s="27">
        <f t="shared" si="3075"/>
        <v>2130.3000000000002</v>
      </c>
      <c r="I1235" s="27">
        <f t="shared" si="3076"/>
        <v>2130.3000000000002</v>
      </c>
      <c r="J1235" s="27">
        <f t="shared" si="3077"/>
        <v>0</v>
      </c>
      <c r="K1235" s="27">
        <f t="shared" si="3078"/>
        <v>0</v>
      </c>
      <c r="L1235" s="27">
        <f t="shared" si="3079"/>
        <v>0</v>
      </c>
      <c r="M1235" s="27">
        <f t="shared" si="3071"/>
        <v>2130.3000000000002</v>
      </c>
      <c r="N1235" s="27">
        <f t="shared" si="3072"/>
        <v>2130.3000000000002</v>
      </c>
      <c r="O1235" s="27">
        <f t="shared" si="3073"/>
        <v>2130.3000000000002</v>
      </c>
      <c r="P1235" s="27">
        <f t="shared" si="3080"/>
        <v>0</v>
      </c>
      <c r="Q1235" s="27">
        <f t="shared" si="3081"/>
        <v>0</v>
      </c>
      <c r="R1235" s="27">
        <f t="shared" si="3082"/>
        <v>0</v>
      </c>
      <c r="S1235" s="27">
        <f t="shared" si="3083"/>
        <v>0</v>
      </c>
      <c r="T1235" s="27">
        <f t="shared" si="3084"/>
        <v>0</v>
      </c>
      <c r="U1235" s="27">
        <f t="shared" si="3085"/>
        <v>0</v>
      </c>
      <c r="V1235" s="27">
        <f t="shared" si="3086"/>
        <v>0</v>
      </c>
      <c r="W1235" s="27">
        <f t="shared" si="3087"/>
        <v>0</v>
      </c>
      <c r="X1235" s="27">
        <f t="shared" si="3088"/>
        <v>0</v>
      </c>
      <c r="Y1235" s="27">
        <f t="shared" si="3089"/>
        <v>0</v>
      </c>
      <c r="Z1235" s="27">
        <f t="shared" si="3090"/>
        <v>0</v>
      </c>
      <c r="AA1235" s="27">
        <f t="shared" si="3091"/>
        <v>0</v>
      </c>
      <c r="AB1235" s="27">
        <f t="shared" si="3092"/>
        <v>0</v>
      </c>
      <c r="AC1235" s="27">
        <f t="shared" si="3035"/>
        <v>2130.3000000000002</v>
      </c>
      <c r="AD1235" s="27">
        <f t="shared" si="3036"/>
        <v>2130.3000000000002</v>
      </c>
      <c r="AE1235" s="27">
        <f t="shared" si="3037"/>
        <v>2130.3000000000002</v>
      </c>
      <c r="AF1235" s="27">
        <f t="shared" si="3093"/>
        <v>0</v>
      </c>
      <c r="AG1235" s="27">
        <f t="shared" si="3038"/>
        <v>2130.3000000000002</v>
      </c>
      <c r="AH1235" s="27">
        <f t="shared" si="3039"/>
        <v>2130.3000000000002</v>
      </c>
      <c r="AI1235" s="27">
        <f t="shared" si="3040"/>
        <v>2130.3000000000002</v>
      </c>
      <c r="AJ1235" s="27">
        <f t="shared" si="3094"/>
        <v>0</v>
      </c>
      <c r="AK1235" s="27">
        <f t="shared" si="3095"/>
        <v>0</v>
      </c>
      <c r="AL1235" s="27">
        <f t="shared" si="3096"/>
        <v>-167.75700000000001</v>
      </c>
      <c r="AM1235" s="27">
        <f t="shared" si="3097"/>
        <v>0</v>
      </c>
      <c r="AN1235" s="27">
        <f t="shared" si="3098"/>
        <v>0</v>
      </c>
      <c r="AO1235" s="27">
        <f t="shared" si="3099"/>
        <v>0</v>
      </c>
      <c r="AP1235" s="27">
        <f t="shared" si="3100"/>
        <v>0</v>
      </c>
      <c r="AQ1235" s="27">
        <f t="shared" si="3101"/>
        <v>0</v>
      </c>
      <c r="AR1235" s="27">
        <f t="shared" si="3102"/>
        <v>0</v>
      </c>
      <c r="AS1235" s="27">
        <f t="shared" si="3031"/>
        <v>1962.5430000000001</v>
      </c>
      <c r="AT1235" s="27">
        <f t="shared" si="3032"/>
        <v>2130.3000000000002</v>
      </c>
      <c r="AU1235" s="27">
        <f t="shared" si="3033"/>
        <v>2130.3000000000002</v>
      </c>
      <c r="AV1235" s="27">
        <f t="shared" si="3103"/>
        <v>0</v>
      </c>
      <c r="AW1235" s="28"/>
      <c r="AX1235" s="28"/>
      <c r="AY1235" s="24"/>
      <c r="AZ1235" s="24"/>
      <c r="BA1235" s="24"/>
      <c r="BB1235" s="24"/>
      <c r="BC1235" s="24"/>
      <c r="BD1235" s="24"/>
      <c r="BE1235" s="24"/>
    </row>
    <row r="1236" ht="31.5">
      <c r="A1236" s="29" t="s">
        <v>508</v>
      </c>
      <c r="B1236" s="29" t="s">
        <v>87</v>
      </c>
      <c r="C1236" s="29" t="s">
        <v>27</v>
      </c>
      <c r="D1236" s="29" t="s">
        <v>413</v>
      </c>
      <c r="E1236" s="36"/>
      <c r="F1236" s="30" t="s">
        <v>414</v>
      </c>
      <c r="G1236" s="31">
        <f t="shared" si="3074"/>
        <v>2130.3000000000002</v>
      </c>
      <c r="H1236" s="31">
        <f t="shared" si="3075"/>
        <v>2130.3000000000002</v>
      </c>
      <c r="I1236" s="31">
        <f t="shared" si="3076"/>
        <v>2130.3000000000002</v>
      </c>
      <c r="J1236" s="31">
        <f t="shared" si="3077"/>
        <v>0</v>
      </c>
      <c r="K1236" s="31">
        <f t="shared" si="3078"/>
        <v>0</v>
      </c>
      <c r="L1236" s="31">
        <f t="shared" si="3079"/>
        <v>0</v>
      </c>
      <c r="M1236" s="31">
        <f t="shared" si="3071"/>
        <v>2130.3000000000002</v>
      </c>
      <c r="N1236" s="31">
        <f t="shared" si="3072"/>
        <v>2130.3000000000002</v>
      </c>
      <c r="O1236" s="31">
        <f t="shared" si="3073"/>
        <v>2130.3000000000002</v>
      </c>
      <c r="P1236" s="31">
        <f t="shared" si="3080"/>
        <v>0</v>
      </c>
      <c r="Q1236" s="31">
        <f t="shared" si="3081"/>
        <v>0</v>
      </c>
      <c r="R1236" s="31">
        <f t="shared" si="3082"/>
        <v>0</v>
      </c>
      <c r="S1236" s="31">
        <f t="shared" si="3083"/>
        <v>0</v>
      </c>
      <c r="T1236" s="31">
        <f t="shared" si="3084"/>
        <v>0</v>
      </c>
      <c r="U1236" s="31">
        <f t="shared" si="3085"/>
        <v>0</v>
      </c>
      <c r="V1236" s="31">
        <f t="shared" si="3086"/>
        <v>0</v>
      </c>
      <c r="W1236" s="31">
        <f t="shared" si="3087"/>
        <v>0</v>
      </c>
      <c r="X1236" s="31">
        <f t="shared" si="3088"/>
        <v>0</v>
      </c>
      <c r="Y1236" s="31">
        <f t="shared" si="3089"/>
        <v>0</v>
      </c>
      <c r="Z1236" s="31">
        <f t="shared" si="3090"/>
        <v>0</v>
      </c>
      <c r="AA1236" s="31">
        <f t="shared" si="3091"/>
        <v>0</v>
      </c>
      <c r="AB1236" s="31">
        <f t="shared" si="3092"/>
        <v>0</v>
      </c>
      <c r="AC1236" s="31">
        <f t="shared" si="3035"/>
        <v>2130.3000000000002</v>
      </c>
      <c r="AD1236" s="31">
        <f t="shared" si="3036"/>
        <v>2130.3000000000002</v>
      </c>
      <c r="AE1236" s="31">
        <f t="shared" si="3037"/>
        <v>2130.3000000000002</v>
      </c>
      <c r="AF1236" s="31">
        <f t="shared" si="3093"/>
        <v>0</v>
      </c>
      <c r="AG1236" s="31">
        <f t="shared" si="3038"/>
        <v>2130.3000000000002</v>
      </c>
      <c r="AH1236" s="31">
        <f t="shared" si="3039"/>
        <v>2130.3000000000002</v>
      </c>
      <c r="AI1236" s="31">
        <f t="shared" si="3040"/>
        <v>2130.3000000000002</v>
      </c>
      <c r="AJ1236" s="31">
        <f t="shared" si="3094"/>
        <v>0</v>
      </c>
      <c r="AK1236" s="31">
        <f t="shared" si="3095"/>
        <v>0</v>
      </c>
      <c r="AL1236" s="31">
        <f t="shared" si="3096"/>
        <v>-167.75700000000001</v>
      </c>
      <c r="AM1236" s="31">
        <f t="shared" si="3097"/>
        <v>0</v>
      </c>
      <c r="AN1236" s="31">
        <f t="shared" si="3098"/>
        <v>0</v>
      </c>
      <c r="AO1236" s="31">
        <f t="shared" si="3099"/>
        <v>0</v>
      </c>
      <c r="AP1236" s="31">
        <f t="shared" si="3100"/>
        <v>0</v>
      </c>
      <c r="AQ1236" s="31">
        <f t="shared" si="3101"/>
        <v>0</v>
      </c>
      <c r="AR1236" s="31">
        <f t="shared" si="3102"/>
        <v>0</v>
      </c>
      <c r="AS1236" s="31">
        <f t="shared" si="3031"/>
        <v>1962.5430000000001</v>
      </c>
      <c r="AT1236" s="31">
        <f t="shared" si="3032"/>
        <v>2130.3000000000002</v>
      </c>
      <c r="AU1236" s="31">
        <f t="shared" si="3033"/>
        <v>2130.3000000000002</v>
      </c>
      <c r="AV1236" s="31">
        <f t="shared" si="3103"/>
        <v>0</v>
      </c>
      <c r="AW1236" s="32"/>
      <c r="AX1236" s="32"/>
      <c r="AY1236" s="1"/>
      <c r="AZ1236" s="1"/>
      <c r="BA1236" s="1"/>
      <c r="BB1236" s="1"/>
      <c r="BC1236" s="1"/>
      <c r="BD1236" s="1"/>
      <c r="BE1236" s="1"/>
    </row>
    <row r="1237" hidden="1">
      <c r="A1237" s="29" t="s">
        <v>508</v>
      </c>
      <c r="B1237" s="29" t="s">
        <v>87</v>
      </c>
      <c r="C1237" s="29" t="s">
        <v>27</v>
      </c>
      <c r="D1237" s="29" t="s">
        <v>419</v>
      </c>
      <c r="E1237" s="36"/>
      <c r="F1237" s="30" t="s">
        <v>34</v>
      </c>
      <c r="G1237" s="31">
        <f t="shared" si="3074"/>
        <v>2130.3000000000002</v>
      </c>
      <c r="H1237" s="31">
        <f t="shared" si="3075"/>
        <v>2130.3000000000002</v>
      </c>
      <c r="I1237" s="31">
        <f t="shared" si="3076"/>
        <v>2130.3000000000002</v>
      </c>
      <c r="J1237" s="31">
        <f t="shared" si="3077"/>
        <v>0</v>
      </c>
      <c r="K1237" s="31">
        <f t="shared" si="3078"/>
        <v>0</v>
      </c>
      <c r="L1237" s="31">
        <f t="shared" si="3079"/>
        <v>0</v>
      </c>
      <c r="M1237" s="31">
        <f t="shared" si="3071"/>
        <v>2130.3000000000002</v>
      </c>
      <c r="N1237" s="31">
        <f t="shared" si="3072"/>
        <v>2130.3000000000002</v>
      </c>
      <c r="O1237" s="31">
        <f t="shared" si="3073"/>
        <v>2130.3000000000002</v>
      </c>
      <c r="P1237" s="31">
        <f t="shared" si="3080"/>
        <v>0</v>
      </c>
      <c r="Q1237" s="31">
        <f t="shared" si="3081"/>
        <v>0</v>
      </c>
      <c r="R1237" s="31">
        <f t="shared" si="3082"/>
        <v>0</v>
      </c>
      <c r="S1237" s="31">
        <f t="shared" si="3083"/>
        <v>0</v>
      </c>
      <c r="T1237" s="31">
        <f t="shared" si="3084"/>
        <v>0</v>
      </c>
      <c r="U1237" s="31">
        <f t="shared" si="3085"/>
        <v>0</v>
      </c>
      <c r="V1237" s="31">
        <f t="shared" si="3086"/>
        <v>0</v>
      </c>
      <c r="W1237" s="31">
        <f t="shared" si="3087"/>
        <v>0</v>
      </c>
      <c r="X1237" s="31">
        <f t="shared" si="3088"/>
        <v>0</v>
      </c>
      <c r="Y1237" s="31">
        <f t="shared" si="3089"/>
        <v>0</v>
      </c>
      <c r="Z1237" s="31">
        <f t="shared" si="3090"/>
        <v>0</v>
      </c>
      <c r="AA1237" s="31">
        <f t="shared" si="3091"/>
        <v>0</v>
      </c>
      <c r="AB1237" s="31">
        <f t="shared" si="3092"/>
        <v>0</v>
      </c>
      <c r="AC1237" s="31">
        <f t="shared" si="3035"/>
        <v>2130.3000000000002</v>
      </c>
      <c r="AD1237" s="31">
        <f t="shared" si="3036"/>
        <v>2130.3000000000002</v>
      </c>
      <c r="AE1237" s="31">
        <f t="shared" si="3037"/>
        <v>2130.3000000000002</v>
      </c>
      <c r="AF1237" s="31">
        <f t="shared" si="3093"/>
        <v>0</v>
      </c>
      <c r="AG1237" s="31">
        <f t="shared" si="3038"/>
        <v>2130.3000000000002</v>
      </c>
      <c r="AH1237" s="31">
        <f t="shared" si="3039"/>
        <v>2130.3000000000002</v>
      </c>
      <c r="AI1237" s="31">
        <f t="shared" si="3040"/>
        <v>2130.3000000000002</v>
      </c>
      <c r="AJ1237" s="31">
        <f t="shared" si="3094"/>
        <v>0</v>
      </c>
      <c r="AK1237" s="31">
        <f t="shared" si="3095"/>
        <v>0</v>
      </c>
      <c r="AL1237" s="31">
        <f t="shared" si="3096"/>
        <v>-167.75700000000001</v>
      </c>
      <c r="AM1237" s="31">
        <f t="shared" si="3097"/>
        <v>0</v>
      </c>
      <c r="AN1237" s="31">
        <f t="shared" si="3098"/>
        <v>0</v>
      </c>
      <c r="AO1237" s="31">
        <f t="shared" si="3099"/>
        <v>0</v>
      </c>
      <c r="AP1237" s="31">
        <f t="shared" si="3100"/>
        <v>0</v>
      </c>
      <c r="AQ1237" s="31">
        <f t="shared" si="3101"/>
        <v>0</v>
      </c>
      <c r="AR1237" s="31">
        <f t="shared" si="3102"/>
        <v>0</v>
      </c>
      <c r="AS1237" s="31">
        <f t="shared" si="3031"/>
        <v>1962.5430000000001</v>
      </c>
      <c r="AT1237" s="31">
        <f t="shared" si="3032"/>
        <v>2130.3000000000002</v>
      </c>
      <c r="AU1237" s="31">
        <f t="shared" si="3033"/>
        <v>2130.3000000000002</v>
      </c>
      <c r="AV1237" s="31">
        <f t="shared" si="3103"/>
        <v>0</v>
      </c>
      <c r="AW1237" s="32">
        <v>0</v>
      </c>
      <c r="AX1237" s="32"/>
      <c r="AY1237" s="1" t="s">
        <v>152</v>
      </c>
      <c r="AZ1237" s="1"/>
      <c r="BA1237" s="1"/>
      <c r="BB1237" s="1"/>
      <c r="BC1237" s="1"/>
      <c r="BD1237" s="1"/>
      <c r="BE1237" s="1"/>
    </row>
    <row r="1238" ht="47.25">
      <c r="A1238" s="29" t="s">
        <v>508</v>
      </c>
      <c r="B1238" s="29" t="s">
        <v>87</v>
      </c>
      <c r="C1238" s="29" t="s">
        <v>27</v>
      </c>
      <c r="D1238" s="29" t="s">
        <v>420</v>
      </c>
      <c r="E1238" s="36"/>
      <c r="F1238" s="30" t="s">
        <v>421</v>
      </c>
      <c r="G1238" s="31">
        <f t="shared" si="3074"/>
        <v>2130.3000000000002</v>
      </c>
      <c r="H1238" s="31">
        <f t="shared" si="3075"/>
        <v>2130.3000000000002</v>
      </c>
      <c r="I1238" s="31">
        <f t="shared" si="3076"/>
        <v>2130.3000000000002</v>
      </c>
      <c r="J1238" s="31">
        <f t="shared" si="3077"/>
        <v>0</v>
      </c>
      <c r="K1238" s="31">
        <f t="shared" si="3078"/>
        <v>0</v>
      </c>
      <c r="L1238" s="31">
        <f t="shared" si="3079"/>
        <v>0</v>
      </c>
      <c r="M1238" s="31">
        <f t="shared" si="3071"/>
        <v>2130.3000000000002</v>
      </c>
      <c r="N1238" s="31">
        <f t="shared" si="3072"/>
        <v>2130.3000000000002</v>
      </c>
      <c r="O1238" s="31">
        <f t="shared" si="3073"/>
        <v>2130.3000000000002</v>
      </c>
      <c r="P1238" s="31">
        <f t="shared" si="3080"/>
        <v>0</v>
      </c>
      <c r="Q1238" s="31">
        <f t="shared" si="3081"/>
        <v>0</v>
      </c>
      <c r="R1238" s="31">
        <f t="shared" si="3082"/>
        <v>0</v>
      </c>
      <c r="S1238" s="31">
        <f t="shared" si="3083"/>
        <v>0</v>
      </c>
      <c r="T1238" s="31">
        <f t="shared" si="3084"/>
        <v>0</v>
      </c>
      <c r="U1238" s="31">
        <f t="shared" si="3085"/>
        <v>0</v>
      </c>
      <c r="V1238" s="31">
        <f t="shared" si="3086"/>
        <v>0</v>
      </c>
      <c r="W1238" s="31">
        <f t="shared" si="3087"/>
        <v>0</v>
      </c>
      <c r="X1238" s="31">
        <f t="shared" si="3088"/>
        <v>0</v>
      </c>
      <c r="Y1238" s="31">
        <f t="shared" si="3089"/>
        <v>0</v>
      </c>
      <c r="Z1238" s="31">
        <f t="shared" si="3090"/>
        <v>0</v>
      </c>
      <c r="AA1238" s="31">
        <f t="shared" si="3091"/>
        <v>0</v>
      </c>
      <c r="AB1238" s="31">
        <f t="shared" si="3092"/>
        <v>0</v>
      </c>
      <c r="AC1238" s="31">
        <f t="shared" si="3035"/>
        <v>2130.3000000000002</v>
      </c>
      <c r="AD1238" s="31">
        <f t="shared" si="3036"/>
        <v>2130.3000000000002</v>
      </c>
      <c r="AE1238" s="31">
        <f t="shared" si="3037"/>
        <v>2130.3000000000002</v>
      </c>
      <c r="AF1238" s="31">
        <f t="shared" si="3093"/>
        <v>0</v>
      </c>
      <c r="AG1238" s="31">
        <f t="shared" si="3038"/>
        <v>2130.3000000000002</v>
      </c>
      <c r="AH1238" s="31">
        <f t="shared" si="3039"/>
        <v>2130.3000000000002</v>
      </c>
      <c r="AI1238" s="31">
        <f t="shared" si="3040"/>
        <v>2130.3000000000002</v>
      </c>
      <c r="AJ1238" s="31">
        <f t="shared" si="3094"/>
        <v>0</v>
      </c>
      <c r="AK1238" s="31">
        <f t="shared" si="3095"/>
        <v>0</v>
      </c>
      <c r="AL1238" s="31">
        <f t="shared" si="3096"/>
        <v>-167.75700000000001</v>
      </c>
      <c r="AM1238" s="31">
        <f t="shared" si="3097"/>
        <v>0</v>
      </c>
      <c r="AN1238" s="31">
        <f t="shared" si="3098"/>
        <v>0</v>
      </c>
      <c r="AO1238" s="31">
        <f t="shared" si="3099"/>
        <v>0</v>
      </c>
      <c r="AP1238" s="31">
        <f t="shared" si="3100"/>
        <v>0</v>
      </c>
      <c r="AQ1238" s="31">
        <f t="shared" si="3101"/>
        <v>0</v>
      </c>
      <c r="AR1238" s="31">
        <f t="shared" si="3102"/>
        <v>0</v>
      </c>
      <c r="AS1238" s="31">
        <f t="shared" si="3031"/>
        <v>1962.5430000000001</v>
      </c>
      <c r="AT1238" s="31">
        <f t="shared" si="3032"/>
        <v>2130.3000000000002</v>
      </c>
      <c r="AU1238" s="31">
        <f t="shared" si="3033"/>
        <v>2130.3000000000002</v>
      </c>
      <c r="AV1238" s="31">
        <f t="shared" si="3103"/>
        <v>0</v>
      </c>
      <c r="AW1238" s="32"/>
      <c r="AX1238" s="32"/>
      <c r="AY1238" s="1"/>
      <c r="AZ1238" s="1"/>
      <c r="BA1238" s="1"/>
      <c r="BB1238" s="1"/>
      <c r="BC1238" s="1"/>
      <c r="BD1238" s="1"/>
      <c r="BE1238" s="1"/>
    </row>
    <row r="1239" ht="47.25">
      <c r="A1239" s="29" t="s">
        <v>508</v>
      </c>
      <c r="B1239" s="29" t="s">
        <v>87</v>
      </c>
      <c r="C1239" s="29" t="s">
        <v>27</v>
      </c>
      <c r="D1239" s="29" t="s">
        <v>489</v>
      </c>
      <c r="E1239" s="36"/>
      <c r="F1239" s="30" t="s">
        <v>490</v>
      </c>
      <c r="G1239" s="31">
        <f t="shared" si="3074"/>
        <v>2130.3000000000002</v>
      </c>
      <c r="H1239" s="31">
        <f t="shared" si="3075"/>
        <v>2130.3000000000002</v>
      </c>
      <c r="I1239" s="31">
        <f t="shared" si="3076"/>
        <v>2130.3000000000002</v>
      </c>
      <c r="J1239" s="31">
        <f t="shared" si="3077"/>
        <v>0</v>
      </c>
      <c r="K1239" s="31">
        <f t="shared" si="3078"/>
        <v>0</v>
      </c>
      <c r="L1239" s="31">
        <f t="shared" si="3079"/>
        <v>0</v>
      </c>
      <c r="M1239" s="31">
        <f t="shared" si="3071"/>
        <v>2130.3000000000002</v>
      </c>
      <c r="N1239" s="31">
        <f t="shared" si="3072"/>
        <v>2130.3000000000002</v>
      </c>
      <c r="O1239" s="31">
        <f t="shared" si="3073"/>
        <v>2130.3000000000002</v>
      </c>
      <c r="P1239" s="31">
        <f t="shared" si="3080"/>
        <v>0</v>
      </c>
      <c r="Q1239" s="31">
        <f t="shared" si="3081"/>
        <v>0</v>
      </c>
      <c r="R1239" s="31">
        <f t="shared" si="3082"/>
        <v>0</v>
      </c>
      <c r="S1239" s="31">
        <f t="shared" si="3083"/>
        <v>0</v>
      </c>
      <c r="T1239" s="31">
        <f t="shared" si="3084"/>
        <v>0</v>
      </c>
      <c r="U1239" s="31">
        <f t="shared" si="3085"/>
        <v>0</v>
      </c>
      <c r="V1239" s="31">
        <f t="shared" si="3086"/>
        <v>0</v>
      </c>
      <c r="W1239" s="31">
        <f t="shared" si="3087"/>
        <v>0</v>
      </c>
      <c r="X1239" s="31">
        <f t="shared" si="3088"/>
        <v>0</v>
      </c>
      <c r="Y1239" s="31">
        <f t="shared" si="3089"/>
        <v>0</v>
      </c>
      <c r="Z1239" s="31">
        <f t="shared" si="3090"/>
        <v>0</v>
      </c>
      <c r="AA1239" s="31">
        <f t="shared" si="3091"/>
        <v>0</v>
      </c>
      <c r="AB1239" s="31">
        <f t="shared" si="3092"/>
        <v>0</v>
      </c>
      <c r="AC1239" s="31">
        <f t="shared" si="3035"/>
        <v>2130.3000000000002</v>
      </c>
      <c r="AD1239" s="31">
        <f t="shared" si="3036"/>
        <v>2130.3000000000002</v>
      </c>
      <c r="AE1239" s="31">
        <f t="shared" si="3037"/>
        <v>2130.3000000000002</v>
      </c>
      <c r="AF1239" s="31">
        <f t="shared" si="3093"/>
        <v>0</v>
      </c>
      <c r="AG1239" s="31">
        <f t="shared" si="3038"/>
        <v>2130.3000000000002</v>
      </c>
      <c r="AH1239" s="31">
        <f t="shared" si="3039"/>
        <v>2130.3000000000002</v>
      </c>
      <c r="AI1239" s="31">
        <f t="shared" si="3040"/>
        <v>2130.3000000000002</v>
      </c>
      <c r="AJ1239" s="31">
        <f t="shared" si="3094"/>
        <v>0</v>
      </c>
      <c r="AK1239" s="31">
        <f t="shared" si="3095"/>
        <v>0</v>
      </c>
      <c r="AL1239" s="31">
        <f t="shared" si="3096"/>
        <v>-167.75700000000001</v>
      </c>
      <c r="AM1239" s="31">
        <f t="shared" si="3097"/>
        <v>0</v>
      </c>
      <c r="AN1239" s="31">
        <f t="shared" si="3098"/>
        <v>0</v>
      </c>
      <c r="AO1239" s="31">
        <f t="shared" si="3099"/>
        <v>0</v>
      </c>
      <c r="AP1239" s="31">
        <f t="shared" si="3100"/>
        <v>0</v>
      </c>
      <c r="AQ1239" s="31">
        <f t="shared" si="3101"/>
        <v>0</v>
      </c>
      <c r="AR1239" s="31">
        <f t="shared" si="3102"/>
        <v>0</v>
      </c>
      <c r="AS1239" s="31">
        <f t="shared" si="3031"/>
        <v>1962.5430000000001</v>
      </c>
      <c r="AT1239" s="31">
        <f t="shared" si="3032"/>
        <v>2130.3000000000002</v>
      </c>
      <c r="AU1239" s="31">
        <f t="shared" si="3033"/>
        <v>2130.3000000000002</v>
      </c>
      <c r="AV1239" s="31">
        <f t="shared" si="3103"/>
        <v>0</v>
      </c>
      <c r="AW1239" s="32"/>
      <c r="AX1239" s="32"/>
      <c r="AY1239" s="1"/>
      <c r="AZ1239" s="1"/>
      <c r="BA1239" s="1"/>
      <c r="BB1239" s="1"/>
      <c r="BC1239" s="1"/>
      <c r="BD1239" s="1"/>
      <c r="BE1239" s="1"/>
    </row>
    <row r="1240" ht="31.5">
      <c r="A1240" s="29" t="s">
        <v>508</v>
      </c>
      <c r="B1240" s="29" t="s">
        <v>87</v>
      </c>
      <c r="C1240" s="29" t="s">
        <v>27</v>
      </c>
      <c r="D1240" s="29" t="s">
        <v>489</v>
      </c>
      <c r="E1240" s="29" t="s">
        <v>39</v>
      </c>
      <c r="F1240" s="30" t="s">
        <v>40</v>
      </c>
      <c r="G1240" s="31">
        <v>2130.3000000000002</v>
      </c>
      <c r="H1240" s="31">
        <v>2130.3000000000002</v>
      </c>
      <c r="I1240" s="31">
        <v>2130.3000000000002</v>
      </c>
      <c r="J1240" s="31"/>
      <c r="K1240" s="31"/>
      <c r="L1240" s="31"/>
      <c r="M1240" s="31">
        <f t="shared" si="3071"/>
        <v>2130.3000000000002</v>
      </c>
      <c r="N1240" s="31">
        <f t="shared" si="3072"/>
        <v>2130.3000000000002</v>
      </c>
      <c r="O1240" s="31">
        <f t="shared" si="3073"/>
        <v>2130.3000000000002</v>
      </c>
      <c r="P1240" s="31"/>
      <c r="Q1240" s="31"/>
      <c r="R1240" s="31"/>
      <c r="S1240" s="31"/>
      <c r="T1240" s="31"/>
      <c r="U1240" s="31"/>
      <c r="V1240" s="31"/>
      <c r="W1240" s="31"/>
      <c r="X1240" s="31"/>
      <c r="Y1240" s="31"/>
      <c r="Z1240" s="31"/>
      <c r="AA1240" s="31"/>
      <c r="AB1240" s="31"/>
      <c r="AC1240" s="31">
        <f t="shared" si="3035"/>
        <v>2130.3000000000002</v>
      </c>
      <c r="AD1240" s="31">
        <f t="shared" si="3036"/>
        <v>2130.3000000000002</v>
      </c>
      <c r="AE1240" s="31">
        <f t="shared" si="3037"/>
        <v>2130.3000000000002</v>
      </c>
      <c r="AF1240" s="31"/>
      <c r="AG1240" s="31">
        <f t="shared" si="3038"/>
        <v>2130.3000000000002</v>
      </c>
      <c r="AH1240" s="31">
        <f t="shared" si="3039"/>
        <v>2130.3000000000002</v>
      </c>
      <c r="AI1240" s="31">
        <f t="shared" si="3040"/>
        <v>2130.3000000000002</v>
      </c>
      <c r="AJ1240" s="31"/>
      <c r="AK1240" s="31"/>
      <c r="AL1240" s="31">
        <v>-167.75700000000001</v>
      </c>
      <c r="AM1240" s="31"/>
      <c r="AN1240" s="31"/>
      <c r="AO1240" s="31"/>
      <c r="AP1240" s="31"/>
      <c r="AQ1240" s="31"/>
      <c r="AR1240" s="31"/>
      <c r="AS1240" s="31">
        <f t="shared" si="3031"/>
        <v>1962.5430000000001</v>
      </c>
      <c r="AT1240" s="31">
        <f t="shared" si="3032"/>
        <v>2130.3000000000002</v>
      </c>
      <c r="AU1240" s="31">
        <f t="shared" si="3033"/>
        <v>2130.3000000000002</v>
      </c>
      <c r="AV1240" s="31"/>
      <c r="AW1240" s="32"/>
      <c r="AX1240" s="32"/>
      <c r="AY1240" s="1"/>
      <c r="AZ1240" s="1"/>
      <c r="BA1240" s="1"/>
      <c r="BB1240" s="1"/>
      <c r="BC1240" s="1"/>
      <c r="BD1240" s="1"/>
      <c r="BE1240" s="1"/>
    </row>
    <row r="1241" s="19" customFormat="1">
      <c r="A1241" s="20" t="s">
        <v>512</v>
      </c>
      <c r="B1241" s="20"/>
      <c r="C1241" s="20"/>
      <c r="D1241" s="20"/>
      <c r="E1241" s="20"/>
      <c r="F1241" s="21" t="s">
        <v>513</v>
      </c>
      <c r="G1241" s="22">
        <f>G1242+G1290+G1345+G1357+G1308+G1272+G1364+G1338</f>
        <v>178133</v>
      </c>
      <c r="H1241" s="22">
        <f>H1242+H1290+H1345+H1357+H1308+H1272+H1364+H1338</f>
        <v>165260.10000000001</v>
      </c>
      <c r="I1241" s="22">
        <f>I1242+I1290+I1345+I1357+I1308+I1272+I1364+I1338</f>
        <v>165622.5</v>
      </c>
      <c r="J1241" s="22">
        <f>J1242+J1290+J1345+J1357+J1308+J1272+J1364+J1338</f>
        <v>-219.09999999999991</v>
      </c>
      <c r="K1241" s="22">
        <f>K1242+K1290+K1345+K1357+K1308+K1272+K1364+K1338</f>
        <v>-467.59999999999991</v>
      </c>
      <c r="L1241" s="22">
        <f>L1242+L1290+L1345+L1357+L1308+L1272+L1364+L1338</f>
        <v>-585.40000000000009</v>
      </c>
      <c r="M1241" s="22">
        <f t="shared" si="3071"/>
        <v>177913.89999999999</v>
      </c>
      <c r="N1241" s="22">
        <f t="shared" si="3072"/>
        <v>164792.5</v>
      </c>
      <c r="O1241" s="22">
        <f t="shared" si="3073"/>
        <v>165037.10000000001</v>
      </c>
      <c r="P1241" s="22">
        <f>P1242+P1290+P1345+P1357+P1308+P1272+P1364+P1338</f>
        <v>0</v>
      </c>
      <c r="Q1241" s="22">
        <f>Q1242+Q1290+Q1345+Q1357+Q1308+Q1272+Q1364+Q1338</f>
        <v>0</v>
      </c>
      <c r="R1241" s="22">
        <f>R1242+R1290+R1345+R1357+R1308+R1272+R1364+R1338</f>
        <v>6895.3689999999997</v>
      </c>
      <c r="S1241" s="22">
        <f>S1242+S1290+S1345+S1357+S1308+S1272+S1364+S1338</f>
        <v>0</v>
      </c>
      <c r="T1241" s="22">
        <f>T1242+T1290+T1345+T1357+T1308+T1272+T1364+T1338</f>
        <v>0</v>
      </c>
      <c r="U1241" s="22">
        <f>U1242+U1290+U1345+U1357+U1308+U1272+U1364+U1338</f>
        <v>0</v>
      </c>
      <c r="V1241" s="22">
        <f>V1242+V1290+V1345+V1357+V1308+V1272+V1364+V1338</f>
        <v>24167.778000000002</v>
      </c>
      <c r="W1241" s="22">
        <f>W1242+W1290+W1345+W1357+W1308+W1272+W1364+W1338</f>
        <v>0</v>
      </c>
      <c r="X1241" s="22">
        <f>X1242+X1290+X1345+X1357+X1308+X1272+X1364+X1338</f>
        <v>0</v>
      </c>
      <c r="Y1241" s="22">
        <f>Y1242+Y1290+Y1345+Y1357+Y1308+Y1272+Y1364+Y1338</f>
        <v>0</v>
      </c>
      <c r="Z1241" s="22">
        <f>Z1242+Z1290+Z1345+Z1357+Z1308+Z1272+Z1364+Z1338</f>
        <v>936.69999999999993</v>
      </c>
      <c r="AA1241" s="22">
        <f>AA1242+AA1290+AA1345+AA1357+AA1308+AA1272+AA1364+AA1338</f>
        <v>0</v>
      </c>
      <c r="AB1241" s="22">
        <f>AB1242+AB1290+AB1345+AB1357+AB1308+AB1272+AB1364+AB1338</f>
        <v>0</v>
      </c>
      <c r="AC1241" s="22">
        <f t="shared" si="3035"/>
        <v>184809.269</v>
      </c>
      <c r="AD1241" s="22">
        <f t="shared" si="3036"/>
        <v>188960.27799999999</v>
      </c>
      <c r="AE1241" s="22">
        <f t="shared" si="3037"/>
        <v>165973.80000000002</v>
      </c>
      <c r="AF1241" s="22">
        <f>AF1242+AF1290+AF1345+AF1357+AF1308+AF1272+AF1364+AF1338</f>
        <v>0</v>
      </c>
      <c r="AG1241" s="22">
        <f t="shared" si="3038"/>
        <v>184809.269</v>
      </c>
      <c r="AH1241" s="22">
        <f t="shared" si="3039"/>
        <v>188960.27799999999</v>
      </c>
      <c r="AI1241" s="22">
        <f t="shared" si="3040"/>
        <v>165973.80000000002</v>
      </c>
      <c r="AJ1241" s="22">
        <f>AJ1242+AJ1290+AJ1345+AJ1357+AJ1308+AJ1272+AJ1364+AJ1338</f>
        <v>0</v>
      </c>
      <c r="AK1241" s="22">
        <f>AK1242+AK1290+AK1345+AK1357+AK1308+AK1272+AK1364+AK1338</f>
        <v>0</v>
      </c>
      <c r="AL1241" s="22">
        <f>AL1242+AL1290+AL1345+AL1357+AL1308+AL1272+AL1364+AL1338</f>
        <v>-2593.674</v>
      </c>
      <c r="AM1241" s="22">
        <f>AM1242+AM1290+AM1345+AM1357+AM1308+AM1272+AM1364+AM1338</f>
        <v>0</v>
      </c>
      <c r="AN1241" s="22">
        <f>AN1242+AN1290+AN1345+AN1357+AN1308+AN1272+AN1364+AN1338</f>
        <v>0</v>
      </c>
      <c r="AO1241" s="22">
        <f>AO1242+AO1290+AO1345+AO1357+AO1308+AO1272+AO1364+AO1338</f>
        <v>0</v>
      </c>
      <c r="AP1241" s="22">
        <f>AP1242+AP1290+AP1345+AP1357+AP1308+AP1272+AP1364+AP1338</f>
        <v>0</v>
      </c>
      <c r="AQ1241" s="22">
        <f>AQ1242+AQ1290+AQ1345+AQ1357+AQ1308+AQ1272+AQ1364+AQ1338</f>
        <v>0</v>
      </c>
      <c r="AR1241" s="22">
        <f>AR1242+AR1290+AR1345+AR1357+AR1308+AR1272+AR1364+AR1338</f>
        <v>0</v>
      </c>
      <c r="AS1241" s="22">
        <f t="shared" si="3031"/>
        <v>182215.595</v>
      </c>
      <c r="AT1241" s="22">
        <f t="shared" si="3032"/>
        <v>188960.27799999999</v>
      </c>
      <c r="AU1241" s="22">
        <f t="shared" si="3033"/>
        <v>165973.80000000002</v>
      </c>
      <c r="AV1241" s="22">
        <f>AV1242+AV1290+AV1345+AV1357+AV1308+AV1272+AV1364+AV1338</f>
        <v>0</v>
      </c>
      <c r="AW1241" s="23"/>
      <c r="AX1241" s="23"/>
      <c r="AY1241" s="19"/>
      <c r="AZ1241" s="19"/>
      <c r="BA1241" s="19"/>
      <c r="BB1241" s="19"/>
      <c r="BC1241" s="19"/>
      <c r="BD1241" s="19"/>
      <c r="BE1241" s="19"/>
    </row>
    <row r="1242" s="19" customFormat="1">
      <c r="A1242" s="20" t="s">
        <v>512</v>
      </c>
      <c r="B1242" s="20" t="s">
        <v>27</v>
      </c>
      <c r="C1242" s="20"/>
      <c r="D1242" s="20"/>
      <c r="E1242" s="20"/>
      <c r="F1242" s="21" t="s">
        <v>28</v>
      </c>
      <c r="G1242" s="22">
        <f>G1255+G1243</f>
        <v>102729.99999999999</v>
      </c>
      <c r="H1242" s="22">
        <f>H1255+H1243</f>
        <v>105163</v>
      </c>
      <c r="I1242" s="22">
        <f>I1255+I1243</f>
        <v>105163</v>
      </c>
      <c r="J1242" s="22">
        <f>J1255+J1243</f>
        <v>0</v>
      </c>
      <c r="K1242" s="22">
        <f>K1255+K1243</f>
        <v>0</v>
      </c>
      <c r="L1242" s="22">
        <f>L1255+L1243</f>
        <v>0</v>
      </c>
      <c r="M1242" s="22">
        <f t="shared" si="3071"/>
        <v>102729.99999999999</v>
      </c>
      <c r="N1242" s="22">
        <f t="shared" si="3072"/>
        <v>105163</v>
      </c>
      <c r="O1242" s="22">
        <f t="shared" si="3073"/>
        <v>105163</v>
      </c>
      <c r="P1242" s="22">
        <f>P1255+P1243</f>
        <v>0</v>
      </c>
      <c r="Q1242" s="22">
        <f>Q1255+Q1243</f>
        <v>0</v>
      </c>
      <c r="R1242" s="22">
        <f>R1255+R1243</f>
        <v>763.279</v>
      </c>
      <c r="S1242" s="22">
        <f>S1255+S1243</f>
        <v>0</v>
      </c>
      <c r="T1242" s="22">
        <f>T1255+T1243</f>
        <v>0</v>
      </c>
      <c r="U1242" s="22">
        <f>U1255+U1243</f>
        <v>0</v>
      </c>
      <c r="V1242" s="22">
        <f>V1255+V1243</f>
        <v>936.69999999999993</v>
      </c>
      <c r="W1242" s="22">
        <f>W1255+W1243</f>
        <v>0</v>
      </c>
      <c r="X1242" s="22">
        <f>X1255+X1243</f>
        <v>0</v>
      </c>
      <c r="Y1242" s="22">
        <f>Y1255+Y1243</f>
        <v>0</v>
      </c>
      <c r="Z1242" s="22">
        <f>Z1255+Z1243</f>
        <v>936.69999999999993</v>
      </c>
      <c r="AA1242" s="22">
        <f>AA1255+AA1243</f>
        <v>0</v>
      </c>
      <c r="AB1242" s="22">
        <f>AB1255+AB1243</f>
        <v>0</v>
      </c>
      <c r="AC1242" s="22">
        <f t="shared" si="3035"/>
        <v>103493.27899999998</v>
      </c>
      <c r="AD1242" s="22">
        <f t="shared" si="3036"/>
        <v>106099.7</v>
      </c>
      <c r="AE1242" s="22">
        <f t="shared" si="3037"/>
        <v>106099.7</v>
      </c>
      <c r="AF1242" s="22">
        <f>AF1255+AF1243</f>
        <v>0</v>
      </c>
      <c r="AG1242" s="22">
        <f t="shared" si="3038"/>
        <v>103493.27899999998</v>
      </c>
      <c r="AH1242" s="22">
        <f t="shared" si="3039"/>
        <v>106099.7</v>
      </c>
      <c r="AI1242" s="22">
        <f t="shared" si="3040"/>
        <v>106099.7</v>
      </c>
      <c r="AJ1242" s="22">
        <f>AJ1255+AJ1243</f>
        <v>0</v>
      </c>
      <c r="AK1242" s="22">
        <f>AK1255+AK1243</f>
        <v>0</v>
      </c>
      <c r="AL1242" s="22">
        <f>AL1255+AL1243</f>
        <v>-1064</v>
      </c>
      <c r="AM1242" s="22">
        <f>AM1255+AM1243</f>
        <v>0</v>
      </c>
      <c r="AN1242" s="22">
        <f>AN1255+AN1243</f>
        <v>0</v>
      </c>
      <c r="AO1242" s="22">
        <f>AO1255+AO1243</f>
        <v>0</v>
      </c>
      <c r="AP1242" s="22">
        <f>AP1255+AP1243</f>
        <v>0</v>
      </c>
      <c r="AQ1242" s="22">
        <f>AQ1255+AQ1243</f>
        <v>0</v>
      </c>
      <c r="AR1242" s="22">
        <f>AR1255+AR1243</f>
        <v>0</v>
      </c>
      <c r="AS1242" s="22">
        <f t="shared" si="3031"/>
        <v>102429.27899999998</v>
      </c>
      <c r="AT1242" s="22">
        <f t="shared" si="3032"/>
        <v>106099.7</v>
      </c>
      <c r="AU1242" s="22">
        <f t="shared" si="3033"/>
        <v>106099.7</v>
      </c>
      <c r="AV1242" s="22">
        <f>AV1255+AV1243</f>
        <v>0</v>
      </c>
      <c r="AW1242" s="23"/>
      <c r="AX1242" s="23"/>
      <c r="AY1242" s="19"/>
      <c r="AZ1242" s="19"/>
      <c r="BA1242" s="19"/>
      <c r="BB1242" s="19"/>
      <c r="BC1242" s="19"/>
      <c r="BD1242" s="19"/>
      <c r="BE1242" s="19"/>
    </row>
    <row r="1243" s="24" customFormat="1" ht="63">
      <c r="A1243" s="25" t="s">
        <v>512</v>
      </c>
      <c r="B1243" s="25" t="s">
        <v>27</v>
      </c>
      <c r="C1243" s="25" t="s">
        <v>116</v>
      </c>
      <c r="D1243" s="25"/>
      <c r="E1243" s="25"/>
      <c r="F1243" s="26" t="s">
        <v>431</v>
      </c>
      <c r="G1243" s="27">
        <f>G1244+G1250</f>
        <v>90773.599999999991</v>
      </c>
      <c r="H1243" s="27">
        <f>H1244+H1250</f>
        <v>93210.300000000003</v>
      </c>
      <c r="I1243" s="27">
        <f>I1244+I1250</f>
        <v>93210.300000000003</v>
      </c>
      <c r="J1243" s="27">
        <f>J1244+J1250</f>
        <v>0</v>
      </c>
      <c r="K1243" s="27">
        <f>K1244+K1250</f>
        <v>0</v>
      </c>
      <c r="L1243" s="27">
        <f>L1244+L1250</f>
        <v>0</v>
      </c>
      <c r="M1243" s="27">
        <f t="shared" si="3071"/>
        <v>90773.599999999991</v>
      </c>
      <c r="N1243" s="27">
        <f t="shared" si="3072"/>
        <v>93210.300000000003</v>
      </c>
      <c r="O1243" s="27">
        <f t="shared" si="3073"/>
        <v>93210.300000000003</v>
      </c>
      <c r="P1243" s="27">
        <f>P1244+P1250</f>
        <v>0</v>
      </c>
      <c r="Q1243" s="27">
        <f>Q1244+Q1250</f>
        <v>0</v>
      </c>
      <c r="R1243" s="27">
        <f>R1244+R1250</f>
        <v>0</v>
      </c>
      <c r="S1243" s="27">
        <f>S1244+S1250</f>
        <v>0</v>
      </c>
      <c r="T1243" s="27">
        <f>T1244+T1250</f>
        <v>0</v>
      </c>
      <c r="U1243" s="27">
        <f>U1244+U1250</f>
        <v>0</v>
      </c>
      <c r="V1243" s="27">
        <f>V1244+V1250</f>
        <v>0</v>
      </c>
      <c r="W1243" s="27">
        <f>W1244+W1250</f>
        <v>0</v>
      </c>
      <c r="X1243" s="27">
        <f>X1244+X1250</f>
        <v>0</v>
      </c>
      <c r="Y1243" s="27">
        <f>Y1244+Y1250</f>
        <v>0</v>
      </c>
      <c r="Z1243" s="27">
        <f>Z1244+Z1250</f>
        <v>0</v>
      </c>
      <c r="AA1243" s="27">
        <f>AA1244+AA1250</f>
        <v>0</v>
      </c>
      <c r="AB1243" s="27">
        <f>AB1244+AB1250</f>
        <v>0</v>
      </c>
      <c r="AC1243" s="27">
        <f t="shared" si="3035"/>
        <v>90773.599999999991</v>
      </c>
      <c r="AD1243" s="27">
        <f t="shared" si="3036"/>
        <v>93210.300000000003</v>
      </c>
      <c r="AE1243" s="27">
        <f t="shared" si="3037"/>
        <v>93210.300000000003</v>
      </c>
      <c r="AF1243" s="27">
        <f>AF1244+AF1250</f>
        <v>0</v>
      </c>
      <c r="AG1243" s="27">
        <f t="shared" si="3038"/>
        <v>90773.599999999991</v>
      </c>
      <c r="AH1243" s="27">
        <f t="shared" si="3039"/>
        <v>93210.300000000003</v>
      </c>
      <c r="AI1243" s="27">
        <f t="shared" si="3040"/>
        <v>93210.300000000003</v>
      </c>
      <c r="AJ1243" s="27">
        <f>AJ1244+AJ1250</f>
        <v>0</v>
      </c>
      <c r="AK1243" s="27">
        <f>AK1244+AK1250</f>
        <v>0</v>
      </c>
      <c r="AL1243" s="27">
        <f>AL1244+AL1250</f>
        <v>-1064</v>
      </c>
      <c r="AM1243" s="27">
        <f>AM1244+AM1250</f>
        <v>0</v>
      </c>
      <c r="AN1243" s="27">
        <f>AN1244+AN1250</f>
        <v>0</v>
      </c>
      <c r="AO1243" s="27">
        <f>AO1244+AO1250</f>
        <v>0</v>
      </c>
      <c r="AP1243" s="27">
        <f>AP1244+AP1250</f>
        <v>0</v>
      </c>
      <c r="AQ1243" s="27">
        <f>AQ1244+AQ1250</f>
        <v>0</v>
      </c>
      <c r="AR1243" s="27">
        <f>AR1244+AR1250</f>
        <v>0</v>
      </c>
      <c r="AS1243" s="27">
        <f t="shared" si="3031"/>
        <v>89709.599999999991</v>
      </c>
      <c r="AT1243" s="27">
        <f t="shared" si="3032"/>
        <v>93210.300000000003</v>
      </c>
      <c r="AU1243" s="27">
        <f t="shared" si="3033"/>
        <v>93210.300000000003</v>
      </c>
      <c r="AV1243" s="27">
        <f>AV1244+AV1250</f>
        <v>0</v>
      </c>
      <c r="AW1243" s="28"/>
      <c r="AX1243" s="28"/>
      <c r="AY1243" s="24"/>
      <c r="AZ1243" s="24"/>
      <c r="BA1243" s="24"/>
      <c r="BB1243" s="24"/>
      <c r="BC1243" s="24"/>
      <c r="BD1243" s="24"/>
      <c r="BE1243" s="24"/>
    </row>
    <row r="1244" ht="47.25">
      <c r="A1244" s="29" t="s">
        <v>512</v>
      </c>
      <c r="B1244" s="29" t="s">
        <v>27</v>
      </c>
      <c r="C1244" s="29" t="s">
        <v>116</v>
      </c>
      <c r="D1244" s="29" t="s">
        <v>248</v>
      </c>
      <c r="E1244" s="36"/>
      <c r="F1244" s="30" t="s">
        <v>249</v>
      </c>
      <c r="G1244" s="31">
        <f t="shared" ref="G1244:G1246" si="3104">G1245</f>
        <v>10958.199999999999</v>
      </c>
      <c r="H1244" s="31">
        <f t="shared" ref="H1244:H1246" si="3105">H1245</f>
        <v>11256.5</v>
      </c>
      <c r="I1244" s="31">
        <f t="shared" ref="I1244:I1246" si="3106">I1245</f>
        <v>11256.5</v>
      </c>
      <c r="J1244" s="31">
        <f t="shared" ref="J1244:J1246" si="3107">J1245</f>
        <v>0</v>
      </c>
      <c r="K1244" s="31">
        <f t="shared" ref="K1244:K1246" si="3108">K1245</f>
        <v>0</v>
      </c>
      <c r="L1244" s="31">
        <f t="shared" ref="L1244:L1246" si="3109">L1245</f>
        <v>0</v>
      </c>
      <c r="M1244" s="31">
        <f t="shared" si="3071"/>
        <v>10958.199999999999</v>
      </c>
      <c r="N1244" s="31">
        <f t="shared" si="3072"/>
        <v>11256.5</v>
      </c>
      <c r="O1244" s="31">
        <f t="shared" si="3073"/>
        <v>11256.5</v>
      </c>
      <c r="P1244" s="31">
        <f t="shared" ref="P1244:P1246" si="3110">P1245</f>
        <v>0</v>
      </c>
      <c r="Q1244" s="31">
        <f t="shared" ref="Q1244:Q1246" si="3111">Q1245</f>
        <v>0</v>
      </c>
      <c r="R1244" s="31">
        <f t="shared" ref="R1244:R1246" si="3112">R1245</f>
        <v>0</v>
      </c>
      <c r="S1244" s="31">
        <f t="shared" ref="S1244:S1246" si="3113">S1245</f>
        <v>0</v>
      </c>
      <c r="T1244" s="31">
        <f t="shared" ref="T1244:T1246" si="3114">T1245</f>
        <v>0</v>
      </c>
      <c r="U1244" s="31">
        <f t="shared" ref="U1244:U1246" si="3115">U1245</f>
        <v>0</v>
      </c>
      <c r="V1244" s="31">
        <f t="shared" ref="V1244:V1246" si="3116">V1245</f>
        <v>0</v>
      </c>
      <c r="W1244" s="31">
        <f t="shared" ref="W1244:W1246" si="3117">W1245</f>
        <v>0</v>
      </c>
      <c r="X1244" s="31">
        <f t="shared" ref="X1244:X1246" si="3118">X1245</f>
        <v>0</v>
      </c>
      <c r="Y1244" s="31">
        <f t="shared" ref="Y1244:Y1246" si="3119">Y1245</f>
        <v>0</v>
      </c>
      <c r="Z1244" s="31">
        <f t="shared" ref="Z1244:Z1246" si="3120">Z1245</f>
        <v>0</v>
      </c>
      <c r="AA1244" s="31">
        <f t="shared" ref="AA1244:AA1246" si="3121">AA1245</f>
        <v>0</v>
      </c>
      <c r="AB1244" s="31">
        <f t="shared" ref="AB1244:AB1246" si="3122">AB1245</f>
        <v>0</v>
      </c>
      <c r="AC1244" s="31">
        <f t="shared" si="3035"/>
        <v>10958.199999999999</v>
      </c>
      <c r="AD1244" s="31">
        <f t="shared" si="3036"/>
        <v>11256.5</v>
      </c>
      <c r="AE1244" s="31">
        <f t="shared" si="3037"/>
        <v>11256.5</v>
      </c>
      <c r="AF1244" s="31">
        <f t="shared" ref="AF1244:AF1246" si="3123">AF1245</f>
        <v>0</v>
      </c>
      <c r="AG1244" s="31">
        <f t="shared" si="3038"/>
        <v>10958.199999999999</v>
      </c>
      <c r="AH1244" s="31">
        <f t="shared" si="3039"/>
        <v>11256.5</v>
      </c>
      <c r="AI1244" s="31">
        <f t="shared" si="3040"/>
        <v>11256.5</v>
      </c>
      <c r="AJ1244" s="31">
        <f t="shared" ref="AJ1244:AJ1246" si="3124">AJ1245</f>
        <v>0</v>
      </c>
      <c r="AK1244" s="31">
        <f t="shared" ref="AK1244:AK1246" si="3125">AK1245</f>
        <v>0</v>
      </c>
      <c r="AL1244" s="31">
        <f t="shared" ref="AL1244:AL1246" si="3126">AL1245</f>
        <v>0</v>
      </c>
      <c r="AM1244" s="31">
        <f t="shared" ref="AM1244:AM1246" si="3127">AM1245</f>
        <v>0</v>
      </c>
      <c r="AN1244" s="31">
        <f t="shared" ref="AN1244:AN1246" si="3128">AN1245</f>
        <v>0</v>
      </c>
      <c r="AO1244" s="31">
        <f t="shared" ref="AO1244:AO1246" si="3129">AO1245</f>
        <v>0</v>
      </c>
      <c r="AP1244" s="31">
        <f t="shared" ref="AP1244:AP1246" si="3130">AP1245</f>
        <v>0</v>
      </c>
      <c r="AQ1244" s="31">
        <f t="shared" ref="AQ1244:AQ1246" si="3131">AQ1245</f>
        <v>0</v>
      </c>
      <c r="AR1244" s="31">
        <f t="shared" ref="AR1244:AR1246" si="3132">AR1245</f>
        <v>0</v>
      </c>
      <c r="AS1244" s="31">
        <f t="shared" si="3031"/>
        <v>10958.199999999999</v>
      </c>
      <c r="AT1244" s="31">
        <f t="shared" si="3032"/>
        <v>11256.5</v>
      </c>
      <c r="AU1244" s="31">
        <f t="shared" si="3033"/>
        <v>11256.5</v>
      </c>
      <c r="AV1244" s="31">
        <f t="shared" ref="AV1244:AV1246" si="3133">AV1245</f>
        <v>0</v>
      </c>
      <c r="AW1244" s="32"/>
      <c r="AX1244" s="32"/>
      <c r="AY1244" s="1"/>
      <c r="AZ1244" s="1"/>
      <c r="BA1244" s="1"/>
      <c r="BB1244" s="1"/>
      <c r="BC1244" s="1"/>
      <c r="BD1244" s="1"/>
      <c r="BE1244" s="1"/>
    </row>
    <row r="1245" hidden="1">
      <c r="A1245" s="29" t="s">
        <v>512</v>
      </c>
      <c r="B1245" s="29" t="s">
        <v>27</v>
      </c>
      <c r="C1245" s="29" t="s">
        <v>116</v>
      </c>
      <c r="D1245" s="29" t="s">
        <v>250</v>
      </c>
      <c r="E1245" s="36"/>
      <c r="F1245" s="30" t="s">
        <v>34</v>
      </c>
      <c r="G1245" s="31">
        <f t="shared" si="3104"/>
        <v>10958.199999999999</v>
      </c>
      <c r="H1245" s="31">
        <f t="shared" si="3105"/>
        <v>11256.5</v>
      </c>
      <c r="I1245" s="31">
        <f t="shared" si="3106"/>
        <v>11256.5</v>
      </c>
      <c r="J1245" s="31">
        <f t="shared" si="3107"/>
        <v>0</v>
      </c>
      <c r="K1245" s="31">
        <f t="shared" si="3108"/>
        <v>0</v>
      </c>
      <c r="L1245" s="31">
        <f t="shared" si="3109"/>
        <v>0</v>
      </c>
      <c r="M1245" s="31">
        <f t="shared" si="3071"/>
        <v>10958.199999999999</v>
      </c>
      <c r="N1245" s="31">
        <f t="shared" si="3072"/>
        <v>11256.5</v>
      </c>
      <c r="O1245" s="31">
        <f t="shared" si="3073"/>
        <v>11256.5</v>
      </c>
      <c r="P1245" s="31">
        <f t="shared" si="3110"/>
        <v>0</v>
      </c>
      <c r="Q1245" s="31">
        <f t="shared" si="3111"/>
        <v>0</v>
      </c>
      <c r="R1245" s="31">
        <f t="shared" si="3112"/>
        <v>0</v>
      </c>
      <c r="S1245" s="31">
        <f t="shared" si="3113"/>
        <v>0</v>
      </c>
      <c r="T1245" s="31">
        <f t="shared" si="3114"/>
        <v>0</v>
      </c>
      <c r="U1245" s="31">
        <f t="shared" si="3115"/>
        <v>0</v>
      </c>
      <c r="V1245" s="31">
        <f t="shared" si="3116"/>
        <v>0</v>
      </c>
      <c r="W1245" s="31">
        <f t="shared" si="3117"/>
        <v>0</v>
      </c>
      <c r="X1245" s="31">
        <f t="shared" si="3118"/>
        <v>0</v>
      </c>
      <c r="Y1245" s="31">
        <f t="shared" si="3119"/>
        <v>0</v>
      </c>
      <c r="Z1245" s="31">
        <f t="shared" si="3120"/>
        <v>0</v>
      </c>
      <c r="AA1245" s="31">
        <f t="shared" si="3121"/>
        <v>0</v>
      </c>
      <c r="AB1245" s="31">
        <f t="shared" si="3122"/>
        <v>0</v>
      </c>
      <c r="AC1245" s="31">
        <f t="shared" si="3035"/>
        <v>10958.199999999999</v>
      </c>
      <c r="AD1245" s="31">
        <f t="shared" si="3036"/>
        <v>11256.5</v>
      </c>
      <c r="AE1245" s="31">
        <f t="shared" si="3037"/>
        <v>11256.5</v>
      </c>
      <c r="AF1245" s="31">
        <f t="shared" si="3123"/>
        <v>0</v>
      </c>
      <c r="AG1245" s="31">
        <f t="shared" si="3038"/>
        <v>10958.199999999999</v>
      </c>
      <c r="AH1245" s="31">
        <f t="shared" si="3039"/>
        <v>11256.5</v>
      </c>
      <c r="AI1245" s="31">
        <f t="shared" si="3040"/>
        <v>11256.5</v>
      </c>
      <c r="AJ1245" s="31">
        <f t="shared" si="3124"/>
        <v>0</v>
      </c>
      <c r="AK1245" s="31">
        <f t="shared" si="3125"/>
        <v>0</v>
      </c>
      <c r="AL1245" s="31">
        <f t="shared" si="3126"/>
        <v>0</v>
      </c>
      <c r="AM1245" s="31">
        <f t="shared" si="3127"/>
        <v>0</v>
      </c>
      <c r="AN1245" s="31">
        <f t="shared" si="3128"/>
        <v>0</v>
      </c>
      <c r="AO1245" s="31">
        <f t="shared" si="3129"/>
        <v>0</v>
      </c>
      <c r="AP1245" s="31">
        <f t="shared" si="3130"/>
        <v>0</v>
      </c>
      <c r="AQ1245" s="31">
        <f t="shared" si="3131"/>
        <v>0</v>
      </c>
      <c r="AR1245" s="31">
        <f t="shared" si="3132"/>
        <v>0</v>
      </c>
      <c r="AS1245" s="31">
        <f t="shared" si="3031"/>
        <v>10958.199999999999</v>
      </c>
      <c r="AT1245" s="31">
        <f t="shared" si="3032"/>
        <v>11256.5</v>
      </c>
      <c r="AU1245" s="31">
        <f t="shared" si="3033"/>
        <v>11256.5</v>
      </c>
      <c r="AV1245" s="31">
        <f t="shared" si="3133"/>
        <v>0</v>
      </c>
      <c r="AW1245" s="32">
        <v>0</v>
      </c>
      <c r="AX1245" s="32"/>
      <c r="AY1245" s="1" t="s">
        <v>152</v>
      </c>
      <c r="AZ1245" s="1"/>
      <c r="BA1245" s="1"/>
      <c r="BB1245" s="1"/>
      <c r="BC1245" s="1"/>
      <c r="BD1245" s="1"/>
      <c r="BE1245" s="1"/>
    </row>
    <row r="1246" ht="78.75">
      <c r="A1246" s="29" t="s">
        <v>512</v>
      </c>
      <c r="B1246" s="29" t="s">
        <v>27</v>
      </c>
      <c r="C1246" s="29" t="s">
        <v>116</v>
      </c>
      <c r="D1246" s="29" t="s">
        <v>432</v>
      </c>
      <c r="E1246" s="36"/>
      <c r="F1246" s="30" t="s">
        <v>433</v>
      </c>
      <c r="G1246" s="31">
        <f t="shared" si="3104"/>
        <v>10958.199999999999</v>
      </c>
      <c r="H1246" s="31">
        <f t="shared" si="3105"/>
        <v>11256.5</v>
      </c>
      <c r="I1246" s="31">
        <f t="shared" si="3106"/>
        <v>11256.5</v>
      </c>
      <c r="J1246" s="31">
        <f t="shared" si="3107"/>
        <v>0</v>
      </c>
      <c r="K1246" s="31">
        <f t="shared" si="3108"/>
        <v>0</v>
      </c>
      <c r="L1246" s="31">
        <f t="shared" si="3109"/>
        <v>0</v>
      </c>
      <c r="M1246" s="31">
        <f t="shared" si="3071"/>
        <v>10958.199999999999</v>
      </c>
      <c r="N1246" s="31">
        <f t="shared" si="3072"/>
        <v>11256.5</v>
      </c>
      <c r="O1246" s="31">
        <f t="shared" si="3073"/>
        <v>11256.5</v>
      </c>
      <c r="P1246" s="31">
        <f t="shared" si="3110"/>
        <v>0</v>
      </c>
      <c r="Q1246" s="31">
        <f t="shared" si="3111"/>
        <v>0</v>
      </c>
      <c r="R1246" s="31">
        <f t="shared" si="3112"/>
        <v>0</v>
      </c>
      <c r="S1246" s="31">
        <f t="shared" si="3113"/>
        <v>0</v>
      </c>
      <c r="T1246" s="31">
        <f t="shared" si="3114"/>
        <v>0</v>
      </c>
      <c r="U1246" s="31">
        <f t="shared" si="3115"/>
        <v>0</v>
      </c>
      <c r="V1246" s="31">
        <f t="shared" si="3116"/>
        <v>0</v>
      </c>
      <c r="W1246" s="31">
        <f t="shared" si="3117"/>
        <v>0</v>
      </c>
      <c r="X1246" s="31">
        <f t="shared" si="3118"/>
        <v>0</v>
      </c>
      <c r="Y1246" s="31">
        <f t="shared" si="3119"/>
        <v>0</v>
      </c>
      <c r="Z1246" s="31">
        <f t="shared" si="3120"/>
        <v>0</v>
      </c>
      <c r="AA1246" s="31">
        <f t="shared" si="3121"/>
        <v>0</v>
      </c>
      <c r="AB1246" s="31">
        <f t="shared" si="3122"/>
        <v>0</v>
      </c>
      <c r="AC1246" s="31">
        <f t="shared" si="3035"/>
        <v>10958.199999999999</v>
      </c>
      <c r="AD1246" s="31">
        <f t="shared" si="3036"/>
        <v>11256.5</v>
      </c>
      <c r="AE1246" s="31">
        <f t="shared" si="3037"/>
        <v>11256.5</v>
      </c>
      <c r="AF1246" s="31">
        <f t="shared" si="3123"/>
        <v>0</v>
      </c>
      <c r="AG1246" s="31">
        <f t="shared" si="3038"/>
        <v>10958.199999999999</v>
      </c>
      <c r="AH1246" s="31">
        <f t="shared" si="3039"/>
        <v>11256.5</v>
      </c>
      <c r="AI1246" s="31">
        <f t="shared" si="3040"/>
        <v>11256.5</v>
      </c>
      <c r="AJ1246" s="31">
        <f t="shared" si="3124"/>
        <v>0</v>
      </c>
      <c r="AK1246" s="31">
        <f t="shared" si="3125"/>
        <v>0</v>
      </c>
      <c r="AL1246" s="31">
        <f t="shared" si="3126"/>
        <v>0</v>
      </c>
      <c r="AM1246" s="31">
        <f t="shared" si="3127"/>
        <v>0</v>
      </c>
      <c r="AN1246" s="31">
        <f t="shared" si="3128"/>
        <v>0</v>
      </c>
      <c r="AO1246" s="31">
        <f t="shared" si="3129"/>
        <v>0</v>
      </c>
      <c r="AP1246" s="31">
        <f t="shared" si="3130"/>
        <v>0</v>
      </c>
      <c r="AQ1246" s="31">
        <f t="shared" si="3131"/>
        <v>0</v>
      </c>
      <c r="AR1246" s="31">
        <f t="shared" si="3132"/>
        <v>0</v>
      </c>
      <c r="AS1246" s="31">
        <f t="shared" si="3031"/>
        <v>10958.199999999999</v>
      </c>
      <c r="AT1246" s="31">
        <f t="shared" si="3032"/>
        <v>11256.5</v>
      </c>
      <c r="AU1246" s="31">
        <f t="shared" si="3033"/>
        <v>11256.5</v>
      </c>
      <c r="AV1246" s="31">
        <f t="shared" si="3133"/>
        <v>0</v>
      </c>
      <c r="AW1246" s="32"/>
      <c r="AX1246" s="32"/>
      <c r="AY1246" s="1"/>
      <c r="AZ1246" s="1"/>
      <c r="BA1246" s="1"/>
      <c r="BB1246" s="1"/>
      <c r="BC1246" s="1"/>
      <c r="BD1246" s="1"/>
      <c r="BE1246" s="1"/>
    </row>
    <row r="1247" ht="47.25">
      <c r="A1247" s="29" t="s">
        <v>512</v>
      </c>
      <c r="B1247" s="29" t="s">
        <v>27</v>
      </c>
      <c r="C1247" s="29" t="s">
        <v>116</v>
      </c>
      <c r="D1247" s="29" t="s">
        <v>434</v>
      </c>
      <c r="E1247" s="36"/>
      <c r="F1247" s="30" t="s">
        <v>435</v>
      </c>
      <c r="G1247" s="31">
        <f>G1248+G1249</f>
        <v>10958.199999999999</v>
      </c>
      <c r="H1247" s="31">
        <f>H1248+H1249</f>
        <v>11256.5</v>
      </c>
      <c r="I1247" s="31">
        <f>I1248+I1249</f>
        <v>11256.5</v>
      </c>
      <c r="J1247" s="31">
        <f>J1248+J1249</f>
        <v>0</v>
      </c>
      <c r="K1247" s="31">
        <f>K1248+K1249</f>
        <v>0</v>
      </c>
      <c r="L1247" s="31">
        <f>L1248+L1249</f>
        <v>0</v>
      </c>
      <c r="M1247" s="31">
        <f t="shared" si="3071"/>
        <v>10958.199999999999</v>
      </c>
      <c r="N1247" s="31">
        <f t="shared" si="3072"/>
        <v>11256.5</v>
      </c>
      <c r="O1247" s="31">
        <f t="shared" si="3073"/>
        <v>11256.5</v>
      </c>
      <c r="P1247" s="31">
        <f>P1248+P1249</f>
        <v>0</v>
      </c>
      <c r="Q1247" s="31">
        <f>Q1248+Q1249</f>
        <v>0</v>
      </c>
      <c r="R1247" s="31">
        <f>R1248+R1249</f>
        <v>0</v>
      </c>
      <c r="S1247" s="31">
        <f>S1248+S1249</f>
        <v>0</v>
      </c>
      <c r="T1247" s="31">
        <f>T1248+T1249</f>
        <v>0</v>
      </c>
      <c r="U1247" s="31">
        <f>U1248+U1249</f>
        <v>0</v>
      </c>
      <c r="V1247" s="31">
        <f>V1248+V1249</f>
        <v>0</v>
      </c>
      <c r="W1247" s="31">
        <f>W1248+W1249</f>
        <v>0</v>
      </c>
      <c r="X1247" s="31">
        <f>X1248+X1249</f>
        <v>0</v>
      </c>
      <c r="Y1247" s="31">
        <f>Y1248+Y1249</f>
        <v>0</v>
      </c>
      <c r="Z1247" s="31">
        <f>Z1248+Z1249</f>
        <v>0</v>
      </c>
      <c r="AA1247" s="31">
        <f>AA1248+AA1249</f>
        <v>0</v>
      </c>
      <c r="AB1247" s="31">
        <f>AB1248+AB1249</f>
        <v>0</v>
      </c>
      <c r="AC1247" s="31">
        <f t="shared" si="3035"/>
        <v>10958.199999999999</v>
      </c>
      <c r="AD1247" s="31">
        <f t="shared" si="3036"/>
        <v>11256.5</v>
      </c>
      <c r="AE1247" s="31">
        <f t="shared" si="3037"/>
        <v>11256.5</v>
      </c>
      <c r="AF1247" s="31">
        <f>AF1248+AF1249</f>
        <v>0</v>
      </c>
      <c r="AG1247" s="31">
        <f t="shared" si="3038"/>
        <v>10958.199999999999</v>
      </c>
      <c r="AH1247" s="31">
        <f t="shared" si="3039"/>
        <v>11256.5</v>
      </c>
      <c r="AI1247" s="31">
        <f t="shared" si="3040"/>
        <v>11256.5</v>
      </c>
      <c r="AJ1247" s="31">
        <f>AJ1248+AJ1249</f>
        <v>0</v>
      </c>
      <c r="AK1247" s="31">
        <f>AK1248+AK1249</f>
        <v>0</v>
      </c>
      <c r="AL1247" s="31">
        <f>AL1248+AL1249</f>
        <v>0</v>
      </c>
      <c r="AM1247" s="31">
        <f>AM1248+AM1249</f>
        <v>0</v>
      </c>
      <c r="AN1247" s="31">
        <f>AN1248+AN1249</f>
        <v>0</v>
      </c>
      <c r="AO1247" s="31">
        <f>AO1248+AO1249</f>
        <v>0</v>
      </c>
      <c r="AP1247" s="31">
        <f>AP1248+AP1249</f>
        <v>0</v>
      </c>
      <c r="AQ1247" s="31">
        <f>AQ1248+AQ1249</f>
        <v>0</v>
      </c>
      <c r="AR1247" s="31">
        <f>AR1248+AR1249</f>
        <v>0</v>
      </c>
      <c r="AS1247" s="31">
        <f t="shared" si="3031"/>
        <v>10958.199999999999</v>
      </c>
      <c r="AT1247" s="31">
        <f t="shared" si="3032"/>
        <v>11256.5</v>
      </c>
      <c r="AU1247" s="31">
        <f t="shared" si="3033"/>
        <v>11256.5</v>
      </c>
      <c r="AV1247" s="31">
        <f>AV1248+AV1249</f>
        <v>0</v>
      </c>
      <c r="AW1247" s="32"/>
      <c r="AX1247" s="32"/>
      <c r="AY1247" s="1"/>
      <c r="AZ1247" s="1"/>
      <c r="BA1247" s="1"/>
      <c r="BB1247" s="1"/>
      <c r="BC1247" s="1"/>
      <c r="BD1247" s="1"/>
      <c r="BE1247" s="1"/>
    </row>
    <row r="1248" ht="78.75">
      <c r="A1248" s="29" t="s">
        <v>512</v>
      </c>
      <c r="B1248" s="29" t="s">
        <v>27</v>
      </c>
      <c r="C1248" s="29" t="s">
        <v>116</v>
      </c>
      <c r="D1248" s="29" t="s">
        <v>434</v>
      </c>
      <c r="E1248" s="29" t="s">
        <v>51</v>
      </c>
      <c r="F1248" s="30" t="s">
        <v>52</v>
      </c>
      <c r="G1248" s="31">
        <v>10471.799999999999</v>
      </c>
      <c r="H1248" s="31">
        <v>10766.799999999999</v>
      </c>
      <c r="I1248" s="31">
        <v>10766.799999999999</v>
      </c>
      <c r="J1248" s="31"/>
      <c r="K1248" s="31"/>
      <c r="L1248" s="31"/>
      <c r="M1248" s="31">
        <f t="shared" si="3071"/>
        <v>10471.799999999999</v>
      </c>
      <c r="N1248" s="31">
        <f t="shared" si="3072"/>
        <v>10766.799999999999</v>
      </c>
      <c r="O1248" s="31">
        <f t="shared" si="3073"/>
        <v>10766.799999999999</v>
      </c>
      <c r="P1248" s="31"/>
      <c r="Q1248" s="31"/>
      <c r="R1248" s="31"/>
      <c r="S1248" s="31"/>
      <c r="T1248" s="31"/>
      <c r="U1248" s="31"/>
      <c r="V1248" s="31"/>
      <c r="W1248" s="31"/>
      <c r="X1248" s="31"/>
      <c r="Y1248" s="31"/>
      <c r="Z1248" s="31"/>
      <c r="AA1248" s="31"/>
      <c r="AB1248" s="31"/>
      <c r="AC1248" s="31">
        <f t="shared" si="3035"/>
        <v>10471.799999999999</v>
      </c>
      <c r="AD1248" s="31">
        <f t="shared" si="3036"/>
        <v>10766.799999999999</v>
      </c>
      <c r="AE1248" s="31">
        <f t="shared" si="3037"/>
        <v>10766.799999999999</v>
      </c>
      <c r="AF1248" s="31"/>
      <c r="AG1248" s="31">
        <f t="shared" si="3038"/>
        <v>10471.799999999999</v>
      </c>
      <c r="AH1248" s="31">
        <f t="shared" si="3039"/>
        <v>10766.799999999999</v>
      </c>
      <c r="AI1248" s="31">
        <f t="shared" si="3040"/>
        <v>10766.799999999999</v>
      </c>
      <c r="AJ1248" s="31"/>
      <c r="AK1248" s="31"/>
      <c r="AL1248" s="31"/>
      <c r="AM1248" s="31"/>
      <c r="AN1248" s="31"/>
      <c r="AO1248" s="31"/>
      <c r="AP1248" s="31"/>
      <c r="AQ1248" s="31"/>
      <c r="AR1248" s="31"/>
      <c r="AS1248" s="31">
        <f t="shared" si="3031"/>
        <v>10471.799999999999</v>
      </c>
      <c r="AT1248" s="31">
        <f t="shared" si="3032"/>
        <v>10766.799999999999</v>
      </c>
      <c r="AU1248" s="31">
        <f t="shared" si="3033"/>
        <v>10766.799999999999</v>
      </c>
      <c r="AV1248" s="31"/>
      <c r="AW1248" s="32"/>
      <c r="AX1248" s="32"/>
      <c r="AY1248" s="1"/>
      <c r="AZ1248" s="1"/>
      <c r="BA1248" s="1"/>
      <c r="BB1248" s="1"/>
      <c r="BC1248" s="1"/>
      <c r="BD1248" s="1"/>
      <c r="BE1248" s="1"/>
    </row>
    <row r="1249" ht="31.5">
      <c r="A1249" s="29" t="s">
        <v>512</v>
      </c>
      <c r="B1249" s="29" t="s">
        <v>27</v>
      </c>
      <c r="C1249" s="29" t="s">
        <v>116</v>
      </c>
      <c r="D1249" s="29" t="s">
        <v>434</v>
      </c>
      <c r="E1249" s="29" t="s">
        <v>39</v>
      </c>
      <c r="F1249" s="30" t="s">
        <v>40</v>
      </c>
      <c r="G1249" s="31">
        <v>486.39999999999998</v>
      </c>
      <c r="H1249" s="31">
        <v>489.69999999999999</v>
      </c>
      <c r="I1249" s="31">
        <v>489.69999999999999</v>
      </c>
      <c r="J1249" s="31"/>
      <c r="K1249" s="31"/>
      <c r="L1249" s="31"/>
      <c r="M1249" s="31">
        <f t="shared" si="3071"/>
        <v>486.39999999999998</v>
      </c>
      <c r="N1249" s="31">
        <f t="shared" si="3072"/>
        <v>489.69999999999999</v>
      </c>
      <c r="O1249" s="31">
        <f t="shared" si="3073"/>
        <v>489.69999999999999</v>
      </c>
      <c r="P1249" s="31"/>
      <c r="Q1249" s="31"/>
      <c r="R1249" s="31"/>
      <c r="S1249" s="31"/>
      <c r="T1249" s="31"/>
      <c r="U1249" s="31"/>
      <c r="V1249" s="31"/>
      <c r="W1249" s="31"/>
      <c r="X1249" s="31"/>
      <c r="Y1249" s="31"/>
      <c r="Z1249" s="31"/>
      <c r="AA1249" s="31"/>
      <c r="AB1249" s="31"/>
      <c r="AC1249" s="31">
        <f t="shared" si="3035"/>
        <v>486.39999999999998</v>
      </c>
      <c r="AD1249" s="31">
        <f t="shared" si="3036"/>
        <v>489.69999999999999</v>
      </c>
      <c r="AE1249" s="31">
        <f t="shared" si="3037"/>
        <v>489.69999999999999</v>
      </c>
      <c r="AF1249" s="31"/>
      <c r="AG1249" s="31">
        <f t="shared" si="3038"/>
        <v>486.39999999999998</v>
      </c>
      <c r="AH1249" s="31">
        <f t="shared" si="3039"/>
        <v>489.69999999999999</v>
      </c>
      <c r="AI1249" s="31">
        <f t="shared" si="3040"/>
        <v>489.69999999999999</v>
      </c>
      <c r="AJ1249" s="31"/>
      <c r="AK1249" s="31"/>
      <c r="AL1249" s="31"/>
      <c r="AM1249" s="31"/>
      <c r="AN1249" s="31"/>
      <c r="AO1249" s="31"/>
      <c r="AP1249" s="31"/>
      <c r="AQ1249" s="31"/>
      <c r="AR1249" s="31"/>
      <c r="AS1249" s="31">
        <f t="shared" si="3031"/>
        <v>486.39999999999998</v>
      </c>
      <c r="AT1249" s="31">
        <f t="shared" si="3032"/>
        <v>489.69999999999999</v>
      </c>
      <c r="AU1249" s="31">
        <f t="shared" si="3033"/>
        <v>489.69999999999999</v>
      </c>
      <c r="AV1249" s="31"/>
      <c r="AW1249" s="32"/>
      <c r="AX1249" s="32"/>
      <c r="AY1249" s="1"/>
      <c r="AZ1249" s="1"/>
      <c r="BA1249" s="1"/>
      <c r="BB1249" s="1"/>
      <c r="BC1249" s="1"/>
      <c r="BD1249" s="1"/>
      <c r="BE1249" s="1"/>
    </row>
    <row r="1250" ht="31.5">
      <c r="A1250" s="29" t="s">
        <v>512</v>
      </c>
      <c r="B1250" s="29" t="s">
        <v>27</v>
      </c>
      <c r="C1250" s="29" t="s">
        <v>116</v>
      </c>
      <c r="D1250" s="29" t="s">
        <v>82</v>
      </c>
      <c r="E1250" s="36"/>
      <c r="F1250" s="30" t="s">
        <v>83</v>
      </c>
      <c r="G1250" s="31">
        <f t="shared" ref="G1250:G1251" si="3134">G1251</f>
        <v>79815.399999999994</v>
      </c>
      <c r="H1250" s="31">
        <f t="shared" ref="H1250:H1251" si="3135">H1251</f>
        <v>81953.800000000003</v>
      </c>
      <c r="I1250" s="31">
        <f t="shared" ref="I1250:I1251" si="3136">I1251</f>
        <v>81953.800000000003</v>
      </c>
      <c r="J1250" s="31">
        <f t="shared" ref="J1250:J1251" si="3137">J1251</f>
        <v>0</v>
      </c>
      <c r="K1250" s="31">
        <f t="shared" ref="K1250:K1251" si="3138">K1251</f>
        <v>0</v>
      </c>
      <c r="L1250" s="31">
        <f t="shared" ref="L1250:L1251" si="3139">L1251</f>
        <v>0</v>
      </c>
      <c r="M1250" s="31">
        <f t="shared" si="3071"/>
        <v>79815.399999999994</v>
      </c>
      <c r="N1250" s="31">
        <f t="shared" si="3072"/>
        <v>81953.800000000003</v>
      </c>
      <c r="O1250" s="31">
        <f t="shared" si="3073"/>
        <v>81953.800000000003</v>
      </c>
      <c r="P1250" s="31">
        <f t="shared" ref="P1250:P1251" si="3140">P1251</f>
        <v>0</v>
      </c>
      <c r="Q1250" s="31">
        <f t="shared" ref="Q1250:Q1251" si="3141">Q1251</f>
        <v>0</v>
      </c>
      <c r="R1250" s="31">
        <f t="shared" ref="R1250:R1251" si="3142">R1251</f>
        <v>0</v>
      </c>
      <c r="S1250" s="31">
        <f t="shared" ref="S1250:S1251" si="3143">S1251</f>
        <v>0</v>
      </c>
      <c r="T1250" s="31">
        <f t="shared" ref="T1250:T1251" si="3144">T1251</f>
        <v>0</v>
      </c>
      <c r="U1250" s="31">
        <f t="shared" ref="U1250:U1251" si="3145">U1251</f>
        <v>0</v>
      </c>
      <c r="V1250" s="31">
        <f t="shared" ref="V1250:V1251" si="3146">V1251</f>
        <v>0</v>
      </c>
      <c r="W1250" s="31">
        <f t="shared" ref="W1250:W1251" si="3147">W1251</f>
        <v>0</v>
      </c>
      <c r="X1250" s="31">
        <f t="shared" ref="X1250:X1251" si="3148">X1251</f>
        <v>0</v>
      </c>
      <c r="Y1250" s="31">
        <f t="shared" ref="Y1250:Y1251" si="3149">Y1251</f>
        <v>0</v>
      </c>
      <c r="Z1250" s="31">
        <f t="shared" ref="Z1250:Z1251" si="3150">Z1251</f>
        <v>0</v>
      </c>
      <c r="AA1250" s="31">
        <f t="shared" ref="AA1250:AA1251" si="3151">AA1251</f>
        <v>0</v>
      </c>
      <c r="AB1250" s="31">
        <f t="shared" ref="AB1250:AB1251" si="3152">AB1251</f>
        <v>0</v>
      </c>
      <c r="AC1250" s="31">
        <f t="shared" si="3035"/>
        <v>79815.399999999994</v>
      </c>
      <c r="AD1250" s="31">
        <f t="shared" si="3036"/>
        <v>81953.800000000003</v>
      </c>
      <c r="AE1250" s="31">
        <f t="shared" si="3037"/>
        <v>81953.800000000003</v>
      </c>
      <c r="AF1250" s="31">
        <f t="shared" ref="AF1250:AF1251" si="3153">AF1251</f>
        <v>0</v>
      </c>
      <c r="AG1250" s="31">
        <f t="shared" si="3038"/>
        <v>79815.399999999994</v>
      </c>
      <c r="AH1250" s="31">
        <f t="shared" si="3039"/>
        <v>81953.800000000003</v>
      </c>
      <c r="AI1250" s="31">
        <f t="shared" si="3040"/>
        <v>81953.800000000003</v>
      </c>
      <c r="AJ1250" s="31">
        <f t="shared" ref="AJ1250:AJ1251" si="3154">AJ1251</f>
        <v>0</v>
      </c>
      <c r="AK1250" s="31">
        <f t="shared" ref="AK1250:AK1251" si="3155">AK1251</f>
        <v>0</v>
      </c>
      <c r="AL1250" s="31">
        <f t="shared" ref="AL1250:AL1251" si="3156">AL1251</f>
        <v>-1064</v>
      </c>
      <c r="AM1250" s="31">
        <f t="shared" ref="AM1250:AM1251" si="3157">AM1251</f>
        <v>0</v>
      </c>
      <c r="AN1250" s="31">
        <f t="shared" ref="AN1250:AN1251" si="3158">AN1251</f>
        <v>0</v>
      </c>
      <c r="AO1250" s="31">
        <f t="shared" ref="AO1250:AO1251" si="3159">AO1251</f>
        <v>0</v>
      </c>
      <c r="AP1250" s="31">
        <f t="shared" ref="AP1250:AP1251" si="3160">AP1251</f>
        <v>0</v>
      </c>
      <c r="AQ1250" s="31">
        <f t="shared" ref="AQ1250:AQ1251" si="3161">AQ1251</f>
        <v>0</v>
      </c>
      <c r="AR1250" s="31">
        <f t="shared" ref="AR1250:AR1251" si="3162">AR1251</f>
        <v>0</v>
      </c>
      <c r="AS1250" s="31">
        <f t="shared" si="3031"/>
        <v>78751.399999999994</v>
      </c>
      <c r="AT1250" s="31">
        <f t="shared" si="3032"/>
        <v>81953.800000000003</v>
      </c>
      <c r="AU1250" s="31">
        <f t="shared" si="3033"/>
        <v>81953.800000000003</v>
      </c>
      <c r="AV1250" s="31">
        <f t="shared" ref="AV1250:AV1251" si="3163">AV1251</f>
        <v>0</v>
      </c>
      <c r="AW1250" s="32"/>
      <c r="AX1250" s="32"/>
      <c r="AY1250" s="1"/>
      <c r="AZ1250" s="1"/>
      <c r="BA1250" s="1"/>
      <c r="BB1250" s="1"/>
      <c r="BC1250" s="1"/>
      <c r="BD1250" s="1"/>
      <c r="BE1250" s="1"/>
    </row>
    <row r="1251" ht="31.5">
      <c r="A1251" s="29" t="s">
        <v>512</v>
      </c>
      <c r="B1251" s="29" t="s">
        <v>27</v>
      </c>
      <c r="C1251" s="29" t="s">
        <v>116</v>
      </c>
      <c r="D1251" s="29" t="s">
        <v>436</v>
      </c>
      <c r="E1251" s="36"/>
      <c r="F1251" s="30" t="s">
        <v>437</v>
      </c>
      <c r="G1251" s="31">
        <f t="shared" si="3134"/>
        <v>79815.399999999994</v>
      </c>
      <c r="H1251" s="31">
        <f t="shared" si="3135"/>
        <v>81953.800000000003</v>
      </c>
      <c r="I1251" s="31">
        <f t="shared" si="3136"/>
        <v>81953.800000000003</v>
      </c>
      <c r="J1251" s="31">
        <f t="shared" si="3137"/>
        <v>0</v>
      </c>
      <c r="K1251" s="31">
        <f t="shared" si="3138"/>
        <v>0</v>
      </c>
      <c r="L1251" s="31">
        <f t="shared" si="3139"/>
        <v>0</v>
      </c>
      <c r="M1251" s="31">
        <f t="shared" si="3071"/>
        <v>79815.399999999994</v>
      </c>
      <c r="N1251" s="31">
        <f t="shared" si="3072"/>
        <v>81953.800000000003</v>
      </c>
      <c r="O1251" s="31">
        <f t="shared" si="3073"/>
        <v>81953.800000000003</v>
      </c>
      <c r="P1251" s="31">
        <f t="shared" si="3140"/>
        <v>0</v>
      </c>
      <c r="Q1251" s="31">
        <f t="shared" si="3141"/>
        <v>0</v>
      </c>
      <c r="R1251" s="31">
        <f t="shared" si="3142"/>
        <v>0</v>
      </c>
      <c r="S1251" s="31">
        <f t="shared" si="3143"/>
        <v>0</v>
      </c>
      <c r="T1251" s="31">
        <f t="shared" si="3144"/>
        <v>0</v>
      </c>
      <c r="U1251" s="31">
        <f t="shared" si="3145"/>
        <v>0</v>
      </c>
      <c r="V1251" s="31">
        <f t="shared" si="3146"/>
        <v>0</v>
      </c>
      <c r="W1251" s="31">
        <f t="shared" si="3147"/>
        <v>0</v>
      </c>
      <c r="X1251" s="31">
        <f t="shared" si="3148"/>
        <v>0</v>
      </c>
      <c r="Y1251" s="31">
        <f t="shared" si="3149"/>
        <v>0</v>
      </c>
      <c r="Z1251" s="31">
        <f t="shared" si="3150"/>
        <v>0</v>
      </c>
      <c r="AA1251" s="31">
        <f t="shared" si="3151"/>
        <v>0</v>
      </c>
      <c r="AB1251" s="31">
        <f t="shared" si="3152"/>
        <v>0</v>
      </c>
      <c r="AC1251" s="31">
        <f t="shared" si="3035"/>
        <v>79815.399999999994</v>
      </c>
      <c r="AD1251" s="31">
        <f t="shared" si="3036"/>
        <v>81953.800000000003</v>
      </c>
      <c r="AE1251" s="31">
        <f t="shared" si="3037"/>
        <v>81953.800000000003</v>
      </c>
      <c r="AF1251" s="31">
        <f t="shared" si="3153"/>
        <v>0</v>
      </c>
      <c r="AG1251" s="31">
        <f t="shared" si="3038"/>
        <v>79815.399999999994</v>
      </c>
      <c r="AH1251" s="31">
        <f t="shared" si="3039"/>
        <v>81953.800000000003</v>
      </c>
      <c r="AI1251" s="31">
        <f t="shared" si="3040"/>
        <v>81953.800000000003</v>
      </c>
      <c r="AJ1251" s="31">
        <f t="shared" si="3154"/>
        <v>0</v>
      </c>
      <c r="AK1251" s="31">
        <f t="shared" si="3155"/>
        <v>0</v>
      </c>
      <c r="AL1251" s="31">
        <f t="shared" si="3156"/>
        <v>-1064</v>
      </c>
      <c r="AM1251" s="31">
        <f t="shared" si="3157"/>
        <v>0</v>
      </c>
      <c r="AN1251" s="31">
        <f t="shared" si="3158"/>
        <v>0</v>
      </c>
      <c r="AO1251" s="31">
        <f t="shared" si="3159"/>
        <v>0</v>
      </c>
      <c r="AP1251" s="31">
        <f t="shared" si="3160"/>
        <v>0</v>
      </c>
      <c r="AQ1251" s="31">
        <f t="shared" si="3161"/>
        <v>0</v>
      </c>
      <c r="AR1251" s="31">
        <f t="shared" si="3162"/>
        <v>0</v>
      </c>
      <c r="AS1251" s="31">
        <f t="shared" si="3031"/>
        <v>78751.399999999994</v>
      </c>
      <c r="AT1251" s="31">
        <f t="shared" si="3032"/>
        <v>81953.800000000003</v>
      </c>
      <c r="AU1251" s="31">
        <f t="shared" si="3033"/>
        <v>81953.800000000003</v>
      </c>
      <c r="AV1251" s="31">
        <f t="shared" si="3163"/>
        <v>0</v>
      </c>
      <c r="AW1251" s="32"/>
      <c r="AX1251" s="32"/>
      <c r="AY1251" s="1"/>
      <c r="AZ1251" s="1"/>
      <c r="BA1251" s="1"/>
      <c r="BB1251" s="1"/>
      <c r="BC1251" s="1"/>
      <c r="BD1251" s="1"/>
      <c r="BE1251" s="1"/>
    </row>
    <row r="1252">
      <c r="A1252" s="29" t="s">
        <v>512</v>
      </c>
      <c r="B1252" s="29" t="s">
        <v>27</v>
      </c>
      <c r="C1252" s="29" t="s">
        <v>116</v>
      </c>
      <c r="D1252" s="29" t="s">
        <v>438</v>
      </c>
      <c r="E1252" s="36"/>
      <c r="F1252" s="30" t="s">
        <v>50</v>
      </c>
      <c r="G1252" s="31">
        <f>G1253+G1254</f>
        <v>79815.399999999994</v>
      </c>
      <c r="H1252" s="31">
        <f>H1253+H1254</f>
        <v>81953.800000000003</v>
      </c>
      <c r="I1252" s="31">
        <f>I1253+I1254</f>
        <v>81953.800000000003</v>
      </c>
      <c r="J1252" s="31">
        <f>J1253+J1254</f>
        <v>0</v>
      </c>
      <c r="K1252" s="31">
        <f>K1253+K1254</f>
        <v>0</v>
      </c>
      <c r="L1252" s="31">
        <f>L1253+L1254</f>
        <v>0</v>
      </c>
      <c r="M1252" s="31">
        <f t="shared" si="3071"/>
        <v>79815.399999999994</v>
      </c>
      <c r="N1252" s="31">
        <f t="shared" si="3072"/>
        <v>81953.800000000003</v>
      </c>
      <c r="O1252" s="31">
        <f t="shared" si="3073"/>
        <v>81953.800000000003</v>
      </c>
      <c r="P1252" s="31">
        <f>P1253+P1254</f>
        <v>0</v>
      </c>
      <c r="Q1252" s="31">
        <f>Q1253+Q1254</f>
        <v>0</v>
      </c>
      <c r="R1252" s="31">
        <f>R1253+R1254</f>
        <v>0</v>
      </c>
      <c r="S1252" s="31">
        <f>S1253+S1254</f>
        <v>0</v>
      </c>
      <c r="T1252" s="31">
        <f>T1253+T1254</f>
        <v>0</v>
      </c>
      <c r="U1252" s="31">
        <f>U1253+U1254</f>
        <v>0</v>
      </c>
      <c r="V1252" s="31">
        <f>V1253+V1254</f>
        <v>0</v>
      </c>
      <c r="W1252" s="31">
        <f>W1253+W1254</f>
        <v>0</v>
      </c>
      <c r="X1252" s="31">
        <f>X1253+X1254</f>
        <v>0</v>
      </c>
      <c r="Y1252" s="31">
        <f>Y1253+Y1254</f>
        <v>0</v>
      </c>
      <c r="Z1252" s="31">
        <f>Z1253+Z1254</f>
        <v>0</v>
      </c>
      <c r="AA1252" s="31">
        <f>AA1253+AA1254</f>
        <v>0</v>
      </c>
      <c r="AB1252" s="31">
        <f>AB1253+AB1254</f>
        <v>0</v>
      </c>
      <c r="AC1252" s="31">
        <f t="shared" si="3035"/>
        <v>79815.399999999994</v>
      </c>
      <c r="AD1252" s="31">
        <f t="shared" si="3036"/>
        <v>81953.800000000003</v>
      </c>
      <c r="AE1252" s="31">
        <f t="shared" si="3037"/>
        <v>81953.800000000003</v>
      </c>
      <c r="AF1252" s="31">
        <f>AF1253+AF1254</f>
        <v>0</v>
      </c>
      <c r="AG1252" s="31">
        <f t="shared" si="3038"/>
        <v>79815.399999999994</v>
      </c>
      <c r="AH1252" s="31">
        <f t="shared" si="3039"/>
        <v>81953.800000000003</v>
      </c>
      <c r="AI1252" s="31">
        <f t="shared" si="3040"/>
        <v>81953.800000000003</v>
      </c>
      <c r="AJ1252" s="31">
        <f>AJ1253+AJ1254</f>
        <v>0</v>
      </c>
      <c r="AK1252" s="31">
        <f>AK1253+AK1254</f>
        <v>0</v>
      </c>
      <c r="AL1252" s="31">
        <f>AL1253+AL1254</f>
        <v>-1064</v>
      </c>
      <c r="AM1252" s="31">
        <f>AM1253+AM1254</f>
        <v>0</v>
      </c>
      <c r="AN1252" s="31">
        <f>AN1253+AN1254</f>
        <v>0</v>
      </c>
      <c r="AO1252" s="31">
        <f>AO1253+AO1254</f>
        <v>0</v>
      </c>
      <c r="AP1252" s="31">
        <f>AP1253+AP1254</f>
        <v>0</v>
      </c>
      <c r="AQ1252" s="31">
        <f>AQ1253+AQ1254</f>
        <v>0</v>
      </c>
      <c r="AR1252" s="31">
        <f>AR1253+AR1254</f>
        <v>0</v>
      </c>
      <c r="AS1252" s="31">
        <f t="shared" si="3031"/>
        <v>78751.399999999994</v>
      </c>
      <c r="AT1252" s="31">
        <f t="shared" si="3032"/>
        <v>81953.800000000003</v>
      </c>
      <c r="AU1252" s="31">
        <f t="shared" si="3033"/>
        <v>81953.800000000003</v>
      </c>
      <c r="AV1252" s="31">
        <f>AV1253+AV1254</f>
        <v>0</v>
      </c>
      <c r="AW1252" s="32"/>
      <c r="AX1252" s="32"/>
      <c r="AY1252" s="1"/>
      <c r="AZ1252" s="1"/>
      <c r="BA1252" s="1"/>
      <c r="BB1252" s="1"/>
      <c r="BC1252" s="1"/>
      <c r="BD1252" s="1"/>
      <c r="BE1252" s="1"/>
    </row>
    <row r="1253" ht="78.75">
      <c r="A1253" s="29" t="s">
        <v>512</v>
      </c>
      <c r="B1253" s="29" t="s">
        <v>27</v>
      </c>
      <c r="C1253" s="29" t="s">
        <v>116</v>
      </c>
      <c r="D1253" s="29" t="s">
        <v>438</v>
      </c>
      <c r="E1253" s="29" t="s">
        <v>51</v>
      </c>
      <c r="F1253" s="30" t="s">
        <v>52</v>
      </c>
      <c r="G1253" s="31">
        <v>75889.899999999994</v>
      </c>
      <c r="H1253" s="31">
        <v>78028.300000000003</v>
      </c>
      <c r="I1253" s="31">
        <v>78028.300000000003</v>
      </c>
      <c r="J1253" s="31"/>
      <c r="K1253" s="31"/>
      <c r="L1253" s="31"/>
      <c r="M1253" s="31">
        <f t="shared" si="3071"/>
        <v>75889.899999999994</v>
      </c>
      <c r="N1253" s="31">
        <f t="shared" si="3072"/>
        <v>78028.300000000003</v>
      </c>
      <c r="O1253" s="31">
        <f t="shared" si="3073"/>
        <v>78028.300000000003</v>
      </c>
      <c r="P1253" s="31"/>
      <c r="Q1253" s="31"/>
      <c r="R1253" s="31"/>
      <c r="S1253" s="31"/>
      <c r="T1253" s="31"/>
      <c r="U1253" s="31"/>
      <c r="V1253" s="31"/>
      <c r="W1253" s="31"/>
      <c r="X1253" s="31"/>
      <c r="Y1253" s="31"/>
      <c r="Z1253" s="31"/>
      <c r="AA1253" s="31"/>
      <c r="AB1253" s="31"/>
      <c r="AC1253" s="31">
        <f t="shared" si="3035"/>
        <v>75889.899999999994</v>
      </c>
      <c r="AD1253" s="31">
        <f t="shared" si="3036"/>
        <v>78028.300000000003</v>
      </c>
      <c r="AE1253" s="31">
        <f t="shared" si="3037"/>
        <v>78028.300000000003</v>
      </c>
      <c r="AF1253" s="31"/>
      <c r="AG1253" s="31">
        <f t="shared" si="3038"/>
        <v>75889.899999999994</v>
      </c>
      <c r="AH1253" s="31">
        <f t="shared" si="3039"/>
        <v>78028.300000000003</v>
      </c>
      <c r="AI1253" s="31">
        <f t="shared" si="3040"/>
        <v>78028.300000000003</v>
      </c>
      <c r="AJ1253" s="31"/>
      <c r="AK1253" s="31"/>
      <c r="AL1253" s="31">
        <v>-1064</v>
      </c>
      <c r="AM1253" s="31"/>
      <c r="AN1253" s="31"/>
      <c r="AO1253" s="31"/>
      <c r="AP1253" s="31"/>
      <c r="AQ1253" s="31"/>
      <c r="AR1253" s="31"/>
      <c r="AS1253" s="31">
        <f t="shared" si="3031"/>
        <v>74825.899999999994</v>
      </c>
      <c r="AT1253" s="31">
        <f t="shared" si="3032"/>
        <v>78028.300000000003</v>
      </c>
      <c r="AU1253" s="31">
        <f t="shared" si="3033"/>
        <v>78028.300000000003</v>
      </c>
      <c r="AV1253" s="31"/>
      <c r="AW1253" s="32"/>
      <c r="AX1253" s="32"/>
      <c r="AY1253" s="1"/>
      <c r="AZ1253" s="1"/>
      <c r="BA1253" s="1"/>
      <c r="BB1253" s="1"/>
      <c r="BC1253" s="1"/>
      <c r="BD1253" s="1"/>
      <c r="BE1253" s="1"/>
    </row>
    <row r="1254" ht="31.5">
      <c r="A1254" s="29" t="s">
        <v>512</v>
      </c>
      <c r="B1254" s="29" t="s">
        <v>27</v>
      </c>
      <c r="C1254" s="29" t="s">
        <v>116</v>
      </c>
      <c r="D1254" s="29" t="s">
        <v>438</v>
      </c>
      <c r="E1254" s="29" t="s">
        <v>39</v>
      </c>
      <c r="F1254" s="30" t="s">
        <v>40</v>
      </c>
      <c r="G1254" s="31">
        <v>3925.5</v>
      </c>
      <c r="H1254" s="31">
        <v>3925.5</v>
      </c>
      <c r="I1254" s="31">
        <v>3925.5</v>
      </c>
      <c r="J1254" s="31"/>
      <c r="K1254" s="31"/>
      <c r="L1254" s="31"/>
      <c r="M1254" s="31">
        <f t="shared" si="3071"/>
        <v>3925.5</v>
      </c>
      <c r="N1254" s="31">
        <f t="shared" si="3072"/>
        <v>3925.5</v>
      </c>
      <c r="O1254" s="31">
        <f t="shared" si="3073"/>
        <v>3925.5</v>
      </c>
      <c r="P1254" s="31"/>
      <c r="Q1254" s="31"/>
      <c r="R1254" s="31"/>
      <c r="S1254" s="31"/>
      <c r="T1254" s="31"/>
      <c r="U1254" s="31"/>
      <c r="V1254" s="31"/>
      <c r="W1254" s="31"/>
      <c r="X1254" s="31"/>
      <c r="Y1254" s="31"/>
      <c r="Z1254" s="31"/>
      <c r="AA1254" s="31"/>
      <c r="AB1254" s="31"/>
      <c r="AC1254" s="31">
        <f t="shared" si="3035"/>
        <v>3925.5</v>
      </c>
      <c r="AD1254" s="31">
        <f t="shared" si="3036"/>
        <v>3925.5</v>
      </c>
      <c r="AE1254" s="31">
        <f t="shared" si="3037"/>
        <v>3925.5</v>
      </c>
      <c r="AF1254" s="31"/>
      <c r="AG1254" s="31">
        <f t="shared" si="3038"/>
        <v>3925.5</v>
      </c>
      <c r="AH1254" s="31">
        <f t="shared" si="3039"/>
        <v>3925.5</v>
      </c>
      <c r="AI1254" s="31">
        <f t="shared" si="3040"/>
        <v>3925.5</v>
      </c>
      <c r="AJ1254" s="31"/>
      <c r="AK1254" s="31"/>
      <c r="AL1254" s="31"/>
      <c r="AM1254" s="31"/>
      <c r="AN1254" s="31"/>
      <c r="AO1254" s="31"/>
      <c r="AP1254" s="31"/>
      <c r="AQ1254" s="31"/>
      <c r="AR1254" s="31"/>
      <c r="AS1254" s="31">
        <f t="shared" si="3031"/>
        <v>3925.5</v>
      </c>
      <c r="AT1254" s="31">
        <f t="shared" si="3032"/>
        <v>3925.5</v>
      </c>
      <c r="AU1254" s="31">
        <f t="shared" si="3033"/>
        <v>3925.5</v>
      </c>
      <c r="AV1254" s="31"/>
      <c r="AW1254" s="32"/>
      <c r="AX1254" s="32"/>
      <c r="AY1254" s="1"/>
      <c r="AZ1254" s="1"/>
      <c r="BA1254" s="1"/>
      <c r="BB1254" s="1"/>
      <c r="BC1254" s="1"/>
      <c r="BD1254" s="1"/>
      <c r="BE1254" s="1"/>
    </row>
    <row r="1255" s="24" customFormat="1">
      <c r="A1255" s="25" t="s">
        <v>512</v>
      </c>
      <c r="B1255" s="25" t="s">
        <v>27</v>
      </c>
      <c r="C1255" s="25" t="s">
        <v>29</v>
      </c>
      <c r="D1255" s="25"/>
      <c r="E1255" s="25"/>
      <c r="F1255" s="26" t="s">
        <v>30</v>
      </c>
      <c r="G1255" s="27">
        <f>G1256</f>
        <v>11956.4</v>
      </c>
      <c r="H1255" s="27">
        <f>H1256</f>
        <v>11952.699999999999</v>
      </c>
      <c r="I1255" s="27">
        <f>I1256</f>
        <v>11952.699999999999</v>
      </c>
      <c r="J1255" s="27">
        <f>J1256</f>
        <v>0</v>
      </c>
      <c r="K1255" s="27">
        <f>K1256</f>
        <v>0</v>
      </c>
      <c r="L1255" s="27">
        <f>L1256</f>
        <v>0</v>
      </c>
      <c r="M1255" s="27">
        <f t="shared" si="3071"/>
        <v>11956.4</v>
      </c>
      <c r="N1255" s="27">
        <f t="shared" si="3072"/>
        <v>11952.699999999999</v>
      </c>
      <c r="O1255" s="27">
        <f t="shared" si="3073"/>
        <v>11952.699999999999</v>
      </c>
      <c r="P1255" s="27">
        <f>P1256</f>
        <v>0</v>
      </c>
      <c r="Q1255" s="27">
        <f>Q1256</f>
        <v>0</v>
      </c>
      <c r="R1255" s="27">
        <f>R1256</f>
        <v>763.279</v>
      </c>
      <c r="S1255" s="27">
        <f>S1256</f>
        <v>0</v>
      </c>
      <c r="T1255" s="27">
        <f>T1256</f>
        <v>0</v>
      </c>
      <c r="U1255" s="27">
        <f>U1256</f>
        <v>0</v>
      </c>
      <c r="V1255" s="27">
        <f>V1256</f>
        <v>936.69999999999993</v>
      </c>
      <c r="W1255" s="27">
        <f>W1256</f>
        <v>0</v>
      </c>
      <c r="X1255" s="27">
        <f>X1256</f>
        <v>0</v>
      </c>
      <c r="Y1255" s="27">
        <f>Y1256</f>
        <v>0</v>
      </c>
      <c r="Z1255" s="27">
        <f>Z1256</f>
        <v>936.69999999999993</v>
      </c>
      <c r="AA1255" s="27">
        <f>AA1256</f>
        <v>0</v>
      </c>
      <c r="AB1255" s="27">
        <f>AB1256</f>
        <v>0</v>
      </c>
      <c r="AC1255" s="27">
        <f t="shared" si="3035"/>
        <v>12719.679</v>
      </c>
      <c r="AD1255" s="27">
        <f t="shared" si="3036"/>
        <v>12889.4</v>
      </c>
      <c r="AE1255" s="27">
        <f t="shared" si="3037"/>
        <v>12889.4</v>
      </c>
      <c r="AF1255" s="27">
        <f>AF1256</f>
        <v>0</v>
      </c>
      <c r="AG1255" s="27">
        <f t="shared" si="3038"/>
        <v>12719.679</v>
      </c>
      <c r="AH1255" s="27">
        <f t="shared" si="3039"/>
        <v>12889.4</v>
      </c>
      <c r="AI1255" s="27">
        <f t="shared" si="3040"/>
        <v>12889.4</v>
      </c>
      <c r="AJ1255" s="27">
        <f>AJ1256</f>
        <v>0</v>
      </c>
      <c r="AK1255" s="27">
        <f>AK1256</f>
        <v>0</v>
      </c>
      <c r="AL1255" s="27">
        <f>AL1256</f>
        <v>0</v>
      </c>
      <c r="AM1255" s="27">
        <f>AM1256</f>
        <v>0</v>
      </c>
      <c r="AN1255" s="27">
        <f>AN1256</f>
        <v>0</v>
      </c>
      <c r="AO1255" s="27">
        <f>AO1256</f>
        <v>0</v>
      </c>
      <c r="AP1255" s="27">
        <f>AP1256</f>
        <v>0</v>
      </c>
      <c r="AQ1255" s="27">
        <f>AQ1256</f>
        <v>0</v>
      </c>
      <c r="AR1255" s="27">
        <f>AR1256</f>
        <v>0</v>
      </c>
      <c r="AS1255" s="27">
        <f t="shared" si="3031"/>
        <v>12719.679</v>
      </c>
      <c r="AT1255" s="27">
        <f t="shared" si="3032"/>
        <v>12889.4</v>
      </c>
      <c r="AU1255" s="27">
        <f t="shared" si="3033"/>
        <v>12889.4</v>
      </c>
      <c r="AV1255" s="27">
        <f>AV1256</f>
        <v>0</v>
      </c>
      <c r="AW1255" s="28"/>
      <c r="AX1255" s="28"/>
      <c r="AY1255" s="24"/>
      <c r="AZ1255" s="24"/>
      <c r="BA1255" s="24"/>
      <c r="BB1255" s="24"/>
      <c r="BC1255" s="24"/>
      <c r="BD1255" s="24"/>
      <c r="BE1255" s="24"/>
    </row>
    <row r="1256">
      <c r="A1256" s="29" t="s">
        <v>512</v>
      </c>
      <c r="B1256" s="29" t="s">
        <v>27</v>
      </c>
      <c r="C1256" s="29" t="s">
        <v>29</v>
      </c>
      <c r="D1256" s="29" t="s">
        <v>222</v>
      </c>
      <c r="E1256" s="29"/>
      <c r="F1256" s="30" t="s">
        <v>223</v>
      </c>
      <c r="G1256" s="31">
        <f>G1261+G1257</f>
        <v>11956.4</v>
      </c>
      <c r="H1256" s="31">
        <f>H1261+H1257</f>
        <v>11952.699999999999</v>
      </c>
      <c r="I1256" s="31">
        <f>I1261+I1257</f>
        <v>11952.699999999999</v>
      </c>
      <c r="J1256" s="31">
        <f>J1261+J1257</f>
        <v>0</v>
      </c>
      <c r="K1256" s="31">
        <f>K1261+K1257</f>
        <v>0</v>
      </c>
      <c r="L1256" s="31">
        <f>L1261+L1257</f>
        <v>0</v>
      </c>
      <c r="M1256" s="31">
        <f t="shared" si="3071"/>
        <v>11956.4</v>
      </c>
      <c r="N1256" s="31">
        <f t="shared" si="3072"/>
        <v>11952.699999999999</v>
      </c>
      <c r="O1256" s="31">
        <f t="shared" si="3073"/>
        <v>11952.699999999999</v>
      </c>
      <c r="P1256" s="31">
        <f>P1261+P1257</f>
        <v>0</v>
      </c>
      <c r="Q1256" s="31">
        <f>Q1261+Q1257</f>
        <v>0</v>
      </c>
      <c r="R1256" s="31">
        <f>R1261+R1257</f>
        <v>763.279</v>
      </c>
      <c r="S1256" s="31">
        <f>S1261+S1257</f>
        <v>0</v>
      </c>
      <c r="T1256" s="31">
        <f>T1261+T1257</f>
        <v>0</v>
      </c>
      <c r="U1256" s="31">
        <f>U1261+U1257</f>
        <v>0</v>
      </c>
      <c r="V1256" s="31">
        <f>V1261+V1257</f>
        <v>936.69999999999993</v>
      </c>
      <c r="W1256" s="31">
        <f>W1261+W1257</f>
        <v>0</v>
      </c>
      <c r="X1256" s="31">
        <f>X1261+X1257</f>
        <v>0</v>
      </c>
      <c r="Y1256" s="31">
        <f>Y1261+Y1257</f>
        <v>0</v>
      </c>
      <c r="Z1256" s="31">
        <f>Z1261+Z1257</f>
        <v>936.69999999999993</v>
      </c>
      <c r="AA1256" s="31">
        <f>AA1261+AA1257</f>
        <v>0</v>
      </c>
      <c r="AB1256" s="31">
        <f>AB1261+AB1257</f>
        <v>0</v>
      </c>
      <c r="AC1256" s="31">
        <f t="shared" si="3035"/>
        <v>12719.679</v>
      </c>
      <c r="AD1256" s="31">
        <f t="shared" si="3036"/>
        <v>12889.4</v>
      </c>
      <c r="AE1256" s="31">
        <f t="shared" si="3037"/>
        <v>12889.4</v>
      </c>
      <c r="AF1256" s="31">
        <f>AF1261+AF1257</f>
        <v>0</v>
      </c>
      <c r="AG1256" s="31">
        <f t="shared" si="3038"/>
        <v>12719.679</v>
      </c>
      <c r="AH1256" s="31">
        <f t="shared" si="3039"/>
        <v>12889.4</v>
      </c>
      <c r="AI1256" s="31">
        <f t="shared" si="3040"/>
        <v>12889.4</v>
      </c>
      <c r="AJ1256" s="31">
        <f>AJ1261+AJ1257</f>
        <v>0</v>
      </c>
      <c r="AK1256" s="31">
        <f>AK1261+AK1257</f>
        <v>0</v>
      </c>
      <c r="AL1256" s="31">
        <f>AL1261+AL1257</f>
        <v>0</v>
      </c>
      <c r="AM1256" s="31">
        <f>AM1261+AM1257</f>
        <v>0</v>
      </c>
      <c r="AN1256" s="31">
        <f>AN1261+AN1257</f>
        <v>0</v>
      </c>
      <c r="AO1256" s="31">
        <f>AO1261+AO1257</f>
        <v>0</v>
      </c>
      <c r="AP1256" s="31">
        <f>AP1261+AP1257</f>
        <v>0</v>
      </c>
      <c r="AQ1256" s="31">
        <f>AQ1261+AQ1257</f>
        <v>0</v>
      </c>
      <c r="AR1256" s="31">
        <f>AR1261+AR1257</f>
        <v>0</v>
      </c>
      <c r="AS1256" s="31">
        <f t="shared" ref="AS1256:AS1319" si="3164">AG1256+AJ1256+AK1256+AL1256+AM1256</f>
        <v>12719.679</v>
      </c>
      <c r="AT1256" s="31">
        <f t="shared" ref="AT1256:AT1319" si="3165">AH1256+AN1256+AO1256+AP1256</f>
        <v>12889.4</v>
      </c>
      <c r="AU1256" s="31">
        <f t="shared" ref="AU1256:AU1319" si="3166">AI1256+AR1256+AQ1256</f>
        <v>12889.4</v>
      </c>
      <c r="AV1256" s="31">
        <f>AV1261+AV1257</f>
        <v>0</v>
      </c>
      <c r="AW1256" s="32"/>
      <c r="AX1256" s="32"/>
      <c r="AY1256" s="1"/>
      <c r="AZ1256" s="1"/>
      <c r="BA1256" s="1"/>
      <c r="BB1256" s="1"/>
      <c r="BC1256" s="1"/>
      <c r="BD1256" s="1"/>
      <c r="BE1256" s="1"/>
    </row>
    <row r="1257">
      <c r="A1257" s="29" t="s">
        <v>512</v>
      </c>
      <c r="B1257" s="29" t="s">
        <v>27</v>
      </c>
      <c r="C1257" s="29" t="s">
        <v>29</v>
      </c>
      <c r="D1257" s="29" t="s">
        <v>439</v>
      </c>
      <c r="E1257" s="29"/>
      <c r="F1257" s="30" t="s">
        <v>440</v>
      </c>
      <c r="G1257" s="31">
        <f t="shared" ref="G1257:G1261" si="3167">G1258</f>
        <v>665</v>
      </c>
      <c r="H1257" s="31">
        <f t="shared" ref="H1257:H1261" si="3168">H1258</f>
        <v>665</v>
      </c>
      <c r="I1257" s="31">
        <f t="shared" ref="I1257:I1261" si="3169">I1258</f>
        <v>665</v>
      </c>
      <c r="J1257" s="31">
        <f t="shared" ref="J1257:J1261" si="3170">J1258</f>
        <v>0</v>
      </c>
      <c r="K1257" s="31">
        <f t="shared" ref="K1257:K1261" si="3171">K1258</f>
        <v>0</v>
      </c>
      <c r="L1257" s="31">
        <f t="shared" ref="L1257:L1261" si="3172">L1258</f>
        <v>0</v>
      </c>
      <c r="M1257" s="31">
        <f t="shared" si="3071"/>
        <v>665</v>
      </c>
      <c r="N1257" s="31">
        <f t="shared" si="3072"/>
        <v>665</v>
      </c>
      <c r="O1257" s="31">
        <f t="shared" si="3073"/>
        <v>665</v>
      </c>
      <c r="P1257" s="31">
        <f t="shared" ref="P1257:P1261" si="3173">P1258</f>
        <v>0</v>
      </c>
      <c r="Q1257" s="31">
        <f t="shared" ref="Q1257:Q1261" si="3174">Q1258</f>
        <v>0</v>
      </c>
      <c r="R1257" s="31">
        <f t="shared" ref="R1257:R1261" si="3175">R1258</f>
        <v>0</v>
      </c>
      <c r="S1257" s="31">
        <f t="shared" ref="S1257:S1261" si="3176">S1258</f>
        <v>0</v>
      </c>
      <c r="T1257" s="31">
        <f t="shared" ref="T1257:T1261" si="3177">T1258</f>
        <v>0</v>
      </c>
      <c r="U1257" s="31">
        <f t="shared" ref="U1257:U1261" si="3178">U1258</f>
        <v>0</v>
      </c>
      <c r="V1257" s="31">
        <f t="shared" ref="V1257:V1261" si="3179">V1258</f>
        <v>0</v>
      </c>
      <c r="W1257" s="31">
        <f t="shared" ref="W1257:W1261" si="3180">W1258</f>
        <v>0</v>
      </c>
      <c r="X1257" s="31">
        <f t="shared" ref="X1257:X1261" si="3181">X1258</f>
        <v>0</v>
      </c>
      <c r="Y1257" s="31">
        <f t="shared" ref="Y1257:Y1261" si="3182">Y1258</f>
        <v>0</v>
      </c>
      <c r="Z1257" s="31">
        <f t="shared" ref="Z1257:Z1261" si="3183">Z1258</f>
        <v>0</v>
      </c>
      <c r="AA1257" s="31">
        <f t="shared" ref="AA1257:AA1261" si="3184">AA1258</f>
        <v>0</v>
      </c>
      <c r="AB1257" s="31">
        <f t="shared" ref="AB1257:AB1261" si="3185">AB1258</f>
        <v>0</v>
      </c>
      <c r="AC1257" s="31">
        <f t="shared" si="3035"/>
        <v>665</v>
      </c>
      <c r="AD1257" s="31">
        <f t="shared" si="3036"/>
        <v>665</v>
      </c>
      <c r="AE1257" s="31">
        <f t="shared" si="3037"/>
        <v>665</v>
      </c>
      <c r="AF1257" s="31">
        <f t="shared" ref="AF1257:AF1261" si="3186">AF1258</f>
        <v>0</v>
      </c>
      <c r="AG1257" s="31">
        <f t="shared" si="3038"/>
        <v>665</v>
      </c>
      <c r="AH1257" s="31">
        <f t="shared" si="3039"/>
        <v>665</v>
      </c>
      <c r="AI1257" s="31">
        <f t="shared" si="3040"/>
        <v>665</v>
      </c>
      <c r="AJ1257" s="31">
        <f t="shared" ref="AJ1257:AJ1261" si="3187">AJ1258</f>
        <v>0</v>
      </c>
      <c r="AK1257" s="31">
        <f t="shared" ref="AK1257:AK1261" si="3188">AK1258</f>
        <v>0</v>
      </c>
      <c r="AL1257" s="31">
        <f t="shared" ref="AL1257:AL1261" si="3189">AL1258</f>
        <v>0</v>
      </c>
      <c r="AM1257" s="31">
        <f t="shared" ref="AM1257:AM1261" si="3190">AM1258</f>
        <v>0</v>
      </c>
      <c r="AN1257" s="31">
        <f t="shared" ref="AN1257:AN1261" si="3191">AN1258</f>
        <v>0</v>
      </c>
      <c r="AO1257" s="31">
        <f t="shared" ref="AO1257:AO1261" si="3192">AO1258</f>
        <v>0</v>
      </c>
      <c r="AP1257" s="31">
        <f t="shared" ref="AP1257:AP1261" si="3193">AP1258</f>
        <v>0</v>
      </c>
      <c r="AQ1257" s="31">
        <f t="shared" ref="AQ1257:AQ1261" si="3194">AQ1258</f>
        <v>0</v>
      </c>
      <c r="AR1257" s="31">
        <f t="shared" ref="AR1257:AR1261" si="3195">AR1258</f>
        <v>0</v>
      </c>
      <c r="AS1257" s="31">
        <f t="shared" si="3164"/>
        <v>665</v>
      </c>
      <c r="AT1257" s="31">
        <f t="shared" si="3165"/>
        <v>665</v>
      </c>
      <c r="AU1257" s="31">
        <f t="shared" si="3166"/>
        <v>665</v>
      </c>
      <c r="AV1257" s="31">
        <f t="shared" ref="AV1257:AV1261" si="3196">AV1258</f>
        <v>0</v>
      </c>
      <c r="AW1257" s="32"/>
      <c r="AX1257" s="32"/>
      <c r="AY1257" s="1"/>
      <c r="AZ1257" s="1"/>
      <c r="BA1257" s="1"/>
      <c r="BB1257" s="1"/>
      <c r="BC1257" s="1"/>
      <c r="BD1257" s="1"/>
      <c r="BE1257" s="1"/>
    </row>
    <row r="1258" ht="47.25">
      <c r="A1258" s="29" t="s">
        <v>512</v>
      </c>
      <c r="B1258" s="29" t="s">
        <v>27</v>
      </c>
      <c r="C1258" s="29" t="s">
        <v>29</v>
      </c>
      <c r="D1258" s="29" t="s">
        <v>441</v>
      </c>
      <c r="E1258" s="29"/>
      <c r="F1258" s="30" t="s">
        <v>442</v>
      </c>
      <c r="G1258" s="31">
        <f t="shared" si="3167"/>
        <v>665</v>
      </c>
      <c r="H1258" s="31">
        <f t="shared" si="3168"/>
        <v>665</v>
      </c>
      <c r="I1258" s="31">
        <f t="shared" si="3169"/>
        <v>665</v>
      </c>
      <c r="J1258" s="31">
        <f t="shared" si="3170"/>
        <v>0</v>
      </c>
      <c r="K1258" s="31">
        <f t="shared" si="3171"/>
        <v>0</v>
      </c>
      <c r="L1258" s="31">
        <f t="shared" si="3172"/>
        <v>0</v>
      </c>
      <c r="M1258" s="31">
        <f t="shared" si="3071"/>
        <v>665</v>
      </c>
      <c r="N1258" s="31">
        <f t="shared" si="3072"/>
        <v>665</v>
      </c>
      <c r="O1258" s="31">
        <f t="shared" si="3073"/>
        <v>665</v>
      </c>
      <c r="P1258" s="31">
        <f t="shared" si="3173"/>
        <v>0</v>
      </c>
      <c r="Q1258" s="31">
        <f t="shared" si="3174"/>
        <v>0</v>
      </c>
      <c r="R1258" s="31">
        <f t="shared" si="3175"/>
        <v>0</v>
      </c>
      <c r="S1258" s="31">
        <f t="shared" si="3176"/>
        <v>0</v>
      </c>
      <c r="T1258" s="31">
        <f t="shared" si="3177"/>
        <v>0</v>
      </c>
      <c r="U1258" s="31">
        <f t="shared" si="3178"/>
        <v>0</v>
      </c>
      <c r="V1258" s="31">
        <f t="shared" si="3179"/>
        <v>0</v>
      </c>
      <c r="W1258" s="31">
        <f t="shared" si="3180"/>
        <v>0</v>
      </c>
      <c r="X1258" s="31">
        <f t="shared" si="3181"/>
        <v>0</v>
      </c>
      <c r="Y1258" s="31">
        <f t="shared" si="3182"/>
        <v>0</v>
      </c>
      <c r="Z1258" s="31">
        <f t="shared" si="3183"/>
        <v>0</v>
      </c>
      <c r="AA1258" s="31">
        <f t="shared" si="3184"/>
        <v>0</v>
      </c>
      <c r="AB1258" s="31">
        <f t="shared" si="3185"/>
        <v>0</v>
      </c>
      <c r="AC1258" s="31">
        <f t="shared" ref="AC1258:AC1321" si="3197">M1258+R1258+P1258+Q1258+T1258+S1258</f>
        <v>665</v>
      </c>
      <c r="AD1258" s="31">
        <f t="shared" ref="AD1258:AD1321" si="3198">N1258+V1258+X1258+U1258+W1258</f>
        <v>665</v>
      </c>
      <c r="AE1258" s="31">
        <f t="shared" ref="AE1258:AE1321" si="3199">O1258+Z1258+AB1258+Y1258+AA1258</f>
        <v>665</v>
      </c>
      <c r="AF1258" s="31">
        <f t="shared" si="3186"/>
        <v>0</v>
      </c>
      <c r="AG1258" s="31">
        <f t="shared" ref="AG1258:AG1321" si="3200">AC1258+AF1258</f>
        <v>665</v>
      </c>
      <c r="AH1258" s="31">
        <f t="shared" ref="AH1258:AH1321" si="3201">AD1258</f>
        <v>665</v>
      </c>
      <c r="AI1258" s="31">
        <f t="shared" ref="AI1258:AI1321" si="3202">AE1258</f>
        <v>665</v>
      </c>
      <c r="AJ1258" s="31">
        <f t="shared" si="3187"/>
        <v>0</v>
      </c>
      <c r="AK1258" s="31">
        <f t="shared" si="3188"/>
        <v>0</v>
      </c>
      <c r="AL1258" s="31">
        <f t="shared" si="3189"/>
        <v>0</v>
      </c>
      <c r="AM1258" s="31">
        <f t="shared" si="3190"/>
        <v>0</v>
      </c>
      <c r="AN1258" s="31">
        <f t="shared" si="3191"/>
        <v>0</v>
      </c>
      <c r="AO1258" s="31">
        <f t="shared" si="3192"/>
        <v>0</v>
      </c>
      <c r="AP1258" s="31">
        <f t="shared" si="3193"/>
        <v>0</v>
      </c>
      <c r="AQ1258" s="31">
        <f t="shared" si="3194"/>
        <v>0</v>
      </c>
      <c r="AR1258" s="31">
        <f t="shared" si="3195"/>
        <v>0</v>
      </c>
      <c r="AS1258" s="31">
        <f t="shared" si="3164"/>
        <v>665</v>
      </c>
      <c r="AT1258" s="31">
        <f t="shared" si="3165"/>
        <v>665</v>
      </c>
      <c r="AU1258" s="31">
        <f t="shared" si="3166"/>
        <v>665</v>
      </c>
      <c r="AV1258" s="31">
        <f t="shared" si="3196"/>
        <v>0</v>
      </c>
      <c r="AW1258" s="32"/>
      <c r="AX1258" s="32"/>
      <c r="AY1258" s="1"/>
      <c r="AZ1258" s="1"/>
      <c r="BA1258" s="1"/>
      <c r="BB1258" s="1"/>
      <c r="BC1258" s="1"/>
      <c r="BD1258" s="1"/>
      <c r="BE1258" s="1"/>
    </row>
    <row r="1259" ht="63">
      <c r="A1259" s="29" t="s">
        <v>512</v>
      </c>
      <c r="B1259" s="29" t="s">
        <v>27</v>
      </c>
      <c r="C1259" s="29" t="s">
        <v>29</v>
      </c>
      <c r="D1259" s="29" t="s">
        <v>443</v>
      </c>
      <c r="E1259" s="29"/>
      <c r="F1259" s="30" t="s">
        <v>444</v>
      </c>
      <c r="G1259" s="31">
        <f t="shared" si="3167"/>
        <v>665</v>
      </c>
      <c r="H1259" s="31">
        <f t="shared" si="3168"/>
        <v>665</v>
      </c>
      <c r="I1259" s="31">
        <f t="shared" si="3169"/>
        <v>665</v>
      </c>
      <c r="J1259" s="31">
        <f t="shared" si="3170"/>
        <v>0</v>
      </c>
      <c r="K1259" s="31">
        <f t="shared" si="3171"/>
        <v>0</v>
      </c>
      <c r="L1259" s="31">
        <f t="shared" si="3172"/>
        <v>0</v>
      </c>
      <c r="M1259" s="31">
        <f t="shared" si="3071"/>
        <v>665</v>
      </c>
      <c r="N1259" s="31">
        <f t="shared" si="3072"/>
        <v>665</v>
      </c>
      <c r="O1259" s="31">
        <f t="shared" si="3073"/>
        <v>665</v>
      </c>
      <c r="P1259" s="31">
        <f t="shared" si="3173"/>
        <v>0</v>
      </c>
      <c r="Q1259" s="31">
        <f t="shared" si="3174"/>
        <v>0</v>
      </c>
      <c r="R1259" s="31">
        <f t="shared" si="3175"/>
        <v>0</v>
      </c>
      <c r="S1259" s="31">
        <f t="shared" si="3176"/>
        <v>0</v>
      </c>
      <c r="T1259" s="31">
        <f t="shared" si="3177"/>
        <v>0</v>
      </c>
      <c r="U1259" s="31">
        <f t="shared" si="3178"/>
        <v>0</v>
      </c>
      <c r="V1259" s="31">
        <f t="shared" si="3179"/>
        <v>0</v>
      </c>
      <c r="W1259" s="31">
        <f t="shared" si="3180"/>
        <v>0</v>
      </c>
      <c r="X1259" s="31">
        <f t="shared" si="3181"/>
        <v>0</v>
      </c>
      <c r="Y1259" s="31">
        <f t="shared" si="3182"/>
        <v>0</v>
      </c>
      <c r="Z1259" s="31">
        <f t="shared" si="3183"/>
        <v>0</v>
      </c>
      <c r="AA1259" s="31">
        <f t="shared" si="3184"/>
        <v>0</v>
      </c>
      <c r="AB1259" s="31">
        <f t="shared" si="3185"/>
        <v>0</v>
      </c>
      <c r="AC1259" s="31">
        <f t="shared" si="3197"/>
        <v>665</v>
      </c>
      <c r="AD1259" s="31">
        <f t="shared" si="3198"/>
        <v>665</v>
      </c>
      <c r="AE1259" s="31">
        <f t="shared" si="3199"/>
        <v>665</v>
      </c>
      <c r="AF1259" s="31">
        <f t="shared" si="3186"/>
        <v>0</v>
      </c>
      <c r="AG1259" s="31">
        <f t="shared" si="3200"/>
        <v>665</v>
      </c>
      <c r="AH1259" s="31">
        <f t="shared" si="3201"/>
        <v>665</v>
      </c>
      <c r="AI1259" s="31">
        <f t="shared" si="3202"/>
        <v>665</v>
      </c>
      <c r="AJ1259" s="31">
        <f t="shared" si="3187"/>
        <v>0</v>
      </c>
      <c r="AK1259" s="31">
        <f t="shared" si="3188"/>
        <v>0</v>
      </c>
      <c r="AL1259" s="31">
        <f t="shared" si="3189"/>
        <v>0</v>
      </c>
      <c r="AM1259" s="31">
        <f t="shared" si="3190"/>
        <v>0</v>
      </c>
      <c r="AN1259" s="31">
        <f t="shared" si="3191"/>
        <v>0</v>
      </c>
      <c r="AO1259" s="31">
        <f t="shared" si="3192"/>
        <v>0</v>
      </c>
      <c r="AP1259" s="31">
        <f t="shared" si="3193"/>
        <v>0</v>
      </c>
      <c r="AQ1259" s="31">
        <f t="shared" si="3194"/>
        <v>0</v>
      </c>
      <c r="AR1259" s="31">
        <f t="shared" si="3195"/>
        <v>0</v>
      </c>
      <c r="AS1259" s="31">
        <f t="shared" si="3164"/>
        <v>665</v>
      </c>
      <c r="AT1259" s="31">
        <f t="shared" si="3165"/>
        <v>665</v>
      </c>
      <c r="AU1259" s="31">
        <f t="shared" si="3166"/>
        <v>665</v>
      </c>
      <c r="AV1259" s="31">
        <f t="shared" si="3196"/>
        <v>0</v>
      </c>
      <c r="AW1259" s="32"/>
      <c r="AX1259" s="32"/>
      <c r="AY1259" s="1"/>
      <c r="AZ1259" s="1"/>
      <c r="BA1259" s="1"/>
      <c r="BB1259" s="1"/>
      <c r="BC1259" s="1"/>
      <c r="BD1259" s="1"/>
      <c r="BE1259" s="1"/>
    </row>
    <row r="1260" ht="31.5">
      <c r="A1260" s="29" t="s">
        <v>512</v>
      </c>
      <c r="B1260" s="29" t="s">
        <v>27</v>
      </c>
      <c r="C1260" s="29" t="s">
        <v>29</v>
      </c>
      <c r="D1260" s="29" t="s">
        <v>443</v>
      </c>
      <c r="E1260" s="29" t="s">
        <v>129</v>
      </c>
      <c r="F1260" s="30" t="s">
        <v>130</v>
      </c>
      <c r="G1260" s="31">
        <v>665</v>
      </c>
      <c r="H1260" s="31">
        <v>665</v>
      </c>
      <c r="I1260" s="31">
        <v>665</v>
      </c>
      <c r="J1260" s="31"/>
      <c r="K1260" s="31"/>
      <c r="L1260" s="31"/>
      <c r="M1260" s="31">
        <f t="shared" si="3071"/>
        <v>665</v>
      </c>
      <c r="N1260" s="31">
        <f t="shared" si="3072"/>
        <v>665</v>
      </c>
      <c r="O1260" s="31">
        <f t="shared" si="3073"/>
        <v>665</v>
      </c>
      <c r="P1260" s="31"/>
      <c r="Q1260" s="31"/>
      <c r="R1260" s="31"/>
      <c r="S1260" s="31"/>
      <c r="T1260" s="31"/>
      <c r="U1260" s="31"/>
      <c r="V1260" s="31"/>
      <c r="W1260" s="31"/>
      <c r="X1260" s="31"/>
      <c r="Y1260" s="31"/>
      <c r="Z1260" s="31"/>
      <c r="AA1260" s="31"/>
      <c r="AB1260" s="31"/>
      <c r="AC1260" s="31">
        <f t="shared" si="3197"/>
        <v>665</v>
      </c>
      <c r="AD1260" s="31">
        <f t="shared" si="3198"/>
        <v>665</v>
      </c>
      <c r="AE1260" s="31">
        <f t="shared" si="3199"/>
        <v>665</v>
      </c>
      <c r="AF1260" s="31"/>
      <c r="AG1260" s="31">
        <f t="shared" si="3200"/>
        <v>665</v>
      </c>
      <c r="AH1260" s="31">
        <f t="shared" si="3201"/>
        <v>665</v>
      </c>
      <c r="AI1260" s="31">
        <f t="shared" si="3202"/>
        <v>665</v>
      </c>
      <c r="AJ1260" s="31"/>
      <c r="AK1260" s="31"/>
      <c r="AL1260" s="31"/>
      <c r="AM1260" s="31"/>
      <c r="AN1260" s="31"/>
      <c r="AO1260" s="31"/>
      <c r="AP1260" s="31"/>
      <c r="AQ1260" s="31"/>
      <c r="AR1260" s="31"/>
      <c r="AS1260" s="31">
        <f t="shared" si="3164"/>
        <v>665</v>
      </c>
      <c r="AT1260" s="31">
        <f t="shared" si="3165"/>
        <v>665</v>
      </c>
      <c r="AU1260" s="31">
        <f t="shared" si="3166"/>
        <v>665</v>
      </c>
      <c r="AV1260" s="31"/>
      <c r="AW1260" s="32"/>
      <c r="AX1260" s="32"/>
      <c r="AY1260" s="1"/>
      <c r="AZ1260" s="1"/>
      <c r="BA1260" s="1"/>
      <c r="BB1260" s="1"/>
      <c r="BC1260" s="1"/>
      <c r="BD1260" s="1"/>
      <c r="BE1260" s="1"/>
    </row>
    <row r="1261" hidden="1">
      <c r="A1261" s="29" t="s">
        <v>512</v>
      </c>
      <c r="B1261" s="29" t="s">
        <v>27</v>
      </c>
      <c r="C1261" s="29" t="s">
        <v>29</v>
      </c>
      <c r="D1261" s="29" t="s">
        <v>224</v>
      </c>
      <c r="E1261" s="29"/>
      <c r="F1261" s="30" t="s">
        <v>34</v>
      </c>
      <c r="G1261" s="31">
        <f t="shared" si="3167"/>
        <v>11291.4</v>
      </c>
      <c r="H1261" s="31">
        <f t="shared" si="3168"/>
        <v>11287.699999999999</v>
      </c>
      <c r="I1261" s="31">
        <f t="shared" si="3169"/>
        <v>11287.699999999999</v>
      </c>
      <c r="J1261" s="31">
        <f t="shared" si="3170"/>
        <v>0</v>
      </c>
      <c r="K1261" s="31">
        <f t="shared" si="3171"/>
        <v>0</v>
      </c>
      <c r="L1261" s="31">
        <f t="shared" si="3172"/>
        <v>0</v>
      </c>
      <c r="M1261" s="31">
        <f t="shared" si="3071"/>
        <v>11291.4</v>
      </c>
      <c r="N1261" s="31">
        <f t="shared" si="3072"/>
        <v>11287.699999999999</v>
      </c>
      <c r="O1261" s="31">
        <f t="shared" si="3073"/>
        <v>11287.699999999999</v>
      </c>
      <c r="P1261" s="31">
        <f t="shared" si="3173"/>
        <v>0</v>
      </c>
      <c r="Q1261" s="31">
        <f t="shared" si="3174"/>
        <v>0</v>
      </c>
      <c r="R1261" s="31">
        <f t="shared" si="3175"/>
        <v>763.279</v>
      </c>
      <c r="S1261" s="31">
        <f t="shared" si="3176"/>
        <v>0</v>
      </c>
      <c r="T1261" s="31">
        <f t="shared" si="3177"/>
        <v>0</v>
      </c>
      <c r="U1261" s="31">
        <f t="shared" si="3178"/>
        <v>0</v>
      </c>
      <c r="V1261" s="31">
        <f t="shared" si="3179"/>
        <v>936.69999999999993</v>
      </c>
      <c r="W1261" s="31">
        <f t="shared" si="3180"/>
        <v>0</v>
      </c>
      <c r="X1261" s="31">
        <f t="shared" si="3181"/>
        <v>0</v>
      </c>
      <c r="Y1261" s="31">
        <f t="shared" si="3182"/>
        <v>0</v>
      </c>
      <c r="Z1261" s="31">
        <f t="shared" si="3183"/>
        <v>936.69999999999993</v>
      </c>
      <c r="AA1261" s="31">
        <f t="shared" si="3184"/>
        <v>0</v>
      </c>
      <c r="AB1261" s="31">
        <f t="shared" si="3185"/>
        <v>0</v>
      </c>
      <c r="AC1261" s="31">
        <f t="shared" si="3197"/>
        <v>12054.679</v>
      </c>
      <c r="AD1261" s="31">
        <f t="shared" si="3198"/>
        <v>12224.4</v>
      </c>
      <c r="AE1261" s="31">
        <f t="shared" si="3199"/>
        <v>12224.4</v>
      </c>
      <c r="AF1261" s="31">
        <f t="shared" si="3186"/>
        <v>0</v>
      </c>
      <c r="AG1261" s="31">
        <f t="shared" si="3200"/>
        <v>12054.679</v>
      </c>
      <c r="AH1261" s="31">
        <f t="shared" si="3201"/>
        <v>12224.4</v>
      </c>
      <c r="AI1261" s="31">
        <f t="shared" si="3202"/>
        <v>12224.4</v>
      </c>
      <c r="AJ1261" s="31">
        <f t="shared" si="3187"/>
        <v>0</v>
      </c>
      <c r="AK1261" s="31">
        <f t="shared" si="3188"/>
        <v>0</v>
      </c>
      <c r="AL1261" s="31">
        <f t="shared" si="3189"/>
        <v>0</v>
      </c>
      <c r="AM1261" s="31">
        <f t="shared" si="3190"/>
        <v>0</v>
      </c>
      <c r="AN1261" s="31">
        <f t="shared" si="3191"/>
        <v>0</v>
      </c>
      <c r="AO1261" s="31">
        <f t="shared" si="3192"/>
        <v>0</v>
      </c>
      <c r="AP1261" s="31">
        <f t="shared" si="3193"/>
        <v>0</v>
      </c>
      <c r="AQ1261" s="31">
        <f t="shared" si="3194"/>
        <v>0</v>
      </c>
      <c r="AR1261" s="31">
        <f t="shared" si="3195"/>
        <v>0</v>
      </c>
      <c r="AS1261" s="31">
        <f t="shared" si="3164"/>
        <v>12054.679</v>
      </c>
      <c r="AT1261" s="31">
        <f t="shared" si="3165"/>
        <v>12224.4</v>
      </c>
      <c r="AU1261" s="31">
        <f t="shared" si="3166"/>
        <v>12224.4</v>
      </c>
      <c r="AV1261" s="31">
        <f t="shared" si="3196"/>
        <v>0</v>
      </c>
      <c r="AW1261" s="32">
        <v>0</v>
      </c>
      <c r="AX1261" s="32"/>
      <c r="AY1261" s="1" t="s">
        <v>152</v>
      </c>
      <c r="AZ1261" s="1"/>
      <c r="BA1261" s="1"/>
      <c r="BB1261" s="1"/>
      <c r="BC1261" s="1"/>
      <c r="BD1261" s="1"/>
      <c r="BE1261" s="1"/>
    </row>
    <row r="1262" ht="47.25">
      <c r="A1262" s="29" t="s">
        <v>512</v>
      </c>
      <c r="B1262" s="29" t="s">
        <v>27</v>
      </c>
      <c r="C1262" s="29" t="s">
        <v>29</v>
      </c>
      <c r="D1262" s="29" t="s">
        <v>225</v>
      </c>
      <c r="E1262" s="29"/>
      <c r="F1262" s="30" t="s">
        <v>226</v>
      </c>
      <c r="G1262" s="31">
        <f>G1263+G1266+G1270+G1268</f>
        <v>11291.4</v>
      </c>
      <c r="H1262" s="31">
        <f>H1263+H1266+H1270+H1268</f>
        <v>11287.699999999999</v>
      </c>
      <c r="I1262" s="31">
        <f>I1263+I1266+I1270+I1268</f>
        <v>11287.699999999999</v>
      </c>
      <c r="J1262" s="31">
        <f>J1263+J1266+J1270+J1268</f>
        <v>0</v>
      </c>
      <c r="K1262" s="31">
        <f>K1263+K1266+K1270+K1268</f>
        <v>0</v>
      </c>
      <c r="L1262" s="31">
        <f>L1263+L1266+L1270+L1268</f>
        <v>0</v>
      </c>
      <c r="M1262" s="31">
        <f t="shared" si="3071"/>
        <v>11291.4</v>
      </c>
      <c r="N1262" s="31">
        <f t="shared" si="3072"/>
        <v>11287.699999999999</v>
      </c>
      <c r="O1262" s="31">
        <f t="shared" si="3073"/>
        <v>11287.699999999999</v>
      </c>
      <c r="P1262" s="31">
        <f>P1263+P1266+P1270+P1268</f>
        <v>0</v>
      </c>
      <c r="Q1262" s="31">
        <f>Q1263+Q1266+Q1270+Q1268</f>
        <v>0</v>
      </c>
      <c r="R1262" s="31">
        <f>R1263+R1266+R1270+R1268</f>
        <v>763.279</v>
      </c>
      <c r="S1262" s="31">
        <f>S1263+S1266+S1270+S1268</f>
        <v>0</v>
      </c>
      <c r="T1262" s="31">
        <f>T1263+T1266+T1270+T1268</f>
        <v>0</v>
      </c>
      <c r="U1262" s="31">
        <f>U1263+U1266+U1270+U1268</f>
        <v>0</v>
      </c>
      <c r="V1262" s="31">
        <f>V1263+V1266+V1270+V1268</f>
        <v>936.69999999999993</v>
      </c>
      <c r="W1262" s="31">
        <f>W1263+W1266+W1270+W1268</f>
        <v>0</v>
      </c>
      <c r="X1262" s="31">
        <f>X1263+X1266+X1270+X1268</f>
        <v>0</v>
      </c>
      <c r="Y1262" s="31">
        <f>Y1263+Y1266+Y1270+Y1268</f>
        <v>0</v>
      </c>
      <c r="Z1262" s="31">
        <f>Z1263+Z1266+Z1270+Z1268</f>
        <v>936.69999999999993</v>
      </c>
      <c r="AA1262" s="31">
        <f>AA1263+AA1266+AA1270+AA1268</f>
        <v>0</v>
      </c>
      <c r="AB1262" s="31">
        <f>AB1263+AB1266+AB1270+AB1268</f>
        <v>0</v>
      </c>
      <c r="AC1262" s="31">
        <f t="shared" si="3197"/>
        <v>12054.679</v>
      </c>
      <c r="AD1262" s="31">
        <f t="shared" si="3198"/>
        <v>12224.4</v>
      </c>
      <c r="AE1262" s="31">
        <f t="shared" si="3199"/>
        <v>12224.4</v>
      </c>
      <c r="AF1262" s="31">
        <f>AF1263+AF1266+AF1270+AF1268</f>
        <v>0</v>
      </c>
      <c r="AG1262" s="31">
        <f t="shared" si="3200"/>
        <v>12054.679</v>
      </c>
      <c r="AH1262" s="31">
        <f t="shared" si="3201"/>
        <v>12224.4</v>
      </c>
      <c r="AI1262" s="31">
        <f t="shared" si="3202"/>
        <v>12224.4</v>
      </c>
      <c r="AJ1262" s="31">
        <f>AJ1263+AJ1266+AJ1270+AJ1268</f>
        <v>0</v>
      </c>
      <c r="AK1262" s="31">
        <f>AK1263+AK1266+AK1270+AK1268</f>
        <v>0</v>
      </c>
      <c r="AL1262" s="31">
        <f>AL1263+AL1266+AL1270+AL1268</f>
        <v>0</v>
      </c>
      <c r="AM1262" s="31">
        <f>AM1263+AM1266+AM1270+AM1268</f>
        <v>0</v>
      </c>
      <c r="AN1262" s="31">
        <f>AN1263+AN1266+AN1270+AN1268</f>
        <v>0</v>
      </c>
      <c r="AO1262" s="31">
        <f>AO1263+AO1266+AO1270+AO1268</f>
        <v>0</v>
      </c>
      <c r="AP1262" s="31">
        <f>AP1263+AP1266+AP1270+AP1268</f>
        <v>0</v>
      </c>
      <c r="AQ1262" s="31">
        <f>AQ1263+AQ1266+AQ1270+AQ1268</f>
        <v>0</v>
      </c>
      <c r="AR1262" s="31">
        <f>AR1263+AR1266+AR1270+AR1268</f>
        <v>0</v>
      </c>
      <c r="AS1262" s="31">
        <f t="shared" si="3164"/>
        <v>12054.679</v>
      </c>
      <c r="AT1262" s="31">
        <f t="shared" si="3165"/>
        <v>12224.4</v>
      </c>
      <c r="AU1262" s="31">
        <f t="shared" si="3166"/>
        <v>12224.4</v>
      </c>
      <c r="AV1262" s="31">
        <f>AV1263+AV1266+AV1270+AV1268</f>
        <v>0</v>
      </c>
      <c r="AW1262" s="32"/>
      <c r="AX1262" s="32"/>
      <c r="AY1262" s="1"/>
      <c r="AZ1262" s="1"/>
      <c r="BA1262" s="1"/>
      <c r="BB1262" s="1"/>
      <c r="BC1262" s="1"/>
      <c r="BD1262" s="1"/>
      <c r="BE1262" s="1"/>
    </row>
    <row r="1263" ht="31.5">
      <c r="A1263" s="29" t="s">
        <v>512</v>
      </c>
      <c r="B1263" s="29" t="s">
        <v>27</v>
      </c>
      <c r="C1263" s="29" t="s">
        <v>29</v>
      </c>
      <c r="D1263" s="29" t="s">
        <v>445</v>
      </c>
      <c r="E1263" s="29"/>
      <c r="F1263" s="30" t="s">
        <v>446</v>
      </c>
      <c r="G1263" s="31">
        <f>G1264+G1265</f>
        <v>3899.1000000000004</v>
      </c>
      <c r="H1263" s="31">
        <f>H1264+H1265</f>
        <v>3895.4000000000001</v>
      </c>
      <c r="I1263" s="31">
        <f>I1264+I1265</f>
        <v>3895.4000000000001</v>
      </c>
      <c r="J1263" s="31">
        <f>J1264+J1265</f>
        <v>0</v>
      </c>
      <c r="K1263" s="31">
        <f>K1264+K1265</f>
        <v>0</v>
      </c>
      <c r="L1263" s="31">
        <f>L1264+L1265</f>
        <v>0</v>
      </c>
      <c r="M1263" s="31">
        <f t="shared" si="3071"/>
        <v>3899.1000000000004</v>
      </c>
      <c r="N1263" s="31">
        <f t="shared" si="3072"/>
        <v>3895.4000000000001</v>
      </c>
      <c r="O1263" s="31">
        <f t="shared" si="3073"/>
        <v>3895.4000000000001</v>
      </c>
      <c r="P1263" s="31">
        <f>P1264+P1265</f>
        <v>0</v>
      </c>
      <c r="Q1263" s="31">
        <f>Q1264+Q1265</f>
        <v>0</v>
      </c>
      <c r="R1263" s="31">
        <f>R1264+R1265</f>
        <v>763.279</v>
      </c>
      <c r="S1263" s="31">
        <f>S1264+S1265</f>
        <v>0</v>
      </c>
      <c r="T1263" s="31">
        <f>T1264+T1265</f>
        <v>0</v>
      </c>
      <c r="U1263" s="31">
        <f>U1264+U1265</f>
        <v>0</v>
      </c>
      <c r="V1263" s="31">
        <f>V1264+V1265</f>
        <v>936.69999999999993</v>
      </c>
      <c r="W1263" s="31">
        <f>W1264+W1265</f>
        <v>0</v>
      </c>
      <c r="X1263" s="31">
        <f>X1264+X1265</f>
        <v>0</v>
      </c>
      <c r="Y1263" s="31">
        <f>Y1264+Y1265</f>
        <v>0</v>
      </c>
      <c r="Z1263" s="31">
        <f>Z1264+Z1265</f>
        <v>936.69999999999993</v>
      </c>
      <c r="AA1263" s="31">
        <f>AA1264+AA1265</f>
        <v>0</v>
      </c>
      <c r="AB1263" s="31">
        <f>AB1264+AB1265</f>
        <v>0</v>
      </c>
      <c r="AC1263" s="31">
        <f t="shared" si="3197"/>
        <v>4662.3790000000008</v>
      </c>
      <c r="AD1263" s="31">
        <f t="shared" si="3198"/>
        <v>4832.1000000000004</v>
      </c>
      <c r="AE1263" s="31">
        <f t="shared" si="3199"/>
        <v>4832.1000000000004</v>
      </c>
      <c r="AF1263" s="31">
        <f>AF1264+AF1265</f>
        <v>0</v>
      </c>
      <c r="AG1263" s="31">
        <f t="shared" si="3200"/>
        <v>4662.3790000000008</v>
      </c>
      <c r="AH1263" s="31">
        <f t="shared" si="3201"/>
        <v>4832.1000000000004</v>
      </c>
      <c r="AI1263" s="31">
        <f t="shared" si="3202"/>
        <v>4832.1000000000004</v>
      </c>
      <c r="AJ1263" s="31">
        <f>AJ1264+AJ1265</f>
        <v>0</v>
      </c>
      <c r="AK1263" s="31">
        <f>AK1264+AK1265</f>
        <v>0</v>
      </c>
      <c r="AL1263" s="31">
        <f>AL1264+AL1265</f>
        <v>0</v>
      </c>
      <c r="AM1263" s="31">
        <f>AM1264+AM1265</f>
        <v>0</v>
      </c>
      <c r="AN1263" s="31">
        <f>AN1264+AN1265</f>
        <v>0</v>
      </c>
      <c r="AO1263" s="31">
        <f>AO1264+AO1265</f>
        <v>0</v>
      </c>
      <c r="AP1263" s="31">
        <f>AP1264+AP1265</f>
        <v>0</v>
      </c>
      <c r="AQ1263" s="31">
        <f>AQ1264+AQ1265</f>
        <v>0</v>
      </c>
      <c r="AR1263" s="31">
        <f>AR1264+AR1265</f>
        <v>0</v>
      </c>
      <c r="AS1263" s="31">
        <f t="shared" si="3164"/>
        <v>4662.3790000000008</v>
      </c>
      <c r="AT1263" s="31">
        <f t="shared" si="3165"/>
        <v>4832.1000000000004</v>
      </c>
      <c r="AU1263" s="31">
        <f t="shared" si="3166"/>
        <v>4832.1000000000004</v>
      </c>
      <c r="AV1263" s="31">
        <f>AV1264+AV1265</f>
        <v>0</v>
      </c>
      <c r="AW1263" s="32"/>
      <c r="AX1263" s="32"/>
      <c r="AY1263" s="1"/>
      <c r="AZ1263" s="1"/>
      <c r="BA1263" s="1"/>
      <c r="BB1263" s="1"/>
      <c r="BC1263" s="1"/>
      <c r="BD1263" s="1"/>
      <c r="BE1263" s="1"/>
    </row>
    <row r="1264" ht="31.5">
      <c r="A1264" s="29" t="s">
        <v>512</v>
      </c>
      <c r="B1264" s="29" t="s">
        <v>27</v>
      </c>
      <c r="C1264" s="29" t="s">
        <v>29</v>
      </c>
      <c r="D1264" s="29" t="s">
        <v>445</v>
      </c>
      <c r="E1264" s="29" t="s">
        <v>39</v>
      </c>
      <c r="F1264" s="30" t="s">
        <v>40</v>
      </c>
      <c r="G1264" s="31">
        <v>3898.8000000000002</v>
      </c>
      <c r="H1264" s="31">
        <v>3895.0999999999999</v>
      </c>
      <c r="I1264" s="31">
        <v>3895.0999999999999</v>
      </c>
      <c r="J1264" s="31"/>
      <c r="K1264" s="31"/>
      <c r="L1264" s="31"/>
      <c r="M1264" s="31">
        <f t="shared" si="3071"/>
        <v>3898.8000000000002</v>
      </c>
      <c r="N1264" s="31">
        <f t="shared" si="3072"/>
        <v>3895.0999999999999</v>
      </c>
      <c r="O1264" s="31">
        <f t="shared" si="3073"/>
        <v>3895.0999999999999</v>
      </c>
      <c r="P1264" s="31"/>
      <c r="Q1264" s="31"/>
      <c r="R1264" s="31">
        <f>409.849-174.321</f>
        <v>235.52799999999999</v>
      </c>
      <c r="S1264" s="31"/>
      <c r="T1264" s="31"/>
      <c r="U1264" s="31"/>
      <c r="V1264" s="31">
        <v>314.97699999999998</v>
      </c>
      <c r="W1264" s="31"/>
      <c r="X1264" s="31"/>
      <c r="Y1264" s="31"/>
      <c r="Z1264" s="31">
        <v>314.97699999999998</v>
      </c>
      <c r="AA1264" s="31"/>
      <c r="AB1264" s="31"/>
      <c r="AC1264" s="31">
        <f t="shared" si="3197"/>
        <v>4134.3280000000004</v>
      </c>
      <c r="AD1264" s="31">
        <f t="shared" si="3198"/>
        <v>4210.0770000000002</v>
      </c>
      <c r="AE1264" s="31">
        <f t="shared" si="3199"/>
        <v>4210.0770000000002</v>
      </c>
      <c r="AF1264" s="31"/>
      <c r="AG1264" s="31">
        <f t="shared" si="3200"/>
        <v>4134.3280000000004</v>
      </c>
      <c r="AH1264" s="31">
        <f t="shared" si="3201"/>
        <v>4210.0770000000002</v>
      </c>
      <c r="AI1264" s="31">
        <f t="shared" si="3202"/>
        <v>4210.0770000000002</v>
      </c>
      <c r="AJ1264" s="31"/>
      <c r="AK1264" s="31"/>
      <c r="AL1264" s="31"/>
      <c r="AM1264" s="31"/>
      <c r="AN1264" s="31"/>
      <c r="AO1264" s="31"/>
      <c r="AP1264" s="31"/>
      <c r="AQ1264" s="31"/>
      <c r="AR1264" s="31"/>
      <c r="AS1264" s="31">
        <f t="shared" si="3164"/>
        <v>4134.3280000000004</v>
      </c>
      <c r="AT1264" s="31">
        <f t="shared" si="3165"/>
        <v>4210.0770000000002</v>
      </c>
      <c r="AU1264" s="31">
        <f t="shared" si="3166"/>
        <v>4210.0770000000002</v>
      </c>
      <c r="AV1264" s="31"/>
      <c r="AW1264" s="32"/>
      <c r="AX1264" s="32"/>
      <c r="AY1264" s="1"/>
      <c r="AZ1264" s="1"/>
      <c r="BA1264" s="1"/>
      <c r="BB1264" s="1"/>
      <c r="BC1264" s="1"/>
      <c r="BD1264" s="1"/>
      <c r="BE1264" s="1"/>
    </row>
    <row r="1265">
      <c r="A1265" s="29" t="s">
        <v>512</v>
      </c>
      <c r="B1265" s="29" t="s">
        <v>27</v>
      </c>
      <c r="C1265" s="29" t="s">
        <v>29</v>
      </c>
      <c r="D1265" s="29" t="s">
        <v>445</v>
      </c>
      <c r="E1265" s="29" t="s">
        <v>41</v>
      </c>
      <c r="F1265" s="30" t="s">
        <v>42</v>
      </c>
      <c r="G1265" s="31">
        <v>0.29999999999999999</v>
      </c>
      <c r="H1265" s="31">
        <v>0.29999999999999999</v>
      </c>
      <c r="I1265" s="31">
        <v>0.29999999999999999</v>
      </c>
      <c r="J1265" s="31"/>
      <c r="K1265" s="31"/>
      <c r="L1265" s="31"/>
      <c r="M1265" s="31">
        <f t="shared" si="3071"/>
        <v>0.29999999999999999</v>
      </c>
      <c r="N1265" s="31">
        <f t="shared" si="3072"/>
        <v>0.29999999999999999</v>
      </c>
      <c r="O1265" s="31">
        <f t="shared" si="3073"/>
        <v>0.29999999999999999</v>
      </c>
      <c r="P1265" s="31"/>
      <c r="Q1265" s="31"/>
      <c r="R1265" s="31">
        <v>527.75099999999998</v>
      </c>
      <c r="S1265" s="31"/>
      <c r="T1265" s="31"/>
      <c r="U1265" s="31"/>
      <c r="V1265" s="31">
        <v>621.72299999999996</v>
      </c>
      <c r="W1265" s="31"/>
      <c r="X1265" s="31"/>
      <c r="Y1265" s="31"/>
      <c r="Z1265" s="31">
        <v>621.72299999999996</v>
      </c>
      <c r="AA1265" s="31"/>
      <c r="AB1265" s="31"/>
      <c r="AC1265" s="31">
        <f t="shared" si="3197"/>
        <v>528.05099999999993</v>
      </c>
      <c r="AD1265" s="31">
        <f t="shared" si="3198"/>
        <v>622.02299999999991</v>
      </c>
      <c r="AE1265" s="31">
        <f t="shared" si="3199"/>
        <v>622.02299999999991</v>
      </c>
      <c r="AF1265" s="31"/>
      <c r="AG1265" s="31">
        <f t="shared" si="3200"/>
        <v>528.05099999999993</v>
      </c>
      <c r="AH1265" s="31">
        <f t="shared" si="3201"/>
        <v>622.02299999999991</v>
      </c>
      <c r="AI1265" s="31">
        <f t="shared" si="3202"/>
        <v>622.02299999999991</v>
      </c>
      <c r="AJ1265" s="31"/>
      <c r="AK1265" s="31"/>
      <c r="AL1265" s="31"/>
      <c r="AM1265" s="31"/>
      <c r="AN1265" s="31"/>
      <c r="AO1265" s="31"/>
      <c r="AP1265" s="31"/>
      <c r="AQ1265" s="31"/>
      <c r="AR1265" s="31"/>
      <c r="AS1265" s="31">
        <f t="shared" si="3164"/>
        <v>528.05099999999993</v>
      </c>
      <c r="AT1265" s="31">
        <f t="shared" si="3165"/>
        <v>622.02299999999991</v>
      </c>
      <c r="AU1265" s="31">
        <f t="shared" si="3166"/>
        <v>622.02299999999991</v>
      </c>
      <c r="AV1265" s="31"/>
      <c r="AW1265" s="32"/>
      <c r="AX1265" s="32"/>
      <c r="AY1265" s="1"/>
      <c r="AZ1265" s="1"/>
      <c r="BA1265" s="1"/>
      <c r="BB1265" s="1"/>
      <c r="BC1265" s="1"/>
      <c r="BD1265" s="1"/>
      <c r="BE1265" s="1"/>
    </row>
    <row r="1266" ht="31.5">
      <c r="A1266" s="29" t="s">
        <v>512</v>
      </c>
      <c r="B1266" s="29" t="s">
        <v>27</v>
      </c>
      <c r="C1266" s="29" t="s">
        <v>29</v>
      </c>
      <c r="D1266" s="29" t="s">
        <v>447</v>
      </c>
      <c r="E1266" s="36"/>
      <c r="F1266" s="30" t="s">
        <v>448</v>
      </c>
      <c r="G1266" s="31">
        <f>G1267</f>
        <v>6009.8999999999996</v>
      </c>
      <c r="H1266" s="31">
        <f>H1267</f>
        <v>6009.8999999999996</v>
      </c>
      <c r="I1266" s="31">
        <f>I1267</f>
        <v>6009.8999999999996</v>
      </c>
      <c r="J1266" s="31">
        <f>J1267</f>
        <v>0</v>
      </c>
      <c r="K1266" s="31">
        <f>K1267</f>
        <v>0</v>
      </c>
      <c r="L1266" s="31">
        <f>L1267</f>
        <v>0</v>
      </c>
      <c r="M1266" s="31">
        <f t="shared" si="3071"/>
        <v>6009.8999999999996</v>
      </c>
      <c r="N1266" s="31">
        <f t="shared" si="3072"/>
        <v>6009.8999999999996</v>
      </c>
      <c r="O1266" s="31">
        <f t="shared" si="3073"/>
        <v>6009.8999999999996</v>
      </c>
      <c r="P1266" s="31">
        <f>P1267</f>
        <v>0</v>
      </c>
      <c r="Q1266" s="31">
        <f>Q1267</f>
        <v>0</v>
      </c>
      <c r="R1266" s="31">
        <f>R1267</f>
        <v>0</v>
      </c>
      <c r="S1266" s="31">
        <f>S1267</f>
        <v>0</v>
      </c>
      <c r="T1266" s="31">
        <f>T1267</f>
        <v>0</v>
      </c>
      <c r="U1266" s="31">
        <f>U1267</f>
        <v>0</v>
      </c>
      <c r="V1266" s="31">
        <f>V1267</f>
        <v>0</v>
      </c>
      <c r="W1266" s="31">
        <f>W1267</f>
        <v>0</v>
      </c>
      <c r="X1266" s="31">
        <f>X1267</f>
        <v>0</v>
      </c>
      <c r="Y1266" s="31">
        <f>Y1267</f>
        <v>0</v>
      </c>
      <c r="Z1266" s="31">
        <f>Z1267</f>
        <v>0</v>
      </c>
      <c r="AA1266" s="31">
        <f>AA1267</f>
        <v>0</v>
      </c>
      <c r="AB1266" s="31">
        <f>AB1267</f>
        <v>0</v>
      </c>
      <c r="AC1266" s="31">
        <f t="shared" si="3197"/>
        <v>6009.8999999999996</v>
      </c>
      <c r="AD1266" s="31">
        <f t="shared" si="3198"/>
        <v>6009.8999999999996</v>
      </c>
      <c r="AE1266" s="31">
        <f t="shared" si="3199"/>
        <v>6009.8999999999996</v>
      </c>
      <c r="AF1266" s="31">
        <f>AF1267</f>
        <v>0</v>
      </c>
      <c r="AG1266" s="31">
        <f t="shared" si="3200"/>
        <v>6009.8999999999996</v>
      </c>
      <c r="AH1266" s="31">
        <f t="shared" si="3201"/>
        <v>6009.8999999999996</v>
      </c>
      <c r="AI1266" s="31">
        <f t="shared" si="3202"/>
        <v>6009.8999999999996</v>
      </c>
      <c r="AJ1266" s="31">
        <f>AJ1267</f>
        <v>0</v>
      </c>
      <c r="AK1266" s="31">
        <f>AK1267</f>
        <v>0</v>
      </c>
      <c r="AL1266" s="31">
        <f>AL1267</f>
        <v>0</v>
      </c>
      <c r="AM1266" s="31">
        <f>AM1267</f>
        <v>0</v>
      </c>
      <c r="AN1266" s="31">
        <f>AN1267</f>
        <v>0</v>
      </c>
      <c r="AO1266" s="31">
        <f>AO1267</f>
        <v>0</v>
      </c>
      <c r="AP1266" s="31">
        <f>AP1267</f>
        <v>0</v>
      </c>
      <c r="AQ1266" s="31">
        <f>AQ1267</f>
        <v>0</v>
      </c>
      <c r="AR1266" s="31">
        <f>AR1267</f>
        <v>0</v>
      </c>
      <c r="AS1266" s="31">
        <f t="shared" si="3164"/>
        <v>6009.8999999999996</v>
      </c>
      <c r="AT1266" s="31">
        <f t="shared" si="3165"/>
        <v>6009.8999999999996</v>
      </c>
      <c r="AU1266" s="31">
        <f t="shared" si="3166"/>
        <v>6009.8999999999996</v>
      </c>
      <c r="AV1266" s="31">
        <f>AV1267</f>
        <v>0</v>
      </c>
      <c r="AW1266" s="32"/>
      <c r="AX1266" s="32"/>
      <c r="AY1266" s="1"/>
      <c r="AZ1266" s="1"/>
      <c r="BA1266" s="1"/>
      <c r="BB1266" s="1"/>
      <c r="BC1266" s="1"/>
      <c r="BD1266" s="1"/>
      <c r="BE1266" s="1"/>
    </row>
    <row r="1267" ht="31.5">
      <c r="A1267" s="29" t="s">
        <v>512</v>
      </c>
      <c r="B1267" s="29" t="s">
        <v>27</v>
      </c>
      <c r="C1267" s="29" t="s">
        <v>29</v>
      </c>
      <c r="D1267" s="29" t="s">
        <v>447</v>
      </c>
      <c r="E1267" s="29" t="s">
        <v>129</v>
      </c>
      <c r="F1267" s="30" t="s">
        <v>130</v>
      </c>
      <c r="G1267" s="31">
        <v>6009.8999999999996</v>
      </c>
      <c r="H1267" s="31">
        <v>6009.8999999999996</v>
      </c>
      <c r="I1267" s="31">
        <v>6009.8999999999996</v>
      </c>
      <c r="J1267" s="31"/>
      <c r="K1267" s="31"/>
      <c r="L1267" s="31"/>
      <c r="M1267" s="31">
        <f t="shared" si="3071"/>
        <v>6009.8999999999996</v>
      </c>
      <c r="N1267" s="31">
        <f t="shared" si="3072"/>
        <v>6009.8999999999996</v>
      </c>
      <c r="O1267" s="31">
        <f t="shared" si="3073"/>
        <v>6009.8999999999996</v>
      </c>
      <c r="P1267" s="31"/>
      <c r="Q1267" s="31"/>
      <c r="R1267" s="31"/>
      <c r="S1267" s="31"/>
      <c r="T1267" s="31"/>
      <c r="U1267" s="31"/>
      <c r="V1267" s="31"/>
      <c r="W1267" s="31"/>
      <c r="X1267" s="31"/>
      <c r="Y1267" s="31"/>
      <c r="Z1267" s="31"/>
      <c r="AA1267" s="31"/>
      <c r="AB1267" s="31"/>
      <c r="AC1267" s="31">
        <f t="shared" si="3197"/>
        <v>6009.8999999999996</v>
      </c>
      <c r="AD1267" s="31">
        <f t="shared" si="3198"/>
        <v>6009.8999999999996</v>
      </c>
      <c r="AE1267" s="31">
        <f t="shared" si="3199"/>
        <v>6009.8999999999996</v>
      </c>
      <c r="AF1267" s="31"/>
      <c r="AG1267" s="31">
        <f t="shared" si="3200"/>
        <v>6009.8999999999996</v>
      </c>
      <c r="AH1267" s="31">
        <f t="shared" si="3201"/>
        <v>6009.8999999999996</v>
      </c>
      <c r="AI1267" s="31">
        <f t="shared" si="3202"/>
        <v>6009.8999999999996</v>
      </c>
      <c r="AJ1267" s="31"/>
      <c r="AK1267" s="31"/>
      <c r="AL1267" s="31"/>
      <c r="AM1267" s="31"/>
      <c r="AN1267" s="31"/>
      <c r="AO1267" s="31"/>
      <c r="AP1267" s="31"/>
      <c r="AQ1267" s="31"/>
      <c r="AR1267" s="31"/>
      <c r="AS1267" s="31">
        <f t="shared" si="3164"/>
        <v>6009.8999999999996</v>
      </c>
      <c r="AT1267" s="31">
        <f t="shared" si="3165"/>
        <v>6009.8999999999996</v>
      </c>
      <c r="AU1267" s="31">
        <f t="shared" si="3166"/>
        <v>6009.8999999999996</v>
      </c>
      <c r="AV1267" s="31"/>
      <c r="AW1267" s="32"/>
      <c r="AX1267" s="32"/>
      <c r="AY1267" s="1"/>
      <c r="AZ1267" s="1"/>
      <c r="BA1267" s="1"/>
      <c r="BB1267" s="1"/>
      <c r="BC1267" s="1"/>
      <c r="BD1267" s="1"/>
      <c r="BE1267" s="1"/>
    </row>
    <row r="1268" ht="63">
      <c r="A1268" s="29" t="s">
        <v>512</v>
      </c>
      <c r="B1268" s="29" t="s">
        <v>27</v>
      </c>
      <c r="C1268" s="29" t="s">
        <v>29</v>
      </c>
      <c r="D1268" s="29" t="s">
        <v>514</v>
      </c>
      <c r="E1268" s="29"/>
      <c r="F1268" s="30" t="s">
        <v>515</v>
      </c>
      <c r="G1268" s="31">
        <f>G1269</f>
        <v>1110.9000000000001</v>
      </c>
      <c r="H1268" s="31">
        <f>H1269</f>
        <v>1110.9000000000001</v>
      </c>
      <c r="I1268" s="31">
        <f>I1269</f>
        <v>1110.9000000000001</v>
      </c>
      <c r="J1268" s="31">
        <f>J1269</f>
        <v>0</v>
      </c>
      <c r="K1268" s="31">
        <f>K1269</f>
        <v>0</v>
      </c>
      <c r="L1268" s="31">
        <f>L1269</f>
        <v>0</v>
      </c>
      <c r="M1268" s="31">
        <f t="shared" si="3071"/>
        <v>1110.9000000000001</v>
      </c>
      <c r="N1268" s="31">
        <f t="shared" si="3072"/>
        <v>1110.9000000000001</v>
      </c>
      <c r="O1268" s="31">
        <f t="shared" si="3073"/>
        <v>1110.9000000000001</v>
      </c>
      <c r="P1268" s="31">
        <f>P1269</f>
        <v>0</v>
      </c>
      <c r="Q1268" s="31">
        <f>Q1269</f>
        <v>0</v>
      </c>
      <c r="R1268" s="31">
        <f>R1269</f>
        <v>0</v>
      </c>
      <c r="S1268" s="31">
        <f>S1269</f>
        <v>0</v>
      </c>
      <c r="T1268" s="31">
        <f>T1269</f>
        <v>0</v>
      </c>
      <c r="U1268" s="31">
        <f>U1269</f>
        <v>0</v>
      </c>
      <c r="V1268" s="31">
        <f>V1269</f>
        <v>0</v>
      </c>
      <c r="W1268" s="31">
        <f>W1269</f>
        <v>0</v>
      </c>
      <c r="X1268" s="31">
        <f>X1269</f>
        <v>0</v>
      </c>
      <c r="Y1268" s="31">
        <f>Y1269</f>
        <v>0</v>
      </c>
      <c r="Z1268" s="31">
        <f>Z1269</f>
        <v>0</v>
      </c>
      <c r="AA1268" s="31">
        <f>AA1269</f>
        <v>0</v>
      </c>
      <c r="AB1268" s="31">
        <f>AB1269</f>
        <v>0</v>
      </c>
      <c r="AC1268" s="31">
        <f t="shared" si="3197"/>
        <v>1110.9000000000001</v>
      </c>
      <c r="AD1268" s="31">
        <f t="shared" si="3198"/>
        <v>1110.9000000000001</v>
      </c>
      <c r="AE1268" s="31">
        <f t="shared" si="3199"/>
        <v>1110.9000000000001</v>
      </c>
      <c r="AF1268" s="31">
        <f>AF1269</f>
        <v>0</v>
      </c>
      <c r="AG1268" s="31">
        <f t="shared" si="3200"/>
        <v>1110.9000000000001</v>
      </c>
      <c r="AH1268" s="31">
        <f t="shared" si="3201"/>
        <v>1110.9000000000001</v>
      </c>
      <c r="AI1268" s="31">
        <f t="shared" si="3202"/>
        <v>1110.9000000000001</v>
      </c>
      <c r="AJ1268" s="31">
        <f>AJ1269</f>
        <v>0</v>
      </c>
      <c r="AK1268" s="31">
        <f>AK1269</f>
        <v>0</v>
      </c>
      <c r="AL1268" s="31">
        <f>AL1269</f>
        <v>0</v>
      </c>
      <c r="AM1268" s="31">
        <f>AM1269</f>
        <v>0</v>
      </c>
      <c r="AN1268" s="31">
        <f>AN1269</f>
        <v>0</v>
      </c>
      <c r="AO1268" s="31">
        <f>AO1269</f>
        <v>0</v>
      </c>
      <c r="AP1268" s="31">
        <f>AP1269</f>
        <v>0</v>
      </c>
      <c r="AQ1268" s="31">
        <f>AQ1269</f>
        <v>0</v>
      </c>
      <c r="AR1268" s="31">
        <f>AR1269</f>
        <v>0</v>
      </c>
      <c r="AS1268" s="31">
        <f t="shared" si="3164"/>
        <v>1110.9000000000001</v>
      </c>
      <c r="AT1268" s="31">
        <f t="shared" si="3165"/>
        <v>1110.9000000000001</v>
      </c>
      <c r="AU1268" s="31">
        <f t="shared" si="3166"/>
        <v>1110.9000000000001</v>
      </c>
      <c r="AV1268" s="31">
        <f>AV1269</f>
        <v>0</v>
      </c>
      <c r="AW1268" s="32"/>
      <c r="AX1268" s="32"/>
      <c r="AY1268" s="1"/>
      <c r="AZ1268" s="1"/>
      <c r="BA1268" s="1"/>
      <c r="BB1268" s="1"/>
      <c r="BC1268" s="1"/>
      <c r="BD1268" s="1"/>
      <c r="BE1268" s="1"/>
    </row>
    <row r="1269" ht="31.5">
      <c r="A1269" s="29" t="s">
        <v>512</v>
      </c>
      <c r="B1269" s="29" t="s">
        <v>27</v>
      </c>
      <c r="C1269" s="29" t="s">
        <v>29</v>
      </c>
      <c r="D1269" s="29" t="s">
        <v>514</v>
      </c>
      <c r="E1269" s="29" t="s">
        <v>129</v>
      </c>
      <c r="F1269" s="30" t="s">
        <v>130</v>
      </c>
      <c r="G1269" s="31">
        <v>1110.9000000000001</v>
      </c>
      <c r="H1269" s="31">
        <v>1110.9000000000001</v>
      </c>
      <c r="I1269" s="31">
        <v>1110.9000000000001</v>
      </c>
      <c r="J1269" s="31"/>
      <c r="K1269" s="31"/>
      <c r="L1269" s="31"/>
      <c r="M1269" s="31">
        <f t="shared" si="3071"/>
        <v>1110.9000000000001</v>
      </c>
      <c r="N1269" s="31">
        <f t="shared" si="3072"/>
        <v>1110.9000000000001</v>
      </c>
      <c r="O1269" s="31">
        <f t="shared" si="3073"/>
        <v>1110.9000000000001</v>
      </c>
      <c r="P1269" s="31"/>
      <c r="Q1269" s="31"/>
      <c r="R1269" s="31"/>
      <c r="S1269" s="31"/>
      <c r="T1269" s="31"/>
      <c r="U1269" s="31"/>
      <c r="V1269" s="31"/>
      <c r="W1269" s="31"/>
      <c r="X1269" s="31"/>
      <c r="Y1269" s="31"/>
      <c r="Z1269" s="31"/>
      <c r="AA1269" s="31"/>
      <c r="AB1269" s="31"/>
      <c r="AC1269" s="31">
        <f t="shared" si="3197"/>
        <v>1110.9000000000001</v>
      </c>
      <c r="AD1269" s="31">
        <f t="shared" si="3198"/>
        <v>1110.9000000000001</v>
      </c>
      <c r="AE1269" s="31">
        <f t="shared" si="3199"/>
        <v>1110.9000000000001</v>
      </c>
      <c r="AF1269" s="31"/>
      <c r="AG1269" s="31">
        <f t="shared" si="3200"/>
        <v>1110.9000000000001</v>
      </c>
      <c r="AH1269" s="31">
        <f t="shared" si="3201"/>
        <v>1110.9000000000001</v>
      </c>
      <c r="AI1269" s="31">
        <f t="shared" si="3202"/>
        <v>1110.9000000000001</v>
      </c>
      <c r="AJ1269" s="31"/>
      <c r="AK1269" s="31"/>
      <c r="AL1269" s="31"/>
      <c r="AM1269" s="31"/>
      <c r="AN1269" s="31"/>
      <c r="AO1269" s="31"/>
      <c r="AP1269" s="31"/>
      <c r="AQ1269" s="31"/>
      <c r="AR1269" s="31"/>
      <c r="AS1269" s="31">
        <f t="shared" si="3164"/>
        <v>1110.9000000000001</v>
      </c>
      <c r="AT1269" s="31">
        <f t="shared" si="3165"/>
        <v>1110.9000000000001</v>
      </c>
      <c r="AU1269" s="31">
        <f t="shared" si="3166"/>
        <v>1110.9000000000001</v>
      </c>
      <c r="AV1269" s="31"/>
      <c r="AW1269" s="32"/>
      <c r="AX1269" s="32"/>
      <c r="AY1269" s="1"/>
      <c r="AZ1269" s="1"/>
      <c r="BA1269" s="1"/>
      <c r="BB1269" s="1"/>
      <c r="BC1269" s="1"/>
      <c r="BD1269" s="1"/>
      <c r="BE1269" s="1"/>
    </row>
    <row r="1270" ht="63">
      <c r="A1270" s="29" t="s">
        <v>512</v>
      </c>
      <c r="B1270" s="29" t="s">
        <v>27</v>
      </c>
      <c r="C1270" s="29" t="s">
        <v>29</v>
      </c>
      <c r="D1270" s="29" t="s">
        <v>268</v>
      </c>
      <c r="E1270" s="36"/>
      <c r="F1270" s="30" t="s">
        <v>269</v>
      </c>
      <c r="G1270" s="31">
        <f>G1271</f>
        <v>271.5</v>
      </c>
      <c r="H1270" s="31">
        <f>H1271</f>
        <v>271.5</v>
      </c>
      <c r="I1270" s="31">
        <f>I1271</f>
        <v>271.5</v>
      </c>
      <c r="J1270" s="31">
        <f>J1271</f>
        <v>0</v>
      </c>
      <c r="K1270" s="31">
        <f>K1271</f>
        <v>0</v>
      </c>
      <c r="L1270" s="31">
        <f>L1271</f>
        <v>0</v>
      </c>
      <c r="M1270" s="31">
        <f t="shared" si="3071"/>
        <v>271.5</v>
      </c>
      <c r="N1270" s="31">
        <f t="shared" si="3072"/>
        <v>271.5</v>
      </c>
      <c r="O1270" s="31">
        <f t="shared" si="3073"/>
        <v>271.5</v>
      </c>
      <c r="P1270" s="31">
        <f>P1271</f>
        <v>0</v>
      </c>
      <c r="Q1270" s="31">
        <f>Q1271</f>
        <v>0</v>
      </c>
      <c r="R1270" s="31">
        <f>R1271</f>
        <v>0</v>
      </c>
      <c r="S1270" s="31">
        <f>S1271</f>
        <v>0</v>
      </c>
      <c r="T1270" s="31">
        <f>T1271</f>
        <v>0</v>
      </c>
      <c r="U1270" s="31">
        <f>U1271</f>
        <v>0</v>
      </c>
      <c r="V1270" s="31">
        <f>V1271</f>
        <v>0</v>
      </c>
      <c r="W1270" s="31">
        <f>W1271</f>
        <v>0</v>
      </c>
      <c r="X1270" s="31">
        <f>X1271</f>
        <v>0</v>
      </c>
      <c r="Y1270" s="31">
        <f>Y1271</f>
        <v>0</v>
      </c>
      <c r="Z1270" s="31">
        <f>Z1271</f>
        <v>0</v>
      </c>
      <c r="AA1270" s="31">
        <f>AA1271</f>
        <v>0</v>
      </c>
      <c r="AB1270" s="31">
        <f>AB1271</f>
        <v>0</v>
      </c>
      <c r="AC1270" s="31">
        <f t="shared" si="3197"/>
        <v>271.5</v>
      </c>
      <c r="AD1270" s="31">
        <f t="shared" si="3198"/>
        <v>271.5</v>
      </c>
      <c r="AE1270" s="31">
        <f t="shared" si="3199"/>
        <v>271.5</v>
      </c>
      <c r="AF1270" s="31">
        <f>AF1271</f>
        <v>0</v>
      </c>
      <c r="AG1270" s="31">
        <f t="shared" si="3200"/>
        <v>271.5</v>
      </c>
      <c r="AH1270" s="31">
        <f t="shared" si="3201"/>
        <v>271.5</v>
      </c>
      <c r="AI1270" s="31">
        <f t="shared" si="3202"/>
        <v>271.5</v>
      </c>
      <c r="AJ1270" s="31">
        <f>AJ1271</f>
        <v>0</v>
      </c>
      <c r="AK1270" s="31">
        <f>AK1271</f>
        <v>0</v>
      </c>
      <c r="AL1270" s="31">
        <f>AL1271</f>
        <v>0</v>
      </c>
      <c r="AM1270" s="31">
        <f>AM1271</f>
        <v>0</v>
      </c>
      <c r="AN1270" s="31">
        <f>AN1271</f>
        <v>0</v>
      </c>
      <c r="AO1270" s="31">
        <f>AO1271</f>
        <v>0</v>
      </c>
      <c r="AP1270" s="31">
        <f>AP1271</f>
        <v>0</v>
      </c>
      <c r="AQ1270" s="31">
        <f>AQ1271</f>
        <v>0</v>
      </c>
      <c r="AR1270" s="31">
        <f>AR1271</f>
        <v>0</v>
      </c>
      <c r="AS1270" s="31">
        <f t="shared" si="3164"/>
        <v>271.5</v>
      </c>
      <c r="AT1270" s="31">
        <f t="shared" si="3165"/>
        <v>271.5</v>
      </c>
      <c r="AU1270" s="31">
        <f t="shared" si="3166"/>
        <v>271.5</v>
      </c>
      <c r="AV1270" s="31">
        <f>AV1271</f>
        <v>0</v>
      </c>
      <c r="AW1270" s="32"/>
      <c r="AX1270" s="32"/>
      <c r="AY1270" s="1"/>
      <c r="AZ1270" s="1"/>
      <c r="BA1270" s="1"/>
      <c r="BB1270" s="1"/>
      <c r="BC1270" s="1"/>
      <c r="BD1270" s="1"/>
      <c r="BE1270" s="1"/>
    </row>
    <row r="1271" ht="31.5">
      <c r="A1271" s="29" t="s">
        <v>512</v>
      </c>
      <c r="B1271" s="29" t="s">
        <v>27</v>
      </c>
      <c r="C1271" s="29" t="s">
        <v>29</v>
      </c>
      <c r="D1271" s="29" t="s">
        <v>268</v>
      </c>
      <c r="E1271" s="29" t="s">
        <v>129</v>
      </c>
      <c r="F1271" s="30" t="s">
        <v>130</v>
      </c>
      <c r="G1271" s="31">
        <v>271.5</v>
      </c>
      <c r="H1271" s="31">
        <v>271.5</v>
      </c>
      <c r="I1271" s="31">
        <v>271.5</v>
      </c>
      <c r="J1271" s="31"/>
      <c r="K1271" s="31"/>
      <c r="L1271" s="31"/>
      <c r="M1271" s="31">
        <f t="shared" si="3071"/>
        <v>271.5</v>
      </c>
      <c r="N1271" s="31">
        <f t="shared" si="3072"/>
        <v>271.5</v>
      </c>
      <c r="O1271" s="31">
        <f t="shared" si="3073"/>
        <v>271.5</v>
      </c>
      <c r="P1271" s="31"/>
      <c r="Q1271" s="31"/>
      <c r="R1271" s="31"/>
      <c r="S1271" s="31"/>
      <c r="T1271" s="31"/>
      <c r="U1271" s="31"/>
      <c r="V1271" s="31"/>
      <c r="W1271" s="31"/>
      <c r="X1271" s="31"/>
      <c r="Y1271" s="31"/>
      <c r="Z1271" s="31"/>
      <c r="AA1271" s="31"/>
      <c r="AB1271" s="31"/>
      <c r="AC1271" s="31">
        <f t="shared" si="3197"/>
        <v>271.5</v>
      </c>
      <c r="AD1271" s="31">
        <f t="shared" si="3198"/>
        <v>271.5</v>
      </c>
      <c r="AE1271" s="31">
        <f t="shared" si="3199"/>
        <v>271.5</v>
      </c>
      <c r="AF1271" s="31"/>
      <c r="AG1271" s="31">
        <f t="shared" si="3200"/>
        <v>271.5</v>
      </c>
      <c r="AH1271" s="31">
        <f t="shared" si="3201"/>
        <v>271.5</v>
      </c>
      <c r="AI1271" s="31">
        <f t="shared" si="3202"/>
        <v>271.5</v>
      </c>
      <c r="AJ1271" s="31"/>
      <c r="AK1271" s="31"/>
      <c r="AL1271" s="31"/>
      <c r="AM1271" s="31"/>
      <c r="AN1271" s="31"/>
      <c r="AO1271" s="31"/>
      <c r="AP1271" s="31"/>
      <c r="AQ1271" s="31"/>
      <c r="AR1271" s="31"/>
      <c r="AS1271" s="31">
        <f t="shared" si="3164"/>
        <v>271.5</v>
      </c>
      <c r="AT1271" s="31">
        <f t="shared" si="3165"/>
        <v>271.5</v>
      </c>
      <c r="AU1271" s="31">
        <f t="shared" si="3166"/>
        <v>271.5</v>
      </c>
      <c r="AV1271" s="31"/>
      <c r="AW1271" s="32"/>
      <c r="AX1271" s="32"/>
      <c r="AY1271" s="1"/>
      <c r="AZ1271" s="1"/>
      <c r="BA1271" s="1"/>
      <c r="BB1271" s="1"/>
      <c r="BC1271" s="1"/>
      <c r="BD1271" s="1"/>
      <c r="BE1271" s="1"/>
    </row>
    <row r="1272" s="19" customFormat="1" ht="31.5">
      <c r="A1272" s="20" t="s">
        <v>512</v>
      </c>
      <c r="B1272" s="20" t="s">
        <v>63</v>
      </c>
      <c r="C1272" s="20"/>
      <c r="D1272" s="20"/>
      <c r="E1272" s="34"/>
      <c r="F1272" s="21" t="s">
        <v>143</v>
      </c>
      <c r="G1272" s="22">
        <f>G1273+G1282</f>
        <v>5299.2999999999993</v>
      </c>
      <c r="H1272" s="22">
        <f>H1273+H1282</f>
        <v>5590.1000000000004</v>
      </c>
      <c r="I1272" s="22">
        <f>I1273+I1282</f>
        <v>5707.8999999999996</v>
      </c>
      <c r="J1272" s="22">
        <f>J1273+J1282</f>
        <v>-1582.5999999999999</v>
      </c>
      <c r="K1272" s="22">
        <f>K1273+K1282</f>
        <v>-1831.0999999999999</v>
      </c>
      <c r="L1272" s="22">
        <f>L1273+L1282</f>
        <v>-1948.9000000000001</v>
      </c>
      <c r="M1272" s="22">
        <f t="shared" si="3071"/>
        <v>3716.6999999999994</v>
      </c>
      <c r="N1272" s="22">
        <f t="shared" si="3072"/>
        <v>3759.0000000000005</v>
      </c>
      <c r="O1272" s="22">
        <f t="shared" si="3073"/>
        <v>3758.9999999999995</v>
      </c>
      <c r="P1272" s="22">
        <f>P1273+P1282</f>
        <v>0</v>
      </c>
      <c r="Q1272" s="22">
        <f>Q1273+Q1282</f>
        <v>0</v>
      </c>
      <c r="R1272" s="22">
        <f>R1273+R1282</f>
        <v>-1110.2</v>
      </c>
      <c r="S1272" s="22">
        <f>S1273+S1282</f>
        <v>0</v>
      </c>
      <c r="T1272" s="22">
        <f>T1273+T1282</f>
        <v>0</v>
      </c>
      <c r="U1272" s="22">
        <f>U1273+U1282</f>
        <v>0</v>
      </c>
      <c r="V1272" s="22">
        <f>V1273+V1282</f>
        <v>0</v>
      </c>
      <c r="W1272" s="22">
        <f>W1273+W1282</f>
        <v>0</v>
      </c>
      <c r="X1272" s="22">
        <f>X1273+X1282</f>
        <v>0</v>
      </c>
      <c r="Y1272" s="22">
        <f>Y1273+Y1282</f>
        <v>0</v>
      </c>
      <c r="Z1272" s="22">
        <f>Z1273+Z1282</f>
        <v>0</v>
      </c>
      <c r="AA1272" s="22">
        <f>AA1273+AA1282</f>
        <v>0</v>
      </c>
      <c r="AB1272" s="22">
        <f>AB1273+AB1282</f>
        <v>0</v>
      </c>
      <c r="AC1272" s="22">
        <f t="shared" si="3197"/>
        <v>2606.4999999999991</v>
      </c>
      <c r="AD1272" s="22">
        <f t="shared" si="3198"/>
        <v>3759.0000000000005</v>
      </c>
      <c r="AE1272" s="22">
        <f t="shared" si="3199"/>
        <v>3758.9999999999995</v>
      </c>
      <c r="AF1272" s="22">
        <f>AF1273+AF1282</f>
        <v>0</v>
      </c>
      <c r="AG1272" s="22">
        <f t="shared" si="3200"/>
        <v>2606.4999999999991</v>
      </c>
      <c r="AH1272" s="22">
        <f t="shared" si="3201"/>
        <v>3759.0000000000005</v>
      </c>
      <c r="AI1272" s="22">
        <f t="shared" si="3202"/>
        <v>3758.9999999999995</v>
      </c>
      <c r="AJ1272" s="22">
        <f>AJ1273+AJ1282</f>
        <v>0</v>
      </c>
      <c r="AK1272" s="22">
        <f>AK1273+AK1282</f>
        <v>0</v>
      </c>
      <c r="AL1272" s="22">
        <f>AL1273+AL1282</f>
        <v>0</v>
      </c>
      <c r="AM1272" s="22">
        <f>AM1273+AM1282</f>
        <v>0</v>
      </c>
      <c r="AN1272" s="22">
        <f>AN1273+AN1282</f>
        <v>0</v>
      </c>
      <c r="AO1272" s="22">
        <f>AO1273+AO1282</f>
        <v>0</v>
      </c>
      <c r="AP1272" s="22">
        <f>AP1273+AP1282</f>
        <v>0</v>
      </c>
      <c r="AQ1272" s="22">
        <f>AQ1273+AQ1282</f>
        <v>0</v>
      </c>
      <c r="AR1272" s="22">
        <f>AR1273+AR1282</f>
        <v>0</v>
      </c>
      <c r="AS1272" s="22">
        <f t="shared" si="3164"/>
        <v>2606.4999999999991</v>
      </c>
      <c r="AT1272" s="22">
        <f t="shared" si="3165"/>
        <v>3759.0000000000005</v>
      </c>
      <c r="AU1272" s="22">
        <f t="shared" si="3166"/>
        <v>3758.9999999999995</v>
      </c>
      <c r="AV1272" s="22">
        <f>AV1273+AV1282</f>
        <v>0</v>
      </c>
      <c r="AW1272" s="23"/>
      <c r="AX1272" s="23"/>
      <c r="AY1272" s="19"/>
      <c r="AZ1272" s="19"/>
      <c r="BA1272" s="19"/>
      <c r="BB1272" s="19"/>
      <c r="BC1272" s="19"/>
      <c r="BD1272" s="19"/>
      <c r="BE1272" s="19"/>
    </row>
    <row r="1273" s="24" customFormat="1" ht="47.25">
      <c r="A1273" s="25" t="s">
        <v>512</v>
      </c>
      <c r="B1273" s="25" t="s">
        <v>63</v>
      </c>
      <c r="C1273" s="25" t="s">
        <v>295</v>
      </c>
      <c r="D1273" s="25"/>
      <c r="E1273" s="35"/>
      <c r="F1273" s="26" t="s">
        <v>451</v>
      </c>
      <c r="G1273" s="27">
        <f t="shared" ref="G1273:G1275" si="3203">G1274</f>
        <v>3271.6999999999998</v>
      </c>
      <c r="H1273" s="27">
        <f t="shared" ref="H1273:H1275" si="3204">H1274</f>
        <v>3520.1999999999998</v>
      </c>
      <c r="I1273" s="27">
        <f t="shared" ref="I1273:I1275" si="3205">I1274</f>
        <v>3638</v>
      </c>
      <c r="J1273" s="27">
        <f t="shared" ref="J1273:J1275" si="3206">J1274</f>
        <v>-1582.5999999999999</v>
      </c>
      <c r="K1273" s="27">
        <f t="shared" ref="K1273:K1275" si="3207">K1274</f>
        <v>-1831.0999999999999</v>
      </c>
      <c r="L1273" s="27">
        <f t="shared" ref="L1273:L1275" si="3208">L1274</f>
        <v>-1948.9000000000001</v>
      </c>
      <c r="M1273" s="27">
        <f t="shared" ref="M1273:M1336" si="3209">G1273+J1273</f>
        <v>1689.0999999999999</v>
      </c>
      <c r="N1273" s="27">
        <f t="shared" ref="N1273:N1336" si="3210">H1273+K1273</f>
        <v>1689.0999999999999</v>
      </c>
      <c r="O1273" s="27">
        <f t="shared" ref="O1273:O1336" si="3211">I1273+L1273</f>
        <v>1689.0999999999999</v>
      </c>
      <c r="P1273" s="27">
        <f t="shared" ref="P1273:P1275" si="3212">P1274</f>
        <v>0</v>
      </c>
      <c r="Q1273" s="27">
        <f t="shared" ref="Q1273:Q1275" si="3213">Q1274</f>
        <v>0</v>
      </c>
      <c r="R1273" s="27">
        <f t="shared" ref="R1273:R1275" si="3214">R1274</f>
        <v>-1110.2</v>
      </c>
      <c r="S1273" s="27">
        <f t="shared" ref="S1273:S1275" si="3215">S1274</f>
        <v>0</v>
      </c>
      <c r="T1273" s="27">
        <f t="shared" ref="T1273:T1275" si="3216">T1274</f>
        <v>0</v>
      </c>
      <c r="U1273" s="27">
        <f t="shared" ref="U1273:U1275" si="3217">U1274</f>
        <v>0</v>
      </c>
      <c r="V1273" s="27">
        <f t="shared" ref="V1273:V1275" si="3218">V1274</f>
        <v>0</v>
      </c>
      <c r="W1273" s="27">
        <f t="shared" ref="W1273:W1275" si="3219">W1274</f>
        <v>0</v>
      </c>
      <c r="X1273" s="27">
        <f t="shared" ref="X1273:X1275" si="3220">X1274</f>
        <v>0</v>
      </c>
      <c r="Y1273" s="27">
        <f t="shared" ref="Y1273:Y1275" si="3221">Y1274</f>
        <v>0</v>
      </c>
      <c r="Z1273" s="27">
        <f t="shared" ref="Z1273:Z1275" si="3222">Z1274</f>
        <v>0</v>
      </c>
      <c r="AA1273" s="27">
        <f t="shared" ref="AA1273:AA1275" si="3223">AA1274</f>
        <v>0</v>
      </c>
      <c r="AB1273" s="27">
        <f t="shared" ref="AB1273:AB1275" si="3224">AB1274</f>
        <v>0</v>
      </c>
      <c r="AC1273" s="27">
        <f t="shared" si="3197"/>
        <v>578.89999999999986</v>
      </c>
      <c r="AD1273" s="27">
        <f t="shared" si="3198"/>
        <v>1689.0999999999999</v>
      </c>
      <c r="AE1273" s="27">
        <f t="shared" si="3199"/>
        <v>1689.0999999999999</v>
      </c>
      <c r="AF1273" s="27">
        <f t="shared" ref="AF1273:AF1275" si="3225">AF1274</f>
        <v>0</v>
      </c>
      <c r="AG1273" s="27">
        <f t="shared" si="3200"/>
        <v>578.89999999999986</v>
      </c>
      <c r="AH1273" s="27">
        <f t="shared" si="3201"/>
        <v>1689.0999999999999</v>
      </c>
      <c r="AI1273" s="27">
        <f t="shared" si="3202"/>
        <v>1689.0999999999999</v>
      </c>
      <c r="AJ1273" s="27">
        <f t="shared" ref="AJ1273:AJ1275" si="3226">AJ1274</f>
        <v>0</v>
      </c>
      <c r="AK1273" s="27">
        <f t="shared" ref="AK1273:AK1275" si="3227">AK1274</f>
        <v>0</v>
      </c>
      <c r="AL1273" s="27">
        <f t="shared" ref="AL1273:AL1275" si="3228">AL1274</f>
        <v>0</v>
      </c>
      <c r="AM1273" s="27">
        <f t="shared" ref="AM1273:AM1275" si="3229">AM1274</f>
        <v>0</v>
      </c>
      <c r="AN1273" s="27">
        <f t="shared" ref="AN1273:AN1275" si="3230">AN1274</f>
        <v>0</v>
      </c>
      <c r="AO1273" s="27">
        <f t="shared" ref="AO1273:AO1275" si="3231">AO1274</f>
        <v>0</v>
      </c>
      <c r="AP1273" s="27">
        <f t="shared" ref="AP1273:AP1275" si="3232">AP1274</f>
        <v>0</v>
      </c>
      <c r="AQ1273" s="27">
        <f t="shared" ref="AQ1273:AQ1275" si="3233">AQ1274</f>
        <v>0</v>
      </c>
      <c r="AR1273" s="27">
        <f t="shared" ref="AR1273:AR1275" si="3234">AR1274</f>
        <v>0</v>
      </c>
      <c r="AS1273" s="27">
        <f t="shared" si="3164"/>
        <v>578.89999999999986</v>
      </c>
      <c r="AT1273" s="27">
        <f t="shared" si="3165"/>
        <v>1689.0999999999999</v>
      </c>
      <c r="AU1273" s="27">
        <f t="shared" si="3166"/>
        <v>1689.0999999999999</v>
      </c>
      <c r="AV1273" s="27">
        <f t="shared" ref="AV1273:AV1275" si="3235">AV1274</f>
        <v>0</v>
      </c>
      <c r="AW1273" s="28"/>
      <c r="AX1273" s="28"/>
      <c r="AY1273" s="24"/>
      <c r="AZ1273" s="24"/>
      <c r="BA1273" s="24"/>
      <c r="BB1273" s="24"/>
      <c r="BC1273" s="24"/>
      <c r="BD1273" s="24"/>
      <c r="BE1273" s="24"/>
    </row>
    <row r="1274">
      <c r="A1274" s="29" t="s">
        <v>512</v>
      </c>
      <c r="B1274" s="29" t="s">
        <v>63</v>
      </c>
      <c r="C1274" s="29" t="s">
        <v>295</v>
      </c>
      <c r="D1274" s="29" t="s">
        <v>229</v>
      </c>
      <c r="E1274" s="36"/>
      <c r="F1274" s="30" t="s">
        <v>230</v>
      </c>
      <c r="G1274" s="31">
        <f t="shared" si="3203"/>
        <v>3271.6999999999998</v>
      </c>
      <c r="H1274" s="31">
        <f t="shared" si="3204"/>
        <v>3520.1999999999998</v>
      </c>
      <c r="I1274" s="31">
        <f t="shared" si="3205"/>
        <v>3638</v>
      </c>
      <c r="J1274" s="31">
        <f t="shared" si="3206"/>
        <v>-1582.5999999999999</v>
      </c>
      <c r="K1274" s="31">
        <f t="shared" si="3207"/>
        <v>-1831.0999999999999</v>
      </c>
      <c r="L1274" s="31">
        <f t="shared" si="3208"/>
        <v>-1948.9000000000001</v>
      </c>
      <c r="M1274" s="31">
        <f t="shared" si="3209"/>
        <v>1689.0999999999999</v>
      </c>
      <c r="N1274" s="31">
        <f t="shared" si="3210"/>
        <v>1689.0999999999999</v>
      </c>
      <c r="O1274" s="31">
        <f t="shared" si="3211"/>
        <v>1689.0999999999999</v>
      </c>
      <c r="P1274" s="31">
        <f t="shared" si="3212"/>
        <v>0</v>
      </c>
      <c r="Q1274" s="31">
        <f t="shared" si="3213"/>
        <v>0</v>
      </c>
      <c r="R1274" s="31">
        <f t="shared" si="3214"/>
        <v>-1110.2</v>
      </c>
      <c r="S1274" s="31">
        <f t="shared" si="3215"/>
        <v>0</v>
      </c>
      <c r="T1274" s="31">
        <f t="shared" si="3216"/>
        <v>0</v>
      </c>
      <c r="U1274" s="31">
        <f t="shared" si="3217"/>
        <v>0</v>
      </c>
      <c r="V1274" s="31">
        <f t="shared" si="3218"/>
        <v>0</v>
      </c>
      <c r="W1274" s="31">
        <f t="shared" si="3219"/>
        <v>0</v>
      </c>
      <c r="X1274" s="31">
        <f t="shared" si="3220"/>
        <v>0</v>
      </c>
      <c r="Y1274" s="31">
        <f t="shared" si="3221"/>
        <v>0</v>
      </c>
      <c r="Z1274" s="31">
        <f t="shared" si="3222"/>
        <v>0</v>
      </c>
      <c r="AA1274" s="31">
        <f t="shared" si="3223"/>
        <v>0</v>
      </c>
      <c r="AB1274" s="31">
        <f t="shared" si="3224"/>
        <v>0</v>
      </c>
      <c r="AC1274" s="31">
        <f t="shared" si="3197"/>
        <v>578.89999999999986</v>
      </c>
      <c r="AD1274" s="31">
        <f t="shared" si="3198"/>
        <v>1689.0999999999999</v>
      </c>
      <c r="AE1274" s="31">
        <f t="shared" si="3199"/>
        <v>1689.0999999999999</v>
      </c>
      <c r="AF1274" s="31">
        <f t="shared" si="3225"/>
        <v>0</v>
      </c>
      <c r="AG1274" s="31">
        <f t="shared" si="3200"/>
        <v>578.89999999999986</v>
      </c>
      <c r="AH1274" s="31">
        <f t="shared" si="3201"/>
        <v>1689.0999999999999</v>
      </c>
      <c r="AI1274" s="31">
        <f t="shared" si="3202"/>
        <v>1689.0999999999999</v>
      </c>
      <c r="AJ1274" s="31">
        <f t="shared" si="3226"/>
        <v>0</v>
      </c>
      <c r="AK1274" s="31">
        <f t="shared" si="3227"/>
        <v>0</v>
      </c>
      <c r="AL1274" s="31">
        <f t="shared" si="3228"/>
        <v>0</v>
      </c>
      <c r="AM1274" s="31">
        <f t="shared" si="3229"/>
        <v>0</v>
      </c>
      <c r="AN1274" s="31">
        <f t="shared" si="3230"/>
        <v>0</v>
      </c>
      <c r="AO1274" s="31">
        <f t="shared" si="3231"/>
        <v>0</v>
      </c>
      <c r="AP1274" s="31">
        <f t="shared" si="3232"/>
        <v>0</v>
      </c>
      <c r="AQ1274" s="31">
        <f t="shared" si="3233"/>
        <v>0</v>
      </c>
      <c r="AR1274" s="31">
        <f t="shared" si="3234"/>
        <v>0</v>
      </c>
      <c r="AS1274" s="31">
        <f t="shared" si="3164"/>
        <v>578.89999999999986</v>
      </c>
      <c r="AT1274" s="31">
        <f t="shared" si="3165"/>
        <v>1689.0999999999999</v>
      </c>
      <c r="AU1274" s="31">
        <f t="shared" si="3166"/>
        <v>1689.0999999999999</v>
      </c>
      <c r="AV1274" s="31">
        <f t="shared" si="3235"/>
        <v>0</v>
      </c>
      <c r="AW1274" s="32"/>
      <c r="AX1274" s="32"/>
      <c r="AY1274" s="1"/>
      <c r="AZ1274" s="1"/>
      <c r="BA1274" s="1"/>
      <c r="BB1274" s="1"/>
      <c r="BC1274" s="1"/>
      <c r="BD1274" s="1"/>
      <c r="BE1274" s="1"/>
    </row>
    <row r="1275" hidden="1">
      <c r="A1275" s="29" t="s">
        <v>512</v>
      </c>
      <c r="B1275" s="29" t="s">
        <v>63</v>
      </c>
      <c r="C1275" s="29" t="s">
        <v>295</v>
      </c>
      <c r="D1275" s="29" t="s">
        <v>231</v>
      </c>
      <c r="E1275" s="36"/>
      <c r="F1275" s="30" t="s">
        <v>34</v>
      </c>
      <c r="G1275" s="31">
        <f t="shared" si="3203"/>
        <v>3271.6999999999998</v>
      </c>
      <c r="H1275" s="31">
        <f t="shared" si="3204"/>
        <v>3520.1999999999998</v>
      </c>
      <c r="I1275" s="31">
        <f t="shared" si="3205"/>
        <v>3638</v>
      </c>
      <c r="J1275" s="31">
        <f t="shared" si="3206"/>
        <v>-1582.5999999999999</v>
      </c>
      <c r="K1275" s="31">
        <f t="shared" si="3207"/>
        <v>-1831.0999999999999</v>
      </c>
      <c r="L1275" s="31">
        <f t="shared" si="3208"/>
        <v>-1948.9000000000001</v>
      </c>
      <c r="M1275" s="31">
        <f t="shared" si="3209"/>
        <v>1689.0999999999999</v>
      </c>
      <c r="N1275" s="31">
        <f t="shared" si="3210"/>
        <v>1689.0999999999999</v>
      </c>
      <c r="O1275" s="31">
        <f t="shared" si="3211"/>
        <v>1689.0999999999999</v>
      </c>
      <c r="P1275" s="31">
        <f t="shared" si="3212"/>
        <v>0</v>
      </c>
      <c r="Q1275" s="31">
        <f t="shared" si="3213"/>
        <v>0</v>
      </c>
      <c r="R1275" s="31">
        <f t="shared" si="3214"/>
        <v>-1110.2</v>
      </c>
      <c r="S1275" s="31">
        <f t="shared" si="3215"/>
        <v>0</v>
      </c>
      <c r="T1275" s="31">
        <f t="shared" si="3216"/>
        <v>0</v>
      </c>
      <c r="U1275" s="31">
        <f t="shared" si="3217"/>
        <v>0</v>
      </c>
      <c r="V1275" s="31">
        <f t="shared" si="3218"/>
        <v>0</v>
      </c>
      <c r="W1275" s="31">
        <f t="shared" si="3219"/>
        <v>0</v>
      </c>
      <c r="X1275" s="31">
        <f t="shared" si="3220"/>
        <v>0</v>
      </c>
      <c r="Y1275" s="31">
        <f t="shared" si="3221"/>
        <v>0</v>
      </c>
      <c r="Z1275" s="31">
        <f t="shared" si="3222"/>
        <v>0</v>
      </c>
      <c r="AA1275" s="31">
        <f t="shared" si="3223"/>
        <v>0</v>
      </c>
      <c r="AB1275" s="31">
        <f t="shared" si="3224"/>
        <v>0</v>
      </c>
      <c r="AC1275" s="31">
        <f t="shared" si="3197"/>
        <v>578.89999999999986</v>
      </c>
      <c r="AD1275" s="31">
        <f t="shared" si="3198"/>
        <v>1689.0999999999999</v>
      </c>
      <c r="AE1275" s="31">
        <f t="shared" si="3199"/>
        <v>1689.0999999999999</v>
      </c>
      <c r="AF1275" s="31">
        <f t="shared" si="3225"/>
        <v>0</v>
      </c>
      <c r="AG1275" s="31">
        <f t="shared" si="3200"/>
        <v>578.89999999999986</v>
      </c>
      <c r="AH1275" s="31">
        <f t="shared" si="3201"/>
        <v>1689.0999999999999</v>
      </c>
      <c r="AI1275" s="31">
        <f t="shared" si="3202"/>
        <v>1689.0999999999999</v>
      </c>
      <c r="AJ1275" s="31">
        <f t="shared" si="3226"/>
        <v>0</v>
      </c>
      <c r="AK1275" s="31">
        <f t="shared" si="3227"/>
        <v>0</v>
      </c>
      <c r="AL1275" s="31">
        <f t="shared" si="3228"/>
        <v>0</v>
      </c>
      <c r="AM1275" s="31">
        <f t="shared" si="3229"/>
        <v>0</v>
      </c>
      <c r="AN1275" s="31">
        <f t="shared" si="3230"/>
        <v>0</v>
      </c>
      <c r="AO1275" s="31">
        <f t="shared" si="3231"/>
        <v>0</v>
      </c>
      <c r="AP1275" s="31">
        <f t="shared" si="3232"/>
        <v>0</v>
      </c>
      <c r="AQ1275" s="31">
        <f t="shared" si="3233"/>
        <v>0</v>
      </c>
      <c r="AR1275" s="31">
        <f t="shared" si="3234"/>
        <v>0</v>
      </c>
      <c r="AS1275" s="31">
        <f t="shared" si="3164"/>
        <v>578.89999999999986</v>
      </c>
      <c r="AT1275" s="31">
        <f t="shared" si="3165"/>
        <v>1689.0999999999999</v>
      </c>
      <c r="AU1275" s="31">
        <f t="shared" si="3166"/>
        <v>1689.0999999999999</v>
      </c>
      <c r="AV1275" s="31">
        <f t="shared" si="3235"/>
        <v>0</v>
      </c>
      <c r="AW1275" s="32">
        <v>0</v>
      </c>
      <c r="AX1275" s="32"/>
      <c r="AY1275" s="1" t="s">
        <v>152</v>
      </c>
      <c r="AZ1275" s="1"/>
      <c r="BA1275" s="1"/>
      <c r="BB1275" s="1"/>
      <c r="BC1275" s="1"/>
      <c r="BD1275" s="1"/>
      <c r="BE1275" s="1"/>
    </row>
    <row r="1276" ht="94.5">
      <c r="A1276" s="29" t="s">
        <v>512</v>
      </c>
      <c r="B1276" s="29" t="s">
        <v>63</v>
      </c>
      <c r="C1276" s="29" t="s">
        <v>295</v>
      </c>
      <c r="D1276" s="29" t="s">
        <v>452</v>
      </c>
      <c r="E1276" s="36"/>
      <c r="F1276" s="30" t="s">
        <v>453</v>
      </c>
      <c r="G1276" s="31">
        <f>G1277+G1279</f>
        <v>3271.6999999999998</v>
      </c>
      <c r="H1276" s="31">
        <f>H1277+H1279</f>
        <v>3520.1999999999998</v>
      </c>
      <c r="I1276" s="31">
        <f>I1277+I1279</f>
        <v>3638</v>
      </c>
      <c r="J1276" s="31">
        <f>J1277+J1279</f>
        <v>-1582.5999999999999</v>
      </c>
      <c r="K1276" s="31">
        <f>K1277+K1279</f>
        <v>-1831.0999999999999</v>
      </c>
      <c r="L1276" s="31">
        <f>L1277+L1279</f>
        <v>-1948.9000000000001</v>
      </c>
      <c r="M1276" s="31">
        <f t="shared" si="3209"/>
        <v>1689.0999999999999</v>
      </c>
      <c r="N1276" s="31">
        <f t="shared" si="3210"/>
        <v>1689.0999999999999</v>
      </c>
      <c r="O1276" s="31">
        <f t="shared" si="3211"/>
        <v>1689.0999999999999</v>
      </c>
      <c r="P1276" s="31">
        <f>P1277+P1279</f>
        <v>0</v>
      </c>
      <c r="Q1276" s="31">
        <f>Q1277+Q1279</f>
        <v>0</v>
      </c>
      <c r="R1276" s="31">
        <f>R1277+R1279</f>
        <v>-1110.2</v>
      </c>
      <c r="S1276" s="31">
        <f>S1277+S1279</f>
        <v>0</v>
      </c>
      <c r="T1276" s="31">
        <f>T1277+T1279</f>
        <v>0</v>
      </c>
      <c r="U1276" s="31">
        <f>U1277+U1279</f>
        <v>0</v>
      </c>
      <c r="V1276" s="31">
        <f>V1277+V1279</f>
        <v>0</v>
      </c>
      <c r="W1276" s="31">
        <f>W1277+W1279</f>
        <v>0</v>
      </c>
      <c r="X1276" s="31">
        <f>X1277+X1279</f>
        <v>0</v>
      </c>
      <c r="Y1276" s="31">
        <f>Y1277+Y1279</f>
        <v>0</v>
      </c>
      <c r="Z1276" s="31">
        <f>Z1277+Z1279</f>
        <v>0</v>
      </c>
      <c r="AA1276" s="31">
        <f>AA1277+AA1279</f>
        <v>0</v>
      </c>
      <c r="AB1276" s="31">
        <f>AB1277+AB1279</f>
        <v>0</v>
      </c>
      <c r="AC1276" s="31">
        <f t="shared" si="3197"/>
        <v>578.89999999999986</v>
      </c>
      <c r="AD1276" s="31">
        <f t="shared" si="3198"/>
        <v>1689.0999999999999</v>
      </c>
      <c r="AE1276" s="31">
        <f t="shared" si="3199"/>
        <v>1689.0999999999999</v>
      </c>
      <c r="AF1276" s="31">
        <f>AF1277+AF1279</f>
        <v>0</v>
      </c>
      <c r="AG1276" s="31">
        <f t="shared" si="3200"/>
        <v>578.89999999999986</v>
      </c>
      <c r="AH1276" s="31">
        <f t="shared" si="3201"/>
        <v>1689.0999999999999</v>
      </c>
      <c r="AI1276" s="31">
        <f t="shared" si="3202"/>
        <v>1689.0999999999999</v>
      </c>
      <c r="AJ1276" s="31">
        <f>AJ1277+AJ1279</f>
        <v>0</v>
      </c>
      <c r="AK1276" s="31">
        <f>AK1277+AK1279</f>
        <v>0</v>
      </c>
      <c r="AL1276" s="31">
        <f>AL1277+AL1279</f>
        <v>0</v>
      </c>
      <c r="AM1276" s="31">
        <f>AM1277+AM1279</f>
        <v>0</v>
      </c>
      <c r="AN1276" s="31">
        <f>AN1277+AN1279</f>
        <v>0</v>
      </c>
      <c r="AO1276" s="31">
        <f>AO1277+AO1279</f>
        <v>0</v>
      </c>
      <c r="AP1276" s="31">
        <f>AP1277+AP1279</f>
        <v>0</v>
      </c>
      <c r="AQ1276" s="31">
        <f>AQ1277+AQ1279</f>
        <v>0</v>
      </c>
      <c r="AR1276" s="31">
        <f>AR1277+AR1279</f>
        <v>0</v>
      </c>
      <c r="AS1276" s="31">
        <f t="shared" si="3164"/>
        <v>578.89999999999986</v>
      </c>
      <c r="AT1276" s="31">
        <f t="shared" si="3165"/>
        <v>1689.0999999999999</v>
      </c>
      <c r="AU1276" s="31">
        <f t="shared" si="3166"/>
        <v>1689.0999999999999</v>
      </c>
      <c r="AV1276" s="31">
        <f>AV1277+AV1279</f>
        <v>0</v>
      </c>
      <c r="AW1276" s="32"/>
      <c r="AX1276" s="32"/>
      <c r="AY1276" s="1"/>
      <c r="AZ1276" s="1"/>
      <c r="BA1276" s="1"/>
      <c r="BB1276" s="1"/>
      <c r="BC1276" s="1"/>
      <c r="BD1276" s="1"/>
      <c r="BE1276" s="1"/>
    </row>
    <row r="1277" ht="47.25">
      <c r="A1277" s="29" t="s">
        <v>512</v>
      </c>
      <c r="B1277" s="29" t="s">
        <v>63</v>
      </c>
      <c r="C1277" s="29" t="s">
        <v>295</v>
      </c>
      <c r="D1277" s="29" t="s">
        <v>454</v>
      </c>
      <c r="E1277" s="36"/>
      <c r="F1277" s="30" t="s">
        <v>455</v>
      </c>
      <c r="G1277" s="31">
        <f>G1278</f>
        <v>38.700000000000003</v>
      </c>
      <c r="H1277" s="31">
        <f>H1278</f>
        <v>38.700000000000003</v>
      </c>
      <c r="I1277" s="31">
        <f>I1278</f>
        <v>38.700000000000003</v>
      </c>
      <c r="J1277" s="31">
        <f>J1278</f>
        <v>0</v>
      </c>
      <c r="K1277" s="31">
        <f>K1278</f>
        <v>0</v>
      </c>
      <c r="L1277" s="31">
        <f>L1278</f>
        <v>0</v>
      </c>
      <c r="M1277" s="31">
        <f t="shared" si="3209"/>
        <v>38.700000000000003</v>
      </c>
      <c r="N1277" s="31">
        <f t="shared" si="3210"/>
        <v>38.700000000000003</v>
      </c>
      <c r="O1277" s="31">
        <f t="shared" si="3211"/>
        <v>38.700000000000003</v>
      </c>
      <c r="P1277" s="31">
        <f>P1278</f>
        <v>0</v>
      </c>
      <c r="Q1277" s="31">
        <f>Q1278</f>
        <v>0</v>
      </c>
      <c r="R1277" s="31">
        <f>R1278</f>
        <v>0</v>
      </c>
      <c r="S1277" s="31">
        <f>S1278</f>
        <v>0</v>
      </c>
      <c r="T1277" s="31">
        <f>T1278</f>
        <v>0</v>
      </c>
      <c r="U1277" s="31">
        <f>U1278</f>
        <v>0</v>
      </c>
      <c r="V1277" s="31">
        <f>V1278</f>
        <v>0</v>
      </c>
      <c r="W1277" s="31">
        <f>W1278</f>
        <v>0</v>
      </c>
      <c r="X1277" s="31">
        <f>X1278</f>
        <v>0</v>
      </c>
      <c r="Y1277" s="31">
        <f>Y1278</f>
        <v>0</v>
      </c>
      <c r="Z1277" s="31">
        <f>Z1278</f>
        <v>0</v>
      </c>
      <c r="AA1277" s="31">
        <f>AA1278</f>
        <v>0</v>
      </c>
      <c r="AB1277" s="31">
        <f>AB1278</f>
        <v>0</v>
      </c>
      <c r="AC1277" s="31">
        <f t="shared" si="3197"/>
        <v>38.700000000000003</v>
      </c>
      <c r="AD1277" s="31">
        <f t="shared" si="3198"/>
        <v>38.700000000000003</v>
      </c>
      <c r="AE1277" s="31">
        <f t="shared" si="3199"/>
        <v>38.700000000000003</v>
      </c>
      <c r="AF1277" s="31">
        <f>AF1278</f>
        <v>0</v>
      </c>
      <c r="AG1277" s="31">
        <f t="shared" si="3200"/>
        <v>38.700000000000003</v>
      </c>
      <c r="AH1277" s="31">
        <f t="shared" si="3201"/>
        <v>38.700000000000003</v>
      </c>
      <c r="AI1277" s="31">
        <f t="shared" si="3202"/>
        <v>38.700000000000003</v>
      </c>
      <c r="AJ1277" s="31">
        <f>AJ1278</f>
        <v>0</v>
      </c>
      <c r="AK1277" s="31">
        <f>AK1278</f>
        <v>0</v>
      </c>
      <c r="AL1277" s="31">
        <f>AL1278</f>
        <v>0</v>
      </c>
      <c r="AM1277" s="31">
        <f>AM1278</f>
        <v>0</v>
      </c>
      <c r="AN1277" s="31">
        <f>AN1278</f>
        <v>0</v>
      </c>
      <c r="AO1277" s="31">
        <f>AO1278</f>
        <v>0</v>
      </c>
      <c r="AP1277" s="31">
        <f>AP1278</f>
        <v>0</v>
      </c>
      <c r="AQ1277" s="31">
        <f>AQ1278</f>
        <v>0</v>
      </c>
      <c r="AR1277" s="31">
        <f>AR1278</f>
        <v>0</v>
      </c>
      <c r="AS1277" s="31">
        <f t="shared" si="3164"/>
        <v>38.700000000000003</v>
      </c>
      <c r="AT1277" s="31">
        <f t="shared" si="3165"/>
        <v>38.700000000000003</v>
      </c>
      <c r="AU1277" s="31">
        <f t="shared" si="3166"/>
        <v>38.700000000000003</v>
      </c>
      <c r="AV1277" s="31">
        <f>AV1278</f>
        <v>0</v>
      </c>
      <c r="AW1277" s="32"/>
      <c r="AX1277" s="32"/>
      <c r="AY1277" s="1"/>
      <c r="AZ1277" s="1"/>
      <c r="BA1277" s="1"/>
      <c r="BB1277" s="1"/>
      <c r="BC1277" s="1"/>
      <c r="BD1277" s="1"/>
      <c r="BE1277" s="1"/>
    </row>
    <row r="1278" ht="31.5">
      <c r="A1278" s="29" t="s">
        <v>512</v>
      </c>
      <c r="B1278" s="29" t="s">
        <v>63</v>
      </c>
      <c r="C1278" s="29" t="s">
        <v>295</v>
      </c>
      <c r="D1278" s="29" t="s">
        <v>454</v>
      </c>
      <c r="E1278" s="29" t="s">
        <v>39</v>
      </c>
      <c r="F1278" s="30" t="s">
        <v>40</v>
      </c>
      <c r="G1278" s="31">
        <v>38.700000000000003</v>
      </c>
      <c r="H1278" s="31">
        <v>38.700000000000003</v>
      </c>
      <c r="I1278" s="31">
        <v>38.700000000000003</v>
      </c>
      <c r="J1278" s="31"/>
      <c r="K1278" s="31"/>
      <c r="L1278" s="31"/>
      <c r="M1278" s="31">
        <f t="shared" si="3209"/>
        <v>38.700000000000003</v>
      </c>
      <c r="N1278" s="31">
        <f t="shared" si="3210"/>
        <v>38.700000000000003</v>
      </c>
      <c r="O1278" s="31">
        <f t="shared" si="3211"/>
        <v>38.700000000000003</v>
      </c>
      <c r="P1278" s="31"/>
      <c r="Q1278" s="31"/>
      <c r="R1278" s="31"/>
      <c r="S1278" s="31"/>
      <c r="T1278" s="31"/>
      <c r="U1278" s="31"/>
      <c r="V1278" s="31"/>
      <c r="W1278" s="31"/>
      <c r="X1278" s="31"/>
      <c r="Y1278" s="31"/>
      <c r="Z1278" s="31"/>
      <c r="AA1278" s="31"/>
      <c r="AB1278" s="31"/>
      <c r="AC1278" s="31">
        <f t="shared" si="3197"/>
        <v>38.700000000000003</v>
      </c>
      <c r="AD1278" s="31">
        <f t="shared" si="3198"/>
        <v>38.700000000000003</v>
      </c>
      <c r="AE1278" s="31">
        <f t="shared" si="3199"/>
        <v>38.700000000000003</v>
      </c>
      <c r="AF1278" s="31"/>
      <c r="AG1278" s="31">
        <f t="shared" si="3200"/>
        <v>38.700000000000003</v>
      </c>
      <c r="AH1278" s="31">
        <f t="shared" si="3201"/>
        <v>38.700000000000003</v>
      </c>
      <c r="AI1278" s="31">
        <f t="shared" si="3202"/>
        <v>38.700000000000003</v>
      </c>
      <c r="AJ1278" s="31"/>
      <c r="AK1278" s="31"/>
      <c r="AL1278" s="31"/>
      <c r="AM1278" s="31"/>
      <c r="AN1278" s="31"/>
      <c r="AO1278" s="31"/>
      <c r="AP1278" s="31"/>
      <c r="AQ1278" s="31"/>
      <c r="AR1278" s="31"/>
      <c r="AS1278" s="31">
        <f t="shared" si="3164"/>
        <v>38.700000000000003</v>
      </c>
      <c r="AT1278" s="31">
        <f t="shared" si="3165"/>
        <v>38.700000000000003</v>
      </c>
      <c r="AU1278" s="31">
        <f t="shared" si="3166"/>
        <v>38.700000000000003</v>
      </c>
      <c r="AV1278" s="31"/>
      <c r="AW1278" s="32"/>
      <c r="AX1278" s="32"/>
      <c r="AY1278" s="1"/>
      <c r="AZ1278" s="1"/>
      <c r="BA1278" s="1"/>
      <c r="BB1278" s="1"/>
      <c r="BC1278" s="1"/>
      <c r="BD1278" s="1"/>
      <c r="BE1278" s="1"/>
    </row>
    <row r="1279" ht="47.25">
      <c r="A1279" s="29" t="s">
        <v>512</v>
      </c>
      <c r="B1279" s="29" t="s">
        <v>63</v>
      </c>
      <c r="C1279" s="29" t="s">
        <v>295</v>
      </c>
      <c r="D1279" s="29" t="s">
        <v>456</v>
      </c>
      <c r="E1279" s="36"/>
      <c r="F1279" s="30" t="s">
        <v>457</v>
      </c>
      <c r="G1279" s="31">
        <f>G1280+G1281</f>
        <v>3233</v>
      </c>
      <c r="H1279" s="31">
        <f>H1280+H1281</f>
        <v>3481.5</v>
      </c>
      <c r="I1279" s="31">
        <f>I1280+I1281</f>
        <v>3599.3000000000002</v>
      </c>
      <c r="J1279" s="31">
        <f>J1280+J1281</f>
        <v>-1582.5999999999999</v>
      </c>
      <c r="K1279" s="31">
        <f>K1280+K1281</f>
        <v>-1831.0999999999999</v>
      </c>
      <c r="L1279" s="31">
        <f>L1280+L1281</f>
        <v>-1948.9000000000001</v>
      </c>
      <c r="M1279" s="31">
        <f t="shared" si="3209"/>
        <v>1650.4000000000001</v>
      </c>
      <c r="N1279" s="31">
        <f t="shared" si="3210"/>
        <v>1650.4000000000001</v>
      </c>
      <c r="O1279" s="31">
        <f t="shared" si="3211"/>
        <v>1650.4000000000001</v>
      </c>
      <c r="P1279" s="31">
        <f>P1280+P1281</f>
        <v>0</v>
      </c>
      <c r="Q1279" s="31">
        <f>Q1280+Q1281</f>
        <v>0</v>
      </c>
      <c r="R1279" s="31">
        <f>R1280+R1281</f>
        <v>-1110.2</v>
      </c>
      <c r="S1279" s="31">
        <f>S1280+S1281</f>
        <v>0</v>
      </c>
      <c r="T1279" s="31">
        <f>T1280+T1281</f>
        <v>0</v>
      </c>
      <c r="U1279" s="31">
        <f>U1280+U1281</f>
        <v>0</v>
      </c>
      <c r="V1279" s="31">
        <f>V1280+V1281</f>
        <v>0</v>
      </c>
      <c r="W1279" s="31">
        <f>W1280+W1281</f>
        <v>0</v>
      </c>
      <c r="X1279" s="31">
        <f>X1280+X1281</f>
        <v>0</v>
      </c>
      <c r="Y1279" s="31">
        <f>Y1280+Y1281</f>
        <v>0</v>
      </c>
      <c r="Z1279" s="31">
        <f>Z1280+Z1281</f>
        <v>0</v>
      </c>
      <c r="AA1279" s="31">
        <f>AA1280+AA1281</f>
        <v>0</v>
      </c>
      <c r="AB1279" s="31">
        <f>AB1280+AB1281</f>
        <v>0</v>
      </c>
      <c r="AC1279" s="31">
        <f t="shared" si="3197"/>
        <v>540.20000000000005</v>
      </c>
      <c r="AD1279" s="31">
        <f t="shared" si="3198"/>
        <v>1650.4000000000001</v>
      </c>
      <c r="AE1279" s="31">
        <f t="shared" si="3199"/>
        <v>1650.4000000000001</v>
      </c>
      <c r="AF1279" s="31">
        <f>AF1280+AF1281</f>
        <v>0</v>
      </c>
      <c r="AG1279" s="31">
        <f t="shared" si="3200"/>
        <v>540.20000000000005</v>
      </c>
      <c r="AH1279" s="31">
        <f t="shared" si="3201"/>
        <v>1650.4000000000001</v>
      </c>
      <c r="AI1279" s="31">
        <f t="shared" si="3202"/>
        <v>1650.4000000000001</v>
      </c>
      <c r="AJ1279" s="31">
        <f>AJ1280+AJ1281</f>
        <v>0</v>
      </c>
      <c r="AK1279" s="31">
        <f>AK1280+AK1281</f>
        <v>0</v>
      </c>
      <c r="AL1279" s="31">
        <f>AL1280+AL1281</f>
        <v>0</v>
      </c>
      <c r="AM1279" s="31">
        <f>AM1280+AM1281</f>
        <v>0</v>
      </c>
      <c r="AN1279" s="31">
        <f>AN1280+AN1281</f>
        <v>0</v>
      </c>
      <c r="AO1279" s="31">
        <f>AO1280+AO1281</f>
        <v>0</v>
      </c>
      <c r="AP1279" s="31">
        <f>AP1280+AP1281</f>
        <v>0</v>
      </c>
      <c r="AQ1279" s="31">
        <f>AQ1280+AQ1281</f>
        <v>0</v>
      </c>
      <c r="AR1279" s="31">
        <f>AR1280+AR1281</f>
        <v>0</v>
      </c>
      <c r="AS1279" s="31">
        <f t="shared" si="3164"/>
        <v>540.20000000000005</v>
      </c>
      <c r="AT1279" s="31">
        <f t="shared" si="3165"/>
        <v>1650.4000000000001</v>
      </c>
      <c r="AU1279" s="31">
        <f t="shared" si="3166"/>
        <v>1650.4000000000001</v>
      </c>
      <c r="AV1279" s="31">
        <f>AV1280+AV1281</f>
        <v>0</v>
      </c>
      <c r="AW1279" s="32"/>
      <c r="AX1279" s="32"/>
      <c r="AY1279" s="1"/>
      <c r="AZ1279" s="1"/>
      <c r="BA1279" s="1"/>
      <c r="BB1279" s="1"/>
      <c r="BC1279" s="1"/>
      <c r="BD1279" s="1"/>
      <c r="BE1279" s="1"/>
    </row>
    <row r="1280" ht="31.5">
      <c r="A1280" s="29" t="s">
        <v>512</v>
      </c>
      <c r="B1280" s="29" t="s">
        <v>63</v>
      </c>
      <c r="C1280" s="29" t="s">
        <v>295</v>
      </c>
      <c r="D1280" s="29" t="s">
        <v>456</v>
      </c>
      <c r="E1280" s="29" t="s">
        <v>39</v>
      </c>
      <c r="F1280" s="30" t="s">
        <v>40</v>
      </c>
      <c r="G1280" s="31">
        <v>3130.1999999999998</v>
      </c>
      <c r="H1280" s="31">
        <v>3400.3000000000002</v>
      </c>
      <c r="I1280" s="31">
        <v>3539.8000000000002</v>
      </c>
      <c r="J1280" s="33">
        <v>-1582.5999999999999</v>
      </c>
      <c r="K1280" s="33">
        <v>-1831.0999999999999</v>
      </c>
      <c r="L1280" s="33">
        <v>-1948.9000000000001</v>
      </c>
      <c r="M1280" s="31">
        <f t="shared" si="3209"/>
        <v>1547.5999999999999</v>
      </c>
      <c r="N1280" s="31">
        <f t="shared" si="3210"/>
        <v>1569.2000000000003</v>
      </c>
      <c r="O1280" s="31">
        <f t="shared" si="3211"/>
        <v>1590.9000000000001</v>
      </c>
      <c r="P1280" s="31"/>
      <c r="Q1280" s="31"/>
      <c r="R1280" s="31">
        <v>-1110.2</v>
      </c>
      <c r="S1280" s="31"/>
      <c r="T1280" s="31"/>
      <c r="U1280" s="31"/>
      <c r="V1280" s="31"/>
      <c r="W1280" s="31"/>
      <c r="X1280" s="31"/>
      <c r="Y1280" s="31"/>
      <c r="Z1280" s="31"/>
      <c r="AA1280" s="31"/>
      <c r="AB1280" s="31"/>
      <c r="AC1280" s="31">
        <f t="shared" si="3197"/>
        <v>437.39999999999986</v>
      </c>
      <c r="AD1280" s="31">
        <f t="shared" si="3198"/>
        <v>1569.2000000000003</v>
      </c>
      <c r="AE1280" s="31">
        <f t="shared" si="3199"/>
        <v>1590.9000000000001</v>
      </c>
      <c r="AF1280" s="31"/>
      <c r="AG1280" s="31">
        <f t="shared" si="3200"/>
        <v>437.39999999999986</v>
      </c>
      <c r="AH1280" s="31">
        <f t="shared" si="3201"/>
        <v>1569.2000000000003</v>
      </c>
      <c r="AI1280" s="31">
        <f t="shared" si="3202"/>
        <v>1590.9000000000001</v>
      </c>
      <c r="AJ1280" s="31"/>
      <c r="AK1280" s="31"/>
      <c r="AL1280" s="31"/>
      <c r="AM1280" s="31"/>
      <c r="AN1280" s="31"/>
      <c r="AO1280" s="31"/>
      <c r="AP1280" s="31"/>
      <c r="AQ1280" s="31"/>
      <c r="AR1280" s="31"/>
      <c r="AS1280" s="31">
        <f t="shared" si="3164"/>
        <v>437.39999999999986</v>
      </c>
      <c r="AT1280" s="31">
        <f t="shared" si="3165"/>
        <v>1569.2000000000003</v>
      </c>
      <c r="AU1280" s="31">
        <f t="shared" si="3166"/>
        <v>1590.9000000000001</v>
      </c>
      <c r="AV1280" s="31"/>
      <c r="AW1280" s="32"/>
      <c r="AX1280" s="32">
        <v>27</v>
      </c>
      <c r="AY1280" s="1"/>
      <c r="AZ1280" s="1"/>
      <c r="BA1280" s="1"/>
      <c r="BB1280" s="1"/>
      <c r="BC1280" s="1"/>
      <c r="BD1280" s="1"/>
      <c r="BE1280" s="1"/>
    </row>
    <row r="1281">
      <c r="A1281" s="29" t="s">
        <v>512</v>
      </c>
      <c r="B1281" s="29" t="s">
        <v>63</v>
      </c>
      <c r="C1281" s="29" t="s">
        <v>295</v>
      </c>
      <c r="D1281" s="29" t="s">
        <v>456</v>
      </c>
      <c r="E1281" s="29" t="s">
        <v>41</v>
      </c>
      <c r="F1281" s="30" t="s">
        <v>42</v>
      </c>
      <c r="G1281" s="31">
        <v>102.8</v>
      </c>
      <c r="H1281" s="31">
        <v>81.200000000000003</v>
      </c>
      <c r="I1281" s="31">
        <v>59.5</v>
      </c>
      <c r="J1281" s="31"/>
      <c r="K1281" s="31"/>
      <c r="L1281" s="31"/>
      <c r="M1281" s="31">
        <f t="shared" si="3209"/>
        <v>102.8</v>
      </c>
      <c r="N1281" s="31">
        <f t="shared" si="3210"/>
        <v>81.200000000000003</v>
      </c>
      <c r="O1281" s="31">
        <f t="shared" si="3211"/>
        <v>59.5</v>
      </c>
      <c r="P1281" s="31"/>
      <c r="Q1281" s="31"/>
      <c r="R1281" s="31"/>
      <c r="S1281" s="31"/>
      <c r="T1281" s="31"/>
      <c r="U1281" s="31"/>
      <c r="V1281" s="31"/>
      <c r="W1281" s="31"/>
      <c r="X1281" s="31"/>
      <c r="Y1281" s="31"/>
      <c r="Z1281" s="31"/>
      <c r="AA1281" s="31"/>
      <c r="AB1281" s="31"/>
      <c r="AC1281" s="31">
        <f t="shared" si="3197"/>
        <v>102.8</v>
      </c>
      <c r="AD1281" s="31">
        <f t="shared" si="3198"/>
        <v>81.200000000000003</v>
      </c>
      <c r="AE1281" s="31">
        <f t="shared" si="3199"/>
        <v>59.5</v>
      </c>
      <c r="AF1281" s="31"/>
      <c r="AG1281" s="31">
        <f t="shared" si="3200"/>
        <v>102.8</v>
      </c>
      <c r="AH1281" s="31">
        <f t="shared" si="3201"/>
        <v>81.200000000000003</v>
      </c>
      <c r="AI1281" s="31">
        <f t="shared" si="3202"/>
        <v>59.5</v>
      </c>
      <c r="AJ1281" s="31"/>
      <c r="AK1281" s="31"/>
      <c r="AL1281" s="31"/>
      <c r="AM1281" s="31"/>
      <c r="AN1281" s="31"/>
      <c r="AO1281" s="31"/>
      <c r="AP1281" s="31"/>
      <c r="AQ1281" s="31"/>
      <c r="AR1281" s="31"/>
      <c r="AS1281" s="31">
        <f t="shared" si="3164"/>
        <v>102.8</v>
      </c>
      <c r="AT1281" s="31">
        <f t="shared" si="3165"/>
        <v>81.200000000000003</v>
      </c>
      <c r="AU1281" s="31">
        <f t="shared" si="3166"/>
        <v>59.5</v>
      </c>
      <c r="AV1281" s="31"/>
      <c r="AW1281" s="32"/>
      <c r="AX1281" s="32"/>
      <c r="AY1281" s="1"/>
      <c r="AZ1281" s="1"/>
      <c r="BA1281" s="1"/>
      <c r="BB1281" s="1"/>
      <c r="BC1281" s="1"/>
      <c r="BD1281" s="1"/>
      <c r="BE1281" s="1"/>
    </row>
    <row r="1282" s="24" customFormat="1" ht="31.5">
      <c r="A1282" s="25" t="s">
        <v>512</v>
      </c>
      <c r="B1282" s="25" t="s">
        <v>63</v>
      </c>
      <c r="C1282" s="25" t="s">
        <v>144</v>
      </c>
      <c r="D1282" s="25"/>
      <c r="E1282" s="35"/>
      <c r="F1282" s="26" t="s">
        <v>145</v>
      </c>
      <c r="G1282" s="27">
        <f t="shared" ref="G1282:G1283" si="3236">G1283</f>
        <v>2027.5999999999999</v>
      </c>
      <c r="H1282" s="27">
        <f t="shared" ref="H1282:H1283" si="3237">H1283</f>
        <v>2069.9000000000001</v>
      </c>
      <c r="I1282" s="27">
        <f t="shared" ref="I1282:I1283" si="3238">I1283</f>
        <v>2069.9000000000001</v>
      </c>
      <c r="J1282" s="27">
        <f t="shared" ref="J1282:J1283" si="3239">J1283</f>
        <v>0</v>
      </c>
      <c r="K1282" s="27">
        <f t="shared" ref="K1282:K1283" si="3240">K1283</f>
        <v>0</v>
      </c>
      <c r="L1282" s="27">
        <f t="shared" ref="L1282:L1283" si="3241">L1283</f>
        <v>0</v>
      </c>
      <c r="M1282" s="27">
        <f t="shared" si="3209"/>
        <v>2027.5999999999999</v>
      </c>
      <c r="N1282" s="27">
        <f t="shared" si="3210"/>
        <v>2069.9000000000001</v>
      </c>
      <c r="O1282" s="27">
        <f t="shared" si="3211"/>
        <v>2069.9000000000001</v>
      </c>
      <c r="P1282" s="27">
        <f t="shared" ref="P1282:P1283" si="3242">P1283</f>
        <v>0</v>
      </c>
      <c r="Q1282" s="27">
        <f t="shared" ref="Q1282:Q1283" si="3243">Q1283</f>
        <v>0</v>
      </c>
      <c r="R1282" s="27">
        <f t="shared" ref="R1282:R1283" si="3244">R1283</f>
        <v>0</v>
      </c>
      <c r="S1282" s="27">
        <f t="shared" ref="S1282:S1283" si="3245">S1283</f>
        <v>0</v>
      </c>
      <c r="T1282" s="27">
        <f t="shared" ref="T1282:T1283" si="3246">T1283</f>
        <v>0</v>
      </c>
      <c r="U1282" s="27">
        <f t="shared" ref="U1282:U1283" si="3247">U1283</f>
        <v>0</v>
      </c>
      <c r="V1282" s="27">
        <f t="shared" ref="V1282:V1283" si="3248">V1283</f>
        <v>0</v>
      </c>
      <c r="W1282" s="27">
        <f t="shared" ref="W1282:W1283" si="3249">W1283</f>
        <v>0</v>
      </c>
      <c r="X1282" s="27">
        <f t="shared" ref="X1282:X1283" si="3250">X1283</f>
        <v>0</v>
      </c>
      <c r="Y1282" s="27">
        <f t="shared" ref="Y1282:Y1283" si="3251">Y1283</f>
        <v>0</v>
      </c>
      <c r="Z1282" s="27">
        <f t="shared" ref="Z1282:Z1283" si="3252">Z1283</f>
        <v>0</v>
      </c>
      <c r="AA1282" s="27">
        <f t="shared" ref="AA1282:AA1283" si="3253">AA1283</f>
        <v>0</v>
      </c>
      <c r="AB1282" s="27">
        <f t="shared" ref="AB1282:AB1283" si="3254">AB1283</f>
        <v>0</v>
      </c>
      <c r="AC1282" s="27">
        <f t="shared" si="3197"/>
        <v>2027.5999999999999</v>
      </c>
      <c r="AD1282" s="27">
        <f t="shared" si="3198"/>
        <v>2069.9000000000001</v>
      </c>
      <c r="AE1282" s="27">
        <f t="shared" si="3199"/>
        <v>2069.9000000000001</v>
      </c>
      <c r="AF1282" s="27">
        <f t="shared" ref="AF1282:AF1283" si="3255">AF1283</f>
        <v>0</v>
      </c>
      <c r="AG1282" s="27">
        <f t="shared" si="3200"/>
        <v>2027.5999999999999</v>
      </c>
      <c r="AH1282" s="27">
        <f t="shared" si="3201"/>
        <v>2069.9000000000001</v>
      </c>
      <c r="AI1282" s="27">
        <f t="shared" si="3202"/>
        <v>2069.9000000000001</v>
      </c>
      <c r="AJ1282" s="27">
        <f t="shared" ref="AJ1282:AJ1283" si="3256">AJ1283</f>
        <v>0</v>
      </c>
      <c r="AK1282" s="27">
        <f t="shared" ref="AK1282:AK1283" si="3257">AK1283</f>
        <v>0</v>
      </c>
      <c r="AL1282" s="27">
        <f t="shared" ref="AL1282:AL1283" si="3258">AL1283</f>
        <v>0</v>
      </c>
      <c r="AM1282" s="27">
        <f t="shared" ref="AM1282:AM1283" si="3259">AM1283</f>
        <v>0</v>
      </c>
      <c r="AN1282" s="27">
        <f t="shared" ref="AN1282:AN1283" si="3260">AN1283</f>
        <v>0</v>
      </c>
      <c r="AO1282" s="27">
        <f t="shared" ref="AO1282:AO1283" si="3261">AO1283</f>
        <v>0</v>
      </c>
      <c r="AP1282" s="27">
        <f t="shared" ref="AP1282:AP1283" si="3262">AP1283</f>
        <v>0</v>
      </c>
      <c r="AQ1282" s="27">
        <f t="shared" ref="AQ1282:AQ1283" si="3263">AQ1283</f>
        <v>0</v>
      </c>
      <c r="AR1282" s="27">
        <f t="shared" ref="AR1282:AR1283" si="3264">AR1283</f>
        <v>0</v>
      </c>
      <c r="AS1282" s="27">
        <f t="shared" si="3164"/>
        <v>2027.5999999999999</v>
      </c>
      <c r="AT1282" s="27">
        <f t="shared" si="3165"/>
        <v>2069.9000000000001</v>
      </c>
      <c r="AU1282" s="27">
        <f t="shared" si="3166"/>
        <v>2069.9000000000001</v>
      </c>
      <c r="AV1282" s="27">
        <f t="shared" ref="AV1282:AV1283" si="3265">AV1283</f>
        <v>0</v>
      </c>
      <c r="AW1282" s="28"/>
      <c r="AX1282" s="28"/>
      <c r="AY1282" s="24"/>
      <c r="AZ1282" s="24"/>
      <c r="BA1282" s="24"/>
      <c r="BB1282" s="24"/>
      <c r="BC1282" s="24"/>
      <c r="BD1282" s="24"/>
      <c r="BE1282" s="24"/>
    </row>
    <row r="1283" ht="31.5">
      <c r="A1283" s="29" t="s">
        <v>512</v>
      </c>
      <c r="B1283" s="29" t="s">
        <v>63</v>
      </c>
      <c r="C1283" s="29" t="s">
        <v>144</v>
      </c>
      <c r="D1283" s="29" t="s">
        <v>55</v>
      </c>
      <c r="E1283" s="36"/>
      <c r="F1283" s="30" t="s">
        <v>56</v>
      </c>
      <c r="G1283" s="31">
        <f t="shared" si="3236"/>
        <v>2027.5999999999999</v>
      </c>
      <c r="H1283" s="31">
        <f t="shared" si="3237"/>
        <v>2069.9000000000001</v>
      </c>
      <c r="I1283" s="31">
        <f t="shared" si="3238"/>
        <v>2069.9000000000001</v>
      </c>
      <c r="J1283" s="31">
        <f t="shared" si="3239"/>
        <v>0</v>
      </c>
      <c r="K1283" s="31">
        <f t="shared" si="3240"/>
        <v>0</v>
      </c>
      <c r="L1283" s="31">
        <f t="shared" si="3241"/>
        <v>0</v>
      </c>
      <c r="M1283" s="31">
        <f t="shared" si="3209"/>
        <v>2027.5999999999999</v>
      </c>
      <c r="N1283" s="31">
        <f t="shared" si="3210"/>
        <v>2069.9000000000001</v>
      </c>
      <c r="O1283" s="31">
        <f t="shared" si="3211"/>
        <v>2069.9000000000001</v>
      </c>
      <c r="P1283" s="31">
        <f t="shared" si="3242"/>
        <v>0</v>
      </c>
      <c r="Q1283" s="31">
        <f t="shared" si="3243"/>
        <v>0</v>
      </c>
      <c r="R1283" s="31">
        <f t="shared" si="3244"/>
        <v>0</v>
      </c>
      <c r="S1283" s="31">
        <f t="shared" si="3245"/>
        <v>0</v>
      </c>
      <c r="T1283" s="31">
        <f t="shared" si="3246"/>
        <v>0</v>
      </c>
      <c r="U1283" s="31">
        <f t="shared" si="3247"/>
        <v>0</v>
      </c>
      <c r="V1283" s="31">
        <f t="shared" si="3248"/>
        <v>0</v>
      </c>
      <c r="W1283" s="31">
        <f t="shared" si="3249"/>
        <v>0</v>
      </c>
      <c r="X1283" s="31">
        <f t="shared" si="3250"/>
        <v>0</v>
      </c>
      <c r="Y1283" s="31">
        <f t="shared" si="3251"/>
        <v>0</v>
      </c>
      <c r="Z1283" s="31">
        <f t="shared" si="3252"/>
        <v>0</v>
      </c>
      <c r="AA1283" s="31">
        <f t="shared" si="3253"/>
        <v>0</v>
      </c>
      <c r="AB1283" s="31">
        <f t="shared" si="3254"/>
        <v>0</v>
      </c>
      <c r="AC1283" s="31">
        <f t="shared" si="3197"/>
        <v>2027.5999999999999</v>
      </c>
      <c r="AD1283" s="31">
        <f t="shared" si="3198"/>
        <v>2069.9000000000001</v>
      </c>
      <c r="AE1283" s="31">
        <f t="shared" si="3199"/>
        <v>2069.9000000000001</v>
      </c>
      <c r="AF1283" s="31">
        <f t="shared" si="3255"/>
        <v>0</v>
      </c>
      <c r="AG1283" s="31">
        <f t="shared" si="3200"/>
        <v>2027.5999999999999</v>
      </c>
      <c r="AH1283" s="31">
        <f t="shared" si="3201"/>
        <v>2069.9000000000001</v>
      </c>
      <c r="AI1283" s="31">
        <f t="shared" si="3202"/>
        <v>2069.9000000000001</v>
      </c>
      <c r="AJ1283" s="31">
        <f t="shared" si="3256"/>
        <v>0</v>
      </c>
      <c r="AK1283" s="31">
        <f t="shared" si="3257"/>
        <v>0</v>
      </c>
      <c r="AL1283" s="31">
        <f t="shared" si="3258"/>
        <v>0</v>
      </c>
      <c r="AM1283" s="31">
        <f t="shared" si="3259"/>
        <v>0</v>
      </c>
      <c r="AN1283" s="31">
        <f t="shared" si="3260"/>
        <v>0</v>
      </c>
      <c r="AO1283" s="31">
        <f t="shared" si="3261"/>
        <v>0</v>
      </c>
      <c r="AP1283" s="31">
        <f t="shared" si="3262"/>
        <v>0</v>
      </c>
      <c r="AQ1283" s="31">
        <f t="shared" si="3263"/>
        <v>0</v>
      </c>
      <c r="AR1283" s="31">
        <f t="shared" si="3264"/>
        <v>0</v>
      </c>
      <c r="AS1283" s="31">
        <f t="shared" si="3164"/>
        <v>2027.5999999999999</v>
      </c>
      <c r="AT1283" s="31">
        <f t="shared" si="3165"/>
        <v>2069.9000000000001</v>
      </c>
      <c r="AU1283" s="31">
        <f t="shared" si="3166"/>
        <v>2069.9000000000001</v>
      </c>
      <c r="AV1283" s="31">
        <f t="shared" si="3265"/>
        <v>0</v>
      </c>
      <c r="AW1283" s="32"/>
      <c r="AX1283" s="32"/>
      <c r="AY1283" s="1"/>
      <c r="AZ1283" s="1"/>
      <c r="BA1283" s="1"/>
      <c r="BB1283" s="1"/>
      <c r="BC1283" s="1"/>
      <c r="BD1283" s="1"/>
      <c r="BE1283" s="1"/>
    </row>
    <row r="1284">
      <c r="A1284" s="29" t="s">
        <v>512</v>
      </c>
      <c r="B1284" s="29" t="s">
        <v>63</v>
      </c>
      <c r="C1284" s="29" t="s">
        <v>144</v>
      </c>
      <c r="D1284" s="29" t="s">
        <v>57</v>
      </c>
      <c r="E1284" s="36"/>
      <c r="F1284" s="30" t="s">
        <v>58</v>
      </c>
      <c r="G1284" s="31">
        <f>G1285+G1287</f>
        <v>2027.5999999999999</v>
      </c>
      <c r="H1284" s="31">
        <f>H1285+H1287</f>
        <v>2069.9000000000001</v>
      </c>
      <c r="I1284" s="31">
        <f>I1285+I1287</f>
        <v>2069.9000000000001</v>
      </c>
      <c r="J1284" s="31">
        <f>J1285+J1287</f>
        <v>0</v>
      </c>
      <c r="K1284" s="31">
        <f>K1285+K1287</f>
        <v>0</v>
      </c>
      <c r="L1284" s="31">
        <f>L1285+L1287</f>
        <v>0</v>
      </c>
      <c r="M1284" s="31">
        <f t="shared" si="3209"/>
        <v>2027.5999999999999</v>
      </c>
      <c r="N1284" s="31">
        <f t="shared" si="3210"/>
        <v>2069.9000000000001</v>
      </c>
      <c r="O1284" s="31">
        <f t="shared" si="3211"/>
        <v>2069.9000000000001</v>
      </c>
      <c r="P1284" s="31">
        <f>P1285+P1287</f>
        <v>0</v>
      </c>
      <c r="Q1284" s="31">
        <f>Q1285+Q1287</f>
        <v>0</v>
      </c>
      <c r="R1284" s="31">
        <f>R1285+R1287</f>
        <v>0</v>
      </c>
      <c r="S1284" s="31">
        <f>S1285+S1287</f>
        <v>0</v>
      </c>
      <c r="T1284" s="31">
        <f>T1285+T1287</f>
        <v>0</v>
      </c>
      <c r="U1284" s="31">
        <f>U1285+U1287</f>
        <v>0</v>
      </c>
      <c r="V1284" s="31">
        <f>V1285+V1287</f>
        <v>0</v>
      </c>
      <c r="W1284" s="31">
        <f>W1285+W1287</f>
        <v>0</v>
      </c>
      <c r="X1284" s="31">
        <f>X1285+X1287</f>
        <v>0</v>
      </c>
      <c r="Y1284" s="31">
        <f>Y1285+Y1287</f>
        <v>0</v>
      </c>
      <c r="Z1284" s="31">
        <f>Z1285+Z1287</f>
        <v>0</v>
      </c>
      <c r="AA1284" s="31">
        <f>AA1285+AA1287</f>
        <v>0</v>
      </c>
      <c r="AB1284" s="31">
        <f>AB1285+AB1287</f>
        <v>0</v>
      </c>
      <c r="AC1284" s="31">
        <f t="shared" si="3197"/>
        <v>2027.5999999999999</v>
      </c>
      <c r="AD1284" s="31">
        <f t="shared" si="3198"/>
        <v>2069.9000000000001</v>
      </c>
      <c r="AE1284" s="31">
        <f t="shared" si="3199"/>
        <v>2069.9000000000001</v>
      </c>
      <c r="AF1284" s="31">
        <f>AF1285+AF1287</f>
        <v>0</v>
      </c>
      <c r="AG1284" s="31">
        <f t="shared" si="3200"/>
        <v>2027.5999999999999</v>
      </c>
      <c r="AH1284" s="31">
        <f t="shared" si="3201"/>
        <v>2069.9000000000001</v>
      </c>
      <c r="AI1284" s="31">
        <f t="shared" si="3202"/>
        <v>2069.9000000000001</v>
      </c>
      <c r="AJ1284" s="31">
        <f>AJ1285+AJ1287</f>
        <v>0</v>
      </c>
      <c r="AK1284" s="31">
        <f>AK1285+AK1287</f>
        <v>0</v>
      </c>
      <c r="AL1284" s="31">
        <f>AL1285+AL1287</f>
        <v>0</v>
      </c>
      <c r="AM1284" s="31">
        <f>AM1285+AM1287</f>
        <v>0</v>
      </c>
      <c r="AN1284" s="31">
        <f>AN1285+AN1287</f>
        <v>0</v>
      </c>
      <c r="AO1284" s="31">
        <f>AO1285+AO1287</f>
        <v>0</v>
      </c>
      <c r="AP1284" s="31">
        <f>AP1285+AP1287</f>
        <v>0</v>
      </c>
      <c r="AQ1284" s="31">
        <f>AQ1285+AQ1287</f>
        <v>0</v>
      </c>
      <c r="AR1284" s="31">
        <f>AR1285+AR1287</f>
        <v>0</v>
      </c>
      <c r="AS1284" s="31">
        <f t="shared" si="3164"/>
        <v>2027.5999999999999</v>
      </c>
      <c r="AT1284" s="31">
        <f t="shared" si="3165"/>
        <v>2069.9000000000001</v>
      </c>
      <c r="AU1284" s="31">
        <f t="shared" si="3166"/>
        <v>2069.9000000000001</v>
      </c>
      <c r="AV1284" s="31">
        <f>AV1285+AV1287</f>
        <v>0</v>
      </c>
      <c r="AW1284" s="32"/>
      <c r="AX1284" s="32"/>
      <c r="AY1284" s="1"/>
      <c r="AZ1284" s="1"/>
      <c r="BA1284" s="1"/>
      <c r="BB1284" s="1"/>
      <c r="BC1284" s="1"/>
      <c r="BD1284" s="1"/>
      <c r="BE1284" s="1"/>
    </row>
    <row r="1285" ht="31.5">
      <c r="A1285" s="29" t="s">
        <v>512</v>
      </c>
      <c r="B1285" s="29" t="s">
        <v>63</v>
      </c>
      <c r="C1285" s="29" t="s">
        <v>144</v>
      </c>
      <c r="D1285" s="29" t="s">
        <v>146</v>
      </c>
      <c r="E1285" s="36"/>
      <c r="F1285" s="30" t="s">
        <v>147</v>
      </c>
      <c r="G1285" s="31">
        <f>G1286</f>
        <v>365.5</v>
      </c>
      <c r="H1285" s="31">
        <f>H1286</f>
        <v>365.5</v>
      </c>
      <c r="I1285" s="31">
        <f>I1286</f>
        <v>365.5</v>
      </c>
      <c r="J1285" s="31">
        <f>J1286</f>
        <v>0</v>
      </c>
      <c r="K1285" s="31">
        <f>K1286</f>
        <v>0</v>
      </c>
      <c r="L1285" s="31">
        <f>L1286</f>
        <v>0</v>
      </c>
      <c r="M1285" s="31">
        <f t="shared" si="3209"/>
        <v>365.5</v>
      </c>
      <c r="N1285" s="31">
        <f t="shared" si="3210"/>
        <v>365.5</v>
      </c>
      <c r="O1285" s="31">
        <f t="shared" si="3211"/>
        <v>365.5</v>
      </c>
      <c r="P1285" s="31">
        <f>P1286</f>
        <v>0</v>
      </c>
      <c r="Q1285" s="31">
        <f>Q1286</f>
        <v>0</v>
      </c>
      <c r="R1285" s="31">
        <f>R1286</f>
        <v>0</v>
      </c>
      <c r="S1285" s="31">
        <f>S1286</f>
        <v>0</v>
      </c>
      <c r="T1285" s="31">
        <f>T1286</f>
        <v>0</v>
      </c>
      <c r="U1285" s="31">
        <f>U1286</f>
        <v>0</v>
      </c>
      <c r="V1285" s="31">
        <f>V1286</f>
        <v>0</v>
      </c>
      <c r="W1285" s="31">
        <f>W1286</f>
        <v>0</v>
      </c>
      <c r="X1285" s="31">
        <f>X1286</f>
        <v>0</v>
      </c>
      <c r="Y1285" s="31">
        <f>Y1286</f>
        <v>0</v>
      </c>
      <c r="Z1285" s="31">
        <f>Z1286</f>
        <v>0</v>
      </c>
      <c r="AA1285" s="31">
        <f>AA1286</f>
        <v>0</v>
      </c>
      <c r="AB1285" s="31">
        <f>AB1286</f>
        <v>0</v>
      </c>
      <c r="AC1285" s="31">
        <f t="shared" si="3197"/>
        <v>365.5</v>
      </c>
      <c r="AD1285" s="31">
        <f t="shared" si="3198"/>
        <v>365.5</v>
      </c>
      <c r="AE1285" s="31">
        <f t="shared" si="3199"/>
        <v>365.5</v>
      </c>
      <c r="AF1285" s="31">
        <f>AF1286</f>
        <v>0</v>
      </c>
      <c r="AG1285" s="31">
        <f t="shared" si="3200"/>
        <v>365.5</v>
      </c>
      <c r="AH1285" s="31">
        <f t="shared" si="3201"/>
        <v>365.5</v>
      </c>
      <c r="AI1285" s="31">
        <f t="shared" si="3202"/>
        <v>365.5</v>
      </c>
      <c r="AJ1285" s="31">
        <f>AJ1286</f>
        <v>0</v>
      </c>
      <c r="AK1285" s="31">
        <f>AK1286</f>
        <v>0</v>
      </c>
      <c r="AL1285" s="31">
        <f>AL1286</f>
        <v>0</v>
      </c>
      <c r="AM1285" s="31">
        <f>AM1286</f>
        <v>0</v>
      </c>
      <c r="AN1285" s="31">
        <f>AN1286</f>
        <v>0</v>
      </c>
      <c r="AO1285" s="31">
        <f>AO1286</f>
        <v>0</v>
      </c>
      <c r="AP1285" s="31">
        <f>AP1286</f>
        <v>0</v>
      </c>
      <c r="AQ1285" s="31">
        <f>AQ1286</f>
        <v>0</v>
      </c>
      <c r="AR1285" s="31">
        <f>AR1286</f>
        <v>0</v>
      </c>
      <c r="AS1285" s="31">
        <f t="shared" si="3164"/>
        <v>365.5</v>
      </c>
      <c r="AT1285" s="31">
        <f t="shared" si="3165"/>
        <v>365.5</v>
      </c>
      <c r="AU1285" s="31">
        <f t="shared" si="3166"/>
        <v>365.5</v>
      </c>
      <c r="AV1285" s="31">
        <f>AV1286</f>
        <v>0</v>
      </c>
      <c r="AW1285" s="32"/>
      <c r="AX1285" s="32"/>
      <c r="AY1285" s="1"/>
      <c r="AZ1285" s="1"/>
      <c r="BA1285" s="1"/>
      <c r="BB1285" s="1"/>
      <c r="BC1285" s="1"/>
      <c r="BD1285" s="1"/>
      <c r="BE1285" s="1"/>
    </row>
    <row r="1286" ht="31.5">
      <c r="A1286" s="29" t="s">
        <v>512</v>
      </c>
      <c r="B1286" s="29" t="s">
        <v>63</v>
      </c>
      <c r="C1286" s="29" t="s">
        <v>144</v>
      </c>
      <c r="D1286" s="29" t="s">
        <v>146</v>
      </c>
      <c r="E1286" s="29" t="s">
        <v>39</v>
      </c>
      <c r="F1286" s="30" t="s">
        <v>40</v>
      </c>
      <c r="G1286" s="31">
        <v>365.5</v>
      </c>
      <c r="H1286" s="31">
        <v>365.5</v>
      </c>
      <c r="I1286" s="31">
        <v>365.5</v>
      </c>
      <c r="J1286" s="31"/>
      <c r="K1286" s="31"/>
      <c r="L1286" s="31"/>
      <c r="M1286" s="31">
        <f t="shared" si="3209"/>
        <v>365.5</v>
      </c>
      <c r="N1286" s="31">
        <f t="shared" si="3210"/>
        <v>365.5</v>
      </c>
      <c r="O1286" s="31">
        <f t="shared" si="3211"/>
        <v>365.5</v>
      </c>
      <c r="P1286" s="31"/>
      <c r="Q1286" s="31"/>
      <c r="R1286" s="31"/>
      <c r="S1286" s="31"/>
      <c r="T1286" s="31"/>
      <c r="U1286" s="31"/>
      <c r="V1286" s="31"/>
      <c r="W1286" s="31"/>
      <c r="X1286" s="31"/>
      <c r="Y1286" s="31"/>
      <c r="Z1286" s="31"/>
      <c r="AA1286" s="31"/>
      <c r="AB1286" s="31"/>
      <c r="AC1286" s="31">
        <f t="shared" si="3197"/>
        <v>365.5</v>
      </c>
      <c r="AD1286" s="31">
        <f t="shared" si="3198"/>
        <v>365.5</v>
      </c>
      <c r="AE1286" s="31">
        <f t="shared" si="3199"/>
        <v>365.5</v>
      </c>
      <c r="AF1286" s="31"/>
      <c r="AG1286" s="31">
        <f t="shared" si="3200"/>
        <v>365.5</v>
      </c>
      <c r="AH1286" s="31">
        <f t="shared" si="3201"/>
        <v>365.5</v>
      </c>
      <c r="AI1286" s="31">
        <f t="shared" si="3202"/>
        <v>365.5</v>
      </c>
      <c r="AJ1286" s="31"/>
      <c r="AK1286" s="31"/>
      <c r="AL1286" s="31"/>
      <c r="AM1286" s="31"/>
      <c r="AN1286" s="31"/>
      <c r="AO1286" s="31"/>
      <c r="AP1286" s="31"/>
      <c r="AQ1286" s="31"/>
      <c r="AR1286" s="31"/>
      <c r="AS1286" s="31">
        <f t="shared" si="3164"/>
        <v>365.5</v>
      </c>
      <c r="AT1286" s="31">
        <f t="shared" si="3165"/>
        <v>365.5</v>
      </c>
      <c r="AU1286" s="31">
        <f t="shared" si="3166"/>
        <v>365.5</v>
      </c>
      <c r="AV1286" s="31"/>
      <c r="AW1286" s="32"/>
      <c r="AX1286" s="32"/>
      <c r="AY1286" s="1"/>
      <c r="AZ1286" s="1"/>
      <c r="BA1286" s="1"/>
      <c r="BB1286" s="1"/>
      <c r="BC1286" s="1"/>
      <c r="BD1286" s="1"/>
      <c r="BE1286" s="1"/>
    </row>
    <row r="1287" ht="47.25">
      <c r="A1287" s="29" t="s">
        <v>512</v>
      </c>
      <c r="B1287" s="29" t="s">
        <v>63</v>
      </c>
      <c r="C1287" s="29" t="s">
        <v>144</v>
      </c>
      <c r="D1287" s="29" t="s">
        <v>458</v>
      </c>
      <c r="E1287" s="36"/>
      <c r="F1287" s="30" t="s">
        <v>459</v>
      </c>
      <c r="G1287" s="31">
        <f>G1288+G1289</f>
        <v>1662.0999999999999</v>
      </c>
      <c r="H1287" s="31">
        <f>H1288+H1289</f>
        <v>1704.4000000000001</v>
      </c>
      <c r="I1287" s="31">
        <f>I1288+I1289</f>
        <v>1704.4000000000001</v>
      </c>
      <c r="J1287" s="31">
        <f>J1288+J1289</f>
        <v>0</v>
      </c>
      <c r="K1287" s="31">
        <f>K1288+K1289</f>
        <v>0</v>
      </c>
      <c r="L1287" s="31">
        <f>L1288+L1289</f>
        <v>0</v>
      </c>
      <c r="M1287" s="31">
        <f t="shared" si="3209"/>
        <v>1662.0999999999999</v>
      </c>
      <c r="N1287" s="31">
        <f t="shared" si="3210"/>
        <v>1704.4000000000001</v>
      </c>
      <c r="O1287" s="31">
        <f t="shared" si="3211"/>
        <v>1704.4000000000001</v>
      </c>
      <c r="P1287" s="31">
        <f>P1288+P1289</f>
        <v>0</v>
      </c>
      <c r="Q1287" s="31">
        <f>Q1288+Q1289</f>
        <v>0</v>
      </c>
      <c r="R1287" s="31">
        <f>R1288+R1289</f>
        <v>0</v>
      </c>
      <c r="S1287" s="31">
        <f>S1288+S1289</f>
        <v>0</v>
      </c>
      <c r="T1287" s="31">
        <f>T1288+T1289</f>
        <v>0</v>
      </c>
      <c r="U1287" s="31">
        <f>U1288+U1289</f>
        <v>0</v>
      </c>
      <c r="V1287" s="31">
        <f>V1288+V1289</f>
        <v>0</v>
      </c>
      <c r="W1287" s="31">
        <f>W1288+W1289</f>
        <v>0</v>
      </c>
      <c r="X1287" s="31">
        <f>X1288+X1289</f>
        <v>0</v>
      </c>
      <c r="Y1287" s="31">
        <f>Y1288+Y1289</f>
        <v>0</v>
      </c>
      <c r="Z1287" s="31">
        <f>Z1288+Z1289</f>
        <v>0</v>
      </c>
      <c r="AA1287" s="31">
        <f>AA1288+AA1289</f>
        <v>0</v>
      </c>
      <c r="AB1287" s="31">
        <f>AB1288+AB1289</f>
        <v>0</v>
      </c>
      <c r="AC1287" s="31">
        <f t="shared" si="3197"/>
        <v>1662.0999999999999</v>
      </c>
      <c r="AD1287" s="31">
        <f t="shared" si="3198"/>
        <v>1704.4000000000001</v>
      </c>
      <c r="AE1287" s="31">
        <f t="shared" si="3199"/>
        <v>1704.4000000000001</v>
      </c>
      <c r="AF1287" s="31">
        <f>AF1288+AF1289</f>
        <v>0</v>
      </c>
      <c r="AG1287" s="31">
        <f t="shared" si="3200"/>
        <v>1662.0999999999999</v>
      </c>
      <c r="AH1287" s="31">
        <f t="shared" si="3201"/>
        <v>1704.4000000000001</v>
      </c>
      <c r="AI1287" s="31">
        <f t="shared" si="3202"/>
        <v>1704.4000000000001</v>
      </c>
      <c r="AJ1287" s="31">
        <f>AJ1288+AJ1289</f>
        <v>0</v>
      </c>
      <c r="AK1287" s="31">
        <f>AK1288+AK1289</f>
        <v>0</v>
      </c>
      <c r="AL1287" s="31">
        <f>AL1288+AL1289</f>
        <v>0</v>
      </c>
      <c r="AM1287" s="31">
        <f>AM1288+AM1289</f>
        <v>0</v>
      </c>
      <c r="AN1287" s="31">
        <f>AN1288+AN1289</f>
        <v>0</v>
      </c>
      <c r="AO1287" s="31">
        <f>AO1288+AO1289</f>
        <v>0</v>
      </c>
      <c r="AP1287" s="31">
        <f>AP1288+AP1289</f>
        <v>0</v>
      </c>
      <c r="AQ1287" s="31">
        <f>AQ1288+AQ1289</f>
        <v>0</v>
      </c>
      <c r="AR1287" s="31">
        <f>AR1288+AR1289</f>
        <v>0</v>
      </c>
      <c r="AS1287" s="31">
        <f t="shared" si="3164"/>
        <v>1662.0999999999999</v>
      </c>
      <c r="AT1287" s="31">
        <f t="shared" si="3165"/>
        <v>1704.4000000000001</v>
      </c>
      <c r="AU1287" s="31">
        <f t="shared" si="3166"/>
        <v>1704.4000000000001</v>
      </c>
      <c r="AV1287" s="31">
        <f>AV1288+AV1289</f>
        <v>0</v>
      </c>
      <c r="AW1287" s="32"/>
      <c r="AX1287" s="32"/>
      <c r="AY1287" s="1"/>
      <c r="AZ1287" s="1"/>
      <c r="BA1287" s="1"/>
      <c r="BB1287" s="1"/>
      <c r="BC1287" s="1"/>
      <c r="BD1287" s="1"/>
      <c r="BE1287" s="1"/>
    </row>
    <row r="1288" ht="78.75">
      <c r="A1288" s="29" t="s">
        <v>512</v>
      </c>
      <c r="B1288" s="29" t="s">
        <v>63</v>
      </c>
      <c r="C1288" s="29" t="s">
        <v>144</v>
      </c>
      <c r="D1288" s="29" t="s">
        <v>458</v>
      </c>
      <c r="E1288" s="29" t="s">
        <v>51</v>
      </c>
      <c r="F1288" s="30" t="s">
        <v>52</v>
      </c>
      <c r="G1288" s="31">
        <v>1374.2</v>
      </c>
      <c r="H1288" s="31">
        <v>1412.9000000000001</v>
      </c>
      <c r="I1288" s="31">
        <v>1412.9000000000001</v>
      </c>
      <c r="J1288" s="31"/>
      <c r="K1288" s="31"/>
      <c r="L1288" s="31"/>
      <c r="M1288" s="31">
        <f t="shared" si="3209"/>
        <v>1374.2</v>
      </c>
      <c r="N1288" s="31">
        <f t="shared" si="3210"/>
        <v>1412.9000000000001</v>
      </c>
      <c r="O1288" s="31">
        <f t="shared" si="3211"/>
        <v>1412.9000000000001</v>
      </c>
      <c r="P1288" s="31"/>
      <c r="Q1288" s="31"/>
      <c r="R1288" s="31"/>
      <c r="S1288" s="31"/>
      <c r="T1288" s="31"/>
      <c r="U1288" s="31"/>
      <c r="V1288" s="31"/>
      <c r="W1288" s="31"/>
      <c r="X1288" s="31"/>
      <c r="Y1288" s="31"/>
      <c r="Z1288" s="31"/>
      <c r="AA1288" s="31"/>
      <c r="AB1288" s="31"/>
      <c r="AC1288" s="31">
        <f t="shared" si="3197"/>
        <v>1374.2</v>
      </c>
      <c r="AD1288" s="31">
        <f t="shared" si="3198"/>
        <v>1412.9000000000001</v>
      </c>
      <c r="AE1288" s="31">
        <f t="shared" si="3199"/>
        <v>1412.9000000000001</v>
      </c>
      <c r="AF1288" s="31"/>
      <c r="AG1288" s="31">
        <f t="shared" si="3200"/>
        <v>1374.2</v>
      </c>
      <c r="AH1288" s="31">
        <f t="shared" si="3201"/>
        <v>1412.9000000000001</v>
      </c>
      <c r="AI1288" s="31">
        <f t="shared" si="3202"/>
        <v>1412.9000000000001</v>
      </c>
      <c r="AJ1288" s="31"/>
      <c r="AK1288" s="31"/>
      <c r="AL1288" s="31"/>
      <c r="AM1288" s="31"/>
      <c r="AN1288" s="31"/>
      <c r="AO1288" s="31"/>
      <c r="AP1288" s="31"/>
      <c r="AQ1288" s="31"/>
      <c r="AR1288" s="31"/>
      <c r="AS1288" s="31">
        <f t="shared" si="3164"/>
        <v>1374.2</v>
      </c>
      <c r="AT1288" s="31">
        <f t="shared" si="3165"/>
        <v>1412.9000000000001</v>
      </c>
      <c r="AU1288" s="31">
        <f t="shared" si="3166"/>
        <v>1412.9000000000001</v>
      </c>
      <c r="AV1288" s="31"/>
      <c r="AW1288" s="32"/>
      <c r="AX1288" s="32"/>
      <c r="AY1288" s="1"/>
      <c r="AZ1288" s="1"/>
      <c r="BA1288" s="1"/>
      <c r="BB1288" s="1"/>
      <c r="BC1288" s="1"/>
      <c r="BD1288" s="1"/>
      <c r="BE1288" s="1"/>
    </row>
    <row r="1289" ht="31.5">
      <c r="A1289" s="29" t="s">
        <v>512</v>
      </c>
      <c r="B1289" s="29" t="s">
        <v>63</v>
      </c>
      <c r="C1289" s="29" t="s">
        <v>144</v>
      </c>
      <c r="D1289" s="29" t="s">
        <v>458</v>
      </c>
      <c r="E1289" s="29" t="s">
        <v>39</v>
      </c>
      <c r="F1289" s="30" t="s">
        <v>40</v>
      </c>
      <c r="G1289" s="31">
        <v>287.89999999999998</v>
      </c>
      <c r="H1289" s="31">
        <v>291.5</v>
      </c>
      <c r="I1289" s="31">
        <v>291.5</v>
      </c>
      <c r="J1289" s="31"/>
      <c r="K1289" s="31"/>
      <c r="L1289" s="31"/>
      <c r="M1289" s="31">
        <f t="shared" si="3209"/>
        <v>287.89999999999998</v>
      </c>
      <c r="N1289" s="31">
        <f t="shared" si="3210"/>
        <v>291.5</v>
      </c>
      <c r="O1289" s="31">
        <f t="shared" si="3211"/>
        <v>291.5</v>
      </c>
      <c r="P1289" s="31"/>
      <c r="Q1289" s="31"/>
      <c r="R1289" s="31"/>
      <c r="S1289" s="31"/>
      <c r="T1289" s="31"/>
      <c r="U1289" s="31"/>
      <c r="V1289" s="31"/>
      <c r="W1289" s="31"/>
      <c r="X1289" s="31"/>
      <c r="Y1289" s="31"/>
      <c r="Z1289" s="31"/>
      <c r="AA1289" s="31"/>
      <c r="AB1289" s="31"/>
      <c r="AC1289" s="31">
        <f t="shared" si="3197"/>
        <v>287.89999999999998</v>
      </c>
      <c r="AD1289" s="31">
        <f t="shared" si="3198"/>
        <v>291.5</v>
      </c>
      <c r="AE1289" s="31">
        <f t="shared" si="3199"/>
        <v>291.5</v>
      </c>
      <c r="AF1289" s="31"/>
      <c r="AG1289" s="31">
        <f t="shared" si="3200"/>
        <v>287.89999999999998</v>
      </c>
      <c r="AH1289" s="31">
        <f t="shared" si="3201"/>
        <v>291.5</v>
      </c>
      <c r="AI1289" s="31">
        <f t="shared" si="3202"/>
        <v>291.5</v>
      </c>
      <c r="AJ1289" s="31"/>
      <c r="AK1289" s="31"/>
      <c r="AL1289" s="31"/>
      <c r="AM1289" s="31"/>
      <c r="AN1289" s="31"/>
      <c r="AO1289" s="31"/>
      <c r="AP1289" s="31"/>
      <c r="AQ1289" s="31"/>
      <c r="AR1289" s="31"/>
      <c r="AS1289" s="31">
        <f t="shared" si="3164"/>
        <v>287.89999999999998</v>
      </c>
      <c r="AT1289" s="31">
        <f t="shared" si="3165"/>
        <v>291.5</v>
      </c>
      <c r="AU1289" s="31">
        <f t="shared" si="3166"/>
        <v>291.5</v>
      </c>
      <c r="AV1289" s="31"/>
      <c r="AW1289" s="32"/>
      <c r="AX1289" s="32"/>
      <c r="AY1289" s="1"/>
      <c r="AZ1289" s="1"/>
      <c r="BA1289" s="1"/>
      <c r="BB1289" s="1"/>
      <c r="BC1289" s="1"/>
      <c r="BD1289" s="1"/>
      <c r="BE1289" s="1"/>
    </row>
    <row r="1290" s="19" customFormat="1">
      <c r="A1290" s="20" t="s">
        <v>512</v>
      </c>
      <c r="B1290" s="20" t="s">
        <v>116</v>
      </c>
      <c r="C1290" s="20"/>
      <c r="D1290" s="20"/>
      <c r="E1290" s="20"/>
      <c r="F1290" s="21" t="s">
        <v>117</v>
      </c>
      <c r="G1290" s="22">
        <f>G1302+G1291</f>
        <v>16114.4</v>
      </c>
      <c r="H1290" s="22">
        <f>H1302+H1291</f>
        <v>16114.4</v>
      </c>
      <c r="I1290" s="22">
        <f>I1302+I1291</f>
        <v>16114.4</v>
      </c>
      <c r="J1290" s="22">
        <f>J1302+J1291</f>
        <v>1363.5</v>
      </c>
      <c r="K1290" s="22">
        <f>K1302+K1291</f>
        <v>1363.5</v>
      </c>
      <c r="L1290" s="22">
        <f>L1302+L1291</f>
        <v>1363.5</v>
      </c>
      <c r="M1290" s="22">
        <f t="shared" si="3209"/>
        <v>17477.900000000001</v>
      </c>
      <c r="N1290" s="22">
        <f t="shared" si="3210"/>
        <v>17477.900000000001</v>
      </c>
      <c r="O1290" s="22">
        <f t="shared" si="3211"/>
        <v>17477.900000000001</v>
      </c>
      <c r="P1290" s="22">
        <f>P1302+P1291</f>
        <v>0</v>
      </c>
      <c r="Q1290" s="22">
        <f>Q1302+Q1291</f>
        <v>0</v>
      </c>
      <c r="R1290" s="22">
        <f>R1302+R1291</f>
        <v>0</v>
      </c>
      <c r="S1290" s="22">
        <f>S1302+S1291</f>
        <v>0</v>
      </c>
      <c r="T1290" s="22">
        <f>T1302+T1291</f>
        <v>0</v>
      </c>
      <c r="U1290" s="22">
        <f>U1302+U1291</f>
        <v>0</v>
      </c>
      <c r="V1290" s="22">
        <f>V1302+V1291</f>
        <v>0</v>
      </c>
      <c r="W1290" s="22">
        <f>W1302+W1291</f>
        <v>0</v>
      </c>
      <c r="X1290" s="22">
        <f>X1302+X1291</f>
        <v>0</v>
      </c>
      <c r="Y1290" s="22">
        <f>Y1302+Y1291</f>
        <v>0</v>
      </c>
      <c r="Z1290" s="22">
        <f>Z1302+Z1291</f>
        <v>0</v>
      </c>
      <c r="AA1290" s="22">
        <f>AA1302+AA1291</f>
        <v>0</v>
      </c>
      <c r="AB1290" s="22">
        <f>AB1302+AB1291</f>
        <v>0</v>
      </c>
      <c r="AC1290" s="22">
        <f t="shared" si="3197"/>
        <v>17477.900000000001</v>
      </c>
      <c r="AD1290" s="22">
        <f t="shared" si="3198"/>
        <v>17477.900000000001</v>
      </c>
      <c r="AE1290" s="22">
        <f t="shared" si="3199"/>
        <v>17477.900000000001</v>
      </c>
      <c r="AF1290" s="22">
        <f>AF1302+AF1291</f>
        <v>0</v>
      </c>
      <c r="AG1290" s="22">
        <f t="shared" si="3200"/>
        <v>17477.900000000001</v>
      </c>
      <c r="AH1290" s="22">
        <f t="shared" si="3201"/>
        <v>17477.900000000001</v>
      </c>
      <c r="AI1290" s="22">
        <f t="shared" si="3202"/>
        <v>17477.900000000001</v>
      </c>
      <c r="AJ1290" s="22">
        <f>AJ1302+AJ1291</f>
        <v>0</v>
      </c>
      <c r="AK1290" s="22">
        <f>AK1302+AK1291</f>
        <v>0</v>
      </c>
      <c r="AL1290" s="22">
        <f>AL1302+AL1291</f>
        <v>0</v>
      </c>
      <c r="AM1290" s="22">
        <f>AM1302+AM1291</f>
        <v>0</v>
      </c>
      <c r="AN1290" s="22">
        <f>AN1302+AN1291</f>
        <v>0</v>
      </c>
      <c r="AO1290" s="22">
        <f>AO1302+AO1291</f>
        <v>0</v>
      </c>
      <c r="AP1290" s="22">
        <f>AP1302+AP1291</f>
        <v>0</v>
      </c>
      <c r="AQ1290" s="22">
        <f>AQ1302+AQ1291</f>
        <v>0</v>
      </c>
      <c r="AR1290" s="22">
        <f>AR1302+AR1291</f>
        <v>0</v>
      </c>
      <c r="AS1290" s="22">
        <f t="shared" si="3164"/>
        <v>17477.900000000001</v>
      </c>
      <c r="AT1290" s="22">
        <f t="shared" si="3165"/>
        <v>17477.900000000001</v>
      </c>
      <c r="AU1290" s="22">
        <f t="shared" si="3166"/>
        <v>17477.900000000001</v>
      </c>
      <c r="AV1290" s="22">
        <f>AV1302+AV1291</f>
        <v>0</v>
      </c>
      <c r="AW1290" s="23"/>
      <c r="AX1290" s="23"/>
      <c r="AY1290" s="19"/>
      <c r="AZ1290" s="19"/>
      <c r="BA1290" s="19"/>
      <c r="BB1290" s="19"/>
      <c r="BC1290" s="19"/>
      <c r="BD1290" s="19"/>
      <c r="BE1290" s="19"/>
    </row>
    <row r="1291" s="24" customFormat="1">
      <c r="A1291" s="25" t="s">
        <v>512</v>
      </c>
      <c r="B1291" s="25" t="s">
        <v>116</v>
      </c>
      <c r="C1291" s="25" t="s">
        <v>255</v>
      </c>
      <c r="D1291" s="25"/>
      <c r="E1291" s="25"/>
      <c r="F1291" s="26" t="s">
        <v>460</v>
      </c>
      <c r="G1291" s="27">
        <f>G1292+G1297</f>
        <v>15780.9</v>
      </c>
      <c r="H1291" s="27">
        <f>H1292+H1297</f>
        <v>15780.9</v>
      </c>
      <c r="I1291" s="27">
        <f>I1292+I1297</f>
        <v>15780.9</v>
      </c>
      <c r="J1291" s="27">
        <f>J1292+J1297</f>
        <v>1363.5</v>
      </c>
      <c r="K1291" s="27">
        <f>K1292+K1297</f>
        <v>1363.5</v>
      </c>
      <c r="L1291" s="27">
        <f>L1292+L1297</f>
        <v>1363.5</v>
      </c>
      <c r="M1291" s="27">
        <f t="shared" si="3209"/>
        <v>17144.400000000001</v>
      </c>
      <c r="N1291" s="27">
        <f t="shared" si="3210"/>
        <v>17144.400000000001</v>
      </c>
      <c r="O1291" s="27">
        <f t="shared" si="3211"/>
        <v>17144.400000000001</v>
      </c>
      <c r="P1291" s="27">
        <f>P1292+P1297</f>
        <v>0</v>
      </c>
      <c r="Q1291" s="27">
        <f>Q1292+Q1297</f>
        <v>0</v>
      </c>
      <c r="R1291" s="27">
        <f>R1292+R1297</f>
        <v>0</v>
      </c>
      <c r="S1291" s="27">
        <f>S1292+S1297</f>
        <v>0</v>
      </c>
      <c r="T1291" s="27">
        <f>T1292+T1297</f>
        <v>0</v>
      </c>
      <c r="U1291" s="27">
        <f>U1292+U1297</f>
        <v>0</v>
      </c>
      <c r="V1291" s="27">
        <f>V1292+V1297</f>
        <v>0</v>
      </c>
      <c r="W1291" s="27">
        <f>W1292+W1297</f>
        <v>0</v>
      </c>
      <c r="X1291" s="27">
        <f>X1292+X1297</f>
        <v>0</v>
      </c>
      <c r="Y1291" s="27">
        <f>Y1292+Y1297</f>
        <v>0</v>
      </c>
      <c r="Z1291" s="27">
        <f>Z1292+Z1297</f>
        <v>0</v>
      </c>
      <c r="AA1291" s="27">
        <f>AA1292+AA1297</f>
        <v>0</v>
      </c>
      <c r="AB1291" s="27">
        <f>AB1292+AB1297</f>
        <v>0</v>
      </c>
      <c r="AC1291" s="27">
        <f t="shared" si="3197"/>
        <v>17144.400000000001</v>
      </c>
      <c r="AD1291" s="27">
        <f t="shared" si="3198"/>
        <v>17144.400000000001</v>
      </c>
      <c r="AE1291" s="27">
        <f t="shared" si="3199"/>
        <v>17144.400000000001</v>
      </c>
      <c r="AF1291" s="27">
        <f>AF1292+AF1297</f>
        <v>0</v>
      </c>
      <c r="AG1291" s="27">
        <f t="shared" si="3200"/>
        <v>17144.400000000001</v>
      </c>
      <c r="AH1291" s="27">
        <f t="shared" si="3201"/>
        <v>17144.400000000001</v>
      </c>
      <c r="AI1291" s="27">
        <f t="shared" si="3202"/>
        <v>17144.400000000001</v>
      </c>
      <c r="AJ1291" s="27">
        <f>AJ1292+AJ1297</f>
        <v>0</v>
      </c>
      <c r="AK1291" s="27">
        <f>AK1292+AK1297</f>
        <v>0</v>
      </c>
      <c r="AL1291" s="27">
        <f>AL1292+AL1297</f>
        <v>0</v>
      </c>
      <c r="AM1291" s="27">
        <f>AM1292+AM1297</f>
        <v>0</v>
      </c>
      <c r="AN1291" s="27">
        <f>AN1292+AN1297</f>
        <v>0</v>
      </c>
      <c r="AO1291" s="27">
        <f>AO1292+AO1297</f>
        <v>0</v>
      </c>
      <c r="AP1291" s="27">
        <f>AP1292+AP1297</f>
        <v>0</v>
      </c>
      <c r="AQ1291" s="27">
        <f>AQ1292+AQ1297</f>
        <v>0</v>
      </c>
      <c r="AR1291" s="27">
        <f>AR1292+AR1297</f>
        <v>0</v>
      </c>
      <c r="AS1291" s="27">
        <f t="shared" si="3164"/>
        <v>17144.400000000001</v>
      </c>
      <c r="AT1291" s="27">
        <f t="shared" si="3165"/>
        <v>17144.400000000001</v>
      </c>
      <c r="AU1291" s="27">
        <f t="shared" si="3166"/>
        <v>17144.400000000001</v>
      </c>
      <c r="AV1291" s="27">
        <f>AV1292+AV1297</f>
        <v>0</v>
      </c>
      <c r="AW1291" s="28"/>
      <c r="AX1291" s="28"/>
      <c r="AY1291" s="24"/>
      <c r="AZ1291" s="24"/>
      <c r="BA1291" s="24"/>
      <c r="BB1291" s="24"/>
      <c r="BC1291" s="24"/>
      <c r="BD1291" s="24"/>
      <c r="BE1291" s="24"/>
    </row>
    <row r="1292" ht="31.5">
      <c r="A1292" s="29" t="s">
        <v>512</v>
      </c>
      <c r="B1292" s="29" t="s">
        <v>116</v>
      </c>
      <c r="C1292" s="29" t="s">
        <v>255</v>
      </c>
      <c r="D1292" s="29" t="s">
        <v>65</v>
      </c>
      <c r="E1292" s="36"/>
      <c r="F1292" s="30" t="s">
        <v>66</v>
      </c>
      <c r="G1292" s="31">
        <f t="shared" ref="G1292:G1306" si="3266">G1293</f>
        <v>2553.5999999999999</v>
      </c>
      <c r="H1292" s="31">
        <f t="shared" ref="H1292:H1306" si="3267">H1293</f>
        <v>2553.5999999999999</v>
      </c>
      <c r="I1292" s="31">
        <f t="shared" ref="I1292:I1306" si="3268">I1293</f>
        <v>2553.5999999999999</v>
      </c>
      <c r="J1292" s="31">
        <f t="shared" ref="J1292:J1306" si="3269">J1293</f>
        <v>0</v>
      </c>
      <c r="K1292" s="31">
        <f t="shared" ref="K1292:K1306" si="3270">K1293</f>
        <v>0</v>
      </c>
      <c r="L1292" s="31">
        <f t="shared" ref="L1292:L1306" si="3271">L1293</f>
        <v>0</v>
      </c>
      <c r="M1292" s="31">
        <f t="shared" si="3209"/>
        <v>2553.5999999999999</v>
      </c>
      <c r="N1292" s="31">
        <f t="shared" si="3210"/>
        <v>2553.5999999999999</v>
      </c>
      <c r="O1292" s="31">
        <f t="shared" si="3211"/>
        <v>2553.5999999999999</v>
      </c>
      <c r="P1292" s="31">
        <f t="shared" ref="P1292:P1306" si="3272">P1293</f>
        <v>0</v>
      </c>
      <c r="Q1292" s="31">
        <f t="shared" ref="Q1292:Q1306" si="3273">Q1293</f>
        <v>0</v>
      </c>
      <c r="R1292" s="31">
        <f t="shared" ref="R1292:R1306" si="3274">R1293</f>
        <v>0</v>
      </c>
      <c r="S1292" s="31">
        <f t="shared" ref="S1292:S1306" si="3275">S1293</f>
        <v>0</v>
      </c>
      <c r="T1292" s="31">
        <f t="shared" ref="T1292:T1306" si="3276">T1293</f>
        <v>0</v>
      </c>
      <c r="U1292" s="31">
        <f t="shared" ref="U1292:U1306" si="3277">U1293</f>
        <v>0</v>
      </c>
      <c r="V1292" s="31">
        <f t="shared" ref="V1292:V1306" si="3278">V1293</f>
        <v>0</v>
      </c>
      <c r="W1292" s="31">
        <f t="shared" ref="W1292:W1306" si="3279">W1293</f>
        <v>0</v>
      </c>
      <c r="X1292" s="31">
        <f t="shared" ref="X1292:X1306" si="3280">X1293</f>
        <v>0</v>
      </c>
      <c r="Y1292" s="31">
        <f t="shared" ref="Y1292:Y1306" si="3281">Y1293</f>
        <v>0</v>
      </c>
      <c r="Z1292" s="31">
        <f t="shared" ref="Z1292:Z1306" si="3282">Z1293</f>
        <v>0</v>
      </c>
      <c r="AA1292" s="31">
        <f t="shared" ref="AA1292:AA1306" si="3283">AA1293</f>
        <v>0</v>
      </c>
      <c r="AB1292" s="31">
        <f t="shared" ref="AB1292:AB1306" si="3284">AB1293</f>
        <v>0</v>
      </c>
      <c r="AC1292" s="31">
        <f t="shared" si="3197"/>
        <v>2553.5999999999999</v>
      </c>
      <c r="AD1292" s="31">
        <f t="shared" si="3198"/>
        <v>2553.5999999999999</v>
      </c>
      <c r="AE1292" s="31">
        <f t="shared" si="3199"/>
        <v>2553.5999999999999</v>
      </c>
      <c r="AF1292" s="31">
        <f t="shared" ref="AF1292:AF1306" si="3285">AF1293</f>
        <v>0</v>
      </c>
      <c r="AG1292" s="31">
        <f t="shared" si="3200"/>
        <v>2553.5999999999999</v>
      </c>
      <c r="AH1292" s="31">
        <f t="shared" si="3201"/>
        <v>2553.5999999999999</v>
      </c>
      <c r="AI1292" s="31">
        <f t="shared" si="3202"/>
        <v>2553.5999999999999</v>
      </c>
      <c r="AJ1292" s="31">
        <f t="shared" ref="AJ1292:AJ1306" si="3286">AJ1293</f>
        <v>0</v>
      </c>
      <c r="AK1292" s="31">
        <f t="shared" ref="AK1292:AK1306" si="3287">AK1293</f>
        <v>0</v>
      </c>
      <c r="AL1292" s="31">
        <f t="shared" ref="AL1292:AL1306" si="3288">AL1293</f>
        <v>0</v>
      </c>
      <c r="AM1292" s="31">
        <f t="shared" ref="AM1292:AM1306" si="3289">AM1293</f>
        <v>0</v>
      </c>
      <c r="AN1292" s="31">
        <f t="shared" ref="AN1292:AN1306" si="3290">AN1293</f>
        <v>0</v>
      </c>
      <c r="AO1292" s="31">
        <f t="shared" ref="AO1292:AO1306" si="3291">AO1293</f>
        <v>0</v>
      </c>
      <c r="AP1292" s="31">
        <f t="shared" ref="AP1292:AP1306" si="3292">AP1293</f>
        <v>0</v>
      </c>
      <c r="AQ1292" s="31">
        <f t="shared" ref="AQ1292:AQ1306" si="3293">AQ1293</f>
        <v>0</v>
      </c>
      <c r="AR1292" s="31">
        <f t="shared" ref="AR1292:AR1306" si="3294">AR1293</f>
        <v>0</v>
      </c>
      <c r="AS1292" s="31">
        <f t="shared" si="3164"/>
        <v>2553.5999999999999</v>
      </c>
      <c r="AT1292" s="31">
        <f t="shared" si="3165"/>
        <v>2553.5999999999999</v>
      </c>
      <c r="AU1292" s="31">
        <f t="shared" si="3166"/>
        <v>2553.5999999999999</v>
      </c>
      <c r="AV1292" s="31">
        <f t="shared" ref="AV1292:AV1306" si="3295">AV1293</f>
        <v>0</v>
      </c>
      <c r="AW1292" s="32"/>
      <c r="AX1292" s="32"/>
      <c r="AY1292" s="1"/>
      <c r="AZ1292" s="1"/>
      <c r="BA1292" s="1"/>
      <c r="BB1292" s="1"/>
      <c r="BC1292" s="1"/>
      <c r="BD1292" s="1"/>
      <c r="BE1292" s="1"/>
    </row>
    <row r="1293" hidden="1">
      <c r="A1293" s="29" t="s">
        <v>512</v>
      </c>
      <c r="B1293" s="29" t="s">
        <v>116</v>
      </c>
      <c r="C1293" s="29" t="s">
        <v>255</v>
      </c>
      <c r="D1293" s="29" t="s">
        <v>67</v>
      </c>
      <c r="E1293" s="36"/>
      <c r="F1293" s="30" t="s">
        <v>34</v>
      </c>
      <c r="G1293" s="31">
        <f t="shared" si="3266"/>
        <v>2553.5999999999999</v>
      </c>
      <c r="H1293" s="31">
        <f t="shared" si="3267"/>
        <v>2553.5999999999999</v>
      </c>
      <c r="I1293" s="31">
        <f t="shared" si="3268"/>
        <v>2553.5999999999999</v>
      </c>
      <c r="J1293" s="31">
        <f t="shared" si="3269"/>
        <v>0</v>
      </c>
      <c r="K1293" s="31">
        <f t="shared" si="3270"/>
        <v>0</v>
      </c>
      <c r="L1293" s="31">
        <f t="shared" si="3271"/>
        <v>0</v>
      </c>
      <c r="M1293" s="31">
        <f t="shared" si="3209"/>
        <v>2553.5999999999999</v>
      </c>
      <c r="N1293" s="31">
        <f t="shared" si="3210"/>
        <v>2553.5999999999999</v>
      </c>
      <c r="O1293" s="31">
        <f t="shared" si="3211"/>
        <v>2553.5999999999999</v>
      </c>
      <c r="P1293" s="31">
        <f t="shared" si="3272"/>
        <v>0</v>
      </c>
      <c r="Q1293" s="31">
        <f t="shared" si="3273"/>
        <v>0</v>
      </c>
      <c r="R1293" s="31">
        <f t="shared" si="3274"/>
        <v>0</v>
      </c>
      <c r="S1293" s="31">
        <f t="shared" si="3275"/>
        <v>0</v>
      </c>
      <c r="T1293" s="31">
        <f t="shared" si="3276"/>
        <v>0</v>
      </c>
      <c r="U1293" s="31">
        <f t="shared" si="3277"/>
        <v>0</v>
      </c>
      <c r="V1293" s="31">
        <f t="shared" si="3278"/>
        <v>0</v>
      </c>
      <c r="W1293" s="31">
        <f t="shared" si="3279"/>
        <v>0</v>
      </c>
      <c r="X1293" s="31">
        <f t="shared" si="3280"/>
        <v>0</v>
      </c>
      <c r="Y1293" s="31">
        <f t="shared" si="3281"/>
        <v>0</v>
      </c>
      <c r="Z1293" s="31">
        <f t="shared" si="3282"/>
        <v>0</v>
      </c>
      <c r="AA1293" s="31">
        <f t="shared" si="3283"/>
        <v>0</v>
      </c>
      <c r="AB1293" s="31">
        <f t="shared" si="3284"/>
        <v>0</v>
      </c>
      <c r="AC1293" s="31">
        <f t="shared" si="3197"/>
        <v>2553.5999999999999</v>
      </c>
      <c r="AD1293" s="31">
        <f t="shared" si="3198"/>
        <v>2553.5999999999999</v>
      </c>
      <c r="AE1293" s="31">
        <f t="shared" si="3199"/>
        <v>2553.5999999999999</v>
      </c>
      <c r="AF1293" s="31">
        <f t="shared" si="3285"/>
        <v>0</v>
      </c>
      <c r="AG1293" s="31">
        <f t="shared" si="3200"/>
        <v>2553.5999999999999</v>
      </c>
      <c r="AH1293" s="31">
        <f t="shared" si="3201"/>
        <v>2553.5999999999999</v>
      </c>
      <c r="AI1293" s="31">
        <f t="shared" si="3202"/>
        <v>2553.5999999999999</v>
      </c>
      <c r="AJ1293" s="31">
        <f t="shared" si="3286"/>
        <v>0</v>
      </c>
      <c r="AK1293" s="31">
        <f t="shared" si="3287"/>
        <v>0</v>
      </c>
      <c r="AL1293" s="31">
        <f t="shared" si="3288"/>
        <v>0</v>
      </c>
      <c r="AM1293" s="31">
        <f t="shared" si="3289"/>
        <v>0</v>
      </c>
      <c r="AN1293" s="31">
        <f t="shared" si="3290"/>
        <v>0</v>
      </c>
      <c r="AO1293" s="31">
        <f t="shared" si="3291"/>
        <v>0</v>
      </c>
      <c r="AP1293" s="31">
        <f t="shared" si="3292"/>
        <v>0</v>
      </c>
      <c r="AQ1293" s="31">
        <f t="shared" si="3293"/>
        <v>0</v>
      </c>
      <c r="AR1293" s="31">
        <f t="shared" si="3294"/>
        <v>0</v>
      </c>
      <c r="AS1293" s="31">
        <f t="shared" si="3164"/>
        <v>2553.5999999999999</v>
      </c>
      <c r="AT1293" s="31">
        <f t="shared" si="3165"/>
        <v>2553.5999999999999</v>
      </c>
      <c r="AU1293" s="31">
        <f t="shared" si="3166"/>
        <v>2553.5999999999999</v>
      </c>
      <c r="AV1293" s="31">
        <f t="shared" si="3295"/>
        <v>0</v>
      </c>
      <c r="AW1293" s="32">
        <v>0</v>
      </c>
      <c r="AX1293" s="32"/>
      <c r="AY1293" s="1" t="s">
        <v>152</v>
      </c>
      <c r="AZ1293" s="1"/>
      <c r="BA1293" s="1"/>
      <c r="BB1293" s="1"/>
      <c r="BC1293" s="1"/>
      <c r="BD1293" s="1"/>
      <c r="BE1293" s="1"/>
    </row>
    <row r="1294" ht="31.5">
      <c r="A1294" s="29" t="s">
        <v>512</v>
      </c>
      <c r="B1294" s="29" t="s">
        <v>116</v>
      </c>
      <c r="C1294" s="29" t="s">
        <v>255</v>
      </c>
      <c r="D1294" s="29" t="s">
        <v>461</v>
      </c>
      <c r="E1294" s="36"/>
      <c r="F1294" s="30" t="s">
        <v>462</v>
      </c>
      <c r="G1294" s="31">
        <f t="shared" si="3266"/>
        <v>2553.5999999999999</v>
      </c>
      <c r="H1294" s="31">
        <f t="shared" si="3267"/>
        <v>2553.5999999999999</v>
      </c>
      <c r="I1294" s="31">
        <f t="shared" si="3268"/>
        <v>2553.5999999999999</v>
      </c>
      <c r="J1294" s="31">
        <f t="shared" si="3269"/>
        <v>0</v>
      </c>
      <c r="K1294" s="31">
        <f t="shared" si="3270"/>
        <v>0</v>
      </c>
      <c r="L1294" s="31">
        <f t="shared" si="3271"/>
        <v>0</v>
      </c>
      <c r="M1294" s="31">
        <f t="shared" si="3209"/>
        <v>2553.5999999999999</v>
      </c>
      <c r="N1294" s="31">
        <f t="shared" si="3210"/>
        <v>2553.5999999999999</v>
      </c>
      <c r="O1294" s="31">
        <f t="shared" si="3211"/>
        <v>2553.5999999999999</v>
      </c>
      <c r="P1294" s="31">
        <f t="shared" si="3272"/>
        <v>0</v>
      </c>
      <c r="Q1294" s="31">
        <f t="shared" si="3273"/>
        <v>0</v>
      </c>
      <c r="R1294" s="31">
        <f t="shared" si="3274"/>
        <v>0</v>
      </c>
      <c r="S1294" s="31">
        <f t="shared" si="3275"/>
        <v>0</v>
      </c>
      <c r="T1294" s="31">
        <f t="shared" si="3276"/>
        <v>0</v>
      </c>
      <c r="U1294" s="31">
        <f t="shared" si="3277"/>
        <v>0</v>
      </c>
      <c r="V1294" s="31">
        <f t="shared" si="3278"/>
        <v>0</v>
      </c>
      <c r="W1294" s="31">
        <f t="shared" si="3279"/>
        <v>0</v>
      </c>
      <c r="X1294" s="31">
        <f t="shared" si="3280"/>
        <v>0</v>
      </c>
      <c r="Y1294" s="31">
        <f t="shared" si="3281"/>
        <v>0</v>
      </c>
      <c r="Z1294" s="31">
        <f t="shared" si="3282"/>
        <v>0</v>
      </c>
      <c r="AA1294" s="31">
        <f t="shared" si="3283"/>
        <v>0</v>
      </c>
      <c r="AB1294" s="31">
        <f t="shared" si="3284"/>
        <v>0</v>
      </c>
      <c r="AC1294" s="31">
        <f t="shared" si="3197"/>
        <v>2553.5999999999999</v>
      </c>
      <c r="AD1294" s="31">
        <f t="shared" si="3198"/>
        <v>2553.5999999999999</v>
      </c>
      <c r="AE1294" s="31">
        <f t="shared" si="3199"/>
        <v>2553.5999999999999</v>
      </c>
      <c r="AF1294" s="31">
        <f t="shared" si="3285"/>
        <v>0</v>
      </c>
      <c r="AG1294" s="31">
        <f t="shared" si="3200"/>
        <v>2553.5999999999999</v>
      </c>
      <c r="AH1294" s="31">
        <f t="shared" si="3201"/>
        <v>2553.5999999999999</v>
      </c>
      <c r="AI1294" s="31">
        <f t="shared" si="3202"/>
        <v>2553.5999999999999</v>
      </c>
      <c r="AJ1294" s="31">
        <f t="shared" si="3286"/>
        <v>0</v>
      </c>
      <c r="AK1294" s="31">
        <f t="shared" si="3287"/>
        <v>0</v>
      </c>
      <c r="AL1294" s="31">
        <f t="shared" si="3288"/>
        <v>0</v>
      </c>
      <c r="AM1294" s="31">
        <f t="shared" si="3289"/>
        <v>0</v>
      </c>
      <c r="AN1294" s="31">
        <f t="shared" si="3290"/>
        <v>0</v>
      </c>
      <c r="AO1294" s="31">
        <f t="shared" si="3291"/>
        <v>0</v>
      </c>
      <c r="AP1294" s="31">
        <f t="shared" si="3292"/>
        <v>0</v>
      </c>
      <c r="AQ1294" s="31">
        <f t="shared" si="3293"/>
        <v>0</v>
      </c>
      <c r="AR1294" s="31">
        <f t="shared" si="3294"/>
        <v>0</v>
      </c>
      <c r="AS1294" s="31">
        <f t="shared" si="3164"/>
        <v>2553.5999999999999</v>
      </c>
      <c r="AT1294" s="31">
        <f t="shared" si="3165"/>
        <v>2553.5999999999999</v>
      </c>
      <c r="AU1294" s="31">
        <f t="shared" si="3166"/>
        <v>2553.5999999999999</v>
      </c>
      <c r="AV1294" s="31">
        <f t="shared" si="3295"/>
        <v>0</v>
      </c>
      <c r="AW1294" s="32"/>
      <c r="AX1294" s="32"/>
      <c r="AY1294" s="1"/>
      <c r="AZ1294" s="1"/>
      <c r="BA1294" s="1"/>
      <c r="BB1294" s="1"/>
      <c r="BC1294" s="1"/>
      <c r="BD1294" s="1"/>
      <c r="BE1294" s="1"/>
    </row>
    <row r="1295" ht="31.5">
      <c r="A1295" s="29" t="s">
        <v>512</v>
      </c>
      <c r="B1295" s="29" t="s">
        <v>116</v>
      </c>
      <c r="C1295" s="29" t="s">
        <v>255</v>
      </c>
      <c r="D1295" s="29" t="s">
        <v>463</v>
      </c>
      <c r="E1295" s="36"/>
      <c r="F1295" s="30" t="s">
        <v>464</v>
      </c>
      <c r="G1295" s="31">
        <f t="shared" si="3266"/>
        <v>2553.5999999999999</v>
      </c>
      <c r="H1295" s="31">
        <f t="shared" si="3267"/>
        <v>2553.5999999999999</v>
      </c>
      <c r="I1295" s="31">
        <f t="shared" si="3268"/>
        <v>2553.5999999999999</v>
      </c>
      <c r="J1295" s="31">
        <f t="shared" si="3269"/>
        <v>0</v>
      </c>
      <c r="K1295" s="31">
        <f t="shared" si="3270"/>
        <v>0</v>
      </c>
      <c r="L1295" s="31">
        <f t="shared" si="3271"/>
        <v>0</v>
      </c>
      <c r="M1295" s="31">
        <f t="shared" si="3209"/>
        <v>2553.5999999999999</v>
      </c>
      <c r="N1295" s="31">
        <f t="shared" si="3210"/>
        <v>2553.5999999999999</v>
      </c>
      <c r="O1295" s="31">
        <f t="shared" si="3211"/>
        <v>2553.5999999999999</v>
      </c>
      <c r="P1295" s="31">
        <f t="shared" si="3272"/>
        <v>0</v>
      </c>
      <c r="Q1295" s="31">
        <f t="shared" si="3273"/>
        <v>0</v>
      </c>
      <c r="R1295" s="31">
        <f t="shared" si="3274"/>
        <v>0</v>
      </c>
      <c r="S1295" s="31">
        <f t="shared" si="3275"/>
        <v>0</v>
      </c>
      <c r="T1295" s="31">
        <f t="shared" si="3276"/>
        <v>0</v>
      </c>
      <c r="U1295" s="31">
        <f t="shared" si="3277"/>
        <v>0</v>
      </c>
      <c r="V1295" s="31">
        <f t="shared" si="3278"/>
        <v>0</v>
      </c>
      <c r="W1295" s="31">
        <f t="shared" si="3279"/>
        <v>0</v>
      </c>
      <c r="X1295" s="31">
        <f t="shared" si="3280"/>
        <v>0</v>
      </c>
      <c r="Y1295" s="31">
        <f t="shared" si="3281"/>
        <v>0</v>
      </c>
      <c r="Z1295" s="31">
        <f t="shared" si="3282"/>
        <v>0</v>
      </c>
      <c r="AA1295" s="31">
        <f t="shared" si="3283"/>
        <v>0</v>
      </c>
      <c r="AB1295" s="31">
        <f t="shared" si="3284"/>
        <v>0</v>
      </c>
      <c r="AC1295" s="31">
        <f t="shared" si="3197"/>
        <v>2553.5999999999999</v>
      </c>
      <c r="AD1295" s="31">
        <f t="shared" si="3198"/>
        <v>2553.5999999999999</v>
      </c>
      <c r="AE1295" s="31">
        <f t="shared" si="3199"/>
        <v>2553.5999999999999</v>
      </c>
      <c r="AF1295" s="31">
        <f t="shared" si="3285"/>
        <v>0</v>
      </c>
      <c r="AG1295" s="31">
        <f t="shared" si="3200"/>
        <v>2553.5999999999999</v>
      </c>
      <c r="AH1295" s="31">
        <f t="shared" si="3201"/>
        <v>2553.5999999999999</v>
      </c>
      <c r="AI1295" s="31">
        <f t="shared" si="3202"/>
        <v>2553.5999999999999</v>
      </c>
      <c r="AJ1295" s="31">
        <f t="shared" si="3286"/>
        <v>0</v>
      </c>
      <c r="AK1295" s="31">
        <f t="shared" si="3287"/>
        <v>0</v>
      </c>
      <c r="AL1295" s="31">
        <f t="shared" si="3288"/>
        <v>0</v>
      </c>
      <c r="AM1295" s="31">
        <f t="shared" si="3289"/>
        <v>0</v>
      </c>
      <c r="AN1295" s="31">
        <f t="shared" si="3290"/>
        <v>0</v>
      </c>
      <c r="AO1295" s="31">
        <f t="shared" si="3291"/>
        <v>0</v>
      </c>
      <c r="AP1295" s="31">
        <f t="shared" si="3292"/>
        <v>0</v>
      </c>
      <c r="AQ1295" s="31">
        <f t="shared" si="3293"/>
        <v>0</v>
      </c>
      <c r="AR1295" s="31">
        <f t="shared" si="3294"/>
        <v>0</v>
      </c>
      <c r="AS1295" s="31">
        <f t="shared" si="3164"/>
        <v>2553.5999999999999</v>
      </c>
      <c r="AT1295" s="31">
        <f t="shared" si="3165"/>
        <v>2553.5999999999999</v>
      </c>
      <c r="AU1295" s="31">
        <f t="shared" si="3166"/>
        <v>2553.5999999999999</v>
      </c>
      <c r="AV1295" s="31">
        <f t="shared" si="3295"/>
        <v>0</v>
      </c>
      <c r="AW1295" s="32"/>
      <c r="AX1295" s="32"/>
      <c r="AY1295" s="1"/>
      <c r="AZ1295" s="1"/>
      <c r="BA1295" s="1"/>
      <c r="BB1295" s="1"/>
      <c r="BC1295" s="1"/>
      <c r="BD1295" s="1"/>
      <c r="BE1295" s="1"/>
    </row>
    <row r="1296" ht="31.5">
      <c r="A1296" s="29" t="s">
        <v>512</v>
      </c>
      <c r="B1296" s="29" t="s">
        <v>116</v>
      </c>
      <c r="C1296" s="29" t="s">
        <v>255</v>
      </c>
      <c r="D1296" s="29" t="s">
        <v>463</v>
      </c>
      <c r="E1296" s="29" t="s">
        <v>39</v>
      </c>
      <c r="F1296" s="30" t="s">
        <v>40</v>
      </c>
      <c r="G1296" s="31">
        <v>2553.5999999999999</v>
      </c>
      <c r="H1296" s="31">
        <v>2553.5999999999999</v>
      </c>
      <c r="I1296" s="31">
        <v>2553.5999999999999</v>
      </c>
      <c r="J1296" s="31"/>
      <c r="K1296" s="31"/>
      <c r="L1296" s="31"/>
      <c r="M1296" s="31">
        <f t="shared" si="3209"/>
        <v>2553.5999999999999</v>
      </c>
      <c r="N1296" s="31">
        <f t="shared" si="3210"/>
        <v>2553.5999999999999</v>
      </c>
      <c r="O1296" s="31">
        <f t="shared" si="3211"/>
        <v>2553.5999999999999</v>
      </c>
      <c r="P1296" s="31"/>
      <c r="Q1296" s="31"/>
      <c r="R1296" s="31"/>
      <c r="S1296" s="31"/>
      <c r="T1296" s="31"/>
      <c r="U1296" s="31"/>
      <c r="V1296" s="31"/>
      <c r="W1296" s="31"/>
      <c r="X1296" s="31"/>
      <c r="Y1296" s="31"/>
      <c r="Z1296" s="31"/>
      <c r="AA1296" s="31"/>
      <c r="AB1296" s="31"/>
      <c r="AC1296" s="31">
        <f t="shared" si="3197"/>
        <v>2553.5999999999999</v>
      </c>
      <c r="AD1296" s="31">
        <f t="shared" si="3198"/>
        <v>2553.5999999999999</v>
      </c>
      <c r="AE1296" s="31">
        <f t="shared" si="3199"/>
        <v>2553.5999999999999</v>
      </c>
      <c r="AF1296" s="31"/>
      <c r="AG1296" s="31">
        <f t="shared" si="3200"/>
        <v>2553.5999999999999</v>
      </c>
      <c r="AH1296" s="31">
        <f t="shared" si="3201"/>
        <v>2553.5999999999999</v>
      </c>
      <c r="AI1296" s="31">
        <f t="shared" si="3202"/>
        <v>2553.5999999999999</v>
      </c>
      <c r="AJ1296" s="31"/>
      <c r="AK1296" s="31"/>
      <c r="AL1296" s="31"/>
      <c r="AM1296" s="31"/>
      <c r="AN1296" s="31"/>
      <c r="AO1296" s="31"/>
      <c r="AP1296" s="31"/>
      <c r="AQ1296" s="31"/>
      <c r="AR1296" s="31"/>
      <c r="AS1296" s="31">
        <f t="shared" si="3164"/>
        <v>2553.5999999999999</v>
      </c>
      <c r="AT1296" s="31">
        <f t="shared" si="3165"/>
        <v>2553.5999999999999</v>
      </c>
      <c r="AU1296" s="31">
        <f t="shared" si="3166"/>
        <v>2553.5999999999999</v>
      </c>
      <c r="AV1296" s="31"/>
      <c r="AW1296" s="32"/>
      <c r="AX1296" s="32"/>
      <c r="AY1296" s="1"/>
      <c r="AZ1296" s="1"/>
      <c r="BA1296" s="1"/>
      <c r="BB1296" s="1"/>
      <c r="BC1296" s="1"/>
      <c r="BD1296" s="1"/>
      <c r="BE1296" s="1"/>
    </row>
    <row r="1297" ht="31.5">
      <c r="A1297" s="29" t="s">
        <v>512</v>
      </c>
      <c r="B1297" s="29" t="s">
        <v>116</v>
      </c>
      <c r="C1297" s="29" t="s">
        <v>255</v>
      </c>
      <c r="D1297" s="29" t="s">
        <v>465</v>
      </c>
      <c r="E1297" s="36"/>
      <c r="F1297" s="30" t="s">
        <v>466</v>
      </c>
      <c r="G1297" s="31">
        <f t="shared" si="3266"/>
        <v>13227.299999999999</v>
      </c>
      <c r="H1297" s="31">
        <f t="shared" si="3267"/>
        <v>13227.299999999999</v>
      </c>
      <c r="I1297" s="31">
        <f t="shared" si="3268"/>
        <v>13227.299999999999</v>
      </c>
      <c r="J1297" s="31">
        <f t="shared" si="3269"/>
        <v>1363.5</v>
      </c>
      <c r="K1297" s="31">
        <f t="shared" si="3270"/>
        <v>1363.5</v>
      </c>
      <c r="L1297" s="31">
        <f t="shared" si="3271"/>
        <v>1363.5</v>
      </c>
      <c r="M1297" s="31">
        <f t="shared" si="3209"/>
        <v>14590.799999999999</v>
      </c>
      <c r="N1297" s="31">
        <f t="shared" si="3210"/>
        <v>14590.799999999999</v>
      </c>
      <c r="O1297" s="31">
        <f t="shared" si="3211"/>
        <v>14590.799999999999</v>
      </c>
      <c r="P1297" s="31">
        <f t="shared" si="3272"/>
        <v>0</v>
      </c>
      <c r="Q1297" s="31">
        <f t="shared" si="3273"/>
        <v>0</v>
      </c>
      <c r="R1297" s="31">
        <f t="shared" si="3274"/>
        <v>0</v>
      </c>
      <c r="S1297" s="31">
        <f t="shared" si="3275"/>
        <v>0</v>
      </c>
      <c r="T1297" s="31">
        <f t="shared" si="3276"/>
        <v>0</v>
      </c>
      <c r="U1297" s="31">
        <f t="shared" si="3277"/>
        <v>0</v>
      </c>
      <c r="V1297" s="31">
        <f t="shared" si="3278"/>
        <v>0</v>
      </c>
      <c r="W1297" s="31">
        <f t="shared" si="3279"/>
        <v>0</v>
      </c>
      <c r="X1297" s="31">
        <f t="shared" si="3280"/>
        <v>0</v>
      </c>
      <c r="Y1297" s="31">
        <f t="shared" si="3281"/>
        <v>0</v>
      </c>
      <c r="Z1297" s="31">
        <f t="shared" si="3282"/>
        <v>0</v>
      </c>
      <c r="AA1297" s="31">
        <f t="shared" si="3283"/>
        <v>0</v>
      </c>
      <c r="AB1297" s="31">
        <f t="shared" si="3284"/>
        <v>0</v>
      </c>
      <c r="AC1297" s="31">
        <f t="shared" si="3197"/>
        <v>14590.799999999999</v>
      </c>
      <c r="AD1297" s="31">
        <f t="shared" si="3198"/>
        <v>14590.799999999999</v>
      </c>
      <c r="AE1297" s="31">
        <f t="shared" si="3199"/>
        <v>14590.799999999999</v>
      </c>
      <c r="AF1297" s="31">
        <f t="shared" si="3285"/>
        <v>0</v>
      </c>
      <c r="AG1297" s="31">
        <f t="shared" si="3200"/>
        <v>14590.799999999999</v>
      </c>
      <c r="AH1297" s="31">
        <f t="shared" si="3201"/>
        <v>14590.799999999999</v>
      </c>
      <c r="AI1297" s="31">
        <f t="shared" si="3202"/>
        <v>14590.799999999999</v>
      </c>
      <c r="AJ1297" s="31">
        <f t="shared" si="3286"/>
        <v>0</v>
      </c>
      <c r="AK1297" s="31">
        <f t="shared" si="3287"/>
        <v>0</v>
      </c>
      <c r="AL1297" s="31">
        <f t="shared" si="3288"/>
        <v>0</v>
      </c>
      <c r="AM1297" s="31">
        <f t="shared" si="3289"/>
        <v>0</v>
      </c>
      <c r="AN1297" s="31">
        <f t="shared" si="3290"/>
        <v>0</v>
      </c>
      <c r="AO1297" s="31">
        <f t="shared" si="3291"/>
        <v>0</v>
      </c>
      <c r="AP1297" s="31">
        <f t="shared" si="3292"/>
        <v>0</v>
      </c>
      <c r="AQ1297" s="31">
        <f t="shared" si="3293"/>
        <v>0</v>
      </c>
      <c r="AR1297" s="31">
        <f t="shared" si="3294"/>
        <v>0</v>
      </c>
      <c r="AS1297" s="31">
        <f t="shared" si="3164"/>
        <v>14590.799999999999</v>
      </c>
      <c r="AT1297" s="31">
        <f t="shared" si="3165"/>
        <v>14590.799999999999</v>
      </c>
      <c r="AU1297" s="31">
        <f t="shared" si="3166"/>
        <v>14590.799999999999</v>
      </c>
      <c r="AV1297" s="31">
        <f t="shared" si="3295"/>
        <v>0</v>
      </c>
      <c r="AW1297" s="32"/>
      <c r="AX1297" s="32"/>
      <c r="AY1297" s="1"/>
      <c r="AZ1297" s="1"/>
      <c r="BA1297" s="1"/>
      <c r="BB1297" s="1"/>
      <c r="BC1297" s="1"/>
      <c r="BD1297" s="1"/>
      <c r="BE1297" s="1"/>
    </row>
    <row r="1298">
      <c r="A1298" s="29" t="s">
        <v>512</v>
      </c>
      <c r="B1298" s="29" t="s">
        <v>116</v>
      </c>
      <c r="C1298" s="29" t="s">
        <v>255</v>
      </c>
      <c r="D1298" s="29" t="s">
        <v>467</v>
      </c>
      <c r="E1298" s="36"/>
      <c r="F1298" s="30" t="s">
        <v>440</v>
      </c>
      <c r="G1298" s="31">
        <f t="shared" si="3266"/>
        <v>13227.299999999999</v>
      </c>
      <c r="H1298" s="31">
        <f t="shared" si="3267"/>
        <v>13227.299999999999</v>
      </c>
      <c r="I1298" s="31">
        <f t="shared" si="3268"/>
        <v>13227.299999999999</v>
      </c>
      <c r="J1298" s="31">
        <f t="shared" si="3269"/>
        <v>1363.5</v>
      </c>
      <c r="K1298" s="31">
        <f t="shared" si="3270"/>
        <v>1363.5</v>
      </c>
      <c r="L1298" s="31">
        <f t="shared" si="3271"/>
        <v>1363.5</v>
      </c>
      <c r="M1298" s="31">
        <f t="shared" si="3209"/>
        <v>14590.799999999999</v>
      </c>
      <c r="N1298" s="31">
        <f t="shared" si="3210"/>
        <v>14590.799999999999</v>
      </c>
      <c r="O1298" s="31">
        <f t="shared" si="3211"/>
        <v>14590.799999999999</v>
      </c>
      <c r="P1298" s="31">
        <f t="shared" si="3272"/>
        <v>0</v>
      </c>
      <c r="Q1298" s="31">
        <f t="shared" si="3273"/>
        <v>0</v>
      </c>
      <c r="R1298" s="31">
        <f t="shared" si="3274"/>
        <v>0</v>
      </c>
      <c r="S1298" s="31">
        <f t="shared" si="3275"/>
        <v>0</v>
      </c>
      <c r="T1298" s="31">
        <f t="shared" si="3276"/>
        <v>0</v>
      </c>
      <c r="U1298" s="31">
        <f t="shared" si="3277"/>
        <v>0</v>
      </c>
      <c r="V1298" s="31">
        <f t="shared" si="3278"/>
        <v>0</v>
      </c>
      <c r="W1298" s="31">
        <f t="shared" si="3279"/>
        <v>0</v>
      </c>
      <c r="X1298" s="31">
        <f t="shared" si="3280"/>
        <v>0</v>
      </c>
      <c r="Y1298" s="31">
        <f t="shared" si="3281"/>
        <v>0</v>
      </c>
      <c r="Z1298" s="31">
        <f t="shared" si="3282"/>
        <v>0</v>
      </c>
      <c r="AA1298" s="31">
        <f t="shared" si="3283"/>
        <v>0</v>
      </c>
      <c r="AB1298" s="31">
        <f t="shared" si="3284"/>
        <v>0</v>
      </c>
      <c r="AC1298" s="31">
        <f t="shared" si="3197"/>
        <v>14590.799999999999</v>
      </c>
      <c r="AD1298" s="31">
        <f t="shared" si="3198"/>
        <v>14590.799999999999</v>
      </c>
      <c r="AE1298" s="31">
        <f t="shared" si="3199"/>
        <v>14590.799999999999</v>
      </c>
      <c r="AF1298" s="31">
        <f t="shared" si="3285"/>
        <v>0</v>
      </c>
      <c r="AG1298" s="31">
        <f t="shared" si="3200"/>
        <v>14590.799999999999</v>
      </c>
      <c r="AH1298" s="31">
        <f t="shared" si="3201"/>
        <v>14590.799999999999</v>
      </c>
      <c r="AI1298" s="31">
        <f t="shared" si="3202"/>
        <v>14590.799999999999</v>
      </c>
      <c r="AJ1298" s="31">
        <f t="shared" si="3286"/>
        <v>0</v>
      </c>
      <c r="AK1298" s="31">
        <f t="shared" si="3287"/>
        <v>0</v>
      </c>
      <c r="AL1298" s="31">
        <f t="shared" si="3288"/>
        <v>0</v>
      </c>
      <c r="AM1298" s="31">
        <f t="shared" si="3289"/>
        <v>0</v>
      </c>
      <c r="AN1298" s="31">
        <f t="shared" si="3290"/>
        <v>0</v>
      </c>
      <c r="AO1298" s="31">
        <f t="shared" si="3291"/>
        <v>0</v>
      </c>
      <c r="AP1298" s="31">
        <f t="shared" si="3292"/>
        <v>0</v>
      </c>
      <c r="AQ1298" s="31">
        <f t="shared" si="3293"/>
        <v>0</v>
      </c>
      <c r="AR1298" s="31">
        <f t="shared" si="3294"/>
        <v>0</v>
      </c>
      <c r="AS1298" s="31">
        <f t="shared" si="3164"/>
        <v>14590.799999999999</v>
      </c>
      <c r="AT1298" s="31">
        <f t="shared" si="3165"/>
        <v>14590.799999999999</v>
      </c>
      <c r="AU1298" s="31">
        <f t="shared" si="3166"/>
        <v>14590.799999999999</v>
      </c>
      <c r="AV1298" s="31">
        <f t="shared" si="3295"/>
        <v>0</v>
      </c>
      <c r="AW1298" s="32"/>
      <c r="AX1298" s="32"/>
      <c r="AY1298" s="1"/>
      <c r="AZ1298" s="1"/>
      <c r="BA1298" s="1"/>
      <c r="BB1298" s="1"/>
      <c r="BC1298" s="1"/>
      <c r="BD1298" s="1"/>
      <c r="BE1298" s="1"/>
    </row>
    <row r="1299" ht="31.5">
      <c r="A1299" s="29" t="s">
        <v>512</v>
      </c>
      <c r="B1299" s="29" t="s">
        <v>116</v>
      </c>
      <c r="C1299" s="29" t="s">
        <v>255</v>
      </c>
      <c r="D1299" s="29" t="s">
        <v>468</v>
      </c>
      <c r="E1299" s="36"/>
      <c r="F1299" s="30" t="s">
        <v>469</v>
      </c>
      <c r="G1299" s="31">
        <f t="shared" si="3266"/>
        <v>13227.299999999999</v>
      </c>
      <c r="H1299" s="31">
        <f t="shared" si="3267"/>
        <v>13227.299999999999</v>
      </c>
      <c r="I1299" s="31">
        <f t="shared" si="3268"/>
        <v>13227.299999999999</v>
      </c>
      <c r="J1299" s="31">
        <f t="shared" si="3269"/>
        <v>1363.5</v>
      </c>
      <c r="K1299" s="31">
        <f t="shared" si="3270"/>
        <v>1363.5</v>
      </c>
      <c r="L1299" s="31">
        <f t="shared" si="3271"/>
        <v>1363.5</v>
      </c>
      <c r="M1299" s="31">
        <f t="shared" si="3209"/>
        <v>14590.799999999999</v>
      </c>
      <c r="N1299" s="31">
        <f t="shared" si="3210"/>
        <v>14590.799999999999</v>
      </c>
      <c r="O1299" s="31">
        <f t="shared" si="3211"/>
        <v>14590.799999999999</v>
      </c>
      <c r="P1299" s="31">
        <f t="shared" si="3272"/>
        <v>0</v>
      </c>
      <c r="Q1299" s="31">
        <f t="shared" si="3273"/>
        <v>0</v>
      </c>
      <c r="R1299" s="31">
        <f t="shared" si="3274"/>
        <v>0</v>
      </c>
      <c r="S1299" s="31">
        <f t="shared" si="3275"/>
        <v>0</v>
      </c>
      <c r="T1299" s="31">
        <f t="shared" si="3276"/>
        <v>0</v>
      </c>
      <c r="U1299" s="31">
        <f t="shared" si="3277"/>
        <v>0</v>
      </c>
      <c r="V1299" s="31">
        <f t="shared" si="3278"/>
        <v>0</v>
      </c>
      <c r="W1299" s="31">
        <f t="shared" si="3279"/>
        <v>0</v>
      </c>
      <c r="X1299" s="31">
        <f t="shared" si="3280"/>
        <v>0</v>
      </c>
      <c r="Y1299" s="31">
        <f t="shared" si="3281"/>
        <v>0</v>
      </c>
      <c r="Z1299" s="31">
        <f t="shared" si="3282"/>
        <v>0</v>
      </c>
      <c r="AA1299" s="31">
        <f t="shared" si="3283"/>
        <v>0</v>
      </c>
      <c r="AB1299" s="31">
        <f t="shared" si="3284"/>
        <v>0</v>
      </c>
      <c r="AC1299" s="31">
        <f t="shared" si="3197"/>
        <v>14590.799999999999</v>
      </c>
      <c r="AD1299" s="31">
        <f t="shared" si="3198"/>
        <v>14590.799999999999</v>
      </c>
      <c r="AE1299" s="31">
        <f t="shared" si="3199"/>
        <v>14590.799999999999</v>
      </c>
      <c r="AF1299" s="31">
        <f t="shared" si="3285"/>
        <v>0</v>
      </c>
      <c r="AG1299" s="31">
        <f t="shared" si="3200"/>
        <v>14590.799999999999</v>
      </c>
      <c r="AH1299" s="31">
        <f t="shared" si="3201"/>
        <v>14590.799999999999</v>
      </c>
      <c r="AI1299" s="31">
        <f t="shared" si="3202"/>
        <v>14590.799999999999</v>
      </c>
      <c r="AJ1299" s="31">
        <f t="shared" si="3286"/>
        <v>0</v>
      </c>
      <c r="AK1299" s="31">
        <f t="shared" si="3287"/>
        <v>0</v>
      </c>
      <c r="AL1299" s="31">
        <f t="shared" si="3288"/>
        <v>0</v>
      </c>
      <c r="AM1299" s="31">
        <f t="shared" si="3289"/>
        <v>0</v>
      </c>
      <c r="AN1299" s="31">
        <f t="shared" si="3290"/>
        <v>0</v>
      </c>
      <c r="AO1299" s="31">
        <f t="shared" si="3291"/>
        <v>0</v>
      </c>
      <c r="AP1299" s="31">
        <f t="shared" si="3292"/>
        <v>0</v>
      </c>
      <c r="AQ1299" s="31">
        <f t="shared" si="3293"/>
        <v>0</v>
      </c>
      <c r="AR1299" s="31">
        <f t="shared" si="3294"/>
        <v>0</v>
      </c>
      <c r="AS1299" s="31">
        <f t="shared" si="3164"/>
        <v>14590.799999999999</v>
      </c>
      <c r="AT1299" s="31">
        <f t="shared" si="3165"/>
        <v>14590.799999999999</v>
      </c>
      <c r="AU1299" s="31">
        <f t="shared" si="3166"/>
        <v>14590.799999999999</v>
      </c>
      <c r="AV1299" s="31">
        <f t="shared" si="3295"/>
        <v>0</v>
      </c>
      <c r="AW1299" s="32"/>
      <c r="AX1299" s="32"/>
      <c r="AY1299" s="1"/>
      <c r="AZ1299" s="1"/>
      <c r="BA1299" s="1"/>
      <c r="BB1299" s="1"/>
      <c r="BC1299" s="1"/>
      <c r="BD1299" s="1"/>
      <c r="BE1299" s="1"/>
    </row>
    <row r="1300" ht="31.5">
      <c r="A1300" s="29" t="s">
        <v>512</v>
      </c>
      <c r="B1300" s="29" t="s">
        <v>116</v>
      </c>
      <c r="C1300" s="29" t="s">
        <v>255</v>
      </c>
      <c r="D1300" s="29" t="s">
        <v>470</v>
      </c>
      <c r="E1300" s="36"/>
      <c r="F1300" s="30" t="s">
        <v>471</v>
      </c>
      <c r="G1300" s="31">
        <f t="shared" si="3266"/>
        <v>13227.299999999999</v>
      </c>
      <c r="H1300" s="31">
        <f t="shared" si="3267"/>
        <v>13227.299999999999</v>
      </c>
      <c r="I1300" s="31">
        <f t="shared" si="3268"/>
        <v>13227.299999999999</v>
      </c>
      <c r="J1300" s="31">
        <f t="shared" si="3269"/>
        <v>1363.5</v>
      </c>
      <c r="K1300" s="31">
        <f t="shared" si="3270"/>
        <v>1363.5</v>
      </c>
      <c r="L1300" s="31">
        <f t="shared" si="3271"/>
        <v>1363.5</v>
      </c>
      <c r="M1300" s="31">
        <f t="shared" si="3209"/>
        <v>14590.799999999999</v>
      </c>
      <c r="N1300" s="31">
        <f t="shared" si="3210"/>
        <v>14590.799999999999</v>
      </c>
      <c r="O1300" s="31">
        <f t="shared" si="3211"/>
        <v>14590.799999999999</v>
      </c>
      <c r="P1300" s="31">
        <f t="shared" si="3272"/>
        <v>0</v>
      </c>
      <c r="Q1300" s="31">
        <f t="shared" si="3273"/>
        <v>0</v>
      </c>
      <c r="R1300" s="31">
        <f t="shared" si="3274"/>
        <v>0</v>
      </c>
      <c r="S1300" s="31">
        <f t="shared" si="3275"/>
        <v>0</v>
      </c>
      <c r="T1300" s="31">
        <f t="shared" si="3276"/>
        <v>0</v>
      </c>
      <c r="U1300" s="31">
        <f t="shared" si="3277"/>
        <v>0</v>
      </c>
      <c r="V1300" s="31">
        <f t="shared" si="3278"/>
        <v>0</v>
      </c>
      <c r="W1300" s="31">
        <f t="shared" si="3279"/>
        <v>0</v>
      </c>
      <c r="X1300" s="31">
        <f t="shared" si="3280"/>
        <v>0</v>
      </c>
      <c r="Y1300" s="31">
        <f t="shared" si="3281"/>
        <v>0</v>
      </c>
      <c r="Z1300" s="31">
        <f t="shared" si="3282"/>
        <v>0</v>
      </c>
      <c r="AA1300" s="31">
        <f t="shared" si="3283"/>
        <v>0</v>
      </c>
      <c r="AB1300" s="31">
        <f t="shared" si="3284"/>
        <v>0</v>
      </c>
      <c r="AC1300" s="31">
        <f t="shared" si="3197"/>
        <v>14590.799999999999</v>
      </c>
      <c r="AD1300" s="31">
        <f t="shared" si="3198"/>
        <v>14590.799999999999</v>
      </c>
      <c r="AE1300" s="31">
        <f t="shared" si="3199"/>
        <v>14590.799999999999</v>
      </c>
      <c r="AF1300" s="31">
        <f t="shared" si="3285"/>
        <v>0</v>
      </c>
      <c r="AG1300" s="31">
        <f t="shared" si="3200"/>
        <v>14590.799999999999</v>
      </c>
      <c r="AH1300" s="31">
        <f t="shared" si="3201"/>
        <v>14590.799999999999</v>
      </c>
      <c r="AI1300" s="31">
        <f t="shared" si="3202"/>
        <v>14590.799999999999</v>
      </c>
      <c r="AJ1300" s="31">
        <f t="shared" si="3286"/>
        <v>0</v>
      </c>
      <c r="AK1300" s="31">
        <f t="shared" si="3287"/>
        <v>0</v>
      </c>
      <c r="AL1300" s="31">
        <f t="shared" si="3288"/>
        <v>0</v>
      </c>
      <c r="AM1300" s="31">
        <f t="shared" si="3289"/>
        <v>0</v>
      </c>
      <c r="AN1300" s="31">
        <f t="shared" si="3290"/>
        <v>0</v>
      </c>
      <c r="AO1300" s="31">
        <f t="shared" si="3291"/>
        <v>0</v>
      </c>
      <c r="AP1300" s="31">
        <f t="shared" si="3292"/>
        <v>0</v>
      </c>
      <c r="AQ1300" s="31">
        <f t="shared" si="3293"/>
        <v>0</v>
      </c>
      <c r="AR1300" s="31">
        <f t="shared" si="3294"/>
        <v>0</v>
      </c>
      <c r="AS1300" s="31">
        <f t="shared" si="3164"/>
        <v>14590.799999999999</v>
      </c>
      <c r="AT1300" s="31">
        <f t="shared" si="3165"/>
        <v>14590.799999999999</v>
      </c>
      <c r="AU1300" s="31">
        <f t="shared" si="3166"/>
        <v>14590.799999999999</v>
      </c>
      <c r="AV1300" s="31">
        <f t="shared" si="3295"/>
        <v>0</v>
      </c>
      <c r="AW1300" s="32"/>
      <c r="AX1300" s="32"/>
      <c r="AY1300" s="1"/>
      <c r="AZ1300" s="1"/>
      <c r="BA1300" s="1"/>
      <c r="BB1300" s="1"/>
      <c r="BC1300" s="1"/>
      <c r="BD1300" s="1"/>
      <c r="BE1300" s="1"/>
    </row>
    <row r="1301" ht="31.5">
      <c r="A1301" s="29" t="s">
        <v>512</v>
      </c>
      <c r="B1301" s="29" t="s">
        <v>116</v>
      </c>
      <c r="C1301" s="29" t="s">
        <v>255</v>
      </c>
      <c r="D1301" s="29" t="s">
        <v>470</v>
      </c>
      <c r="E1301" s="29" t="s">
        <v>129</v>
      </c>
      <c r="F1301" s="30" t="s">
        <v>130</v>
      </c>
      <c r="G1301" s="31">
        <v>13227.299999999999</v>
      </c>
      <c r="H1301" s="31">
        <v>13227.299999999999</v>
      </c>
      <c r="I1301" s="31">
        <v>13227.299999999999</v>
      </c>
      <c r="J1301" s="33">
        <v>1363.5</v>
      </c>
      <c r="K1301" s="33">
        <v>1363.5</v>
      </c>
      <c r="L1301" s="33">
        <v>1363.5</v>
      </c>
      <c r="M1301" s="31">
        <f t="shared" si="3209"/>
        <v>14590.799999999999</v>
      </c>
      <c r="N1301" s="31">
        <f t="shared" si="3210"/>
        <v>14590.799999999999</v>
      </c>
      <c r="O1301" s="31">
        <f t="shared" si="3211"/>
        <v>14590.799999999999</v>
      </c>
      <c r="P1301" s="31"/>
      <c r="Q1301" s="31"/>
      <c r="R1301" s="31"/>
      <c r="S1301" s="31"/>
      <c r="T1301" s="31"/>
      <c r="U1301" s="31"/>
      <c r="V1301" s="31"/>
      <c r="W1301" s="31"/>
      <c r="X1301" s="31"/>
      <c r="Y1301" s="31"/>
      <c r="Z1301" s="31"/>
      <c r="AA1301" s="31"/>
      <c r="AB1301" s="31"/>
      <c r="AC1301" s="31">
        <f t="shared" si="3197"/>
        <v>14590.799999999999</v>
      </c>
      <c r="AD1301" s="31">
        <f t="shared" si="3198"/>
        <v>14590.799999999999</v>
      </c>
      <c r="AE1301" s="31">
        <f t="shared" si="3199"/>
        <v>14590.799999999999</v>
      </c>
      <c r="AF1301" s="31"/>
      <c r="AG1301" s="31">
        <f t="shared" si="3200"/>
        <v>14590.799999999999</v>
      </c>
      <c r="AH1301" s="31">
        <f t="shared" si="3201"/>
        <v>14590.799999999999</v>
      </c>
      <c r="AI1301" s="31">
        <f t="shared" si="3202"/>
        <v>14590.799999999999</v>
      </c>
      <c r="AJ1301" s="31"/>
      <c r="AK1301" s="31"/>
      <c r="AL1301" s="31"/>
      <c r="AM1301" s="31"/>
      <c r="AN1301" s="31"/>
      <c r="AO1301" s="31"/>
      <c r="AP1301" s="31"/>
      <c r="AQ1301" s="31"/>
      <c r="AR1301" s="31"/>
      <c r="AS1301" s="31">
        <f t="shared" si="3164"/>
        <v>14590.799999999999</v>
      </c>
      <c r="AT1301" s="31">
        <f t="shared" si="3165"/>
        <v>14590.799999999999</v>
      </c>
      <c r="AU1301" s="31">
        <f t="shared" si="3166"/>
        <v>14590.799999999999</v>
      </c>
      <c r="AV1301" s="31"/>
      <c r="AW1301" s="32"/>
      <c r="AX1301" s="32">
        <v>26</v>
      </c>
      <c r="AY1301" s="1"/>
      <c r="AZ1301" s="1"/>
      <c r="BA1301" s="1"/>
      <c r="BB1301" s="1"/>
      <c r="BC1301" s="1"/>
      <c r="BD1301" s="1"/>
      <c r="BE1301" s="1"/>
    </row>
    <row r="1302" s="24" customFormat="1">
      <c r="A1302" s="25" t="s">
        <v>512</v>
      </c>
      <c r="B1302" s="25" t="s">
        <v>116</v>
      </c>
      <c r="C1302" s="25" t="s">
        <v>118</v>
      </c>
      <c r="D1302" s="25"/>
      <c r="E1302" s="25"/>
      <c r="F1302" s="26" t="s">
        <v>119</v>
      </c>
      <c r="G1302" s="27">
        <f t="shared" si="3266"/>
        <v>333.5</v>
      </c>
      <c r="H1302" s="27">
        <f t="shared" si="3267"/>
        <v>333.5</v>
      </c>
      <c r="I1302" s="27">
        <f t="shared" si="3268"/>
        <v>333.5</v>
      </c>
      <c r="J1302" s="27">
        <f t="shared" si="3269"/>
        <v>0</v>
      </c>
      <c r="K1302" s="27">
        <f t="shared" si="3270"/>
        <v>0</v>
      </c>
      <c r="L1302" s="27">
        <f t="shared" si="3271"/>
        <v>0</v>
      </c>
      <c r="M1302" s="27">
        <f t="shared" si="3209"/>
        <v>333.5</v>
      </c>
      <c r="N1302" s="27">
        <f t="shared" si="3210"/>
        <v>333.5</v>
      </c>
      <c r="O1302" s="27">
        <f t="shared" si="3211"/>
        <v>333.5</v>
      </c>
      <c r="P1302" s="27">
        <f t="shared" si="3272"/>
        <v>0</v>
      </c>
      <c r="Q1302" s="27">
        <f t="shared" si="3273"/>
        <v>0</v>
      </c>
      <c r="R1302" s="27">
        <f t="shared" si="3274"/>
        <v>0</v>
      </c>
      <c r="S1302" s="27">
        <f t="shared" si="3275"/>
        <v>0</v>
      </c>
      <c r="T1302" s="27">
        <f t="shared" si="3276"/>
        <v>0</v>
      </c>
      <c r="U1302" s="27">
        <f t="shared" si="3277"/>
        <v>0</v>
      </c>
      <c r="V1302" s="27">
        <f t="shared" si="3278"/>
        <v>0</v>
      </c>
      <c r="W1302" s="27">
        <f t="shared" si="3279"/>
        <v>0</v>
      </c>
      <c r="X1302" s="27">
        <f t="shared" si="3280"/>
        <v>0</v>
      </c>
      <c r="Y1302" s="27">
        <f t="shared" si="3281"/>
        <v>0</v>
      </c>
      <c r="Z1302" s="27">
        <f t="shared" si="3282"/>
        <v>0</v>
      </c>
      <c r="AA1302" s="27">
        <f t="shared" si="3283"/>
        <v>0</v>
      </c>
      <c r="AB1302" s="27">
        <f t="shared" si="3284"/>
        <v>0</v>
      </c>
      <c r="AC1302" s="27">
        <f t="shared" si="3197"/>
        <v>333.5</v>
      </c>
      <c r="AD1302" s="27">
        <f t="shared" si="3198"/>
        <v>333.5</v>
      </c>
      <c r="AE1302" s="27">
        <f t="shared" si="3199"/>
        <v>333.5</v>
      </c>
      <c r="AF1302" s="27">
        <f t="shared" si="3285"/>
        <v>0</v>
      </c>
      <c r="AG1302" s="27">
        <f t="shared" si="3200"/>
        <v>333.5</v>
      </c>
      <c r="AH1302" s="27">
        <f t="shared" si="3201"/>
        <v>333.5</v>
      </c>
      <c r="AI1302" s="27">
        <f t="shared" si="3202"/>
        <v>333.5</v>
      </c>
      <c r="AJ1302" s="27">
        <f t="shared" si="3286"/>
        <v>0</v>
      </c>
      <c r="AK1302" s="27">
        <f t="shared" si="3287"/>
        <v>0</v>
      </c>
      <c r="AL1302" s="27">
        <f t="shared" si="3288"/>
        <v>0</v>
      </c>
      <c r="AM1302" s="27">
        <f t="shared" si="3289"/>
        <v>0</v>
      </c>
      <c r="AN1302" s="27">
        <f t="shared" si="3290"/>
        <v>0</v>
      </c>
      <c r="AO1302" s="27">
        <f t="shared" si="3291"/>
        <v>0</v>
      </c>
      <c r="AP1302" s="27">
        <f t="shared" si="3292"/>
        <v>0</v>
      </c>
      <c r="AQ1302" s="27">
        <f t="shared" si="3293"/>
        <v>0</v>
      </c>
      <c r="AR1302" s="27">
        <f t="shared" si="3294"/>
        <v>0</v>
      </c>
      <c r="AS1302" s="27">
        <f t="shared" si="3164"/>
        <v>333.5</v>
      </c>
      <c r="AT1302" s="27">
        <f t="shared" si="3165"/>
        <v>333.5</v>
      </c>
      <c r="AU1302" s="27">
        <f t="shared" si="3166"/>
        <v>333.5</v>
      </c>
      <c r="AV1302" s="27">
        <f t="shared" si="3295"/>
        <v>0</v>
      </c>
      <c r="AW1302" s="28"/>
      <c r="AX1302" s="28"/>
      <c r="AY1302" s="24"/>
      <c r="AZ1302" s="24"/>
      <c r="BA1302" s="24"/>
      <c r="BB1302" s="24"/>
      <c r="BC1302" s="24"/>
      <c r="BD1302" s="24"/>
      <c r="BE1302" s="24"/>
    </row>
    <row r="1303" ht="31.5">
      <c r="A1303" s="29" t="s">
        <v>512</v>
      </c>
      <c r="B1303" s="29" t="s">
        <v>116</v>
      </c>
      <c r="C1303" s="29" t="s">
        <v>118</v>
      </c>
      <c r="D1303" s="29" t="s">
        <v>120</v>
      </c>
      <c r="E1303" s="29"/>
      <c r="F1303" s="30" t="s">
        <v>121</v>
      </c>
      <c r="G1303" s="31">
        <f t="shared" si="3266"/>
        <v>333.5</v>
      </c>
      <c r="H1303" s="31">
        <f t="shared" si="3267"/>
        <v>333.5</v>
      </c>
      <c r="I1303" s="31">
        <f t="shared" si="3268"/>
        <v>333.5</v>
      </c>
      <c r="J1303" s="31">
        <f t="shared" si="3269"/>
        <v>0</v>
      </c>
      <c r="K1303" s="31">
        <f t="shared" si="3270"/>
        <v>0</v>
      </c>
      <c r="L1303" s="31">
        <f t="shared" si="3271"/>
        <v>0</v>
      </c>
      <c r="M1303" s="31">
        <f t="shared" si="3209"/>
        <v>333.5</v>
      </c>
      <c r="N1303" s="31">
        <f t="shared" si="3210"/>
        <v>333.5</v>
      </c>
      <c r="O1303" s="31">
        <f t="shared" si="3211"/>
        <v>333.5</v>
      </c>
      <c r="P1303" s="31">
        <f t="shared" si="3272"/>
        <v>0</v>
      </c>
      <c r="Q1303" s="31">
        <f t="shared" si="3273"/>
        <v>0</v>
      </c>
      <c r="R1303" s="31">
        <f t="shared" si="3274"/>
        <v>0</v>
      </c>
      <c r="S1303" s="31">
        <f t="shared" si="3275"/>
        <v>0</v>
      </c>
      <c r="T1303" s="31">
        <f t="shared" si="3276"/>
        <v>0</v>
      </c>
      <c r="U1303" s="31">
        <f t="shared" si="3277"/>
        <v>0</v>
      </c>
      <c r="V1303" s="31">
        <f t="shared" si="3278"/>
        <v>0</v>
      </c>
      <c r="W1303" s="31">
        <f t="shared" si="3279"/>
        <v>0</v>
      </c>
      <c r="X1303" s="31">
        <f t="shared" si="3280"/>
        <v>0</v>
      </c>
      <c r="Y1303" s="31">
        <f t="shared" si="3281"/>
        <v>0</v>
      </c>
      <c r="Z1303" s="31">
        <f t="shared" si="3282"/>
        <v>0</v>
      </c>
      <c r="AA1303" s="31">
        <f t="shared" si="3283"/>
        <v>0</v>
      </c>
      <c r="AB1303" s="31">
        <f t="shared" si="3284"/>
        <v>0</v>
      </c>
      <c r="AC1303" s="31">
        <f t="shared" si="3197"/>
        <v>333.5</v>
      </c>
      <c r="AD1303" s="31">
        <f t="shared" si="3198"/>
        <v>333.5</v>
      </c>
      <c r="AE1303" s="31">
        <f t="shared" si="3199"/>
        <v>333.5</v>
      </c>
      <c r="AF1303" s="31">
        <f t="shared" si="3285"/>
        <v>0</v>
      </c>
      <c r="AG1303" s="31">
        <f t="shared" si="3200"/>
        <v>333.5</v>
      </c>
      <c r="AH1303" s="31">
        <f t="shared" si="3201"/>
        <v>333.5</v>
      </c>
      <c r="AI1303" s="31">
        <f t="shared" si="3202"/>
        <v>333.5</v>
      </c>
      <c r="AJ1303" s="31">
        <f t="shared" si="3286"/>
        <v>0</v>
      </c>
      <c r="AK1303" s="31">
        <f t="shared" si="3287"/>
        <v>0</v>
      </c>
      <c r="AL1303" s="31">
        <f t="shared" si="3288"/>
        <v>0</v>
      </c>
      <c r="AM1303" s="31">
        <f t="shared" si="3289"/>
        <v>0</v>
      </c>
      <c r="AN1303" s="31">
        <f t="shared" si="3290"/>
        <v>0</v>
      </c>
      <c r="AO1303" s="31">
        <f t="shared" si="3291"/>
        <v>0</v>
      </c>
      <c r="AP1303" s="31">
        <f t="shared" si="3292"/>
        <v>0</v>
      </c>
      <c r="AQ1303" s="31">
        <f t="shared" si="3293"/>
        <v>0</v>
      </c>
      <c r="AR1303" s="31">
        <f t="shared" si="3294"/>
        <v>0</v>
      </c>
      <c r="AS1303" s="31">
        <f t="shared" si="3164"/>
        <v>333.5</v>
      </c>
      <c r="AT1303" s="31">
        <f t="shared" si="3165"/>
        <v>333.5</v>
      </c>
      <c r="AU1303" s="31">
        <f t="shared" si="3166"/>
        <v>333.5</v>
      </c>
      <c r="AV1303" s="31">
        <f t="shared" si="3295"/>
        <v>0</v>
      </c>
      <c r="AW1303" s="32"/>
      <c r="AX1303" s="32"/>
      <c r="AY1303" s="1"/>
      <c r="AZ1303" s="1"/>
      <c r="BA1303" s="1"/>
      <c r="BB1303" s="1"/>
      <c r="BC1303" s="1"/>
      <c r="BD1303" s="1"/>
      <c r="BE1303" s="1"/>
    </row>
    <row r="1304" hidden="1">
      <c r="A1304" s="29" t="s">
        <v>512</v>
      </c>
      <c r="B1304" s="29" t="s">
        <v>116</v>
      </c>
      <c r="C1304" s="29" t="s">
        <v>118</v>
      </c>
      <c r="D1304" s="29" t="s">
        <v>122</v>
      </c>
      <c r="E1304" s="29"/>
      <c r="F1304" s="30" t="s">
        <v>34</v>
      </c>
      <c r="G1304" s="31">
        <f t="shared" si="3266"/>
        <v>333.5</v>
      </c>
      <c r="H1304" s="31">
        <f t="shared" si="3267"/>
        <v>333.5</v>
      </c>
      <c r="I1304" s="31">
        <f t="shared" si="3268"/>
        <v>333.5</v>
      </c>
      <c r="J1304" s="31">
        <f t="shared" si="3269"/>
        <v>0</v>
      </c>
      <c r="K1304" s="31">
        <f t="shared" si="3270"/>
        <v>0</v>
      </c>
      <c r="L1304" s="31">
        <f t="shared" si="3271"/>
        <v>0</v>
      </c>
      <c r="M1304" s="31">
        <f t="shared" si="3209"/>
        <v>333.5</v>
      </c>
      <c r="N1304" s="31">
        <f t="shared" si="3210"/>
        <v>333.5</v>
      </c>
      <c r="O1304" s="31">
        <f t="shared" si="3211"/>
        <v>333.5</v>
      </c>
      <c r="P1304" s="31">
        <f t="shared" si="3272"/>
        <v>0</v>
      </c>
      <c r="Q1304" s="31">
        <f t="shared" si="3273"/>
        <v>0</v>
      </c>
      <c r="R1304" s="31">
        <f t="shared" si="3274"/>
        <v>0</v>
      </c>
      <c r="S1304" s="31">
        <f t="shared" si="3275"/>
        <v>0</v>
      </c>
      <c r="T1304" s="31">
        <f t="shared" si="3276"/>
        <v>0</v>
      </c>
      <c r="U1304" s="31">
        <f t="shared" si="3277"/>
        <v>0</v>
      </c>
      <c r="V1304" s="31">
        <f t="shared" si="3278"/>
        <v>0</v>
      </c>
      <c r="W1304" s="31">
        <f t="shared" si="3279"/>
        <v>0</v>
      </c>
      <c r="X1304" s="31">
        <f t="shared" si="3280"/>
        <v>0</v>
      </c>
      <c r="Y1304" s="31">
        <f t="shared" si="3281"/>
        <v>0</v>
      </c>
      <c r="Z1304" s="31">
        <f t="shared" si="3282"/>
        <v>0</v>
      </c>
      <c r="AA1304" s="31">
        <f t="shared" si="3283"/>
        <v>0</v>
      </c>
      <c r="AB1304" s="31">
        <f t="shared" si="3284"/>
        <v>0</v>
      </c>
      <c r="AC1304" s="31">
        <f t="shared" si="3197"/>
        <v>333.5</v>
      </c>
      <c r="AD1304" s="31">
        <f t="shared" si="3198"/>
        <v>333.5</v>
      </c>
      <c r="AE1304" s="31">
        <f t="shared" si="3199"/>
        <v>333.5</v>
      </c>
      <c r="AF1304" s="31">
        <f t="shared" si="3285"/>
        <v>0</v>
      </c>
      <c r="AG1304" s="31">
        <f t="shared" si="3200"/>
        <v>333.5</v>
      </c>
      <c r="AH1304" s="31">
        <f t="shared" si="3201"/>
        <v>333.5</v>
      </c>
      <c r="AI1304" s="31">
        <f t="shared" si="3202"/>
        <v>333.5</v>
      </c>
      <c r="AJ1304" s="31">
        <f t="shared" si="3286"/>
        <v>0</v>
      </c>
      <c r="AK1304" s="31">
        <f t="shared" si="3287"/>
        <v>0</v>
      </c>
      <c r="AL1304" s="31">
        <f t="shared" si="3288"/>
        <v>0</v>
      </c>
      <c r="AM1304" s="31">
        <f t="shared" si="3289"/>
        <v>0</v>
      </c>
      <c r="AN1304" s="31">
        <f t="shared" si="3290"/>
        <v>0</v>
      </c>
      <c r="AO1304" s="31">
        <f t="shared" si="3291"/>
        <v>0</v>
      </c>
      <c r="AP1304" s="31">
        <f t="shared" si="3292"/>
        <v>0</v>
      </c>
      <c r="AQ1304" s="31">
        <f t="shared" si="3293"/>
        <v>0</v>
      </c>
      <c r="AR1304" s="31">
        <f t="shared" si="3294"/>
        <v>0</v>
      </c>
      <c r="AS1304" s="31">
        <f t="shared" si="3164"/>
        <v>333.5</v>
      </c>
      <c r="AT1304" s="31">
        <f t="shared" si="3165"/>
        <v>333.5</v>
      </c>
      <c r="AU1304" s="31">
        <f t="shared" si="3166"/>
        <v>333.5</v>
      </c>
      <c r="AV1304" s="31">
        <f t="shared" si="3295"/>
        <v>0</v>
      </c>
      <c r="AW1304" s="32">
        <v>0</v>
      </c>
      <c r="AX1304" s="32"/>
      <c r="AY1304" s="1" t="s">
        <v>152</v>
      </c>
      <c r="AZ1304" s="1"/>
      <c r="BA1304" s="1"/>
      <c r="BB1304" s="1"/>
      <c r="BC1304" s="1"/>
      <c r="BD1304" s="1"/>
      <c r="BE1304" s="1"/>
    </row>
    <row r="1305" ht="47.25">
      <c r="A1305" s="29" t="s">
        <v>512</v>
      </c>
      <c r="B1305" s="29" t="s">
        <v>116</v>
      </c>
      <c r="C1305" s="29" t="s">
        <v>118</v>
      </c>
      <c r="D1305" s="29" t="s">
        <v>123</v>
      </c>
      <c r="E1305" s="29"/>
      <c r="F1305" s="30" t="s">
        <v>124</v>
      </c>
      <c r="G1305" s="31">
        <f t="shared" si="3266"/>
        <v>333.5</v>
      </c>
      <c r="H1305" s="31">
        <f t="shared" si="3267"/>
        <v>333.5</v>
      </c>
      <c r="I1305" s="31">
        <f t="shared" si="3268"/>
        <v>333.5</v>
      </c>
      <c r="J1305" s="31">
        <f t="shared" si="3269"/>
        <v>0</v>
      </c>
      <c r="K1305" s="31">
        <f t="shared" si="3270"/>
        <v>0</v>
      </c>
      <c r="L1305" s="31">
        <f t="shared" si="3271"/>
        <v>0</v>
      </c>
      <c r="M1305" s="31">
        <f t="shared" si="3209"/>
        <v>333.5</v>
      </c>
      <c r="N1305" s="31">
        <f t="shared" si="3210"/>
        <v>333.5</v>
      </c>
      <c r="O1305" s="31">
        <f t="shared" si="3211"/>
        <v>333.5</v>
      </c>
      <c r="P1305" s="31">
        <f t="shared" si="3272"/>
        <v>0</v>
      </c>
      <c r="Q1305" s="31">
        <f t="shared" si="3273"/>
        <v>0</v>
      </c>
      <c r="R1305" s="31">
        <f t="shared" si="3274"/>
        <v>0</v>
      </c>
      <c r="S1305" s="31">
        <f t="shared" si="3275"/>
        <v>0</v>
      </c>
      <c r="T1305" s="31">
        <f t="shared" si="3276"/>
        <v>0</v>
      </c>
      <c r="U1305" s="31">
        <f t="shared" si="3277"/>
        <v>0</v>
      </c>
      <c r="V1305" s="31">
        <f t="shared" si="3278"/>
        <v>0</v>
      </c>
      <c r="W1305" s="31">
        <f t="shared" si="3279"/>
        <v>0</v>
      </c>
      <c r="X1305" s="31">
        <f t="shared" si="3280"/>
        <v>0</v>
      </c>
      <c r="Y1305" s="31">
        <f t="shared" si="3281"/>
        <v>0</v>
      </c>
      <c r="Z1305" s="31">
        <f t="shared" si="3282"/>
        <v>0</v>
      </c>
      <c r="AA1305" s="31">
        <f t="shared" si="3283"/>
        <v>0</v>
      </c>
      <c r="AB1305" s="31">
        <f t="shared" si="3284"/>
        <v>0</v>
      </c>
      <c r="AC1305" s="31">
        <f t="shared" si="3197"/>
        <v>333.5</v>
      </c>
      <c r="AD1305" s="31">
        <f t="shared" si="3198"/>
        <v>333.5</v>
      </c>
      <c r="AE1305" s="31">
        <f t="shared" si="3199"/>
        <v>333.5</v>
      </c>
      <c r="AF1305" s="31">
        <f t="shared" si="3285"/>
        <v>0</v>
      </c>
      <c r="AG1305" s="31">
        <f t="shared" si="3200"/>
        <v>333.5</v>
      </c>
      <c r="AH1305" s="31">
        <f t="shared" si="3201"/>
        <v>333.5</v>
      </c>
      <c r="AI1305" s="31">
        <f t="shared" si="3202"/>
        <v>333.5</v>
      </c>
      <c r="AJ1305" s="31">
        <f t="shared" si="3286"/>
        <v>0</v>
      </c>
      <c r="AK1305" s="31">
        <f t="shared" si="3287"/>
        <v>0</v>
      </c>
      <c r="AL1305" s="31">
        <f t="shared" si="3288"/>
        <v>0</v>
      </c>
      <c r="AM1305" s="31">
        <f t="shared" si="3289"/>
        <v>0</v>
      </c>
      <c r="AN1305" s="31">
        <f t="shared" si="3290"/>
        <v>0</v>
      </c>
      <c r="AO1305" s="31">
        <f t="shared" si="3291"/>
        <v>0</v>
      </c>
      <c r="AP1305" s="31">
        <f t="shared" si="3292"/>
        <v>0</v>
      </c>
      <c r="AQ1305" s="31">
        <f t="shared" si="3293"/>
        <v>0</v>
      </c>
      <c r="AR1305" s="31">
        <f t="shared" si="3294"/>
        <v>0</v>
      </c>
      <c r="AS1305" s="31">
        <f t="shared" si="3164"/>
        <v>333.5</v>
      </c>
      <c r="AT1305" s="31">
        <f t="shared" si="3165"/>
        <v>333.5</v>
      </c>
      <c r="AU1305" s="31">
        <f t="shared" si="3166"/>
        <v>333.5</v>
      </c>
      <c r="AV1305" s="31">
        <f t="shared" si="3295"/>
        <v>0</v>
      </c>
      <c r="AW1305" s="32"/>
      <c r="AX1305" s="32"/>
      <c r="AY1305" s="1"/>
      <c r="AZ1305" s="1"/>
      <c r="BA1305" s="1"/>
      <c r="BB1305" s="1"/>
      <c r="BC1305" s="1"/>
      <c r="BD1305" s="1"/>
      <c r="BE1305" s="1"/>
    </row>
    <row r="1306" ht="63">
      <c r="A1306" s="29" t="s">
        <v>512</v>
      </c>
      <c r="B1306" s="29" t="s">
        <v>116</v>
      </c>
      <c r="C1306" s="29" t="s">
        <v>118</v>
      </c>
      <c r="D1306" s="29" t="s">
        <v>472</v>
      </c>
      <c r="E1306" s="29"/>
      <c r="F1306" s="30" t="s">
        <v>473</v>
      </c>
      <c r="G1306" s="31">
        <f t="shared" si="3266"/>
        <v>333.5</v>
      </c>
      <c r="H1306" s="31">
        <f t="shared" si="3267"/>
        <v>333.5</v>
      </c>
      <c r="I1306" s="31">
        <f t="shared" si="3268"/>
        <v>333.5</v>
      </c>
      <c r="J1306" s="31">
        <f t="shared" si="3269"/>
        <v>0</v>
      </c>
      <c r="K1306" s="31">
        <f t="shared" si="3270"/>
        <v>0</v>
      </c>
      <c r="L1306" s="31">
        <f t="shared" si="3271"/>
        <v>0</v>
      </c>
      <c r="M1306" s="31">
        <f t="shared" si="3209"/>
        <v>333.5</v>
      </c>
      <c r="N1306" s="31">
        <f t="shared" si="3210"/>
        <v>333.5</v>
      </c>
      <c r="O1306" s="31">
        <f t="shared" si="3211"/>
        <v>333.5</v>
      </c>
      <c r="P1306" s="31">
        <f t="shared" si="3272"/>
        <v>0</v>
      </c>
      <c r="Q1306" s="31">
        <f t="shared" si="3273"/>
        <v>0</v>
      </c>
      <c r="R1306" s="31">
        <f t="shared" si="3274"/>
        <v>0</v>
      </c>
      <c r="S1306" s="31">
        <f t="shared" si="3275"/>
        <v>0</v>
      </c>
      <c r="T1306" s="31">
        <f t="shared" si="3276"/>
        <v>0</v>
      </c>
      <c r="U1306" s="31">
        <f t="shared" si="3277"/>
        <v>0</v>
      </c>
      <c r="V1306" s="31">
        <f t="shared" si="3278"/>
        <v>0</v>
      </c>
      <c r="W1306" s="31">
        <f t="shared" si="3279"/>
        <v>0</v>
      </c>
      <c r="X1306" s="31">
        <f t="shared" si="3280"/>
        <v>0</v>
      </c>
      <c r="Y1306" s="31">
        <f t="shared" si="3281"/>
        <v>0</v>
      </c>
      <c r="Z1306" s="31">
        <f t="shared" si="3282"/>
        <v>0</v>
      </c>
      <c r="AA1306" s="31">
        <f t="shared" si="3283"/>
        <v>0</v>
      </c>
      <c r="AB1306" s="31">
        <f t="shared" si="3284"/>
        <v>0</v>
      </c>
      <c r="AC1306" s="31">
        <f t="shared" si="3197"/>
        <v>333.5</v>
      </c>
      <c r="AD1306" s="31">
        <f t="shared" si="3198"/>
        <v>333.5</v>
      </c>
      <c r="AE1306" s="31">
        <f t="shared" si="3199"/>
        <v>333.5</v>
      </c>
      <c r="AF1306" s="31">
        <f t="shared" si="3285"/>
        <v>0</v>
      </c>
      <c r="AG1306" s="31">
        <f t="shared" si="3200"/>
        <v>333.5</v>
      </c>
      <c r="AH1306" s="31">
        <f t="shared" si="3201"/>
        <v>333.5</v>
      </c>
      <c r="AI1306" s="31">
        <f t="shared" si="3202"/>
        <v>333.5</v>
      </c>
      <c r="AJ1306" s="31">
        <f t="shared" si="3286"/>
        <v>0</v>
      </c>
      <c r="AK1306" s="31">
        <f t="shared" si="3287"/>
        <v>0</v>
      </c>
      <c r="AL1306" s="31">
        <f t="shared" si="3288"/>
        <v>0</v>
      </c>
      <c r="AM1306" s="31">
        <f t="shared" si="3289"/>
        <v>0</v>
      </c>
      <c r="AN1306" s="31">
        <f t="shared" si="3290"/>
        <v>0</v>
      </c>
      <c r="AO1306" s="31">
        <f t="shared" si="3291"/>
        <v>0</v>
      </c>
      <c r="AP1306" s="31">
        <f t="shared" si="3292"/>
        <v>0</v>
      </c>
      <c r="AQ1306" s="31">
        <f t="shared" si="3293"/>
        <v>0</v>
      </c>
      <c r="AR1306" s="31">
        <f t="shared" si="3294"/>
        <v>0</v>
      </c>
      <c r="AS1306" s="31">
        <f t="shared" si="3164"/>
        <v>333.5</v>
      </c>
      <c r="AT1306" s="31">
        <f t="shared" si="3165"/>
        <v>333.5</v>
      </c>
      <c r="AU1306" s="31">
        <f t="shared" si="3166"/>
        <v>333.5</v>
      </c>
      <c r="AV1306" s="31">
        <f t="shared" si="3295"/>
        <v>0</v>
      </c>
      <c r="AW1306" s="32"/>
      <c r="AX1306" s="32"/>
      <c r="AY1306" s="1"/>
      <c r="AZ1306" s="1"/>
      <c r="BA1306" s="1"/>
      <c r="BB1306" s="1"/>
      <c r="BC1306" s="1"/>
      <c r="BD1306" s="1"/>
      <c r="BE1306" s="1"/>
    </row>
    <row r="1307">
      <c r="A1307" s="29" t="s">
        <v>512</v>
      </c>
      <c r="B1307" s="29" t="s">
        <v>116</v>
      </c>
      <c r="C1307" s="29" t="s">
        <v>118</v>
      </c>
      <c r="D1307" s="29" t="s">
        <v>472</v>
      </c>
      <c r="E1307" s="29" t="s">
        <v>41</v>
      </c>
      <c r="F1307" s="30" t="s">
        <v>42</v>
      </c>
      <c r="G1307" s="31">
        <v>333.5</v>
      </c>
      <c r="H1307" s="31">
        <v>333.5</v>
      </c>
      <c r="I1307" s="31">
        <v>333.5</v>
      </c>
      <c r="J1307" s="31"/>
      <c r="K1307" s="31"/>
      <c r="L1307" s="31"/>
      <c r="M1307" s="31">
        <f t="shared" si="3209"/>
        <v>333.5</v>
      </c>
      <c r="N1307" s="31">
        <f t="shared" si="3210"/>
        <v>333.5</v>
      </c>
      <c r="O1307" s="31">
        <f t="shared" si="3211"/>
        <v>333.5</v>
      </c>
      <c r="P1307" s="31"/>
      <c r="Q1307" s="31"/>
      <c r="R1307" s="31"/>
      <c r="S1307" s="31"/>
      <c r="T1307" s="31"/>
      <c r="U1307" s="31"/>
      <c r="V1307" s="31"/>
      <c r="W1307" s="31"/>
      <c r="X1307" s="31"/>
      <c r="Y1307" s="31"/>
      <c r="Z1307" s="31"/>
      <c r="AA1307" s="31"/>
      <c r="AB1307" s="31"/>
      <c r="AC1307" s="31">
        <f t="shared" si="3197"/>
        <v>333.5</v>
      </c>
      <c r="AD1307" s="31">
        <f t="shared" si="3198"/>
        <v>333.5</v>
      </c>
      <c r="AE1307" s="31">
        <f t="shared" si="3199"/>
        <v>333.5</v>
      </c>
      <c r="AF1307" s="31"/>
      <c r="AG1307" s="31">
        <f t="shared" si="3200"/>
        <v>333.5</v>
      </c>
      <c r="AH1307" s="31">
        <f t="shared" si="3201"/>
        <v>333.5</v>
      </c>
      <c r="AI1307" s="31">
        <f t="shared" si="3202"/>
        <v>333.5</v>
      </c>
      <c r="AJ1307" s="31"/>
      <c r="AK1307" s="31"/>
      <c r="AL1307" s="31"/>
      <c r="AM1307" s="31"/>
      <c r="AN1307" s="31"/>
      <c r="AO1307" s="31"/>
      <c r="AP1307" s="31"/>
      <c r="AQ1307" s="31"/>
      <c r="AR1307" s="31"/>
      <c r="AS1307" s="31">
        <f t="shared" si="3164"/>
        <v>333.5</v>
      </c>
      <c r="AT1307" s="31">
        <f t="shared" si="3165"/>
        <v>333.5</v>
      </c>
      <c r="AU1307" s="31">
        <f t="shared" si="3166"/>
        <v>333.5</v>
      </c>
      <c r="AV1307" s="31"/>
      <c r="AW1307" s="32"/>
      <c r="AX1307" s="32"/>
      <c r="AY1307" s="1"/>
      <c r="AZ1307" s="1"/>
      <c r="BA1307" s="1"/>
      <c r="BB1307" s="1"/>
      <c r="BC1307" s="1"/>
      <c r="BD1307" s="1"/>
      <c r="BE1307" s="1"/>
    </row>
    <row r="1308" s="19" customFormat="1">
      <c r="A1308" s="20" t="s">
        <v>512</v>
      </c>
      <c r="B1308" s="20" t="s">
        <v>61</v>
      </c>
      <c r="C1308" s="20"/>
      <c r="D1308" s="20"/>
      <c r="E1308" s="20"/>
      <c r="F1308" s="21" t="s">
        <v>62</v>
      </c>
      <c r="G1308" s="22">
        <f>G1315+G1309</f>
        <v>43880.200000000012</v>
      </c>
      <c r="H1308" s="22">
        <f>H1315+H1309</f>
        <v>28283.5</v>
      </c>
      <c r="I1308" s="22">
        <f>I1315+I1309</f>
        <v>28528.099999999999</v>
      </c>
      <c r="J1308" s="22">
        <f>J1315+J1309</f>
        <v>0</v>
      </c>
      <c r="K1308" s="22">
        <f>K1315+K1309</f>
        <v>0</v>
      </c>
      <c r="L1308" s="22">
        <f>L1315+L1309</f>
        <v>0</v>
      </c>
      <c r="M1308" s="22">
        <f t="shared" si="3209"/>
        <v>43880.200000000012</v>
      </c>
      <c r="N1308" s="22">
        <f t="shared" si="3210"/>
        <v>28283.5</v>
      </c>
      <c r="O1308" s="22">
        <f t="shared" si="3211"/>
        <v>28528.099999999999</v>
      </c>
      <c r="P1308" s="22">
        <f>P1315+P1309</f>
        <v>0</v>
      </c>
      <c r="Q1308" s="22">
        <f>Q1315+Q1309</f>
        <v>0</v>
      </c>
      <c r="R1308" s="22">
        <f>R1315+R1309</f>
        <v>7242.29</v>
      </c>
      <c r="S1308" s="22">
        <f>S1315+S1309</f>
        <v>0</v>
      </c>
      <c r="T1308" s="22">
        <f>T1315+T1309</f>
        <v>0</v>
      </c>
      <c r="U1308" s="22">
        <f>U1315+U1309</f>
        <v>0</v>
      </c>
      <c r="V1308" s="22">
        <f>V1315+V1309</f>
        <v>23231.078000000001</v>
      </c>
      <c r="W1308" s="22">
        <f>W1315+W1309</f>
        <v>0</v>
      </c>
      <c r="X1308" s="22">
        <f>X1315+X1309</f>
        <v>0</v>
      </c>
      <c r="Y1308" s="22">
        <f>Y1315+Y1309</f>
        <v>0</v>
      </c>
      <c r="Z1308" s="22">
        <f>Z1315+Z1309</f>
        <v>0</v>
      </c>
      <c r="AA1308" s="22">
        <f>AA1315+AA1309</f>
        <v>0</v>
      </c>
      <c r="AB1308" s="22">
        <f>AB1315+AB1309</f>
        <v>0</v>
      </c>
      <c r="AC1308" s="22">
        <f t="shared" si="3197"/>
        <v>51122.490000000013</v>
      </c>
      <c r="AD1308" s="22">
        <f t="shared" si="3198"/>
        <v>51514.578000000001</v>
      </c>
      <c r="AE1308" s="22">
        <f t="shared" si="3199"/>
        <v>28528.099999999999</v>
      </c>
      <c r="AF1308" s="22">
        <f>AF1315+AF1309</f>
        <v>0</v>
      </c>
      <c r="AG1308" s="22">
        <f t="shared" si="3200"/>
        <v>51122.490000000013</v>
      </c>
      <c r="AH1308" s="22">
        <f t="shared" si="3201"/>
        <v>51514.578000000001</v>
      </c>
      <c r="AI1308" s="22">
        <f t="shared" si="3202"/>
        <v>28528.099999999999</v>
      </c>
      <c r="AJ1308" s="22">
        <f>AJ1315+AJ1309</f>
        <v>0</v>
      </c>
      <c r="AK1308" s="22">
        <f>AK1315+AK1309</f>
        <v>0</v>
      </c>
      <c r="AL1308" s="22">
        <f>AL1315+AL1309</f>
        <v>-972.73299999999995</v>
      </c>
      <c r="AM1308" s="22">
        <f>AM1315+AM1309</f>
        <v>0</v>
      </c>
      <c r="AN1308" s="22">
        <f>AN1315+AN1309</f>
        <v>0</v>
      </c>
      <c r="AO1308" s="22">
        <f>AO1315+AO1309</f>
        <v>0</v>
      </c>
      <c r="AP1308" s="22">
        <f>AP1315+AP1309</f>
        <v>0</v>
      </c>
      <c r="AQ1308" s="22">
        <f>AQ1315+AQ1309</f>
        <v>0</v>
      </c>
      <c r="AR1308" s="22">
        <f>AR1315+AR1309</f>
        <v>0</v>
      </c>
      <c r="AS1308" s="22">
        <f t="shared" si="3164"/>
        <v>50149.757000000012</v>
      </c>
      <c r="AT1308" s="22">
        <f t="shared" si="3165"/>
        <v>51514.578000000001</v>
      </c>
      <c r="AU1308" s="22">
        <f t="shared" si="3166"/>
        <v>28528.099999999999</v>
      </c>
      <c r="AV1308" s="22">
        <f>AV1315+AV1309</f>
        <v>0</v>
      </c>
      <c r="AW1308" s="23"/>
      <c r="AX1308" s="23"/>
      <c r="AY1308" s="19"/>
      <c r="AZ1308" s="19"/>
      <c r="BA1308" s="19"/>
      <c r="BB1308" s="19"/>
      <c r="BC1308" s="19"/>
      <c r="BD1308" s="19"/>
      <c r="BE1308" s="19"/>
    </row>
    <row r="1309" s="24" customFormat="1">
      <c r="A1309" s="25" t="s">
        <v>512</v>
      </c>
      <c r="B1309" s="25" t="s">
        <v>61</v>
      </c>
      <c r="C1309" s="25" t="s">
        <v>329</v>
      </c>
      <c r="D1309" s="25"/>
      <c r="E1309" s="25"/>
      <c r="F1309" s="26" t="s">
        <v>495</v>
      </c>
      <c r="G1309" s="27">
        <f t="shared" ref="G1309:G1313" si="3296">G1310</f>
        <v>303.30000000000001</v>
      </c>
      <c r="H1309" s="27">
        <f t="shared" ref="H1309:H1313" si="3297">H1310</f>
        <v>0</v>
      </c>
      <c r="I1309" s="27">
        <f t="shared" ref="I1309:I1313" si="3298">I1310</f>
        <v>0</v>
      </c>
      <c r="J1309" s="27">
        <f t="shared" ref="J1309:J1313" si="3299">J1310</f>
        <v>0</v>
      </c>
      <c r="K1309" s="27">
        <f t="shared" ref="K1309:K1313" si="3300">K1310</f>
        <v>0</v>
      </c>
      <c r="L1309" s="27">
        <f t="shared" ref="L1309:L1313" si="3301">L1310</f>
        <v>0</v>
      </c>
      <c r="M1309" s="27">
        <f t="shared" si="3209"/>
        <v>303.30000000000001</v>
      </c>
      <c r="N1309" s="27">
        <f t="shared" si="3210"/>
        <v>0</v>
      </c>
      <c r="O1309" s="27">
        <f t="shared" si="3211"/>
        <v>0</v>
      </c>
      <c r="P1309" s="27">
        <f t="shared" ref="P1309:P1313" si="3302">P1310</f>
        <v>0</v>
      </c>
      <c r="Q1309" s="27">
        <f t="shared" ref="Q1309:Q1313" si="3303">Q1310</f>
        <v>0</v>
      </c>
      <c r="R1309" s="27">
        <f t="shared" ref="R1309:R1313" si="3304">R1310</f>
        <v>0</v>
      </c>
      <c r="S1309" s="27">
        <f t="shared" ref="S1309:S1313" si="3305">S1310</f>
        <v>0</v>
      </c>
      <c r="T1309" s="27">
        <f t="shared" ref="T1309:T1313" si="3306">T1310</f>
        <v>0</v>
      </c>
      <c r="U1309" s="27">
        <f t="shared" ref="U1309:U1313" si="3307">U1310</f>
        <v>0</v>
      </c>
      <c r="V1309" s="27">
        <f t="shared" ref="V1309:V1313" si="3308">V1310</f>
        <v>0</v>
      </c>
      <c r="W1309" s="27">
        <f t="shared" ref="W1309:W1313" si="3309">W1310</f>
        <v>0</v>
      </c>
      <c r="X1309" s="27">
        <f t="shared" ref="X1309:X1313" si="3310">X1310</f>
        <v>0</v>
      </c>
      <c r="Y1309" s="27">
        <f t="shared" ref="Y1309:Y1313" si="3311">Y1310</f>
        <v>0</v>
      </c>
      <c r="Z1309" s="27">
        <f t="shared" ref="Z1309:Z1313" si="3312">Z1310</f>
        <v>0</v>
      </c>
      <c r="AA1309" s="27">
        <f t="shared" ref="AA1309:AA1313" si="3313">AA1310</f>
        <v>0</v>
      </c>
      <c r="AB1309" s="27">
        <f t="shared" ref="AB1309:AB1313" si="3314">AB1310</f>
        <v>0</v>
      </c>
      <c r="AC1309" s="27">
        <f t="shared" si="3197"/>
        <v>303.30000000000001</v>
      </c>
      <c r="AD1309" s="27">
        <f t="shared" si="3198"/>
        <v>0</v>
      </c>
      <c r="AE1309" s="27">
        <f t="shared" si="3199"/>
        <v>0</v>
      </c>
      <c r="AF1309" s="27">
        <f t="shared" ref="AF1309:AF1313" si="3315">AF1310</f>
        <v>0</v>
      </c>
      <c r="AG1309" s="27">
        <f t="shared" si="3200"/>
        <v>303.30000000000001</v>
      </c>
      <c r="AH1309" s="27">
        <f t="shared" si="3201"/>
        <v>0</v>
      </c>
      <c r="AI1309" s="27">
        <f t="shared" si="3202"/>
        <v>0</v>
      </c>
      <c r="AJ1309" s="27">
        <f t="shared" ref="AJ1309:AJ1313" si="3316">AJ1310</f>
        <v>0</v>
      </c>
      <c r="AK1309" s="27">
        <f t="shared" ref="AK1309:AK1313" si="3317">AK1310</f>
        <v>0</v>
      </c>
      <c r="AL1309" s="27">
        <f t="shared" ref="AL1309:AL1313" si="3318">AL1310</f>
        <v>0</v>
      </c>
      <c r="AM1309" s="27">
        <f t="shared" ref="AM1309:AM1313" si="3319">AM1310</f>
        <v>0</v>
      </c>
      <c r="AN1309" s="27">
        <f t="shared" ref="AN1309:AN1313" si="3320">AN1310</f>
        <v>0</v>
      </c>
      <c r="AO1309" s="27">
        <f t="shared" ref="AO1309:AO1313" si="3321">AO1310</f>
        <v>0</v>
      </c>
      <c r="AP1309" s="27">
        <f t="shared" ref="AP1309:AP1313" si="3322">AP1310</f>
        <v>0</v>
      </c>
      <c r="AQ1309" s="27">
        <f t="shared" ref="AQ1309:AQ1313" si="3323">AQ1310</f>
        <v>0</v>
      </c>
      <c r="AR1309" s="27">
        <f t="shared" ref="AR1309:AR1313" si="3324">AR1310</f>
        <v>0</v>
      </c>
      <c r="AS1309" s="27">
        <f t="shared" si="3164"/>
        <v>303.30000000000001</v>
      </c>
      <c r="AT1309" s="27">
        <f t="shared" si="3165"/>
        <v>0</v>
      </c>
      <c r="AU1309" s="27">
        <f t="shared" si="3166"/>
        <v>0</v>
      </c>
      <c r="AV1309" s="27">
        <f t="shared" ref="AV1309:AV1313" si="3325">AV1310</f>
        <v>0</v>
      </c>
      <c r="AW1309" s="28"/>
      <c r="AX1309" s="28"/>
      <c r="AY1309" s="24"/>
      <c r="AZ1309" s="24"/>
      <c r="BA1309" s="24"/>
      <c r="BB1309" s="24"/>
      <c r="BC1309" s="24"/>
      <c r="BD1309" s="24"/>
      <c r="BE1309" s="24"/>
    </row>
    <row r="1310" ht="31.5">
      <c r="A1310" s="29" t="s">
        <v>512</v>
      </c>
      <c r="B1310" s="29" t="s">
        <v>61</v>
      </c>
      <c r="C1310" s="29" t="s">
        <v>329</v>
      </c>
      <c r="D1310" s="29" t="s">
        <v>465</v>
      </c>
      <c r="E1310" s="29"/>
      <c r="F1310" s="30" t="s">
        <v>466</v>
      </c>
      <c r="G1310" s="31">
        <f t="shared" si="3296"/>
        <v>303.30000000000001</v>
      </c>
      <c r="H1310" s="31">
        <f t="shared" si="3297"/>
        <v>0</v>
      </c>
      <c r="I1310" s="31">
        <f t="shared" si="3298"/>
        <v>0</v>
      </c>
      <c r="J1310" s="31">
        <f t="shared" si="3299"/>
        <v>0</v>
      </c>
      <c r="K1310" s="31">
        <f t="shared" si="3300"/>
        <v>0</v>
      </c>
      <c r="L1310" s="31">
        <f t="shared" si="3301"/>
        <v>0</v>
      </c>
      <c r="M1310" s="31">
        <f t="shared" si="3209"/>
        <v>303.30000000000001</v>
      </c>
      <c r="N1310" s="31">
        <f t="shared" si="3210"/>
        <v>0</v>
      </c>
      <c r="O1310" s="31">
        <f t="shared" si="3211"/>
        <v>0</v>
      </c>
      <c r="P1310" s="31">
        <f t="shared" si="3302"/>
        <v>0</v>
      </c>
      <c r="Q1310" s="31">
        <f t="shared" si="3303"/>
        <v>0</v>
      </c>
      <c r="R1310" s="31">
        <f t="shared" si="3304"/>
        <v>0</v>
      </c>
      <c r="S1310" s="31">
        <f t="shared" si="3305"/>
        <v>0</v>
      </c>
      <c r="T1310" s="31">
        <f t="shared" si="3306"/>
        <v>0</v>
      </c>
      <c r="U1310" s="31">
        <f t="shared" si="3307"/>
        <v>0</v>
      </c>
      <c r="V1310" s="31">
        <f t="shared" si="3308"/>
        <v>0</v>
      </c>
      <c r="W1310" s="31">
        <f t="shared" si="3309"/>
        <v>0</v>
      </c>
      <c r="X1310" s="31">
        <f t="shared" si="3310"/>
        <v>0</v>
      </c>
      <c r="Y1310" s="31">
        <f t="shared" si="3311"/>
        <v>0</v>
      </c>
      <c r="Z1310" s="31">
        <f t="shared" si="3312"/>
        <v>0</v>
      </c>
      <c r="AA1310" s="31">
        <f t="shared" si="3313"/>
        <v>0</v>
      </c>
      <c r="AB1310" s="31">
        <f t="shared" si="3314"/>
        <v>0</v>
      </c>
      <c r="AC1310" s="31">
        <f t="shared" si="3197"/>
        <v>303.30000000000001</v>
      </c>
      <c r="AD1310" s="31">
        <f t="shared" si="3198"/>
        <v>0</v>
      </c>
      <c r="AE1310" s="31">
        <f t="shared" si="3199"/>
        <v>0</v>
      </c>
      <c r="AF1310" s="31">
        <f t="shared" si="3315"/>
        <v>0</v>
      </c>
      <c r="AG1310" s="31">
        <f t="shared" si="3200"/>
        <v>303.30000000000001</v>
      </c>
      <c r="AH1310" s="31">
        <f t="shared" si="3201"/>
        <v>0</v>
      </c>
      <c r="AI1310" s="31">
        <f t="shared" si="3202"/>
        <v>0</v>
      </c>
      <c r="AJ1310" s="31">
        <f t="shared" si="3316"/>
        <v>0</v>
      </c>
      <c r="AK1310" s="31">
        <f t="shared" si="3317"/>
        <v>0</v>
      </c>
      <c r="AL1310" s="31">
        <f t="shared" si="3318"/>
        <v>0</v>
      </c>
      <c r="AM1310" s="31">
        <f t="shared" si="3319"/>
        <v>0</v>
      </c>
      <c r="AN1310" s="31">
        <f t="shared" si="3320"/>
        <v>0</v>
      </c>
      <c r="AO1310" s="31">
        <f t="shared" si="3321"/>
        <v>0</v>
      </c>
      <c r="AP1310" s="31">
        <f t="shared" si="3322"/>
        <v>0</v>
      </c>
      <c r="AQ1310" s="31">
        <f t="shared" si="3323"/>
        <v>0</v>
      </c>
      <c r="AR1310" s="31">
        <f t="shared" si="3324"/>
        <v>0</v>
      </c>
      <c r="AS1310" s="31">
        <f t="shared" si="3164"/>
        <v>303.30000000000001</v>
      </c>
      <c r="AT1310" s="31">
        <f t="shared" si="3165"/>
        <v>0</v>
      </c>
      <c r="AU1310" s="31">
        <f t="shared" si="3166"/>
        <v>0</v>
      </c>
      <c r="AV1310" s="31">
        <f t="shared" si="3325"/>
        <v>0</v>
      </c>
      <c r="AW1310" s="32"/>
      <c r="AX1310" s="32"/>
      <c r="AY1310" s="1"/>
      <c r="AZ1310" s="1"/>
      <c r="BA1310" s="1"/>
      <c r="BB1310" s="1"/>
      <c r="BC1310" s="1"/>
      <c r="BD1310" s="1"/>
      <c r="BE1310" s="1"/>
    </row>
    <row r="1311" hidden="1">
      <c r="A1311" s="29" t="s">
        <v>512</v>
      </c>
      <c r="B1311" s="29" t="s">
        <v>61</v>
      </c>
      <c r="C1311" s="29" t="s">
        <v>329</v>
      </c>
      <c r="D1311" s="29" t="s">
        <v>478</v>
      </c>
      <c r="E1311" s="29"/>
      <c r="F1311" s="30" t="s">
        <v>34</v>
      </c>
      <c r="G1311" s="31">
        <f t="shared" si="3296"/>
        <v>303.30000000000001</v>
      </c>
      <c r="H1311" s="31">
        <f t="shared" si="3297"/>
        <v>0</v>
      </c>
      <c r="I1311" s="31">
        <f t="shared" si="3298"/>
        <v>0</v>
      </c>
      <c r="J1311" s="31">
        <f t="shared" si="3299"/>
        <v>0</v>
      </c>
      <c r="K1311" s="31">
        <f t="shared" si="3300"/>
        <v>0</v>
      </c>
      <c r="L1311" s="31">
        <f t="shared" si="3301"/>
        <v>0</v>
      </c>
      <c r="M1311" s="31">
        <f t="shared" si="3209"/>
        <v>303.30000000000001</v>
      </c>
      <c r="N1311" s="31">
        <f t="shared" si="3210"/>
        <v>0</v>
      </c>
      <c r="O1311" s="31">
        <f t="shared" si="3211"/>
        <v>0</v>
      </c>
      <c r="P1311" s="31">
        <f t="shared" si="3302"/>
        <v>0</v>
      </c>
      <c r="Q1311" s="31">
        <f t="shared" si="3303"/>
        <v>0</v>
      </c>
      <c r="R1311" s="31">
        <f t="shared" si="3304"/>
        <v>0</v>
      </c>
      <c r="S1311" s="31">
        <f t="shared" si="3305"/>
        <v>0</v>
      </c>
      <c r="T1311" s="31">
        <f t="shared" si="3306"/>
        <v>0</v>
      </c>
      <c r="U1311" s="31">
        <f t="shared" si="3307"/>
        <v>0</v>
      </c>
      <c r="V1311" s="31">
        <f t="shared" si="3308"/>
        <v>0</v>
      </c>
      <c r="W1311" s="31">
        <f t="shared" si="3309"/>
        <v>0</v>
      </c>
      <c r="X1311" s="31">
        <f t="shared" si="3310"/>
        <v>0</v>
      </c>
      <c r="Y1311" s="31">
        <f t="shared" si="3311"/>
        <v>0</v>
      </c>
      <c r="Z1311" s="31">
        <f t="shared" si="3312"/>
        <v>0</v>
      </c>
      <c r="AA1311" s="31">
        <f t="shared" si="3313"/>
        <v>0</v>
      </c>
      <c r="AB1311" s="31">
        <f t="shared" si="3314"/>
        <v>0</v>
      </c>
      <c r="AC1311" s="31">
        <f t="shared" si="3197"/>
        <v>303.30000000000001</v>
      </c>
      <c r="AD1311" s="31">
        <f t="shared" si="3198"/>
        <v>0</v>
      </c>
      <c r="AE1311" s="31">
        <f t="shared" si="3199"/>
        <v>0</v>
      </c>
      <c r="AF1311" s="31">
        <f t="shared" si="3315"/>
        <v>0</v>
      </c>
      <c r="AG1311" s="31">
        <f t="shared" si="3200"/>
        <v>303.30000000000001</v>
      </c>
      <c r="AH1311" s="31">
        <f t="shared" si="3201"/>
        <v>0</v>
      </c>
      <c r="AI1311" s="31">
        <f t="shared" si="3202"/>
        <v>0</v>
      </c>
      <c r="AJ1311" s="31">
        <f t="shared" si="3316"/>
        <v>0</v>
      </c>
      <c r="AK1311" s="31">
        <f t="shared" si="3317"/>
        <v>0</v>
      </c>
      <c r="AL1311" s="31">
        <f t="shared" si="3318"/>
        <v>0</v>
      </c>
      <c r="AM1311" s="31">
        <f t="shared" si="3319"/>
        <v>0</v>
      </c>
      <c r="AN1311" s="31">
        <f t="shared" si="3320"/>
        <v>0</v>
      </c>
      <c r="AO1311" s="31">
        <f t="shared" si="3321"/>
        <v>0</v>
      </c>
      <c r="AP1311" s="31">
        <f t="shared" si="3322"/>
        <v>0</v>
      </c>
      <c r="AQ1311" s="31">
        <f t="shared" si="3323"/>
        <v>0</v>
      </c>
      <c r="AR1311" s="31">
        <f t="shared" si="3324"/>
        <v>0</v>
      </c>
      <c r="AS1311" s="31">
        <f t="shared" si="3164"/>
        <v>303.30000000000001</v>
      </c>
      <c r="AT1311" s="31">
        <f t="shared" si="3165"/>
        <v>0</v>
      </c>
      <c r="AU1311" s="31">
        <f t="shared" si="3166"/>
        <v>0</v>
      </c>
      <c r="AV1311" s="31">
        <f t="shared" si="3325"/>
        <v>0</v>
      </c>
      <c r="AW1311" s="32">
        <v>0</v>
      </c>
      <c r="AX1311" s="32"/>
      <c r="AY1311" s="1" t="s">
        <v>152</v>
      </c>
      <c r="AZ1311" s="1"/>
      <c r="BA1311" s="1"/>
      <c r="BB1311" s="1"/>
      <c r="BC1311" s="1"/>
      <c r="BD1311" s="1"/>
      <c r="BE1311" s="1"/>
    </row>
    <row r="1312" ht="31.5">
      <c r="A1312" s="29" t="s">
        <v>512</v>
      </c>
      <c r="B1312" s="29" t="s">
        <v>61</v>
      </c>
      <c r="C1312" s="29" t="s">
        <v>329</v>
      </c>
      <c r="D1312" s="29" t="s">
        <v>496</v>
      </c>
      <c r="E1312" s="29"/>
      <c r="F1312" s="30" t="s">
        <v>497</v>
      </c>
      <c r="G1312" s="31">
        <f t="shared" si="3296"/>
        <v>303.30000000000001</v>
      </c>
      <c r="H1312" s="31">
        <f t="shared" si="3297"/>
        <v>0</v>
      </c>
      <c r="I1312" s="31">
        <f t="shared" si="3298"/>
        <v>0</v>
      </c>
      <c r="J1312" s="31">
        <f t="shared" si="3299"/>
        <v>0</v>
      </c>
      <c r="K1312" s="31">
        <f t="shared" si="3300"/>
        <v>0</v>
      </c>
      <c r="L1312" s="31">
        <f t="shared" si="3301"/>
        <v>0</v>
      </c>
      <c r="M1312" s="31">
        <f t="shared" si="3209"/>
        <v>303.30000000000001</v>
      </c>
      <c r="N1312" s="31">
        <f t="shared" si="3210"/>
        <v>0</v>
      </c>
      <c r="O1312" s="31">
        <f t="shared" si="3211"/>
        <v>0</v>
      </c>
      <c r="P1312" s="31">
        <f t="shared" si="3302"/>
        <v>0</v>
      </c>
      <c r="Q1312" s="31">
        <f t="shared" si="3303"/>
        <v>0</v>
      </c>
      <c r="R1312" s="31">
        <f t="shared" si="3304"/>
        <v>0</v>
      </c>
      <c r="S1312" s="31">
        <f t="shared" si="3305"/>
        <v>0</v>
      </c>
      <c r="T1312" s="31">
        <f t="shared" si="3306"/>
        <v>0</v>
      </c>
      <c r="U1312" s="31">
        <f t="shared" si="3307"/>
        <v>0</v>
      </c>
      <c r="V1312" s="31">
        <f t="shared" si="3308"/>
        <v>0</v>
      </c>
      <c r="W1312" s="31">
        <f t="shared" si="3309"/>
        <v>0</v>
      </c>
      <c r="X1312" s="31">
        <f t="shared" si="3310"/>
        <v>0</v>
      </c>
      <c r="Y1312" s="31">
        <f t="shared" si="3311"/>
        <v>0</v>
      </c>
      <c r="Z1312" s="31">
        <f t="shared" si="3312"/>
        <v>0</v>
      </c>
      <c r="AA1312" s="31">
        <f t="shared" si="3313"/>
        <v>0</v>
      </c>
      <c r="AB1312" s="31">
        <f t="shared" si="3314"/>
        <v>0</v>
      </c>
      <c r="AC1312" s="31">
        <f t="shared" si="3197"/>
        <v>303.30000000000001</v>
      </c>
      <c r="AD1312" s="31">
        <f t="shared" si="3198"/>
        <v>0</v>
      </c>
      <c r="AE1312" s="31">
        <f t="shared" si="3199"/>
        <v>0</v>
      </c>
      <c r="AF1312" s="31">
        <f t="shared" si="3315"/>
        <v>0</v>
      </c>
      <c r="AG1312" s="31">
        <f t="shared" si="3200"/>
        <v>303.30000000000001</v>
      </c>
      <c r="AH1312" s="31">
        <f t="shared" si="3201"/>
        <v>0</v>
      </c>
      <c r="AI1312" s="31">
        <f t="shared" si="3202"/>
        <v>0</v>
      </c>
      <c r="AJ1312" s="31">
        <f t="shared" si="3316"/>
        <v>0</v>
      </c>
      <c r="AK1312" s="31">
        <f t="shared" si="3317"/>
        <v>0</v>
      </c>
      <c r="AL1312" s="31">
        <f t="shared" si="3318"/>
        <v>0</v>
      </c>
      <c r="AM1312" s="31">
        <f t="shared" si="3319"/>
        <v>0</v>
      </c>
      <c r="AN1312" s="31">
        <f t="shared" si="3320"/>
        <v>0</v>
      </c>
      <c r="AO1312" s="31">
        <f t="shared" si="3321"/>
        <v>0</v>
      </c>
      <c r="AP1312" s="31">
        <f t="shared" si="3322"/>
        <v>0</v>
      </c>
      <c r="AQ1312" s="31">
        <f t="shared" si="3323"/>
        <v>0</v>
      </c>
      <c r="AR1312" s="31">
        <f t="shared" si="3324"/>
        <v>0</v>
      </c>
      <c r="AS1312" s="31">
        <f t="shared" si="3164"/>
        <v>303.30000000000001</v>
      </c>
      <c r="AT1312" s="31">
        <f t="shared" si="3165"/>
        <v>0</v>
      </c>
      <c r="AU1312" s="31">
        <f t="shared" si="3166"/>
        <v>0</v>
      </c>
      <c r="AV1312" s="31">
        <f t="shared" si="3325"/>
        <v>0</v>
      </c>
      <c r="AW1312" s="32"/>
      <c r="AX1312" s="32"/>
      <c r="AY1312" s="1"/>
      <c r="AZ1312" s="1"/>
      <c r="BA1312" s="1"/>
      <c r="BB1312" s="1"/>
      <c r="BC1312" s="1"/>
      <c r="BD1312" s="1"/>
      <c r="BE1312" s="1"/>
    </row>
    <row r="1313" ht="31.5">
      <c r="A1313" s="29" t="s">
        <v>512</v>
      </c>
      <c r="B1313" s="29" t="s">
        <v>61</v>
      </c>
      <c r="C1313" s="29" t="s">
        <v>329</v>
      </c>
      <c r="D1313" s="29" t="s">
        <v>498</v>
      </c>
      <c r="E1313" s="29"/>
      <c r="F1313" s="30" t="s">
        <v>499</v>
      </c>
      <c r="G1313" s="31">
        <f t="shared" si="3296"/>
        <v>303.30000000000001</v>
      </c>
      <c r="H1313" s="31">
        <f t="shared" si="3297"/>
        <v>0</v>
      </c>
      <c r="I1313" s="31">
        <f t="shared" si="3298"/>
        <v>0</v>
      </c>
      <c r="J1313" s="31">
        <f t="shared" si="3299"/>
        <v>0</v>
      </c>
      <c r="K1313" s="31">
        <f t="shared" si="3300"/>
        <v>0</v>
      </c>
      <c r="L1313" s="31">
        <f t="shared" si="3301"/>
        <v>0</v>
      </c>
      <c r="M1313" s="31">
        <f t="shared" si="3209"/>
        <v>303.30000000000001</v>
      </c>
      <c r="N1313" s="31">
        <f t="shared" si="3210"/>
        <v>0</v>
      </c>
      <c r="O1313" s="31">
        <f t="shared" si="3211"/>
        <v>0</v>
      </c>
      <c r="P1313" s="31">
        <f t="shared" si="3302"/>
        <v>0</v>
      </c>
      <c r="Q1313" s="31">
        <f t="shared" si="3303"/>
        <v>0</v>
      </c>
      <c r="R1313" s="31">
        <f t="shared" si="3304"/>
        <v>0</v>
      </c>
      <c r="S1313" s="31">
        <f t="shared" si="3305"/>
        <v>0</v>
      </c>
      <c r="T1313" s="31">
        <f t="shared" si="3306"/>
        <v>0</v>
      </c>
      <c r="U1313" s="31">
        <f t="shared" si="3307"/>
        <v>0</v>
      </c>
      <c r="V1313" s="31">
        <f t="shared" si="3308"/>
        <v>0</v>
      </c>
      <c r="W1313" s="31">
        <f t="shared" si="3309"/>
        <v>0</v>
      </c>
      <c r="X1313" s="31">
        <f t="shared" si="3310"/>
        <v>0</v>
      </c>
      <c r="Y1313" s="31">
        <f t="shared" si="3311"/>
        <v>0</v>
      </c>
      <c r="Z1313" s="31">
        <f t="shared" si="3312"/>
        <v>0</v>
      </c>
      <c r="AA1313" s="31">
        <f t="shared" si="3313"/>
        <v>0</v>
      </c>
      <c r="AB1313" s="31">
        <f t="shared" si="3314"/>
        <v>0</v>
      </c>
      <c r="AC1313" s="31">
        <f t="shared" si="3197"/>
        <v>303.30000000000001</v>
      </c>
      <c r="AD1313" s="31">
        <f t="shared" si="3198"/>
        <v>0</v>
      </c>
      <c r="AE1313" s="31">
        <f t="shared" si="3199"/>
        <v>0</v>
      </c>
      <c r="AF1313" s="31">
        <f t="shared" si="3315"/>
        <v>0</v>
      </c>
      <c r="AG1313" s="31">
        <f t="shared" si="3200"/>
        <v>303.30000000000001</v>
      </c>
      <c r="AH1313" s="31">
        <f t="shared" si="3201"/>
        <v>0</v>
      </c>
      <c r="AI1313" s="31">
        <f t="shared" si="3202"/>
        <v>0</v>
      </c>
      <c r="AJ1313" s="31">
        <f t="shared" si="3316"/>
        <v>0</v>
      </c>
      <c r="AK1313" s="31">
        <f t="shared" si="3317"/>
        <v>0</v>
      </c>
      <c r="AL1313" s="31">
        <f t="shared" si="3318"/>
        <v>0</v>
      </c>
      <c r="AM1313" s="31">
        <f t="shared" si="3319"/>
        <v>0</v>
      </c>
      <c r="AN1313" s="31">
        <f t="shared" si="3320"/>
        <v>0</v>
      </c>
      <c r="AO1313" s="31">
        <f t="shared" si="3321"/>
        <v>0</v>
      </c>
      <c r="AP1313" s="31">
        <f t="shared" si="3322"/>
        <v>0</v>
      </c>
      <c r="AQ1313" s="31">
        <f t="shared" si="3323"/>
        <v>0</v>
      </c>
      <c r="AR1313" s="31">
        <f t="shared" si="3324"/>
        <v>0</v>
      </c>
      <c r="AS1313" s="31">
        <f t="shared" si="3164"/>
        <v>303.30000000000001</v>
      </c>
      <c r="AT1313" s="31">
        <f t="shared" si="3165"/>
        <v>0</v>
      </c>
      <c r="AU1313" s="31">
        <f t="shared" si="3166"/>
        <v>0</v>
      </c>
      <c r="AV1313" s="31">
        <f t="shared" si="3325"/>
        <v>0</v>
      </c>
      <c r="AW1313" s="32"/>
      <c r="AX1313" s="32"/>
      <c r="AY1313" s="1"/>
      <c r="AZ1313" s="1"/>
      <c r="BA1313" s="1"/>
      <c r="BB1313" s="1"/>
      <c r="BC1313" s="1"/>
      <c r="BD1313" s="1"/>
      <c r="BE1313" s="1"/>
    </row>
    <row r="1314" ht="31.5">
      <c r="A1314" s="29" t="s">
        <v>512</v>
      </c>
      <c r="B1314" s="29" t="s">
        <v>61</v>
      </c>
      <c r="C1314" s="29" t="s">
        <v>329</v>
      </c>
      <c r="D1314" s="29" t="s">
        <v>498</v>
      </c>
      <c r="E1314" s="29" t="s">
        <v>39</v>
      </c>
      <c r="F1314" s="30" t="s">
        <v>40</v>
      </c>
      <c r="G1314" s="31">
        <v>303.30000000000001</v>
      </c>
      <c r="H1314" s="31"/>
      <c r="I1314" s="31"/>
      <c r="J1314" s="31"/>
      <c r="K1314" s="31"/>
      <c r="L1314" s="31"/>
      <c r="M1314" s="31">
        <f t="shared" si="3209"/>
        <v>303.30000000000001</v>
      </c>
      <c r="N1314" s="31">
        <f t="shared" si="3210"/>
        <v>0</v>
      </c>
      <c r="O1314" s="31">
        <f t="shared" si="3211"/>
        <v>0</v>
      </c>
      <c r="P1314" s="31"/>
      <c r="Q1314" s="31"/>
      <c r="R1314" s="31"/>
      <c r="S1314" s="31"/>
      <c r="T1314" s="31"/>
      <c r="U1314" s="31"/>
      <c r="V1314" s="31"/>
      <c r="W1314" s="31"/>
      <c r="X1314" s="31"/>
      <c r="Y1314" s="31"/>
      <c r="Z1314" s="31"/>
      <c r="AA1314" s="31"/>
      <c r="AB1314" s="31"/>
      <c r="AC1314" s="31">
        <f t="shared" si="3197"/>
        <v>303.30000000000001</v>
      </c>
      <c r="AD1314" s="31">
        <f t="shared" si="3198"/>
        <v>0</v>
      </c>
      <c r="AE1314" s="31">
        <f t="shared" si="3199"/>
        <v>0</v>
      </c>
      <c r="AF1314" s="31"/>
      <c r="AG1314" s="31">
        <f t="shared" si="3200"/>
        <v>303.30000000000001</v>
      </c>
      <c r="AH1314" s="31">
        <f t="shared" si="3201"/>
        <v>0</v>
      </c>
      <c r="AI1314" s="31">
        <f t="shared" si="3202"/>
        <v>0</v>
      </c>
      <c r="AJ1314" s="31"/>
      <c r="AK1314" s="31"/>
      <c r="AL1314" s="31"/>
      <c r="AM1314" s="31"/>
      <c r="AN1314" s="31"/>
      <c r="AO1314" s="31"/>
      <c r="AP1314" s="31"/>
      <c r="AQ1314" s="31"/>
      <c r="AR1314" s="31"/>
      <c r="AS1314" s="31">
        <f t="shared" si="3164"/>
        <v>303.30000000000001</v>
      </c>
      <c r="AT1314" s="31">
        <f t="shared" si="3165"/>
        <v>0</v>
      </c>
      <c r="AU1314" s="31">
        <f t="shared" si="3166"/>
        <v>0</v>
      </c>
      <c r="AV1314" s="31"/>
      <c r="AW1314" s="32"/>
      <c r="AX1314" s="32"/>
      <c r="AY1314" s="1"/>
      <c r="AZ1314" s="1"/>
      <c r="BA1314" s="1"/>
      <c r="BB1314" s="1"/>
      <c r="BC1314" s="1"/>
      <c r="BD1314" s="1"/>
      <c r="BE1314" s="1"/>
    </row>
    <row r="1315" s="24" customFormat="1">
      <c r="A1315" s="25" t="s">
        <v>512</v>
      </c>
      <c r="B1315" s="25" t="s">
        <v>61</v>
      </c>
      <c r="C1315" s="25" t="s">
        <v>63</v>
      </c>
      <c r="D1315" s="25"/>
      <c r="E1315" s="25"/>
      <c r="F1315" s="26" t="s">
        <v>64</v>
      </c>
      <c r="G1315" s="27">
        <f>G1316+G1321+G1333</f>
        <v>43576.900000000009</v>
      </c>
      <c r="H1315" s="27">
        <f>H1316+H1321+H1333</f>
        <v>28283.5</v>
      </c>
      <c r="I1315" s="27">
        <f>I1316+I1321+I1333</f>
        <v>28528.099999999999</v>
      </c>
      <c r="J1315" s="27">
        <f>J1316+J1321+J1333</f>
        <v>0</v>
      </c>
      <c r="K1315" s="27">
        <f>K1316+K1321+K1333</f>
        <v>0</v>
      </c>
      <c r="L1315" s="27">
        <f>L1316+L1321+L1333</f>
        <v>0</v>
      </c>
      <c r="M1315" s="27">
        <f t="shared" si="3209"/>
        <v>43576.900000000009</v>
      </c>
      <c r="N1315" s="27">
        <f t="shared" si="3210"/>
        <v>28283.5</v>
      </c>
      <c r="O1315" s="27">
        <f t="shared" si="3211"/>
        <v>28528.099999999999</v>
      </c>
      <c r="P1315" s="27">
        <f>P1316+P1321+P1333</f>
        <v>0</v>
      </c>
      <c r="Q1315" s="27">
        <f>Q1316+Q1321+Q1333</f>
        <v>0</v>
      </c>
      <c r="R1315" s="27">
        <f>R1316+R1321+R1333</f>
        <v>7242.29</v>
      </c>
      <c r="S1315" s="27">
        <f>S1316+S1321+S1333</f>
        <v>0</v>
      </c>
      <c r="T1315" s="27">
        <f>T1316+T1321+T1333</f>
        <v>0</v>
      </c>
      <c r="U1315" s="27">
        <f>U1316+U1321+U1333</f>
        <v>0</v>
      </c>
      <c r="V1315" s="27">
        <f>V1316+V1321+V1333</f>
        <v>23231.078000000001</v>
      </c>
      <c r="W1315" s="27">
        <f>W1316+W1321+W1333</f>
        <v>0</v>
      </c>
      <c r="X1315" s="27">
        <f>X1316+X1321+X1333</f>
        <v>0</v>
      </c>
      <c r="Y1315" s="27">
        <f>Y1316+Y1321+Y1333</f>
        <v>0</v>
      </c>
      <c r="Z1315" s="27">
        <f>Z1316+Z1321+Z1333</f>
        <v>0</v>
      </c>
      <c r="AA1315" s="27">
        <f>AA1316+AA1321+AA1333</f>
        <v>0</v>
      </c>
      <c r="AB1315" s="27">
        <f>AB1316+AB1321+AB1333</f>
        <v>0</v>
      </c>
      <c r="AC1315" s="27">
        <f t="shared" si="3197"/>
        <v>50819.19000000001</v>
      </c>
      <c r="AD1315" s="27">
        <f t="shared" si="3198"/>
        <v>51514.578000000001</v>
      </c>
      <c r="AE1315" s="27">
        <f t="shared" si="3199"/>
        <v>28528.099999999999</v>
      </c>
      <c r="AF1315" s="27">
        <f>AF1316+AF1321+AF1333</f>
        <v>0</v>
      </c>
      <c r="AG1315" s="27">
        <f t="shared" si="3200"/>
        <v>50819.19000000001</v>
      </c>
      <c r="AH1315" s="27">
        <f t="shared" si="3201"/>
        <v>51514.578000000001</v>
      </c>
      <c r="AI1315" s="27">
        <f t="shared" si="3202"/>
        <v>28528.099999999999</v>
      </c>
      <c r="AJ1315" s="27">
        <f>AJ1316+AJ1321+AJ1333</f>
        <v>0</v>
      </c>
      <c r="AK1315" s="27">
        <f>AK1316+AK1321+AK1333</f>
        <v>0</v>
      </c>
      <c r="AL1315" s="27">
        <f>AL1316+AL1321+AL1333</f>
        <v>-972.73299999999995</v>
      </c>
      <c r="AM1315" s="27">
        <f>AM1316+AM1321+AM1333</f>
        <v>0</v>
      </c>
      <c r="AN1315" s="27">
        <f>AN1316+AN1321+AN1333</f>
        <v>0</v>
      </c>
      <c r="AO1315" s="27">
        <f>AO1316+AO1321+AO1333</f>
        <v>0</v>
      </c>
      <c r="AP1315" s="27">
        <f>AP1316+AP1321+AP1333</f>
        <v>0</v>
      </c>
      <c r="AQ1315" s="27">
        <f>AQ1316+AQ1321+AQ1333</f>
        <v>0</v>
      </c>
      <c r="AR1315" s="27">
        <f>AR1316+AR1321+AR1333</f>
        <v>0</v>
      </c>
      <c r="AS1315" s="27">
        <f t="shared" si="3164"/>
        <v>49846.457000000009</v>
      </c>
      <c r="AT1315" s="27">
        <f t="shared" si="3165"/>
        <v>51514.578000000001</v>
      </c>
      <c r="AU1315" s="27">
        <f t="shared" si="3166"/>
        <v>28528.099999999999</v>
      </c>
      <c r="AV1315" s="27">
        <f>AV1316+AV1321+AV1333</f>
        <v>0</v>
      </c>
      <c r="AW1315" s="28"/>
      <c r="AX1315" s="28"/>
      <c r="AY1315" s="24"/>
      <c r="AZ1315" s="24"/>
      <c r="BA1315" s="24"/>
      <c r="BB1315" s="24"/>
      <c r="BC1315" s="24"/>
      <c r="BD1315" s="24"/>
      <c r="BE1315" s="24"/>
    </row>
    <row r="1316" ht="31.5">
      <c r="A1316" s="29" t="s">
        <v>512</v>
      </c>
      <c r="B1316" s="29" t="s">
        <v>61</v>
      </c>
      <c r="C1316" s="29" t="s">
        <v>63</v>
      </c>
      <c r="D1316" s="29" t="s">
        <v>65</v>
      </c>
      <c r="E1316" s="36"/>
      <c r="F1316" s="30" t="s">
        <v>66</v>
      </c>
      <c r="G1316" s="31">
        <f t="shared" ref="G1316:G1319" si="3326">G1317</f>
        <v>269.30000000000001</v>
      </c>
      <c r="H1316" s="31">
        <f t="shared" ref="H1316:H1319" si="3327">H1317</f>
        <v>269.30000000000001</v>
      </c>
      <c r="I1316" s="31">
        <f t="shared" ref="I1316:I1319" si="3328">I1317</f>
        <v>269.30000000000001</v>
      </c>
      <c r="J1316" s="31">
        <f t="shared" ref="J1316:J1319" si="3329">J1317</f>
        <v>0</v>
      </c>
      <c r="K1316" s="31">
        <f t="shared" ref="K1316:K1319" si="3330">K1317</f>
        <v>0</v>
      </c>
      <c r="L1316" s="31">
        <f t="shared" ref="L1316:L1319" si="3331">L1317</f>
        <v>0</v>
      </c>
      <c r="M1316" s="31">
        <f t="shared" si="3209"/>
        <v>269.30000000000001</v>
      </c>
      <c r="N1316" s="31">
        <f t="shared" si="3210"/>
        <v>269.30000000000001</v>
      </c>
      <c r="O1316" s="31">
        <f t="shared" si="3211"/>
        <v>269.30000000000001</v>
      </c>
      <c r="P1316" s="31">
        <f t="shared" ref="P1316:P1319" si="3332">P1317</f>
        <v>0</v>
      </c>
      <c r="Q1316" s="31">
        <f t="shared" ref="Q1316:Q1319" si="3333">Q1317</f>
        <v>0</v>
      </c>
      <c r="R1316" s="31">
        <f t="shared" ref="R1316:R1319" si="3334">R1317</f>
        <v>0</v>
      </c>
      <c r="S1316" s="31">
        <f t="shared" ref="S1316:S1319" si="3335">S1317</f>
        <v>0</v>
      </c>
      <c r="T1316" s="31">
        <f t="shared" ref="T1316:T1319" si="3336">T1317</f>
        <v>0</v>
      </c>
      <c r="U1316" s="31">
        <f t="shared" ref="U1316:U1319" si="3337">U1317</f>
        <v>0</v>
      </c>
      <c r="V1316" s="31">
        <f t="shared" ref="V1316:V1319" si="3338">V1317</f>
        <v>0</v>
      </c>
      <c r="W1316" s="31">
        <f t="shared" ref="W1316:W1319" si="3339">W1317</f>
        <v>0</v>
      </c>
      <c r="X1316" s="31">
        <f t="shared" ref="X1316:X1319" si="3340">X1317</f>
        <v>0</v>
      </c>
      <c r="Y1316" s="31">
        <f t="shared" ref="Y1316:Y1319" si="3341">Y1317</f>
        <v>0</v>
      </c>
      <c r="Z1316" s="31">
        <f t="shared" ref="Z1316:Z1319" si="3342">Z1317</f>
        <v>0</v>
      </c>
      <c r="AA1316" s="31">
        <f t="shared" ref="AA1316:AA1319" si="3343">AA1317</f>
        <v>0</v>
      </c>
      <c r="AB1316" s="31">
        <f t="shared" ref="AB1316:AB1319" si="3344">AB1317</f>
        <v>0</v>
      </c>
      <c r="AC1316" s="31">
        <f t="shared" si="3197"/>
        <v>269.30000000000001</v>
      </c>
      <c r="AD1316" s="31">
        <f t="shared" si="3198"/>
        <v>269.30000000000001</v>
      </c>
      <c r="AE1316" s="31">
        <f t="shared" si="3199"/>
        <v>269.30000000000001</v>
      </c>
      <c r="AF1316" s="31">
        <f t="shared" ref="AF1316:AF1319" si="3345">AF1317</f>
        <v>0</v>
      </c>
      <c r="AG1316" s="31">
        <f t="shared" si="3200"/>
        <v>269.30000000000001</v>
      </c>
      <c r="AH1316" s="31">
        <f t="shared" si="3201"/>
        <v>269.30000000000001</v>
      </c>
      <c r="AI1316" s="31">
        <f t="shared" si="3202"/>
        <v>269.30000000000001</v>
      </c>
      <c r="AJ1316" s="31">
        <f t="shared" ref="AJ1316:AJ1319" si="3346">AJ1317</f>
        <v>0</v>
      </c>
      <c r="AK1316" s="31">
        <f t="shared" ref="AK1316:AK1319" si="3347">AK1317</f>
        <v>0</v>
      </c>
      <c r="AL1316" s="31">
        <f t="shared" ref="AL1316:AL1319" si="3348">AL1317</f>
        <v>0</v>
      </c>
      <c r="AM1316" s="31">
        <f t="shared" ref="AM1316:AM1319" si="3349">AM1317</f>
        <v>0</v>
      </c>
      <c r="AN1316" s="31">
        <f t="shared" ref="AN1316:AN1319" si="3350">AN1317</f>
        <v>0</v>
      </c>
      <c r="AO1316" s="31">
        <f t="shared" ref="AO1316:AO1319" si="3351">AO1317</f>
        <v>0</v>
      </c>
      <c r="AP1316" s="31">
        <f t="shared" ref="AP1316:AP1319" si="3352">AP1317</f>
        <v>0</v>
      </c>
      <c r="AQ1316" s="31">
        <f t="shared" ref="AQ1316:AQ1319" si="3353">AQ1317</f>
        <v>0</v>
      </c>
      <c r="AR1316" s="31">
        <f t="shared" ref="AR1316:AR1319" si="3354">AR1317</f>
        <v>0</v>
      </c>
      <c r="AS1316" s="31">
        <f t="shared" si="3164"/>
        <v>269.30000000000001</v>
      </c>
      <c r="AT1316" s="31">
        <f t="shared" si="3165"/>
        <v>269.30000000000001</v>
      </c>
      <c r="AU1316" s="31">
        <f t="shared" si="3166"/>
        <v>269.30000000000001</v>
      </c>
      <c r="AV1316" s="31">
        <f t="shared" ref="AV1316:AV1319" si="3355">AV1317</f>
        <v>0</v>
      </c>
      <c r="AW1316" s="32"/>
      <c r="AX1316" s="32"/>
      <c r="AY1316" s="1"/>
      <c r="AZ1316" s="1"/>
      <c r="BA1316" s="1"/>
      <c r="BB1316" s="1"/>
      <c r="BC1316" s="1"/>
      <c r="BD1316" s="1"/>
      <c r="BE1316" s="1"/>
    </row>
    <row r="1317" hidden="1">
      <c r="A1317" s="29" t="s">
        <v>512</v>
      </c>
      <c r="B1317" s="29" t="s">
        <v>61</v>
      </c>
      <c r="C1317" s="29" t="s">
        <v>63</v>
      </c>
      <c r="D1317" s="29" t="s">
        <v>67</v>
      </c>
      <c r="E1317" s="36"/>
      <c r="F1317" s="30" t="s">
        <v>34</v>
      </c>
      <c r="G1317" s="31">
        <f t="shared" si="3326"/>
        <v>269.30000000000001</v>
      </c>
      <c r="H1317" s="31">
        <f t="shared" si="3327"/>
        <v>269.30000000000001</v>
      </c>
      <c r="I1317" s="31">
        <f t="shared" si="3328"/>
        <v>269.30000000000001</v>
      </c>
      <c r="J1317" s="31">
        <f t="shared" si="3329"/>
        <v>0</v>
      </c>
      <c r="K1317" s="31">
        <f t="shared" si="3330"/>
        <v>0</v>
      </c>
      <c r="L1317" s="31">
        <f t="shared" si="3331"/>
        <v>0</v>
      </c>
      <c r="M1317" s="31">
        <f t="shared" si="3209"/>
        <v>269.30000000000001</v>
      </c>
      <c r="N1317" s="31">
        <f t="shared" si="3210"/>
        <v>269.30000000000001</v>
      </c>
      <c r="O1317" s="31">
        <f t="shared" si="3211"/>
        <v>269.30000000000001</v>
      </c>
      <c r="P1317" s="31">
        <f t="shared" si="3332"/>
        <v>0</v>
      </c>
      <c r="Q1317" s="31">
        <f t="shared" si="3333"/>
        <v>0</v>
      </c>
      <c r="R1317" s="31">
        <f t="shared" si="3334"/>
        <v>0</v>
      </c>
      <c r="S1317" s="31">
        <f t="shared" si="3335"/>
        <v>0</v>
      </c>
      <c r="T1317" s="31">
        <f t="shared" si="3336"/>
        <v>0</v>
      </c>
      <c r="U1317" s="31">
        <f t="shared" si="3337"/>
        <v>0</v>
      </c>
      <c r="V1317" s="31">
        <f t="shared" si="3338"/>
        <v>0</v>
      </c>
      <c r="W1317" s="31">
        <f t="shared" si="3339"/>
        <v>0</v>
      </c>
      <c r="X1317" s="31">
        <f t="shared" si="3340"/>
        <v>0</v>
      </c>
      <c r="Y1317" s="31">
        <f t="shared" si="3341"/>
        <v>0</v>
      </c>
      <c r="Z1317" s="31">
        <f t="shared" si="3342"/>
        <v>0</v>
      </c>
      <c r="AA1317" s="31">
        <f t="shared" si="3343"/>
        <v>0</v>
      </c>
      <c r="AB1317" s="31">
        <f t="shared" si="3344"/>
        <v>0</v>
      </c>
      <c r="AC1317" s="31">
        <f t="shared" si="3197"/>
        <v>269.30000000000001</v>
      </c>
      <c r="AD1317" s="31">
        <f t="shared" si="3198"/>
        <v>269.30000000000001</v>
      </c>
      <c r="AE1317" s="31">
        <f t="shared" si="3199"/>
        <v>269.30000000000001</v>
      </c>
      <c r="AF1317" s="31">
        <f t="shared" si="3345"/>
        <v>0</v>
      </c>
      <c r="AG1317" s="31">
        <f t="shared" si="3200"/>
        <v>269.30000000000001</v>
      </c>
      <c r="AH1317" s="31">
        <f t="shared" si="3201"/>
        <v>269.30000000000001</v>
      </c>
      <c r="AI1317" s="31">
        <f t="shared" si="3202"/>
        <v>269.30000000000001</v>
      </c>
      <c r="AJ1317" s="31">
        <f t="shared" si="3346"/>
        <v>0</v>
      </c>
      <c r="AK1317" s="31">
        <f t="shared" si="3347"/>
        <v>0</v>
      </c>
      <c r="AL1317" s="31">
        <f t="shared" si="3348"/>
        <v>0</v>
      </c>
      <c r="AM1317" s="31">
        <f t="shared" si="3349"/>
        <v>0</v>
      </c>
      <c r="AN1317" s="31">
        <f t="shared" si="3350"/>
        <v>0</v>
      </c>
      <c r="AO1317" s="31">
        <f t="shared" si="3351"/>
        <v>0</v>
      </c>
      <c r="AP1317" s="31">
        <f t="shared" si="3352"/>
        <v>0</v>
      </c>
      <c r="AQ1317" s="31">
        <f t="shared" si="3353"/>
        <v>0</v>
      </c>
      <c r="AR1317" s="31">
        <f t="shared" si="3354"/>
        <v>0</v>
      </c>
      <c r="AS1317" s="31">
        <f t="shared" si="3164"/>
        <v>269.30000000000001</v>
      </c>
      <c r="AT1317" s="31">
        <f t="shared" si="3165"/>
        <v>269.30000000000001</v>
      </c>
      <c r="AU1317" s="31">
        <f t="shared" si="3166"/>
        <v>269.30000000000001</v>
      </c>
      <c r="AV1317" s="31">
        <f t="shared" si="3355"/>
        <v>0</v>
      </c>
      <c r="AW1317" s="32">
        <v>0</v>
      </c>
      <c r="AX1317" s="32"/>
      <c r="AY1317" s="1" t="s">
        <v>152</v>
      </c>
      <c r="AZ1317" s="1"/>
      <c r="BA1317" s="1"/>
      <c r="BB1317" s="1"/>
      <c r="BC1317" s="1"/>
      <c r="BD1317" s="1"/>
      <c r="BE1317" s="1"/>
    </row>
    <row r="1318" ht="31.5">
      <c r="A1318" s="29" t="s">
        <v>512</v>
      </c>
      <c r="B1318" s="29" t="s">
        <v>61</v>
      </c>
      <c r="C1318" s="29" t="s">
        <v>63</v>
      </c>
      <c r="D1318" s="29" t="s">
        <v>68</v>
      </c>
      <c r="E1318" s="36"/>
      <c r="F1318" s="30" t="s">
        <v>69</v>
      </c>
      <c r="G1318" s="31">
        <f t="shared" si="3326"/>
        <v>269.30000000000001</v>
      </c>
      <c r="H1318" s="31">
        <f t="shared" si="3327"/>
        <v>269.30000000000001</v>
      </c>
      <c r="I1318" s="31">
        <f t="shared" si="3328"/>
        <v>269.30000000000001</v>
      </c>
      <c r="J1318" s="31">
        <f t="shared" si="3329"/>
        <v>0</v>
      </c>
      <c r="K1318" s="31">
        <f t="shared" si="3330"/>
        <v>0</v>
      </c>
      <c r="L1318" s="31">
        <f t="shared" si="3331"/>
        <v>0</v>
      </c>
      <c r="M1318" s="31">
        <f t="shared" si="3209"/>
        <v>269.30000000000001</v>
      </c>
      <c r="N1318" s="31">
        <f t="shared" si="3210"/>
        <v>269.30000000000001</v>
      </c>
      <c r="O1318" s="31">
        <f t="shared" si="3211"/>
        <v>269.30000000000001</v>
      </c>
      <c r="P1318" s="31">
        <f t="shared" si="3332"/>
        <v>0</v>
      </c>
      <c r="Q1318" s="31">
        <f t="shared" si="3333"/>
        <v>0</v>
      </c>
      <c r="R1318" s="31">
        <f t="shared" si="3334"/>
        <v>0</v>
      </c>
      <c r="S1318" s="31">
        <f t="shared" si="3335"/>
        <v>0</v>
      </c>
      <c r="T1318" s="31">
        <f t="shared" si="3336"/>
        <v>0</v>
      </c>
      <c r="U1318" s="31">
        <f t="shared" si="3337"/>
        <v>0</v>
      </c>
      <c r="V1318" s="31">
        <f t="shared" si="3338"/>
        <v>0</v>
      </c>
      <c r="W1318" s="31">
        <f t="shared" si="3339"/>
        <v>0</v>
      </c>
      <c r="X1318" s="31">
        <f t="shared" si="3340"/>
        <v>0</v>
      </c>
      <c r="Y1318" s="31">
        <f t="shared" si="3341"/>
        <v>0</v>
      </c>
      <c r="Z1318" s="31">
        <f t="shared" si="3342"/>
        <v>0</v>
      </c>
      <c r="AA1318" s="31">
        <f t="shared" si="3343"/>
        <v>0</v>
      </c>
      <c r="AB1318" s="31">
        <f t="shared" si="3344"/>
        <v>0</v>
      </c>
      <c r="AC1318" s="31">
        <f t="shared" si="3197"/>
        <v>269.30000000000001</v>
      </c>
      <c r="AD1318" s="31">
        <f t="shared" si="3198"/>
        <v>269.30000000000001</v>
      </c>
      <c r="AE1318" s="31">
        <f t="shared" si="3199"/>
        <v>269.30000000000001</v>
      </c>
      <c r="AF1318" s="31">
        <f t="shared" si="3345"/>
        <v>0</v>
      </c>
      <c r="AG1318" s="31">
        <f t="shared" si="3200"/>
        <v>269.30000000000001</v>
      </c>
      <c r="AH1318" s="31">
        <f t="shared" si="3201"/>
        <v>269.30000000000001</v>
      </c>
      <c r="AI1318" s="31">
        <f t="shared" si="3202"/>
        <v>269.30000000000001</v>
      </c>
      <c r="AJ1318" s="31">
        <f t="shared" si="3346"/>
        <v>0</v>
      </c>
      <c r="AK1318" s="31">
        <f t="shared" si="3347"/>
        <v>0</v>
      </c>
      <c r="AL1318" s="31">
        <f t="shared" si="3348"/>
        <v>0</v>
      </c>
      <c r="AM1318" s="31">
        <f t="shared" si="3349"/>
        <v>0</v>
      </c>
      <c r="AN1318" s="31">
        <f t="shared" si="3350"/>
        <v>0</v>
      </c>
      <c r="AO1318" s="31">
        <f t="shared" si="3351"/>
        <v>0</v>
      </c>
      <c r="AP1318" s="31">
        <f t="shared" si="3352"/>
        <v>0</v>
      </c>
      <c r="AQ1318" s="31">
        <f t="shared" si="3353"/>
        <v>0</v>
      </c>
      <c r="AR1318" s="31">
        <f t="shared" si="3354"/>
        <v>0</v>
      </c>
      <c r="AS1318" s="31">
        <f t="shared" si="3164"/>
        <v>269.30000000000001</v>
      </c>
      <c r="AT1318" s="31">
        <f t="shared" si="3165"/>
        <v>269.30000000000001</v>
      </c>
      <c r="AU1318" s="31">
        <f t="shared" si="3166"/>
        <v>269.30000000000001</v>
      </c>
      <c r="AV1318" s="31">
        <f t="shared" si="3355"/>
        <v>0</v>
      </c>
      <c r="AW1318" s="32"/>
      <c r="AX1318" s="32"/>
      <c r="AY1318" s="1"/>
      <c r="AZ1318" s="1"/>
      <c r="BA1318" s="1"/>
      <c r="BB1318" s="1"/>
      <c r="BC1318" s="1"/>
      <c r="BD1318" s="1"/>
      <c r="BE1318" s="1"/>
    </row>
    <row r="1319" ht="47.25">
      <c r="A1319" s="29" t="s">
        <v>512</v>
      </c>
      <c r="B1319" s="29" t="s">
        <v>61</v>
      </c>
      <c r="C1319" s="29" t="s">
        <v>63</v>
      </c>
      <c r="D1319" s="29" t="s">
        <v>474</v>
      </c>
      <c r="E1319" s="36"/>
      <c r="F1319" s="30" t="s">
        <v>475</v>
      </c>
      <c r="G1319" s="31">
        <f t="shared" si="3326"/>
        <v>269.30000000000001</v>
      </c>
      <c r="H1319" s="31">
        <f t="shared" si="3327"/>
        <v>269.30000000000001</v>
      </c>
      <c r="I1319" s="31">
        <f t="shared" si="3328"/>
        <v>269.30000000000001</v>
      </c>
      <c r="J1319" s="31">
        <f t="shared" si="3329"/>
        <v>0</v>
      </c>
      <c r="K1319" s="31">
        <f t="shared" si="3330"/>
        <v>0</v>
      </c>
      <c r="L1319" s="31">
        <f t="shared" si="3331"/>
        <v>0</v>
      </c>
      <c r="M1319" s="31">
        <f t="shared" si="3209"/>
        <v>269.30000000000001</v>
      </c>
      <c r="N1319" s="31">
        <f t="shared" si="3210"/>
        <v>269.30000000000001</v>
      </c>
      <c r="O1319" s="31">
        <f t="shared" si="3211"/>
        <v>269.30000000000001</v>
      </c>
      <c r="P1319" s="31">
        <f t="shared" si="3332"/>
        <v>0</v>
      </c>
      <c r="Q1319" s="31">
        <f t="shared" si="3333"/>
        <v>0</v>
      </c>
      <c r="R1319" s="31">
        <f t="shared" si="3334"/>
        <v>0</v>
      </c>
      <c r="S1319" s="31">
        <f t="shared" si="3335"/>
        <v>0</v>
      </c>
      <c r="T1319" s="31">
        <f t="shared" si="3336"/>
        <v>0</v>
      </c>
      <c r="U1319" s="31">
        <f t="shared" si="3337"/>
        <v>0</v>
      </c>
      <c r="V1319" s="31">
        <f t="shared" si="3338"/>
        <v>0</v>
      </c>
      <c r="W1319" s="31">
        <f t="shared" si="3339"/>
        <v>0</v>
      </c>
      <c r="X1319" s="31">
        <f t="shared" si="3340"/>
        <v>0</v>
      </c>
      <c r="Y1319" s="31">
        <f t="shared" si="3341"/>
        <v>0</v>
      </c>
      <c r="Z1319" s="31">
        <f t="shared" si="3342"/>
        <v>0</v>
      </c>
      <c r="AA1319" s="31">
        <f t="shared" si="3343"/>
        <v>0</v>
      </c>
      <c r="AB1319" s="31">
        <f t="shared" si="3344"/>
        <v>0</v>
      </c>
      <c r="AC1319" s="31">
        <f t="shared" si="3197"/>
        <v>269.30000000000001</v>
      </c>
      <c r="AD1319" s="31">
        <f t="shared" si="3198"/>
        <v>269.30000000000001</v>
      </c>
      <c r="AE1319" s="31">
        <f t="shared" si="3199"/>
        <v>269.30000000000001</v>
      </c>
      <c r="AF1319" s="31">
        <f t="shared" si="3345"/>
        <v>0</v>
      </c>
      <c r="AG1319" s="31">
        <f t="shared" si="3200"/>
        <v>269.30000000000001</v>
      </c>
      <c r="AH1319" s="31">
        <f t="shared" si="3201"/>
        <v>269.30000000000001</v>
      </c>
      <c r="AI1319" s="31">
        <f t="shared" si="3202"/>
        <v>269.30000000000001</v>
      </c>
      <c r="AJ1319" s="31">
        <f t="shared" si="3346"/>
        <v>0</v>
      </c>
      <c r="AK1319" s="31">
        <f t="shared" si="3347"/>
        <v>0</v>
      </c>
      <c r="AL1319" s="31">
        <f t="shared" si="3348"/>
        <v>0</v>
      </c>
      <c r="AM1319" s="31">
        <f t="shared" si="3349"/>
        <v>0</v>
      </c>
      <c r="AN1319" s="31">
        <f t="shared" si="3350"/>
        <v>0</v>
      </c>
      <c r="AO1319" s="31">
        <f t="shared" si="3351"/>
        <v>0</v>
      </c>
      <c r="AP1319" s="31">
        <f t="shared" si="3352"/>
        <v>0</v>
      </c>
      <c r="AQ1319" s="31">
        <f t="shared" si="3353"/>
        <v>0</v>
      </c>
      <c r="AR1319" s="31">
        <f t="shared" si="3354"/>
        <v>0</v>
      </c>
      <c r="AS1319" s="31">
        <f t="shared" si="3164"/>
        <v>269.30000000000001</v>
      </c>
      <c r="AT1319" s="31">
        <f t="shared" si="3165"/>
        <v>269.30000000000001</v>
      </c>
      <c r="AU1319" s="31">
        <f t="shared" si="3166"/>
        <v>269.30000000000001</v>
      </c>
      <c r="AV1319" s="31">
        <f t="shared" si="3355"/>
        <v>0</v>
      </c>
      <c r="AW1319" s="32"/>
      <c r="AX1319" s="32"/>
      <c r="AY1319" s="1"/>
      <c r="AZ1319" s="1"/>
      <c r="BA1319" s="1"/>
      <c r="BB1319" s="1"/>
      <c r="BC1319" s="1"/>
      <c r="BD1319" s="1"/>
      <c r="BE1319" s="1"/>
    </row>
    <row r="1320" ht="31.5">
      <c r="A1320" s="29" t="s">
        <v>512</v>
      </c>
      <c r="B1320" s="29" t="s">
        <v>61</v>
      </c>
      <c r="C1320" s="29" t="s">
        <v>63</v>
      </c>
      <c r="D1320" s="29" t="s">
        <v>474</v>
      </c>
      <c r="E1320" s="29" t="s">
        <v>39</v>
      </c>
      <c r="F1320" s="30" t="s">
        <v>40</v>
      </c>
      <c r="G1320" s="31">
        <v>269.30000000000001</v>
      </c>
      <c r="H1320" s="31">
        <v>269.30000000000001</v>
      </c>
      <c r="I1320" s="31">
        <v>269.30000000000001</v>
      </c>
      <c r="J1320" s="31"/>
      <c r="K1320" s="31"/>
      <c r="L1320" s="31"/>
      <c r="M1320" s="31">
        <f t="shared" si="3209"/>
        <v>269.30000000000001</v>
      </c>
      <c r="N1320" s="31">
        <f t="shared" si="3210"/>
        <v>269.30000000000001</v>
      </c>
      <c r="O1320" s="31">
        <f t="shared" si="3211"/>
        <v>269.30000000000001</v>
      </c>
      <c r="P1320" s="31"/>
      <c r="Q1320" s="31"/>
      <c r="R1320" s="31"/>
      <c r="S1320" s="31"/>
      <c r="T1320" s="31"/>
      <c r="U1320" s="31"/>
      <c r="V1320" s="31"/>
      <c r="W1320" s="31"/>
      <c r="X1320" s="31"/>
      <c r="Y1320" s="31"/>
      <c r="Z1320" s="31"/>
      <c r="AA1320" s="31"/>
      <c r="AB1320" s="31"/>
      <c r="AC1320" s="31">
        <f t="shared" si="3197"/>
        <v>269.30000000000001</v>
      </c>
      <c r="AD1320" s="31">
        <f t="shared" si="3198"/>
        <v>269.30000000000001</v>
      </c>
      <c r="AE1320" s="31">
        <f t="shared" si="3199"/>
        <v>269.30000000000001</v>
      </c>
      <c r="AF1320" s="31"/>
      <c r="AG1320" s="31">
        <f t="shared" si="3200"/>
        <v>269.30000000000001</v>
      </c>
      <c r="AH1320" s="31">
        <f t="shared" si="3201"/>
        <v>269.30000000000001</v>
      </c>
      <c r="AI1320" s="31">
        <f t="shared" si="3202"/>
        <v>269.30000000000001</v>
      </c>
      <c r="AJ1320" s="31"/>
      <c r="AK1320" s="31"/>
      <c r="AL1320" s="31"/>
      <c r="AM1320" s="31"/>
      <c r="AN1320" s="31"/>
      <c r="AO1320" s="31"/>
      <c r="AP1320" s="31"/>
      <c r="AQ1320" s="31"/>
      <c r="AR1320" s="31"/>
      <c r="AS1320" s="31">
        <f t="shared" ref="AS1320:AS1383" si="3356">AG1320+AJ1320+AK1320+AL1320+AM1320</f>
        <v>269.30000000000001</v>
      </c>
      <c r="AT1320" s="31">
        <f t="shared" ref="AT1320:AT1383" si="3357">AH1320+AN1320+AO1320+AP1320</f>
        <v>269.30000000000001</v>
      </c>
      <c r="AU1320" s="31">
        <f t="shared" ref="AU1320:AU1383" si="3358">AI1320+AR1320+AQ1320</f>
        <v>269.30000000000001</v>
      </c>
      <c r="AV1320" s="31"/>
      <c r="AW1320" s="32"/>
      <c r="AX1320" s="32"/>
      <c r="AY1320" s="1"/>
      <c r="AZ1320" s="1"/>
      <c r="BA1320" s="1"/>
      <c r="BB1320" s="1"/>
      <c r="BC1320" s="1"/>
      <c r="BD1320" s="1"/>
      <c r="BE1320" s="1"/>
    </row>
    <row r="1321" ht="31.5">
      <c r="A1321" s="29" t="s">
        <v>512</v>
      </c>
      <c r="B1321" s="29" t="s">
        <v>61</v>
      </c>
      <c r="C1321" s="29" t="s">
        <v>63</v>
      </c>
      <c r="D1321" s="29" t="s">
        <v>465</v>
      </c>
      <c r="E1321" s="36"/>
      <c r="F1321" s="30" t="s">
        <v>466</v>
      </c>
      <c r="G1321" s="31">
        <f>G1322+G1326</f>
        <v>40595.800000000003</v>
      </c>
      <c r="H1321" s="31">
        <f>H1322+H1326</f>
        <v>25302.400000000001</v>
      </c>
      <c r="I1321" s="31">
        <f>I1322+I1326</f>
        <v>25547</v>
      </c>
      <c r="J1321" s="31">
        <f>J1322+J1326</f>
        <v>0</v>
      </c>
      <c r="K1321" s="31">
        <f>K1322+K1326</f>
        <v>0</v>
      </c>
      <c r="L1321" s="31">
        <f>L1322+L1326</f>
        <v>0</v>
      </c>
      <c r="M1321" s="31">
        <f t="shared" si="3209"/>
        <v>40595.800000000003</v>
      </c>
      <c r="N1321" s="31">
        <f t="shared" si="3210"/>
        <v>25302.400000000001</v>
      </c>
      <c r="O1321" s="31">
        <f t="shared" si="3211"/>
        <v>25547</v>
      </c>
      <c r="P1321" s="31">
        <f>P1322+P1326</f>
        <v>0</v>
      </c>
      <c r="Q1321" s="31">
        <f>Q1322+Q1326</f>
        <v>0</v>
      </c>
      <c r="R1321" s="31">
        <f>R1322+R1326</f>
        <v>7242.29</v>
      </c>
      <c r="S1321" s="31">
        <f>S1322+S1326</f>
        <v>0</v>
      </c>
      <c r="T1321" s="31">
        <f>T1322+T1326</f>
        <v>0</v>
      </c>
      <c r="U1321" s="31">
        <f>U1322+U1326</f>
        <v>0</v>
      </c>
      <c r="V1321" s="31">
        <f>V1322+V1326</f>
        <v>23231.078000000001</v>
      </c>
      <c r="W1321" s="31">
        <f>W1322+W1326</f>
        <v>0</v>
      </c>
      <c r="X1321" s="31">
        <f>X1322+X1326</f>
        <v>0</v>
      </c>
      <c r="Y1321" s="31">
        <f>Y1322+Y1326</f>
        <v>0</v>
      </c>
      <c r="Z1321" s="31">
        <f>Z1322+Z1326</f>
        <v>0</v>
      </c>
      <c r="AA1321" s="31">
        <f>AA1322+AA1326</f>
        <v>0</v>
      </c>
      <c r="AB1321" s="31">
        <f>AB1322+AB1326</f>
        <v>0</v>
      </c>
      <c r="AC1321" s="31">
        <f t="shared" si="3197"/>
        <v>47838.090000000004</v>
      </c>
      <c r="AD1321" s="31">
        <f t="shared" si="3198"/>
        <v>48533.478000000003</v>
      </c>
      <c r="AE1321" s="31">
        <f t="shared" si="3199"/>
        <v>25547</v>
      </c>
      <c r="AF1321" s="31">
        <f>AF1322+AF1326</f>
        <v>0</v>
      </c>
      <c r="AG1321" s="31">
        <f t="shared" si="3200"/>
        <v>47838.090000000004</v>
      </c>
      <c r="AH1321" s="31">
        <f t="shared" si="3201"/>
        <v>48533.478000000003</v>
      </c>
      <c r="AI1321" s="31">
        <f t="shared" si="3202"/>
        <v>25547</v>
      </c>
      <c r="AJ1321" s="31">
        <f>AJ1322+AJ1326</f>
        <v>0</v>
      </c>
      <c r="AK1321" s="31">
        <f>AK1322+AK1326</f>
        <v>0</v>
      </c>
      <c r="AL1321" s="31">
        <f>AL1322+AL1326</f>
        <v>0</v>
      </c>
      <c r="AM1321" s="31">
        <f>AM1322+AM1326</f>
        <v>0</v>
      </c>
      <c r="AN1321" s="31">
        <f>AN1322+AN1326</f>
        <v>0</v>
      </c>
      <c r="AO1321" s="31">
        <f>AO1322+AO1326</f>
        <v>0</v>
      </c>
      <c r="AP1321" s="31">
        <f>AP1322+AP1326</f>
        <v>0</v>
      </c>
      <c r="AQ1321" s="31">
        <f>AQ1322+AQ1326</f>
        <v>0</v>
      </c>
      <c r="AR1321" s="31">
        <f>AR1322+AR1326</f>
        <v>0</v>
      </c>
      <c r="AS1321" s="31">
        <f t="shared" si="3356"/>
        <v>47838.090000000004</v>
      </c>
      <c r="AT1321" s="31">
        <f t="shared" si="3357"/>
        <v>48533.478000000003</v>
      </c>
      <c r="AU1321" s="31">
        <f t="shared" si="3358"/>
        <v>25547</v>
      </c>
      <c r="AV1321" s="31">
        <f>AV1322+AV1326</f>
        <v>0</v>
      </c>
      <c r="AW1321" s="32"/>
      <c r="AX1321" s="32"/>
      <c r="AY1321" s="1"/>
      <c r="AZ1321" s="1"/>
      <c r="BA1321" s="1"/>
      <c r="BB1321" s="1"/>
      <c r="BC1321" s="1"/>
      <c r="BD1321" s="1"/>
      <c r="BE1321" s="1"/>
    </row>
    <row r="1322">
      <c r="A1322" s="29" t="s">
        <v>512</v>
      </c>
      <c r="B1322" s="29" t="s">
        <v>61</v>
      </c>
      <c r="C1322" s="29" t="s">
        <v>63</v>
      </c>
      <c r="D1322" s="29" t="s">
        <v>467</v>
      </c>
      <c r="E1322" s="36"/>
      <c r="F1322" s="30" t="s">
        <v>440</v>
      </c>
      <c r="G1322" s="31">
        <f t="shared" ref="G1322:G1326" si="3359">G1323</f>
        <v>18644.400000000001</v>
      </c>
      <c r="H1322" s="31">
        <f t="shared" ref="H1322:H1326" si="3360">H1323</f>
        <v>18644.400000000001</v>
      </c>
      <c r="I1322" s="31">
        <f t="shared" ref="I1322:I1326" si="3361">I1323</f>
        <v>18644.400000000001</v>
      </c>
      <c r="J1322" s="31">
        <f t="shared" ref="J1322:J1326" si="3362">J1323</f>
        <v>0</v>
      </c>
      <c r="K1322" s="31">
        <f t="shared" ref="K1322:K1326" si="3363">K1323</f>
        <v>0</v>
      </c>
      <c r="L1322" s="31">
        <f t="shared" ref="L1322:L1326" si="3364">L1323</f>
        <v>0</v>
      </c>
      <c r="M1322" s="31">
        <f t="shared" si="3209"/>
        <v>18644.400000000001</v>
      </c>
      <c r="N1322" s="31">
        <f t="shared" si="3210"/>
        <v>18644.400000000001</v>
      </c>
      <c r="O1322" s="31">
        <f t="shared" si="3211"/>
        <v>18644.400000000001</v>
      </c>
      <c r="P1322" s="31">
        <f t="shared" ref="P1322:P1326" si="3365">P1323</f>
        <v>0</v>
      </c>
      <c r="Q1322" s="31">
        <f t="shared" ref="Q1322:Q1326" si="3366">Q1323</f>
        <v>0</v>
      </c>
      <c r="R1322" s="31">
        <f t="shared" ref="R1322:R1326" si="3367">R1323</f>
        <v>3450</v>
      </c>
      <c r="S1322" s="31">
        <f t="shared" ref="S1322:S1326" si="3368">S1323</f>
        <v>0</v>
      </c>
      <c r="T1322" s="31">
        <f t="shared" ref="T1322:T1326" si="3369">T1323</f>
        <v>0</v>
      </c>
      <c r="U1322" s="31">
        <f t="shared" ref="U1322:U1326" si="3370">U1323</f>
        <v>0</v>
      </c>
      <c r="V1322" s="31">
        <f t="shared" ref="V1322:V1326" si="3371">V1323</f>
        <v>9808.1000000000004</v>
      </c>
      <c r="W1322" s="31">
        <f t="shared" ref="W1322:W1326" si="3372">W1323</f>
        <v>0</v>
      </c>
      <c r="X1322" s="31">
        <f t="shared" ref="X1322:X1326" si="3373">X1323</f>
        <v>0</v>
      </c>
      <c r="Y1322" s="31">
        <f t="shared" ref="Y1322:Y1326" si="3374">Y1323</f>
        <v>0</v>
      </c>
      <c r="Z1322" s="31">
        <f t="shared" ref="Z1322:Z1326" si="3375">Z1323</f>
        <v>0</v>
      </c>
      <c r="AA1322" s="31">
        <f t="shared" ref="AA1322:AA1326" si="3376">AA1323</f>
        <v>0</v>
      </c>
      <c r="AB1322" s="31">
        <f t="shared" ref="AB1322:AB1326" si="3377">AB1323</f>
        <v>0</v>
      </c>
      <c r="AC1322" s="31">
        <f t="shared" ref="AC1322:AC1385" si="3378">M1322+R1322+P1322+Q1322+T1322+S1322</f>
        <v>22094.400000000001</v>
      </c>
      <c r="AD1322" s="31">
        <f t="shared" ref="AD1322:AD1385" si="3379">N1322+V1322+X1322+U1322+W1322</f>
        <v>28452.5</v>
      </c>
      <c r="AE1322" s="31">
        <f t="shared" ref="AE1322:AE1385" si="3380">O1322+Z1322+AB1322+Y1322+AA1322</f>
        <v>18644.400000000001</v>
      </c>
      <c r="AF1322" s="31">
        <f t="shared" ref="AF1322:AF1326" si="3381">AF1323</f>
        <v>0</v>
      </c>
      <c r="AG1322" s="31">
        <f t="shared" ref="AG1322:AG1385" si="3382">AC1322+AF1322</f>
        <v>22094.400000000001</v>
      </c>
      <c r="AH1322" s="31">
        <f t="shared" ref="AH1322:AH1385" si="3383">AD1322</f>
        <v>28452.5</v>
      </c>
      <c r="AI1322" s="31">
        <f t="shared" ref="AI1322:AI1385" si="3384">AE1322</f>
        <v>18644.400000000001</v>
      </c>
      <c r="AJ1322" s="31">
        <f t="shared" ref="AJ1322:AJ1326" si="3385">AJ1323</f>
        <v>0</v>
      </c>
      <c r="AK1322" s="31">
        <f t="shared" ref="AK1322:AK1326" si="3386">AK1323</f>
        <v>0</v>
      </c>
      <c r="AL1322" s="31">
        <f t="shared" ref="AL1322:AL1326" si="3387">AL1323</f>
        <v>0</v>
      </c>
      <c r="AM1322" s="31">
        <f t="shared" ref="AM1322:AM1326" si="3388">AM1323</f>
        <v>0</v>
      </c>
      <c r="AN1322" s="31">
        <f t="shared" ref="AN1322:AN1326" si="3389">AN1323</f>
        <v>0</v>
      </c>
      <c r="AO1322" s="31">
        <f t="shared" ref="AO1322:AO1326" si="3390">AO1323</f>
        <v>0</v>
      </c>
      <c r="AP1322" s="31">
        <f t="shared" ref="AP1322:AP1326" si="3391">AP1323</f>
        <v>0</v>
      </c>
      <c r="AQ1322" s="31">
        <f t="shared" ref="AQ1322:AQ1326" si="3392">AQ1323</f>
        <v>0</v>
      </c>
      <c r="AR1322" s="31">
        <f t="shared" ref="AR1322:AR1326" si="3393">AR1323</f>
        <v>0</v>
      </c>
      <c r="AS1322" s="31">
        <f t="shared" si="3356"/>
        <v>22094.400000000001</v>
      </c>
      <c r="AT1322" s="31">
        <f t="shared" si="3357"/>
        <v>28452.5</v>
      </c>
      <c r="AU1322" s="31">
        <f t="shared" si="3358"/>
        <v>18644.400000000001</v>
      </c>
      <c r="AV1322" s="31">
        <f t="shared" ref="AV1322:AV1326" si="3394">AV1323</f>
        <v>0</v>
      </c>
      <c r="AW1322" s="32"/>
      <c r="AX1322" s="32"/>
      <c r="AY1322" s="1"/>
      <c r="AZ1322" s="1"/>
      <c r="BA1322" s="1"/>
      <c r="BB1322" s="1"/>
      <c r="BC1322" s="1"/>
      <c r="BD1322" s="1"/>
      <c r="BE1322" s="1"/>
    </row>
    <row r="1323" ht="31.5">
      <c r="A1323" s="29" t="s">
        <v>512</v>
      </c>
      <c r="B1323" s="29" t="s">
        <v>61</v>
      </c>
      <c r="C1323" s="29" t="s">
        <v>63</v>
      </c>
      <c r="D1323" s="29" t="s">
        <v>468</v>
      </c>
      <c r="E1323" s="36"/>
      <c r="F1323" s="30" t="s">
        <v>469</v>
      </c>
      <c r="G1323" s="31">
        <f t="shared" si="3359"/>
        <v>18644.400000000001</v>
      </c>
      <c r="H1323" s="31">
        <f t="shared" si="3360"/>
        <v>18644.400000000001</v>
      </c>
      <c r="I1323" s="31">
        <f t="shared" si="3361"/>
        <v>18644.400000000001</v>
      </c>
      <c r="J1323" s="31">
        <f t="shared" si="3362"/>
        <v>0</v>
      </c>
      <c r="K1323" s="31">
        <f t="shared" si="3363"/>
        <v>0</v>
      </c>
      <c r="L1323" s="31">
        <f t="shared" si="3364"/>
        <v>0</v>
      </c>
      <c r="M1323" s="31">
        <f t="shared" si="3209"/>
        <v>18644.400000000001</v>
      </c>
      <c r="N1323" s="31">
        <f t="shared" si="3210"/>
        <v>18644.400000000001</v>
      </c>
      <c r="O1323" s="31">
        <f t="shared" si="3211"/>
        <v>18644.400000000001</v>
      </c>
      <c r="P1323" s="31">
        <f t="shared" si="3365"/>
        <v>0</v>
      </c>
      <c r="Q1323" s="31">
        <f t="shared" si="3366"/>
        <v>0</v>
      </c>
      <c r="R1323" s="31">
        <f t="shared" si="3367"/>
        <v>3450</v>
      </c>
      <c r="S1323" s="31">
        <f t="shared" si="3368"/>
        <v>0</v>
      </c>
      <c r="T1323" s="31">
        <f t="shared" si="3369"/>
        <v>0</v>
      </c>
      <c r="U1323" s="31">
        <f t="shared" si="3370"/>
        <v>0</v>
      </c>
      <c r="V1323" s="31">
        <f t="shared" si="3371"/>
        <v>9808.1000000000004</v>
      </c>
      <c r="W1323" s="31">
        <f t="shared" si="3372"/>
        <v>0</v>
      </c>
      <c r="X1323" s="31">
        <f t="shared" si="3373"/>
        <v>0</v>
      </c>
      <c r="Y1323" s="31">
        <f t="shared" si="3374"/>
        <v>0</v>
      </c>
      <c r="Z1323" s="31">
        <f t="shared" si="3375"/>
        <v>0</v>
      </c>
      <c r="AA1323" s="31">
        <f t="shared" si="3376"/>
        <v>0</v>
      </c>
      <c r="AB1323" s="31">
        <f t="shared" si="3377"/>
        <v>0</v>
      </c>
      <c r="AC1323" s="31">
        <f t="shared" si="3378"/>
        <v>22094.400000000001</v>
      </c>
      <c r="AD1323" s="31">
        <f t="shared" si="3379"/>
        <v>28452.5</v>
      </c>
      <c r="AE1323" s="31">
        <f t="shared" si="3380"/>
        <v>18644.400000000001</v>
      </c>
      <c r="AF1323" s="31">
        <f t="shared" si="3381"/>
        <v>0</v>
      </c>
      <c r="AG1323" s="31">
        <f t="shared" si="3382"/>
        <v>22094.400000000001</v>
      </c>
      <c r="AH1323" s="31">
        <f t="shared" si="3383"/>
        <v>28452.5</v>
      </c>
      <c r="AI1323" s="31">
        <f t="shared" si="3384"/>
        <v>18644.400000000001</v>
      </c>
      <c r="AJ1323" s="31">
        <f t="shared" si="3385"/>
        <v>0</v>
      </c>
      <c r="AK1323" s="31">
        <f t="shared" si="3386"/>
        <v>0</v>
      </c>
      <c r="AL1323" s="31">
        <f t="shared" si="3387"/>
        <v>0</v>
      </c>
      <c r="AM1323" s="31">
        <f t="shared" si="3388"/>
        <v>0</v>
      </c>
      <c r="AN1323" s="31">
        <f t="shared" si="3389"/>
        <v>0</v>
      </c>
      <c r="AO1323" s="31">
        <f t="shared" si="3390"/>
        <v>0</v>
      </c>
      <c r="AP1323" s="31">
        <f t="shared" si="3391"/>
        <v>0</v>
      </c>
      <c r="AQ1323" s="31">
        <f t="shared" si="3392"/>
        <v>0</v>
      </c>
      <c r="AR1323" s="31">
        <f t="shared" si="3393"/>
        <v>0</v>
      </c>
      <c r="AS1323" s="31">
        <f t="shared" si="3356"/>
        <v>22094.400000000001</v>
      </c>
      <c r="AT1323" s="31">
        <f t="shared" si="3357"/>
        <v>28452.5</v>
      </c>
      <c r="AU1323" s="31">
        <f t="shared" si="3358"/>
        <v>18644.400000000001</v>
      </c>
      <c r="AV1323" s="31">
        <f t="shared" si="3394"/>
        <v>0</v>
      </c>
      <c r="AW1323" s="32"/>
      <c r="AX1323" s="32"/>
      <c r="AY1323" s="1"/>
      <c r="AZ1323" s="1"/>
      <c r="BA1323" s="1"/>
      <c r="BB1323" s="1"/>
      <c r="BC1323" s="1"/>
      <c r="BD1323" s="1"/>
      <c r="BE1323" s="1"/>
    </row>
    <row r="1324" ht="31.5">
      <c r="A1324" s="29" t="s">
        <v>512</v>
      </c>
      <c r="B1324" s="29" t="s">
        <v>61</v>
      </c>
      <c r="C1324" s="29" t="s">
        <v>63</v>
      </c>
      <c r="D1324" s="29" t="s">
        <v>476</v>
      </c>
      <c r="E1324" s="36"/>
      <c r="F1324" s="30" t="s">
        <v>477</v>
      </c>
      <c r="G1324" s="31">
        <f t="shared" si="3359"/>
        <v>18644.400000000001</v>
      </c>
      <c r="H1324" s="31">
        <f t="shared" si="3360"/>
        <v>18644.400000000001</v>
      </c>
      <c r="I1324" s="31">
        <f t="shared" si="3361"/>
        <v>18644.400000000001</v>
      </c>
      <c r="J1324" s="31">
        <f t="shared" si="3362"/>
        <v>0</v>
      </c>
      <c r="K1324" s="31">
        <f t="shared" si="3363"/>
        <v>0</v>
      </c>
      <c r="L1324" s="31">
        <f t="shared" si="3364"/>
        <v>0</v>
      </c>
      <c r="M1324" s="31">
        <f t="shared" si="3209"/>
        <v>18644.400000000001</v>
      </c>
      <c r="N1324" s="31">
        <f t="shared" si="3210"/>
        <v>18644.400000000001</v>
      </c>
      <c r="O1324" s="31">
        <f t="shared" si="3211"/>
        <v>18644.400000000001</v>
      </c>
      <c r="P1324" s="31">
        <f t="shared" si="3365"/>
        <v>0</v>
      </c>
      <c r="Q1324" s="31">
        <f t="shared" si="3366"/>
        <v>0</v>
      </c>
      <c r="R1324" s="31">
        <f t="shared" si="3367"/>
        <v>3450</v>
      </c>
      <c r="S1324" s="31">
        <f t="shared" si="3368"/>
        <v>0</v>
      </c>
      <c r="T1324" s="31">
        <f t="shared" si="3369"/>
        <v>0</v>
      </c>
      <c r="U1324" s="31">
        <f t="shared" si="3370"/>
        <v>0</v>
      </c>
      <c r="V1324" s="31">
        <f t="shared" si="3371"/>
        <v>9808.1000000000004</v>
      </c>
      <c r="W1324" s="31">
        <f t="shared" si="3372"/>
        <v>0</v>
      </c>
      <c r="X1324" s="31">
        <f t="shared" si="3373"/>
        <v>0</v>
      </c>
      <c r="Y1324" s="31">
        <f t="shared" si="3374"/>
        <v>0</v>
      </c>
      <c r="Z1324" s="31">
        <f t="shared" si="3375"/>
        <v>0</v>
      </c>
      <c r="AA1324" s="31">
        <f t="shared" si="3376"/>
        <v>0</v>
      </c>
      <c r="AB1324" s="31">
        <f t="shared" si="3377"/>
        <v>0</v>
      </c>
      <c r="AC1324" s="31">
        <f t="shared" si="3378"/>
        <v>22094.400000000001</v>
      </c>
      <c r="AD1324" s="31">
        <f t="shared" si="3379"/>
        <v>28452.5</v>
      </c>
      <c r="AE1324" s="31">
        <f t="shared" si="3380"/>
        <v>18644.400000000001</v>
      </c>
      <c r="AF1324" s="31">
        <f t="shared" si="3381"/>
        <v>0</v>
      </c>
      <c r="AG1324" s="31">
        <f t="shared" si="3382"/>
        <v>22094.400000000001</v>
      </c>
      <c r="AH1324" s="31">
        <f t="shared" si="3383"/>
        <v>28452.5</v>
      </c>
      <c r="AI1324" s="31">
        <f t="shared" si="3384"/>
        <v>18644.400000000001</v>
      </c>
      <c r="AJ1324" s="31">
        <f t="shared" si="3385"/>
        <v>0</v>
      </c>
      <c r="AK1324" s="31">
        <f t="shared" si="3386"/>
        <v>0</v>
      </c>
      <c r="AL1324" s="31">
        <f t="shared" si="3387"/>
        <v>0</v>
      </c>
      <c r="AM1324" s="31">
        <f t="shared" si="3388"/>
        <v>0</v>
      </c>
      <c r="AN1324" s="31">
        <f t="shared" si="3389"/>
        <v>0</v>
      </c>
      <c r="AO1324" s="31">
        <f t="shared" si="3390"/>
        <v>0</v>
      </c>
      <c r="AP1324" s="31">
        <f t="shared" si="3391"/>
        <v>0</v>
      </c>
      <c r="AQ1324" s="31">
        <f t="shared" si="3392"/>
        <v>0</v>
      </c>
      <c r="AR1324" s="31">
        <f t="shared" si="3393"/>
        <v>0</v>
      </c>
      <c r="AS1324" s="31">
        <f t="shared" si="3356"/>
        <v>22094.400000000001</v>
      </c>
      <c r="AT1324" s="31">
        <f t="shared" si="3357"/>
        <v>28452.5</v>
      </c>
      <c r="AU1324" s="31">
        <f t="shared" si="3358"/>
        <v>18644.400000000001</v>
      </c>
      <c r="AV1324" s="31">
        <f t="shared" si="3394"/>
        <v>0</v>
      </c>
      <c r="AW1324" s="32"/>
      <c r="AX1324" s="32"/>
      <c r="AY1324" s="1"/>
      <c r="AZ1324" s="1"/>
      <c r="BA1324" s="1"/>
      <c r="BB1324" s="1"/>
      <c r="BC1324" s="1"/>
      <c r="BD1324" s="1"/>
      <c r="BE1324" s="1"/>
    </row>
    <row r="1325" ht="31.5">
      <c r="A1325" s="29" t="s">
        <v>512</v>
      </c>
      <c r="B1325" s="29" t="s">
        <v>61</v>
      </c>
      <c r="C1325" s="29" t="s">
        <v>63</v>
      </c>
      <c r="D1325" s="29" t="s">
        <v>476</v>
      </c>
      <c r="E1325" s="29" t="s">
        <v>129</v>
      </c>
      <c r="F1325" s="30" t="s">
        <v>130</v>
      </c>
      <c r="G1325" s="31">
        <v>18644.400000000001</v>
      </c>
      <c r="H1325" s="31">
        <v>18644.400000000001</v>
      </c>
      <c r="I1325" s="31">
        <v>18644.400000000001</v>
      </c>
      <c r="J1325" s="31"/>
      <c r="K1325" s="31"/>
      <c r="L1325" s="31"/>
      <c r="M1325" s="31">
        <f t="shared" si="3209"/>
        <v>18644.400000000001</v>
      </c>
      <c r="N1325" s="31">
        <f t="shared" si="3210"/>
        <v>18644.400000000001</v>
      </c>
      <c r="O1325" s="31">
        <f t="shared" si="3211"/>
        <v>18644.400000000001</v>
      </c>
      <c r="P1325" s="31"/>
      <c r="Q1325" s="31"/>
      <c r="R1325" s="31">
        <v>3450</v>
      </c>
      <c r="S1325" s="31"/>
      <c r="T1325" s="31"/>
      <c r="U1325" s="31"/>
      <c r="V1325" s="31">
        <v>9808.1000000000004</v>
      </c>
      <c r="W1325" s="31"/>
      <c r="X1325" s="31"/>
      <c r="Y1325" s="31"/>
      <c r="Z1325" s="31"/>
      <c r="AA1325" s="31"/>
      <c r="AB1325" s="31"/>
      <c r="AC1325" s="31">
        <f t="shared" si="3378"/>
        <v>22094.400000000001</v>
      </c>
      <c r="AD1325" s="31">
        <f t="shared" si="3379"/>
        <v>28452.5</v>
      </c>
      <c r="AE1325" s="31">
        <f t="shared" si="3380"/>
        <v>18644.400000000001</v>
      </c>
      <c r="AF1325" s="31"/>
      <c r="AG1325" s="31">
        <f t="shared" si="3382"/>
        <v>22094.400000000001</v>
      </c>
      <c r="AH1325" s="31">
        <f t="shared" si="3383"/>
        <v>28452.5</v>
      </c>
      <c r="AI1325" s="31">
        <f t="shared" si="3384"/>
        <v>18644.400000000001</v>
      </c>
      <c r="AJ1325" s="31"/>
      <c r="AK1325" s="31"/>
      <c r="AL1325" s="31"/>
      <c r="AM1325" s="31"/>
      <c r="AN1325" s="31"/>
      <c r="AO1325" s="31"/>
      <c r="AP1325" s="31"/>
      <c r="AQ1325" s="31"/>
      <c r="AR1325" s="31"/>
      <c r="AS1325" s="31">
        <f t="shared" si="3356"/>
        <v>22094.400000000001</v>
      </c>
      <c r="AT1325" s="31">
        <f t="shared" si="3357"/>
        <v>28452.5</v>
      </c>
      <c r="AU1325" s="31">
        <f t="shared" si="3358"/>
        <v>18644.400000000001</v>
      </c>
      <c r="AV1325" s="31"/>
      <c r="AW1325" s="32"/>
      <c r="AX1325" s="32"/>
      <c r="AY1325" s="1"/>
      <c r="AZ1325" s="1"/>
      <c r="BA1325" s="1"/>
      <c r="BB1325" s="1"/>
      <c r="BC1325" s="1"/>
      <c r="BD1325" s="1"/>
      <c r="BE1325" s="1"/>
    </row>
    <row r="1326" hidden="1">
      <c r="A1326" s="29" t="s">
        <v>512</v>
      </c>
      <c r="B1326" s="29" t="s">
        <v>61</v>
      </c>
      <c r="C1326" s="29" t="s">
        <v>63</v>
      </c>
      <c r="D1326" s="29" t="s">
        <v>478</v>
      </c>
      <c r="E1326" s="36"/>
      <c r="F1326" s="30" t="s">
        <v>34</v>
      </c>
      <c r="G1326" s="31">
        <f t="shared" si="3359"/>
        <v>21951.400000000001</v>
      </c>
      <c r="H1326" s="31">
        <f t="shared" si="3360"/>
        <v>6658</v>
      </c>
      <c r="I1326" s="31">
        <f t="shared" si="3361"/>
        <v>6902.6000000000004</v>
      </c>
      <c r="J1326" s="31">
        <f t="shared" si="3362"/>
        <v>0</v>
      </c>
      <c r="K1326" s="31">
        <f t="shared" si="3363"/>
        <v>0</v>
      </c>
      <c r="L1326" s="31">
        <f t="shared" si="3364"/>
        <v>0</v>
      </c>
      <c r="M1326" s="31">
        <f t="shared" si="3209"/>
        <v>21951.400000000001</v>
      </c>
      <c r="N1326" s="31">
        <f t="shared" si="3210"/>
        <v>6658</v>
      </c>
      <c r="O1326" s="31">
        <f t="shared" si="3211"/>
        <v>6902.6000000000004</v>
      </c>
      <c r="P1326" s="31">
        <f t="shared" si="3365"/>
        <v>0</v>
      </c>
      <c r="Q1326" s="31">
        <f t="shared" si="3366"/>
        <v>0</v>
      </c>
      <c r="R1326" s="31">
        <f t="shared" si="3367"/>
        <v>3792.29</v>
      </c>
      <c r="S1326" s="31">
        <f t="shared" si="3368"/>
        <v>0</v>
      </c>
      <c r="T1326" s="31">
        <f t="shared" si="3369"/>
        <v>0</v>
      </c>
      <c r="U1326" s="31">
        <f t="shared" si="3370"/>
        <v>0</v>
      </c>
      <c r="V1326" s="31">
        <f t="shared" si="3371"/>
        <v>13422.977999999999</v>
      </c>
      <c r="W1326" s="31">
        <f t="shared" si="3372"/>
        <v>0</v>
      </c>
      <c r="X1326" s="31">
        <f t="shared" si="3373"/>
        <v>0</v>
      </c>
      <c r="Y1326" s="31">
        <f t="shared" si="3374"/>
        <v>0</v>
      </c>
      <c r="Z1326" s="31">
        <f t="shared" si="3375"/>
        <v>0</v>
      </c>
      <c r="AA1326" s="31">
        <f t="shared" si="3376"/>
        <v>0</v>
      </c>
      <c r="AB1326" s="31">
        <f t="shared" si="3377"/>
        <v>0</v>
      </c>
      <c r="AC1326" s="31">
        <f t="shared" si="3378"/>
        <v>25743.690000000002</v>
      </c>
      <c r="AD1326" s="31">
        <f t="shared" si="3379"/>
        <v>20080.977999999999</v>
      </c>
      <c r="AE1326" s="31">
        <f t="shared" si="3380"/>
        <v>6902.6000000000004</v>
      </c>
      <c r="AF1326" s="31">
        <f t="shared" si="3381"/>
        <v>0</v>
      </c>
      <c r="AG1326" s="31">
        <f t="shared" si="3382"/>
        <v>25743.690000000002</v>
      </c>
      <c r="AH1326" s="31">
        <f t="shared" si="3383"/>
        <v>20080.977999999999</v>
      </c>
      <c r="AI1326" s="31">
        <f t="shared" si="3384"/>
        <v>6902.6000000000004</v>
      </c>
      <c r="AJ1326" s="31">
        <f t="shared" si="3385"/>
        <v>0</v>
      </c>
      <c r="AK1326" s="31">
        <f t="shared" si="3386"/>
        <v>0</v>
      </c>
      <c r="AL1326" s="31">
        <f t="shared" si="3387"/>
        <v>0</v>
      </c>
      <c r="AM1326" s="31">
        <f t="shared" si="3388"/>
        <v>0</v>
      </c>
      <c r="AN1326" s="31">
        <f t="shared" si="3389"/>
        <v>0</v>
      </c>
      <c r="AO1326" s="31">
        <f t="shared" si="3390"/>
        <v>0</v>
      </c>
      <c r="AP1326" s="31">
        <f t="shared" si="3391"/>
        <v>0</v>
      </c>
      <c r="AQ1326" s="31">
        <f t="shared" si="3392"/>
        <v>0</v>
      </c>
      <c r="AR1326" s="31">
        <f t="shared" si="3393"/>
        <v>0</v>
      </c>
      <c r="AS1326" s="31">
        <f t="shared" si="3356"/>
        <v>25743.690000000002</v>
      </c>
      <c r="AT1326" s="31">
        <f t="shared" si="3357"/>
        <v>20080.977999999999</v>
      </c>
      <c r="AU1326" s="31">
        <f t="shared" si="3358"/>
        <v>6902.6000000000004</v>
      </c>
      <c r="AV1326" s="31">
        <f t="shared" si="3394"/>
        <v>0</v>
      </c>
      <c r="AW1326" s="32">
        <v>0</v>
      </c>
      <c r="AX1326" s="32"/>
      <c r="AY1326" s="1" t="s">
        <v>152</v>
      </c>
      <c r="AZ1326" s="1"/>
      <c r="BA1326" s="1"/>
      <c r="BB1326" s="1"/>
      <c r="BC1326" s="1"/>
      <c r="BD1326" s="1"/>
      <c r="BE1326" s="1"/>
    </row>
    <row r="1327" ht="47.25">
      <c r="A1327" s="29" t="s">
        <v>512</v>
      </c>
      <c r="B1327" s="29" t="s">
        <v>61</v>
      </c>
      <c r="C1327" s="29" t="s">
        <v>63</v>
      </c>
      <c r="D1327" s="29" t="s">
        <v>479</v>
      </c>
      <c r="E1327" s="36"/>
      <c r="F1327" s="30" t="s">
        <v>480</v>
      </c>
      <c r="G1327" s="31">
        <f>G1328+G1330</f>
        <v>21951.400000000001</v>
      </c>
      <c r="H1327" s="31">
        <f>H1328+H1330</f>
        <v>6658</v>
      </c>
      <c r="I1327" s="31">
        <f>I1328+I1330</f>
        <v>6902.6000000000004</v>
      </c>
      <c r="J1327" s="31">
        <f>J1328+J1330</f>
        <v>0</v>
      </c>
      <c r="K1327" s="31">
        <f>K1328+K1330</f>
        <v>0</v>
      </c>
      <c r="L1327" s="31">
        <f>L1328+L1330</f>
        <v>0</v>
      </c>
      <c r="M1327" s="31">
        <f t="shared" si="3209"/>
        <v>21951.400000000001</v>
      </c>
      <c r="N1327" s="31">
        <f t="shared" si="3210"/>
        <v>6658</v>
      </c>
      <c r="O1327" s="31">
        <f t="shared" si="3211"/>
        <v>6902.6000000000004</v>
      </c>
      <c r="P1327" s="31">
        <f>P1328+P1330</f>
        <v>0</v>
      </c>
      <c r="Q1327" s="31">
        <f>Q1328+Q1330</f>
        <v>0</v>
      </c>
      <c r="R1327" s="31">
        <f>R1328+R1330</f>
        <v>3792.29</v>
      </c>
      <c r="S1327" s="31">
        <f>S1328+S1330</f>
        <v>0</v>
      </c>
      <c r="T1327" s="31">
        <f>T1328+T1330</f>
        <v>0</v>
      </c>
      <c r="U1327" s="31">
        <f>U1328+U1330</f>
        <v>0</v>
      </c>
      <c r="V1327" s="31">
        <f>V1328+V1330</f>
        <v>13422.977999999999</v>
      </c>
      <c r="W1327" s="31">
        <f>W1328+W1330</f>
        <v>0</v>
      </c>
      <c r="X1327" s="31">
        <f>X1328+X1330</f>
        <v>0</v>
      </c>
      <c r="Y1327" s="31">
        <f>Y1328+Y1330</f>
        <v>0</v>
      </c>
      <c r="Z1327" s="31">
        <f>Z1328+Z1330</f>
        <v>0</v>
      </c>
      <c r="AA1327" s="31">
        <f>AA1328+AA1330</f>
        <v>0</v>
      </c>
      <c r="AB1327" s="31">
        <f>AB1328+AB1330</f>
        <v>0</v>
      </c>
      <c r="AC1327" s="31">
        <f t="shared" si="3378"/>
        <v>25743.690000000002</v>
      </c>
      <c r="AD1327" s="31">
        <f t="shared" si="3379"/>
        <v>20080.977999999999</v>
      </c>
      <c r="AE1327" s="31">
        <f t="shared" si="3380"/>
        <v>6902.6000000000004</v>
      </c>
      <c r="AF1327" s="31">
        <f>AF1328+AF1330</f>
        <v>0</v>
      </c>
      <c r="AG1327" s="31">
        <f t="shared" si="3382"/>
        <v>25743.690000000002</v>
      </c>
      <c r="AH1327" s="31">
        <f t="shared" si="3383"/>
        <v>20080.977999999999</v>
      </c>
      <c r="AI1327" s="31">
        <f t="shared" si="3384"/>
        <v>6902.6000000000004</v>
      </c>
      <c r="AJ1327" s="31">
        <f>AJ1328+AJ1330</f>
        <v>0</v>
      </c>
      <c r="AK1327" s="31">
        <f>AK1328+AK1330</f>
        <v>0</v>
      </c>
      <c r="AL1327" s="31">
        <f>AL1328+AL1330</f>
        <v>0</v>
      </c>
      <c r="AM1327" s="31">
        <f>AM1328+AM1330</f>
        <v>0</v>
      </c>
      <c r="AN1327" s="31">
        <f>AN1328+AN1330</f>
        <v>0</v>
      </c>
      <c r="AO1327" s="31">
        <f>AO1328+AO1330</f>
        <v>0</v>
      </c>
      <c r="AP1327" s="31">
        <f>AP1328+AP1330</f>
        <v>0</v>
      </c>
      <c r="AQ1327" s="31">
        <f>AQ1328+AQ1330</f>
        <v>0</v>
      </c>
      <c r="AR1327" s="31">
        <f>AR1328+AR1330</f>
        <v>0</v>
      </c>
      <c r="AS1327" s="31">
        <f t="shared" si="3356"/>
        <v>25743.690000000002</v>
      </c>
      <c r="AT1327" s="31">
        <f t="shared" si="3357"/>
        <v>20080.977999999999</v>
      </c>
      <c r="AU1327" s="31">
        <f t="shared" si="3358"/>
        <v>6902.6000000000004</v>
      </c>
      <c r="AV1327" s="31">
        <f>AV1328+AV1330</f>
        <v>0</v>
      </c>
      <c r="AW1327" s="32"/>
      <c r="AX1327" s="32"/>
      <c r="AY1327" s="1"/>
      <c r="AZ1327" s="1"/>
      <c r="BA1327" s="1"/>
      <c r="BB1327" s="1"/>
      <c r="BC1327" s="1"/>
      <c r="BD1327" s="1"/>
      <c r="BE1327" s="1"/>
    </row>
    <row r="1328" ht="31.5">
      <c r="A1328" s="29" t="s">
        <v>512</v>
      </c>
      <c r="B1328" s="29" t="s">
        <v>61</v>
      </c>
      <c r="C1328" s="29" t="s">
        <v>63</v>
      </c>
      <c r="D1328" s="29" t="s">
        <v>481</v>
      </c>
      <c r="E1328" s="36"/>
      <c r="F1328" s="30" t="s">
        <v>482</v>
      </c>
      <c r="G1328" s="31">
        <f>G1329</f>
        <v>11471.6</v>
      </c>
      <c r="H1328" s="31">
        <f>H1329</f>
        <v>6658</v>
      </c>
      <c r="I1328" s="31">
        <f>I1329</f>
        <v>6902.6000000000004</v>
      </c>
      <c r="J1328" s="31">
        <f>J1329</f>
        <v>0</v>
      </c>
      <c r="K1328" s="31">
        <f>K1329</f>
        <v>0</v>
      </c>
      <c r="L1328" s="31">
        <f>L1329</f>
        <v>0</v>
      </c>
      <c r="M1328" s="31">
        <f t="shared" si="3209"/>
        <v>11471.6</v>
      </c>
      <c r="N1328" s="31">
        <f t="shared" si="3210"/>
        <v>6658</v>
      </c>
      <c r="O1328" s="31">
        <f t="shared" si="3211"/>
        <v>6902.6000000000004</v>
      </c>
      <c r="P1328" s="31">
        <f>P1329</f>
        <v>0</v>
      </c>
      <c r="Q1328" s="31">
        <f>Q1329</f>
        <v>0</v>
      </c>
      <c r="R1328" s="31">
        <f>R1329</f>
        <v>0</v>
      </c>
      <c r="S1328" s="31">
        <f>S1329</f>
        <v>0</v>
      </c>
      <c r="T1328" s="31">
        <f>T1329</f>
        <v>0</v>
      </c>
      <c r="U1328" s="31">
        <f>U1329</f>
        <v>0</v>
      </c>
      <c r="V1328" s="31">
        <f>V1329</f>
        <v>1885.0699999999999</v>
      </c>
      <c r="W1328" s="31">
        <f>W1329</f>
        <v>0</v>
      </c>
      <c r="X1328" s="31">
        <f>X1329</f>
        <v>0</v>
      </c>
      <c r="Y1328" s="31">
        <f>Y1329</f>
        <v>0</v>
      </c>
      <c r="Z1328" s="31">
        <f>Z1329</f>
        <v>0</v>
      </c>
      <c r="AA1328" s="31">
        <f>AA1329</f>
        <v>0</v>
      </c>
      <c r="AB1328" s="31">
        <f>AB1329</f>
        <v>0</v>
      </c>
      <c r="AC1328" s="31">
        <f t="shared" si="3378"/>
        <v>11471.6</v>
      </c>
      <c r="AD1328" s="31">
        <f t="shared" si="3379"/>
        <v>8543.0699999999997</v>
      </c>
      <c r="AE1328" s="31">
        <f t="shared" si="3380"/>
        <v>6902.6000000000004</v>
      </c>
      <c r="AF1328" s="31">
        <f>AF1329</f>
        <v>0</v>
      </c>
      <c r="AG1328" s="31">
        <f t="shared" si="3382"/>
        <v>11471.6</v>
      </c>
      <c r="AH1328" s="31">
        <f t="shared" si="3383"/>
        <v>8543.0699999999997</v>
      </c>
      <c r="AI1328" s="31">
        <f t="shared" si="3384"/>
        <v>6902.6000000000004</v>
      </c>
      <c r="AJ1328" s="31">
        <f>AJ1329</f>
        <v>0</v>
      </c>
      <c r="AK1328" s="31">
        <f>AK1329</f>
        <v>0</v>
      </c>
      <c r="AL1328" s="31">
        <f>AL1329</f>
        <v>0</v>
      </c>
      <c r="AM1328" s="31">
        <f>AM1329</f>
        <v>0</v>
      </c>
      <c r="AN1328" s="31">
        <f>AN1329</f>
        <v>0</v>
      </c>
      <c r="AO1328" s="31">
        <f>AO1329</f>
        <v>0</v>
      </c>
      <c r="AP1328" s="31">
        <f>AP1329</f>
        <v>0</v>
      </c>
      <c r="AQ1328" s="31">
        <f>AQ1329</f>
        <v>0</v>
      </c>
      <c r="AR1328" s="31">
        <f>AR1329</f>
        <v>0</v>
      </c>
      <c r="AS1328" s="31">
        <f t="shared" si="3356"/>
        <v>11471.6</v>
      </c>
      <c r="AT1328" s="31">
        <f t="shared" si="3357"/>
        <v>8543.0699999999997</v>
      </c>
      <c r="AU1328" s="31">
        <f t="shared" si="3358"/>
        <v>6902.6000000000004</v>
      </c>
      <c r="AV1328" s="31">
        <f>AV1329</f>
        <v>0</v>
      </c>
      <c r="AW1328" s="32"/>
      <c r="AX1328" s="32"/>
      <c r="AY1328" s="1"/>
      <c r="AZ1328" s="1"/>
      <c r="BA1328" s="1"/>
      <c r="BB1328" s="1"/>
      <c r="BC1328" s="1"/>
      <c r="BD1328" s="1"/>
      <c r="BE1328" s="1"/>
    </row>
    <row r="1329" ht="31.5">
      <c r="A1329" s="29" t="s">
        <v>512</v>
      </c>
      <c r="B1329" s="29" t="s">
        <v>61</v>
      </c>
      <c r="C1329" s="29" t="s">
        <v>63</v>
      </c>
      <c r="D1329" s="29" t="s">
        <v>481</v>
      </c>
      <c r="E1329" s="29" t="s">
        <v>39</v>
      </c>
      <c r="F1329" s="30" t="s">
        <v>40</v>
      </c>
      <c r="G1329" s="31">
        <v>11471.6</v>
      </c>
      <c r="H1329" s="31">
        <v>6658</v>
      </c>
      <c r="I1329" s="31">
        <v>6902.6000000000004</v>
      </c>
      <c r="J1329" s="31"/>
      <c r="K1329" s="31"/>
      <c r="L1329" s="31"/>
      <c r="M1329" s="31">
        <f t="shared" si="3209"/>
        <v>11471.6</v>
      </c>
      <c r="N1329" s="31">
        <f t="shared" si="3210"/>
        <v>6658</v>
      </c>
      <c r="O1329" s="31">
        <f t="shared" si="3211"/>
        <v>6902.6000000000004</v>
      </c>
      <c r="P1329" s="31"/>
      <c r="Q1329" s="31"/>
      <c r="R1329" s="31"/>
      <c r="S1329" s="31"/>
      <c r="T1329" s="31"/>
      <c r="U1329" s="31"/>
      <c r="V1329" s="31">
        <v>1885.0699999999999</v>
      </c>
      <c r="W1329" s="31"/>
      <c r="X1329" s="31"/>
      <c r="Y1329" s="31"/>
      <c r="Z1329" s="31"/>
      <c r="AA1329" s="31"/>
      <c r="AB1329" s="31"/>
      <c r="AC1329" s="31">
        <f t="shared" si="3378"/>
        <v>11471.6</v>
      </c>
      <c r="AD1329" s="31">
        <f t="shared" si="3379"/>
        <v>8543.0699999999997</v>
      </c>
      <c r="AE1329" s="31">
        <f t="shared" si="3380"/>
        <v>6902.6000000000004</v>
      </c>
      <c r="AF1329" s="31"/>
      <c r="AG1329" s="31">
        <f t="shared" si="3382"/>
        <v>11471.6</v>
      </c>
      <c r="AH1329" s="31">
        <f t="shared" si="3383"/>
        <v>8543.0699999999997</v>
      </c>
      <c r="AI1329" s="31">
        <f t="shared" si="3384"/>
        <v>6902.6000000000004</v>
      </c>
      <c r="AJ1329" s="31"/>
      <c r="AK1329" s="31"/>
      <c r="AL1329" s="31"/>
      <c r="AM1329" s="31"/>
      <c r="AN1329" s="31"/>
      <c r="AO1329" s="31"/>
      <c r="AP1329" s="31"/>
      <c r="AQ1329" s="31"/>
      <c r="AR1329" s="31"/>
      <c r="AS1329" s="31">
        <f t="shared" si="3356"/>
        <v>11471.6</v>
      </c>
      <c r="AT1329" s="31">
        <f t="shared" si="3357"/>
        <v>8543.0699999999997</v>
      </c>
      <c r="AU1329" s="31">
        <f t="shared" si="3358"/>
        <v>6902.6000000000004</v>
      </c>
      <c r="AV1329" s="31"/>
      <c r="AW1329" s="32"/>
      <c r="AX1329" s="32"/>
      <c r="AY1329" s="1"/>
      <c r="AZ1329" s="1"/>
      <c r="BA1329" s="1"/>
      <c r="BB1329" s="1"/>
      <c r="BC1329" s="1"/>
      <c r="BD1329" s="1"/>
      <c r="BE1329" s="1"/>
    </row>
    <row r="1330" ht="31.5">
      <c r="A1330" s="29" t="s">
        <v>512</v>
      </c>
      <c r="B1330" s="29" t="s">
        <v>61</v>
      </c>
      <c r="C1330" s="29" t="s">
        <v>63</v>
      </c>
      <c r="D1330" s="29" t="s">
        <v>483</v>
      </c>
      <c r="E1330" s="36"/>
      <c r="F1330" s="30" t="s">
        <v>484</v>
      </c>
      <c r="G1330" s="31">
        <f>G1332</f>
        <v>10479.799999999999</v>
      </c>
      <c r="H1330" s="31">
        <f>H1332</f>
        <v>0</v>
      </c>
      <c r="I1330" s="31">
        <f>I1332</f>
        <v>0</v>
      </c>
      <c r="J1330" s="31">
        <f>J1332</f>
        <v>0</v>
      </c>
      <c r="K1330" s="31">
        <f>K1332</f>
        <v>0</v>
      </c>
      <c r="L1330" s="31">
        <f>L1332</f>
        <v>0</v>
      </c>
      <c r="M1330" s="31">
        <f t="shared" si="3209"/>
        <v>10479.799999999999</v>
      </c>
      <c r="N1330" s="31">
        <f t="shared" si="3210"/>
        <v>0</v>
      </c>
      <c r="O1330" s="31">
        <f t="shared" si="3211"/>
        <v>0</v>
      </c>
      <c r="P1330" s="31">
        <f>P1332+P1331</f>
        <v>0</v>
      </c>
      <c r="Q1330" s="31">
        <f>Q1332+Q1331</f>
        <v>0</v>
      </c>
      <c r="R1330" s="31">
        <f>R1332+R1331</f>
        <v>3792.29</v>
      </c>
      <c r="S1330" s="31">
        <f>S1332+S1331</f>
        <v>0</v>
      </c>
      <c r="T1330" s="31">
        <f>T1332+T1331</f>
        <v>0</v>
      </c>
      <c r="U1330" s="31">
        <f>U1332+U1331</f>
        <v>0</v>
      </c>
      <c r="V1330" s="31">
        <f>V1332+V1331</f>
        <v>11537.907999999999</v>
      </c>
      <c r="W1330" s="31">
        <f>W1332+W1331</f>
        <v>0</v>
      </c>
      <c r="X1330" s="31">
        <f>X1332+X1331</f>
        <v>0</v>
      </c>
      <c r="Y1330" s="31">
        <f>Y1332+Y1331</f>
        <v>0</v>
      </c>
      <c r="Z1330" s="31">
        <f>Z1332+Z1331</f>
        <v>0</v>
      </c>
      <c r="AA1330" s="31">
        <f>AA1332+AA1331</f>
        <v>0</v>
      </c>
      <c r="AB1330" s="31">
        <f>AB1332+AB1331</f>
        <v>0</v>
      </c>
      <c r="AC1330" s="31">
        <f t="shared" si="3378"/>
        <v>14272.09</v>
      </c>
      <c r="AD1330" s="31">
        <f t="shared" si="3379"/>
        <v>11537.907999999999</v>
      </c>
      <c r="AE1330" s="31">
        <f t="shared" si="3380"/>
        <v>0</v>
      </c>
      <c r="AF1330" s="31">
        <f>AF1332+AF1331</f>
        <v>0</v>
      </c>
      <c r="AG1330" s="31">
        <f t="shared" si="3382"/>
        <v>14272.09</v>
      </c>
      <c r="AH1330" s="31">
        <f t="shared" si="3383"/>
        <v>11537.907999999999</v>
      </c>
      <c r="AI1330" s="31">
        <f t="shared" si="3384"/>
        <v>0</v>
      </c>
      <c r="AJ1330" s="31">
        <f>AJ1332+AJ1331</f>
        <v>0</v>
      </c>
      <c r="AK1330" s="31">
        <f>AK1332+AK1331</f>
        <v>0</v>
      </c>
      <c r="AL1330" s="31">
        <f>AL1332+AL1331</f>
        <v>0</v>
      </c>
      <c r="AM1330" s="31">
        <f>AM1332+AM1331</f>
        <v>0</v>
      </c>
      <c r="AN1330" s="31">
        <f>AN1332+AN1331</f>
        <v>0</v>
      </c>
      <c r="AO1330" s="31">
        <f>AO1332+AO1331</f>
        <v>0</v>
      </c>
      <c r="AP1330" s="31">
        <f>AP1332+AP1331</f>
        <v>0</v>
      </c>
      <c r="AQ1330" s="31">
        <f>AQ1332+AQ1331</f>
        <v>0</v>
      </c>
      <c r="AR1330" s="31">
        <f>AR1332+AR1331</f>
        <v>0</v>
      </c>
      <c r="AS1330" s="31">
        <f t="shared" si="3356"/>
        <v>14272.09</v>
      </c>
      <c r="AT1330" s="31">
        <f t="shared" si="3357"/>
        <v>11537.907999999999</v>
      </c>
      <c r="AU1330" s="31">
        <f t="shared" si="3358"/>
        <v>0</v>
      </c>
      <c r="AV1330" s="31">
        <f>AV1332+AV1331</f>
        <v>0</v>
      </c>
      <c r="AW1330" s="32"/>
      <c r="AX1330" s="32"/>
      <c r="AY1330" s="1"/>
      <c r="AZ1330" s="1"/>
      <c r="BA1330" s="1"/>
      <c r="BB1330" s="1"/>
      <c r="BC1330" s="1"/>
      <c r="BD1330" s="1"/>
      <c r="BE1330" s="1"/>
    </row>
    <row r="1331" ht="31.5">
      <c r="A1331" s="29" t="s">
        <v>512</v>
      </c>
      <c r="B1331" s="29" t="s">
        <v>61</v>
      </c>
      <c r="C1331" s="29" t="s">
        <v>63</v>
      </c>
      <c r="D1331" s="29" t="s">
        <v>483</v>
      </c>
      <c r="E1331" s="29" t="s">
        <v>39</v>
      </c>
      <c r="F1331" s="30" t="s">
        <v>40</v>
      </c>
      <c r="G1331" s="31"/>
      <c r="H1331" s="31"/>
      <c r="I1331" s="31"/>
      <c r="J1331" s="31"/>
      <c r="K1331" s="31"/>
      <c r="L1331" s="31"/>
      <c r="M1331" s="31"/>
      <c r="N1331" s="31"/>
      <c r="O1331" s="31"/>
      <c r="P1331" s="31"/>
      <c r="Q1331" s="31"/>
      <c r="R1331" s="31">
        <v>3792.29</v>
      </c>
      <c r="S1331" s="31"/>
      <c r="T1331" s="31"/>
      <c r="U1331" s="31"/>
      <c r="V1331" s="31">
        <v>11537.907999999999</v>
      </c>
      <c r="W1331" s="31"/>
      <c r="X1331" s="31"/>
      <c r="Y1331" s="31"/>
      <c r="Z1331" s="31"/>
      <c r="AA1331" s="31"/>
      <c r="AB1331" s="31"/>
      <c r="AC1331" s="31">
        <f t="shared" si="3378"/>
        <v>3792.29</v>
      </c>
      <c r="AD1331" s="31">
        <f t="shared" si="3379"/>
        <v>11537.907999999999</v>
      </c>
      <c r="AE1331" s="31">
        <f t="shared" si="3380"/>
        <v>0</v>
      </c>
      <c r="AF1331" s="31"/>
      <c r="AG1331" s="31">
        <f t="shared" si="3382"/>
        <v>3792.29</v>
      </c>
      <c r="AH1331" s="31">
        <f t="shared" si="3383"/>
        <v>11537.907999999999</v>
      </c>
      <c r="AI1331" s="31">
        <f t="shared" si="3384"/>
        <v>0</v>
      </c>
      <c r="AJ1331" s="31"/>
      <c r="AK1331" s="31"/>
      <c r="AL1331" s="31"/>
      <c r="AM1331" s="31"/>
      <c r="AN1331" s="31"/>
      <c r="AO1331" s="31"/>
      <c r="AP1331" s="31"/>
      <c r="AQ1331" s="31"/>
      <c r="AR1331" s="31"/>
      <c r="AS1331" s="31">
        <f t="shared" si="3356"/>
        <v>3792.29</v>
      </c>
      <c r="AT1331" s="31">
        <f t="shared" si="3357"/>
        <v>11537.907999999999</v>
      </c>
      <c r="AU1331" s="31">
        <f t="shared" si="3358"/>
        <v>0</v>
      </c>
      <c r="AV1331" s="31"/>
      <c r="AW1331" s="32"/>
      <c r="AX1331" s="32"/>
      <c r="AY1331" s="1"/>
      <c r="AZ1331" s="1"/>
      <c r="BA1331" s="1"/>
      <c r="BB1331" s="1"/>
      <c r="BC1331" s="1"/>
      <c r="BD1331" s="1"/>
      <c r="BE1331" s="1"/>
    </row>
    <row r="1332">
      <c r="A1332" s="29" t="s">
        <v>512</v>
      </c>
      <c r="B1332" s="29" t="s">
        <v>61</v>
      </c>
      <c r="C1332" s="29" t="s">
        <v>63</v>
      </c>
      <c r="D1332" s="29" t="s">
        <v>483</v>
      </c>
      <c r="E1332" s="29" t="s">
        <v>41</v>
      </c>
      <c r="F1332" s="30" t="s">
        <v>42</v>
      </c>
      <c r="G1332" s="31">
        <v>10479.799999999999</v>
      </c>
      <c r="H1332" s="31"/>
      <c r="I1332" s="31"/>
      <c r="J1332" s="31"/>
      <c r="K1332" s="31"/>
      <c r="L1332" s="31"/>
      <c r="M1332" s="31">
        <f t="shared" si="3209"/>
        <v>10479.799999999999</v>
      </c>
      <c r="N1332" s="31">
        <f t="shared" si="3210"/>
        <v>0</v>
      </c>
      <c r="O1332" s="31">
        <f t="shared" si="3211"/>
        <v>0</v>
      </c>
      <c r="P1332" s="31"/>
      <c r="Q1332" s="31"/>
      <c r="R1332" s="31"/>
      <c r="S1332" s="31"/>
      <c r="T1332" s="31"/>
      <c r="U1332" s="31"/>
      <c r="V1332" s="31"/>
      <c r="W1332" s="31"/>
      <c r="X1332" s="31"/>
      <c r="Y1332" s="31"/>
      <c r="Z1332" s="31"/>
      <c r="AA1332" s="31"/>
      <c r="AB1332" s="31"/>
      <c r="AC1332" s="31">
        <f t="shared" si="3378"/>
        <v>10479.799999999999</v>
      </c>
      <c r="AD1332" s="31">
        <f t="shared" si="3379"/>
        <v>0</v>
      </c>
      <c r="AE1332" s="31">
        <f t="shared" si="3380"/>
        <v>0</v>
      </c>
      <c r="AF1332" s="31"/>
      <c r="AG1332" s="31">
        <f t="shared" si="3382"/>
        <v>10479.799999999999</v>
      </c>
      <c r="AH1332" s="31">
        <f t="shared" si="3383"/>
        <v>0</v>
      </c>
      <c r="AI1332" s="31">
        <f t="shared" si="3384"/>
        <v>0</v>
      </c>
      <c r="AJ1332" s="31"/>
      <c r="AK1332" s="31"/>
      <c r="AL1332" s="31"/>
      <c r="AM1332" s="31"/>
      <c r="AN1332" s="31"/>
      <c r="AO1332" s="31"/>
      <c r="AP1332" s="31"/>
      <c r="AQ1332" s="31"/>
      <c r="AR1332" s="31"/>
      <c r="AS1332" s="31">
        <f t="shared" si="3356"/>
        <v>10479.799999999999</v>
      </c>
      <c r="AT1332" s="31">
        <f t="shared" si="3357"/>
        <v>0</v>
      </c>
      <c r="AU1332" s="31">
        <f t="shared" si="3358"/>
        <v>0</v>
      </c>
      <c r="AV1332" s="31"/>
      <c r="AW1332" s="32"/>
      <c r="AX1332" s="32"/>
      <c r="AY1332" s="1"/>
      <c r="AZ1332" s="1"/>
      <c r="BA1332" s="1"/>
      <c r="BB1332" s="1"/>
      <c r="BC1332" s="1"/>
      <c r="BD1332" s="1"/>
      <c r="BE1332" s="1"/>
    </row>
    <row r="1333" ht="31.5">
      <c r="A1333" s="29" t="s">
        <v>512</v>
      </c>
      <c r="B1333" s="29" t="s">
        <v>61</v>
      </c>
      <c r="C1333" s="29" t="s">
        <v>63</v>
      </c>
      <c r="D1333" s="29" t="s">
        <v>149</v>
      </c>
      <c r="E1333" s="36"/>
      <c r="F1333" s="30" t="s">
        <v>150</v>
      </c>
      <c r="G1333" s="31">
        <f t="shared" ref="G1333:G1345" si="3395">G1334</f>
        <v>2711.8000000000002</v>
      </c>
      <c r="H1333" s="31">
        <f t="shared" ref="H1333:H1345" si="3396">H1334</f>
        <v>2711.8000000000002</v>
      </c>
      <c r="I1333" s="31">
        <f t="shared" ref="I1333:I1345" si="3397">I1334</f>
        <v>2711.8000000000002</v>
      </c>
      <c r="J1333" s="31">
        <f t="shared" ref="J1333:J1345" si="3398">J1334</f>
        <v>0</v>
      </c>
      <c r="K1333" s="31">
        <f t="shared" ref="K1333:K1345" si="3399">K1334</f>
        <v>0</v>
      </c>
      <c r="L1333" s="31">
        <f t="shared" ref="L1333:L1345" si="3400">L1334</f>
        <v>0</v>
      </c>
      <c r="M1333" s="31">
        <f t="shared" si="3209"/>
        <v>2711.8000000000002</v>
      </c>
      <c r="N1333" s="31">
        <f t="shared" si="3210"/>
        <v>2711.8000000000002</v>
      </c>
      <c r="O1333" s="31">
        <f t="shared" si="3211"/>
        <v>2711.8000000000002</v>
      </c>
      <c r="P1333" s="31">
        <f t="shared" ref="P1333:P1345" si="3401">P1334</f>
        <v>0</v>
      </c>
      <c r="Q1333" s="31">
        <f t="shared" ref="Q1333:Q1345" si="3402">Q1334</f>
        <v>0</v>
      </c>
      <c r="R1333" s="31">
        <f t="shared" ref="R1333:R1345" si="3403">R1334</f>
        <v>0</v>
      </c>
      <c r="S1333" s="31">
        <f t="shared" ref="S1333:S1345" si="3404">S1334</f>
        <v>0</v>
      </c>
      <c r="T1333" s="31">
        <f t="shared" ref="T1333:T1345" si="3405">T1334</f>
        <v>0</v>
      </c>
      <c r="U1333" s="31">
        <f t="shared" ref="U1333:U1345" si="3406">U1334</f>
        <v>0</v>
      </c>
      <c r="V1333" s="31">
        <f t="shared" ref="V1333:V1345" si="3407">V1334</f>
        <v>0</v>
      </c>
      <c r="W1333" s="31">
        <f t="shared" ref="W1333:W1345" si="3408">W1334</f>
        <v>0</v>
      </c>
      <c r="X1333" s="31">
        <f t="shared" ref="X1333:X1345" si="3409">X1334</f>
        <v>0</v>
      </c>
      <c r="Y1333" s="31">
        <f t="shared" ref="Y1333:Y1345" si="3410">Y1334</f>
        <v>0</v>
      </c>
      <c r="Z1333" s="31">
        <f t="shared" ref="Z1333:Z1345" si="3411">Z1334</f>
        <v>0</v>
      </c>
      <c r="AA1333" s="31">
        <f t="shared" ref="AA1333:AA1345" si="3412">AA1334</f>
        <v>0</v>
      </c>
      <c r="AB1333" s="31">
        <f t="shared" ref="AB1333:AB1345" si="3413">AB1334</f>
        <v>0</v>
      </c>
      <c r="AC1333" s="31">
        <f t="shared" si="3378"/>
        <v>2711.8000000000002</v>
      </c>
      <c r="AD1333" s="31">
        <f t="shared" si="3379"/>
        <v>2711.8000000000002</v>
      </c>
      <c r="AE1333" s="31">
        <f t="shared" si="3380"/>
        <v>2711.8000000000002</v>
      </c>
      <c r="AF1333" s="31">
        <f t="shared" ref="AF1333:AF1345" si="3414">AF1334</f>
        <v>0</v>
      </c>
      <c r="AG1333" s="31">
        <f t="shared" si="3382"/>
        <v>2711.8000000000002</v>
      </c>
      <c r="AH1333" s="31">
        <f t="shared" si="3383"/>
        <v>2711.8000000000002</v>
      </c>
      <c r="AI1333" s="31">
        <f t="shared" si="3384"/>
        <v>2711.8000000000002</v>
      </c>
      <c r="AJ1333" s="31">
        <f t="shared" ref="AJ1333:AJ1345" si="3415">AJ1334</f>
        <v>0</v>
      </c>
      <c r="AK1333" s="31">
        <f t="shared" ref="AK1333:AK1345" si="3416">AK1334</f>
        <v>0</v>
      </c>
      <c r="AL1333" s="31">
        <f t="shared" ref="AL1333:AL1345" si="3417">AL1334</f>
        <v>-972.73299999999995</v>
      </c>
      <c r="AM1333" s="31">
        <f t="shared" ref="AM1333:AM1345" si="3418">AM1334</f>
        <v>0</v>
      </c>
      <c r="AN1333" s="31">
        <f t="shared" ref="AN1333:AN1345" si="3419">AN1334</f>
        <v>0</v>
      </c>
      <c r="AO1333" s="31">
        <f t="shared" ref="AO1333:AO1345" si="3420">AO1334</f>
        <v>0</v>
      </c>
      <c r="AP1333" s="31">
        <f t="shared" ref="AP1333:AP1345" si="3421">AP1334</f>
        <v>0</v>
      </c>
      <c r="AQ1333" s="31">
        <f t="shared" ref="AQ1333:AQ1345" si="3422">AQ1334</f>
        <v>0</v>
      </c>
      <c r="AR1333" s="31">
        <f t="shared" ref="AR1333:AR1345" si="3423">AR1334</f>
        <v>0</v>
      </c>
      <c r="AS1333" s="31">
        <f t="shared" si="3356"/>
        <v>1739.0670000000002</v>
      </c>
      <c r="AT1333" s="31">
        <f t="shared" si="3357"/>
        <v>2711.8000000000002</v>
      </c>
      <c r="AU1333" s="31">
        <f t="shared" si="3358"/>
        <v>2711.8000000000002</v>
      </c>
      <c r="AV1333" s="31">
        <f t="shared" ref="AV1333:AV1345" si="3424">AV1334</f>
        <v>0</v>
      </c>
      <c r="AW1333" s="32"/>
      <c r="AX1333" s="32"/>
      <c r="AY1333" s="1"/>
      <c r="AZ1333" s="1"/>
      <c r="BA1333" s="1"/>
      <c r="BB1333" s="1"/>
      <c r="BC1333" s="1"/>
      <c r="BD1333" s="1"/>
      <c r="BE1333" s="1"/>
    </row>
    <row r="1334" hidden="1">
      <c r="A1334" s="29" t="s">
        <v>512</v>
      </c>
      <c r="B1334" s="29" t="s">
        <v>61</v>
      </c>
      <c r="C1334" s="29" t="s">
        <v>63</v>
      </c>
      <c r="D1334" s="29" t="s">
        <v>151</v>
      </c>
      <c r="E1334" s="36"/>
      <c r="F1334" s="30" t="s">
        <v>34</v>
      </c>
      <c r="G1334" s="31">
        <f t="shared" si="3395"/>
        <v>2711.8000000000002</v>
      </c>
      <c r="H1334" s="31">
        <f t="shared" si="3396"/>
        <v>2711.8000000000002</v>
      </c>
      <c r="I1334" s="31">
        <f t="shared" si="3397"/>
        <v>2711.8000000000002</v>
      </c>
      <c r="J1334" s="31">
        <f t="shared" si="3398"/>
        <v>0</v>
      </c>
      <c r="K1334" s="31">
        <f t="shared" si="3399"/>
        <v>0</v>
      </c>
      <c r="L1334" s="31">
        <f t="shared" si="3400"/>
        <v>0</v>
      </c>
      <c r="M1334" s="31">
        <f t="shared" si="3209"/>
        <v>2711.8000000000002</v>
      </c>
      <c r="N1334" s="31">
        <f t="shared" si="3210"/>
        <v>2711.8000000000002</v>
      </c>
      <c r="O1334" s="31">
        <f t="shared" si="3211"/>
        <v>2711.8000000000002</v>
      </c>
      <c r="P1334" s="31">
        <f t="shared" si="3401"/>
        <v>0</v>
      </c>
      <c r="Q1334" s="31">
        <f t="shared" si="3402"/>
        <v>0</v>
      </c>
      <c r="R1334" s="31">
        <f t="shared" si="3403"/>
        <v>0</v>
      </c>
      <c r="S1334" s="31">
        <f t="shared" si="3404"/>
        <v>0</v>
      </c>
      <c r="T1334" s="31">
        <f t="shared" si="3405"/>
        <v>0</v>
      </c>
      <c r="U1334" s="31">
        <f t="shared" si="3406"/>
        <v>0</v>
      </c>
      <c r="V1334" s="31">
        <f t="shared" si="3407"/>
        <v>0</v>
      </c>
      <c r="W1334" s="31">
        <f t="shared" si="3408"/>
        <v>0</v>
      </c>
      <c r="X1334" s="31">
        <f t="shared" si="3409"/>
        <v>0</v>
      </c>
      <c r="Y1334" s="31">
        <f t="shared" si="3410"/>
        <v>0</v>
      </c>
      <c r="Z1334" s="31">
        <f t="shared" si="3411"/>
        <v>0</v>
      </c>
      <c r="AA1334" s="31">
        <f t="shared" si="3412"/>
        <v>0</v>
      </c>
      <c r="AB1334" s="31">
        <f t="shared" si="3413"/>
        <v>0</v>
      </c>
      <c r="AC1334" s="31">
        <f t="shared" si="3378"/>
        <v>2711.8000000000002</v>
      </c>
      <c r="AD1334" s="31">
        <f t="shared" si="3379"/>
        <v>2711.8000000000002</v>
      </c>
      <c r="AE1334" s="31">
        <f t="shared" si="3380"/>
        <v>2711.8000000000002</v>
      </c>
      <c r="AF1334" s="31">
        <f t="shared" si="3414"/>
        <v>0</v>
      </c>
      <c r="AG1334" s="31">
        <f t="shared" si="3382"/>
        <v>2711.8000000000002</v>
      </c>
      <c r="AH1334" s="31">
        <f t="shared" si="3383"/>
        <v>2711.8000000000002</v>
      </c>
      <c r="AI1334" s="31">
        <f t="shared" si="3384"/>
        <v>2711.8000000000002</v>
      </c>
      <c r="AJ1334" s="31">
        <f t="shared" si="3415"/>
        <v>0</v>
      </c>
      <c r="AK1334" s="31">
        <f t="shared" si="3416"/>
        <v>0</v>
      </c>
      <c r="AL1334" s="31">
        <f t="shared" si="3417"/>
        <v>-972.73299999999995</v>
      </c>
      <c r="AM1334" s="31">
        <f t="shared" si="3418"/>
        <v>0</v>
      </c>
      <c r="AN1334" s="31">
        <f t="shared" si="3419"/>
        <v>0</v>
      </c>
      <c r="AO1334" s="31">
        <f t="shared" si="3420"/>
        <v>0</v>
      </c>
      <c r="AP1334" s="31">
        <f t="shared" si="3421"/>
        <v>0</v>
      </c>
      <c r="AQ1334" s="31">
        <f t="shared" si="3422"/>
        <v>0</v>
      </c>
      <c r="AR1334" s="31">
        <f t="shared" si="3423"/>
        <v>0</v>
      </c>
      <c r="AS1334" s="31">
        <f t="shared" si="3356"/>
        <v>1739.0670000000002</v>
      </c>
      <c r="AT1334" s="31">
        <f t="shared" si="3357"/>
        <v>2711.8000000000002</v>
      </c>
      <c r="AU1334" s="31">
        <f t="shared" si="3358"/>
        <v>2711.8000000000002</v>
      </c>
      <c r="AV1334" s="31">
        <f t="shared" si="3424"/>
        <v>0</v>
      </c>
      <c r="AW1334" s="32">
        <v>0</v>
      </c>
      <c r="AX1334" s="32"/>
      <c r="AY1334" s="1" t="s">
        <v>152</v>
      </c>
      <c r="AZ1334" s="1"/>
      <c r="BA1334" s="1"/>
      <c r="BB1334" s="1"/>
      <c r="BC1334" s="1"/>
      <c r="BD1334" s="1"/>
      <c r="BE1334" s="1"/>
    </row>
    <row r="1335" ht="31.5">
      <c r="A1335" s="29" t="s">
        <v>512</v>
      </c>
      <c r="B1335" s="29" t="s">
        <v>61</v>
      </c>
      <c r="C1335" s="29" t="s">
        <v>63</v>
      </c>
      <c r="D1335" s="29" t="s">
        <v>153</v>
      </c>
      <c r="E1335" s="36"/>
      <c r="F1335" s="30" t="s">
        <v>154</v>
      </c>
      <c r="G1335" s="31">
        <f t="shared" si="3395"/>
        <v>2711.8000000000002</v>
      </c>
      <c r="H1335" s="31">
        <f t="shared" si="3396"/>
        <v>2711.8000000000002</v>
      </c>
      <c r="I1335" s="31">
        <f t="shared" si="3397"/>
        <v>2711.8000000000002</v>
      </c>
      <c r="J1335" s="31">
        <f t="shared" si="3398"/>
        <v>0</v>
      </c>
      <c r="K1335" s="31">
        <f t="shared" si="3399"/>
        <v>0</v>
      </c>
      <c r="L1335" s="31">
        <f t="shared" si="3400"/>
        <v>0</v>
      </c>
      <c r="M1335" s="31">
        <f t="shared" si="3209"/>
        <v>2711.8000000000002</v>
      </c>
      <c r="N1335" s="31">
        <f t="shared" si="3210"/>
        <v>2711.8000000000002</v>
      </c>
      <c r="O1335" s="31">
        <f t="shared" si="3211"/>
        <v>2711.8000000000002</v>
      </c>
      <c r="P1335" s="31">
        <f t="shared" si="3401"/>
        <v>0</v>
      </c>
      <c r="Q1335" s="31">
        <f t="shared" si="3402"/>
        <v>0</v>
      </c>
      <c r="R1335" s="31">
        <f t="shared" si="3403"/>
        <v>0</v>
      </c>
      <c r="S1335" s="31">
        <f t="shared" si="3404"/>
        <v>0</v>
      </c>
      <c r="T1335" s="31">
        <f t="shared" si="3405"/>
        <v>0</v>
      </c>
      <c r="U1335" s="31">
        <f t="shared" si="3406"/>
        <v>0</v>
      </c>
      <c r="V1335" s="31">
        <f t="shared" si="3407"/>
        <v>0</v>
      </c>
      <c r="W1335" s="31">
        <f t="shared" si="3408"/>
        <v>0</v>
      </c>
      <c r="X1335" s="31">
        <f t="shared" si="3409"/>
        <v>0</v>
      </c>
      <c r="Y1335" s="31">
        <f t="shared" si="3410"/>
        <v>0</v>
      </c>
      <c r="Z1335" s="31">
        <f t="shared" si="3411"/>
        <v>0</v>
      </c>
      <c r="AA1335" s="31">
        <f t="shared" si="3412"/>
        <v>0</v>
      </c>
      <c r="AB1335" s="31">
        <f t="shared" si="3413"/>
        <v>0</v>
      </c>
      <c r="AC1335" s="31">
        <f t="shared" si="3378"/>
        <v>2711.8000000000002</v>
      </c>
      <c r="AD1335" s="31">
        <f t="shared" si="3379"/>
        <v>2711.8000000000002</v>
      </c>
      <c r="AE1335" s="31">
        <f t="shared" si="3380"/>
        <v>2711.8000000000002</v>
      </c>
      <c r="AF1335" s="31">
        <f t="shared" si="3414"/>
        <v>0</v>
      </c>
      <c r="AG1335" s="31">
        <f t="shared" si="3382"/>
        <v>2711.8000000000002</v>
      </c>
      <c r="AH1335" s="31">
        <f t="shared" si="3383"/>
        <v>2711.8000000000002</v>
      </c>
      <c r="AI1335" s="31">
        <f t="shared" si="3384"/>
        <v>2711.8000000000002</v>
      </c>
      <c r="AJ1335" s="31">
        <f t="shared" si="3415"/>
        <v>0</v>
      </c>
      <c r="AK1335" s="31">
        <f t="shared" si="3416"/>
        <v>0</v>
      </c>
      <c r="AL1335" s="31">
        <f t="shared" si="3417"/>
        <v>-972.73299999999995</v>
      </c>
      <c r="AM1335" s="31">
        <f t="shared" si="3418"/>
        <v>0</v>
      </c>
      <c r="AN1335" s="31">
        <f t="shared" si="3419"/>
        <v>0</v>
      </c>
      <c r="AO1335" s="31">
        <f t="shared" si="3420"/>
        <v>0</v>
      </c>
      <c r="AP1335" s="31">
        <f t="shared" si="3421"/>
        <v>0</v>
      </c>
      <c r="AQ1335" s="31">
        <f t="shared" si="3422"/>
        <v>0</v>
      </c>
      <c r="AR1335" s="31">
        <f t="shared" si="3423"/>
        <v>0</v>
      </c>
      <c r="AS1335" s="31">
        <f t="shared" si="3356"/>
        <v>1739.0670000000002</v>
      </c>
      <c r="AT1335" s="31">
        <f t="shared" si="3357"/>
        <v>2711.8000000000002</v>
      </c>
      <c r="AU1335" s="31">
        <f t="shared" si="3358"/>
        <v>2711.8000000000002</v>
      </c>
      <c r="AV1335" s="31">
        <f t="shared" si="3424"/>
        <v>0</v>
      </c>
      <c r="AW1335" s="32"/>
      <c r="AX1335" s="32"/>
      <c r="AY1335" s="1"/>
      <c r="AZ1335" s="1"/>
      <c r="BA1335" s="1"/>
      <c r="BB1335" s="1"/>
      <c r="BC1335" s="1"/>
      <c r="BD1335" s="1"/>
      <c r="BE1335" s="1"/>
    </row>
    <row r="1336" ht="31.5">
      <c r="A1336" s="29" t="s">
        <v>512</v>
      </c>
      <c r="B1336" s="29" t="s">
        <v>61</v>
      </c>
      <c r="C1336" s="29" t="s">
        <v>63</v>
      </c>
      <c r="D1336" s="29" t="s">
        <v>181</v>
      </c>
      <c r="E1336" s="36"/>
      <c r="F1336" s="30" t="s">
        <v>182</v>
      </c>
      <c r="G1336" s="31">
        <f t="shared" si="3395"/>
        <v>2711.8000000000002</v>
      </c>
      <c r="H1336" s="31">
        <f t="shared" si="3396"/>
        <v>2711.8000000000002</v>
      </c>
      <c r="I1336" s="31">
        <f t="shared" si="3397"/>
        <v>2711.8000000000002</v>
      </c>
      <c r="J1336" s="31">
        <f t="shared" si="3398"/>
        <v>0</v>
      </c>
      <c r="K1336" s="31">
        <f t="shared" si="3399"/>
        <v>0</v>
      </c>
      <c r="L1336" s="31">
        <f t="shared" si="3400"/>
        <v>0</v>
      </c>
      <c r="M1336" s="31">
        <f t="shared" si="3209"/>
        <v>2711.8000000000002</v>
      </c>
      <c r="N1336" s="31">
        <f t="shared" si="3210"/>
        <v>2711.8000000000002</v>
      </c>
      <c r="O1336" s="31">
        <f t="shared" si="3211"/>
        <v>2711.8000000000002</v>
      </c>
      <c r="P1336" s="31">
        <f t="shared" si="3401"/>
        <v>0</v>
      </c>
      <c r="Q1336" s="31">
        <f t="shared" si="3402"/>
        <v>0</v>
      </c>
      <c r="R1336" s="31">
        <f t="shared" si="3403"/>
        <v>0</v>
      </c>
      <c r="S1336" s="31">
        <f t="shared" si="3404"/>
        <v>0</v>
      </c>
      <c r="T1336" s="31">
        <f t="shared" si="3405"/>
        <v>0</v>
      </c>
      <c r="U1336" s="31">
        <f t="shared" si="3406"/>
        <v>0</v>
      </c>
      <c r="V1336" s="31">
        <f t="shared" si="3407"/>
        <v>0</v>
      </c>
      <c r="W1336" s="31">
        <f t="shared" si="3408"/>
        <v>0</v>
      </c>
      <c r="X1336" s="31">
        <f t="shared" si="3409"/>
        <v>0</v>
      </c>
      <c r="Y1336" s="31">
        <f t="shared" si="3410"/>
        <v>0</v>
      </c>
      <c r="Z1336" s="31">
        <f t="shared" si="3411"/>
        <v>0</v>
      </c>
      <c r="AA1336" s="31">
        <f t="shared" si="3412"/>
        <v>0</v>
      </c>
      <c r="AB1336" s="31">
        <f t="shared" si="3413"/>
        <v>0</v>
      </c>
      <c r="AC1336" s="31">
        <f t="shared" si="3378"/>
        <v>2711.8000000000002</v>
      </c>
      <c r="AD1336" s="31">
        <f t="shared" si="3379"/>
        <v>2711.8000000000002</v>
      </c>
      <c r="AE1336" s="31">
        <f t="shared" si="3380"/>
        <v>2711.8000000000002</v>
      </c>
      <c r="AF1336" s="31">
        <f t="shared" si="3414"/>
        <v>0</v>
      </c>
      <c r="AG1336" s="31">
        <f t="shared" si="3382"/>
        <v>2711.8000000000002</v>
      </c>
      <c r="AH1336" s="31">
        <f t="shared" si="3383"/>
        <v>2711.8000000000002</v>
      </c>
      <c r="AI1336" s="31">
        <f t="shared" si="3384"/>
        <v>2711.8000000000002</v>
      </c>
      <c r="AJ1336" s="31">
        <f t="shared" si="3415"/>
        <v>0</v>
      </c>
      <c r="AK1336" s="31">
        <f t="shared" si="3416"/>
        <v>0</v>
      </c>
      <c r="AL1336" s="31">
        <f t="shared" si="3417"/>
        <v>-972.73299999999995</v>
      </c>
      <c r="AM1336" s="31">
        <f t="shared" si="3418"/>
        <v>0</v>
      </c>
      <c r="AN1336" s="31">
        <f t="shared" si="3419"/>
        <v>0</v>
      </c>
      <c r="AO1336" s="31">
        <f t="shared" si="3420"/>
        <v>0</v>
      </c>
      <c r="AP1336" s="31">
        <f t="shared" si="3421"/>
        <v>0</v>
      </c>
      <c r="AQ1336" s="31">
        <f t="shared" si="3422"/>
        <v>0</v>
      </c>
      <c r="AR1336" s="31">
        <f t="shared" si="3423"/>
        <v>0</v>
      </c>
      <c r="AS1336" s="31">
        <f t="shared" si="3356"/>
        <v>1739.0670000000002</v>
      </c>
      <c r="AT1336" s="31">
        <f t="shared" si="3357"/>
        <v>2711.8000000000002</v>
      </c>
      <c r="AU1336" s="31">
        <f t="shared" si="3358"/>
        <v>2711.8000000000002</v>
      </c>
      <c r="AV1336" s="31">
        <f t="shared" si="3424"/>
        <v>0</v>
      </c>
      <c r="AW1336" s="32"/>
      <c r="AX1336" s="32"/>
      <c r="AY1336" s="1"/>
      <c r="AZ1336" s="1"/>
      <c r="BA1336" s="1"/>
      <c r="BB1336" s="1"/>
      <c r="BC1336" s="1"/>
      <c r="BD1336" s="1"/>
      <c r="BE1336" s="1"/>
    </row>
    <row r="1337" ht="31.5">
      <c r="A1337" s="29" t="s">
        <v>512</v>
      </c>
      <c r="B1337" s="29" t="s">
        <v>61</v>
      </c>
      <c r="C1337" s="29" t="s">
        <v>63</v>
      </c>
      <c r="D1337" s="29" t="s">
        <v>181</v>
      </c>
      <c r="E1337" s="29" t="s">
        <v>39</v>
      </c>
      <c r="F1337" s="30" t="s">
        <v>40</v>
      </c>
      <c r="G1337" s="31">
        <v>2711.8000000000002</v>
      </c>
      <c r="H1337" s="31">
        <v>2711.8000000000002</v>
      </c>
      <c r="I1337" s="31">
        <v>2711.8000000000002</v>
      </c>
      <c r="J1337" s="31"/>
      <c r="K1337" s="31"/>
      <c r="L1337" s="31"/>
      <c r="M1337" s="31">
        <f t="shared" ref="M1337:M1400" si="3425">G1337+J1337</f>
        <v>2711.8000000000002</v>
      </c>
      <c r="N1337" s="31">
        <f t="shared" ref="N1337:N1400" si="3426">H1337+K1337</f>
        <v>2711.8000000000002</v>
      </c>
      <c r="O1337" s="31">
        <f t="shared" ref="O1337:O1400" si="3427">I1337+L1337</f>
        <v>2711.8000000000002</v>
      </c>
      <c r="P1337" s="31"/>
      <c r="Q1337" s="31"/>
      <c r="R1337" s="31"/>
      <c r="S1337" s="31"/>
      <c r="T1337" s="31"/>
      <c r="U1337" s="31"/>
      <c r="V1337" s="31"/>
      <c r="W1337" s="31"/>
      <c r="X1337" s="31"/>
      <c r="Y1337" s="31"/>
      <c r="Z1337" s="31"/>
      <c r="AA1337" s="31"/>
      <c r="AB1337" s="31"/>
      <c r="AC1337" s="31">
        <f t="shared" si="3378"/>
        <v>2711.8000000000002</v>
      </c>
      <c r="AD1337" s="31">
        <f t="shared" si="3379"/>
        <v>2711.8000000000002</v>
      </c>
      <c r="AE1337" s="31">
        <f t="shared" si="3380"/>
        <v>2711.8000000000002</v>
      </c>
      <c r="AF1337" s="31"/>
      <c r="AG1337" s="31">
        <f t="shared" si="3382"/>
        <v>2711.8000000000002</v>
      </c>
      <c r="AH1337" s="31">
        <f t="shared" si="3383"/>
        <v>2711.8000000000002</v>
      </c>
      <c r="AI1337" s="31">
        <f t="shared" si="3384"/>
        <v>2711.8000000000002</v>
      </c>
      <c r="AJ1337" s="31"/>
      <c r="AK1337" s="31"/>
      <c r="AL1337" s="31">
        <v>-972.73299999999995</v>
      </c>
      <c r="AM1337" s="31"/>
      <c r="AN1337" s="31"/>
      <c r="AO1337" s="31"/>
      <c r="AP1337" s="31"/>
      <c r="AQ1337" s="31"/>
      <c r="AR1337" s="31"/>
      <c r="AS1337" s="31">
        <f t="shared" si="3356"/>
        <v>1739.0670000000002</v>
      </c>
      <c r="AT1337" s="31">
        <f t="shared" si="3357"/>
        <v>2711.8000000000002</v>
      </c>
      <c r="AU1337" s="31">
        <f t="shared" si="3358"/>
        <v>2711.8000000000002</v>
      </c>
      <c r="AV1337" s="31"/>
      <c r="AW1337" s="32"/>
      <c r="AX1337" s="32"/>
      <c r="AY1337" s="1"/>
      <c r="AZ1337" s="1"/>
      <c r="BA1337" s="1"/>
      <c r="BB1337" s="1"/>
      <c r="BC1337" s="1"/>
      <c r="BD1337" s="1"/>
      <c r="BE1337" s="1"/>
    </row>
    <row r="1338" s="19" customFormat="1">
      <c r="A1338" s="20" t="s">
        <v>512</v>
      </c>
      <c r="B1338" s="20" t="s">
        <v>80</v>
      </c>
      <c r="C1338" s="20"/>
      <c r="D1338" s="20"/>
      <c r="E1338" s="34"/>
      <c r="F1338" s="21" t="s">
        <v>185</v>
      </c>
      <c r="G1338" s="22">
        <f t="shared" si="3395"/>
        <v>406.30000000000001</v>
      </c>
      <c r="H1338" s="22">
        <f t="shared" si="3396"/>
        <v>406.30000000000001</v>
      </c>
      <c r="I1338" s="22">
        <f t="shared" si="3397"/>
        <v>406.30000000000001</v>
      </c>
      <c r="J1338" s="22">
        <f t="shared" si="3398"/>
        <v>0</v>
      </c>
      <c r="K1338" s="22">
        <f t="shared" si="3399"/>
        <v>0</v>
      </c>
      <c r="L1338" s="22">
        <f t="shared" si="3400"/>
        <v>0</v>
      </c>
      <c r="M1338" s="22">
        <f t="shared" si="3425"/>
        <v>406.30000000000001</v>
      </c>
      <c r="N1338" s="22">
        <f t="shared" si="3426"/>
        <v>406.30000000000001</v>
      </c>
      <c r="O1338" s="22">
        <f t="shared" si="3427"/>
        <v>406.30000000000001</v>
      </c>
      <c r="P1338" s="22">
        <f t="shared" si="3401"/>
        <v>0</v>
      </c>
      <c r="Q1338" s="22">
        <f t="shared" si="3402"/>
        <v>0</v>
      </c>
      <c r="R1338" s="22">
        <f t="shared" si="3403"/>
        <v>0</v>
      </c>
      <c r="S1338" s="22">
        <f t="shared" si="3404"/>
        <v>0</v>
      </c>
      <c r="T1338" s="22">
        <f t="shared" si="3405"/>
        <v>0</v>
      </c>
      <c r="U1338" s="22">
        <f t="shared" si="3406"/>
        <v>0</v>
      </c>
      <c r="V1338" s="22">
        <f t="shared" si="3407"/>
        <v>0</v>
      </c>
      <c r="W1338" s="22">
        <f t="shared" si="3408"/>
        <v>0</v>
      </c>
      <c r="X1338" s="22">
        <f t="shared" si="3409"/>
        <v>0</v>
      </c>
      <c r="Y1338" s="22">
        <f t="shared" si="3410"/>
        <v>0</v>
      </c>
      <c r="Z1338" s="22">
        <f t="shared" si="3411"/>
        <v>0</v>
      </c>
      <c r="AA1338" s="22">
        <f t="shared" si="3412"/>
        <v>0</v>
      </c>
      <c r="AB1338" s="22">
        <f t="shared" si="3413"/>
        <v>0</v>
      </c>
      <c r="AC1338" s="22">
        <f t="shared" si="3378"/>
        <v>406.30000000000001</v>
      </c>
      <c r="AD1338" s="22">
        <f t="shared" si="3379"/>
        <v>406.30000000000001</v>
      </c>
      <c r="AE1338" s="22">
        <f t="shared" si="3380"/>
        <v>406.30000000000001</v>
      </c>
      <c r="AF1338" s="22">
        <f t="shared" si="3414"/>
        <v>0</v>
      </c>
      <c r="AG1338" s="22">
        <f t="shared" si="3382"/>
        <v>406.30000000000001</v>
      </c>
      <c r="AH1338" s="22">
        <f t="shared" si="3383"/>
        <v>406.30000000000001</v>
      </c>
      <c r="AI1338" s="22">
        <f t="shared" si="3384"/>
        <v>406.30000000000001</v>
      </c>
      <c r="AJ1338" s="22">
        <f t="shared" si="3415"/>
        <v>0</v>
      </c>
      <c r="AK1338" s="22">
        <f t="shared" si="3416"/>
        <v>0</v>
      </c>
      <c r="AL1338" s="22">
        <f t="shared" si="3417"/>
        <v>0</v>
      </c>
      <c r="AM1338" s="22">
        <f t="shared" si="3418"/>
        <v>0</v>
      </c>
      <c r="AN1338" s="22">
        <f t="shared" si="3419"/>
        <v>0</v>
      </c>
      <c r="AO1338" s="22">
        <f t="shared" si="3420"/>
        <v>0</v>
      </c>
      <c r="AP1338" s="22">
        <f t="shared" si="3421"/>
        <v>0</v>
      </c>
      <c r="AQ1338" s="22">
        <f t="shared" si="3422"/>
        <v>0</v>
      </c>
      <c r="AR1338" s="22">
        <f t="shared" si="3423"/>
        <v>0</v>
      </c>
      <c r="AS1338" s="22">
        <f t="shared" si="3356"/>
        <v>406.30000000000001</v>
      </c>
      <c r="AT1338" s="22">
        <f t="shared" si="3357"/>
        <v>406.30000000000001</v>
      </c>
      <c r="AU1338" s="22">
        <f t="shared" si="3358"/>
        <v>406.30000000000001</v>
      </c>
      <c r="AV1338" s="22">
        <f t="shared" si="3424"/>
        <v>0</v>
      </c>
      <c r="AW1338" s="23"/>
      <c r="AX1338" s="23"/>
      <c r="AY1338" s="19"/>
      <c r="AZ1338" s="19"/>
      <c r="BA1338" s="19"/>
      <c r="BB1338" s="19"/>
      <c r="BC1338" s="19"/>
      <c r="BD1338" s="19"/>
      <c r="BE1338" s="19"/>
    </row>
    <row r="1339" s="24" customFormat="1" ht="31.5">
      <c r="A1339" s="25" t="s">
        <v>512</v>
      </c>
      <c r="B1339" s="25" t="s">
        <v>80</v>
      </c>
      <c r="C1339" s="25" t="s">
        <v>63</v>
      </c>
      <c r="D1339" s="25"/>
      <c r="E1339" s="35"/>
      <c r="F1339" s="26" t="s">
        <v>186</v>
      </c>
      <c r="G1339" s="27">
        <f t="shared" si="3395"/>
        <v>406.30000000000001</v>
      </c>
      <c r="H1339" s="27">
        <f t="shared" si="3396"/>
        <v>406.30000000000001</v>
      </c>
      <c r="I1339" s="27">
        <f t="shared" si="3397"/>
        <v>406.30000000000001</v>
      </c>
      <c r="J1339" s="27">
        <f t="shared" si="3398"/>
        <v>0</v>
      </c>
      <c r="K1339" s="27">
        <f t="shared" si="3399"/>
        <v>0</v>
      </c>
      <c r="L1339" s="27">
        <f t="shared" si="3400"/>
        <v>0</v>
      </c>
      <c r="M1339" s="27">
        <f t="shared" si="3425"/>
        <v>406.30000000000001</v>
      </c>
      <c r="N1339" s="27">
        <f t="shared" si="3426"/>
        <v>406.30000000000001</v>
      </c>
      <c r="O1339" s="27">
        <f t="shared" si="3427"/>
        <v>406.30000000000001</v>
      </c>
      <c r="P1339" s="27">
        <f t="shared" si="3401"/>
        <v>0</v>
      </c>
      <c r="Q1339" s="27">
        <f t="shared" si="3402"/>
        <v>0</v>
      </c>
      <c r="R1339" s="27">
        <f t="shared" si="3403"/>
        <v>0</v>
      </c>
      <c r="S1339" s="27">
        <f t="shared" si="3404"/>
        <v>0</v>
      </c>
      <c r="T1339" s="27">
        <f t="shared" si="3405"/>
        <v>0</v>
      </c>
      <c r="U1339" s="27">
        <f t="shared" si="3406"/>
        <v>0</v>
      </c>
      <c r="V1339" s="27">
        <f t="shared" si="3407"/>
        <v>0</v>
      </c>
      <c r="W1339" s="27">
        <f t="shared" si="3408"/>
        <v>0</v>
      </c>
      <c r="X1339" s="27">
        <f t="shared" si="3409"/>
        <v>0</v>
      </c>
      <c r="Y1339" s="27">
        <f t="shared" si="3410"/>
        <v>0</v>
      </c>
      <c r="Z1339" s="27">
        <f t="shared" si="3411"/>
        <v>0</v>
      </c>
      <c r="AA1339" s="27">
        <f t="shared" si="3412"/>
        <v>0</v>
      </c>
      <c r="AB1339" s="27">
        <f t="shared" si="3413"/>
        <v>0</v>
      </c>
      <c r="AC1339" s="27">
        <f t="shared" si="3378"/>
        <v>406.30000000000001</v>
      </c>
      <c r="AD1339" s="27">
        <f t="shared" si="3379"/>
        <v>406.30000000000001</v>
      </c>
      <c r="AE1339" s="27">
        <f t="shared" si="3380"/>
        <v>406.30000000000001</v>
      </c>
      <c r="AF1339" s="27">
        <f t="shared" si="3414"/>
        <v>0</v>
      </c>
      <c r="AG1339" s="27">
        <f t="shared" si="3382"/>
        <v>406.30000000000001</v>
      </c>
      <c r="AH1339" s="27">
        <f t="shared" si="3383"/>
        <v>406.30000000000001</v>
      </c>
      <c r="AI1339" s="27">
        <f t="shared" si="3384"/>
        <v>406.30000000000001</v>
      </c>
      <c r="AJ1339" s="27">
        <f t="shared" si="3415"/>
        <v>0</v>
      </c>
      <c r="AK1339" s="27">
        <f t="shared" si="3416"/>
        <v>0</v>
      </c>
      <c r="AL1339" s="27">
        <f t="shared" si="3417"/>
        <v>0</v>
      </c>
      <c r="AM1339" s="27">
        <f t="shared" si="3418"/>
        <v>0</v>
      </c>
      <c r="AN1339" s="27">
        <f t="shared" si="3419"/>
        <v>0</v>
      </c>
      <c r="AO1339" s="27">
        <f t="shared" si="3420"/>
        <v>0</v>
      </c>
      <c r="AP1339" s="27">
        <f t="shared" si="3421"/>
        <v>0</v>
      </c>
      <c r="AQ1339" s="27">
        <f t="shared" si="3422"/>
        <v>0</v>
      </c>
      <c r="AR1339" s="27">
        <f t="shared" si="3423"/>
        <v>0</v>
      </c>
      <c r="AS1339" s="27">
        <f t="shared" si="3356"/>
        <v>406.30000000000001</v>
      </c>
      <c r="AT1339" s="27">
        <f t="shared" si="3357"/>
        <v>406.30000000000001</v>
      </c>
      <c r="AU1339" s="27">
        <f t="shared" si="3358"/>
        <v>406.30000000000001</v>
      </c>
      <c r="AV1339" s="27">
        <f t="shared" si="3424"/>
        <v>0</v>
      </c>
      <c r="AW1339" s="28"/>
      <c r="AX1339" s="28"/>
      <c r="AY1339" s="24"/>
      <c r="AZ1339" s="24"/>
      <c r="BA1339" s="24"/>
      <c r="BB1339" s="24"/>
      <c r="BC1339" s="24"/>
      <c r="BD1339" s="24"/>
      <c r="BE1339" s="24"/>
    </row>
    <row r="1340" ht="31.5">
      <c r="A1340" s="29" t="s">
        <v>512</v>
      </c>
      <c r="B1340" s="29" t="s">
        <v>80</v>
      </c>
      <c r="C1340" s="29" t="s">
        <v>63</v>
      </c>
      <c r="D1340" s="29" t="s">
        <v>149</v>
      </c>
      <c r="E1340" s="36"/>
      <c r="F1340" s="30" t="s">
        <v>150</v>
      </c>
      <c r="G1340" s="31">
        <f t="shared" si="3395"/>
        <v>406.30000000000001</v>
      </c>
      <c r="H1340" s="31">
        <f t="shared" si="3396"/>
        <v>406.30000000000001</v>
      </c>
      <c r="I1340" s="31">
        <f t="shared" si="3397"/>
        <v>406.30000000000001</v>
      </c>
      <c r="J1340" s="31">
        <f t="shared" si="3398"/>
        <v>0</v>
      </c>
      <c r="K1340" s="31">
        <f t="shared" si="3399"/>
        <v>0</v>
      </c>
      <c r="L1340" s="31">
        <f t="shared" si="3400"/>
        <v>0</v>
      </c>
      <c r="M1340" s="31">
        <f t="shared" si="3425"/>
        <v>406.30000000000001</v>
      </c>
      <c r="N1340" s="31">
        <f t="shared" si="3426"/>
        <v>406.30000000000001</v>
      </c>
      <c r="O1340" s="31">
        <f t="shared" si="3427"/>
        <v>406.30000000000001</v>
      </c>
      <c r="P1340" s="31">
        <f t="shared" si="3401"/>
        <v>0</v>
      </c>
      <c r="Q1340" s="31">
        <f t="shared" si="3402"/>
        <v>0</v>
      </c>
      <c r="R1340" s="31">
        <f t="shared" si="3403"/>
        <v>0</v>
      </c>
      <c r="S1340" s="31">
        <f t="shared" si="3404"/>
        <v>0</v>
      </c>
      <c r="T1340" s="31">
        <f t="shared" si="3405"/>
        <v>0</v>
      </c>
      <c r="U1340" s="31">
        <f t="shared" si="3406"/>
        <v>0</v>
      </c>
      <c r="V1340" s="31">
        <f t="shared" si="3407"/>
        <v>0</v>
      </c>
      <c r="W1340" s="31">
        <f t="shared" si="3408"/>
        <v>0</v>
      </c>
      <c r="X1340" s="31">
        <f t="shared" si="3409"/>
        <v>0</v>
      </c>
      <c r="Y1340" s="31">
        <f t="shared" si="3410"/>
        <v>0</v>
      </c>
      <c r="Z1340" s="31">
        <f t="shared" si="3411"/>
        <v>0</v>
      </c>
      <c r="AA1340" s="31">
        <f t="shared" si="3412"/>
        <v>0</v>
      </c>
      <c r="AB1340" s="31">
        <f t="shared" si="3413"/>
        <v>0</v>
      </c>
      <c r="AC1340" s="31">
        <f t="shared" si="3378"/>
        <v>406.30000000000001</v>
      </c>
      <c r="AD1340" s="31">
        <f t="shared" si="3379"/>
        <v>406.30000000000001</v>
      </c>
      <c r="AE1340" s="31">
        <f t="shared" si="3380"/>
        <v>406.30000000000001</v>
      </c>
      <c r="AF1340" s="31">
        <f t="shared" si="3414"/>
        <v>0</v>
      </c>
      <c r="AG1340" s="31">
        <f t="shared" si="3382"/>
        <v>406.30000000000001</v>
      </c>
      <c r="AH1340" s="31">
        <f t="shared" si="3383"/>
        <v>406.30000000000001</v>
      </c>
      <c r="AI1340" s="31">
        <f t="shared" si="3384"/>
        <v>406.30000000000001</v>
      </c>
      <c r="AJ1340" s="31">
        <f t="shared" si="3415"/>
        <v>0</v>
      </c>
      <c r="AK1340" s="31">
        <f t="shared" si="3416"/>
        <v>0</v>
      </c>
      <c r="AL1340" s="31">
        <f t="shared" si="3417"/>
        <v>0</v>
      </c>
      <c r="AM1340" s="31">
        <f t="shared" si="3418"/>
        <v>0</v>
      </c>
      <c r="AN1340" s="31">
        <f t="shared" si="3419"/>
        <v>0</v>
      </c>
      <c r="AO1340" s="31">
        <f t="shared" si="3420"/>
        <v>0</v>
      </c>
      <c r="AP1340" s="31">
        <f t="shared" si="3421"/>
        <v>0</v>
      </c>
      <c r="AQ1340" s="31">
        <f t="shared" si="3422"/>
        <v>0</v>
      </c>
      <c r="AR1340" s="31">
        <f t="shared" si="3423"/>
        <v>0</v>
      </c>
      <c r="AS1340" s="31">
        <f t="shared" si="3356"/>
        <v>406.30000000000001</v>
      </c>
      <c r="AT1340" s="31">
        <f t="shared" si="3357"/>
        <v>406.30000000000001</v>
      </c>
      <c r="AU1340" s="31">
        <f t="shared" si="3358"/>
        <v>406.30000000000001</v>
      </c>
      <c r="AV1340" s="31">
        <f t="shared" si="3424"/>
        <v>0</v>
      </c>
      <c r="AW1340" s="32"/>
      <c r="AX1340" s="32"/>
      <c r="AY1340" s="1"/>
      <c r="AZ1340" s="1"/>
      <c r="BA1340" s="1"/>
      <c r="BB1340" s="1"/>
      <c r="BC1340" s="1"/>
      <c r="BD1340" s="1"/>
      <c r="BE1340" s="1"/>
    </row>
    <row r="1341" hidden="1">
      <c r="A1341" s="29" t="s">
        <v>512</v>
      </c>
      <c r="B1341" s="29" t="s">
        <v>80</v>
      </c>
      <c r="C1341" s="29" t="s">
        <v>63</v>
      </c>
      <c r="D1341" s="29" t="s">
        <v>151</v>
      </c>
      <c r="E1341" s="36"/>
      <c r="F1341" s="30" t="s">
        <v>34</v>
      </c>
      <c r="G1341" s="31">
        <f t="shared" si="3395"/>
        <v>406.30000000000001</v>
      </c>
      <c r="H1341" s="31">
        <f t="shared" si="3396"/>
        <v>406.30000000000001</v>
      </c>
      <c r="I1341" s="31">
        <f t="shared" si="3397"/>
        <v>406.30000000000001</v>
      </c>
      <c r="J1341" s="31">
        <f t="shared" si="3398"/>
        <v>0</v>
      </c>
      <c r="K1341" s="31">
        <f t="shared" si="3399"/>
        <v>0</v>
      </c>
      <c r="L1341" s="31">
        <f t="shared" si="3400"/>
        <v>0</v>
      </c>
      <c r="M1341" s="31">
        <f t="shared" si="3425"/>
        <v>406.30000000000001</v>
      </c>
      <c r="N1341" s="31">
        <f t="shared" si="3426"/>
        <v>406.30000000000001</v>
      </c>
      <c r="O1341" s="31">
        <f t="shared" si="3427"/>
        <v>406.30000000000001</v>
      </c>
      <c r="P1341" s="31">
        <f t="shared" si="3401"/>
        <v>0</v>
      </c>
      <c r="Q1341" s="31">
        <f t="shared" si="3402"/>
        <v>0</v>
      </c>
      <c r="R1341" s="31">
        <f t="shared" si="3403"/>
        <v>0</v>
      </c>
      <c r="S1341" s="31">
        <f t="shared" si="3404"/>
        <v>0</v>
      </c>
      <c r="T1341" s="31">
        <f t="shared" si="3405"/>
        <v>0</v>
      </c>
      <c r="U1341" s="31">
        <f t="shared" si="3406"/>
        <v>0</v>
      </c>
      <c r="V1341" s="31">
        <f t="shared" si="3407"/>
        <v>0</v>
      </c>
      <c r="W1341" s="31">
        <f t="shared" si="3408"/>
        <v>0</v>
      </c>
      <c r="X1341" s="31">
        <f t="shared" si="3409"/>
        <v>0</v>
      </c>
      <c r="Y1341" s="31">
        <f t="shared" si="3410"/>
        <v>0</v>
      </c>
      <c r="Z1341" s="31">
        <f t="shared" si="3411"/>
        <v>0</v>
      </c>
      <c r="AA1341" s="31">
        <f t="shared" si="3412"/>
        <v>0</v>
      </c>
      <c r="AB1341" s="31">
        <f t="shared" si="3413"/>
        <v>0</v>
      </c>
      <c r="AC1341" s="31">
        <f t="shared" si="3378"/>
        <v>406.30000000000001</v>
      </c>
      <c r="AD1341" s="31">
        <f t="shared" si="3379"/>
        <v>406.30000000000001</v>
      </c>
      <c r="AE1341" s="31">
        <f t="shared" si="3380"/>
        <v>406.30000000000001</v>
      </c>
      <c r="AF1341" s="31">
        <f t="shared" si="3414"/>
        <v>0</v>
      </c>
      <c r="AG1341" s="31">
        <f t="shared" si="3382"/>
        <v>406.30000000000001</v>
      </c>
      <c r="AH1341" s="31">
        <f t="shared" si="3383"/>
        <v>406.30000000000001</v>
      </c>
      <c r="AI1341" s="31">
        <f t="shared" si="3384"/>
        <v>406.30000000000001</v>
      </c>
      <c r="AJ1341" s="31">
        <f t="shared" si="3415"/>
        <v>0</v>
      </c>
      <c r="AK1341" s="31">
        <f t="shared" si="3416"/>
        <v>0</v>
      </c>
      <c r="AL1341" s="31">
        <f t="shared" si="3417"/>
        <v>0</v>
      </c>
      <c r="AM1341" s="31">
        <f t="shared" si="3418"/>
        <v>0</v>
      </c>
      <c r="AN1341" s="31">
        <f t="shared" si="3419"/>
        <v>0</v>
      </c>
      <c r="AO1341" s="31">
        <f t="shared" si="3420"/>
        <v>0</v>
      </c>
      <c r="AP1341" s="31">
        <f t="shared" si="3421"/>
        <v>0</v>
      </c>
      <c r="AQ1341" s="31">
        <f t="shared" si="3422"/>
        <v>0</v>
      </c>
      <c r="AR1341" s="31">
        <f t="shared" si="3423"/>
        <v>0</v>
      </c>
      <c r="AS1341" s="31">
        <f t="shared" si="3356"/>
        <v>406.30000000000001</v>
      </c>
      <c r="AT1341" s="31">
        <f t="shared" si="3357"/>
        <v>406.30000000000001</v>
      </c>
      <c r="AU1341" s="31">
        <f t="shared" si="3358"/>
        <v>406.30000000000001</v>
      </c>
      <c r="AV1341" s="31">
        <f t="shared" si="3424"/>
        <v>0</v>
      </c>
      <c r="AW1341" s="32">
        <v>0</v>
      </c>
      <c r="AX1341" s="32"/>
      <c r="AY1341" s="1" t="s">
        <v>152</v>
      </c>
      <c r="AZ1341" s="1"/>
      <c r="BA1341" s="1"/>
      <c r="BB1341" s="1"/>
      <c r="BC1341" s="1"/>
      <c r="BD1341" s="1"/>
      <c r="BE1341" s="1"/>
    </row>
    <row r="1342" ht="47.25">
      <c r="A1342" s="29" t="s">
        <v>512</v>
      </c>
      <c r="B1342" s="29" t="s">
        <v>80</v>
      </c>
      <c r="C1342" s="29" t="s">
        <v>63</v>
      </c>
      <c r="D1342" s="29" t="s">
        <v>170</v>
      </c>
      <c r="E1342" s="36"/>
      <c r="F1342" s="42" t="s">
        <v>171</v>
      </c>
      <c r="G1342" s="31">
        <f t="shared" si="3395"/>
        <v>406.30000000000001</v>
      </c>
      <c r="H1342" s="31">
        <f t="shared" si="3396"/>
        <v>406.30000000000001</v>
      </c>
      <c r="I1342" s="31">
        <f t="shared" si="3397"/>
        <v>406.30000000000001</v>
      </c>
      <c r="J1342" s="31">
        <f t="shared" si="3398"/>
        <v>0</v>
      </c>
      <c r="K1342" s="31">
        <f t="shared" si="3399"/>
        <v>0</v>
      </c>
      <c r="L1342" s="31">
        <f t="shared" si="3400"/>
        <v>0</v>
      </c>
      <c r="M1342" s="31">
        <f t="shared" si="3425"/>
        <v>406.30000000000001</v>
      </c>
      <c r="N1342" s="31">
        <f t="shared" si="3426"/>
        <v>406.30000000000001</v>
      </c>
      <c r="O1342" s="31">
        <f t="shared" si="3427"/>
        <v>406.30000000000001</v>
      </c>
      <c r="P1342" s="31">
        <f t="shared" si="3401"/>
        <v>0</v>
      </c>
      <c r="Q1342" s="31">
        <f t="shared" si="3402"/>
        <v>0</v>
      </c>
      <c r="R1342" s="31">
        <f t="shared" si="3403"/>
        <v>0</v>
      </c>
      <c r="S1342" s="31">
        <f t="shared" si="3404"/>
        <v>0</v>
      </c>
      <c r="T1342" s="31">
        <f t="shared" si="3405"/>
        <v>0</v>
      </c>
      <c r="U1342" s="31">
        <f t="shared" si="3406"/>
        <v>0</v>
      </c>
      <c r="V1342" s="31">
        <f t="shared" si="3407"/>
        <v>0</v>
      </c>
      <c r="W1342" s="31">
        <f t="shared" si="3408"/>
        <v>0</v>
      </c>
      <c r="X1342" s="31">
        <f t="shared" si="3409"/>
        <v>0</v>
      </c>
      <c r="Y1342" s="31">
        <f t="shared" si="3410"/>
        <v>0</v>
      </c>
      <c r="Z1342" s="31">
        <f t="shared" si="3411"/>
        <v>0</v>
      </c>
      <c r="AA1342" s="31">
        <f t="shared" si="3412"/>
        <v>0</v>
      </c>
      <c r="AB1342" s="31">
        <f t="shared" si="3413"/>
        <v>0</v>
      </c>
      <c r="AC1342" s="31">
        <f t="shared" si="3378"/>
        <v>406.30000000000001</v>
      </c>
      <c r="AD1342" s="31">
        <f t="shared" si="3379"/>
        <v>406.30000000000001</v>
      </c>
      <c r="AE1342" s="31">
        <f t="shared" si="3380"/>
        <v>406.30000000000001</v>
      </c>
      <c r="AF1342" s="31">
        <f t="shared" si="3414"/>
        <v>0</v>
      </c>
      <c r="AG1342" s="31">
        <f t="shared" si="3382"/>
        <v>406.30000000000001</v>
      </c>
      <c r="AH1342" s="31">
        <f t="shared" si="3383"/>
        <v>406.30000000000001</v>
      </c>
      <c r="AI1342" s="31">
        <f t="shared" si="3384"/>
        <v>406.30000000000001</v>
      </c>
      <c r="AJ1342" s="31">
        <f t="shared" si="3415"/>
        <v>0</v>
      </c>
      <c r="AK1342" s="31">
        <f t="shared" si="3416"/>
        <v>0</v>
      </c>
      <c r="AL1342" s="31">
        <f t="shared" si="3417"/>
        <v>0</v>
      </c>
      <c r="AM1342" s="31">
        <f t="shared" si="3418"/>
        <v>0</v>
      </c>
      <c r="AN1342" s="31">
        <f t="shared" si="3419"/>
        <v>0</v>
      </c>
      <c r="AO1342" s="31">
        <f t="shared" si="3420"/>
        <v>0</v>
      </c>
      <c r="AP1342" s="31">
        <f t="shared" si="3421"/>
        <v>0</v>
      </c>
      <c r="AQ1342" s="31">
        <f t="shared" si="3422"/>
        <v>0</v>
      </c>
      <c r="AR1342" s="31">
        <f t="shared" si="3423"/>
        <v>0</v>
      </c>
      <c r="AS1342" s="31">
        <f t="shared" si="3356"/>
        <v>406.30000000000001</v>
      </c>
      <c r="AT1342" s="31">
        <f t="shared" si="3357"/>
        <v>406.30000000000001</v>
      </c>
      <c r="AU1342" s="31">
        <f t="shared" si="3358"/>
        <v>406.30000000000001</v>
      </c>
      <c r="AV1342" s="31">
        <f t="shared" si="3424"/>
        <v>0</v>
      </c>
      <c r="AW1342" s="32"/>
      <c r="AX1342" s="32"/>
      <c r="AY1342" s="1"/>
      <c r="AZ1342" s="1"/>
      <c r="BA1342" s="1"/>
      <c r="BB1342" s="1"/>
      <c r="BC1342" s="1"/>
      <c r="BD1342" s="1"/>
      <c r="BE1342" s="1"/>
    </row>
    <row r="1343">
      <c r="A1343" s="29" t="s">
        <v>512</v>
      </c>
      <c r="B1343" s="29" t="s">
        <v>80</v>
      </c>
      <c r="C1343" s="29" t="s">
        <v>63</v>
      </c>
      <c r="D1343" s="29" t="s">
        <v>187</v>
      </c>
      <c r="E1343" s="36"/>
      <c r="F1343" s="30" t="s">
        <v>188</v>
      </c>
      <c r="G1343" s="31">
        <f t="shared" si="3395"/>
        <v>406.30000000000001</v>
      </c>
      <c r="H1343" s="31">
        <f t="shared" si="3396"/>
        <v>406.30000000000001</v>
      </c>
      <c r="I1343" s="31">
        <f t="shared" si="3397"/>
        <v>406.30000000000001</v>
      </c>
      <c r="J1343" s="31">
        <f t="shared" si="3398"/>
        <v>0</v>
      </c>
      <c r="K1343" s="31">
        <f t="shared" si="3399"/>
        <v>0</v>
      </c>
      <c r="L1343" s="31">
        <f t="shared" si="3400"/>
        <v>0</v>
      </c>
      <c r="M1343" s="31">
        <f t="shared" si="3425"/>
        <v>406.30000000000001</v>
      </c>
      <c r="N1343" s="31">
        <f t="shared" si="3426"/>
        <v>406.30000000000001</v>
      </c>
      <c r="O1343" s="31">
        <f t="shared" si="3427"/>
        <v>406.30000000000001</v>
      </c>
      <c r="P1343" s="31">
        <f t="shared" si="3401"/>
        <v>0</v>
      </c>
      <c r="Q1343" s="31">
        <f t="shared" si="3402"/>
        <v>0</v>
      </c>
      <c r="R1343" s="31">
        <f t="shared" si="3403"/>
        <v>0</v>
      </c>
      <c r="S1343" s="31">
        <f t="shared" si="3404"/>
        <v>0</v>
      </c>
      <c r="T1343" s="31">
        <f t="shared" si="3405"/>
        <v>0</v>
      </c>
      <c r="U1343" s="31">
        <f t="shared" si="3406"/>
        <v>0</v>
      </c>
      <c r="V1343" s="31">
        <f t="shared" si="3407"/>
        <v>0</v>
      </c>
      <c r="W1343" s="31">
        <f t="shared" si="3408"/>
        <v>0</v>
      </c>
      <c r="X1343" s="31">
        <f t="shared" si="3409"/>
        <v>0</v>
      </c>
      <c r="Y1343" s="31">
        <f t="shared" si="3410"/>
        <v>0</v>
      </c>
      <c r="Z1343" s="31">
        <f t="shared" si="3411"/>
        <v>0</v>
      </c>
      <c r="AA1343" s="31">
        <f t="shared" si="3412"/>
        <v>0</v>
      </c>
      <c r="AB1343" s="31">
        <f t="shared" si="3413"/>
        <v>0</v>
      </c>
      <c r="AC1343" s="31">
        <f t="shared" si="3378"/>
        <v>406.30000000000001</v>
      </c>
      <c r="AD1343" s="31">
        <f t="shared" si="3379"/>
        <v>406.30000000000001</v>
      </c>
      <c r="AE1343" s="31">
        <f t="shared" si="3380"/>
        <v>406.30000000000001</v>
      </c>
      <c r="AF1343" s="31">
        <f t="shared" si="3414"/>
        <v>0</v>
      </c>
      <c r="AG1343" s="31">
        <f t="shared" si="3382"/>
        <v>406.30000000000001</v>
      </c>
      <c r="AH1343" s="31">
        <f t="shared" si="3383"/>
        <v>406.30000000000001</v>
      </c>
      <c r="AI1343" s="31">
        <f t="shared" si="3384"/>
        <v>406.30000000000001</v>
      </c>
      <c r="AJ1343" s="31">
        <f t="shared" si="3415"/>
        <v>0</v>
      </c>
      <c r="AK1343" s="31">
        <f t="shared" si="3416"/>
        <v>0</v>
      </c>
      <c r="AL1343" s="31">
        <f t="shared" si="3417"/>
        <v>0</v>
      </c>
      <c r="AM1343" s="31">
        <f t="shared" si="3418"/>
        <v>0</v>
      </c>
      <c r="AN1343" s="31">
        <f t="shared" si="3419"/>
        <v>0</v>
      </c>
      <c r="AO1343" s="31">
        <f t="shared" si="3420"/>
        <v>0</v>
      </c>
      <c r="AP1343" s="31">
        <f t="shared" si="3421"/>
        <v>0</v>
      </c>
      <c r="AQ1343" s="31">
        <f t="shared" si="3422"/>
        <v>0</v>
      </c>
      <c r="AR1343" s="31">
        <f t="shared" si="3423"/>
        <v>0</v>
      </c>
      <c r="AS1343" s="31">
        <f t="shared" si="3356"/>
        <v>406.30000000000001</v>
      </c>
      <c r="AT1343" s="31">
        <f t="shared" si="3357"/>
        <v>406.30000000000001</v>
      </c>
      <c r="AU1343" s="31">
        <f t="shared" si="3358"/>
        <v>406.30000000000001</v>
      </c>
      <c r="AV1343" s="31">
        <f t="shared" si="3424"/>
        <v>0</v>
      </c>
      <c r="AW1343" s="32"/>
      <c r="AX1343" s="32"/>
      <c r="AY1343" s="1"/>
      <c r="AZ1343" s="1"/>
      <c r="BA1343" s="1"/>
      <c r="BB1343" s="1"/>
      <c r="BC1343" s="1"/>
      <c r="BD1343" s="1"/>
      <c r="BE1343" s="1"/>
    </row>
    <row r="1344" ht="31.5">
      <c r="A1344" s="29" t="s">
        <v>512</v>
      </c>
      <c r="B1344" s="29" t="s">
        <v>80</v>
      </c>
      <c r="C1344" s="29" t="s">
        <v>63</v>
      </c>
      <c r="D1344" s="29" t="s">
        <v>187</v>
      </c>
      <c r="E1344" s="29" t="s">
        <v>39</v>
      </c>
      <c r="F1344" s="30" t="s">
        <v>40</v>
      </c>
      <c r="G1344" s="31">
        <v>406.30000000000001</v>
      </c>
      <c r="H1344" s="31">
        <v>406.30000000000001</v>
      </c>
      <c r="I1344" s="31">
        <v>406.30000000000001</v>
      </c>
      <c r="J1344" s="31"/>
      <c r="K1344" s="31"/>
      <c r="L1344" s="31"/>
      <c r="M1344" s="31">
        <f t="shared" si="3425"/>
        <v>406.30000000000001</v>
      </c>
      <c r="N1344" s="31">
        <f t="shared" si="3426"/>
        <v>406.30000000000001</v>
      </c>
      <c r="O1344" s="31">
        <f t="shared" si="3427"/>
        <v>406.30000000000001</v>
      </c>
      <c r="P1344" s="31"/>
      <c r="Q1344" s="31"/>
      <c r="R1344" s="31"/>
      <c r="S1344" s="31"/>
      <c r="T1344" s="31"/>
      <c r="U1344" s="31"/>
      <c r="V1344" s="31"/>
      <c r="W1344" s="31"/>
      <c r="X1344" s="31"/>
      <c r="Y1344" s="31"/>
      <c r="Z1344" s="31"/>
      <c r="AA1344" s="31"/>
      <c r="AB1344" s="31"/>
      <c r="AC1344" s="31">
        <f t="shared" si="3378"/>
        <v>406.30000000000001</v>
      </c>
      <c r="AD1344" s="31">
        <f t="shared" si="3379"/>
        <v>406.30000000000001</v>
      </c>
      <c r="AE1344" s="31">
        <f t="shared" si="3380"/>
        <v>406.30000000000001</v>
      </c>
      <c r="AF1344" s="31"/>
      <c r="AG1344" s="31">
        <f t="shared" si="3382"/>
        <v>406.30000000000001</v>
      </c>
      <c r="AH1344" s="31">
        <f t="shared" si="3383"/>
        <v>406.30000000000001</v>
      </c>
      <c r="AI1344" s="31">
        <f t="shared" si="3384"/>
        <v>406.30000000000001</v>
      </c>
      <c r="AJ1344" s="31"/>
      <c r="AK1344" s="31"/>
      <c r="AL1344" s="31"/>
      <c r="AM1344" s="31"/>
      <c r="AN1344" s="31"/>
      <c r="AO1344" s="31"/>
      <c r="AP1344" s="31"/>
      <c r="AQ1344" s="31"/>
      <c r="AR1344" s="31"/>
      <c r="AS1344" s="31">
        <f t="shared" si="3356"/>
        <v>406.30000000000001</v>
      </c>
      <c r="AT1344" s="31">
        <f t="shared" si="3357"/>
        <v>406.30000000000001</v>
      </c>
      <c r="AU1344" s="31">
        <f t="shared" si="3358"/>
        <v>406.30000000000001</v>
      </c>
      <c r="AV1344" s="31"/>
      <c r="AW1344" s="32"/>
      <c r="AX1344" s="32"/>
      <c r="AY1344" s="1"/>
      <c r="AZ1344" s="1"/>
      <c r="BA1344" s="1"/>
      <c r="BB1344" s="1"/>
      <c r="BC1344" s="1"/>
      <c r="BD1344" s="1"/>
      <c r="BE1344" s="1"/>
    </row>
    <row r="1345" s="19" customFormat="1">
      <c r="A1345" s="20" t="s">
        <v>512</v>
      </c>
      <c r="B1345" s="20" t="s">
        <v>74</v>
      </c>
      <c r="C1345" s="20"/>
      <c r="D1345" s="20"/>
      <c r="E1345" s="20"/>
      <c r="F1345" s="21" t="s">
        <v>201</v>
      </c>
      <c r="G1345" s="22">
        <f t="shared" si="3395"/>
        <v>3903</v>
      </c>
      <c r="H1345" s="22">
        <f t="shared" si="3396"/>
        <v>3903</v>
      </c>
      <c r="I1345" s="22">
        <f t="shared" si="3397"/>
        <v>3903</v>
      </c>
      <c r="J1345" s="22">
        <f t="shared" si="3398"/>
        <v>0</v>
      </c>
      <c r="K1345" s="22">
        <f t="shared" si="3399"/>
        <v>0</v>
      </c>
      <c r="L1345" s="22">
        <f t="shared" si="3400"/>
        <v>0</v>
      </c>
      <c r="M1345" s="22">
        <f t="shared" si="3425"/>
        <v>3903</v>
      </c>
      <c r="N1345" s="22">
        <f t="shared" si="3426"/>
        <v>3903</v>
      </c>
      <c r="O1345" s="22">
        <f t="shared" si="3427"/>
        <v>3903</v>
      </c>
      <c r="P1345" s="22">
        <f t="shared" si="3401"/>
        <v>0</v>
      </c>
      <c r="Q1345" s="22">
        <f t="shared" si="3402"/>
        <v>0</v>
      </c>
      <c r="R1345" s="22">
        <f t="shared" si="3403"/>
        <v>0</v>
      </c>
      <c r="S1345" s="22">
        <f t="shared" si="3404"/>
        <v>0</v>
      </c>
      <c r="T1345" s="22">
        <f t="shared" si="3405"/>
        <v>0</v>
      </c>
      <c r="U1345" s="22">
        <f t="shared" si="3406"/>
        <v>0</v>
      </c>
      <c r="V1345" s="22">
        <f t="shared" si="3407"/>
        <v>0</v>
      </c>
      <c r="W1345" s="22">
        <f t="shared" si="3408"/>
        <v>0</v>
      </c>
      <c r="X1345" s="22">
        <f t="shared" si="3409"/>
        <v>0</v>
      </c>
      <c r="Y1345" s="22">
        <f t="shared" si="3410"/>
        <v>0</v>
      </c>
      <c r="Z1345" s="22">
        <f t="shared" si="3411"/>
        <v>0</v>
      </c>
      <c r="AA1345" s="22">
        <f t="shared" si="3412"/>
        <v>0</v>
      </c>
      <c r="AB1345" s="22">
        <f t="shared" si="3413"/>
        <v>0</v>
      </c>
      <c r="AC1345" s="22">
        <f t="shared" si="3378"/>
        <v>3903</v>
      </c>
      <c r="AD1345" s="22">
        <f t="shared" si="3379"/>
        <v>3903</v>
      </c>
      <c r="AE1345" s="22">
        <f t="shared" si="3380"/>
        <v>3903</v>
      </c>
      <c r="AF1345" s="22">
        <f t="shared" si="3414"/>
        <v>0</v>
      </c>
      <c r="AG1345" s="22">
        <f t="shared" si="3382"/>
        <v>3903</v>
      </c>
      <c r="AH1345" s="22">
        <f t="shared" si="3383"/>
        <v>3903</v>
      </c>
      <c r="AI1345" s="22">
        <f t="shared" si="3384"/>
        <v>3903</v>
      </c>
      <c r="AJ1345" s="22">
        <f t="shared" si="3415"/>
        <v>0</v>
      </c>
      <c r="AK1345" s="22">
        <f t="shared" si="3416"/>
        <v>0</v>
      </c>
      <c r="AL1345" s="22">
        <f t="shared" si="3417"/>
        <v>0</v>
      </c>
      <c r="AM1345" s="22">
        <f t="shared" si="3418"/>
        <v>0</v>
      </c>
      <c r="AN1345" s="22">
        <f t="shared" si="3419"/>
        <v>0</v>
      </c>
      <c r="AO1345" s="22">
        <f t="shared" si="3420"/>
        <v>0</v>
      </c>
      <c r="AP1345" s="22">
        <f t="shared" si="3421"/>
        <v>0</v>
      </c>
      <c r="AQ1345" s="22">
        <f t="shared" si="3422"/>
        <v>0</v>
      </c>
      <c r="AR1345" s="22">
        <f t="shared" si="3423"/>
        <v>0</v>
      </c>
      <c r="AS1345" s="22">
        <f t="shared" si="3356"/>
        <v>3903</v>
      </c>
      <c r="AT1345" s="22">
        <f t="shared" si="3357"/>
        <v>3903</v>
      </c>
      <c r="AU1345" s="22">
        <f t="shared" si="3358"/>
        <v>3903</v>
      </c>
      <c r="AV1345" s="22">
        <f t="shared" si="3424"/>
        <v>0</v>
      </c>
      <c r="AW1345" s="23"/>
      <c r="AX1345" s="23"/>
      <c r="AY1345" s="19"/>
      <c r="AZ1345" s="19"/>
      <c r="BA1345" s="19"/>
      <c r="BB1345" s="19"/>
      <c r="BC1345" s="19"/>
      <c r="BD1345" s="19"/>
      <c r="BE1345" s="19"/>
    </row>
    <row r="1346" s="24" customFormat="1">
      <c r="A1346" s="25" t="s">
        <v>512</v>
      </c>
      <c r="B1346" s="25" t="s">
        <v>74</v>
      </c>
      <c r="C1346" s="25" t="s">
        <v>74</v>
      </c>
      <c r="D1346" s="25"/>
      <c r="E1346" s="25"/>
      <c r="F1346" s="26" t="s">
        <v>221</v>
      </c>
      <c r="G1346" s="27">
        <f>G1347+G1352</f>
        <v>3903</v>
      </c>
      <c r="H1346" s="27">
        <f>H1347+H1352</f>
        <v>3903</v>
      </c>
      <c r="I1346" s="27">
        <f>I1347+I1352</f>
        <v>3903</v>
      </c>
      <c r="J1346" s="27">
        <f>J1347+J1352</f>
        <v>0</v>
      </c>
      <c r="K1346" s="27">
        <f>K1347+K1352</f>
        <v>0</v>
      </c>
      <c r="L1346" s="27">
        <f>L1347+L1352</f>
        <v>0</v>
      </c>
      <c r="M1346" s="27">
        <f t="shared" si="3425"/>
        <v>3903</v>
      </c>
      <c r="N1346" s="27">
        <f t="shared" si="3426"/>
        <v>3903</v>
      </c>
      <c r="O1346" s="27">
        <f t="shared" si="3427"/>
        <v>3903</v>
      </c>
      <c r="P1346" s="27">
        <f>P1347+P1352</f>
        <v>0</v>
      </c>
      <c r="Q1346" s="27">
        <f>Q1347+Q1352</f>
        <v>0</v>
      </c>
      <c r="R1346" s="27">
        <f>R1347+R1352</f>
        <v>0</v>
      </c>
      <c r="S1346" s="27">
        <f>S1347+S1352</f>
        <v>0</v>
      </c>
      <c r="T1346" s="27">
        <f>T1347+T1352</f>
        <v>0</v>
      </c>
      <c r="U1346" s="27">
        <f>U1347+U1352</f>
        <v>0</v>
      </c>
      <c r="V1346" s="27">
        <f>V1347+V1352</f>
        <v>0</v>
      </c>
      <c r="W1346" s="27">
        <f>W1347+W1352</f>
        <v>0</v>
      </c>
      <c r="X1346" s="27">
        <f>X1347+X1352</f>
        <v>0</v>
      </c>
      <c r="Y1346" s="27">
        <f>Y1347+Y1352</f>
        <v>0</v>
      </c>
      <c r="Z1346" s="27">
        <f>Z1347+Z1352</f>
        <v>0</v>
      </c>
      <c r="AA1346" s="27">
        <f>AA1347+AA1352</f>
        <v>0</v>
      </c>
      <c r="AB1346" s="27">
        <f>AB1347+AB1352</f>
        <v>0</v>
      </c>
      <c r="AC1346" s="27">
        <f t="shared" si="3378"/>
        <v>3903</v>
      </c>
      <c r="AD1346" s="27">
        <f t="shared" si="3379"/>
        <v>3903</v>
      </c>
      <c r="AE1346" s="27">
        <f t="shared" si="3380"/>
        <v>3903</v>
      </c>
      <c r="AF1346" s="27">
        <f>AF1347+AF1352</f>
        <v>0</v>
      </c>
      <c r="AG1346" s="27">
        <f t="shared" si="3382"/>
        <v>3903</v>
      </c>
      <c r="AH1346" s="27">
        <f t="shared" si="3383"/>
        <v>3903</v>
      </c>
      <c r="AI1346" s="27">
        <f t="shared" si="3384"/>
        <v>3903</v>
      </c>
      <c r="AJ1346" s="27">
        <f>AJ1347+AJ1352</f>
        <v>0</v>
      </c>
      <c r="AK1346" s="27">
        <f>AK1347+AK1352</f>
        <v>0</v>
      </c>
      <c r="AL1346" s="27">
        <f>AL1347+AL1352</f>
        <v>0</v>
      </c>
      <c r="AM1346" s="27">
        <f>AM1347+AM1352</f>
        <v>0</v>
      </c>
      <c r="AN1346" s="27">
        <f>AN1347+AN1352</f>
        <v>0</v>
      </c>
      <c r="AO1346" s="27">
        <f>AO1347+AO1352</f>
        <v>0</v>
      </c>
      <c r="AP1346" s="27">
        <f>AP1347+AP1352</f>
        <v>0</v>
      </c>
      <c r="AQ1346" s="27">
        <f>AQ1347+AQ1352</f>
        <v>0</v>
      </c>
      <c r="AR1346" s="27">
        <f>AR1347+AR1352</f>
        <v>0</v>
      </c>
      <c r="AS1346" s="27">
        <f t="shared" si="3356"/>
        <v>3903</v>
      </c>
      <c r="AT1346" s="27">
        <f t="shared" si="3357"/>
        <v>3903</v>
      </c>
      <c r="AU1346" s="27">
        <f t="shared" si="3358"/>
        <v>3903</v>
      </c>
      <c r="AV1346" s="27">
        <f>AV1347+AV1352</f>
        <v>0</v>
      </c>
      <c r="AW1346" s="28"/>
      <c r="AX1346" s="28"/>
      <c r="AY1346" s="24"/>
      <c r="AZ1346" s="24"/>
      <c r="BA1346" s="24"/>
      <c r="BB1346" s="24"/>
      <c r="BC1346" s="24"/>
      <c r="BD1346" s="24"/>
      <c r="BE1346" s="24"/>
    </row>
    <row r="1347" ht="31.5">
      <c r="A1347" s="29" t="s">
        <v>512</v>
      </c>
      <c r="B1347" s="29" t="s">
        <v>74</v>
      </c>
      <c r="C1347" s="29" t="s">
        <v>74</v>
      </c>
      <c r="D1347" s="29" t="s">
        <v>203</v>
      </c>
      <c r="E1347" s="36"/>
      <c r="F1347" s="30" t="s">
        <v>204</v>
      </c>
      <c r="G1347" s="31">
        <f t="shared" ref="G1347:G1369" si="3428">G1348</f>
        <v>3353</v>
      </c>
      <c r="H1347" s="31">
        <f t="shared" ref="H1347:H1369" si="3429">H1348</f>
        <v>3353</v>
      </c>
      <c r="I1347" s="31">
        <f t="shared" ref="I1347:I1369" si="3430">I1348</f>
        <v>3353</v>
      </c>
      <c r="J1347" s="31">
        <f t="shared" ref="J1347:J1369" si="3431">J1348</f>
        <v>0</v>
      </c>
      <c r="K1347" s="31">
        <f t="shared" ref="K1347:K1369" si="3432">K1348</f>
        <v>0</v>
      </c>
      <c r="L1347" s="31">
        <f t="shared" ref="L1347:L1369" si="3433">L1348</f>
        <v>0</v>
      </c>
      <c r="M1347" s="31">
        <f t="shared" si="3425"/>
        <v>3353</v>
      </c>
      <c r="N1347" s="31">
        <f t="shared" si="3426"/>
        <v>3353</v>
      </c>
      <c r="O1347" s="31">
        <f t="shared" si="3427"/>
        <v>3353</v>
      </c>
      <c r="P1347" s="31">
        <f t="shared" ref="P1347:P1369" si="3434">P1348</f>
        <v>0</v>
      </c>
      <c r="Q1347" s="31">
        <f t="shared" ref="Q1347:Q1369" si="3435">Q1348</f>
        <v>0</v>
      </c>
      <c r="R1347" s="31">
        <f t="shared" ref="R1347:R1369" si="3436">R1348</f>
        <v>0</v>
      </c>
      <c r="S1347" s="31">
        <f t="shared" ref="S1347:S1369" si="3437">S1348</f>
        <v>0</v>
      </c>
      <c r="T1347" s="31">
        <f t="shared" ref="T1347:T1369" si="3438">T1348</f>
        <v>0</v>
      </c>
      <c r="U1347" s="31">
        <f t="shared" ref="U1347:U1369" si="3439">U1348</f>
        <v>0</v>
      </c>
      <c r="V1347" s="31">
        <f t="shared" ref="V1347:V1369" si="3440">V1348</f>
        <v>0</v>
      </c>
      <c r="W1347" s="31">
        <f t="shared" ref="W1347:W1369" si="3441">W1348</f>
        <v>0</v>
      </c>
      <c r="X1347" s="31">
        <f t="shared" ref="X1347:X1369" si="3442">X1348</f>
        <v>0</v>
      </c>
      <c r="Y1347" s="31">
        <f t="shared" ref="Y1347:Y1369" si="3443">Y1348</f>
        <v>0</v>
      </c>
      <c r="Z1347" s="31">
        <f t="shared" ref="Z1347:Z1369" si="3444">Z1348</f>
        <v>0</v>
      </c>
      <c r="AA1347" s="31">
        <f t="shared" ref="AA1347:AA1369" si="3445">AA1348</f>
        <v>0</v>
      </c>
      <c r="AB1347" s="31">
        <f t="shared" ref="AB1347:AB1369" si="3446">AB1348</f>
        <v>0</v>
      </c>
      <c r="AC1347" s="31">
        <f t="shared" si="3378"/>
        <v>3353</v>
      </c>
      <c r="AD1347" s="31">
        <f t="shared" si="3379"/>
        <v>3353</v>
      </c>
      <c r="AE1347" s="31">
        <f t="shared" si="3380"/>
        <v>3353</v>
      </c>
      <c r="AF1347" s="31">
        <f t="shared" ref="AF1347:AF1369" si="3447">AF1348</f>
        <v>0</v>
      </c>
      <c r="AG1347" s="31">
        <f t="shared" si="3382"/>
        <v>3353</v>
      </c>
      <c r="AH1347" s="31">
        <f t="shared" si="3383"/>
        <v>3353</v>
      </c>
      <c r="AI1347" s="31">
        <f t="shared" si="3384"/>
        <v>3353</v>
      </c>
      <c r="AJ1347" s="31">
        <f t="shared" ref="AJ1347:AJ1369" si="3448">AJ1348</f>
        <v>0</v>
      </c>
      <c r="AK1347" s="31">
        <f t="shared" ref="AK1347:AK1369" si="3449">AK1348</f>
        <v>0</v>
      </c>
      <c r="AL1347" s="31">
        <f t="shared" ref="AL1347:AL1369" si="3450">AL1348</f>
        <v>0</v>
      </c>
      <c r="AM1347" s="31">
        <f t="shared" ref="AM1347:AM1369" si="3451">AM1348</f>
        <v>0</v>
      </c>
      <c r="AN1347" s="31">
        <f t="shared" ref="AN1347:AN1369" si="3452">AN1348</f>
        <v>0</v>
      </c>
      <c r="AO1347" s="31">
        <f t="shared" ref="AO1347:AO1369" si="3453">AO1348</f>
        <v>0</v>
      </c>
      <c r="AP1347" s="31">
        <f t="shared" ref="AP1347:AP1369" si="3454">AP1348</f>
        <v>0</v>
      </c>
      <c r="AQ1347" s="31">
        <f t="shared" ref="AQ1347:AQ1369" si="3455">AQ1348</f>
        <v>0</v>
      </c>
      <c r="AR1347" s="31">
        <f t="shared" ref="AR1347:AR1369" si="3456">AR1348</f>
        <v>0</v>
      </c>
      <c r="AS1347" s="31">
        <f t="shared" si="3356"/>
        <v>3353</v>
      </c>
      <c r="AT1347" s="31">
        <f t="shared" si="3357"/>
        <v>3353</v>
      </c>
      <c r="AU1347" s="31">
        <f t="shared" si="3358"/>
        <v>3353</v>
      </c>
      <c r="AV1347" s="31">
        <f t="shared" ref="AV1347:AV1369" si="3457">AV1348</f>
        <v>0</v>
      </c>
      <c r="AW1347" s="32"/>
      <c r="AX1347" s="32"/>
      <c r="AY1347" s="1"/>
      <c r="AZ1347" s="1"/>
      <c r="BA1347" s="1"/>
      <c r="BB1347" s="1"/>
      <c r="BC1347" s="1"/>
      <c r="BD1347" s="1"/>
      <c r="BE1347" s="1"/>
    </row>
    <row r="1348" hidden="1">
      <c r="A1348" s="29" t="s">
        <v>512</v>
      </c>
      <c r="B1348" s="29" t="s">
        <v>74</v>
      </c>
      <c r="C1348" s="29" t="s">
        <v>74</v>
      </c>
      <c r="D1348" s="29" t="s">
        <v>205</v>
      </c>
      <c r="E1348" s="36"/>
      <c r="F1348" s="30" t="s">
        <v>34</v>
      </c>
      <c r="G1348" s="31">
        <f t="shared" si="3428"/>
        <v>3353</v>
      </c>
      <c r="H1348" s="31">
        <f t="shared" si="3429"/>
        <v>3353</v>
      </c>
      <c r="I1348" s="31">
        <f t="shared" si="3430"/>
        <v>3353</v>
      </c>
      <c r="J1348" s="31">
        <f t="shared" si="3431"/>
        <v>0</v>
      </c>
      <c r="K1348" s="31">
        <f t="shared" si="3432"/>
        <v>0</v>
      </c>
      <c r="L1348" s="31">
        <f t="shared" si="3433"/>
        <v>0</v>
      </c>
      <c r="M1348" s="31">
        <f t="shared" si="3425"/>
        <v>3353</v>
      </c>
      <c r="N1348" s="31">
        <f t="shared" si="3426"/>
        <v>3353</v>
      </c>
      <c r="O1348" s="31">
        <f t="shared" si="3427"/>
        <v>3353</v>
      </c>
      <c r="P1348" s="31">
        <f t="shared" si="3434"/>
        <v>0</v>
      </c>
      <c r="Q1348" s="31">
        <f t="shared" si="3435"/>
        <v>0</v>
      </c>
      <c r="R1348" s="31">
        <f t="shared" si="3436"/>
        <v>0</v>
      </c>
      <c r="S1348" s="31">
        <f t="shared" si="3437"/>
        <v>0</v>
      </c>
      <c r="T1348" s="31">
        <f t="shared" si="3438"/>
        <v>0</v>
      </c>
      <c r="U1348" s="31">
        <f t="shared" si="3439"/>
        <v>0</v>
      </c>
      <c r="V1348" s="31">
        <f t="shared" si="3440"/>
        <v>0</v>
      </c>
      <c r="W1348" s="31">
        <f t="shared" si="3441"/>
        <v>0</v>
      </c>
      <c r="X1348" s="31">
        <f t="shared" si="3442"/>
        <v>0</v>
      </c>
      <c r="Y1348" s="31">
        <f t="shared" si="3443"/>
        <v>0</v>
      </c>
      <c r="Z1348" s="31">
        <f t="shared" si="3444"/>
        <v>0</v>
      </c>
      <c r="AA1348" s="31">
        <f t="shared" si="3445"/>
        <v>0</v>
      </c>
      <c r="AB1348" s="31">
        <f t="shared" si="3446"/>
        <v>0</v>
      </c>
      <c r="AC1348" s="31">
        <f t="shared" si="3378"/>
        <v>3353</v>
      </c>
      <c r="AD1348" s="31">
        <f t="shared" si="3379"/>
        <v>3353</v>
      </c>
      <c r="AE1348" s="31">
        <f t="shared" si="3380"/>
        <v>3353</v>
      </c>
      <c r="AF1348" s="31">
        <f t="shared" si="3447"/>
        <v>0</v>
      </c>
      <c r="AG1348" s="31">
        <f t="shared" si="3382"/>
        <v>3353</v>
      </c>
      <c r="AH1348" s="31">
        <f t="shared" si="3383"/>
        <v>3353</v>
      </c>
      <c r="AI1348" s="31">
        <f t="shared" si="3384"/>
        <v>3353</v>
      </c>
      <c r="AJ1348" s="31">
        <f t="shared" si="3448"/>
        <v>0</v>
      </c>
      <c r="AK1348" s="31">
        <f t="shared" si="3449"/>
        <v>0</v>
      </c>
      <c r="AL1348" s="31">
        <f t="shared" si="3450"/>
        <v>0</v>
      </c>
      <c r="AM1348" s="31">
        <f t="shared" si="3451"/>
        <v>0</v>
      </c>
      <c r="AN1348" s="31">
        <f t="shared" si="3452"/>
        <v>0</v>
      </c>
      <c r="AO1348" s="31">
        <f t="shared" si="3453"/>
        <v>0</v>
      </c>
      <c r="AP1348" s="31">
        <f t="shared" si="3454"/>
        <v>0</v>
      </c>
      <c r="AQ1348" s="31">
        <f t="shared" si="3455"/>
        <v>0</v>
      </c>
      <c r="AR1348" s="31">
        <f t="shared" si="3456"/>
        <v>0</v>
      </c>
      <c r="AS1348" s="31">
        <f t="shared" si="3356"/>
        <v>3353</v>
      </c>
      <c r="AT1348" s="31">
        <f t="shared" si="3357"/>
        <v>3353</v>
      </c>
      <c r="AU1348" s="31">
        <f t="shared" si="3358"/>
        <v>3353</v>
      </c>
      <c r="AV1348" s="31">
        <f t="shared" si="3457"/>
        <v>0</v>
      </c>
      <c r="AW1348" s="32">
        <v>0</v>
      </c>
      <c r="AX1348" s="32"/>
      <c r="AY1348" s="1" t="s">
        <v>152</v>
      </c>
      <c r="AZ1348" s="1"/>
      <c r="BA1348" s="1"/>
      <c r="BB1348" s="1"/>
      <c r="BC1348" s="1"/>
      <c r="BD1348" s="1"/>
      <c r="BE1348" s="1"/>
    </row>
    <row r="1349" ht="47.25">
      <c r="A1349" s="29" t="s">
        <v>512</v>
      </c>
      <c r="B1349" s="29" t="s">
        <v>74</v>
      </c>
      <c r="C1349" s="29" t="s">
        <v>74</v>
      </c>
      <c r="D1349" s="29" t="s">
        <v>236</v>
      </c>
      <c r="E1349" s="36"/>
      <c r="F1349" s="30" t="s">
        <v>237</v>
      </c>
      <c r="G1349" s="31">
        <f t="shared" si="3428"/>
        <v>3353</v>
      </c>
      <c r="H1349" s="31">
        <f t="shared" si="3429"/>
        <v>3353</v>
      </c>
      <c r="I1349" s="31">
        <f t="shared" si="3430"/>
        <v>3353</v>
      </c>
      <c r="J1349" s="31">
        <f t="shared" si="3431"/>
        <v>0</v>
      </c>
      <c r="K1349" s="31">
        <f t="shared" si="3432"/>
        <v>0</v>
      </c>
      <c r="L1349" s="31">
        <f t="shared" si="3433"/>
        <v>0</v>
      </c>
      <c r="M1349" s="31">
        <f t="shared" si="3425"/>
        <v>3353</v>
      </c>
      <c r="N1349" s="31">
        <f t="shared" si="3426"/>
        <v>3353</v>
      </c>
      <c r="O1349" s="31">
        <f t="shared" si="3427"/>
        <v>3353</v>
      </c>
      <c r="P1349" s="31">
        <f t="shared" si="3434"/>
        <v>0</v>
      </c>
      <c r="Q1349" s="31">
        <f t="shared" si="3435"/>
        <v>0</v>
      </c>
      <c r="R1349" s="31">
        <f t="shared" si="3436"/>
        <v>0</v>
      </c>
      <c r="S1349" s="31">
        <f t="shared" si="3437"/>
        <v>0</v>
      </c>
      <c r="T1349" s="31">
        <f t="shared" si="3438"/>
        <v>0</v>
      </c>
      <c r="U1349" s="31">
        <f t="shared" si="3439"/>
        <v>0</v>
      </c>
      <c r="V1349" s="31">
        <f t="shared" si="3440"/>
        <v>0</v>
      </c>
      <c r="W1349" s="31">
        <f t="shared" si="3441"/>
        <v>0</v>
      </c>
      <c r="X1349" s="31">
        <f t="shared" si="3442"/>
        <v>0</v>
      </c>
      <c r="Y1349" s="31">
        <f t="shared" si="3443"/>
        <v>0</v>
      </c>
      <c r="Z1349" s="31">
        <f t="shared" si="3444"/>
        <v>0</v>
      </c>
      <c r="AA1349" s="31">
        <f t="shared" si="3445"/>
        <v>0</v>
      </c>
      <c r="AB1349" s="31">
        <f t="shared" si="3446"/>
        <v>0</v>
      </c>
      <c r="AC1349" s="31">
        <f t="shared" si="3378"/>
        <v>3353</v>
      </c>
      <c r="AD1349" s="31">
        <f t="shared" si="3379"/>
        <v>3353</v>
      </c>
      <c r="AE1349" s="31">
        <f t="shared" si="3380"/>
        <v>3353</v>
      </c>
      <c r="AF1349" s="31">
        <f t="shared" si="3447"/>
        <v>0</v>
      </c>
      <c r="AG1349" s="31">
        <f t="shared" si="3382"/>
        <v>3353</v>
      </c>
      <c r="AH1349" s="31">
        <f t="shared" si="3383"/>
        <v>3353</v>
      </c>
      <c r="AI1349" s="31">
        <f t="shared" si="3384"/>
        <v>3353</v>
      </c>
      <c r="AJ1349" s="31">
        <f t="shared" si="3448"/>
        <v>0</v>
      </c>
      <c r="AK1349" s="31">
        <f t="shared" si="3449"/>
        <v>0</v>
      </c>
      <c r="AL1349" s="31">
        <f t="shared" si="3450"/>
        <v>0</v>
      </c>
      <c r="AM1349" s="31">
        <f t="shared" si="3451"/>
        <v>0</v>
      </c>
      <c r="AN1349" s="31">
        <f t="shared" si="3452"/>
        <v>0</v>
      </c>
      <c r="AO1349" s="31">
        <f t="shared" si="3453"/>
        <v>0</v>
      </c>
      <c r="AP1349" s="31">
        <f t="shared" si="3454"/>
        <v>0</v>
      </c>
      <c r="AQ1349" s="31">
        <f t="shared" si="3455"/>
        <v>0</v>
      </c>
      <c r="AR1349" s="31">
        <f t="shared" si="3456"/>
        <v>0</v>
      </c>
      <c r="AS1349" s="31">
        <f t="shared" si="3356"/>
        <v>3353</v>
      </c>
      <c r="AT1349" s="31">
        <f t="shared" si="3357"/>
        <v>3353</v>
      </c>
      <c r="AU1349" s="31">
        <f t="shared" si="3358"/>
        <v>3353</v>
      </c>
      <c r="AV1349" s="31">
        <f t="shared" si="3457"/>
        <v>0</v>
      </c>
      <c r="AW1349" s="32"/>
      <c r="AX1349" s="32"/>
      <c r="AY1349" s="1"/>
      <c r="AZ1349" s="1"/>
      <c r="BA1349" s="1"/>
      <c r="BB1349" s="1"/>
      <c r="BC1349" s="1"/>
      <c r="BD1349" s="1"/>
      <c r="BE1349" s="1"/>
    </row>
    <row r="1350" ht="63">
      <c r="A1350" s="29" t="s">
        <v>512</v>
      </c>
      <c r="B1350" s="29" t="s">
        <v>74</v>
      </c>
      <c r="C1350" s="29" t="s">
        <v>74</v>
      </c>
      <c r="D1350" s="29" t="s">
        <v>485</v>
      </c>
      <c r="E1350" s="36"/>
      <c r="F1350" s="30" t="s">
        <v>486</v>
      </c>
      <c r="G1350" s="31">
        <f t="shared" si="3428"/>
        <v>3353</v>
      </c>
      <c r="H1350" s="31">
        <f t="shared" si="3429"/>
        <v>3353</v>
      </c>
      <c r="I1350" s="31">
        <f t="shared" si="3430"/>
        <v>3353</v>
      </c>
      <c r="J1350" s="31">
        <f t="shared" si="3431"/>
        <v>0</v>
      </c>
      <c r="K1350" s="31">
        <f t="shared" si="3432"/>
        <v>0</v>
      </c>
      <c r="L1350" s="31">
        <f t="shared" si="3433"/>
        <v>0</v>
      </c>
      <c r="M1350" s="31">
        <f t="shared" si="3425"/>
        <v>3353</v>
      </c>
      <c r="N1350" s="31">
        <f t="shared" si="3426"/>
        <v>3353</v>
      </c>
      <c r="O1350" s="31">
        <f t="shared" si="3427"/>
        <v>3353</v>
      </c>
      <c r="P1350" s="31">
        <f t="shared" si="3434"/>
        <v>0</v>
      </c>
      <c r="Q1350" s="31">
        <f t="shared" si="3435"/>
        <v>0</v>
      </c>
      <c r="R1350" s="31">
        <f t="shared" si="3436"/>
        <v>0</v>
      </c>
      <c r="S1350" s="31">
        <f t="shared" si="3437"/>
        <v>0</v>
      </c>
      <c r="T1350" s="31">
        <f t="shared" si="3438"/>
        <v>0</v>
      </c>
      <c r="U1350" s="31">
        <f t="shared" si="3439"/>
        <v>0</v>
      </c>
      <c r="V1350" s="31">
        <f t="shared" si="3440"/>
        <v>0</v>
      </c>
      <c r="W1350" s="31">
        <f t="shared" si="3441"/>
        <v>0</v>
      </c>
      <c r="X1350" s="31">
        <f t="shared" si="3442"/>
        <v>0</v>
      </c>
      <c r="Y1350" s="31">
        <f t="shared" si="3443"/>
        <v>0</v>
      </c>
      <c r="Z1350" s="31">
        <f t="shared" si="3444"/>
        <v>0</v>
      </c>
      <c r="AA1350" s="31">
        <f t="shared" si="3445"/>
        <v>0</v>
      </c>
      <c r="AB1350" s="31">
        <f t="shared" si="3446"/>
        <v>0</v>
      </c>
      <c r="AC1350" s="31">
        <f t="shared" si="3378"/>
        <v>3353</v>
      </c>
      <c r="AD1350" s="31">
        <f t="shared" si="3379"/>
        <v>3353</v>
      </c>
      <c r="AE1350" s="31">
        <f t="shared" si="3380"/>
        <v>3353</v>
      </c>
      <c r="AF1350" s="31">
        <f t="shared" si="3447"/>
        <v>0</v>
      </c>
      <c r="AG1350" s="31">
        <f t="shared" si="3382"/>
        <v>3353</v>
      </c>
      <c r="AH1350" s="31">
        <f t="shared" si="3383"/>
        <v>3353</v>
      </c>
      <c r="AI1350" s="31">
        <f t="shared" si="3384"/>
        <v>3353</v>
      </c>
      <c r="AJ1350" s="31">
        <f t="shared" si="3448"/>
        <v>0</v>
      </c>
      <c r="AK1350" s="31">
        <f t="shared" si="3449"/>
        <v>0</v>
      </c>
      <c r="AL1350" s="31">
        <f t="shared" si="3450"/>
        <v>0</v>
      </c>
      <c r="AM1350" s="31">
        <f t="shared" si="3451"/>
        <v>0</v>
      </c>
      <c r="AN1350" s="31">
        <f t="shared" si="3452"/>
        <v>0</v>
      </c>
      <c r="AO1350" s="31">
        <f t="shared" si="3453"/>
        <v>0</v>
      </c>
      <c r="AP1350" s="31">
        <f t="shared" si="3454"/>
        <v>0</v>
      </c>
      <c r="AQ1350" s="31">
        <f t="shared" si="3455"/>
        <v>0</v>
      </c>
      <c r="AR1350" s="31">
        <f t="shared" si="3456"/>
        <v>0</v>
      </c>
      <c r="AS1350" s="31">
        <f t="shared" si="3356"/>
        <v>3353</v>
      </c>
      <c r="AT1350" s="31">
        <f t="shared" si="3357"/>
        <v>3353</v>
      </c>
      <c r="AU1350" s="31">
        <f t="shared" si="3358"/>
        <v>3353</v>
      </c>
      <c r="AV1350" s="31">
        <f t="shared" si="3457"/>
        <v>0</v>
      </c>
      <c r="AW1350" s="32"/>
      <c r="AX1350" s="32"/>
      <c r="AY1350" s="1"/>
      <c r="AZ1350" s="1"/>
      <c r="BA1350" s="1"/>
      <c r="BB1350" s="1"/>
      <c r="BC1350" s="1"/>
      <c r="BD1350" s="1"/>
      <c r="BE1350" s="1"/>
    </row>
    <row r="1351" ht="31.5">
      <c r="A1351" s="29" t="s">
        <v>512</v>
      </c>
      <c r="B1351" s="29" t="s">
        <v>74</v>
      </c>
      <c r="C1351" s="29" t="s">
        <v>74</v>
      </c>
      <c r="D1351" s="29" t="s">
        <v>485</v>
      </c>
      <c r="E1351" s="29" t="s">
        <v>129</v>
      </c>
      <c r="F1351" s="30" t="s">
        <v>130</v>
      </c>
      <c r="G1351" s="31">
        <v>3353</v>
      </c>
      <c r="H1351" s="31">
        <v>3353</v>
      </c>
      <c r="I1351" s="31">
        <v>3353</v>
      </c>
      <c r="J1351" s="31"/>
      <c r="K1351" s="31"/>
      <c r="L1351" s="31"/>
      <c r="M1351" s="31">
        <f t="shared" si="3425"/>
        <v>3353</v>
      </c>
      <c r="N1351" s="31">
        <f t="shared" si="3426"/>
        <v>3353</v>
      </c>
      <c r="O1351" s="31">
        <f t="shared" si="3427"/>
        <v>3353</v>
      </c>
      <c r="P1351" s="31"/>
      <c r="Q1351" s="31"/>
      <c r="R1351" s="31"/>
      <c r="S1351" s="31"/>
      <c r="T1351" s="31"/>
      <c r="U1351" s="31"/>
      <c r="V1351" s="31"/>
      <c r="W1351" s="31"/>
      <c r="X1351" s="31"/>
      <c r="Y1351" s="31"/>
      <c r="Z1351" s="31"/>
      <c r="AA1351" s="31"/>
      <c r="AB1351" s="31"/>
      <c r="AC1351" s="31">
        <f t="shared" si="3378"/>
        <v>3353</v>
      </c>
      <c r="AD1351" s="31">
        <f t="shared" si="3379"/>
        <v>3353</v>
      </c>
      <c r="AE1351" s="31">
        <f t="shared" si="3380"/>
        <v>3353</v>
      </c>
      <c r="AF1351" s="31"/>
      <c r="AG1351" s="31">
        <f t="shared" si="3382"/>
        <v>3353</v>
      </c>
      <c r="AH1351" s="31">
        <f t="shared" si="3383"/>
        <v>3353</v>
      </c>
      <c r="AI1351" s="31">
        <f t="shared" si="3384"/>
        <v>3353</v>
      </c>
      <c r="AJ1351" s="31"/>
      <c r="AK1351" s="31"/>
      <c r="AL1351" s="31"/>
      <c r="AM1351" s="31"/>
      <c r="AN1351" s="31"/>
      <c r="AO1351" s="31"/>
      <c r="AP1351" s="31"/>
      <c r="AQ1351" s="31"/>
      <c r="AR1351" s="31"/>
      <c r="AS1351" s="31">
        <f t="shared" si="3356"/>
        <v>3353</v>
      </c>
      <c r="AT1351" s="31">
        <f t="shared" si="3357"/>
        <v>3353</v>
      </c>
      <c r="AU1351" s="31">
        <f t="shared" si="3358"/>
        <v>3353</v>
      </c>
      <c r="AV1351" s="31"/>
      <c r="AW1351" s="32"/>
      <c r="AX1351" s="32"/>
      <c r="AY1351" s="1"/>
      <c r="AZ1351" s="1"/>
      <c r="BA1351" s="1"/>
      <c r="BB1351" s="1"/>
      <c r="BC1351" s="1"/>
      <c r="BD1351" s="1"/>
      <c r="BE1351" s="1"/>
    </row>
    <row r="1352" ht="47.25">
      <c r="A1352" s="29" t="s">
        <v>512</v>
      </c>
      <c r="B1352" s="29" t="s">
        <v>74</v>
      </c>
      <c r="C1352" s="29" t="s">
        <v>74</v>
      </c>
      <c r="D1352" s="29" t="s">
        <v>248</v>
      </c>
      <c r="E1352" s="36"/>
      <c r="F1352" s="30" t="s">
        <v>249</v>
      </c>
      <c r="G1352" s="31">
        <f t="shared" si="3428"/>
        <v>550</v>
      </c>
      <c r="H1352" s="31">
        <f t="shared" si="3429"/>
        <v>550</v>
      </c>
      <c r="I1352" s="31">
        <f t="shared" si="3430"/>
        <v>550</v>
      </c>
      <c r="J1352" s="31">
        <f t="shared" si="3431"/>
        <v>0</v>
      </c>
      <c r="K1352" s="31">
        <f t="shared" si="3432"/>
        <v>0</v>
      </c>
      <c r="L1352" s="31">
        <f t="shared" si="3433"/>
        <v>0</v>
      </c>
      <c r="M1352" s="31">
        <f t="shared" si="3425"/>
        <v>550</v>
      </c>
      <c r="N1352" s="31">
        <f t="shared" si="3426"/>
        <v>550</v>
      </c>
      <c r="O1352" s="31">
        <f t="shared" si="3427"/>
        <v>550</v>
      </c>
      <c r="P1352" s="31">
        <f t="shared" si="3434"/>
        <v>0</v>
      </c>
      <c r="Q1352" s="31">
        <f t="shared" si="3435"/>
        <v>0</v>
      </c>
      <c r="R1352" s="31">
        <f t="shared" si="3436"/>
        <v>0</v>
      </c>
      <c r="S1352" s="31">
        <f t="shared" si="3437"/>
        <v>0</v>
      </c>
      <c r="T1352" s="31">
        <f t="shared" si="3438"/>
        <v>0</v>
      </c>
      <c r="U1352" s="31">
        <f t="shared" si="3439"/>
        <v>0</v>
      </c>
      <c r="V1352" s="31">
        <f t="shared" si="3440"/>
        <v>0</v>
      </c>
      <c r="W1352" s="31">
        <f t="shared" si="3441"/>
        <v>0</v>
      </c>
      <c r="X1352" s="31">
        <f t="shared" si="3442"/>
        <v>0</v>
      </c>
      <c r="Y1352" s="31">
        <f t="shared" si="3443"/>
        <v>0</v>
      </c>
      <c r="Z1352" s="31">
        <f t="shared" si="3444"/>
        <v>0</v>
      </c>
      <c r="AA1352" s="31">
        <f t="shared" si="3445"/>
        <v>0</v>
      </c>
      <c r="AB1352" s="31">
        <f t="shared" si="3446"/>
        <v>0</v>
      </c>
      <c r="AC1352" s="31">
        <f t="shared" si="3378"/>
        <v>550</v>
      </c>
      <c r="AD1352" s="31">
        <f t="shared" si="3379"/>
        <v>550</v>
      </c>
      <c r="AE1352" s="31">
        <f t="shared" si="3380"/>
        <v>550</v>
      </c>
      <c r="AF1352" s="31">
        <f t="shared" si="3447"/>
        <v>0</v>
      </c>
      <c r="AG1352" s="31">
        <f t="shared" si="3382"/>
        <v>550</v>
      </c>
      <c r="AH1352" s="31">
        <f t="shared" si="3383"/>
        <v>550</v>
      </c>
      <c r="AI1352" s="31">
        <f t="shared" si="3384"/>
        <v>550</v>
      </c>
      <c r="AJ1352" s="31">
        <f t="shared" si="3448"/>
        <v>0</v>
      </c>
      <c r="AK1352" s="31">
        <f t="shared" si="3449"/>
        <v>0</v>
      </c>
      <c r="AL1352" s="31">
        <f t="shared" si="3450"/>
        <v>0</v>
      </c>
      <c r="AM1352" s="31">
        <f t="shared" si="3451"/>
        <v>0</v>
      </c>
      <c r="AN1352" s="31">
        <f t="shared" si="3452"/>
        <v>0</v>
      </c>
      <c r="AO1352" s="31">
        <f t="shared" si="3453"/>
        <v>0</v>
      </c>
      <c r="AP1352" s="31">
        <f t="shared" si="3454"/>
        <v>0</v>
      </c>
      <c r="AQ1352" s="31">
        <f t="shared" si="3455"/>
        <v>0</v>
      </c>
      <c r="AR1352" s="31">
        <f t="shared" si="3456"/>
        <v>0</v>
      </c>
      <c r="AS1352" s="31">
        <f t="shared" si="3356"/>
        <v>550</v>
      </c>
      <c r="AT1352" s="31">
        <f t="shared" si="3357"/>
        <v>550</v>
      </c>
      <c r="AU1352" s="31">
        <f t="shared" si="3358"/>
        <v>550</v>
      </c>
      <c r="AV1352" s="31">
        <f t="shared" si="3457"/>
        <v>0</v>
      </c>
      <c r="AW1352" s="32"/>
      <c r="AX1352" s="32"/>
      <c r="AY1352" s="1"/>
      <c r="AZ1352" s="1"/>
      <c r="BA1352" s="1"/>
      <c r="BB1352" s="1"/>
      <c r="BC1352" s="1"/>
      <c r="BD1352" s="1"/>
      <c r="BE1352" s="1"/>
    </row>
    <row r="1353" hidden="1">
      <c r="A1353" s="29" t="s">
        <v>512</v>
      </c>
      <c r="B1353" s="29" t="s">
        <v>74</v>
      </c>
      <c r="C1353" s="29" t="s">
        <v>74</v>
      </c>
      <c r="D1353" s="29" t="s">
        <v>250</v>
      </c>
      <c r="E1353" s="36"/>
      <c r="F1353" s="30" t="s">
        <v>34</v>
      </c>
      <c r="G1353" s="31">
        <f t="shared" si="3428"/>
        <v>550</v>
      </c>
      <c r="H1353" s="31">
        <f t="shared" si="3429"/>
        <v>550</v>
      </c>
      <c r="I1353" s="31">
        <f t="shared" si="3430"/>
        <v>550</v>
      </c>
      <c r="J1353" s="31">
        <f t="shared" si="3431"/>
        <v>0</v>
      </c>
      <c r="K1353" s="31">
        <f t="shared" si="3432"/>
        <v>0</v>
      </c>
      <c r="L1353" s="31">
        <f t="shared" si="3433"/>
        <v>0</v>
      </c>
      <c r="M1353" s="31">
        <f t="shared" si="3425"/>
        <v>550</v>
      </c>
      <c r="N1353" s="31">
        <f t="shared" si="3426"/>
        <v>550</v>
      </c>
      <c r="O1353" s="31">
        <f t="shared" si="3427"/>
        <v>550</v>
      </c>
      <c r="P1353" s="31">
        <f t="shared" si="3434"/>
        <v>0</v>
      </c>
      <c r="Q1353" s="31">
        <f t="shared" si="3435"/>
        <v>0</v>
      </c>
      <c r="R1353" s="31">
        <f t="shared" si="3436"/>
        <v>0</v>
      </c>
      <c r="S1353" s="31">
        <f t="shared" si="3437"/>
        <v>0</v>
      </c>
      <c r="T1353" s="31">
        <f t="shared" si="3438"/>
        <v>0</v>
      </c>
      <c r="U1353" s="31">
        <f t="shared" si="3439"/>
        <v>0</v>
      </c>
      <c r="V1353" s="31">
        <f t="shared" si="3440"/>
        <v>0</v>
      </c>
      <c r="W1353" s="31">
        <f t="shared" si="3441"/>
        <v>0</v>
      </c>
      <c r="X1353" s="31">
        <f t="shared" si="3442"/>
        <v>0</v>
      </c>
      <c r="Y1353" s="31">
        <f t="shared" si="3443"/>
        <v>0</v>
      </c>
      <c r="Z1353" s="31">
        <f t="shared" si="3444"/>
        <v>0</v>
      </c>
      <c r="AA1353" s="31">
        <f t="shared" si="3445"/>
        <v>0</v>
      </c>
      <c r="AB1353" s="31">
        <f t="shared" si="3446"/>
        <v>0</v>
      </c>
      <c r="AC1353" s="31">
        <f t="shared" si="3378"/>
        <v>550</v>
      </c>
      <c r="AD1353" s="31">
        <f t="shared" si="3379"/>
        <v>550</v>
      </c>
      <c r="AE1353" s="31">
        <f t="shared" si="3380"/>
        <v>550</v>
      </c>
      <c r="AF1353" s="31">
        <f t="shared" si="3447"/>
        <v>0</v>
      </c>
      <c r="AG1353" s="31">
        <f t="shared" si="3382"/>
        <v>550</v>
      </c>
      <c r="AH1353" s="31">
        <f t="shared" si="3383"/>
        <v>550</v>
      </c>
      <c r="AI1353" s="31">
        <f t="shared" si="3384"/>
        <v>550</v>
      </c>
      <c r="AJ1353" s="31">
        <f t="shared" si="3448"/>
        <v>0</v>
      </c>
      <c r="AK1353" s="31">
        <f t="shared" si="3449"/>
        <v>0</v>
      </c>
      <c r="AL1353" s="31">
        <f t="shared" si="3450"/>
        <v>0</v>
      </c>
      <c r="AM1353" s="31">
        <f t="shared" si="3451"/>
        <v>0</v>
      </c>
      <c r="AN1353" s="31">
        <f t="shared" si="3452"/>
        <v>0</v>
      </c>
      <c r="AO1353" s="31">
        <f t="shared" si="3453"/>
        <v>0</v>
      </c>
      <c r="AP1353" s="31">
        <f t="shared" si="3454"/>
        <v>0</v>
      </c>
      <c r="AQ1353" s="31">
        <f t="shared" si="3455"/>
        <v>0</v>
      </c>
      <c r="AR1353" s="31">
        <f t="shared" si="3456"/>
        <v>0</v>
      </c>
      <c r="AS1353" s="31">
        <f t="shared" si="3356"/>
        <v>550</v>
      </c>
      <c r="AT1353" s="31">
        <f t="shared" si="3357"/>
        <v>550</v>
      </c>
      <c r="AU1353" s="31">
        <f t="shared" si="3358"/>
        <v>550</v>
      </c>
      <c r="AV1353" s="31">
        <f t="shared" si="3457"/>
        <v>0</v>
      </c>
      <c r="AW1353" s="32">
        <v>0</v>
      </c>
      <c r="AX1353" s="32"/>
      <c r="AY1353" s="1" t="s">
        <v>152</v>
      </c>
      <c r="AZ1353" s="1"/>
      <c r="BA1353" s="1"/>
      <c r="BB1353" s="1"/>
      <c r="BC1353" s="1"/>
      <c r="BD1353" s="1"/>
      <c r="BE1353" s="1"/>
    </row>
    <row r="1354" ht="31.5">
      <c r="A1354" s="29" t="s">
        <v>512</v>
      </c>
      <c r="B1354" s="29" t="s">
        <v>74</v>
      </c>
      <c r="C1354" s="29" t="s">
        <v>74</v>
      </c>
      <c r="D1354" s="29" t="s">
        <v>259</v>
      </c>
      <c r="E1354" s="36"/>
      <c r="F1354" s="30" t="s">
        <v>260</v>
      </c>
      <c r="G1354" s="31">
        <f t="shared" si="3428"/>
        <v>550</v>
      </c>
      <c r="H1354" s="31">
        <f t="shared" si="3429"/>
        <v>550</v>
      </c>
      <c r="I1354" s="31">
        <f t="shared" si="3430"/>
        <v>550</v>
      </c>
      <c r="J1354" s="31">
        <f t="shared" si="3431"/>
        <v>0</v>
      </c>
      <c r="K1354" s="31">
        <f t="shared" si="3432"/>
        <v>0</v>
      </c>
      <c r="L1354" s="31">
        <f t="shared" si="3433"/>
        <v>0</v>
      </c>
      <c r="M1354" s="31">
        <f t="shared" si="3425"/>
        <v>550</v>
      </c>
      <c r="N1354" s="31">
        <f t="shared" si="3426"/>
        <v>550</v>
      </c>
      <c r="O1354" s="31">
        <f t="shared" si="3427"/>
        <v>550</v>
      </c>
      <c r="P1354" s="31">
        <f t="shared" si="3434"/>
        <v>0</v>
      </c>
      <c r="Q1354" s="31">
        <f t="shared" si="3435"/>
        <v>0</v>
      </c>
      <c r="R1354" s="31">
        <f t="shared" si="3436"/>
        <v>0</v>
      </c>
      <c r="S1354" s="31">
        <f t="shared" si="3437"/>
        <v>0</v>
      </c>
      <c r="T1354" s="31">
        <f t="shared" si="3438"/>
        <v>0</v>
      </c>
      <c r="U1354" s="31">
        <f t="shared" si="3439"/>
        <v>0</v>
      </c>
      <c r="V1354" s="31">
        <f t="shared" si="3440"/>
        <v>0</v>
      </c>
      <c r="W1354" s="31">
        <f t="shared" si="3441"/>
        <v>0</v>
      </c>
      <c r="X1354" s="31">
        <f t="shared" si="3442"/>
        <v>0</v>
      </c>
      <c r="Y1354" s="31">
        <f t="shared" si="3443"/>
        <v>0</v>
      </c>
      <c r="Z1354" s="31">
        <f t="shared" si="3444"/>
        <v>0</v>
      </c>
      <c r="AA1354" s="31">
        <f t="shared" si="3445"/>
        <v>0</v>
      </c>
      <c r="AB1354" s="31">
        <f t="shared" si="3446"/>
        <v>0</v>
      </c>
      <c r="AC1354" s="31">
        <f t="shared" si="3378"/>
        <v>550</v>
      </c>
      <c r="AD1354" s="31">
        <f t="shared" si="3379"/>
        <v>550</v>
      </c>
      <c r="AE1354" s="31">
        <f t="shared" si="3380"/>
        <v>550</v>
      </c>
      <c r="AF1354" s="31">
        <f t="shared" si="3447"/>
        <v>0</v>
      </c>
      <c r="AG1354" s="31">
        <f t="shared" si="3382"/>
        <v>550</v>
      </c>
      <c r="AH1354" s="31">
        <f t="shared" si="3383"/>
        <v>550</v>
      </c>
      <c r="AI1354" s="31">
        <f t="shared" si="3384"/>
        <v>550</v>
      </c>
      <c r="AJ1354" s="31">
        <f t="shared" si="3448"/>
        <v>0</v>
      </c>
      <c r="AK1354" s="31">
        <f t="shared" si="3449"/>
        <v>0</v>
      </c>
      <c r="AL1354" s="31">
        <f t="shared" si="3450"/>
        <v>0</v>
      </c>
      <c r="AM1354" s="31">
        <f t="shared" si="3451"/>
        <v>0</v>
      </c>
      <c r="AN1354" s="31">
        <f t="shared" si="3452"/>
        <v>0</v>
      </c>
      <c r="AO1354" s="31">
        <f t="shared" si="3453"/>
        <v>0</v>
      </c>
      <c r="AP1354" s="31">
        <f t="shared" si="3454"/>
        <v>0</v>
      </c>
      <c r="AQ1354" s="31">
        <f t="shared" si="3455"/>
        <v>0</v>
      </c>
      <c r="AR1354" s="31">
        <f t="shared" si="3456"/>
        <v>0</v>
      </c>
      <c r="AS1354" s="31">
        <f t="shared" si="3356"/>
        <v>550</v>
      </c>
      <c r="AT1354" s="31">
        <f t="shared" si="3357"/>
        <v>550</v>
      </c>
      <c r="AU1354" s="31">
        <f t="shared" si="3358"/>
        <v>550</v>
      </c>
      <c r="AV1354" s="31">
        <f t="shared" si="3457"/>
        <v>0</v>
      </c>
      <c r="AW1354" s="32"/>
      <c r="AX1354" s="32"/>
      <c r="AY1354" s="1"/>
      <c r="AZ1354" s="1"/>
      <c r="BA1354" s="1"/>
      <c r="BB1354" s="1"/>
      <c r="BC1354" s="1"/>
      <c r="BD1354" s="1"/>
      <c r="BE1354" s="1"/>
    </row>
    <row r="1355" ht="47.25">
      <c r="A1355" s="29" t="s">
        <v>512</v>
      </c>
      <c r="B1355" s="29" t="s">
        <v>74</v>
      </c>
      <c r="C1355" s="29" t="s">
        <v>74</v>
      </c>
      <c r="D1355" s="29" t="s">
        <v>487</v>
      </c>
      <c r="E1355" s="36"/>
      <c r="F1355" s="30" t="s">
        <v>488</v>
      </c>
      <c r="G1355" s="31">
        <f t="shared" si="3428"/>
        <v>550</v>
      </c>
      <c r="H1355" s="31">
        <f t="shared" si="3429"/>
        <v>550</v>
      </c>
      <c r="I1355" s="31">
        <f t="shared" si="3430"/>
        <v>550</v>
      </c>
      <c r="J1355" s="31">
        <f t="shared" si="3431"/>
        <v>0</v>
      </c>
      <c r="K1355" s="31">
        <f t="shared" si="3432"/>
        <v>0</v>
      </c>
      <c r="L1355" s="31">
        <f t="shared" si="3433"/>
        <v>0</v>
      </c>
      <c r="M1355" s="31">
        <f t="shared" si="3425"/>
        <v>550</v>
      </c>
      <c r="N1355" s="31">
        <f t="shared" si="3426"/>
        <v>550</v>
      </c>
      <c r="O1355" s="31">
        <f t="shared" si="3427"/>
        <v>550</v>
      </c>
      <c r="P1355" s="31">
        <f t="shared" si="3434"/>
        <v>0</v>
      </c>
      <c r="Q1355" s="31">
        <f t="shared" si="3435"/>
        <v>0</v>
      </c>
      <c r="R1355" s="31">
        <f t="shared" si="3436"/>
        <v>0</v>
      </c>
      <c r="S1355" s="31">
        <f t="shared" si="3437"/>
        <v>0</v>
      </c>
      <c r="T1355" s="31">
        <f t="shared" si="3438"/>
        <v>0</v>
      </c>
      <c r="U1355" s="31">
        <f t="shared" si="3439"/>
        <v>0</v>
      </c>
      <c r="V1355" s="31">
        <f t="shared" si="3440"/>
        <v>0</v>
      </c>
      <c r="W1355" s="31">
        <f t="shared" si="3441"/>
        <v>0</v>
      </c>
      <c r="X1355" s="31">
        <f t="shared" si="3442"/>
        <v>0</v>
      </c>
      <c r="Y1355" s="31">
        <f t="shared" si="3443"/>
        <v>0</v>
      </c>
      <c r="Z1355" s="31">
        <f t="shared" si="3444"/>
        <v>0</v>
      </c>
      <c r="AA1355" s="31">
        <f t="shared" si="3445"/>
        <v>0</v>
      </c>
      <c r="AB1355" s="31">
        <f t="shared" si="3446"/>
        <v>0</v>
      </c>
      <c r="AC1355" s="31">
        <f t="shared" si="3378"/>
        <v>550</v>
      </c>
      <c r="AD1355" s="31">
        <f t="shared" si="3379"/>
        <v>550</v>
      </c>
      <c r="AE1355" s="31">
        <f t="shared" si="3380"/>
        <v>550</v>
      </c>
      <c r="AF1355" s="31">
        <f t="shared" si="3447"/>
        <v>0</v>
      </c>
      <c r="AG1355" s="31">
        <f t="shared" si="3382"/>
        <v>550</v>
      </c>
      <c r="AH1355" s="31">
        <f t="shared" si="3383"/>
        <v>550</v>
      </c>
      <c r="AI1355" s="31">
        <f t="shared" si="3384"/>
        <v>550</v>
      </c>
      <c r="AJ1355" s="31">
        <f t="shared" si="3448"/>
        <v>0</v>
      </c>
      <c r="AK1355" s="31">
        <f t="shared" si="3449"/>
        <v>0</v>
      </c>
      <c r="AL1355" s="31">
        <f t="shared" si="3450"/>
        <v>0</v>
      </c>
      <c r="AM1355" s="31">
        <f t="shared" si="3451"/>
        <v>0</v>
      </c>
      <c r="AN1355" s="31">
        <f t="shared" si="3452"/>
        <v>0</v>
      </c>
      <c r="AO1355" s="31">
        <f t="shared" si="3453"/>
        <v>0</v>
      </c>
      <c r="AP1355" s="31">
        <f t="shared" si="3454"/>
        <v>0</v>
      </c>
      <c r="AQ1355" s="31">
        <f t="shared" si="3455"/>
        <v>0</v>
      </c>
      <c r="AR1355" s="31">
        <f t="shared" si="3456"/>
        <v>0</v>
      </c>
      <c r="AS1355" s="31">
        <f t="shared" si="3356"/>
        <v>550</v>
      </c>
      <c r="AT1355" s="31">
        <f t="shared" si="3357"/>
        <v>550</v>
      </c>
      <c r="AU1355" s="31">
        <f t="shared" si="3358"/>
        <v>550</v>
      </c>
      <c r="AV1355" s="31">
        <f t="shared" si="3457"/>
        <v>0</v>
      </c>
      <c r="AW1355" s="32"/>
      <c r="AX1355" s="32"/>
      <c r="AY1355" s="1"/>
      <c r="AZ1355" s="1"/>
      <c r="BA1355" s="1"/>
      <c r="BB1355" s="1"/>
      <c r="BC1355" s="1"/>
      <c r="BD1355" s="1"/>
      <c r="BE1355" s="1"/>
    </row>
    <row r="1356" ht="31.5">
      <c r="A1356" s="29" t="s">
        <v>512</v>
      </c>
      <c r="B1356" s="29" t="s">
        <v>74</v>
      </c>
      <c r="C1356" s="29" t="s">
        <v>74</v>
      </c>
      <c r="D1356" s="29" t="s">
        <v>487</v>
      </c>
      <c r="E1356" s="29" t="s">
        <v>39</v>
      </c>
      <c r="F1356" s="30" t="s">
        <v>40</v>
      </c>
      <c r="G1356" s="31">
        <v>550</v>
      </c>
      <c r="H1356" s="31">
        <v>550</v>
      </c>
      <c r="I1356" s="31">
        <v>550</v>
      </c>
      <c r="J1356" s="31"/>
      <c r="K1356" s="31"/>
      <c r="L1356" s="31"/>
      <c r="M1356" s="31">
        <f t="shared" si="3425"/>
        <v>550</v>
      </c>
      <c r="N1356" s="31">
        <f t="shared" si="3426"/>
        <v>550</v>
      </c>
      <c r="O1356" s="31">
        <f t="shared" si="3427"/>
        <v>550</v>
      </c>
      <c r="P1356" s="31"/>
      <c r="Q1356" s="31"/>
      <c r="R1356" s="31"/>
      <c r="S1356" s="31"/>
      <c r="T1356" s="31"/>
      <c r="U1356" s="31"/>
      <c r="V1356" s="31"/>
      <c r="W1356" s="31"/>
      <c r="X1356" s="31"/>
      <c r="Y1356" s="31"/>
      <c r="Z1356" s="31"/>
      <c r="AA1356" s="31"/>
      <c r="AB1356" s="31"/>
      <c r="AC1356" s="31">
        <f t="shared" si="3378"/>
        <v>550</v>
      </c>
      <c r="AD1356" s="31">
        <f t="shared" si="3379"/>
        <v>550</v>
      </c>
      <c r="AE1356" s="31">
        <f t="shared" si="3380"/>
        <v>550</v>
      </c>
      <c r="AF1356" s="31"/>
      <c r="AG1356" s="31">
        <f t="shared" si="3382"/>
        <v>550</v>
      </c>
      <c r="AH1356" s="31">
        <f t="shared" si="3383"/>
        <v>550</v>
      </c>
      <c r="AI1356" s="31">
        <f t="shared" si="3384"/>
        <v>550</v>
      </c>
      <c r="AJ1356" s="31"/>
      <c r="AK1356" s="31"/>
      <c r="AL1356" s="31"/>
      <c r="AM1356" s="31"/>
      <c r="AN1356" s="31"/>
      <c r="AO1356" s="31"/>
      <c r="AP1356" s="31"/>
      <c r="AQ1356" s="31"/>
      <c r="AR1356" s="31"/>
      <c r="AS1356" s="31">
        <f t="shared" si="3356"/>
        <v>550</v>
      </c>
      <c r="AT1356" s="31">
        <f t="shared" si="3357"/>
        <v>550</v>
      </c>
      <c r="AU1356" s="31">
        <f t="shared" si="3358"/>
        <v>550</v>
      </c>
      <c r="AV1356" s="31"/>
      <c r="AW1356" s="32"/>
      <c r="AX1356" s="32"/>
      <c r="AY1356" s="1"/>
      <c r="AZ1356" s="1"/>
      <c r="BA1356" s="1"/>
      <c r="BB1356" s="1"/>
      <c r="BC1356" s="1"/>
      <c r="BD1356" s="1"/>
      <c r="BE1356" s="1"/>
    </row>
    <row r="1357" s="19" customFormat="1">
      <c r="A1357" s="20" t="s">
        <v>512</v>
      </c>
      <c r="B1357" s="20" t="s">
        <v>265</v>
      </c>
      <c r="C1357" s="20"/>
      <c r="D1357" s="20"/>
      <c r="E1357" s="20"/>
      <c r="F1357" s="21" t="s">
        <v>266</v>
      </c>
      <c r="G1357" s="22">
        <f t="shared" si="3428"/>
        <v>4202.1000000000004</v>
      </c>
      <c r="H1357" s="22">
        <f t="shared" si="3429"/>
        <v>4202.1000000000004</v>
      </c>
      <c r="I1357" s="22">
        <f t="shared" si="3430"/>
        <v>4202.1000000000004</v>
      </c>
      <c r="J1357" s="22">
        <f t="shared" si="3431"/>
        <v>0</v>
      </c>
      <c r="K1357" s="22">
        <f t="shared" si="3432"/>
        <v>0</v>
      </c>
      <c r="L1357" s="22">
        <f t="shared" si="3433"/>
        <v>0</v>
      </c>
      <c r="M1357" s="22">
        <f t="shared" si="3425"/>
        <v>4202.1000000000004</v>
      </c>
      <c r="N1357" s="22">
        <f t="shared" si="3426"/>
        <v>4202.1000000000004</v>
      </c>
      <c r="O1357" s="22">
        <f t="shared" si="3427"/>
        <v>4202.1000000000004</v>
      </c>
      <c r="P1357" s="22">
        <f t="shared" si="3434"/>
        <v>0</v>
      </c>
      <c r="Q1357" s="22">
        <f t="shared" si="3435"/>
        <v>0</v>
      </c>
      <c r="R1357" s="22">
        <f t="shared" si="3436"/>
        <v>0</v>
      </c>
      <c r="S1357" s="22">
        <f t="shared" si="3437"/>
        <v>0</v>
      </c>
      <c r="T1357" s="22">
        <f t="shared" si="3438"/>
        <v>0</v>
      </c>
      <c r="U1357" s="22">
        <f t="shared" si="3439"/>
        <v>0</v>
      </c>
      <c r="V1357" s="22">
        <f t="shared" si="3440"/>
        <v>0</v>
      </c>
      <c r="W1357" s="22">
        <f t="shared" si="3441"/>
        <v>0</v>
      </c>
      <c r="X1357" s="22">
        <f t="shared" si="3442"/>
        <v>0</v>
      </c>
      <c r="Y1357" s="22">
        <f t="shared" si="3443"/>
        <v>0</v>
      </c>
      <c r="Z1357" s="22">
        <f t="shared" si="3444"/>
        <v>0</v>
      </c>
      <c r="AA1357" s="22">
        <f t="shared" si="3445"/>
        <v>0</v>
      </c>
      <c r="AB1357" s="22">
        <f t="shared" si="3446"/>
        <v>0</v>
      </c>
      <c r="AC1357" s="22">
        <f t="shared" si="3378"/>
        <v>4202.1000000000004</v>
      </c>
      <c r="AD1357" s="22">
        <f t="shared" si="3379"/>
        <v>4202.1000000000004</v>
      </c>
      <c r="AE1357" s="22">
        <f t="shared" si="3380"/>
        <v>4202.1000000000004</v>
      </c>
      <c r="AF1357" s="22">
        <f t="shared" si="3447"/>
        <v>0</v>
      </c>
      <c r="AG1357" s="22">
        <f t="shared" si="3382"/>
        <v>4202.1000000000004</v>
      </c>
      <c r="AH1357" s="22">
        <f t="shared" si="3383"/>
        <v>4202.1000000000004</v>
      </c>
      <c r="AI1357" s="22">
        <f t="shared" si="3384"/>
        <v>4202.1000000000004</v>
      </c>
      <c r="AJ1357" s="22">
        <f t="shared" si="3448"/>
        <v>0</v>
      </c>
      <c r="AK1357" s="22">
        <f t="shared" si="3449"/>
        <v>0</v>
      </c>
      <c r="AL1357" s="22">
        <f t="shared" si="3450"/>
        <v>-415.05599999999998</v>
      </c>
      <c r="AM1357" s="22">
        <f t="shared" si="3451"/>
        <v>0</v>
      </c>
      <c r="AN1357" s="22">
        <f t="shared" si="3452"/>
        <v>0</v>
      </c>
      <c r="AO1357" s="22">
        <f t="shared" si="3453"/>
        <v>0</v>
      </c>
      <c r="AP1357" s="22">
        <f t="shared" si="3454"/>
        <v>0</v>
      </c>
      <c r="AQ1357" s="22">
        <f t="shared" si="3455"/>
        <v>0</v>
      </c>
      <c r="AR1357" s="22">
        <f t="shared" si="3456"/>
        <v>0</v>
      </c>
      <c r="AS1357" s="22">
        <f t="shared" si="3356"/>
        <v>3787.0440000000003</v>
      </c>
      <c r="AT1357" s="22">
        <f t="shared" si="3357"/>
        <v>4202.1000000000004</v>
      </c>
      <c r="AU1357" s="22">
        <f t="shared" si="3358"/>
        <v>4202.1000000000004</v>
      </c>
      <c r="AV1357" s="22">
        <f t="shared" si="3457"/>
        <v>0</v>
      </c>
      <c r="AW1357" s="23"/>
      <c r="AX1357" s="23"/>
      <c r="AY1357" s="19"/>
      <c r="AZ1357" s="19"/>
      <c r="BA1357" s="19"/>
      <c r="BB1357" s="19"/>
      <c r="BC1357" s="19"/>
      <c r="BD1357" s="19"/>
      <c r="BE1357" s="19"/>
    </row>
    <row r="1358" s="24" customFormat="1">
      <c r="A1358" s="25" t="s">
        <v>512</v>
      </c>
      <c r="B1358" s="25" t="s">
        <v>265</v>
      </c>
      <c r="C1358" s="25" t="s">
        <v>27</v>
      </c>
      <c r="D1358" s="25"/>
      <c r="E1358" s="25"/>
      <c r="F1358" s="26" t="s">
        <v>267</v>
      </c>
      <c r="G1358" s="27">
        <f t="shared" si="3428"/>
        <v>4202.1000000000004</v>
      </c>
      <c r="H1358" s="27">
        <f t="shared" si="3429"/>
        <v>4202.1000000000004</v>
      </c>
      <c r="I1358" s="27">
        <f t="shared" si="3430"/>
        <v>4202.1000000000004</v>
      </c>
      <c r="J1358" s="27">
        <f t="shared" si="3431"/>
        <v>0</v>
      </c>
      <c r="K1358" s="27">
        <f t="shared" si="3432"/>
        <v>0</v>
      </c>
      <c r="L1358" s="27">
        <f t="shared" si="3433"/>
        <v>0</v>
      </c>
      <c r="M1358" s="27">
        <f t="shared" si="3425"/>
        <v>4202.1000000000004</v>
      </c>
      <c r="N1358" s="27">
        <f t="shared" si="3426"/>
        <v>4202.1000000000004</v>
      </c>
      <c r="O1358" s="27">
        <f t="shared" si="3427"/>
        <v>4202.1000000000004</v>
      </c>
      <c r="P1358" s="27">
        <f t="shared" si="3434"/>
        <v>0</v>
      </c>
      <c r="Q1358" s="27">
        <f t="shared" si="3435"/>
        <v>0</v>
      </c>
      <c r="R1358" s="27">
        <f t="shared" si="3436"/>
        <v>0</v>
      </c>
      <c r="S1358" s="27">
        <f t="shared" si="3437"/>
        <v>0</v>
      </c>
      <c r="T1358" s="27">
        <f t="shared" si="3438"/>
        <v>0</v>
      </c>
      <c r="U1358" s="27">
        <f t="shared" si="3439"/>
        <v>0</v>
      </c>
      <c r="V1358" s="27">
        <f t="shared" si="3440"/>
        <v>0</v>
      </c>
      <c r="W1358" s="27">
        <f t="shared" si="3441"/>
        <v>0</v>
      </c>
      <c r="X1358" s="27">
        <f t="shared" si="3442"/>
        <v>0</v>
      </c>
      <c r="Y1358" s="27">
        <f t="shared" si="3443"/>
        <v>0</v>
      </c>
      <c r="Z1358" s="27">
        <f t="shared" si="3444"/>
        <v>0</v>
      </c>
      <c r="AA1358" s="27">
        <f t="shared" si="3445"/>
        <v>0</v>
      </c>
      <c r="AB1358" s="27">
        <f t="shared" si="3446"/>
        <v>0</v>
      </c>
      <c r="AC1358" s="27">
        <f t="shared" si="3378"/>
        <v>4202.1000000000004</v>
      </c>
      <c r="AD1358" s="27">
        <f t="shared" si="3379"/>
        <v>4202.1000000000004</v>
      </c>
      <c r="AE1358" s="27">
        <f t="shared" si="3380"/>
        <v>4202.1000000000004</v>
      </c>
      <c r="AF1358" s="27">
        <f t="shared" si="3447"/>
        <v>0</v>
      </c>
      <c r="AG1358" s="27">
        <f t="shared" si="3382"/>
        <v>4202.1000000000004</v>
      </c>
      <c r="AH1358" s="27">
        <f t="shared" si="3383"/>
        <v>4202.1000000000004</v>
      </c>
      <c r="AI1358" s="27">
        <f t="shared" si="3384"/>
        <v>4202.1000000000004</v>
      </c>
      <c r="AJ1358" s="27">
        <f t="shared" si="3448"/>
        <v>0</v>
      </c>
      <c r="AK1358" s="27">
        <f t="shared" si="3449"/>
        <v>0</v>
      </c>
      <c r="AL1358" s="27">
        <f t="shared" si="3450"/>
        <v>-415.05599999999998</v>
      </c>
      <c r="AM1358" s="27">
        <f t="shared" si="3451"/>
        <v>0</v>
      </c>
      <c r="AN1358" s="27">
        <f t="shared" si="3452"/>
        <v>0</v>
      </c>
      <c r="AO1358" s="27">
        <f t="shared" si="3453"/>
        <v>0</v>
      </c>
      <c r="AP1358" s="27">
        <f t="shared" si="3454"/>
        <v>0</v>
      </c>
      <c r="AQ1358" s="27">
        <f t="shared" si="3455"/>
        <v>0</v>
      </c>
      <c r="AR1358" s="27">
        <f t="shared" si="3456"/>
        <v>0</v>
      </c>
      <c r="AS1358" s="27">
        <f t="shared" si="3356"/>
        <v>3787.0440000000003</v>
      </c>
      <c r="AT1358" s="27">
        <f t="shared" si="3357"/>
        <v>4202.1000000000004</v>
      </c>
      <c r="AU1358" s="27">
        <f t="shared" si="3358"/>
        <v>4202.1000000000004</v>
      </c>
      <c r="AV1358" s="27">
        <f t="shared" si="3457"/>
        <v>0</v>
      </c>
      <c r="AW1358" s="28"/>
      <c r="AX1358" s="28"/>
      <c r="AY1358" s="24"/>
      <c r="AZ1358" s="24"/>
      <c r="BA1358" s="24"/>
      <c r="BB1358" s="24"/>
      <c r="BC1358" s="24"/>
      <c r="BD1358" s="24"/>
      <c r="BE1358" s="24"/>
    </row>
    <row r="1359" ht="31.5">
      <c r="A1359" s="29" t="s">
        <v>512</v>
      </c>
      <c r="B1359" s="29" t="s">
        <v>265</v>
      </c>
      <c r="C1359" s="29" t="s">
        <v>27</v>
      </c>
      <c r="D1359" s="29" t="s">
        <v>203</v>
      </c>
      <c r="E1359" s="36"/>
      <c r="F1359" s="30" t="s">
        <v>204</v>
      </c>
      <c r="G1359" s="31">
        <f t="shared" si="3428"/>
        <v>4202.1000000000004</v>
      </c>
      <c r="H1359" s="31">
        <f t="shared" si="3429"/>
        <v>4202.1000000000004</v>
      </c>
      <c r="I1359" s="31">
        <f t="shared" si="3430"/>
        <v>4202.1000000000004</v>
      </c>
      <c r="J1359" s="31">
        <f t="shared" si="3431"/>
        <v>0</v>
      </c>
      <c r="K1359" s="31">
        <f t="shared" si="3432"/>
        <v>0</v>
      </c>
      <c r="L1359" s="31">
        <f t="shared" si="3433"/>
        <v>0</v>
      </c>
      <c r="M1359" s="31">
        <f t="shared" si="3425"/>
        <v>4202.1000000000004</v>
      </c>
      <c r="N1359" s="31">
        <f t="shared" si="3426"/>
        <v>4202.1000000000004</v>
      </c>
      <c r="O1359" s="31">
        <f t="shared" si="3427"/>
        <v>4202.1000000000004</v>
      </c>
      <c r="P1359" s="31">
        <f t="shared" si="3434"/>
        <v>0</v>
      </c>
      <c r="Q1359" s="31">
        <f t="shared" si="3435"/>
        <v>0</v>
      </c>
      <c r="R1359" s="31">
        <f t="shared" si="3436"/>
        <v>0</v>
      </c>
      <c r="S1359" s="31">
        <f t="shared" si="3437"/>
        <v>0</v>
      </c>
      <c r="T1359" s="31">
        <f t="shared" si="3438"/>
        <v>0</v>
      </c>
      <c r="U1359" s="31">
        <f t="shared" si="3439"/>
        <v>0</v>
      </c>
      <c r="V1359" s="31">
        <f t="shared" si="3440"/>
        <v>0</v>
      </c>
      <c r="W1359" s="31">
        <f t="shared" si="3441"/>
        <v>0</v>
      </c>
      <c r="X1359" s="31">
        <f t="shared" si="3442"/>
        <v>0</v>
      </c>
      <c r="Y1359" s="31">
        <f t="shared" si="3443"/>
        <v>0</v>
      </c>
      <c r="Z1359" s="31">
        <f t="shared" si="3444"/>
        <v>0</v>
      </c>
      <c r="AA1359" s="31">
        <f t="shared" si="3445"/>
        <v>0</v>
      </c>
      <c r="AB1359" s="31">
        <f t="shared" si="3446"/>
        <v>0</v>
      </c>
      <c r="AC1359" s="31">
        <f t="shared" si="3378"/>
        <v>4202.1000000000004</v>
      </c>
      <c r="AD1359" s="31">
        <f t="shared" si="3379"/>
        <v>4202.1000000000004</v>
      </c>
      <c r="AE1359" s="31">
        <f t="shared" si="3380"/>
        <v>4202.1000000000004</v>
      </c>
      <c r="AF1359" s="31">
        <f t="shared" si="3447"/>
        <v>0</v>
      </c>
      <c r="AG1359" s="31">
        <f t="shared" si="3382"/>
        <v>4202.1000000000004</v>
      </c>
      <c r="AH1359" s="31">
        <f t="shared" si="3383"/>
        <v>4202.1000000000004</v>
      </c>
      <c r="AI1359" s="31">
        <f t="shared" si="3384"/>
        <v>4202.1000000000004</v>
      </c>
      <c r="AJ1359" s="31">
        <f t="shared" si="3448"/>
        <v>0</v>
      </c>
      <c r="AK1359" s="31">
        <f t="shared" si="3449"/>
        <v>0</v>
      </c>
      <c r="AL1359" s="31">
        <f t="shared" si="3450"/>
        <v>-415.05599999999998</v>
      </c>
      <c r="AM1359" s="31">
        <f t="shared" si="3451"/>
        <v>0</v>
      </c>
      <c r="AN1359" s="31">
        <f t="shared" si="3452"/>
        <v>0</v>
      </c>
      <c r="AO1359" s="31">
        <f t="shared" si="3453"/>
        <v>0</v>
      </c>
      <c r="AP1359" s="31">
        <f t="shared" si="3454"/>
        <v>0</v>
      </c>
      <c r="AQ1359" s="31">
        <f t="shared" si="3455"/>
        <v>0</v>
      </c>
      <c r="AR1359" s="31">
        <f t="shared" si="3456"/>
        <v>0</v>
      </c>
      <c r="AS1359" s="31">
        <f t="shared" si="3356"/>
        <v>3787.0440000000003</v>
      </c>
      <c r="AT1359" s="31">
        <f t="shared" si="3357"/>
        <v>4202.1000000000004</v>
      </c>
      <c r="AU1359" s="31">
        <f t="shared" si="3358"/>
        <v>4202.1000000000004</v>
      </c>
      <c r="AV1359" s="31">
        <f t="shared" si="3457"/>
        <v>0</v>
      </c>
      <c r="AW1359" s="32"/>
      <c r="AX1359" s="32"/>
      <c r="AY1359" s="1"/>
      <c r="AZ1359" s="1"/>
      <c r="BA1359" s="1"/>
      <c r="BB1359" s="1"/>
      <c r="BC1359" s="1"/>
      <c r="BD1359" s="1"/>
      <c r="BE1359" s="1"/>
    </row>
    <row r="1360" hidden="1">
      <c r="A1360" s="29" t="s">
        <v>512</v>
      </c>
      <c r="B1360" s="29" t="s">
        <v>265</v>
      </c>
      <c r="C1360" s="29" t="s">
        <v>27</v>
      </c>
      <c r="D1360" s="29" t="s">
        <v>205</v>
      </c>
      <c r="E1360" s="36"/>
      <c r="F1360" s="30" t="s">
        <v>34</v>
      </c>
      <c r="G1360" s="31">
        <f t="shared" si="3428"/>
        <v>4202.1000000000004</v>
      </c>
      <c r="H1360" s="31">
        <f t="shared" si="3429"/>
        <v>4202.1000000000004</v>
      </c>
      <c r="I1360" s="31">
        <f t="shared" si="3430"/>
        <v>4202.1000000000004</v>
      </c>
      <c r="J1360" s="31">
        <f t="shared" si="3431"/>
        <v>0</v>
      </c>
      <c r="K1360" s="31">
        <f t="shared" si="3432"/>
        <v>0</v>
      </c>
      <c r="L1360" s="31">
        <f t="shared" si="3433"/>
        <v>0</v>
      </c>
      <c r="M1360" s="31">
        <f t="shared" si="3425"/>
        <v>4202.1000000000004</v>
      </c>
      <c r="N1360" s="31">
        <f t="shared" si="3426"/>
        <v>4202.1000000000004</v>
      </c>
      <c r="O1360" s="31">
        <f t="shared" si="3427"/>
        <v>4202.1000000000004</v>
      </c>
      <c r="P1360" s="31">
        <f t="shared" si="3434"/>
        <v>0</v>
      </c>
      <c r="Q1360" s="31">
        <f t="shared" si="3435"/>
        <v>0</v>
      </c>
      <c r="R1360" s="31">
        <f t="shared" si="3436"/>
        <v>0</v>
      </c>
      <c r="S1360" s="31">
        <f t="shared" si="3437"/>
        <v>0</v>
      </c>
      <c r="T1360" s="31">
        <f t="shared" si="3438"/>
        <v>0</v>
      </c>
      <c r="U1360" s="31">
        <f t="shared" si="3439"/>
        <v>0</v>
      </c>
      <c r="V1360" s="31">
        <f t="shared" si="3440"/>
        <v>0</v>
      </c>
      <c r="W1360" s="31">
        <f t="shared" si="3441"/>
        <v>0</v>
      </c>
      <c r="X1360" s="31">
        <f t="shared" si="3442"/>
        <v>0</v>
      </c>
      <c r="Y1360" s="31">
        <f t="shared" si="3443"/>
        <v>0</v>
      </c>
      <c r="Z1360" s="31">
        <f t="shared" si="3444"/>
        <v>0</v>
      </c>
      <c r="AA1360" s="31">
        <f t="shared" si="3445"/>
        <v>0</v>
      </c>
      <c r="AB1360" s="31">
        <f t="shared" si="3446"/>
        <v>0</v>
      </c>
      <c r="AC1360" s="31">
        <f t="shared" si="3378"/>
        <v>4202.1000000000004</v>
      </c>
      <c r="AD1360" s="31">
        <f t="shared" si="3379"/>
        <v>4202.1000000000004</v>
      </c>
      <c r="AE1360" s="31">
        <f t="shared" si="3380"/>
        <v>4202.1000000000004</v>
      </c>
      <c r="AF1360" s="31">
        <f t="shared" si="3447"/>
        <v>0</v>
      </c>
      <c r="AG1360" s="31">
        <f t="shared" si="3382"/>
        <v>4202.1000000000004</v>
      </c>
      <c r="AH1360" s="31">
        <f t="shared" si="3383"/>
        <v>4202.1000000000004</v>
      </c>
      <c r="AI1360" s="31">
        <f t="shared" si="3384"/>
        <v>4202.1000000000004</v>
      </c>
      <c r="AJ1360" s="31">
        <f t="shared" si="3448"/>
        <v>0</v>
      </c>
      <c r="AK1360" s="31">
        <f t="shared" si="3449"/>
        <v>0</v>
      </c>
      <c r="AL1360" s="31">
        <f t="shared" si="3450"/>
        <v>-415.05599999999998</v>
      </c>
      <c r="AM1360" s="31">
        <f t="shared" si="3451"/>
        <v>0</v>
      </c>
      <c r="AN1360" s="31">
        <f t="shared" si="3452"/>
        <v>0</v>
      </c>
      <c r="AO1360" s="31">
        <f t="shared" si="3453"/>
        <v>0</v>
      </c>
      <c r="AP1360" s="31">
        <f t="shared" si="3454"/>
        <v>0</v>
      </c>
      <c r="AQ1360" s="31">
        <f t="shared" si="3455"/>
        <v>0</v>
      </c>
      <c r="AR1360" s="31">
        <f t="shared" si="3456"/>
        <v>0</v>
      </c>
      <c r="AS1360" s="31">
        <f t="shared" si="3356"/>
        <v>3787.0440000000003</v>
      </c>
      <c r="AT1360" s="31">
        <f t="shared" si="3357"/>
        <v>4202.1000000000004</v>
      </c>
      <c r="AU1360" s="31">
        <f t="shared" si="3358"/>
        <v>4202.1000000000004</v>
      </c>
      <c r="AV1360" s="31">
        <f t="shared" si="3457"/>
        <v>0</v>
      </c>
      <c r="AW1360" s="32">
        <v>0</v>
      </c>
      <c r="AX1360" s="32"/>
      <c r="AY1360" s="1" t="s">
        <v>152</v>
      </c>
      <c r="AZ1360" s="1"/>
      <c r="BA1360" s="1"/>
      <c r="BB1360" s="1"/>
      <c r="BC1360" s="1"/>
      <c r="BD1360" s="1"/>
      <c r="BE1360" s="1"/>
    </row>
    <row r="1361" ht="31.5">
      <c r="A1361" s="29" t="s">
        <v>512</v>
      </c>
      <c r="B1361" s="29" t="s">
        <v>265</v>
      </c>
      <c r="C1361" s="29" t="s">
        <v>27</v>
      </c>
      <c r="D1361" s="29" t="s">
        <v>270</v>
      </c>
      <c r="E1361" s="36"/>
      <c r="F1361" s="30" t="s">
        <v>271</v>
      </c>
      <c r="G1361" s="31">
        <f t="shared" si="3428"/>
        <v>4202.1000000000004</v>
      </c>
      <c r="H1361" s="31">
        <f t="shared" si="3429"/>
        <v>4202.1000000000004</v>
      </c>
      <c r="I1361" s="31">
        <f t="shared" si="3430"/>
        <v>4202.1000000000004</v>
      </c>
      <c r="J1361" s="31">
        <f t="shared" si="3431"/>
        <v>0</v>
      </c>
      <c r="K1361" s="31">
        <f t="shared" si="3432"/>
        <v>0</v>
      </c>
      <c r="L1361" s="31">
        <f t="shared" si="3433"/>
        <v>0</v>
      </c>
      <c r="M1361" s="31">
        <f t="shared" si="3425"/>
        <v>4202.1000000000004</v>
      </c>
      <c r="N1361" s="31">
        <f t="shared" si="3426"/>
        <v>4202.1000000000004</v>
      </c>
      <c r="O1361" s="31">
        <f t="shared" si="3427"/>
        <v>4202.1000000000004</v>
      </c>
      <c r="P1361" s="31">
        <f t="shared" si="3434"/>
        <v>0</v>
      </c>
      <c r="Q1361" s="31">
        <f t="shared" si="3435"/>
        <v>0</v>
      </c>
      <c r="R1361" s="31">
        <f t="shared" si="3436"/>
        <v>0</v>
      </c>
      <c r="S1361" s="31">
        <f t="shared" si="3437"/>
        <v>0</v>
      </c>
      <c r="T1361" s="31">
        <f t="shared" si="3438"/>
        <v>0</v>
      </c>
      <c r="U1361" s="31">
        <f t="shared" si="3439"/>
        <v>0</v>
      </c>
      <c r="V1361" s="31">
        <f t="shared" si="3440"/>
        <v>0</v>
      </c>
      <c r="W1361" s="31">
        <f t="shared" si="3441"/>
        <v>0</v>
      </c>
      <c r="X1361" s="31">
        <f t="shared" si="3442"/>
        <v>0</v>
      </c>
      <c r="Y1361" s="31">
        <f t="shared" si="3443"/>
        <v>0</v>
      </c>
      <c r="Z1361" s="31">
        <f t="shared" si="3444"/>
        <v>0</v>
      </c>
      <c r="AA1361" s="31">
        <f t="shared" si="3445"/>
        <v>0</v>
      </c>
      <c r="AB1361" s="31">
        <f t="shared" si="3446"/>
        <v>0</v>
      </c>
      <c r="AC1361" s="31">
        <f t="shared" si="3378"/>
        <v>4202.1000000000004</v>
      </c>
      <c r="AD1361" s="31">
        <f t="shared" si="3379"/>
        <v>4202.1000000000004</v>
      </c>
      <c r="AE1361" s="31">
        <f t="shared" si="3380"/>
        <v>4202.1000000000004</v>
      </c>
      <c r="AF1361" s="31">
        <f t="shared" si="3447"/>
        <v>0</v>
      </c>
      <c r="AG1361" s="31">
        <f t="shared" si="3382"/>
        <v>4202.1000000000004</v>
      </c>
      <c r="AH1361" s="31">
        <f t="shared" si="3383"/>
        <v>4202.1000000000004</v>
      </c>
      <c r="AI1361" s="31">
        <f t="shared" si="3384"/>
        <v>4202.1000000000004</v>
      </c>
      <c r="AJ1361" s="31">
        <f t="shared" si="3448"/>
        <v>0</v>
      </c>
      <c r="AK1361" s="31">
        <f t="shared" si="3449"/>
        <v>0</v>
      </c>
      <c r="AL1361" s="31">
        <f t="shared" si="3450"/>
        <v>-415.05599999999998</v>
      </c>
      <c r="AM1361" s="31">
        <f t="shared" si="3451"/>
        <v>0</v>
      </c>
      <c r="AN1361" s="31">
        <f t="shared" si="3452"/>
        <v>0</v>
      </c>
      <c r="AO1361" s="31">
        <f t="shared" si="3453"/>
        <v>0</v>
      </c>
      <c r="AP1361" s="31">
        <f t="shared" si="3454"/>
        <v>0</v>
      </c>
      <c r="AQ1361" s="31">
        <f t="shared" si="3455"/>
        <v>0</v>
      </c>
      <c r="AR1361" s="31">
        <f t="shared" si="3456"/>
        <v>0</v>
      </c>
      <c r="AS1361" s="31">
        <f t="shared" si="3356"/>
        <v>3787.0440000000003</v>
      </c>
      <c r="AT1361" s="31">
        <f t="shared" si="3357"/>
        <v>4202.1000000000004</v>
      </c>
      <c r="AU1361" s="31">
        <f t="shared" si="3358"/>
        <v>4202.1000000000004</v>
      </c>
      <c r="AV1361" s="31">
        <f t="shared" si="3457"/>
        <v>0</v>
      </c>
      <c r="AW1361" s="32"/>
      <c r="AX1361" s="32"/>
      <c r="AY1361" s="1"/>
      <c r="AZ1361" s="1"/>
      <c r="BA1361" s="1"/>
      <c r="BB1361" s="1"/>
      <c r="BC1361" s="1"/>
      <c r="BD1361" s="1"/>
      <c r="BE1361" s="1"/>
    </row>
    <row r="1362" ht="31.5">
      <c r="A1362" s="29" t="s">
        <v>512</v>
      </c>
      <c r="B1362" s="29" t="s">
        <v>265</v>
      </c>
      <c r="C1362" s="29" t="s">
        <v>27</v>
      </c>
      <c r="D1362" s="29" t="s">
        <v>273</v>
      </c>
      <c r="E1362" s="36"/>
      <c r="F1362" s="30" t="s">
        <v>274</v>
      </c>
      <c r="G1362" s="31">
        <f t="shared" si="3428"/>
        <v>4202.1000000000004</v>
      </c>
      <c r="H1362" s="31">
        <f t="shared" si="3429"/>
        <v>4202.1000000000004</v>
      </c>
      <c r="I1362" s="31">
        <f t="shared" si="3430"/>
        <v>4202.1000000000004</v>
      </c>
      <c r="J1362" s="31">
        <f t="shared" si="3431"/>
        <v>0</v>
      </c>
      <c r="K1362" s="31">
        <f t="shared" si="3432"/>
        <v>0</v>
      </c>
      <c r="L1362" s="31">
        <f t="shared" si="3433"/>
        <v>0</v>
      </c>
      <c r="M1362" s="31">
        <f t="shared" si="3425"/>
        <v>4202.1000000000004</v>
      </c>
      <c r="N1362" s="31">
        <f t="shared" si="3426"/>
        <v>4202.1000000000004</v>
      </c>
      <c r="O1362" s="31">
        <f t="shared" si="3427"/>
        <v>4202.1000000000004</v>
      </c>
      <c r="P1362" s="31">
        <f t="shared" si="3434"/>
        <v>0</v>
      </c>
      <c r="Q1362" s="31">
        <f t="shared" si="3435"/>
        <v>0</v>
      </c>
      <c r="R1362" s="31">
        <f t="shared" si="3436"/>
        <v>0</v>
      </c>
      <c r="S1362" s="31">
        <f t="shared" si="3437"/>
        <v>0</v>
      </c>
      <c r="T1362" s="31">
        <f t="shared" si="3438"/>
        <v>0</v>
      </c>
      <c r="U1362" s="31">
        <f t="shared" si="3439"/>
        <v>0</v>
      </c>
      <c r="V1362" s="31">
        <f t="shared" si="3440"/>
        <v>0</v>
      </c>
      <c r="W1362" s="31">
        <f t="shared" si="3441"/>
        <v>0</v>
      </c>
      <c r="X1362" s="31">
        <f t="shared" si="3442"/>
        <v>0</v>
      </c>
      <c r="Y1362" s="31">
        <f t="shared" si="3443"/>
        <v>0</v>
      </c>
      <c r="Z1362" s="31">
        <f t="shared" si="3444"/>
        <v>0</v>
      </c>
      <c r="AA1362" s="31">
        <f t="shared" si="3445"/>
        <v>0</v>
      </c>
      <c r="AB1362" s="31">
        <f t="shared" si="3446"/>
        <v>0</v>
      </c>
      <c r="AC1362" s="31">
        <f t="shared" si="3378"/>
        <v>4202.1000000000004</v>
      </c>
      <c r="AD1362" s="31">
        <f t="shared" si="3379"/>
        <v>4202.1000000000004</v>
      </c>
      <c r="AE1362" s="31">
        <f t="shared" si="3380"/>
        <v>4202.1000000000004</v>
      </c>
      <c r="AF1362" s="31">
        <f t="shared" si="3447"/>
        <v>0</v>
      </c>
      <c r="AG1362" s="31">
        <f t="shared" si="3382"/>
        <v>4202.1000000000004</v>
      </c>
      <c r="AH1362" s="31">
        <f t="shared" si="3383"/>
        <v>4202.1000000000004</v>
      </c>
      <c r="AI1362" s="31">
        <f t="shared" si="3384"/>
        <v>4202.1000000000004</v>
      </c>
      <c r="AJ1362" s="31">
        <f t="shared" si="3448"/>
        <v>0</v>
      </c>
      <c r="AK1362" s="31">
        <f t="shared" si="3449"/>
        <v>0</v>
      </c>
      <c r="AL1362" s="31">
        <f t="shared" si="3450"/>
        <v>-415.05599999999998</v>
      </c>
      <c r="AM1362" s="31">
        <f t="shared" si="3451"/>
        <v>0</v>
      </c>
      <c r="AN1362" s="31">
        <f t="shared" si="3452"/>
        <v>0</v>
      </c>
      <c r="AO1362" s="31">
        <f t="shared" si="3453"/>
        <v>0</v>
      </c>
      <c r="AP1362" s="31">
        <f t="shared" si="3454"/>
        <v>0</v>
      </c>
      <c r="AQ1362" s="31">
        <f t="shared" si="3455"/>
        <v>0</v>
      </c>
      <c r="AR1362" s="31">
        <f t="shared" si="3456"/>
        <v>0</v>
      </c>
      <c r="AS1362" s="31">
        <f t="shared" si="3356"/>
        <v>3787.0440000000003</v>
      </c>
      <c r="AT1362" s="31">
        <f t="shared" si="3357"/>
        <v>4202.1000000000004</v>
      </c>
      <c r="AU1362" s="31">
        <f t="shared" si="3358"/>
        <v>4202.1000000000004</v>
      </c>
      <c r="AV1362" s="31">
        <f t="shared" si="3457"/>
        <v>0</v>
      </c>
      <c r="AW1362" s="32"/>
      <c r="AX1362" s="32"/>
      <c r="AY1362" s="1"/>
      <c r="AZ1362" s="1"/>
      <c r="BA1362" s="1"/>
      <c r="BB1362" s="1"/>
      <c r="BC1362" s="1"/>
      <c r="BD1362" s="1"/>
      <c r="BE1362" s="1"/>
    </row>
    <row r="1363" ht="31.5">
      <c r="A1363" s="29" t="s">
        <v>512</v>
      </c>
      <c r="B1363" s="29" t="s">
        <v>265</v>
      </c>
      <c r="C1363" s="29" t="s">
        <v>27</v>
      </c>
      <c r="D1363" s="29" t="s">
        <v>273</v>
      </c>
      <c r="E1363" s="29" t="s">
        <v>39</v>
      </c>
      <c r="F1363" s="30" t="s">
        <v>40</v>
      </c>
      <c r="G1363" s="31">
        <v>4202.1000000000004</v>
      </c>
      <c r="H1363" s="31">
        <v>4202.1000000000004</v>
      </c>
      <c r="I1363" s="31">
        <v>4202.1000000000004</v>
      </c>
      <c r="J1363" s="31"/>
      <c r="K1363" s="31"/>
      <c r="L1363" s="31"/>
      <c r="M1363" s="31">
        <f t="shared" si="3425"/>
        <v>4202.1000000000004</v>
      </c>
      <c r="N1363" s="31">
        <f t="shared" si="3426"/>
        <v>4202.1000000000004</v>
      </c>
      <c r="O1363" s="31">
        <f t="shared" si="3427"/>
        <v>4202.1000000000004</v>
      </c>
      <c r="P1363" s="31"/>
      <c r="Q1363" s="31"/>
      <c r="R1363" s="31"/>
      <c r="S1363" s="31"/>
      <c r="T1363" s="31"/>
      <c r="U1363" s="31"/>
      <c r="V1363" s="31"/>
      <c r="W1363" s="31"/>
      <c r="X1363" s="31"/>
      <c r="Y1363" s="31"/>
      <c r="Z1363" s="31"/>
      <c r="AA1363" s="31"/>
      <c r="AB1363" s="31"/>
      <c r="AC1363" s="31">
        <f t="shared" si="3378"/>
        <v>4202.1000000000004</v>
      </c>
      <c r="AD1363" s="31">
        <f t="shared" si="3379"/>
        <v>4202.1000000000004</v>
      </c>
      <c r="AE1363" s="31">
        <f t="shared" si="3380"/>
        <v>4202.1000000000004</v>
      </c>
      <c r="AF1363" s="31"/>
      <c r="AG1363" s="31">
        <f t="shared" si="3382"/>
        <v>4202.1000000000004</v>
      </c>
      <c r="AH1363" s="31">
        <f t="shared" si="3383"/>
        <v>4202.1000000000004</v>
      </c>
      <c r="AI1363" s="31">
        <f t="shared" si="3384"/>
        <v>4202.1000000000004</v>
      </c>
      <c r="AJ1363" s="31"/>
      <c r="AK1363" s="31"/>
      <c r="AL1363" s="31">
        <v>-415.05599999999998</v>
      </c>
      <c r="AM1363" s="31"/>
      <c r="AN1363" s="31"/>
      <c r="AO1363" s="31"/>
      <c r="AP1363" s="31"/>
      <c r="AQ1363" s="31"/>
      <c r="AR1363" s="31"/>
      <c r="AS1363" s="31">
        <f t="shared" si="3356"/>
        <v>3787.0440000000003</v>
      </c>
      <c r="AT1363" s="31">
        <f t="shared" si="3357"/>
        <v>4202.1000000000004</v>
      </c>
      <c r="AU1363" s="31">
        <f t="shared" si="3358"/>
        <v>4202.1000000000004</v>
      </c>
      <c r="AV1363" s="31"/>
      <c r="AW1363" s="32"/>
      <c r="AX1363" s="32"/>
      <c r="AY1363" s="1"/>
      <c r="AZ1363" s="1"/>
      <c r="BA1363" s="1"/>
      <c r="BB1363" s="1"/>
      <c r="BC1363" s="1"/>
      <c r="BD1363" s="1"/>
      <c r="BE1363" s="1"/>
    </row>
    <row r="1364" s="19" customFormat="1">
      <c r="A1364" s="20" t="s">
        <v>512</v>
      </c>
      <c r="B1364" s="20" t="s">
        <v>87</v>
      </c>
      <c r="C1364" s="20"/>
      <c r="D1364" s="20"/>
      <c r="E1364" s="34"/>
      <c r="F1364" s="21" t="s">
        <v>411</v>
      </c>
      <c r="G1364" s="22">
        <f t="shared" si="3428"/>
        <v>1597.7</v>
      </c>
      <c r="H1364" s="22">
        <f t="shared" si="3429"/>
        <v>1597.7</v>
      </c>
      <c r="I1364" s="22">
        <f t="shared" si="3430"/>
        <v>1597.7</v>
      </c>
      <c r="J1364" s="22">
        <f t="shared" si="3431"/>
        <v>0</v>
      </c>
      <c r="K1364" s="22">
        <f t="shared" si="3432"/>
        <v>0</v>
      </c>
      <c r="L1364" s="22">
        <f t="shared" si="3433"/>
        <v>0</v>
      </c>
      <c r="M1364" s="22">
        <f t="shared" si="3425"/>
        <v>1597.7</v>
      </c>
      <c r="N1364" s="22">
        <f t="shared" si="3426"/>
        <v>1597.7</v>
      </c>
      <c r="O1364" s="22">
        <f t="shared" si="3427"/>
        <v>1597.7</v>
      </c>
      <c r="P1364" s="22">
        <f t="shared" si="3434"/>
        <v>0</v>
      </c>
      <c r="Q1364" s="22">
        <f t="shared" si="3435"/>
        <v>0</v>
      </c>
      <c r="R1364" s="22">
        <f t="shared" si="3436"/>
        <v>0</v>
      </c>
      <c r="S1364" s="22">
        <f t="shared" si="3437"/>
        <v>0</v>
      </c>
      <c r="T1364" s="22">
        <f t="shared" si="3438"/>
        <v>0</v>
      </c>
      <c r="U1364" s="22">
        <f t="shared" si="3439"/>
        <v>0</v>
      </c>
      <c r="V1364" s="22">
        <f t="shared" si="3440"/>
        <v>0</v>
      </c>
      <c r="W1364" s="22">
        <f t="shared" si="3441"/>
        <v>0</v>
      </c>
      <c r="X1364" s="22">
        <f t="shared" si="3442"/>
        <v>0</v>
      </c>
      <c r="Y1364" s="22">
        <f t="shared" si="3443"/>
        <v>0</v>
      </c>
      <c r="Z1364" s="22">
        <f t="shared" si="3444"/>
        <v>0</v>
      </c>
      <c r="AA1364" s="22">
        <f t="shared" si="3445"/>
        <v>0</v>
      </c>
      <c r="AB1364" s="22">
        <f t="shared" si="3446"/>
        <v>0</v>
      </c>
      <c r="AC1364" s="22">
        <f t="shared" si="3378"/>
        <v>1597.7</v>
      </c>
      <c r="AD1364" s="22">
        <f t="shared" si="3379"/>
        <v>1597.7</v>
      </c>
      <c r="AE1364" s="22">
        <f t="shared" si="3380"/>
        <v>1597.7</v>
      </c>
      <c r="AF1364" s="22">
        <f t="shared" si="3447"/>
        <v>0</v>
      </c>
      <c r="AG1364" s="22">
        <f t="shared" si="3382"/>
        <v>1597.7</v>
      </c>
      <c r="AH1364" s="22">
        <f t="shared" si="3383"/>
        <v>1597.7</v>
      </c>
      <c r="AI1364" s="22">
        <f t="shared" si="3384"/>
        <v>1597.7</v>
      </c>
      <c r="AJ1364" s="22">
        <f t="shared" si="3448"/>
        <v>0</v>
      </c>
      <c r="AK1364" s="22">
        <f t="shared" si="3449"/>
        <v>0</v>
      </c>
      <c r="AL1364" s="22">
        <f t="shared" si="3450"/>
        <v>-141.88499999999999</v>
      </c>
      <c r="AM1364" s="22">
        <f t="shared" si="3451"/>
        <v>0</v>
      </c>
      <c r="AN1364" s="22">
        <f t="shared" si="3452"/>
        <v>0</v>
      </c>
      <c r="AO1364" s="22">
        <f t="shared" si="3453"/>
        <v>0</v>
      </c>
      <c r="AP1364" s="22">
        <f t="shared" si="3454"/>
        <v>0</v>
      </c>
      <c r="AQ1364" s="22">
        <f t="shared" si="3455"/>
        <v>0</v>
      </c>
      <c r="AR1364" s="22">
        <f t="shared" si="3456"/>
        <v>0</v>
      </c>
      <c r="AS1364" s="22">
        <f t="shared" si="3356"/>
        <v>1455.8150000000001</v>
      </c>
      <c r="AT1364" s="22">
        <f t="shared" si="3357"/>
        <v>1597.7</v>
      </c>
      <c r="AU1364" s="22">
        <f t="shared" si="3358"/>
        <v>1597.7</v>
      </c>
      <c r="AV1364" s="22">
        <f t="shared" si="3457"/>
        <v>0</v>
      </c>
      <c r="AW1364" s="23"/>
      <c r="AX1364" s="23"/>
      <c r="AY1364" s="19"/>
      <c r="AZ1364" s="19"/>
      <c r="BA1364" s="19"/>
      <c r="BB1364" s="19"/>
      <c r="BC1364" s="19"/>
      <c r="BD1364" s="19"/>
      <c r="BE1364" s="19"/>
    </row>
    <row r="1365" s="24" customFormat="1">
      <c r="A1365" s="25" t="s">
        <v>512</v>
      </c>
      <c r="B1365" s="25" t="s">
        <v>87</v>
      </c>
      <c r="C1365" s="25" t="s">
        <v>27</v>
      </c>
      <c r="D1365" s="25"/>
      <c r="E1365" s="35"/>
      <c r="F1365" s="26" t="s">
        <v>412</v>
      </c>
      <c r="G1365" s="27">
        <f t="shared" si="3428"/>
        <v>1597.7</v>
      </c>
      <c r="H1365" s="27">
        <f t="shared" si="3429"/>
        <v>1597.7</v>
      </c>
      <c r="I1365" s="27">
        <f t="shared" si="3430"/>
        <v>1597.7</v>
      </c>
      <c r="J1365" s="27">
        <f t="shared" si="3431"/>
        <v>0</v>
      </c>
      <c r="K1365" s="27">
        <f t="shared" si="3432"/>
        <v>0</v>
      </c>
      <c r="L1365" s="27">
        <f t="shared" si="3433"/>
        <v>0</v>
      </c>
      <c r="M1365" s="27">
        <f t="shared" si="3425"/>
        <v>1597.7</v>
      </c>
      <c r="N1365" s="27">
        <f t="shared" si="3426"/>
        <v>1597.7</v>
      </c>
      <c r="O1365" s="27">
        <f t="shared" si="3427"/>
        <v>1597.7</v>
      </c>
      <c r="P1365" s="27">
        <f t="shared" si="3434"/>
        <v>0</v>
      </c>
      <c r="Q1365" s="27">
        <f t="shared" si="3435"/>
        <v>0</v>
      </c>
      <c r="R1365" s="27">
        <f t="shared" si="3436"/>
        <v>0</v>
      </c>
      <c r="S1365" s="27">
        <f t="shared" si="3437"/>
        <v>0</v>
      </c>
      <c r="T1365" s="27">
        <f t="shared" si="3438"/>
        <v>0</v>
      </c>
      <c r="U1365" s="27">
        <f t="shared" si="3439"/>
        <v>0</v>
      </c>
      <c r="V1365" s="27">
        <f t="shared" si="3440"/>
        <v>0</v>
      </c>
      <c r="W1365" s="27">
        <f t="shared" si="3441"/>
        <v>0</v>
      </c>
      <c r="X1365" s="27">
        <f t="shared" si="3442"/>
        <v>0</v>
      </c>
      <c r="Y1365" s="27">
        <f t="shared" si="3443"/>
        <v>0</v>
      </c>
      <c r="Z1365" s="27">
        <f t="shared" si="3444"/>
        <v>0</v>
      </c>
      <c r="AA1365" s="27">
        <f t="shared" si="3445"/>
        <v>0</v>
      </c>
      <c r="AB1365" s="27">
        <f t="shared" si="3446"/>
        <v>0</v>
      </c>
      <c r="AC1365" s="27">
        <f t="shared" si="3378"/>
        <v>1597.7</v>
      </c>
      <c r="AD1365" s="27">
        <f t="shared" si="3379"/>
        <v>1597.7</v>
      </c>
      <c r="AE1365" s="27">
        <f t="shared" si="3380"/>
        <v>1597.7</v>
      </c>
      <c r="AF1365" s="27">
        <f t="shared" si="3447"/>
        <v>0</v>
      </c>
      <c r="AG1365" s="27">
        <f t="shared" si="3382"/>
        <v>1597.7</v>
      </c>
      <c r="AH1365" s="27">
        <f t="shared" si="3383"/>
        <v>1597.7</v>
      </c>
      <c r="AI1365" s="27">
        <f t="shared" si="3384"/>
        <v>1597.7</v>
      </c>
      <c r="AJ1365" s="27">
        <f t="shared" si="3448"/>
        <v>0</v>
      </c>
      <c r="AK1365" s="27">
        <f t="shared" si="3449"/>
        <v>0</v>
      </c>
      <c r="AL1365" s="27">
        <f t="shared" si="3450"/>
        <v>-141.88499999999999</v>
      </c>
      <c r="AM1365" s="27">
        <f t="shared" si="3451"/>
        <v>0</v>
      </c>
      <c r="AN1365" s="27">
        <f t="shared" si="3452"/>
        <v>0</v>
      </c>
      <c r="AO1365" s="27">
        <f t="shared" si="3453"/>
        <v>0</v>
      </c>
      <c r="AP1365" s="27">
        <f t="shared" si="3454"/>
        <v>0</v>
      </c>
      <c r="AQ1365" s="27">
        <f t="shared" si="3455"/>
        <v>0</v>
      </c>
      <c r="AR1365" s="27">
        <f t="shared" si="3456"/>
        <v>0</v>
      </c>
      <c r="AS1365" s="27">
        <f t="shared" si="3356"/>
        <v>1455.8150000000001</v>
      </c>
      <c r="AT1365" s="27">
        <f t="shared" si="3357"/>
        <v>1597.7</v>
      </c>
      <c r="AU1365" s="27">
        <f t="shared" si="3358"/>
        <v>1597.7</v>
      </c>
      <c r="AV1365" s="27">
        <f t="shared" si="3457"/>
        <v>0</v>
      </c>
      <c r="AW1365" s="28"/>
      <c r="AX1365" s="28"/>
      <c r="AY1365" s="24"/>
      <c r="AZ1365" s="24"/>
      <c r="BA1365" s="24"/>
      <c r="BB1365" s="24"/>
      <c r="BC1365" s="24"/>
      <c r="BD1365" s="24"/>
      <c r="BE1365" s="24"/>
    </row>
    <row r="1366" ht="31.5">
      <c r="A1366" s="29" t="s">
        <v>512</v>
      </c>
      <c r="B1366" s="29" t="s">
        <v>87</v>
      </c>
      <c r="C1366" s="29" t="s">
        <v>27</v>
      </c>
      <c r="D1366" s="29" t="s">
        <v>413</v>
      </c>
      <c r="E1366" s="36"/>
      <c r="F1366" s="30" t="s">
        <v>414</v>
      </c>
      <c r="G1366" s="31">
        <f t="shared" si="3428"/>
        <v>1597.7</v>
      </c>
      <c r="H1366" s="31">
        <f t="shared" si="3429"/>
        <v>1597.7</v>
      </c>
      <c r="I1366" s="31">
        <f t="shared" si="3430"/>
        <v>1597.7</v>
      </c>
      <c r="J1366" s="31">
        <f t="shared" si="3431"/>
        <v>0</v>
      </c>
      <c r="K1366" s="31">
        <f t="shared" si="3432"/>
        <v>0</v>
      </c>
      <c r="L1366" s="31">
        <f t="shared" si="3433"/>
        <v>0</v>
      </c>
      <c r="M1366" s="31">
        <f t="shared" si="3425"/>
        <v>1597.7</v>
      </c>
      <c r="N1366" s="31">
        <f t="shared" si="3426"/>
        <v>1597.7</v>
      </c>
      <c r="O1366" s="31">
        <f t="shared" si="3427"/>
        <v>1597.7</v>
      </c>
      <c r="P1366" s="31">
        <f t="shared" si="3434"/>
        <v>0</v>
      </c>
      <c r="Q1366" s="31">
        <f t="shared" si="3435"/>
        <v>0</v>
      </c>
      <c r="R1366" s="31">
        <f t="shared" si="3436"/>
        <v>0</v>
      </c>
      <c r="S1366" s="31">
        <f t="shared" si="3437"/>
        <v>0</v>
      </c>
      <c r="T1366" s="31">
        <f t="shared" si="3438"/>
        <v>0</v>
      </c>
      <c r="U1366" s="31">
        <f t="shared" si="3439"/>
        <v>0</v>
      </c>
      <c r="V1366" s="31">
        <f t="shared" si="3440"/>
        <v>0</v>
      </c>
      <c r="W1366" s="31">
        <f t="shared" si="3441"/>
        <v>0</v>
      </c>
      <c r="X1366" s="31">
        <f t="shared" si="3442"/>
        <v>0</v>
      </c>
      <c r="Y1366" s="31">
        <f t="shared" si="3443"/>
        <v>0</v>
      </c>
      <c r="Z1366" s="31">
        <f t="shared" si="3444"/>
        <v>0</v>
      </c>
      <c r="AA1366" s="31">
        <f t="shared" si="3445"/>
        <v>0</v>
      </c>
      <c r="AB1366" s="31">
        <f t="shared" si="3446"/>
        <v>0</v>
      </c>
      <c r="AC1366" s="31">
        <f t="shared" si="3378"/>
        <v>1597.7</v>
      </c>
      <c r="AD1366" s="31">
        <f t="shared" si="3379"/>
        <v>1597.7</v>
      </c>
      <c r="AE1366" s="31">
        <f t="shared" si="3380"/>
        <v>1597.7</v>
      </c>
      <c r="AF1366" s="31">
        <f t="shared" si="3447"/>
        <v>0</v>
      </c>
      <c r="AG1366" s="31">
        <f t="shared" si="3382"/>
        <v>1597.7</v>
      </c>
      <c r="AH1366" s="31">
        <f t="shared" si="3383"/>
        <v>1597.7</v>
      </c>
      <c r="AI1366" s="31">
        <f t="shared" si="3384"/>
        <v>1597.7</v>
      </c>
      <c r="AJ1366" s="31">
        <f t="shared" si="3448"/>
        <v>0</v>
      </c>
      <c r="AK1366" s="31">
        <f t="shared" si="3449"/>
        <v>0</v>
      </c>
      <c r="AL1366" s="31">
        <f t="shared" si="3450"/>
        <v>-141.88499999999999</v>
      </c>
      <c r="AM1366" s="31">
        <f t="shared" si="3451"/>
        <v>0</v>
      </c>
      <c r="AN1366" s="31">
        <f t="shared" si="3452"/>
        <v>0</v>
      </c>
      <c r="AO1366" s="31">
        <f t="shared" si="3453"/>
        <v>0</v>
      </c>
      <c r="AP1366" s="31">
        <f t="shared" si="3454"/>
        <v>0</v>
      </c>
      <c r="AQ1366" s="31">
        <f t="shared" si="3455"/>
        <v>0</v>
      </c>
      <c r="AR1366" s="31">
        <f t="shared" si="3456"/>
        <v>0</v>
      </c>
      <c r="AS1366" s="31">
        <f t="shared" si="3356"/>
        <v>1455.8150000000001</v>
      </c>
      <c r="AT1366" s="31">
        <f t="shared" si="3357"/>
        <v>1597.7</v>
      </c>
      <c r="AU1366" s="31">
        <f t="shared" si="3358"/>
        <v>1597.7</v>
      </c>
      <c r="AV1366" s="31">
        <f t="shared" si="3457"/>
        <v>0</v>
      </c>
      <c r="AW1366" s="32"/>
      <c r="AX1366" s="32"/>
      <c r="AY1366" s="1"/>
      <c r="AZ1366" s="1"/>
      <c r="BA1366" s="1"/>
      <c r="BB1366" s="1"/>
      <c r="BC1366" s="1"/>
      <c r="BD1366" s="1"/>
      <c r="BE1366" s="1"/>
    </row>
    <row r="1367" hidden="1">
      <c r="A1367" s="29" t="s">
        <v>512</v>
      </c>
      <c r="B1367" s="29" t="s">
        <v>87</v>
      </c>
      <c r="C1367" s="29" t="s">
        <v>27</v>
      </c>
      <c r="D1367" s="29" t="s">
        <v>419</v>
      </c>
      <c r="E1367" s="36"/>
      <c r="F1367" s="30" t="s">
        <v>34</v>
      </c>
      <c r="G1367" s="31">
        <f t="shared" si="3428"/>
        <v>1597.7</v>
      </c>
      <c r="H1367" s="31">
        <f t="shared" si="3429"/>
        <v>1597.7</v>
      </c>
      <c r="I1367" s="31">
        <f t="shared" si="3430"/>
        <v>1597.7</v>
      </c>
      <c r="J1367" s="31">
        <f t="shared" si="3431"/>
        <v>0</v>
      </c>
      <c r="K1367" s="31">
        <f t="shared" si="3432"/>
        <v>0</v>
      </c>
      <c r="L1367" s="31">
        <f t="shared" si="3433"/>
        <v>0</v>
      </c>
      <c r="M1367" s="31">
        <f t="shared" si="3425"/>
        <v>1597.7</v>
      </c>
      <c r="N1367" s="31">
        <f t="shared" si="3426"/>
        <v>1597.7</v>
      </c>
      <c r="O1367" s="31">
        <f t="shared" si="3427"/>
        <v>1597.7</v>
      </c>
      <c r="P1367" s="31">
        <f t="shared" si="3434"/>
        <v>0</v>
      </c>
      <c r="Q1367" s="31">
        <f t="shared" si="3435"/>
        <v>0</v>
      </c>
      <c r="R1367" s="31">
        <f t="shared" si="3436"/>
        <v>0</v>
      </c>
      <c r="S1367" s="31">
        <f t="shared" si="3437"/>
        <v>0</v>
      </c>
      <c r="T1367" s="31">
        <f t="shared" si="3438"/>
        <v>0</v>
      </c>
      <c r="U1367" s="31">
        <f t="shared" si="3439"/>
        <v>0</v>
      </c>
      <c r="V1367" s="31">
        <f t="shared" si="3440"/>
        <v>0</v>
      </c>
      <c r="W1367" s="31">
        <f t="shared" si="3441"/>
        <v>0</v>
      </c>
      <c r="X1367" s="31">
        <f t="shared" si="3442"/>
        <v>0</v>
      </c>
      <c r="Y1367" s="31">
        <f t="shared" si="3443"/>
        <v>0</v>
      </c>
      <c r="Z1367" s="31">
        <f t="shared" si="3444"/>
        <v>0</v>
      </c>
      <c r="AA1367" s="31">
        <f t="shared" si="3445"/>
        <v>0</v>
      </c>
      <c r="AB1367" s="31">
        <f t="shared" si="3446"/>
        <v>0</v>
      </c>
      <c r="AC1367" s="31">
        <f t="shared" si="3378"/>
        <v>1597.7</v>
      </c>
      <c r="AD1367" s="31">
        <f t="shared" si="3379"/>
        <v>1597.7</v>
      </c>
      <c r="AE1367" s="31">
        <f t="shared" si="3380"/>
        <v>1597.7</v>
      </c>
      <c r="AF1367" s="31">
        <f t="shared" si="3447"/>
        <v>0</v>
      </c>
      <c r="AG1367" s="31">
        <f t="shared" si="3382"/>
        <v>1597.7</v>
      </c>
      <c r="AH1367" s="31">
        <f t="shared" si="3383"/>
        <v>1597.7</v>
      </c>
      <c r="AI1367" s="31">
        <f t="shared" si="3384"/>
        <v>1597.7</v>
      </c>
      <c r="AJ1367" s="31">
        <f t="shared" si="3448"/>
        <v>0</v>
      </c>
      <c r="AK1367" s="31">
        <f t="shared" si="3449"/>
        <v>0</v>
      </c>
      <c r="AL1367" s="31">
        <f t="shared" si="3450"/>
        <v>-141.88499999999999</v>
      </c>
      <c r="AM1367" s="31">
        <f t="shared" si="3451"/>
        <v>0</v>
      </c>
      <c r="AN1367" s="31">
        <f t="shared" si="3452"/>
        <v>0</v>
      </c>
      <c r="AO1367" s="31">
        <f t="shared" si="3453"/>
        <v>0</v>
      </c>
      <c r="AP1367" s="31">
        <f t="shared" si="3454"/>
        <v>0</v>
      </c>
      <c r="AQ1367" s="31">
        <f t="shared" si="3455"/>
        <v>0</v>
      </c>
      <c r="AR1367" s="31">
        <f t="shared" si="3456"/>
        <v>0</v>
      </c>
      <c r="AS1367" s="31">
        <f t="shared" si="3356"/>
        <v>1455.8150000000001</v>
      </c>
      <c r="AT1367" s="31">
        <f t="shared" si="3357"/>
        <v>1597.7</v>
      </c>
      <c r="AU1367" s="31">
        <f t="shared" si="3358"/>
        <v>1597.7</v>
      </c>
      <c r="AV1367" s="31">
        <f t="shared" si="3457"/>
        <v>0</v>
      </c>
      <c r="AW1367" s="32">
        <v>0</v>
      </c>
      <c r="AX1367" s="32"/>
      <c r="AY1367" s="1" t="s">
        <v>152</v>
      </c>
      <c r="AZ1367" s="1"/>
      <c r="BA1367" s="1"/>
      <c r="BB1367" s="1"/>
      <c r="BC1367" s="1"/>
      <c r="BD1367" s="1"/>
      <c r="BE1367" s="1"/>
    </row>
    <row r="1368" ht="47.25">
      <c r="A1368" s="29" t="s">
        <v>512</v>
      </c>
      <c r="B1368" s="29" t="s">
        <v>87</v>
      </c>
      <c r="C1368" s="29" t="s">
        <v>27</v>
      </c>
      <c r="D1368" s="29" t="s">
        <v>420</v>
      </c>
      <c r="E1368" s="36"/>
      <c r="F1368" s="30" t="s">
        <v>421</v>
      </c>
      <c r="G1368" s="31">
        <f t="shared" si="3428"/>
        <v>1597.7</v>
      </c>
      <c r="H1368" s="31">
        <f t="shared" si="3429"/>
        <v>1597.7</v>
      </c>
      <c r="I1368" s="31">
        <f t="shared" si="3430"/>
        <v>1597.7</v>
      </c>
      <c r="J1368" s="31">
        <f t="shared" si="3431"/>
        <v>0</v>
      </c>
      <c r="K1368" s="31">
        <f t="shared" si="3432"/>
        <v>0</v>
      </c>
      <c r="L1368" s="31">
        <f t="shared" si="3433"/>
        <v>0</v>
      </c>
      <c r="M1368" s="31">
        <f t="shared" si="3425"/>
        <v>1597.7</v>
      </c>
      <c r="N1368" s="31">
        <f t="shared" si="3426"/>
        <v>1597.7</v>
      </c>
      <c r="O1368" s="31">
        <f t="shared" si="3427"/>
        <v>1597.7</v>
      </c>
      <c r="P1368" s="31">
        <f t="shared" si="3434"/>
        <v>0</v>
      </c>
      <c r="Q1368" s="31">
        <f t="shared" si="3435"/>
        <v>0</v>
      </c>
      <c r="R1368" s="31">
        <f t="shared" si="3436"/>
        <v>0</v>
      </c>
      <c r="S1368" s="31">
        <f t="shared" si="3437"/>
        <v>0</v>
      </c>
      <c r="T1368" s="31">
        <f t="shared" si="3438"/>
        <v>0</v>
      </c>
      <c r="U1368" s="31">
        <f t="shared" si="3439"/>
        <v>0</v>
      </c>
      <c r="V1368" s="31">
        <f t="shared" si="3440"/>
        <v>0</v>
      </c>
      <c r="W1368" s="31">
        <f t="shared" si="3441"/>
        <v>0</v>
      </c>
      <c r="X1368" s="31">
        <f t="shared" si="3442"/>
        <v>0</v>
      </c>
      <c r="Y1368" s="31">
        <f t="shared" si="3443"/>
        <v>0</v>
      </c>
      <c r="Z1368" s="31">
        <f t="shared" si="3444"/>
        <v>0</v>
      </c>
      <c r="AA1368" s="31">
        <f t="shared" si="3445"/>
        <v>0</v>
      </c>
      <c r="AB1368" s="31">
        <f t="shared" si="3446"/>
        <v>0</v>
      </c>
      <c r="AC1368" s="31">
        <f t="shared" si="3378"/>
        <v>1597.7</v>
      </c>
      <c r="AD1368" s="31">
        <f t="shared" si="3379"/>
        <v>1597.7</v>
      </c>
      <c r="AE1368" s="31">
        <f t="shared" si="3380"/>
        <v>1597.7</v>
      </c>
      <c r="AF1368" s="31">
        <f t="shared" si="3447"/>
        <v>0</v>
      </c>
      <c r="AG1368" s="31">
        <f t="shared" si="3382"/>
        <v>1597.7</v>
      </c>
      <c r="AH1368" s="31">
        <f t="shared" si="3383"/>
        <v>1597.7</v>
      </c>
      <c r="AI1368" s="31">
        <f t="shared" si="3384"/>
        <v>1597.7</v>
      </c>
      <c r="AJ1368" s="31">
        <f t="shared" si="3448"/>
        <v>0</v>
      </c>
      <c r="AK1368" s="31">
        <f t="shared" si="3449"/>
        <v>0</v>
      </c>
      <c r="AL1368" s="31">
        <f t="shared" si="3450"/>
        <v>-141.88499999999999</v>
      </c>
      <c r="AM1368" s="31">
        <f t="shared" si="3451"/>
        <v>0</v>
      </c>
      <c r="AN1368" s="31">
        <f t="shared" si="3452"/>
        <v>0</v>
      </c>
      <c r="AO1368" s="31">
        <f t="shared" si="3453"/>
        <v>0</v>
      </c>
      <c r="AP1368" s="31">
        <f t="shared" si="3454"/>
        <v>0</v>
      </c>
      <c r="AQ1368" s="31">
        <f t="shared" si="3455"/>
        <v>0</v>
      </c>
      <c r="AR1368" s="31">
        <f t="shared" si="3456"/>
        <v>0</v>
      </c>
      <c r="AS1368" s="31">
        <f t="shared" si="3356"/>
        <v>1455.8150000000001</v>
      </c>
      <c r="AT1368" s="31">
        <f t="shared" si="3357"/>
        <v>1597.7</v>
      </c>
      <c r="AU1368" s="31">
        <f t="shared" si="3358"/>
        <v>1597.7</v>
      </c>
      <c r="AV1368" s="31">
        <f t="shared" si="3457"/>
        <v>0</v>
      </c>
      <c r="AW1368" s="32"/>
      <c r="AX1368" s="32"/>
      <c r="AY1368" s="1"/>
      <c r="AZ1368" s="1"/>
      <c r="BA1368" s="1"/>
      <c r="BB1368" s="1"/>
      <c r="BC1368" s="1"/>
      <c r="BD1368" s="1"/>
      <c r="BE1368" s="1"/>
    </row>
    <row r="1369" ht="47.25">
      <c r="A1369" s="29" t="s">
        <v>512</v>
      </c>
      <c r="B1369" s="29" t="s">
        <v>87</v>
      </c>
      <c r="C1369" s="29" t="s">
        <v>27</v>
      </c>
      <c r="D1369" s="29" t="s">
        <v>489</v>
      </c>
      <c r="E1369" s="36"/>
      <c r="F1369" s="30" t="s">
        <v>490</v>
      </c>
      <c r="G1369" s="31">
        <f t="shared" si="3428"/>
        <v>1597.7</v>
      </c>
      <c r="H1369" s="31">
        <f t="shared" si="3429"/>
        <v>1597.7</v>
      </c>
      <c r="I1369" s="31">
        <f t="shared" si="3430"/>
        <v>1597.7</v>
      </c>
      <c r="J1369" s="31">
        <f t="shared" si="3431"/>
        <v>0</v>
      </c>
      <c r="K1369" s="31">
        <f t="shared" si="3432"/>
        <v>0</v>
      </c>
      <c r="L1369" s="31">
        <f t="shared" si="3433"/>
        <v>0</v>
      </c>
      <c r="M1369" s="31">
        <f t="shared" si="3425"/>
        <v>1597.7</v>
      </c>
      <c r="N1369" s="31">
        <f t="shared" si="3426"/>
        <v>1597.7</v>
      </c>
      <c r="O1369" s="31">
        <f t="shared" si="3427"/>
        <v>1597.7</v>
      </c>
      <c r="P1369" s="31">
        <f t="shared" si="3434"/>
        <v>0</v>
      </c>
      <c r="Q1369" s="31">
        <f t="shared" si="3435"/>
        <v>0</v>
      </c>
      <c r="R1369" s="31">
        <f t="shared" si="3436"/>
        <v>0</v>
      </c>
      <c r="S1369" s="31">
        <f t="shared" si="3437"/>
        <v>0</v>
      </c>
      <c r="T1369" s="31">
        <f t="shared" si="3438"/>
        <v>0</v>
      </c>
      <c r="U1369" s="31">
        <f t="shared" si="3439"/>
        <v>0</v>
      </c>
      <c r="V1369" s="31">
        <f t="shared" si="3440"/>
        <v>0</v>
      </c>
      <c r="W1369" s="31">
        <f t="shared" si="3441"/>
        <v>0</v>
      </c>
      <c r="X1369" s="31">
        <f t="shared" si="3442"/>
        <v>0</v>
      </c>
      <c r="Y1369" s="31">
        <f t="shared" si="3443"/>
        <v>0</v>
      </c>
      <c r="Z1369" s="31">
        <f t="shared" si="3444"/>
        <v>0</v>
      </c>
      <c r="AA1369" s="31">
        <f t="shared" si="3445"/>
        <v>0</v>
      </c>
      <c r="AB1369" s="31">
        <f t="shared" si="3446"/>
        <v>0</v>
      </c>
      <c r="AC1369" s="31">
        <f t="shared" si="3378"/>
        <v>1597.7</v>
      </c>
      <c r="AD1369" s="31">
        <f t="shared" si="3379"/>
        <v>1597.7</v>
      </c>
      <c r="AE1369" s="31">
        <f t="shared" si="3380"/>
        <v>1597.7</v>
      </c>
      <c r="AF1369" s="31">
        <f t="shared" si="3447"/>
        <v>0</v>
      </c>
      <c r="AG1369" s="31">
        <f t="shared" si="3382"/>
        <v>1597.7</v>
      </c>
      <c r="AH1369" s="31">
        <f t="shared" si="3383"/>
        <v>1597.7</v>
      </c>
      <c r="AI1369" s="31">
        <f t="shared" si="3384"/>
        <v>1597.7</v>
      </c>
      <c r="AJ1369" s="31">
        <f t="shared" si="3448"/>
        <v>0</v>
      </c>
      <c r="AK1369" s="31">
        <f t="shared" si="3449"/>
        <v>0</v>
      </c>
      <c r="AL1369" s="31">
        <f t="shared" si="3450"/>
        <v>-141.88499999999999</v>
      </c>
      <c r="AM1369" s="31">
        <f t="shared" si="3451"/>
        <v>0</v>
      </c>
      <c r="AN1369" s="31">
        <f t="shared" si="3452"/>
        <v>0</v>
      </c>
      <c r="AO1369" s="31">
        <f t="shared" si="3453"/>
        <v>0</v>
      </c>
      <c r="AP1369" s="31">
        <f t="shared" si="3454"/>
        <v>0</v>
      </c>
      <c r="AQ1369" s="31">
        <f t="shared" si="3455"/>
        <v>0</v>
      </c>
      <c r="AR1369" s="31">
        <f t="shared" si="3456"/>
        <v>0</v>
      </c>
      <c r="AS1369" s="31">
        <f t="shared" si="3356"/>
        <v>1455.8150000000001</v>
      </c>
      <c r="AT1369" s="31">
        <f t="shared" si="3357"/>
        <v>1597.7</v>
      </c>
      <c r="AU1369" s="31">
        <f t="shared" si="3358"/>
        <v>1597.7</v>
      </c>
      <c r="AV1369" s="31">
        <f t="shared" si="3457"/>
        <v>0</v>
      </c>
      <c r="AW1369" s="32"/>
      <c r="AX1369" s="32"/>
      <c r="AY1369" s="1"/>
      <c r="AZ1369" s="1"/>
      <c r="BA1369" s="1"/>
      <c r="BB1369" s="1"/>
      <c r="BC1369" s="1"/>
      <c r="BD1369" s="1"/>
      <c r="BE1369" s="1"/>
    </row>
    <row r="1370" ht="31.5">
      <c r="A1370" s="29" t="s">
        <v>512</v>
      </c>
      <c r="B1370" s="29" t="s">
        <v>87</v>
      </c>
      <c r="C1370" s="29" t="s">
        <v>27</v>
      </c>
      <c r="D1370" s="29" t="s">
        <v>489</v>
      </c>
      <c r="E1370" s="29" t="s">
        <v>39</v>
      </c>
      <c r="F1370" s="30" t="s">
        <v>40</v>
      </c>
      <c r="G1370" s="31">
        <v>1597.7</v>
      </c>
      <c r="H1370" s="31">
        <v>1597.7</v>
      </c>
      <c r="I1370" s="31">
        <v>1597.7</v>
      </c>
      <c r="J1370" s="31"/>
      <c r="K1370" s="31"/>
      <c r="L1370" s="31"/>
      <c r="M1370" s="31">
        <f t="shared" si="3425"/>
        <v>1597.7</v>
      </c>
      <c r="N1370" s="31">
        <f t="shared" si="3426"/>
        <v>1597.7</v>
      </c>
      <c r="O1370" s="31">
        <f t="shared" si="3427"/>
        <v>1597.7</v>
      </c>
      <c r="P1370" s="31"/>
      <c r="Q1370" s="31"/>
      <c r="R1370" s="31"/>
      <c r="S1370" s="31"/>
      <c r="T1370" s="31"/>
      <c r="U1370" s="31"/>
      <c r="V1370" s="31"/>
      <c r="W1370" s="31"/>
      <c r="X1370" s="31"/>
      <c r="Y1370" s="31"/>
      <c r="Z1370" s="31"/>
      <c r="AA1370" s="31"/>
      <c r="AB1370" s="31"/>
      <c r="AC1370" s="31">
        <f t="shared" si="3378"/>
        <v>1597.7</v>
      </c>
      <c r="AD1370" s="31">
        <f t="shared" si="3379"/>
        <v>1597.7</v>
      </c>
      <c r="AE1370" s="31">
        <f t="shared" si="3380"/>
        <v>1597.7</v>
      </c>
      <c r="AF1370" s="31"/>
      <c r="AG1370" s="31">
        <f t="shared" si="3382"/>
        <v>1597.7</v>
      </c>
      <c r="AH1370" s="31">
        <f t="shared" si="3383"/>
        <v>1597.7</v>
      </c>
      <c r="AI1370" s="31">
        <f t="shared" si="3384"/>
        <v>1597.7</v>
      </c>
      <c r="AJ1370" s="31"/>
      <c r="AK1370" s="31"/>
      <c r="AL1370" s="31">
        <v>-141.88499999999999</v>
      </c>
      <c r="AM1370" s="31"/>
      <c r="AN1370" s="31"/>
      <c r="AO1370" s="31"/>
      <c r="AP1370" s="31"/>
      <c r="AQ1370" s="31"/>
      <c r="AR1370" s="31"/>
      <c r="AS1370" s="31">
        <f t="shared" si="3356"/>
        <v>1455.8150000000001</v>
      </c>
      <c r="AT1370" s="31">
        <f t="shared" si="3357"/>
        <v>1597.7</v>
      </c>
      <c r="AU1370" s="31">
        <f t="shared" si="3358"/>
        <v>1597.7</v>
      </c>
      <c r="AV1370" s="31"/>
      <c r="AW1370" s="32"/>
      <c r="AX1370" s="32"/>
      <c r="AY1370" s="1"/>
      <c r="AZ1370" s="1"/>
      <c r="BA1370" s="1"/>
      <c r="BB1370" s="1"/>
      <c r="BC1370" s="1"/>
      <c r="BD1370" s="1"/>
      <c r="BE1370" s="1"/>
    </row>
    <row r="1371" s="19" customFormat="1" ht="31.5">
      <c r="A1371" s="20" t="s">
        <v>516</v>
      </c>
      <c r="B1371" s="20"/>
      <c r="C1371" s="20"/>
      <c r="D1371" s="20"/>
      <c r="E1371" s="20"/>
      <c r="F1371" s="21" t="s">
        <v>517</v>
      </c>
      <c r="G1371" s="22">
        <f>G1372+G1424+G1480+G1492+G1443+G1406+G1499+G1473</f>
        <v>189285.90000000002</v>
      </c>
      <c r="H1371" s="22">
        <f>H1372+H1424+H1480+H1492+H1443+H1406+H1499+H1473</f>
        <v>180693</v>
      </c>
      <c r="I1371" s="22">
        <f>I1372+I1424+I1480+I1492+I1443+I1406+I1499+I1473</f>
        <v>175452.10000000001</v>
      </c>
      <c r="J1371" s="22">
        <f>J1372+J1424+J1480+J1492+J1443+J1406+J1499+J1473</f>
        <v>1255.9000000000001</v>
      </c>
      <c r="K1371" s="22">
        <f>K1372+K1424+K1480+K1492+K1443+K1406+K1499+K1473</f>
        <v>1255.9000000000001</v>
      </c>
      <c r="L1371" s="22">
        <f>L1372+L1424+L1480+L1492+L1443+L1406+L1499+L1473</f>
        <v>1255.9000000000001</v>
      </c>
      <c r="M1371" s="22">
        <f t="shared" si="3425"/>
        <v>190541.80000000002</v>
      </c>
      <c r="N1371" s="22">
        <f t="shared" si="3426"/>
        <v>181948.89999999999</v>
      </c>
      <c r="O1371" s="22">
        <f t="shared" si="3427"/>
        <v>176708</v>
      </c>
      <c r="P1371" s="22">
        <f>P1372+P1424+P1480+P1492+P1443+P1406+P1499+P1473</f>
        <v>0</v>
      </c>
      <c r="Q1371" s="22">
        <f>Q1372+Q1424+Q1480+Q1492+Q1443+Q1406+Q1499+Q1473</f>
        <v>0</v>
      </c>
      <c r="R1371" s="22">
        <f>R1372+R1424+R1480+R1492+R1443+R1406+R1499+R1473</f>
        <v>5215.4670000000006</v>
      </c>
      <c r="S1371" s="22">
        <f>S1372+S1424+S1480+S1492+S1443+S1406+S1499+S1473</f>
        <v>0</v>
      </c>
      <c r="T1371" s="22">
        <f>T1372+T1424+T1480+T1492+T1443+T1406+T1499+T1473</f>
        <v>0</v>
      </c>
      <c r="U1371" s="22">
        <f>U1372+U1424+U1480+U1492+U1443+U1406+U1499+U1473</f>
        <v>0</v>
      </c>
      <c r="V1371" s="22">
        <f>V1372+V1424+V1480+V1492+V1443+V1406+V1499+V1473</f>
        <v>12925.868999999999</v>
      </c>
      <c r="W1371" s="22">
        <f>W1372+W1424+W1480+W1492+W1443+W1406+W1499+W1473</f>
        <v>0</v>
      </c>
      <c r="X1371" s="22">
        <f>X1372+X1424+X1480+X1492+X1443+X1406+X1499+X1473</f>
        <v>0</v>
      </c>
      <c r="Y1371" s="22">
        <f>Y1372+Y1424+Y1480+Y1492+Y1443+Y1406+Y1499+Y1473</f>
        <v>0</v>
      </c>
      <c r="Z1371" s="22">
        <f>Z1372+Z1424+Z1480+Z1492+Z1443+Z1406+Z1499+Z1473</f>
        <v>37665.599999999999</v>
      </c>
      <c r="AA1371" s="22">
        <f>AA1372+AA1424+AA1480+AA1492+AA1443+AA1406+AA1499+AA1473</f>
        <v>0</v>
      </c>
      <c r="AB1371" s="22">
        <f>AB1372+AB1424+AB1480+AB1492+AB1443+AB1406+AB1499+AB1473</f>
        <v>0</v>
      </c>
      <c r="AC1371" s="22">
        <f t="shared" si="3378"/>
        <v>195757.26700000002</v>
      </c>
      <c r="AD1371" s="22">
        <f t="shared" si="3379"/>
        <v>194874.769</v>
      </c>
      <c r="AE1371" s="22">
        <f t="shared" si="3380"/>
        <v>214373.60000000001</v>
      </c>
      <c r="AF1371" s="22">
        <f>AF1372+AF1424+AF1480+AF1492+AF1443+AF1406+AF1499+AF1473</f>
        <v>0</v>
      </c>
      <c r="AG1371" s="22">
        <f t="shared" si="3382"/>
        <v>195757.26700000002</v>
      </c>
      <c r="AH1371" s="22">
        <f t="shared" si="3383"/>
        <v>194874.769</v>
      </c>
      <c r="AI1371" s="22">
        <f t="shared" si="3384"/>
        <v>214373.60000000001</v>
      </c>
      <c r="AJ1371" s="22">
        <f>AJ1372+AJ1424+AJ1480+AJ1492+AJ1443+AJ1406+AJ1499+AJ1473</f>
        <v>0</v>
      </c>
      <c r="AK1371" s="22">
        <f>AK1372+AK1424+AK1480+AK1492+AK1443+AK1406+AK1499+AK1473</f>
        <v>0</v>
      </c>
      <c r="AL1371" s="22">
        <f>AL1372+AL1424+AL1480+AL1492+AL1443+AL1406+AL1499+AL1473</f>
        <v>-803.36400000000003</v>
      </c>
      <c r="AM1371" s="22">
        <f>AM1372+AM1424+AM1480+AM1492+AM1443+AM1406+AM1499+AM1473</f>
        <v>0</v>
      </c>
      <c r="AN1371" s="22">
        <f>AN1372+AN1424+AN1480+AN1492+AN1443+AN1406+AN1499+AN1473</f>
        <v>0</v>
      </c>
      <c r="AO1371" s="22">
        <f>AO1372+AO1424+AO1480+AO1492+AO1443+AO1406+AO1499+AO1473</f>
        <v>0</v>
      </c>
      <c r="AP1371" s="22">
        <f>AP1372+AP1424+AP1480+AP1492+AP1443+AP1406+AP1499+AP1473</f>
        <v>0</v>
      </c>
      <c r="AQ1371" s="22">
        <f>AQ1372+AQ1424+AQ1480+AQ1492+AQ1443+AQ1406+AQ1499+AQ1473</f>
        <v>0</v>
      </c>
      <c r="AR1371" s="22">
        <f>AR1372+AR1424+AR1480+AR1492+AR1443+AR1406+AR1499+AR1473</f>
        <v>0</v>
      </c>
      <c r="AS1371" s="22">
        <f t="shared" si="3356"/>
        <v>194953.90300000002</v>
      </c>
      <c r="AT1371" s="22">
        <f t="shared" si="3357"/>
        <v>194874.769</v>
      </c>
      <c r="AU1371" s="22">
        <f t="shared" si="3358"/>
        <v>214373.60000000001</v>
      </c>
      <c r="AV1371" s="22">
        <f>AV1372+AV1424+AV1480+AV1492+AV1443+AV1406+AV1499+AV1473</f>
        <v>0</v>
      </c>
      <c r="AW1371" s="23"/>
      <c r="AX1371" s="23"/>
      <c r="AY1371" s="19"/>
      <c r="AZ1371" s="19"/>
      <c r="BA1371" s="19"/>
      <c r="BB1371" s="19"/>
      <c r="BC1371" s="19"/>
      <c r="BD1371" s="19"/>
      <c r="BE1371" s="19"/>
    </row>
    <row r="1372" s="19" customFormat="1">
      <c r="A1372" s="20" t="s">
        <v>516</v>
      </c>
      <c r="B1372" s="20" t="s">
        <v>27</v>
      </c>
      <c r="C1372" s="20"/>
      <c r="D1372" s="20"/>
      <c r="E1372" s="20"/>
      <c r="F1372" s="21" t="s">
        <v>28</v>
      </c>
      <c r="G1372" s="22">
        <f>G1385+G1373</f>
        <v>117230.20000000001</v>
      </c>
      <c r="H1372" s="22">
        <f>H1385+H1373</f>
        <v>119275.5</v>
      </c>
      <c r="I1372" s="22">
        <f>I1385+I1373</f>
        <v>113536.3</v>
      </c>
      <c r="J1372" s="22">
        <f>J1385+J1373</f>
        <v>0</v>
      </c>
      <c r="K1372" s="22">
        <f>K1385+K1373</f>
        <v>0</v>
      </c>
      <c r="L1372" s="22">
        <f>L1385+L1373</f>
        <v>0</v>
      </c>
      <c r="M1372" s="22">
        <f t="shared" si="3425"/>
        <v>117230.20000000001</v>
      </c>
      <c r="N1372" s="22">
        <f t="shared" si="3426"/>
        <v>119275.5</v>
      </c>
      <c r="O1372" s="22">
        <f t="shared" si="3427"/>
        <v>113536.3</v>
      </c>
      <c r="P1372" s="22">
        <f>P1385+P1373</f>
        <v>0</v>
      </c>
      <c r="Q1372" s="22">
        <f>Q1385+Q1373</f>
        <v>0</v>
      </c>
      <c r="R1372" s="22">
        <f>R1385+R1373</f>
        <v>0</v>
      </c>
      <c r="S1372" s="22">
        <f>S1385+S1373</f>
        <v>0</v>
      </c>
      <c r="T1372" s="22">
        <f>T1385+T1373</f>
        <v>0</v>
      </c>
      <c r="U1372" s="22">
        <f>U1385+U1373</f>
        <v>0</v>
      </c>
      <c r="V1372" s="22">
        <f>V1385+V1373</f>
        <v>0</v>
      </c>
      <c r="W1372" s="22">
        <f>W1385+W1373</f>
        <v>0</v>
      </c>
      <c r="X1372" s="22">
        <f>X1385+X1373</f>
        <v>0</v>
      </c>
      <c r="Y1372" s="22">
        <f>Y1385+Y1373</f>
        <v>0</v>
      </c>
      <c r="Z1372" s="22">
        <f>Z1385+Z1373</f>
        <v>0</v>
      </c>
      <c r="AA1372" s="22">
        <f>AA1385+AA1373</f>
        <v>0</v>
      </c>
      <c r="AB1372" s="22">
        <f>AB1385+AB1373</f>
        <v>0</v>
      </c>
      <c r="AC1372" s="22">
        <f t="shared" si="3378"/>
        <v>117230.20000000001</v>
      </c>
      <c r="AD1372" s="22">
        <f t="shared" si="3379"/>
        <v>119275.5</v>
      </c>
      <c r="AE1372" s="22">
        <f t="shared" si="3380"/>
        <v>113536.3</v>
      </c>
      <c r="AF1372" s="22">
        <f>AF1385+AF1373</f>
        <v>0</v>
      </c>
      <c r="AG1372" s="22">
        <f t="shared" si="3382"/>
        <v>117230.20000000001</v>
      </c>
      <c r="AH1372" s="22">
        <f t="shared" si="3383"/>
        <v>119275.5</v>
      </c>
      <c r="AI1372" s="22">
        <f t="shared" si="3384"/>
        <v>113536.3</v>
      </c>
      <c r="AJ1372" s="22">
        <f>AJ1385+AJ1373</f>
        <v>0</v>
      </c>
      <c r="AK1372" s="22">
        <f>AK1385+AK1373</f>
        <v>0</v>
      </c>
      <c r="AL1372" s="22">
        <f>AL1385+AL1373</f>
        <v>1985.3759999999997</v>
      </c>
      <c r="AM1372" s="22">
        <f>AM1385+AM1373</f>
        <v>0</v>
      </c>
      <c r="AN1372" s="22">
        <f>AN1385+AN1373</f>
        <v>0</v>
      </c>
      <c r="AO1372" s="22">
        <f>AO1385+AO1373</f>
        <v>0</v>
      </c>
      <c r="AP1372" s="22">
        <f>AP1385+AP1373</f>
        <v>0</v>
      </c>
      <c r="AQ1372" s="22">
        <f>AQ1385+AQ1373</f>
        <v>0</v>
      </c>
      <c r="AR1372" s="22">
        <f>AR1385+AR1373</f>
        <v>0</v>
      </c>
      <c r="AS1372" s="22">
        <f t="shared" si="3356"/>
        <v>119215.57600000002</v>
      </c>
      <c r="AT1372" s="22">
        <f t="shared" si="3357"/>
        <v>119275.5</v>
      </c>
      <c r="AU1372" s="22">
        <f t="shared" si="3358"/>
        <v>113536.3</v>
      </c>
      <c r="AV1372" s="22">
        <f>AV1385+AV1373</f>
        <v>0</v>
      </c>
      <c r="AW1372" s="23"/>
      <c r="AX1372" s="23"/>
      <c r="AY1372" s="19"/>
      <c r="AZ1372" s="19"/>
      <c r="BA1372" s="19"/>
      <c r="BB1372" s="19"/>
      <c r="BC1372" s="19"/>
      <c r="BD1372" s="19"/>
      <c r="BE1372" s="19"/>
    </row>
    <row r="1373" s="24" customFormat="1" ht="63">
      <c r="A1373" s="25" t="s">
        <v>516</v>
      </c>
      <c r="B1373" s="25" t="s">
        <v>27</v>
      </c>
      <c r="C1373" s="25" t="s">
        <v>116</v>
      </c>
      <c r="D1373" s="25"/>
      <c r="E1373" s="25"/>
      <c r="F1373" s="26" t="s">
        <v>431</v>
      </c>
      <c r="G1373" s="27">
        <f>G1374+G1380</f>
        <v>90077.900000000009</v>
      </c>
      <c r="H1373" s="27">
        <f>H1374+H1380</f>
        <v>92495.900000000009</v>
      </c>
      <c r="I1373" s="27">
        <f>I1374+I1380</f>
        <v>92495.900000000009</v>
      </c>
      <c r="J1373" s="27">
        <f>J1374+J1380</f>
        <v>0</v>
      </c>
      <c r="K1373" s="27">
        <f>K1374+K1380</f>
        <v>0</v>
      </c>
      <c r="L1373" s="27">
        <f>L1374+L1380</f>
        <v>0</v>
      </c>
      <c r="M1373" s="27">
        <f t="shared" si="3425"/>
        <v>90077.900000000009</v>
      </c>
      <c r="N1373" s="27">
        <f t="shared" si="3426"/>
        <v>92495.900000000009</v>
      </c>
      <c r="O1373" s="27">
        <f t="shared" si="3427"/>
        <v>92495.900000000009</v>
      </c>
      <c r="P1373" s="27">
        <f>P1374+P1380</f>
        <v>0</v>
      </c>
      <c r="Q1373" s="27">
        <f>Q1374+Q1380</f>
        <v>0</v>
      </c>
      <c r="R1373" s="27">
        <f>R1374+R1380</f>
        <v>0</v>
      </c>
      <c r="S1373" s="27">
        <f>S1374+S1380</f>
        <v>0</v>
      </c>
      <c r="T1373" s="27">
        <f>T1374+T1380</f>
        <v>0</v>
      </c>
      <c r="U1373" s="27">
        <f>U1374+U1380</f>
        <v>0</v>
      </c>
      <c r="V1373" s="27">
        <f>V1374+V1380</f>
        <v>0</v>
      </c>
      <c r="W1373" s="27">
        <f>W1374+W1380</f>
        <v>0</v>
      </c>
      <c r="X1373" s="27">
        <f>X1374+X1380</f>
        <v>0</v>
      </c>
      <c r="Y1373" s="27">
        <f>Y1374+Y1380</f>
        <v>0</v>
      </c>
      <c r="Z1373" s="27">
        <f>Z1374+Z1380</f>
        <v>0</v>
      </c>
      <c r="AA1373" s="27">
        <f>AA1374+AA1380</f>
        <v>0</v>
      </c>
      <c r="AB1373" s="27">
        <f>AB1374+AB1380</f>
        <v>0</v>
      </c>
      <c r="AC1373" s="27">
        <f t="shared" si="3378"/>
        <v>90077.900000000009</v>
      </c>
      <c r="AD1373" s="27">
        <f t="shared" si="3379"/>
        <v>92495.900000000009</v>
      </c>
      <c r="AE1373" s="27">
        <f t="shared" si="3380"/>
        <v>92495.900000000009</v>
      </c>
      <c r="AF1373" s="27">
        <f>AF1374+AF1380</f>
        <v>0</v>
      </c>
      <c r="AG1373" s="27">
        <f t="shared" si="3382"/>
        <v>90077.900000000009</v>
      </c>
      <c r="AH1373" s="27">
        <f t="shared" si="3383"/>
        <v>92495.900000000009</v>
      </c>
      <c r="AI1373" s="27">
        <f t="shared" si="3384"/>
        <v>92495.900000000009</v>
      </c>
      <c r="AJ1373" s="27">
        <f>AJ1374+AJ1380</f>
        <v>0</v>
      </c>
      <c r="AK1373" s="27">
        <f>AK1374+AK1380</f>
        <v>0</v>
      </c>
      <c r="AL1373" s="27">
        <f>AL1374+AL1380</f>
        <v>-1069.0999999999999</v>
      </c>
      <c r="AM1373" s="27">
        <f>AM1374+AM1380</f>
        <v>0</v>
      </c>
      <c r="AN1373" s="27">
        <f>AN1374+AN1380</f>
        <v>0</v>
      </c>
      <c r="AO1373" s="27">
        <f>AO1374+AO1380</f>
        <v>0</v>
      </c>
      <c r="AP1373" s="27">
        <f>AP1374+AP1380</f>
        <v>0</v>
      </c>
      <c r="AQ1373" s="27">
        <f>AQ1374+AQ1380</f>
        <v>0</v>
      </c>
      <c r="AR1373" s="27">
        <f>AR1374+AR1380</f>
        <v>0</v>
      </c>
      <c r="AS1373" s="27">
        <f t="shared" si="3356"/>
        <v>89008.800000000003</v>
      </c>
      <c r="AT1373" s="27">
        <f t="shared" si="3357"/>
        <v>92495.900000000009</v>
      </c>
      <c r="AU1373" s="27">
        <f t="shared" si="3358"/>
        <v>92495.900000000009</v>
      </c>
      <c r="AV1373" s="27">
        <f>AV1374+AV1380</f>
        <v>0</v>
      </c>
      <c r="AW1373" s="28"/>
      <c r="AX1373" s="28"/>
      <c r="AY1373" s="24"/>
      <c r="AZ1373" s="24"/>
      <c r="BA1373" s="24"/>
      <c r="BB1373" s="24"/>
      <c r="BC1373" s="24"/>
      <c r="BD1373" s="24"/>
      <c r="BE1373" s="24"/>
    </row>
    <row r="1374" ht="47.25">
      <c r="A1374" s="29" t="s">
        <v>516</v>
      </c>
      <c r="B1374" s="29" t="s">
        <v>27</v>
      </c>
      <c r="C1374" s="29" t="s">
        <v>116</v>
      </c>
      <c r="D1374" s="29" t="s">
        <v>248</v>
      </c>
      <c r="E1374" s="36"/>
      <c r="F1374" s="30" t="s">
        <v>249</v>
      </c>
      <c r="G1374" s="31">
        <f t="shared" ref="G1374:G1376" si="3458">G1375</f>
        <v>9888.2999999999993</v>
      </c>
      <c r="H1374" s="31">
        <f t="shared" ref="H1374:H1376" si="3459">H1375</f>
        <v>10157.5</v>
      </c>
      <c r="I1374" s="31">
        <f t="shared" ref="I1374:I1376" si="3460">I1375</f>
        <v>10157.5</v>
      </c>
      <c r="J1374" s="31">
        <f t="shared" ref="J1374:J1376" si="3461">J1375</f>
        <v>0</v>
      </c>
      <c r="K1374" s="31">
        <f t="shared" ref="K1374:K1376" si="3462">K1375</f>
        <v>0</v>
      </c>
      <c r="L1374" s="31">
        <f t="shared" ref="L1374:L1376" si="3463">L1375</f>
        <v>0</v>
      </c>
      <c r="M1374" s="31">
        <f t="shared" si="3425"/>
        <v>9888.2999999999993</v>
      </c>
      <c r="N1374" s="31">
        <f t="shared" si="3426"/>
        <v>10157.5</v>
      </c>
      <c r="O1374" s="31">
        <f t="shared" si="3427"/>
        <v>10157.5</v>
      </c>
      <c r="P1374" s="31">
        <f t="shared" ref="P1374:P1376" si="3464">P1375</f>
        <v>0</v>
      </c>
      <c r="Q1374" s="31">
        <f t="shared" ref="Q1374:Q1376" si="3465">Q1375</f>
        <v>0</v>
      </c>
      <c r="R1374" s="31">
        <f t="shared" ref="R1374:R1376" si="3466">R1375</f>
        <v>0</v>
      </c>
      <c r="S1374" s="31">
        <f t="shared" ref="S1374:S1376" si="3467">S1375</f>
        <v>0</v>
      </c>
      <c r="T1374" s="31">
        <f t="shared" ref="T1374:T1376" si="3468">T1375</f>
        <v>0</v>
      </c>
      <c r="U1374" s="31">
        <f t="shared" ref="U1374:U1376" si="3469">U1375</f>
        <v>0</v>
      </c>
      <c r="V1374" s="31">
        <f t="shared" ref="V1374:V1376" si="3470">V1375</f>
        <v>0</v>
      </c>
      <c r="W1374" s="31">
        <f t="shared" ref="W1374:W1376" si="3471">W1375</f>
        <v>0</v>
      </c>
      <c r="X1374" s="31">
        <f t="shared" ref="X1374:X1376" si="3472">X1375</f>
        <v>0</v>
      </c>
      <c r="Y1374" s="31">
        <f t="shared" ref="Y1374:Y1376" si="3473">Y1375</f>
        <v>0</v>
      </c>
      <c r="Z1374" s="31">
        <f t="shared" ref="Z1374:Z1376" si="3474">Z1375</f>
        <v>0</v>
      </c>
      <c r="AA1374" s="31">
        <f t="shared" ref="AA1374:AA1376" si="3475">AA1375</f>
        <v>0</v>
      </c>
      <c r="AB1374" s="31">
        <f t="shared" ref="AB1374:AB1376" si="3476">AB1375</f>
        <v>0</v>
      </c>
      <c r="AC1374" s="31">
        <f t="shared" si="3378"/>
        <v>9888.2999999999993</v>
      </c>
      <c r="AD1374" s="31">
        <f t="shared" si="3379"/>
        <v>10157.5</v>
      </c>
      <c r="AE1374" s="31">
        <f t="shared" si="3380"/>
        <v>10157.5</v>
      </c>
      <c r="AF1374" s="31">
        <f t="shared" ref="AF1374:AF1376" si="3477">AF1375</f>
        <v>0</v>
      </c>
      <c r="AG1374" s="31">
        <f t="shared" si="3382"/>
        <v>9888.2999999999993</v>
      </c>
      <c r="AH1374" s="31">
        <f t="shared" si="3383"/>
        <v>10157.5</v>
      </c>
      <c r="AI1374" s="31">
        <f t="shared" si="3384"/>
        <v>10157.5</v>
      </c>
      <c r="AJ1374" s="31">
        <f t="shared" ref="AJ1374:AJ1376" si="3478">AJ1375</f>
        <v>0</v>
      </c>
      <c r="AK1374" s="31">
        <f t="shared" ref="AK1374:AK1376" si="3479">AK1375</f>
        <v>0</v>
      </c>
      <c r="AL1374" s="31">
        <f t="shared" ref="AL1374:AL1376" si="3480">AL1375</f>
        <v>0</v>
      </c>
      <c r="AM1374" s="31">
        <f t="shared" ref="AM1374:AM1376" si="3481">AM1375</f>
        <v>0</v>
      </c>
      <c r="AN1374" s="31">
        <f t="shared" ref="AN1374:AN1376" si="3482">AN1375</f>
        <v>0</v>
      </c>
      <c r="AO1374" s="31">
        <f t="shared" ref="AO1374:AO1376" si="3483">AO1375</f>
        <v>0</v>
      </c>
      <c r="AP1374" s="31">
        <f t="shared" ref="AP1374:AP1376" si="3484">AP1375</f>
        <v>0</v>
      </c>
      <c r="AQ1374" s="31">
        <f t="shared" ref="AQ1374:AQ1376" si="3485">AQ1375</f>
        <v>0</v>
      </c>
      <c r="AR1374" s="31">
        <f t="shared" ref="AR1374:AR1376" si="3486">AR1375</f>
        <v>0</v>
      </c>
      <c r="AS1374" s="31">
        <f t="shared" si="3356"/>
        <v>9888.2999999999993</v>
      </c>
      <c r="AT1374" s="31">
        <f t="shared" si="3357"/>
        <v>10157.5</v>
      </c>
      <c r="AU1374" s="31">
        <f t="shared" si="3358"/>
        <v>10157.5</v>
      </c>
      <c r="AV1374" s="31">
        <f t="shared" ref="AV1374:AV1376" si="3487">AV1375</f>
        <v>0</v>
      </c>
      <c r="AW1374" s="32"/>
      <c r="AX1374" s="32"/>
      <c r="AY1374" s="1"/>
      <c r="AZ1374" s="1"/>
      <c r="BA1374" s="1"/>
      <c r="BB1374" s="1"/>
      <c r="BC1374" s="1"/>
      <c r="BD1374" s="1"/>
      <c r="BE1374" s="1"/>
    </row>
    <row r="1375" hidden="1">
      <c r="A1375" s="29" t="s">
        <v>516</v>
      </c>
      <c r="B1375" s="29" t="s">
        <v>27</v>
      </c>
      <c r="C1375" s="29" t="s">
        <v>116</v>
      </c>
      <c r="D1375" s="29" t="s">
        <v>250</v>
      </c>
      <c r="E1375" s="36"/>
      <c r="F1375" s="30" t="s">
        <v>34</v>
      </c>
      <c r="G1375" s="31">
        <f t="shared" si="3458"/>
        <v>9888.2999999999993</v>
      </c>
      <c r="H1375" s="31">
        <f t="shared" si="3459"/>
        <v>10157.5</v>
      </c>
      <c r="I1375" s="31">
        <f t="shared" si="3460"/>
        <v>10157.5</v>
      </c>
      <c r="J1375" s="31">
        <f t="shared" si="3461"/>
        <v>0</v>
      </c>
      <c r="K1375" s="31">
        <f t="shared" si="3462"/>
        <v>0</v>
      </c>
      <c r="L1375" s="31">
        <f t="shared" si="3463"/>
        <v>0</v>
      </c>
      <c r="M1375" s="31">
        <f t="shared" si="3425"/>
        <v>9888.2999999999993</v>
      </c>
      <c r="N1375" s="31">
        <f t="shared" si="3426"/>
        <v>10157.5</v>
      </c>
      <c r="O1375" s="31">
        <f t="shared" si="3427"/>
        <v>10157.5</v>
      </c>
      <c r="P1375" s="31">
        <f t="shared" si="3464"/>
        <v>0</v>
      </c>
      <c r="Q1375" s="31">
        <f t="shared" si="3465"/>
        <v>0</v>
      </c>
      <c r="R1375" s="31">
        <f t="shared" si="3466"/>
        <v>0</v>
      </c>
      <c r="S1375" s="31">
        <f t="shared" si="3467"/>
        <v>0</v>
      </c>
      <c r="T1375" s="31">
        <f t="shared" si="3468"/>
        <v>0</v>
      </c>
      <c r="U1375" s="31">
        <f t="shared" si="3469"/>
        <v>0</v>
      </c>
      <c r="V1375" s="31">
        <f t="shared" si="3470"/>
        <v>0</v>
      </c>
      <c r="W1375" s="31">
        <f t="shared" si="3471"/>
        <v>0</v>
      </c>
      <c r="X1375" s="31">
        <f t="shared" si="3472"/>
        <v>0</v>
      </c>
      <c r="Y1375" s="31">
        <f t="shared" si="3473"/>
        <v>0</v>
      </c>
      <c r="Z1375" s="31">
        <f t="shared" si="3474"/>
        <v>0</v>
      </c>
      <c r="AA1375" s="31">
        <f t="shared" si="3475"/>
        <v>0</v>
      </c>
      <c r="AB1375" s="31">
        <f t="shared" si="3476"/>
        <v>0</v>
      </c>
      <c r="AC1375" s="31">
        <f t="shared" si="3378"/>
        <v>9888.2999999999993</v>
      </c>
      <c r="AD1375" s="31">
        <f t="shared" si="3379"/>
        <v>10157.5</v>
      </c>
      <c r="AE1375" s="31">
        <f t="shared" si="3380"/>
        <v>10157.5</v>
      </c>
      <c r="AF1375" s="31">
        <f t="shared" si="3477"/>
        <v>0</v>
      </c>
      <c r="AG1375" s="31">
        <f t="shared" si="3382"/>
        <v>9888.2999999999993</v>
      </c>
      <c r="AH1375" s="31">
        <f t="shared" si="3383"/>
        <v>10157.5</v>
      </c>
      <c r="AI1375" s="31">
        <f t="shared" si="3384"/>
        <v>10157.5</v>
      </c>
      <c r="AJ1375" s="31">
        <f t="shared" si="3478"/>
        <v>0</v>
      </c>
      <c r="AK1375" s="31">
        <f t="shared" si="3479"/>
        <v>0</v>
      </c>
      <c r="AL1375" s="31">
        <f t="shared" si="3480"/>
        <v>0</v>
      </c>
      <c r="AM1375" s="31">
        <f t="shared" si="3481"/>
        <v>0</v>
      </c>
      <c r="AN1375" s="31">
        <f t="shared" si="3482"/>
        <v>0</v>
      </c>
      <c r="AO1375" s="31">
        <f t="shared" si="3483"/>
        <v>0</v>
      </c>
      <c r="AP1375" s="31">
        <f t="shared" si="3484"/>
        <v>0</v>
      </c>
      <c r="AQ1375" s="31">
        <f t="shared" si="3485"/>
        <v>0</v>
      </c>
      <c r="AR1375" s="31">
        <f t="shared" si="3486"/>
        <v>0</v>
      </c>
      <c r="AS1375" s="31">
        <f t="shared" si="3356"/>
        <v>9888.2999999999993</v>
      </c>
      <c r="AT1375" s="31">
        <f t="shared" si="3357"/>
        <v>10157.5</v>
      </c>
      <c r="AU1375" s="31">
        <f t="shared" si="3358"/>
        <v>10157.5</v>
      </c>
      <c r="AV1375" s="31">
        <f t="shared" si="3487"/>
        <v>0</v>
      </c>
      <c r="AW1375" s="32">
        <v>0</v>
      </c>
      <c r="AX1375" s="32"/>
      <c r="AY1375" s="1" t="s">
        <v>152</v>
      </c>
      <c r="AZ1375" s="1"/>
      <c r="BA1375" s="1"/>
      <c r="BB1375" s="1"/>
      <c r="BC1375" s="1"/>
      <c r="BD1375" s="1"/>
      <c r="BE1375" s="1"/>
    </row>
    <row r="1376" ht="78.75">
      <c r="A1376" s="29" t="s">
        <v>516</v>
      </c>
      <c r="B1376" s="29" t="s">
        <v>27</v>
      </c>
      <c r="C1376" s="29" t="s">
        <v>116</v>
      </c>
      <c r="D1376" s="29" t="s">
        <v>432</v>
      </c>
      <c r="E1376" s="36"/>
      <c r="F1376" s="30" t="s">
        <v>433</v>
      </c>
      <c r="G1376" s="31">
        <f t="shared" si="3458"/>
        <v>9888.2999999999993</v>
      </c>
      <c r="H1376" s="31">
        <f t="shared" si="3459"/>
        <v>10157.5</v>
      </c>
      <c r="I1376" s="31">
        <f t="shared" si="3460"/>
        <v>10157.5</v>
      </c>
      <c r="J1376" s="31">
        <f t="shared" si="3461"/>
        <v>0</v>
      </c>
      <c r="K1376" s="31">
        <f t="shared" si="3462"/>
        <v>0</v>
      </c>
      <c r="L1376" s="31">
        <f t="shared" si="3463"/>
        <v>0</v>
      </c>
      <c r="M1376" s="31">
        <f t="shared" si="3425"/>
        <v>9888.2999999999993</v>
      </c>
      <c r="N1376" s="31">
        <f t="shared" si="3426"/>
        <v>10157.5</v>
      </c>
      <c r="O1376" s="31">
        <f t="shared" si="3427"/>
        <v>10157.5</v>
      </c>
      <c r="P1376" s="31">
        <f t="shared" si="3464"/>
        <v>0</v>
      </c>
      <c r="Q1376" s="31">
        <f t="shared" si="3465"/>
        <v>0</v>
      </c>
      <c r="R1376" s="31">
        <f t="shared" si="3466"/>
        <v>0</v>
      </c>
      <c r="S1376" s="31">
        <f t="shared" si="3467"/>
        <v>0</v>
      </c>
      <c r="T1376" s="31">
        <f t="shared" si="3468"/>
        <v>0</v>
      </c>
      <c r="U1376" s="31">
        <f t="shared" si="3469"/>
        <v>0</v>
      </c>
      <c r="V1376" s="31">
        <f t="shared" si="3470"/>
        <v>0</v>
      </c>
      <c r="W1376" s="31">
        <f t="shared" si="3471"/>
        <v>0</v>
      </c>
      <c r="X1376" s="31">
        <f t="shared" si="3472"/>
        <v>0</v>
      </c>
      <c r="Y1376" s="31">
        <f t="shared" si="3473"/>
        <v>0</v>
      </c>
      <c r="Z1376" s="31">
        <f t="shared" si="3474"/>
        <v>0</v>
      </c>
      <c r="AA1376" s="31">
        <f t="shared" si="3475"/>
        <v>0</v>
      </c>
      <c r="AB1376" s="31">
        <f t="shared" si="3476"/>
        <v>0</v>
      </c>
      <c r="AC1376" s="31">
        <f t="shared" si="3378"/>
        <v>9888.2999999999993</v>
      </c>
      <c r="AD1376" s="31">
        <f t="shared" si="3379"/>
        <v>10157.5</v>
      </c>
      <c r="AE1376" s="31">
        <f t="shared" si="3380"/>
        <v>10157.5</v>
      </c>
      <c r="AF1376" s="31">
        <f t="shared" si="3477"/>
        <v>0</v>
      </c>
      <c r="AG1376" s="31">
        <f t="shared" si="3382"/>
        <v>9888.2999999999993</v>
      </c>
      <c r="AH1376" s="31">
        <f t="shared" si="3383"/>
        <v>10157.5</v>
      </c>
      <c r="AI1376" s="31">
        <f t="shared" si="3384"/>
        <v>10157.5</v>
      </c>
      <c r="AJ1376" s="31">
        <f t="shared" si="3478"/>
        <v>0</v>
      </c>
      <c r="AK1376" s="31">
        <f t="shared" si="3479"/>
        <v>0</v>
      </c>
      <c r="AL1376" s="31">
        <f t="shared" si="3480"/>
        <v>0</v>
      </c>
      <c r="AM1376" s="31">
        <f t="shared" si="3481"/>
        <v>0</v>
      </c>
      <c r="AN1376" s="31">
        <f t="shared" si="3482"/>
        <v>0</v>
      </c>
      <c r="AO1376" s="31">
        <f t="shared" si="3483"/>
        <v>0</v>
      </c>
      <c r="AP1376" s="31">
        <f t="shared" si="3484"/>
        <v>0</v>
      </c>
      <c r="AQ1376" s="31">
        <f t="shared" si="3485"/>
        <v>0</v>
      </c>
      <c r="AR1376" s="31">
        <f t="shared" si="3486"/>
        <v>0</v>
      </c>
      <c r="AS1376" s="31">
        <f t="shared" si="3356"/>
        <v>9888.2999999999993</v>
      </c>
      <c r="AT1376" s="31">
        <f t="shared" si="3357"/>
        <v>10157.5</v>
      </c>
      <c r="AU1376" s="31">
        <f t="shared" si="3358"/>
        <v>10157.5</v>
      </c>
      <c r="AV1376" s="31">
        <f t="shared" si="3487"/>
        <v>0</v>
      </c>
      <c r="AW1376" s="32"/>
      <c r="AX1376" s="32"/>
      <c r="AY1376" s="1"/>
      <c r="AZ1376" s="1"/>
      <c r="BA1376" s="1"/>
      <c r="BB1376" s="1"/>
      <c r="BC1376" s="1"/>
      <c r="BD1376" s="1"/>
      <c r="BE1376" s="1"/>
    </row>
    <row r="1377" ht="47.25">
      <c r="A1377" s="29" t="s">
        <v>516</v>
      </c>
      <c r="B1377" s="29" t="s">
        <v>27</v>
      </c>
      <c r="C1377" s="29" t="s">
        <v>116</v>
      </c>
      <c r="D1377" s="29" t="s">
        <v>434</v>
      </c>
      <c r="E1377" s="36"/>
      <c r="F1377" s="30" t="s">
        <v>435</v>
      </c>
      <c r="G1377" s="31">
        <f>G1378+G1379</f>
        <v>9888.2999999999993</v>
      </c>
      <c r="H1377" s="31">
        <f>H1378+H1379</f>
        <v>10157.5</v>
      </c>
      <c r="I1377" s="31">
        <f>I1378+I1379</f>
        <v>10157.5</v>
      </c>
      <c r="J1377" s="31">
        <f>J1378+J1379</f>
        <v>0</v>
      </c>
      <c r="K1377" s="31">
        <f>K1378+K1379</f>
        <v>0</v>
      </c>
      <c r="L1377" s="31">
        <f>L1378+L1379</f>
        <v>0</v>
      </c>
      <c r="M1377" s="31">
        <f t="shared" si="3425"/>
        <v>9888.2999999999993</v>
      </c>
      <c r="N1377" s="31">
        <f t="shared" si="3426"/>
        <v>10157.5</v>
      </c>
      <c r="O1377" s="31">
        <f t="shared" si="3427"/>
        <v>10157.5</v>
      </c>
      <c r="P1377" s="31">
        <f>P1378+P1379</f>
        <v>0</v>
      </c>
      <c r="Q1377" s="31">
        <f>Q1378+Q1379</f>
        <v>0</v>
      </c>
      <c r="R1377" s="31">
        <f>R1378+R1379</f>
        <v>0</v>
      </c>
      <c r="S1377" s="31">
        <f>S1378+S1379</f>
        <v>0</v>
      </c>
      <c r="T1377" s="31">
        <f>T1378+T1379</f>
        <v>0</v>
      </c>
      <c r="U1377" s="31">
        <f>U1378+U1379</f>
        <v>0</v>
      </c>
      <c r="V1377" s="31">
        <f>V1378+V1379</f>
        <v>0</v>
      </c>
      <c r="W1377" s="31">
        <f>W1378+W1379</f>
        <v>0</v>
      </c>
      <c r="X1377" s="31">
        <f>X1378+X1379</f>
        <v>0</v>
      </c>
      <c r="Y1377" s="31">
        <f>Y1378+Y1379</f>
        <v>0</v>
      </c>
      <c r="Z1377" s="31">
        <f>Z1378+Z1379</f>
        <v>0</v>
      </c>
      <c r="AA1377" s="31">
        <f>AA1378+AA1379</f>
        <v>0</v>
      </c>
      <c r="AB1377" s="31">
        <f>AB1378+AB1379</f>
        <v>0</v>
      </c>
      <c r="AC1377" s="31">
        <f t="shared" si="3378"/>
        <v>9888.2999999999993</v>
      </c>
      <c r="AD1377" s="31">
        <f t="shared" si="3379"/>
        <v>10157.5</v>
      </c>
      <c r="AE1377" s="31">
        <f t="shared" si="3380"/>
        <v>10157.5</v>
      </c>
      <c r="AF1377" s="31">
        <f>AF1378+AF1379</f>
        <v>0</v>
      </c>
      <c r="AG1377" s="31">
        <f t="shared" si="3382"/>
        <v>9888.2999999999993</v>
      </c>
      <c r="AH1377" s="31">
        <f t="shared" si="3383"/>
        <v>10157.5</v>
      </c>
      <c r="AI1377" s="31">
        <f t="shared" si="3384"/>
        <v>10157.5</v>
      </c>
      <c r="AJ1377" s="31">
        <f>AJ1378+AJ1379</f>
        <v>0</v>
      </c>
      <c r="AK1377" s="31">
        <f>AK1378+AK1379</f>
        <v>0</v>
      </c>
      <c r="AL1377" s="31">
        <f>AL1378+AL1379</f>
        <v>0</v>
      </c>
      <c r="AM1377" s="31">
        <f>AM1378+AM1379</f>
        <v>0</v>
      </c>
      <c r="AN1377" s="31">
        <f>AN1378+AN1379</f>
        <v>0</v>
      </c>
      <c r="AO1377" s="31">
        <f>AO1378+AO1379</f>
        <v>0</v>
      </c>
      <c r="AP1377" s="31">
        <f>AP1378+AP1379</f>
        <v>0</v>
      </c>
      <c r="AQ1377" s="31">
        <f>AQ1378+AQ1379</f>
        <v>0</v>
      </c>
      <c r="AR1377" s="31">
        <f>AR1378+AR1379</f>
        <v>0</v>
      </c>
      <c r="AS1377" s="31">
        <f t="shared" si="3356"/>
        <v>9888.2999999999993</v>
      </c>
      <c r="AT1377" s="31">
        <f t="shared" si="3357"/>
        <v>10157.5</v>
      </c>
      <c r="AU1377" s="31">
        <f t="shared" si="3358"/>
        <v>10157.5</v>
      </c>
      <c r="AV1377" s="31">
        <f>AV1378+AV1379</f>
        <v>0</v>
      </c>
      <c r="AW1377" s="32"/>
      <c r="AX1377" s="32"/>
      <c r="AY1377" s="1"/>
      <c r="AZ1377" s="1"/>
      <c r="BA1377" s="1"/>
      <c r="BB1377" s="1"/>
      <c r="BC1377" s="1"/>
      <c r="BD1377" s="1"/>
      <c r="BE1377" s="1"/>
    </row>
    <row r="1378" ht="78.75">
      <c r="A1378" s="29" t="s">
        <v>516</v>
      </c>
      <c r="B1378" s="29" t="s">
        <v>27</v>
      </c>
      <c r="C1378" s="29" t="s">
        <v>116</v>
      </c>
      <c r="D1378" s="29" t="s">
        <v>434</v>
      </c>
      <c r="E1378" s="29" t="s">
        <v>51</v>
      </c>
      <c r="F1378" s="30" t="s">
        <v>52</v>
      </c>
      <c r="G1378" s="31">
        <v>9455.8999999999996</v>
      </c>
      <c r="H1378" s="31">
        <v>9722.2999999999993</v>
      </c>
      <c r="I1378" s="31">
        <v>9722.2999999999993</v>
      </c>
      <c r="J1378" s="31"/>
      <c r="K1378" s="31"/>
      <c r="L1378" s="31"/>
      <c r="M1378" s="31">
        <f t="shared" si="3425"/>
        <v>9455.8999999999996</v>
      </c>
      <c r="N1378" s="31">
        <f t="shared" si="3426"/>
        <v>9722.2999999999993</v>
      </c>
      <c r="O1378" s="31">
        <f t="shared" si="3427"/>
        <v>9722.2999999999993</v>
      </c>
      <c r="P1378" s="31"/>
      <c r="Q1378" s="31"/>
      <c r="R1378" s="31"/>
      <c r="S1378" s="31"/>
      <c r="T1378" s="31"/>
      <c r="U1378" s="31"/>
      <c r="V1378" s="31"/>
      <c r="W1378" s="31"/>
      <c r="X1378" s="31"/>
      <c r="Y1378" s="31"/>
      <c r="Z1378" s="31"/>
      <c r="AA1378" s="31"/>
      <c r="AB1378" s="31"/>
      <c r="AC1378" s="31">
        <f t="shared" si="3378"/>
        <v>9455.8999999999996</v>
      </c>
      <c r="AD1378" s="31">
        <f t="shared" si="3379"/>
        <v>9722.2999999999993</v>
      </c>
      <c r="AE1378" s="31">
        <f t="shared" si="3380"/>
        <v>9722.2999999999993</v>
      </c>
      <c r="AF1378" s="31"/>
      <c r="AG1378" s="31">
        <f t="shared" si="3382"/>
        <v>9455.8999999999996</v>
      </c>
      <c r="AH1378" s="31">
        <f t="shared" si="3383"/>
        <v>9722.2999999999993</v>
      </c>
      <c r="AI1378" s="31">
        <f t="shared" si="3384"/>
        <v>9722.2999999999993</v>
      </c>
      <c r="AJ1378" s="31"/>
      <c r="AK1378" s="31"/>
      <c r="AL1378" s="31"/>
      <c r="AM1378" s="31"/>
      <c r="AN1378" s="31"/>
      <c r="AO1378" s="31"/>
      <c r="AP1378" s="31"/>
      <c r="AQ1378" s="31"/>
      <c r="AR1378" s="31"/>
      <c r="AS1378" s="31">
        <f t="shared" si="3356"/>
        <v>9455.8999999999996</v>
      </c>
      <c r="AT1378" s="31">
        <f t="shared" si="3357"/>
        <v>9722.2999999999993</v>
      </c>
      <c r="AU1378" s="31">
        <f t="shared" si="3358"/>
        <v>9722.2999999999993</v>
      </c>
      <c r="AV1378" s="31"/>
      <c r="AW1378" s="32"/>
      <c r="AX1378" s="32"/>
      <c r="AY1378" s="1"/>
      <c r="AZ1378" s="1"/>
      <c r="BA1378" s="1"/>
      <c r="BB1378" s="1"/>
      <c r="BC1378" s="1"/>
      <c r="BD1378" s="1"/>
      <c r="BE1378" s="1"/>
    </row>
    <row r="1379" ht="31.5">
      <c r="A1379" s="29" t="s">
        <v>516</v>
      </c>
      <c r="B1379" s="29" t="s">
        <v>27</v>
      </c>
      <c r="C1379" s="29" t="s">
        <v>116</v>
      </c>
      <c r="D1379" s="29" t="s">
        <v>434</v>
      </c>
      <c r="E1379" s="29" t="s">
        <v>39</v>
      </c>
      <c r="F1379" s="30" t="s">
        <v>40</v>
      </c>
      <c r="G1379" s="31">
        <v>432.39999999999998</v>
      </c>
      <c r="H1379" s="31">
        <v>435.19999999999999</v>
      </c>
      <c r="I1379" s="31">
        <v>435.19999999999999</v>
      </c>
      <c r="J1379" s="31"/>
      <c r="K1379" s="31"/>
      <c r="L1379" s="31"/>
      <c r="M1379" s="31">
        <f t="shared" si="3425"/>
        <v>432.39999999999998</v>
      </c>
      <c r="N1379" s="31">
        <f t="shared" si="3426"/>
        <v>435.19999999999999</v>
      </c>
      <c r="O1379" s="31">
        <f t="shared" si="3427"/>
        <v>435.19999999999999</v>
      </c>
      <c r="P1379" s="31"/>
      <c r="Q1379" s="31"/>
      <c r="R1379" s="31"/>
      <c r="S1379" s="31"/>
      <c r="T1379" s="31"/>
      <c r="U1379" s="31"/>
      <c r="V1379" s="31"/>
      <c r="W1379" s="31"/>
      <c r="X1379" s="31"/>
      <c r="Y1379" s="31"/>
      <c r="Z1379" s="31"/>
      <c r="AA1379" s="31"/>
      <c r="AB1379" s="31"/>
      <c r="AC1379" s="31">
        <f t="shared" si="3378"/>
        <v>432.39999999999998</v>
      </c>
      <c r="AD1379" s="31">
        <f t="shared" si="3379"/>
        <v>435.19999999999999</v>
      </c>
      <c r="AE1379" s="31">
        <f t="shared" si="3380"/>
        <v>435.19999999999999</v>
      </c>
      <c r="AF1379" s="31"/>
      <c r="AG1379" s="31">
        <f t="shared" si="3382"/>
        <v>432.39999999999998</v>
      </c>
      <c r="AH1379" s="31">
        <f t="shared" si="3383"/>
        <v>435.19999999999999</v>
      </c>
      <c r="AI1379" s="31">
        <f t="shared" si="3384"/>
        <v>435.19999999999999</v>
      </c>
      <c r="AJ1379" s="31"/>
      <c r="AK1379" s="31"/>
      <c r="AL1379" s="31"/>
      <c r="AM1379" s="31"/>
      <c r="AN1379" s="31"/>
      <c r="AO1379" s="31"/>
      <c r="AP1379" s="31"/>
      <c r="AQ1379" s="31"/>
      <c r="AR1379" s="31"/>
      <c r="AS1379" s="31">
        <f t="shared" si="3356"/>
        <v>432.39999999999998</v>
      </c>
      <c r="AT1379" s="31">
        <f t="shared" si="3357"/>
        <v>435.19999999999999</v>
      </c>
      <c r="AU1379" s="31">
        <f t="shared" si="3358"/>
        <v>435.19999999999999</v>
      </c>
      <c r="AV1379" s="31"/>
      <c r="AW1379" s="32"/>
      <c r="AX1379" s="32"/>
      <c r="AY1379" s="1"/>
      <c r="AZ1379" s="1"/>
      <c r="BA1379" s="1"/>
      <c r="BB1379" s="1"/>
      <c r="BC1379" s="1"/>
      <c r="BD1379" s="1"/>
      <c r="BE1379" s="1"/>
    </row>
    <row r="1380" ht="31.5">
      <c r="A1380" s="29" t="s">
        <v>516</v>
      </c>
      <c r="B1380" s="29" t="s">
        <v>27</v>
      </c>
      <c r="C1380" s="29" t="s">
        <v>116</v>
      </c>
      <c r="D1380" s="29" t="s">
        <v>82</v>
      </c>
      <c r="E1380" s="36"/>
      <c r="F1380" s="30" t="s">
        <v>83</v>
      </c>
      <c r="G1380" s="31">
        <f t="shared" ref="G1380:G1381" si="3488">G1381</f>
        <v>80189.600000000006</v>
      </c>
      <c r="H1380" s="31">
        <f t="shared" ref="H1380:H1381" si="3489">H1381</f>
        <v>82338.400000000009</v>
      </c>
      <c r="I1380" s="31">
        <f t="shared" ref="I1380:I1381" si="3490">I1381</f>
        <v>82338.400000000009</v>
      </c>
      <c r="J1380" s="31">
        <f t="shared" ref="J1380:J1381" si="3491">J1381</f>
        <v>0</v>
      </c>
      <c r="K1380" s="31">
        <f t="shared" ref="K1380:K1381" si="3492">K1381</f>
        <v>0</v>
      </c>
      <c r="L1380" s="31">
        <f t="shared" ref="L1380:L1381" si="3493">L1381</f>
        <v>0</v>
      </c>
      <c r="M1380" s="31">
        <f t="shared" si="3425"/>
        <v>80189.600000000006</v>
      </c>
      <c r="N1380" s="31">
        <f t="shared" si="3426"/>
        <v>82338.400000000009</v>
      </c>
      <c r="O1380" s="31">
        <f t="shared" si="3427"/>
        <v>82338.400000000009</v>
      </c>
      <c r="P1380" s="31">
        <f t="shared" ref="P1380:P1381" si="3494">P1381</f>
        <v>0</v>
      </c>
      <c r="Q1380" s="31">
        <f t="shared" ref="Q1380:Q1381" si="3495">Q1381</f>
        <v>0</v>
      </c>
      <c r="R1380" s="31">
        <f t="shared" ref="R1380:R1381" si="3496">R1381</f>
        <v>0</v>
      </c>
      <c r="S1380" s="31">
        <f t="shared" ref="S1380:S1381" si="3497">S1381</f>
        <v>0</v>
      </c>
      <c r="T1380" s="31">
        <f t="shared" ref="T1380:T1381" si="3498">T1381</f>
        <v>0</v>
      </c>
      <c r="U1380" s="31">
        <f t="shared" ref="U1380:U1381" si="3499">U1381</f>
        <v>0</v>
      </c>
      <c r="V1380" s="31">
        <f t="shared" ref="V1380:V1381" si="3500">V1381</f>
        <v>0</v>
      </c>
      <c r="W1380" s="31">
        <f t="shared" ref="W1380:W1381" si="3501">W1381</f>
        <v>0</v>
      </c>
      <c r="X1380" s="31">
        <f t="shared" ref="X1380:X1381" si="3502">X1381</f>
        <v>0</v>
      </c>
      <c r="Y1380" s="31">
        <f t="shared" ref="Y1380:Y1381" si="3503">Y1381</f>
        <v>0</v>
      </c>
      <c r="Z1380" s="31">
        <f t="shared" ref="Z1380:Z1381" si="3504">Z1381</f>
        <v>0</v>
      </c>
      <c r="AA1380" s="31">
        <f t="shared" ref="AA1380:AA1381" si="3505">AA1381</f>
        <v>0</v>
      </c>
      <c r="AB1380" s="31">
        <f t="shared" ref="AB1380:AB1381" si="3506">AB1381</f>
        <v>0</v>
      </c>
      <c r="AC1380" s="31">
        <f t="shared" si="3378"/>
        <v>80189.600000000006</v>
      </c>
      <c r="AD1380" s="31">
        <f t="shared" si="3379"/>
        <v>82338.400000000009</v>
      </c>
      <c r="AE1380" s="31">
        <f t="shared" si="3380"/>
        <v>82338.400000000009</v>
      </c>
      <c r="AF1380" s="31">
        <f t="shared" ref="AF1380:AF1381" si="3507">AF1381</f>
        <v>0</v>
      </c>
      <c r="AG1380" s="31">
        <f t="shared" si="3382"/>
        <v>80189.600000000006</v>
      </c>
      <c r="AH1380" s="31">
        <f t="shared" si="3383"/>
        <v>82338.400000000009</v>
      </c>
      <c r="AI1380" s="31">
        <f t="shared" si="3384"/>
        <v>82338.400000000009</v>
      </c>
      <c r="AJ1380" s="31">
        <f t="shared" ref="AJ1380:AJ1381" si="3508">AJ1381</f>
        <v>0</v>
      </c>
      <c r="AK1380" s="31">
        <f t="shared" ref="AK1380:AK1381" si="3509">AK1381</f>
        <v>0</v>
      </c>
      <c r="AL1380" s="31">
        <f t="shared" ref="AL1380:AL1381" si="3510">AL1381</f>
        <v>-1069.0999999999999</v>
      </c>
      <c r="AM1380" s="31">
        <f t="shared" ref="AM1380:AM1381" si="3511">AM1381</f>
        <v>0</v>
      </c>
      <c r="AN1380" s="31">
        <f t="shared" ref="AN1380:AN1381" si="3512">AN1381</f>
        <v>0</v>
      </c>
      <c r="AO1380" s="31">
        <f t="shared" ref="AO1380:AO1381" si="3513">AO1381</f>
        <v>0</v>
      </c>
      <c r="AP1380" s="31">
        <f t="shared" ref="AP1380:AP1381" si="3514">AP1381</f>
        <v>0</v>
      </c>
      <c r="AQ1380" s="31">
        <f t="shared" ref="AQ1380:AQ1381" si="3515">AQ1381</f>
        <v>0</v>
      </c>
      <c r="AR1380" s="31">
        <f t="shared" ref="AR1380:AR1381" si="3516">AR1381</f>
        <v>0</v>
      </c>
      <c r="AS1380" s="31">
        <f t="shared" si="3356"/>
        <v>79120.5</v>
      </c>
      <c r="AT1380" s="31">
        <f t="shared" si="3357"/>
        <v>82338.400000000009</v>
      </c>
      <c r="AU1380" s="31">
        <f t="shared" si="3358"/>
        <v>82338.400000000009</v>
      </c>
      <c r="AV1380" s="31">
        <f t="shared" ref="AV1380:AV1381" si="3517">AV1381</f>
        <v>0</v>
      </c>
      <c r="AW1380" s="32"/>
      <c r="AX1380" s="32"/>
      <c r="AY1380" s="1"/>
      <c r="AZ1380" s="1"/>
      <c r="BA1380" s="1"/>
      <c r="BB1380" s="1"/>
      <c r="BC1380" s="1"/>
      <c r="BD1380" s="1"/>
      <c r="BE1380" s="1"/>
    </row>
    <row r="1381" ht="31.5">
      <c r="A1381" s="29" t="s">
        <v>516</v>
      </c>
      <c r="B1381" s="29" t="s">
        <v>27</v>
      </c>
      <c r="C1381" s="29" t="s">
        <v>116</v>
      </c>
      <c r="D1381" s="29" t="s">
        <v>436</v>
      </c>
      <c r="E1381" s="36"/>
      <c r="F1381" s="30" t="s">
        <v>437</v>
      </c>
      <c r="G1381" s="31">
        <f t="shared" si="3488"/>
        <v>80189.600000000006</v>
      </c>
      <c r="H1381" s="31">
        <f t="shared" si="3489"/>
        <v>82338.400000000009</v>
      </c>
      <c r="I1381" s="31">
        <f t="shared" si="3490"/>
        <v>82338.400000000009</v>
      </c>
      <c r="J1381" s="31">
        <f t="shared" si="3491"/>
        <v>0</v>
      </c>
      <c r="K1381" s="31">
        <f t="shared" si="3492"/>
        <v>0</v>
      </c>
      <c r="L1381" s="31">
        <f t="shared" si="3493"/>
        <v>0</v>
      </c>
      <c r="M1381" s="31">
        <f t="shared" si="3425"/>
        <v>80189.600000000006</v>
      </c>
      <c r="N1381" s="31">
        <f t="shared" si="3426"/>
        <v>82338.400000000009</v>
      </c>
      <c r="O1381" s="31">
        <f t="shared" si="3427"/>
        <v>82338.400000000009</v>
      </c>
      <c r="P1381" s="31">
        <f t="shared" si="3494"/>
        <v>0</v>
      </c>
      <c r="Q1381" s="31">
        <f t="shared" si="3495"/>
        <v>0</v>
      </c>
      <c r="R1381" s="31">
        <f t="shared" si="3496"/>
        <v>0</v>
      </c>
      <c r="S1381" s="31">
        <f t="shared" si="3497"/>
        <v>0</v>
      </c>
      <c r="T1381" s="31">
        <f t="shared" si="3498"/>
        <v>0</v>
      </c>
      <c r="U1381" s="31">
        <f t="shared" si="3499"/>
        <v>0</v>
      </c>
      <c r="V1381" s="31">
        <f t="shared" si="3500"/>
        <v>0</v>
      </c>
      <c r="W1381" s="31">
        <f t="shared" si="3501"/>
        <v>0</v>
      </c>
      <c r="X1381" s="31">
        <f t="shared" si="3502"/>
        <v>0</v>
      </c>
      <c r="Y1381" s="31">
        <f t="shared" si="3503"/>
        <v>0</v>
      </c>
      <c r="Z1381" s="31">
        <f t="shared" si="3504"/>
        <v>0</v>
      </c>
      <c r="AA1381" s="31">
        <f t="shared" si="3505"/>
        <v>0</v>
      </c>
      <c r="AB1381" s="31">
        <f t="shared" si="3506"/>
        <v>0</v>
      </c>
      <c r="AC1381" s="31">
        <f t="shared" si="3378"/>
        <v>80189.600000000006</v>
      </c>
      <c r="AD1381" s="31">
        <f t="shared" si="3379"/>
        <v>82338.400000000009</v>
      </c>
      <c r="AE1381" s="31">
        <f t="shared" si="3380"/>
        <v>82338.400000000009</v>
      </c>
      <c r="AF1381" s="31">
        <f t="shared" si="3507"/>
        <v>0</v>
      </c>
      <c r="AG1381" s="31">
        <f t="shared" si="3382"/>
        <v>80189.600000000006</v>
      </c>
      <c r="AH1381" s="31">
        <f t="shared" si="3383"/>
        <v>82338.400000000009</v>
      </c>
      <c r="AI1381" s="31">
        <f t="shared" si="3384"/>
        <v>82338.400000000009</v>
      </c>
      <c r="AJ1381" s="31">
        <f t="shared" si="3508"/>
        <v>0</v>
      </c>
      <c r="AK1381" s="31">
        <f t="shared" si="3509"/>
        <v>0</v>
      </c>
      <c r="AL1381" s="31">
        <f t="shared" si="3510"/>
        <v>-1069.0999999999999</v>
      </c>
      <c r="AM1381" s="31">
        <f t="shared" si="3511"/>
        <v>0</v>
      </c>
      <c r="AN1381" s="31">
        <f t="shared" si="3512"/>
        <v>0</v>
      </c>
      <c r="AO1381" s="31">
        <f t="shared" si="3513"/>
        <v>0</v>
      </c>
      <c r="AP1381" s="31">
        <f t="shared" si="3514"/>
        <v>0</v>
      </c>
      <c r="AQ1381" s="31">
        <f t="shared" si="3515"/>
        <v>0</v>
      </c>
      <c r="AR1381" s="31">
        <f t="shared" si="3516"/>
        <v>0</v>
      </c>
      <c r="AS1381" s="31">
        <f t="shared" si="3356"/>
        <v>79120.5</v>
      </c>
      <c r="AT1381" s="31">
        <f t="shared" si="3357"/>
        <v>82338.400000000009</v>
      </c>
      <c r="AU1381" s="31">
        <f t="shared" si="3358"/>
        <v>82338.400000000009</v>
      </c>
      <c r="AV1381" s="31">
        <f t="shared" si="3517"/>
        <v>0</v>
      </c>
      <c r="AW1381" s="32"/>
      <c r="AX1381" s="32"/>
      <c r="AY1381" s="1"/>
      <c r="AZ1381" s="1"/>
      <c r="BA1381" s="1"/>
      <c r="BB1381" s="1"/>
      <c r="BC1381" s="1"/>
      <c r="BD1381" s="1"/>
      <c r="BE1381" s="1"/>
    </row>
    <row r="1382">
      <c r="A1382" s="29" t="s">
        <v>516</v>
      </c>
      <c r="B1382" s="29" t="s">
        <v>27</v>
      </c>
      <c r="C1382" s="29" t="s">
        <v>116</v>
      </c>
      <c r="D1382" s="29" t="s">
        <v>438</v>
      </c>
      <c r="E1382" s="36"/>
      <c r="F1382" s="30" t="s">
        <v>50</v>
      </c>
      <c r="G1382" s="31">
        <f>G1383+G1384</f>
        <v>80189.600000000006</v>
      </c>
      <c r="H1382" s="31">
        <f>H1383+H1384</f>
        <v>82338.400000000009</v>
      </c>
      <c r="I1382" s="31">
        <f>I1383+I1384</f>
        <v>82338.400000000009</v>
      </c>
      <c r="J1382" s="31">
        <f>J1383+J1384</f>
        <v>0</v>
      </c>
      <c r="K1382" s="31">
        <f>K1383+K1384</f>
        <v>0</v>
      </c>
      <c r="L1382" s="31">
        <f>L1383+L1384</f>
        <v>0</v>
      </c>
      <c r="M1382" s="31">
        <f t="shared" si="3425"/>
        <v>80189.600000000006</v>
      </c>
      <c r="N1382" s="31">
        <f t="shared" si="3426"/>
        <v>82338.400000000009</v>
      </c>
      <c r="O1382" s="31">
        <f t="shared" si="3427"/>
        <v>82338.400000000009</v>
      </c>
      <c r="P1382" s="31">
        <f>P1383+P1384</f>
        <v>0</v>
      </c>
      <c r="Q1382" s="31">
        <f>Q1383+Q1384</f>
        <v>0</v>
      </c>
      <c r="R1382" s="31">
        <f>R1383+R1384</f>
        <v>0</v>
      </c>
      <c r="S1382" s="31">
        <f>S1383+S1384</f>
        <v>0</v>
      </c>
      <c r="T1382" s="31">
        <f>T1383+T1384</f>
        <v>0</v>
      </c>
      <c r="U1382" s="31">
        <f>U1383+U1384</f>
        <v>0</v>
      </c>
      <c r="V1382" s="31">
        <f>V1383+V1384</f>
        <v>0</v>
      </c>
      <c r="W1382" s="31">
        <f>W1383+W1384</f>
        <v>0</v>
      </c>
      <c r="X1382" s="31">
        <f>X1383+X1384</f>
        <v>0</v>
      </c>
      <c r="Y1382" s="31">
        <f>Y1383+Y1384</f>
        <v>0</v>
      </c>
      <c r="Z1382" s="31">
        <f>Z1383+Z1384</f>
        <v>0</v>
      </c>
      <c r="AA1382" s="31">
        <f>AA1383+AA1384</f>
        <v>0</v>
      </c>
      <c r="AB1382" s="31">
        <f>AB1383+AB1384</f>
        <v>0</v>
      </c>
      <c r="AC1382" s="31">
        <f t="shared" si="3378"/>
        <v>80189.600000000006</v>
      </c>
      <c r="AD1382" s="31">
        <f t="shared" si="3379"/>
        <v>82338.400000000009</v>
      </c>
      <c r="AE1382" s="31">
        <f t="shared" si="3380"/>
        <v>82338.400000000009</v>
      </c>
      <c r="AF1382" s="31">
        <f>AF1383+AF1384</f>
        <v>0</v>
      </c>
      <c r="AG1382" s="31">
        <f t="shared" si="3382"/>
        <v>80189.600000000006</v>
      </c>
      <c r="AH1382" s="31">
        <f t="shared" si="3383"/>
        <v>82338.400000000009</v>
      </c>
      <c r="AI1382" s="31">
        <f t="shared" si="3384"/>
        <v>82338.400000000009</v>
      </c>
      <c r="AJ1382" s="31">
        <f>AJ1383+AJ1384</f>
        <v>0</v>
      </c>
      <c r="AK1382" s="31">
        <f>AK1383+AK1384</f>
        <v>0</v>
      </c>
      <c r="AL1382" s="31">
        <f>AL1383+AL1384</f>
        <v>-1069.0999999999999</v>
      </c>
      <c r="AM1382" s="31">
        <f>AM1383+AM1384</f>
        <v>0</v>
      </c>
      <c r="AN1382" s="31">
        <f>AN1383+AN1384</f>
        <v>0</v>
      </c>
      <c r="AO1382" s="31">
        <f>AO1383+AO1384</f>
        <v>0</v>
      </c>
      <c r="AP1382" s="31">
        <f>AP1383+AP1384</f>
        <v>0</v>
      </c>
      <c r="AQ1382" s="31">
        <f>AQ1383+AQ1384</f>
        <v>0</v>
      </c>
      <c r="AR1382" s="31">
        <f>AR1383+AR1384</f>
        <v>0</v>
      </c>
      <c r="AS1382" s="31">
        <f t="shared" si="3356"/>
        <v>79120.5</v>
      </c>
      <c r="AT1382" s="31">
        <f t="shared" si="3357"/>
        <v>82338.400000000009</v>
      </c>
      <c r="AU1382" s="31">
        <f t="shared" si="3358"/>
        <v>82338.400000000009</v>
      </c>
      <c r="AV1382" s="31">
        <f>AV1383+AV1384</f>
        <v>0</v>
      </c>
      <c r="AW1382" s="32"/>
      <c r="AX1382" s="32"/>
      <c r="AY1382" s="1"/>
      <c r="AZ1382" s="1"/>
      <c r="BA1382" s="1"/>
      <c r="BB1382" s="1"/>
      <c r="BC1382" s="1"/>
      <c r="BD1382" s="1"/>
      <c r="BE1382" s="1"/>
    </row>
    <row r="1383" ht="78.75">
      <c r="A1383" s="29" t="s">
        <v>516</v>
      </c>
      <c r="B1383" s="29" t="s">
        <v>27</v>
      </c>
      <c r="C1383" s="29" t="s">
        <v>116</v>
      </c>
      <c r="D1383" s="29" t="s">
        <v>438</v>
      </c>
      <c r="E1383" s="29" t="s">
        <v>51</v>
      </c>
      <c r="F1383" s="30" t="s">
        <v>52</v>
      </c>
      <c r="G1383" s="31">
        <v>76256.5</v>
      </c>
      <c r="H1383" s="31">
        <v>78405.300000000003</v>
      </c>
      <c r="I1383" s="31">
        <v>78405.300000000003</v>
      </c>
      <c r="J1383" s="31"/>
      <c r="K1383" s="31"/>
      <c r="L1383" s="31"/>
      <c r="M1383" s="31">
        <f t="shared" si="3425"/>
        <v>76256.5</v>
      </c>
      <c r="N1383" s="31">
        <f t="shared" si="3426"/>
        <v>78405.300000000003</v>
      </c>
      <c r="O1383" s="31">
        <f t="shared" si="3427"/>
        <v>78405.300000000003</v>
      </c>
      <c r="P1383" s="31"/>
      <c r="Q1383" s="31"/>
      <c r="R1383" s="31"/>
      <c r="S1383" s="31"/>
      <c r="T1383" s="31"/>
      <c r="U1383" s="31"/>
      <c r="V1383" s="31"/>
      <c r="W1383" s="31"/>
      <c r="X1383" s="31"/>
      <c r="Y1383" s="31"/>
      <c r="Z1383" s="31"/>
      <c r="AA1383" s="31"/>
      <c r="AB1383" s="31"/>
      <c r="AC1383" s="31">
        <f t="shared" si="3378"/>
        <v>76256.5</v>
      </c>
      <c r="AD1383" s="31">
        <f t="shared" si="3379"/>
        <v>78405.300000000003</v>
      </c>
      <c r="AE1383" s="31">
        <f t="shared" si="3380"/>
        <v>78405.300000000003</v>
      </c>
      <c r="AF1383" s="31"/>
      <c r="AG1383" s="31">
        <f t="shared" si="3382"/>
        <v>76256.5</v>
      </c>
      <c r="AH1383" s="31">
        <f t="shared" si="3383"/>
        <v>78405.300000000003</v>
      </c>
      <c r="AI1383" s="31">
        <f t="shared" si="3384"/>
        <v>78405.300000000003</v>
      </c>
      <c r="AJ1383" s="31"/>
      <c r="AK1383" s="31"/>
      <c r="AL1383" s="31">
        <v>-1069.0999999999999</v>
      </c>
      <c r="AM1383" s="31"/>
      <c r="AN1383" s="31"/>
      <c r="AO1383" s="31"/>
      <c r="AP1383" s="31"/>
      <c r="AQ1383" s="31"/>
      <c r="AR1383" s="31"/>
      <c r="AS1383" s="31">
        <f t="shared" si="3356"/>
        <v>75187.399999999994</v>
      </c>
      <c r="AT1383" s="31">
        <f t="shared" si="3357"/>
        <v>78405.300000000003</v>
      </c>
      <c r="AU1383" s="31">
        <f t="shared" si="3358"/>
        <v>78405.300000000003</v>
      </c>
      <c r="AV1383" s="31"/>
      <c r="AW1383" s="32"/>
      <c r="AX1383" s="32"/>
      <c r="AY1383" s="1"/>
      <c r="AZ1383" s="1"/>
      <c r="BA1383" s="1"/>
      <c r="BB1383" s="1"/>
      <c r="BC1383" s="1"/>
      <c r="BD1383" s="1"/>
      <c r="BE1383" s="1"/>
    </row>
    <row r="1384" ht="31.5">
      <c r="A1384" s="29" t="s">
        <v>516</v>
      </c>
      <c r="B1384" s="29" t="s">
        <v>27</v>
      </c>
      <c r="C1384" s="29" t="s">
        <v>116</v>
      </c>
      <c r="D1384" s="29" t="s">
        <v>438</v>
      </c>
      <c r="E1384" s="29" t="s">
        <v>39</v>
      </c>
      <c r="F1384" s="30" t="s">
        <v>40</v>
      </c>
      <c r="G1384" s="31">
        <v>3933.0999999999999</v>
      </c>
      <c r="H1384" s="31">
        <v>3933.0999999999999</v>
      </c>
      <c r="I1384" s="31">
        <v>3933.0999999999999</v>
      </c>
      <c r="J1384" s="31"/>
      <c r="K1384" s="31"/>
      <c r="L1384" s="31"/>
      <c r="M1384" s="31">
        <f t="shared" si="3425"/>
        <v>3933.0999999999999</v>
      </c>
      <c r="N1384" s="31">
        <f t="shared" si="3426"/>
        <v>3933.0999999999999</v>
      </c>
      <c r="O1384" s="31">
        <f t="shared" si="3427"/>
        <v>3933.0999999999999</v>
      </c>
      <c r="P1384" s="31"/>
      <c r="Q1384" s="31"/>
      <c r="R1384" s="31"/>
      <c r="S1384" s="31"/>
      <c r="T1384" s="31"/>
      <c r="U1384" s="31"/>
      <c r="V1384" s="31"/>
      <c r="W1384" s="31"/>
      <c r="X1384" s="31"/>
      <c r="Y1384" s="31"/>
      <c r="Z1384" s="31"/>
      <c r="AA1384" s="31"/>
      <c r="AB1384" s="31"/>
      <c r="AC1384" s="31">
        <f t="shared" si="3378"/>
        <v>3933.0999999999999</v>
      </c>
      <c r="AD1384" s="31">
        <f t="shared" si="3379"/>
        <v>3933.0999999999999</v>
      </c>
      <c r="AE1384" s="31">
        <f t="shared" si="3380"/>
        <v>3933.0999999999999</v>
      </c>
      <c r="AF1384" s="31"/>
      <c r="AG1384" s="31">
        <f t="shared" si="3382"/>
        <v>3933.0999999999999</v>
      </c>
      <c r="AH1384" s="31">
        <f t="shared" si="3383"/>
        <v>3933.0999999999999</v>
      </c>
      <c r="AI1384" s="31">
        <f t="shared" si="3384"/>
        <v>3933.0999999999999</v>
      </c>
      <c r="AJ1384" s="31"/>
      <c r="AK1384" s="31"/>
      <c r="AL1384" s="31"/>
      <c r="AM1384" s="31"/>
      <c r="AN1384" s="31"/>
      <c r="AO1384" s="31"/>
      <c r="AP1384" s="31"/>
      <c r="AQ1384" s="31"/>
      <c r="AR1384" s="31"/>
      <c r="AS1384" s="31">
        <f t="shared" ref="AS1384:AS1447" si="3518">AG1384+AJ1384+AK1384+AL1384+AM1384</f>
        <v>3933.0999999999999</v>
      </c>
      <c r="AT1384" s="31">
        <f t="shared" ref="AT1384:AT1447" si="3519">AH1384+AN1384+AO1384+AP1384</f>
        <v>3933.0999999999999</v>
      </c>
      <c r="AU1384" s="31">
        <f t="shared" ref="AU1384:AU1447" si="3520">AI1384+AR1384+AQ1384</f>
        <v>3933.0999999999999</v>
      </c>
      <c r="AV1384" s="31"/>
      <c r="AW1384" s="32"/>
      <c r="AX1384" s="32"/>
      <c r="AY1384" s="1"/>
      <c r="AZ1384" s="1"/>
      <c r="BA1384" s="1"/>
      <c r="BB1384" s="1"/>
      <c r="BC1384" s="1"/>
      <c r="BD1384" s="1"/>
      <c r="BE1384" s="1"/>
    </row>
    <row r="1385" s="24" customFormat="1">
      <c r="A1385" s="25" t="s">
        <v>516</v>
      </c>
      <c r="B1385" s="25" t="s">
        <v>27</v>
      </c>
      <c r="C1385" s="25" t="s">
        <v>29</v>
      </c>
      <c r="D1385" s="25"/>
      <c r="E1385" s="25"/>
      <c r="F1385" s="26" t="s">
        <v>30</v>
      </c>
      <c r="G1385" s="27">
        <f>G1386</f>
        <v>27152.299999999996</v>
      </c>
      <c r="H1385" s="27">
        <f>H1386</f>
        <v>26779.599999999999</v>
      </c>
      <c r="I1385" s="27">
        <f>I1386</f>
        <v>21040.399999999998</v>
      </c>
      <c r="J1385" s="27">
        <f>J1386</f>
        <v>0</v>
      </c>
      <c r="K1385" s="27">
        <f>K1386</f>
        <v>0</v>
      </c>
      <c r="L1385" s="27">
        <f>L1386</f>
        <v>0</v>
      </c>
      <c r="M1385" s="27">
        <f t="shared" si="3425"/>
        <v>27152.299999999996</v>
      </c>
      <c r="N1385" s="27">
        <f t="shared" si="3426"/>
        <v>26779.599999999999</v>
      </c>
      <c r="O1385" s="27">
        <f t="shared" si="3427"/>
        <v>21040.399999999998</v>
      </c>
      <c r="P1385" s="27">
        <f>P1386</f>
        <v>0</v>
      </c>
      <c r="Q1385" s="27">
        <f>Q1386</f>
        <v>0</v>
      </c>
      <c r="R1385" s="27">
        <f>R1386</f>
        <v>0</v>
      </c>
      <c r="S1385" s="27">
        <f>S1386</f>
        <v>0</v>
      </c>
      <c r="T1385" s="27">
        <f>T1386</f>
        <v>0</v>
      </c>
      <c r="U1385" s="27">
        <f>U1386</f>
        <v>0</v>
      </c>
      <c r="V1385" s="27">
        <f>V1386</f>
        <v>0</v>
      </c>
      <c r="W1385" s="27">
        <f>W1386</f>
        <v>0</v>
      </c>
      <c r="X1385" s="27">
        <f>X1386</f>
        <v>0</v>
      </c>
      <c r="Y1385" s="27">
        <f>Y1386</f>
        <v>0</v>
      </c>
      <c r="Z1385" s="27">
        <f>Z1386</f>
        <v>0</v>
      </c>
      <c r="AA1385" s="27">
        <f>AA1386</f>
        <v>0</v>
      </c>
      <c r="AB1385" s="27">
        <f>AB1386</f>
        <v>0</v>
      </c>
      <c r="AC1385" s="27">
        <f t="shared" si="3378"/>
        <v>27152.299999999996</v>
      </c>
      <c r="AD1385" s="27">
        <f t="shared" si="3379"/>
        <v>26779.599999999999</v>
      </c>
      <c r="AE1385" s="27">
        <f t="shared" si="3380"/>
        <v>21040.399999999998</v>
      </c>
      <c r="AF1385" s="27">
        <f>AF1386</f>
        <v>0</v>
      </c>
      <c r="AG1385" s="27">
        <f t="shared" si="3382"/>
        <v>27152.299999999996</v>
      </c>
      <c r="AH1385" s="27">
        <f t="shared" si="3383"/>
        <v>26779.599999999999</v>
      </c>
      <c r="AI1385" s="27">
        <f t="shared" si="3384"/>
        <v>21040.399999999998</v>
      </c>
      <c r="AJ1385" s="27">
        <f>AJ1386+AJ1402</f>
        <v>0</v>
      </c>
      <c r="AK1385" s="27">
        <f>AK1386+AK1402</f>
        <v>0</v>
      </c>
      <c r="AL1385" s="27">
        <f>AL1386+AL1402</f>
        <v>3054.4759999999997</v>
      </c>
      <c r="AM1385" s="27">
        <f>AM1386+AM1402</f>
        <v>0</v>
      </c>
      <c r="AN1385" s="27">
        <f>AN1386+AN1402</f>
        <v>0</v>
      </c>
      <c r="AO1385" s="27">
        <f>AO1386+AO1402</f>
        <v>0</v>
      </c>
      <c r="AP1385" s="27">
        <f>AP1386+AP1402</f>
        <v>0</v>
      </c>
      <c r="AQ1385" s="27">
        <f>AQ1386+AQ1402</f>
        <v>0</v>
      </c>
      <c r="AR1385" s="27">
        <f>AR1386+AR1402</f>
        <v>0</v>
      </c>
      <c r="AS1385" s="27">
        <f t="shared" si="3518"/>
        <v>30206.775999999994</v>
      </c>
      <c r="AT1385" s="27">
        <f t="shared" si="3519"/>
        <v>26779.599999999999</v>
      </c>
      <c r="AU1385" s="27">
        <f t="shared" si="3520"/>
        <v>21040.399999999998</v>
      </c>
      <c r="AV1385" s="27">
        <f>AV1386+AV1402</f>
        <v>0</v>
      </c>
      <c r="AW1385" s="28"/>
      <c r="AX1385" s="28"/>
      <c r="AY1385" s="24"/>
      <c r="AZ1385" s="24"/>
      <c r="BA1385" s="24"/>
      <c r="BB1385" s="24"/>
      <c r="BC1385" s="24"/>
      <c r="BD1385" s="24"/>
      <c r="BE1385" s="24"/>
    </row>
    <row r="1386">
      <c r="A1386" s="29" t="s">
        <v>516</v>
      </c>
      <c r="B1386" s="29" t="s">
        <v>27</v>
      </c>
      <c r="C1386" s="29" t="s">
        <v>29</v>
      </c>
      <c r="D1386" s="29" t="s">
        <v>222</v>
      </c>
      <c r="E1386" s="29"/>
      <c r="F1386" s="30" t="s">
        <v>223</v>
      </c>
      <c r="G1386" s="31">
        <f>G1391+G1387</f>
        <v>27152.299999999996</v>
      </c>
      <c r="H1386" s="31">
        <f>H1391+H1387</f>
        <v>26779.599999999999</v>
      </c>
      <c r="I1386" s="31">
        <f>I1391+I1387</f>
        <v>21040.399999999998</v>
      </c>
      <c r="J1386" s="31">
        <f>J1391+J1387</f>
        <v>0</v>
      </c>
      <c r="K1386" s="31">
        <f>K1391+K1387</f>
        <v>0</v>
      </c>
      <c r="L1386" s="31">
        <f>L1391+L1387</f>
        <v>0</v>
      </c>
      <c r="M1386" s="31">
        <f t="shared" si="3425"/>
        <v>27152.299999999996</v>
      </c>
      <c r="N1386" s="31">
        <f t="shared" si="3426"/>
        <v>26779.599999999999</v>
      </c>
      <c r="O1386" s="31">
        <f t="shared" si="3427"/>
        <v>21040.399999999998</v>
      </c>
      <c r="P1386" s="31">
        <f>P1391+P1387</f>
        <v>0</v>
      </c>
      <c r="Q1386" s="31">
        <f>Q1391+Q1387</f>
        <v>0</v>
      </c>
      <c r="R1386" s="31">
        <f>R1391+R1387</f>
        <v>0</v>
      </c>
      <c r="S1386" s="31">
        <f>S1391+S1387</f>
        <v>0</v>
      </c>
      <c r="T1386" s="31">
        <f>T1391+T1387</f>
        <v>0</v>
      </c>
      <c r="U1386" s="31">
        <f>U1391+U1387</f>
        <v>0</v>
      </c>
      <c r="V1386" s="31">
        <f>V1391+V1387</f>
        <v>0</v>
      </c>
      <c r="W1386" s="31">
        <f>W1391+W1387</f>
        <v>0</v>
      </c>
      <c r="X1386" s="31">
        <f>X1391+X1387</f>
        <v>0</v>
      </c>
      <c r="Y1386" s="31">
        <f>Y1391+Y1387</f>
        <v>0</v>
      </c>
      <c r="Z1386" s="31">
        <f>Z1391+Z1387</f>
        <v>0</v>
      </c>
      <c r="AA1386" s="31">
        <f>AA1391+AA1387</f>
        <v>0</v>
      </c>
      <c r="AB1386" s="31">
        <f>AB1391+AB1387</f>
        <v>0</v>
      </c>
      <c r="AC1386" s="31">
        <f t="shared" ref="AC1386:AC1449" si="3521">M1386+R1386+P1386+Q1386+T1386+S1386</f>
        <v>27152.299999999996</v>
      </c>
      <c r="AD1386" s="31">
        <f t="shared" ref="AD1386:AD1449" si="3522">N1386+V1386+X1386+U1386+W1386</f>
        <v>26779.599999999999</v>
      </c>
      <c r="AE1386" s="31">
        <f t="shared" ref="AE1386:AE1449" si="3523">O1386+Z1386+AB1386+Y1386+AA1386</f>
        <v>21040.399999999998</v>
      </c>
      <c r="AF1386" s="31">
        <f>AF1391+AF1387</f>
        <v>0</v>
      </c>
      <c r="AG1386" s="31">
        <f t="shared" ref="AG1386:AG1449" si="3524">AC1386+AF1386</f>
        <v>27152.299999999996</v>
      </c>
      <c r="AH1386" s="31">
        <f t="shared" ref="AH1386:AH1449" si="3525">AD1386</f>
        <v>26779.599999999999</v>
      </c>
      <c r="AI1386" s="31">
        <f t="shared" ref="AI1386:AI1449" si="3526">AE1386</f>
        <v>21040.399999999998</v>
      </c>
      <c r="AJ1386" s="31">
        <f>AJ1391+AJ1387</f>
        <v>0</v>
      </c>
      <c r="AK1386" s="31">
        <f>AK1391+AK1387</f>
        <v>0</v>
      </c>
      <c r="AL1386" s="31">
        <f>AL1391+AL1387</f>
        <v>-1736.5809999999999</v>
      </c>
      <c r="AM1386" s="31">
        <f>AM1391+AM1387</f>
        <v>0</v>
      </c>
      <c r="AN1386" s="31">
        <f>AN1391+AN1387</f>
        <v>0</v>
      </c>
      <c r="AO1386" s="31">
        <f>AO1391+AO1387</f>
        <v>0</v>
      </c>
      <c r="AP1386" s="31">
        <f>AP1391+AP1387</f>
        <v>0</v>
      </c>
      <c r="AQ1386" s="31">
        <f>AQ1391+AQ1387</f>
        <v>0</v>
      </c>
      <c r="AR1386" s="31">
        <f>AR1391+AR1387</f>
        <v>0</v>
      </c>
      <c r="AS1386" s="31">
        <f t="shared" si="3518"/>
        <v>25415.718999999997</v>
      </c>
      <c r="AT1386" s="31">
        <f t="shared" si="3519"/>
        <v>26779.599999999999</v>
      </c>
      <c r="AU1386" s="31">
        <f t="shared" si="3520"/>
        <v>21040.399999999998</v>
      </c>
      <c r="AV1386" s="31">
        <f>AV1391+AV1387</f>
        <v>0</v>
      </c>
      <c r="AW1386" s="32"/>
      <c r="AX1386" s="32"/>
      <c r="AY1386" s="1"/>
      <c r="AZ1386" s="1"/>
      <c r="BA1386" s="1"/>
      <c r="BB1386" s="1"/>
      <c r="BC1386" s="1"/>
      <c r="BD1386" s="1"/>
      <c r="BE1386" s="1"/>
    </row>
    <row r="1387">
      <c r="A1387" s="29" t="s">
        <v>516</v>
      </c>
      <c r="B1387" s="29" t="s">
        <v>27</v>
      </c>
      <c r="C1387" s="29" t="s">
        <v>29</v>
      </c>
      <c r="D1387" s="29" t="s">
        <v>439</v>
      </c>
      <c r="E1387" s="29"/>
      <c r="F1387" s="30" t="s">
        <v>440</v>
      </c>
      <c r="G1387" s="31">
        <f t="shared" ref="G1387:G1391" si="3527">G1388</f>
        <v>665</v>
      </c>
      <c r="H1387" s="31">
        <f t="shared" ref="H1387:H1391" si="3528">H1388</f>
        <v>665</v>
      </c>
      <c r="I1387" s="31">
        <f t="shared" ref="I1387:I1391" si="3529">I1388</f>
        <v>665</v>
      </c>
      <c r="J1387" s="31">
        <f t="shared" ref="J1387:J1391" si="3530">J1388</f>
        <v>0</v>
      </c>
      <c r="K1387" s="31">
        <f t="shared" ref="K1387:K1391" si="3531">K1388</f>
        <v>0</v>
      </c>
      <c r="L1387" s="31">
        <f t="shared" ref="L1387:L1391" si="3532">L1388</f>
        <v>0</v>
      </c>
      <c r="M1387" s="31">
        <f t="shared" si="3425"/>
        <v>665</v>
      </c>
      <c r="N1387" s="31">
        <f t="shared" si="3426"/>
        <v>665</v>
      </c>
      <c r="O1387" s="31">
        <f t="shared" si="3427"/>
        <v>665</v>
      </c>
      <c r="P1387" s="31">
        <f t="shared" ref="P1387:P1391" si="3533">P1388</f>
        <v>0</v>
      </c>
      <c r="Q1387" s="31">
        <f t="shared" ref="Q1387:Q1391" si="3534">Q1388</f>
        <v>0</v>
      </c>
      <c r="R1387" s="31">
        <f t="shared" ref="R1387:R1391" si="3535">R1388</f>
        <v>0</v>
      </c>
      <c r="S1387" s="31">
        <f t="shared" ref="S1387:S1391" si="3536">S1388</f>
        <v>0</v>
      </c>
      <c r="T1387" s="31">
        <f t="shared" ref="T1387:T1391" si="3537">T1388</f>
        <v>0</v>
      </c>
      <c r="U1387" s="31">
        <f t="shared" ref="U1387:U1391" si="3538">U1388</f>
        <v>0</v>
      </c>
      <c r="V1387" s="31">
        <f t="shared" ref="V1387:V1391" si="3539">V1388</f>
        <v>0</v>
      </c>
      <c r="W1387" s="31">
        <f t="shared" ref="W1387:W1391" si="3540">W1388</f>
        <v>0</v>
      </c>
      <c r="X1387" s="31">
        <f t="shared" ref="X1387:X1391" si="3541">X1388</f>
        <v>0</v>
      </c>
      <c r="Y1387" s="31">
        <f t="shared" ref="Y1387:Y1391" si="3542">Y1388</f>
        <v>0</v>
      </c>
      <c r="Z1387" s="31">
        <f t="shared" ref="Z1387:Z1391" si="3543">Z1388</f>
        <v>0</v>
      </c>
      <c r="AA1387" s="31">
        <f t="shared" ref="AA1387:AA1391" si="3544">AA1388</f>
        <v>0</v>
      </c>
      <c r="AB1387" s="31">
        <f t="shared" ref="AB1387:AB1391" si="3545">AB1388</f>
        <v>0</v>
      </c>
      <c r="AC1387" s="31">
        <f t="shared" si="3521"/>
        <v>665</v>
      </c>
      <c r="AD1387" s="31">
        <f t="shared" si="3522"/>
        <v>665</v>
      </c>
      <c r="AE1387" s="31">
        <f t="shared" si="3523"/>
        <v>665</v>
      </c>
      <c r="AF1387" s="31">
        <f t="shared" ref="AF1387:AF1391" si="3546">AF1388</f>
        <v>0</v>
      </c>
      <c r="AG1387" s="31">
        <f t="shared" si="3524"/>
        <v>665</v>
      </c>
      <c r="AH1387" s="31">
        <f t="shared" si="3525"/>
        <v>665</v>
      </c>
      <c r="AI1387" s="31">
        <f t="shared" si="3526"/>
        <v>665</v>
      </c>
      <c r="AJ1387" s="31">
        <f t="shared" ref="AJ1387:AJ1391" si="3547">AJ1388</f>
        <v>0</v>
      </c>
      <c r="AK1387" s="31">
        <f t="shared" ref="AK1387:AK1391" si="3548">AK1388</f>
        <v>0</v>
      </c>
      <c r="AL1387" s="31">
        <f t="shared" ref="AL1387:AL1391" si="3549">AL1388</f>
        <v>0</v>
      </c>
      <c r="AM1387" s="31">
        <f t="shared" ref="AM1387:AM1391" si="3550">AM1388</f>
        <v>0</v>
      </c>
      <c r="AN1387" s="31">
        <f t="shared" ref="AN1387:AN1391" si="3551">AN1388</f>
        <v>0</v>
      </c>
      <c r="AO1387" s="31">
        <f t="shared" ref="AO1387:AO1391" si="3552">AO1388</f>
        <v>0</v>
      </c>
      <c r="AP1387" s="31">
        <f t="shared" ref="AP1387:AP1391" si="3553">AP1388</f>
        <v>0</v>
      </c>
      <c r="AQ1387" s="31">
        <f t="shared" ref="AQ1387:AQ1391" si="3554">AQ1388</f>
        <v>0</v>
      </c>
      <c r="AR1387" s="31">
        <f t="shared" ref="AR1387:AR1391" si="3555">AR1388</f>
        <v>0</v>
      </c>
      <c r="AS1387" s="31">
        <f t="shared" si="3518"/>
        <v>665</v>
      </c>
      <c r="AT1387" s="31">
        <f t="shared" si="3519"/>
        <v>665</v>
      </c>
      <c r="AU1387" s="31">
        <f t="shared" si="3520"/>
        <v>665</v>
      </c>
      <c r="AV1387" s="31">
        <f t="shared" ref="AV1387:AV1391" si="3556">AV1388</f>
        <v>0</v>
      </c>
      <c r="AW1387" s="32"/>
      <c r="AX1387" s="32"/>
      <c r="AY1387" s="1"/>
      <c r="AZ1387" s="1"/>
      <c r="BA1387" s="1"/>
      <c r="BB1387" s="1"/>
      <c r="BC1387" s="1"/>
      <c r="BD1387" s="1"/>
      <c r="BE1387" s="1"/>
    </row>
    <row r="1388" ht="47.25">
      <c r="A1388" s="29" t="s">
        <v>516</v>
      </c>
      <c r="B1388" s="29" t="s">
        <v>27</v>
      </c>
      <c r="C1388" s="29" t="s">
        <v>29</v>
      </c>
      <c r="D1388" s="29" t="s">
        <v>441</v>
      </c>
      <c r="E1388" s="29"/>
      <c r="F1388" s="30" t="s">
        <v>442</v>
      </c>
      <c r="G1388" s="31">
        <f t="shared" si="3527"/>
        <v>665</v>
      </c>
      <c r="H1388" s="31">
        <f t="shared" si="3528"/>
        <v>665</v>
      </c>
      <c r="I1388" s="31">
        <f t="shared" si="3529"/>
        <v>665</v>
      </c>
      <c r="J1388" s="31">
        <f t="shared" si="3530"/>
        <v>0</v>
      </c>
      <c r="K1388" s="31">
        <f t="shared" si="3531"/>
        <v>0</v>
      </c>
      <c r="L1388" s="31">
        <f t="shared" si="3532"/>
        <v>0</v>
      </c>
      <c r="M1388" s="31">
        <f t="shared" si="3425"/>
        <v>665</v>
      </c>
      <c r="N1388" s="31">
        <f t="shared" si="3426"/>
        <v>665</v>
      </c>
      <c r="O1388" s="31">
        <f t="shared" si="3427"/>
        <v>665</v>
      </c>
      <c r="P1388" s="31">
        <f t="shared" si="3533"/>
        <v>0</v>
      </c>
      <c r="Q1388" s="31">
        <f t="shared" si="3534"/>
        <v>0</v>
      </c>
      <c r="R1388" s="31">
        <f t="shared" si="3535"/>
        <v>0</v>
      </c>
      <c r="S1388" s="31">
        <f t="shared" si="3536"/>
        <v>0</v>
      </c>
      <c r="T1388" s="31">
        <f t="shared" si="3537"/>
        <v>0</v>
      </c>
      <c r="U1388" s="31">
        <f t="shared" si="3538"/>
        <v>0</v>
      </c>
      <c r="V1388" s="31">
        <f t="shared" si="3539"/>
        <v>0</v>
      </c>
      <c r="W1388" s="31">
        <f t="shared" si="3540"/>
        <v>0</v>
      </c>
      <c r="X1388" s="31">
        <f t="shared" si="3541"/>
        <v>0</v>
      </c>
      <c r="Y1388" s="31">
        <f t="shared" si="3542"/>
        <v>0</v>
      </c>
      <c r="Z1388" s="31">
        <f t="shared" si="3543"/>
        <v>0</v>
      </c>
      <c r="AA1388" s="31">
        <f t="shared" si="3544"/>
        <v>0</v>
      </c>
      <c r="AB1388" s="31">
        <f t="shared" si="3545"/>
        <v>0</v>
      </c>
      <c r="AC1388" s="31">
        <f t="shared" si="3521"/>
        <v>665</v>
      </c>
      <c r="AD1388" s="31">
        <f t="shared" si="3522"/>
        <v>665</v>
      </c>
      <c r="AE1388" s="31">
        <f t="shared" si="3523"/>
        <v>665</v>
      </c>
      <c r="AF1388" s="31">
        <f t="shared" si="3546"/>
        <v>0</v>
      </c>
      <c r="AG1388" s="31">
        <f t="shared" si="3524"/>
        <v>665</v>
      </c>
      <c r="AH1388" s="31">
        <f t="shared" si="3525"/>
        <v>665</v>
      </c>
      <c r="AI1388" s="31">
        <f t="shared" si="3526"/>
        <v>665</v>
      </c>
      <c r="AJ1388" s="31">
        <f t="shared" si="3547"/>
        <v>0</v>
      </c>
      <c r="AK1388" s="31">
        <f t="shared" si="3548"/>
        <v>0</v>
      </c>
      <c r="AL1388" s="31">
        <f t="shared" si="3549"/>
        <v>0</v>
      </c>
      <c r="AM1388" s="31">
        <f t="shared" si="3550"/>
        <v>0</v>
      </c>
      <c r="AN1388" s="31">
        <f t="shared" si="3551"/>
        <v>0</v>
      </c>
      <c r="AO1388" s="31">
        <f t="shared" si="3552"/>
        <v>0</v>
      </c>
      <c r="AP1388" s="31">
        <f t="shared" si="3553"/>
        <v>0</v>
      </c>
      <c r="AQ1388" s="31">
        <f t="shared" si="3554"/>
        <v>0</v>
      </c>
      <c r="AR1388" s="31">
        <f t="shared" si="3555"/>
        <v>0</v>
      </c>
      <c r="AS1388" s="31">
        <f t="shared" si="3518"/>
        <v>665</v>
      </c>
      <c r="AT1388" s="31">
        <f t="shared" si="3519"/>
        <v>665</v>
      </c>
      <c r="AU1388" s="31">
        <f t="shared" si="3520"/>
        <v>665</v>
      </c>
      <c r="AV1388" s="31">
        <f t="shared" si="3556"/>
        <v>0</v>
      </c>
      <c r="AW1388" s="32"/>
      <c r="AX1388" s="32"/>
      <c r="AY1388" s="1"/>
      <c r="AZ1388" s="1"/>
      <c r="BA1388" s="1"/>
      <c r="BB1388" s="1"/>
      <c r="BC1388" s="1"/>
      <c r="BD1388" s="1"/>
      <c r="BE1388" s="1"/>
    </row>
    <row r="1389" ht="63">
      <c r="A1389" s="29" t="s">
        <v>516</v>
      </c>
      <c r="B1389" s="29" t="s">
        <v>27</v>
      </c>
      <c r="C1389" s="29" t="s">
        <v>29</v>
      </c>
      <c r="D1389" s="29" t="s">
        <v>443</v>
      </c>
      <c r="E1389" s="29"/>
      <c r="F1389" s="30" t="s">
        <v>444</v>
      </c>
      <c r="G1389" s="31">
        <f t="shared" si="3527"/>
        <v>665</v>
      </c>
      <c r="H1389" s="31">
        <f t="shared" si="3528"/>
        <v>665</v>
      </c>
      <c r="I1389" s="31">
        <f t="shared" si="3529"/>
        <v>665</v>
      </c>
      <c r="J1389" s="31">
        <f t="shared" si="3530"/>
        <v>0</v>
      </c>
      <c r="K1389" s="31">
        <f t="shared" si="3531"/>
        <v>0</v>
      </c>
      <c r="L1389" s="31">
        <f t="shared" si="3532"/>
        <v>0</v>
      </c>
      <c r="M1389" s="31">
        <f t="shared" si="3425"/>
        <v>665</v>
      </c>
      <c r="N1389" s="31">
        <f t="shared" si="3426"/>
        <v>665</v>
      </c>
      <c r="O1389" s="31">
        <f t="shared" si="3427"/>
        <v>665</v>
      </c>
      <c r="P1389" s="31">
        <f t="shared" si="3533"/>
        <v>0</v>
      </c>
      <c r="Q1389" s="31">
        <f t="shared" si="3534"/>
        <v>0</v>
      </c>
      <c r="R1389" s="31">
        <f t="shared" si="3535"/>
        <v>0</v>
      </c>
      <c r="S1389" s="31">
        <f t="shared" si="3536"/>
        <v>0</v>
      </c>
      <c r="T1389" s="31">
        <f t="shared" si="3537"/>
        <v>0</v>
      </c>
      <c r="U1389" s="31">
        <f t="shared" si="3538"/>
        <v>0</v>
      </c>
      <c r="V1389" s="31">
        <f t="shared" si="3539"/>
        <v>0</v>
      </c>
      <c r="W1389" s="31">
        <f t="shared" si="3540"/>
        <v>0</v>
      </c>
      <c r="X1389" s="31">
        <f t="shared" si="3541"/>
        <v>0</v>
      </c>
      <c r="Y1389" s="31">
        <f t="shared" si="3542"/>
        <v>0</v>
      </c>
      <c r="Z1389" s="31">
        <f t="shared" si="3543"/>
        <v>0</v>
      </c>
      <c r="AA1389" s="31">
        <f t="shared" si="3544"/>
        <v>0</v>
      </c>
      <c r="AB1389" s="31">
        <f t="shared" si="3545"/>
        <v>0</v>
      </c>
      <c r="AC1389" s="31">
        <f t="shared" si="3521"/>
        <v>665</v>
      </c>
      <c r="AD1389" s="31">
        <f t="shared" si="3522"/>
        <v>665</v>
      </c>
      <c r="AE1389" s="31">
        <f t="shared" si="3523"/>
        <v>665</v>
      </c>
      <c r="AF1389" s="31">
        <f t="shared" si="3546"/>
        <v>0</v>
      </c>
      <c r="AG1389" s="31">
        <f t="shared" si="3524"/>
        <v>665</v>
      </c>
      <c r="AH1389" s="31">
        <f t="shared" si="3525"/>
        <v>665</v>
      </c>
      <c r="AI1389" s="31">
        <f t="shared" si="3526"/>
        <v>665</v>
      </c>
      <c r="AJ1389" s="31">
        <f t="shared" si="3547"/>
        <v>0</v>
      </c>
      <c r="AK1389" s="31">
        <f t="shared" si="3548"/>
        <v>0</v>
      </c>
      <c r="AL1389" s="31">
        <f t="shared" si="3549"/>
        <v>0</v>
      </c>
      <c r="AM1389" s="31">
        <f t="shared" si="3550"/>
        <v>0</v>
      </c>
      <c r="AN1389" s="31">
        <f t="shared" si="3551"/>
        <v>0</v>
      </c>
      <c r="AO1389" s="31">
        <f t="shared" si="3552"/>
        <v>0</v>
      </c>
      <c r="AP1389" s="31">
        <f t="shared" si="3553"/>
        <v>0</v>
      </c>
      <c r="AQ1389" s="31">
        <f t="shared" si="3554"/>
        <v>0</v>
      </c>
      <c r="AR1389" s="31">
        <f t="shared" si="3555"/>
        <v>0</v>
      </c>
      <c r="AS1389" s="31">
        <f t="shared" si="3518"/>
        <v>665</v>
      </c>
      <c r="AT1389" s="31">
        <f t="shared" si="3519"/>
        <v>665</v>
      </c>
      <c r="AU1389" s="31">
        <f t="shared" si="3520"/>
        <v>665</v>
      </c>
      <c r="AV1389" s="31">
        <f t="shared" si="3556"/>
        <v>0</v>
      </c>
      <c r="AW1389" s="32"/>
      <c r="AX1389" s="32"/>
      <c r="AY1389" s="1"/>
      <c r="AZ1389" s="1"/>
      <c r="BA1389" s="1"/>
      <c r="BB1389" s="1"/>
      <c r="BC1389" s="1"/>
      <c r="BD1389" s="1"/>
      <c r="BE1389" s="1"/>
    </row>
    <row r="1390" ht="31.5">
      <c r="A1390" s="29" t="s">
        <v>516</v>
      </c>
      <c r="B1390" s="29" t="s">
        <v>27</v>
      </c>
      <c r="C1390" s="29" t="s">
        <v>29</v>
      </c>
      <c r="D1390" s="29" t="s">
        <v>443</v>
      </c>
      <c r="E1390" s="29" t="s">
        <v>129</v>
      </c>
      <c r="F1390" s="30" t="s">
        <v>130</v>
      </c>
      <c r="G1390" s="31">
        <v>665</v>
      </c>
      <c r="H1390" s="31">
        <v>665</v>
      </c>
      <c r="I1390" s="31">
        <v>665</v>
      </c>
      <c r="J1390" s="31"/>
      <c r="K1390" s="31"/>
      <c r="L1390" s="31"/>
      <c r="M1390" s="31">
        <f t="shared" si="3425"/>
        <v>665</v>
      </c>
      <c r="N1390" s="31">
        <f t="shared" si="3426"/>
        <v>665</v>
      </c>
      <c r="O1390" s="31">
        <f t="shared" si="3427"/>
        <v>665</v>
      </c>
      <c r="P1390" s="31"/>
      <c r="Q1390" s="31"/>
      <c r="R1390" s="31"/>
      <c r="S1390" s="31"/>
      <c r="T1390" s="31"/>
      <c r="U1390" s="31"/>
      <c r="V1390" s="31"/>
      <c r="W1390" s="31"/>
      <c r="X1390" s="31"/>
      <c r="Y1390" s="31"/>
      <c r="Z1390" s="31"/>
      <c r="AA1390" s="31"/>
      <c r="AB1390" s="31"/>
      <c r="AC1390" s="31">
        <f t="shared" si="3521"/>
        <v>665</v>
      </c>
      <c r="AD1390" s="31">
        <f t="shared" si="3522"/>
        <v>665</v>
      </c>
      <c r="AE1390" s="31">
        <f t="shared" si="3523"/>
        <v>665</v>
      </c>
      <c r="AF1390" s="31"/>
      <c r="AG1390" s="31">
        <f t="shared" si="3524"/>
        <v>665</v>
      </c>
      <c r="AH1390" s="31">
        <f t="shared" si="3525"/>
        <v>665</v>
      </c>
      <c r="AI1390" s="31">
        <f t="shared" si="3526"/>
        <v>665</v>
      </c>
      <c r="AJ1390" s="31"/>
      <c r="AK1390" s="31"/>
      <c r="AL1390" s="31"/>
      <c r="AM1390" s="31"/>
      <c r="AN1390" s="31"/>
      <c r="AO1390" s="31"/>
      <c r="AP1390" s="31"/>
      <c r="AQ1390" s="31"/>
      <c r="AR1390" s="31"/>
      <c r="AS1390" s="31">
        <f t="shared" si="3518"/>
        <v>665</v>
      </c>
      <c r="AT1390" s="31">
        <f t="shared" si="3519"/>
        <v>665</v>
      </c>
      <c r="AU1390" s="31">
        <f t="shared" si="3520"/>
        <v>665</v>
      </c>
      <c r="AV1390" s="31"/>
      <c r="AW1390" s="32"/>
      <c r="AX1390" s="32"/>
      <c r="AY1390" s="1"/>
      <c r="AZ1390" s="1"/>
      <c r="BA1390" s="1"/>
      <c r="BB1390" s="1"/>
      <c r="BC1390" s="1"/>
      <c r="BD1390" s="1"/>
      <c r="BE1390" s="1"/>
    </row>
    <row r="1391" hidden="1">
      <c r="A1391" s="29" t="s">
        <v>516</v>
      </c>
      <c r="B1391" s="29" t="s">
        <v>27</v>
      </c>
      <c r="C1391" s="29" t="s">
        <v>29</v>
      </c>
      <c r="D1391" s="29" t="s">
        <v>224</v>
      </c>
      <c r="E1391" s="29"/>
      <c r="F1391" s="30" t="s">
        <v>34</v>
      </c>
      <c r="G1391" s="31">
        <f t="shared" si="3527"/>
        <v>26487.299999999996</v>
      </c>
      <c r="H1391" s="31">
        <f t="shared" si="3528"/>
        <v>26114.599999999999</v>
      </c>
      <c r="I1391" s="31">
        <f t="shared" si="3529"/>
        <v>20375.399999999998</v>
      </c>
      <c r="J1391" s="31">
        <f t="shared" si="3530"/>
        <v>0</v>
      </c>
      <c r="K1391" s="31">
        <f t="shared" si="3531"/>
        <v>0</v>
      </c>
      <c r="L1391" s="31">
        <f t="shared" si="3532"/>
        <v>0</v>
      </c>
      <c r="M1391" s="31">
        <f t="shared" si="3425"/>
        <v>26487.299999999996</v>
      </c>
      <c r="N1391" s="31">
        <f t="shared" si="3426"/>
        <v>26114.599999999999</v>
      </c>
      <c r="O1391" s="31">
        <f t="shared" si="3427"/>
        <v>20375.399999999998</v>
      </c>
      <c r="P1391" s="31">
        <f t="shared" si="3533"/>
        <v>0</v>
      </c>
      <c r="Q1391" s="31">
        <f t="shared" si="3534"/>
        <v>0</v>
      </c>
      <c r="R1391" s="31">
        <f t="shared" si="3535"/>
        <v>0</v>
      </c>
      <c r="S1391" s="31">
        <f t="shared" si="3536"/>
        <v>0</v>
      </c>
      <c r="T1391" s="31">
        <f t="shared" si="3537"/>
        <v>0</v>
      </c>
      <c r="U1391" s="31">
        <f t="shared" si="3538"/>
        <v>0</v>
      </c>
      <c r="V1391" s="31">
        <f t="shared" si="3539"/>
        <v>0</v>
      </c>
      <c r="W1391" s="31">
        <f t="shared" si="3540"/>
        <v>0</v>
      </c>
      <c r="X1391" s="31">
        <f t="shared" si="3541"/>
        <v>0</v>
      </c>
      <c r="Y1391" s="31">
        <f t="shared" si="3542"/>
        <v>0</v>
      </c>
      <c r="Z1391" s="31">
        <f t="shared" si="3543"/>
        <v>0</v>
      </c>
      <c r="AA1391" s="31">
        <f t="shared" si="3544"/>
        <v>0</v>
      </c>
      <c r="AB1391" s="31">
        <f t="shared" si="3545"/>
        <v>0</v>
      </c>
      <c r="AC1391" s="31">
        <f t="shared" si="3521"/>
        <v>26487.299999999996</v>
      </c>
      <c r="AD1391" s="31">
        <f t="shared" si="3522"/>
        <v>26114.599999999999</v>
      </c>
      <c r="AE1391" s="31">
        <f t="shared" si="3523"/>
        <v>20375.399999999998</v>
      </c>
      <c r="AF1391" s="31">
        <f t="shared" si="3546"/>
        <v>0</v>
      </c>
      <c r="AG1391" s="31">
        <f t="shared" si="3524"/>
        <v>26487.299999999996</v>
      </c>
      <c r="AH1391" s="31">
        <f t="shared" si="3525"/>
        <v>26114.599999999999</v>
      </c>
      <c r="AI1391" s="31">
        <f t="shared" si="3526"/>
        <v>20375.399999999998</v>
      </c>
      <c r="AJ1391" s="31">
        <f t="shared" si="3547"/>
        <v>0</v>
      </c>
      <c r="AK1391" s="31">
        <f t="shared" si="3548"/>
        <v>0</v>
      </c>
      <c r="AL1391" s="31">
        <f t="shared" si="3549"/>
        <v>-1736.5809999999999</v>
      </c>
      <c r="AM1391" s="31">
        <f t="shared" si="3550"/>
        <v>0</v>
      </c>
      <c r="AN1391" s="31">
        <f t="shared" si="3551"/>
        <v>0</v>
      </c>
      <c r="AO1391" s="31">
        <f t="shared" si="3552"/>
        <v>0</v>
      </c>
      <c r="AP1391" s="31">
        <f t="shared" si="3553"/>
        <v>0</v>
      </c>
      <c r="AQ1391" s="31">
        <f t="shared" si="3554"/>
        <v>0</v>
      </c>
      <c r="AR1391" s="31">
        <f t="shared" si="3555"/>
        <v>0</v>
      </c>
      <c r="AS1391" s="31">
        <f t="shared" si="3518"/>
        <v>24750.718999999997</v>
      </c>
      <c r="AT1391" s="31">
        <f t="shared" si="3519"/>
        <v>26114.599999999999</v>
      </c>
      <c r="AU1391" s="31">
        <f t="shared" si="3520"/>
        <v>20375.399999999998</v>
      </c>
      <c r="AV1391" s="31">
        <f t="shared" si="3556"/>
        <v>0</v>
      </c>
      <c r="AW1391" s="32">
        <v>0</v>
      </c>
      <c r="AX1391" s="32"/>
      <c r="AY1391" s="1" t="s">
        <v>152</v>
      </c>
      <c r="AZ1391" s="1"/>
      <c r="BA1391" s="1"/>
      <c r="BB1391" s="1"/>
      <c r="BC1391" s="1"/>
      <c r="BD1391" s="1"/>
      <c r="BE1391" s="1"/>
    </row>
    <row r="1392" ht="47.25">
      <c r="A1392" s="29" t="s">
        <v>516</v>
      </c>
      <c r="B1392" s="29" t="s">
        <v>27</v>
      </c>
      <c r="C1392" s="29" t="s">
        <v>29</v>
      </c>
      <c r="D1392" s="29" t="s">
        <v>225</v>
      </c>
      <c r="E1392" s="29"/>
      <c r="F1392" s="30" t="s">
        <v>226</v>
      </c>
      <c r="G1392" s="31">
        <f>G1393+G1396+G1400+G1398</f>
        <v>26487.299999999996</v>
      </c>
      <c r="H1392" s="31">
        <f>H1393+H1396+H1400+H1398</f>
        <v>26114.599999999999</v>
      </c>
      <c r="I1392" s="31">
        <f>I1393+I1396+I1400+I1398</f>
        <v>20375.399999999998</v>
      </c>
      <c r="J1392" s="31">
        <f>J1393+J1396+J1400+J1398</f>
        <v>0</v>
      </c>
      <c r="K1392" s="31">
        <f>K1393+K1396+K1400+K1398</f>
        <v>0</v>
      </c>
      <c r="L1392" s="31">
        <f>L1393+L1396+L1400+L1398</f>
        <v>0</v>
      </c>
      <c r="M1392" s="31">
        <f t="shared" si="3425"/>
        <v>26487.299999999996</v>
      </c>
      <c r="N1392" s="31">
        <f t="shared" si="3426"/>
        <v>26114.599999999999</v>
      </c>
      <c r="O1392" s="31">
        <f t="shared" si="3427"/>
        <v>20375.399999999998</v>
      </c>
      <c r="P1392" s="31">
        <f>P1393+P1396+P1400+P1398</f>
        <v>0</v>
      </c>
      <c r="Q1392" s="31">
        <f>Q1393+Q1396+Q1400+Q1398</f>
        <v>0</v>
      </c>
      <c r="R1392" s="31">
        <f>R1393+R1396+R1400+R1398</f>
        <v>0</v>
      </c>
      <c r="S1392" s="31">
        <f>S1393+S1396+S1400+S1398</f>
        <v>0</v>
      </c>
      <c r="T1392" s="31">
        <f>T1393+T1396+T1400+T1398</f>
        <v>0</v>
      </c>
      <c r="U1392" s="31">
        <f>U1393+U1396+U1400+U1398</f>
        <v>0</v>
      </c>
      <c r="V1392" s="31">
        <f>V1393+V1396+V1400+V1398</f>
        <v>0</v>
      </c>
      <c r="W1392" s="31">
        <f>W1393+W1396+W1400+W1398</f>
        <v>0</v>
      </c>
      <c r="X1392" s="31">
        <f>X1393+X1396+X1400+X1398</f>
        <v>0</v>
      </c>
      <c r="Y1392" s="31">
        <f>Y1393+Y1396+Y1400+Y1398</f>
        <v>0</v>
      </c>
      <c r="Z1392" s="31">
        <f>Z1393+Z1396+Z1400+Z1398</f>
        <v>0</v>
      </c>
      <c r="AA1392" s="31">
        <f>AA1393+AA1396+AA1400+AA1398</f>
        <v>0</v>
      </c>
      <c r="AB1392" s="31">
        <f>AB1393+AB1396+AB1400+AB1398</f>
        <v>0</v>
      </c>
      <c r="AC1392" s="31">
        <f t="shared" si="3521"/>
        <v>26487.299999999996</v>
      </c>
      <c r="AD1392" s="31">
        <f t="shared" si="3522"/>
        <v>26114.599999999999</v>
      </c>
      <c r="AE1392" s="31">
        <f t="shared" si="3523"/>
        <v>20375.399999999998</v>
      </c>
      <c r="AF1392" s="31">
        <f>AF1393+AF1396+AF1400+AF1398</f>
        <v>0</v>
      </c>
      <c r="AG1392" s="31">
        <f t="shared" si="3524"/>
        <v>26487.299999999996</v>
      </c>
      <c r="AH1392" s="31">
        <f t="shared" si="3525"/>
        <v>26114.599999999999</v>
      </c>
      <c r="AI1392" s="31">
        <f t="shared" si="3526"/>
        <v>20375.399999999998</v>
      </c>
      <c r="AJ1392" s="31">
        <f>AJ1393+AJ1396+AJ1400+AJ1398</f>
        <v>0</v>
      </c>
      <c r="AK1392" s="31">
        <f>AK1393+AK1396+AK1400+AK1398</f>
        <v>0</v>
      </c>
      <c r="AL1392" s="31">
        <f>AL1393+AL1396+AL1400+AL1398</f>
        <v>-1736.5809999999999</v>
      </c>
      <c r="AM1392" s="31">
        <f>AM1393+AM1396+AM1400+AM1398</f>
        <v>0</v>
      </c>
      <c r="AN1392" s="31">
        <f>AN1393+AN1396+AN1400+AN1398</f>
        <v>0</v>
      </c>
      <c r="AO1392" s="31">
        <f>AO1393+AO1396+AO1400+AO1398</f>
        <v>0</v>
      </c>
      <c r="AP1392" s="31">
        <f>AP1393+AP1396+AP1400+AP1398</f>
        <v>0</v>
      </c>
      <c r="AQ1392" s="31">
        <f>AQ1393+AQ1396+AQ1400+AQ1398</f>
        <v>0</v>
      </c>
      <c r="AR1392" s="31">
        <f>AR1393+AR1396+AR1400+AR1398</f>
        <v>0</v>
      </c>
      <c r="AS1392" s="31">
        <f t="shared" si="3518"/>
        <v>24750.718999999997</v>
      </c>
      <c r="AT1392" s="31">
        <f t="shared" si="3519"/>
        <v>26114.599999999999</v>
      </c>
      <c r="AU1392" s="31">
        <f t="shared" si="3520"/>
        <v>20375.399999999998</v>
      </c>
      <c r="AV1392" s="31">
        <f>AV1393+AV1396+AV1400+AV1398</f>
        <v>0</v>
      </c>
      <c r="AW1392" s="32"/>
      <c r="AX1392" s="32"/>
      <c r="AY1392" s="1"/>
      <c r="AZ1392" s="1"/>
      <c r="BA1392" s="1"/>
      <c r="BB1392" s="1"/>
      <c r="BC1392" s="1"/>
      <c r="BD1392" s="1"/>
      <c r="BE1392" s="1"/>
    </row>
    <row r="1393" ht="31.5">
      <c r="A1393" s="29" t="s">
        <v>516</v>
      </c>
      <c r="B1393" s="29" t="s">
        <v>27</v>
      </c>
      <c r="C1393" s="29" t="s">
        <v>29</v>
      </c>
      <c r="D1393" s="29" t="s">
        <v>445</v>
      </c>
      <c r="E1393" s="29"/>
      <c r="F1393" s="30" t="s">
        <v>446</v>
      </c>
      <c r="G1393" s="31">
        <f>G1394+G1395</f>
        <v>18426.299999999999</v>
      </c>
      <c r="H1393" s="31">
        <f>H1394+H1395</f>
        <v>18053.600000000002</v>
      </c>
      <c r="I1393" s="31">
        <f>I1394+I1395</f>
        <v>12314.4</v>
      </c>
      <c r="J1393" s="31">
        <f>J1394+J1395</f>
        <v>0</v>
      </c>
      <c r="K1393" s="31">
        <f>K1394+K1395</f>
        <v>0</v>
      </c>
      <c r="L1393" s="31">
        <f>L1394+L1395</f>
        <v>0</v>
      </c>
      <c r="M1393" s="31">
        <f t="shared" si="3425"/>
        <v>18426.299999999999</v>
      </c>
      <c r="N1393" s="31">
        <f t="shared" si="3426"/>
        <v>18053.600000000002</v>
      </c>
      <c r="O1393" s="31">
        <f t="shared" si="3427"/>
        <v>12314.4</v>
      </c>
      <c r="P1393" s="31">
        <f>P1394+P1395</f>
        <v>0</v>
      </c>
      <c r="Q1393" s="31">
        <f>Q1394+Q1395</f>
        <v>0</v>
      </c>
      <c r="R1393" s="31">
        <f>R1394+R1395</f>
        <v>0</v>
      </c>
      <c r="S1393" s="31">
        <f>S1394+S1395</f>
        <v>0</v>
      </c>
      <c r="T1393" s="31">
        <f>T1394+T1395</f>
        <v>0</v>
      </c>
      <c r="U1393" s="31">
        <f>U1394+U1395</f>
        <v>0</v>
      </c>
      <c r="V1393" s="31">
        <f>V1394+V1395</f>
        <v>0</v>
      </c>
      <c r="W1393" s="31">
        <f>W1394+W1395</f>
        <v>0</v>
      </c>
      <c r="X1393" s="31">
        <f>X1394+X1395</f>
        <v>0</v>
      </c>
      <c r="Y1393" s="31">
        <f>Y1394+Y1395</f>
        <v>0</v>
      </c>
      <c r="Z1393" s="31">
        <f>Z1394+Z1395</f>
        <v>0</v>
      </c>
      <c r="AA1393" s="31">
        <f>AA1394+AA1395</f>
        <v>0</v>
      </c>
      <c r="AB1393" s="31">
        <f>AB1394+AB1395</f>
        <v>0</v>
      </c>
      <c r="AC1393" s="31">
        <f t="shared" si="3521"/>
        <v>18426.299999999999</v>
      </c>
      <c r="AD1393" s="31">
        <f t="shared" si="3522"/>
        <v>18053.600000000002</v>
      </c>
      <c r="AE1393" s="31">
        <f t="shared" si="3523"/>
        <v>12314.4</v>
      </c>
      <c r="AF1393" s="31">
        <f>AF1394+AF1395</f>
        <v>0</v>
      </c>
      <c r="AG1393" s="31">
        <f t="shared" si="3524"/>
        <v>18426.299999999999</v>
      </c>
      <c r="AH1393" s="31">
        <f t="shared" si="3525"/>
        <v>18053.600000000002</v>
      </c>
      <c r="AI1393" s="31">
        <f t="shared" si="3526"/>
        <v>12314.4</v>
      </c>
      <c r="AJ1393" s="31">
        <f>AJ1394+AJ1395</f>
        <v>0</v>
      </c>
      <c r="AK1393" s="31">
        <f>AK1394+AK1395</f>
        <v>0</v>
      </c>
      <c r="AL1393" s="31">
        <f>AL1394+AL1395</f>
        <v>-1736.5809999999999</v>
      </c>
      <c r="AM1393" s="31">
        <f>AM1394+AM1395</f>
        <v>0</v>
      </c>
      <c r="AN1393" s="31">
        <f>AN1394+AN1395</f>
        <v>0</v>
      </c>
      <c r="AO1393" s="31">
        <f>AO1394+AO1395</f>
        <v>0</v>
      </c>
      <c r="AP1393" s="31">
        <f>AP1394+AP1395</f>
        <v>0</v>
      </c>
      <c r="AQ1393" s="31">
        <f>AQ1394+AQ1395</f>
        <v>0</v>
      </c>
      <c r="AR1393" s="31">
        <f>AR1394+AR1395</f>
        <v>0</v>
      </c>
      <c r="AS1393" s="31">
        <f t="shared" si="3518"/>
        <v>16689.719000000001</v>
      </c>
      <c r="AT1393" s="31">
        <f t="shared" si="3519"/>
        <v>18053.600000000002</v>
      </c>
      <c r="AU1393" s="31">
        <f t="shared" si="3520"/>
        <v>12314.4</v>
      </c>
      <c r="AV1393" s="31">
        <f>AV1394+AV1395</f>
        <v>0</v>
      </c>
      <c r="AW1393" s="32"/>
      <c r="AX1393" s="32"/>
      <c r="AY1393" s="1"/>
      <c r="AZ1393" s="1"/>
      <c r="BA1393" s="1"/>
      <c r="BB1393" s="1"/>
      <c r="BC1393" s="1"/>
      <c r="BD1393" s="1"/>
      <c r="BE1393" s="1"/>
    </row>
    <row r="1394" ht="31.5">
      <c r="A1394" s="29" t="s">
        <v>516</v>
      </c>
      <c r="B1394" s="29" t="s">
        <v>27</v>
      </c>
      <c r="C1394" s="29" t="s">
        <v>29</v>
      </c>
      <c r="D1394" s="29" t="s">
        <v>445</v>
      </c>
      <c r="E1394" s="29" t="s">
        <v>39</v>
      </c>
      <c r="F1394" s="30" t="s">
        <v>40</v>
      </c>
      <c r="G1394" s="31">
        <v>18362.5</v>
      </c>
      <c r="H1394" s="31">
        <v>17995.700000000001</v>
      </c>
      <c r="I1394" s="31">
        <v>12262.6</v>
      </c>
      <c r="J1394" s="31"/>
      <c r="K1394" s="31"/>
      <c r="L1394" s="31"/>
      <c r="M1394" s="31">
        <f t="shared" si="3425"/>
        <v>18362.5</v>
      </c>
      <c r="N1394" s="31">
        <f t="shared" si="3426"/>
        <v>17995.700000000001</v>
      </c>
      <c r="O1394" s="31">
        <f t="shared" si="3427"/>
        <v>12262.6</v>
      </c>
      <c r="P1394" s="31"/>
      <c r="Q1394" s="31"/>
      <c r="R1394" s="31"/>
      <c r="S1394" s="31"/>
      <c r="T1394" s="31"/>
      <c r="U1394" s="31"/>
      <c r="V1394" s="31"/>
      <c r="W1394" s="31"/>
      <c r="X1394" s="31"/>
      <c r="Y1394" s="31"/>
      <c r="Z1394" s="31"/>
      <c r="AA1394" s="31"/>
      <c r="AB1394" s="31"/>
      <c r="AC1394" s="31">
        <f t="shared" si="3521"/>
        <v>18362.5</v>
      </c>
      <c r="AD1394" s="31">
        <f t="shared" si="3522"/>
        <v>17995.700000000001</v>
      </c>
      <c r="AE1394" s="31">
        <f t="shared" si="3523"/>
        <v>12262.6</v>
      </c>
      <c r="AF1394" s="31"/>
      <c r="AG1394" s="31">
        <f t="shared" si="3524"/>
        <v>18362.5</v>
      </c>
      <c r="AH1394" s="31">
        <f t="shared" si="3525"/>
        <v>17995.700000000001</v>
      </c>
      <c r="AI1394" s="31">
        <f t="shared" si="3526"/>
        <v>12262.6</v>
      </c>
      <c r="AJ1394" s="31"/>
      <c r="AK1394" s="31"/>
      <c r="AL1394" s="31">
        <v>-1736.5809999999999</v>
      </c>
      <c r="AM1394" s="31"/>
      <c r="AN1394" s="31"/>
      <c r="AO1394" s="31"/>
      <c r="AP1394" s="31"/>
      <c r="AQ1394" s="31"/>
      <c r="AR1394" s="31"/>
      <c r="AS1394" s="31">
        <f t="shared" si="3518"/>
        <v>16625.919000000002</v>
      </c>
      <c r="AT1394" s="31">
        <f t="shared" si="3519"/>
        <v>17995.700000000001</v>
      </c>
      <c r="AU1394" s="31">
        <f t="shared" si="3520"/>
        <v>12262.6</v>
      </c>
      <c r="AV1394" s="31"/>
      <c r="AW1394" s="32"/>
      <c r="AX1394" s="32"/>
      <c r="AY1394" s="1"/>
      <c r="AZ1394" s="1"/>
      <c r="BA1394" s="1"/>
      <c r="BB1394" s="1"/>
      <c r="BC1394" s="1"/>
      <c r="BD1394" s="1"/>
      <c r="BE1394" s="1"/>
    </row>
    <row r="1395">
      <c r="A1395" s="29" t="s">
        <v>516</v>
      </c>
      <c r="B1395" s="29" t="s">
        <v>27</v>
      </c>
      <c r="C1395" s="29" t="s">
        <v>29</v>
      </c>
      <c r="D1395" s="29" t="s">
        <v>445</v>
      </c>
      <c r="E1395" s="29" t="s">
        <v>41</v>
      </c>
      <c r="F1395" s="30" t="s">
        <v>42</v>
      </c>
      <c r="G1395" s="31">
        <v>63.799999999999997</v>
      </c>
      <c r="H1395" s="31">
        <v>57.899999999999999</v>
      </c>
      <c r="I1395" s="31">
        <v>51.799999999999997</v>
      </c>
      <c r="J1395" s="31"/>
      <c r="K1395" s="31"/>
      <c r="L1395" s="31"/>
      <c r="M1395" s="31">
        <f t="shared" si="3425"/>
        <v>63.799999999999997</v>
      </c>
      <c r="N1395" s="31">
        <f t="shared" si="3426"/>
        <v>57.899999999999999</v>
      </c>
      <c r="O1395" s="31">
        <f t="shared" si="3427"/>
        <v>51.799999999999997</v>
      </c>
      <c r="P1395" s="31"/>
      <c r="Q1395" s="31"/>
      <c r="R1395" s="31"/>
      <c r="S1395" s="31"/>
      <c r="T1395" s="31"/>
      <c r="U1395" s="31"/>
      <c r="V1395" s="31"/>
      <c r="W1395" s="31"/>
      <c r="X1395" s="31"/>
      <c r="Y1395" s="31"/>
      <c r="Z1395" s="31"/>
      <c r="AA1395" s="31"/>
      <c r="AB1395" s="31"/>
      <c r="AC1395" s="31">
        <f t="shared" si="3521"/>
        <v>63.799999999999997</v>
      </c>
      <c r="AD1395" s="31">
        <f t="shared" si="3522"/>
        <v>57.899999999999999</v>
      </c>
      <c r="AE1395" s="31">
        <f t="shared" si="3523"/>
        <v>51.799999999999997</v>
      </c>
      <c r="AF1395" s="31"/>
      <c r="AG1395" s="31">
        <f t="shared" si="3524"/>
        <v>63.799999999999997</v>
      </c>
      <c r="AH1395" s="31">
        <f t="shared" si="3525"/>
        <v>57.899999999999999</v>
      </c>
      <c r="AI1395" s="31">
        <f t="shared" si="3526"/>
        <v>51.799999999999997</v>
      </c>
      <c r="AJ1395" s="31"/>
      <c r="AK1395" s="31"/>
      <c r="AL1395" s="31"/>
      <c r="AM1395" s="31"/>
      <c r="AN1395" s="31"/>
      <c r="AO1395" s="31"/>
      <c r="AP1395" s="31"/>
      <c r="AQ1395" s="31"/>
      <c r="AR1395" s="31"/>
      <c r="AS1395" s="31">
        <f t="shared" si="3518"/>
        <v>63.799999999999997</v>
      </c>
      <c r="AT1395" s="31">
        <f t="shared" si="3519"/>
        <v>57.899999999999999</v>
      </c>
      <c r="AU1395" s="31">
        <f t="shared" si="3520"/>
        <v>51.799999999999997</v>
      </c>
      <c r="AV1395" s="31"/>
      <c r="AW1395" s="32"/>
      <c r="AX1395" s="32"/>
      <c r="AY1395" s="1"/>
      <c r="AZ1395" s="1"/>
      <c r="BA1395" s="1"/>
      <c r="BB1395" s="1"/>
      <c r="BC1395" s="1"/>
      <c r="BD1395" s="1"/>
      <c r="BE1395" s="1"/>
    </row>
    <row r="1396" ht="31.5">
      <c r="A1396" s="29" t="s">
        <v>516</v>
      </c>
      <c r="B1396" s="29" t="s">
        <v>27</v>
      </c>
      <c r="C1396" s="29" t="s">
        <v>29</v>
      </c>
      <c r="D1396" s="29" t="s">
        <v>447</v>
      </c>
      <c r="E1396" s="36"/>
      <c r="F1396" s="30" t="s">
        <v>448</v>
      </c>
      <c r="G1396" s="31">
        <f>G1397</f>
        <v>6740.3999999999996</v>
      </c>
      <c r="H1396" s="31">
        <f>H1397</f>
        <v>6740.3999999999996</v>
      </c>
      <c r="I1396" s="31">
        <f>I1397</f>
        <v>6740.3999999999996</v>
      </c>
      <c r="J1396" s="31">
        <f>J1397</f>
        <v>0</v>
      </c>
      <c r="K1396" s="31">
        <f>K1397</f>
        <v>0</v>
      </c>
      <c r="L1396" s="31">
        <f>L1397</f>
        <v>0</v>
      </c>
      <c r="M1396" s="31">
        <f t="shared" si="3425"/>
        <v>6740.3999999999996</v>
      </c>
      <c r="N1396" s="31">
        <f t="shared" si="3426"/>
        <v>6740.3999999999996</v>
      </c>
      <c r="O1396" s="31">
        <f t="shared" si="3427"/>
        <v>6740.3999999999996</v>
      </c>
      <c r="P1396" s="31">
        <f>P1397</f>
        <v>0</v>
      </c>
      <c r="Q1396" s="31">
        <f>Q1397</f>
        <v>0</v>
      </c>
      <c r="R1396" s="31">
        <f>R1397</f>
        <v>0</v>
      </c>
      <c r="S1396" s="31">
        <f>S1397</f>
        <v>0</v>
      </c>
      <c r="T1396" s="31">
        <f>T1397</f>
        <v>0</v>
      </c>
      <c r="U1396" s="31">
        <f>U1397</f>
        <v>0</v>
      </c>
      <c r="V1396" s="31">
        <f>V1397</f>
        <v>0</v>
      </c>
      <c r="W1396" s="31">
        <f>W1397</f>
        <v>0</v>
      </c>
      <c r="X1396" s="31">
        <f>X1397</f>
        <v>0</v>
      </c>
      <c r="Y1396" s="31">
        <f>Y1397</f>
        <v>0</v>
      </c>
      <c r="Z1396" s="31">
        <f>Z1397</f>
        <v>0</v>
      </c>
      <c r="AA1396" s="31">
        <f>AA1397</f>
        <v>0</v>
      </c>
      <c r="AB1396" s="31">
        <f>AB1397</f>
        <v>0</v>
      </c>
      <c r="AC1396" s="31">
        <f t="shared" si="3521"/>
        <v>6740.3999999999996</v>
      </c>
      <c r="AD1396" s="31">
        <f t="shared" si="3522"/>
        <v>6740.3999999999996</v>
      </c>
      <c r="AE1396" s="31">
        <f t="shared" si="3523"/>
        <v>6740.3999999999996</v>
      </c>
      <c r="AF1396" s="31">
        <f>AF1397</f>
        <v>0</v>
      </c>
      <c r="AG1396" s="31">
        <f t="shared" si="3524"/>
        <v>6740.3999999999996</v>
      </c>
      <c r="AH1396" s="31">
        <f t="shared" si="3525"/>
        <v>6740.3999999999996</v>
      </c>
      <c r="AI1396" s="31">
        <f t="shared" si="3526"/>
        <v>6740.3999999999996</v>
      </c>
      <c r="AJ1396" s="31">
        <f>AJ1397</f>
        <v>0</v>
      </c>
      <c r="AK1396" s="31">
        <f>AK1397</f>
        <v>0</v>
      </c>
      <c r="AL1396" s="31">
        <f>AL1397</f>
        <v>0</v>
      </c>
      <c r="AM1396" s="31">
        <f>AM1397</f>
        <v>0</v>
      </c>
      <c r="AN1396" s="31">
        <f>AN1397</f>
        <v>0</v>
      </c>
      <c r="AO1396" s="31">
        <f>AO1397</f>
        <v>0</v>
      </c>
      <c r="AP1396" s="31">
        <f>AP1397</f>
        <v>0</v>
      </c>
      <c r="AQ1396" s="31">
        <f>AQ1397</f>
        <v>0</v>
      </c>
      <c r="AR1396" s="31">
        <f>AR1397</f>
        <v>0</v>
      </c>
      <c r="AS1396" s="31">
        <f t="shared" si="3518"/>
        <v>6740.3999999999996</v>
      </c>
      <c r="AT1396" s="31">
        <f t="shared" si="3519"/>
        <v>6740.3999999999996</v>
      </c>
      <c r="AU1396" s="31">
        <f t="shared" si="3520"/>
        <v>6740.3999999999996</v>
      </c>
      <c r="AV1396" s="31">
        <f>AV1397</f>
        <v>0</v>
      </c>
      <c r="AW1396" s="32"/>
      <c r="AX1396" s="32"/>
      <c r="AY1396" s="1"/>
      <c r="AZ1396" s="1"/>
      <c r="BA1396" s="1"/>
      <c r="BB1396" s="1"/>
      <c r="BC1396" s="1"/>
      <c r="BD1396" s="1"/>
      <c r="BE1396" s="1"/>
    </row>
    <row r="1397" ht="31.5">
      <c r="A1397" s="29" t="s">
        <v>516</v>
      </c>
      <c r="B1397" s="29" t="s">
        <v>27</v>
      </c>
      <c r="C1397" s="29" t="s">
        <v>29</v>
      </c>
      <c r="D1397" s="29" t="s">
        <v>447</v>
      </c>
      <c r="E1397" s="29" t="s">
        <v>129</v>
      </c>
      <c r="F1397" s="30" t="s">
        <v>130</v>
      </c>
      <c r="G1397" s="31">
        <v>6740.3999999999996</v>
      </c>
      <c r="H1397" s="31">
        <v>6740.3999999999996</v>
      </c>
      <c r="I1397" s="31">
        <v>6740.3999999999996</v>
      </c>
      <c r="J1397" s="31"/>
      <c r="K1397" s="31"/>
      <c r="L1397" s="31"/>
      <c r="M1397" s="31">
        <f t="shared" si="3425"/>
        <v>6740.3999999999996</v>
      </c>
      <c r="N1397" s="31">
        <f t="shared" si="3426"/>
        <v>6740.3999999999996</v>
      </c>
      <c r="O1397" s="31">
        <f t="shared" si="3427"/>
        <v>6740.3999999999996</v>
      </c>
      <c r="P1397" s="31"/>
      <c r="Q1397" s="31"/>
      <c r="R1397" s="31"/>
      <c r="S1397" s="31"/>
      <c r="T1397" s="31"/>
      <c r="U1397" s="31"/>
      <c r="V1397" s="31"/>
      <c r="W1397" s="31"/>
      <c r="X1397" s="31"/>
      <c r="Y1397" s="31"/>
      <c r="Z1397" s="31"/>
      <c r="AA1397" s="31"/>
      <c r="AB1397" s="31"/>
      <c r="AC1397" s="31">
        <f t="shared" si="3521"/>
        <v>6740.3999999999996</v>
      </c>
      <c r="AD1397" s="31">
        <f t="shared" si="3522"/>
        <v>6740.3999999999996</v>
      </c>
      <c r="AE1397" s="31">
        <f t="shared" si="3523"/>
        <v>6740.3999999999996</v>
      </c>
      <c r="AF1397" s="31"/>
      <c r="AG1397" s="31">
        <f t="shared" si="3524"/>
        <v>6740.3999999999996</v>
      </c>
      <c r="AH1397" s="31">
        <f t="shared" si="3525"/>
        <v>6740.3999999999996</v>
      </c>
      <c r="AI1397" s="31">
        <f t="shared" si="3526"/>
        <v>6740.3999999999996</v>
      </c>
      <c r="AJ1397" s="31"/>
      <c r="AK1397" s="31"/>
      <c r="AL1397" s="31"/>
      <c r="AM1397" s="31"/>
      <c r="AN1397" s="31"/>
      <c r="AO1397" s="31"/>
      <c r="AP1397" s="31"/>
      <c r="AQ1397" s="31"/>
      <c r="AR1397" s="31"/>
      <c r="AS1397" s="31">
        <f t="shared" si="3518"/>
        <v>6740.3999999999996</v>
      </c>
      <c r="AT1397" s="31">
        <f t="shared" si="3519"/>
        <v>6740.3999999999996</v>
      </c>
      <c r="AU1397" s="31">
        <f t="shared" si="3520"/>
        <v>6740.3999999999996</v>
      </c>
      <c r="AV1397" s="31"/>
      <c r="AW1397" s="32"/>
      <c r="AX1397" s="32"/>
      <c r="AY1397" s="1"/>
      <c r="AZ1397" s="1"/>
      <c r="BA1397" s="1"/>
      <c r="BB1397" s="1"/>
      <c r="BC1397" s="1"/>
      <c r="BD1397" s="1"/>
      <c r="BE1397" s="1"/>
    </row>
    <row r="1398" ht="63">
      <c r="A1398" s="29" t="s">
        <v>516</v>
      </c>
      <c r="B1398" s="29" t="s">
        <v>27</v>
      </c>
      <c r="C1398" s="29" t="s">
        <v>29</v>
      </c>
      <c r="D1398" s="29" t="s">
        <v>518</v>
      </c>
      <c r="E1398" s="36"/>
      <c r="F1398" s="30" t="s">
        <v>519</v>
      </c>
      <c r="G1398" s="31">
        <f>G1399</f>
        <v>1049.0999999999999</v>
      </c>
      <c r="H1398" s="31">
        <f>H1399</f>
        <v>1049.0999999999999</v>
      </c>
      <c r="I1398" s="31">
        <f>I1399</f>
        <v>1049.0999999999999</v>
      </c>
      <c r="J1398" s="31">
        <f>J1399</f>
        <v>0</v>
      </c>
      <c r="K1398" s="31">
        <f>K1399</f>
        <v>0</v>
      </c>
      <c r="L1398" s="31">
        <f>L1399</f>
        <v>0</v>
      </c>
      <c r="M1398" s="31">
        <f t="shared" si="3425"/>
        <v>1049.0999999999999</v>
      </c>
      <c r="N1398" s="31">
        <f t="shared" si="3426"/>
        <v>1049.0999999999999</v>
      </c>
      <c r="O1398" s="31">
        <f t="shared" si="3427"/>
        <v>1049.0999999999999</v>
      </c>
      <c r="P1398" s="31">
        <f>P1399</f>
        <v>0</v>
      </c>
      <c r="Q1398" s="31">
        <f>Q1399</f>
        <v>0</v>
      </c>
      <c r="R1398" s="31">
        <f>R1399</f>
        <v>0</v>
      </c>
      <c r="S1398" s="31">
        <f>S1399</f>
        <v>0</v>
      </c>
      <c r="T1398" s="31">
        <f>T1399</f>
        <v>0</v>
      </c>
      <c r="U1398" s="31">
        <f>U1399</f>
        <v>0</v>
      </c>
      <c r="V1398" s="31">
        <f>V1399</f>
        <v>0</v>
      </c>
      <c r="W1398" s="31">
        <f>W1399</f>
        <v>0</v>
      </c>
      <c r="X1398" s="31">
        <f>X1399</f>
        <v>0</v>
      </c>
      <c r="Y1398" s="31">
        <f>Y1399</f>
        <v>0</v>
      </c>
      <c r="Z1398" s="31">
        <f>Z1399</f>
        <v>0</v>
      </c>
      <c r="AA1398" s="31">
        <f>AA1399</f>
        <v>0</v>
      </c>
      <c r="AB1398" s="31">
        <f>AB1399</f>
        <v>0</v>
      </c>
      <c r="AC1398" s="31">
        <f t="shared" si="3521"/>
        <v>1049.0999999999999</v>
      </c>
      <c r="AD1398" s="31">
        <f t="shared" si="3522"/>
        <v>1049.0999999999999</v>
      </c>
      <c r="AE1398" s="31">
        <f t="shared" si="3523"/>
        <v>1049.0999999999999</v>
      </c>
      <c r="AF1398" s="31">
        <f>AF1399</f>
        <v>0</v>
      </c>
      <c r="AG1398" s="31">
        <f t="shared" si="3524"/>
        <v>1049.0999999999999</v>
      </c>
      <c r="AH1398" s="31">
        <f t="shared" si="3525"/>
        <v>1049.0999999999999</v>
      </c>
      <c r="AI1398" s="31">
        <f t="shared" si="3526"/>
        <v>1049.0999999999999</v>
      </c>
      <c r="AJ1398" s="31">
        <f>AJ1399</f>
        <v>0</v>
      </c>
      <c r="AK1398" s="31">
        <f>AK1399</f>
        <v>0</v>
      </c>
      <c r="AL1398" s="31">
        <f>AL1399</f>
        <v>0</v>
      </c>
      <c r="AM1398" s="31">
        <f>AM1399</f>
        <v>0</v>
      </c>
      <c r="AN1398" s="31">
        <f>AN1399</f>
        <v>0</v>
      </c>
      <c r="AO1398" s="31">
        <f>AO1399</f>
        <v>0</v>
      </c>
      <c r="AP1398" s="31">
        <f>AP1399</f>
        <v>0</v>
      </c>
      <c r="AQ1398" s="31">
        <f>AQ1399</f>
        <v>0</v>
      </c>
      <c r="AR1398" s="31">
        <f>AR1399</f>
        <v>0</v>
      </c>
      <c r="AS1398" s="31">
        <f t="shared" si="3518"/>
        <v>1049.0999999999999</v>
      </c>
      <c r="AT1398" s="31">
        <f t="shared" si="3519"/>
        <v>1049.0999999999999</v>
      </c>
      <c r="AU1398" s="31">
        <f t="shared" si="3520"/>
        <v>1049.0999999999999</v>
      </c>
      <c r="AV1398" s="31">
        <f>AV1399</f>
        <v>0</v>
      </c>
      <c r="AW1398" s="32"/>
      <c r="AX1398" s="32"/>
      <c r="AY1398" s="1"/>
      <c r="AZ1398" s="1"/>
      <c r="BA1398" s="1"/>
      <c r="BB1398" s="1"/>
      <c r="BC1398" s="1"/>
      <c r="BD1398" s="1"/>
      <c r="BE1398" s="1"/>
    </row>
    <row r="1399" ht="31.5">
      <c r="A1399" s="29" t="s">
        <v>516</v>
      </c>
      <c r="B1399" s="29" t="s">
        <v>27</v>
      </c>
      <c r="C1399" s="29" t="s">
        <v>29</v>
      </c>
      <c r="D1399" s="29" t="s">
        <v>518</v>
      </c>
      <c r="E1399" s="29" t="s">
        <v>129</v>
      </c>
      <c r="F1399" s="30" t="s">
        <v>130</v>
      </c>
      <c r="G1399" s="31">
        <v>1049.0999999999999</v>
      </c>
      <c r="H1399" s="31">
        <v>1049.0999999999999</v>
      </c>
      <c r="I1399" s="31">
        <v>1049.0999999999999</v>
      </c>
      <c r="J1399" s="31"/>
      <c r="K1399" s="31"/>
      <c r="L1399" s="31"/>
      <c r="M1399" s="31">
        <f t="shared" si="3425"/>
        <v>1049.0999999999999</v>
      </c>
      <c r="N1399" s="31">
        <f t="shared" si="3426"/>
        <v>1049.0999999999999</v>
      </c>
      <c r="O1399" s="31">
        <f t="shared" si="3427"/>
        <v>1049.0999999999999</v>
      </c>
      <c r="P1399" s="31"/>
      <c r="Q1399" s="31"/>
      <c r="R1399" s="31"/>
      <c r="S1399" s="31"/>
      <c r="T1399" s="31"/>
      <c r="U1399" s="31"/>
      <c r="V1399" s="31"/>
      <c r="W1399" s="31"/>
      <c r="X1399" s="31"/>
      <c r="Y1399" s="31"/>
      <c r="Z1399" s="31"/>
      <c r="AA1399" s="31"/>
      <c r="AB1399" s="31"/>
      <c r="AC1399" s="31">
        <f t="shared" si="3521"/>
        <v>1049.0999999999999</v>
      </c>
      <c r="AD1399" s="31">
        <f t="shared" si="3522"/>
        <v>1049.0999999999999</v>
      </c>
      <c r="AE1399" s="31">
        <f t="shared" si="3523"/>
        <v>1049.0999999999999</v>
      </c>
      <c r="AF1399" s="31"/>
      <c r="AG1399" s="31">
        <f t="shared" si="3524"/>
        <v>1049.0999999999999</v>
      </c>
      <c r="AH1399" s="31">
        <f t="shared" si="3525"/>
        <v>1049.0999999999999</v>
      </c>
      <c r="AI1399" s="31">
        <f t="shared" si="3526"/>
        <v>1049.0999999999999</v>
      </c>
      <c r="AJ1399" s="31"/>
      <c r="AK1399" s="31"/>
      <c r="AL1399" s="31"/>
      <c r="AM1399" s="31"/>
      <c r="AN1399" s="31"/>
      <c r="AO1399" s="31"/>
      <c r="AP1399" s="31"/>
      <c r="AQ1399" s="31"/>
      <c r="AR1399" s="31"/>
      <c r="AS1399" s="31">
        <f t="shared" si="3518"/>
        <v>1049.0999999999999</v>
      </c>
      <c r="AT1399" s="31">
        <f t="shared" si="3519"/>
        <v>1049.0999999999999</v>
      </c>
      <c r="AU1399" s="31">
        <f t="shared" si="3520"/>
        <v>1049.0999999999999</v>
      </c>
      <c r="AV1399" s="31"/>
      <c r="AW1399" s="32"/>
      <c r="AX1399" s="32"/>
      <c r="AY1399" s="1"/>
      <c r="AZ1399" s="1"/>
      <c r="BA1399" s="1"/>
      <c r="BB1399" s="1"/>
      <c r="BC1399" s="1"/>
      <c r="BD1399" s="1"/>
      <c r="BE1399" s="1"/>
    </row>
    <row r="1400" ht="63">
      <c r="A1400" s="29" t="s">
        <v>516</v>
      </c>
      <c r="B1400" s="29" t="s">
        <v>27</v>
      </c>
      <c r="C1400" s="29" t="s">
        <v>29</v>
      </c>
      <c r="D1400" s="29" t="s">
        <v>268</v>
      </c>
      <c r="E1400" s="36"/>
      <c r="F1400" s="30" t="s">
        <v>269</v>
      </c>
      <c r="G1400" s="31">
        <f>G1401</f>
        <v>271.5</v>
      </c>
      <c r="H1400" s="31">
        <f>H1401</f>
        <v>271.5</v>
      </c>
      <c r="I1400" s="31">
        <f>I1401</f>
        <v>271.5</v>
      </c>
      <c r="J1400" s="31">
        <f>J1401</f>
        <v>0</v>
      </c>
      <c r="K1400" s="31">
        <f>K1401</f>
        <v>0</v>
      </c>
      <c r="L1400" s="31">
        <f>L1401</f>
        <v>0</v>
      </c>
      <c r="M1400" s="31">
        <f t="shared" si="3425"/>
        <v>271.5</v>
      </c>
      <c r="N1400" s="31">
        <f t="shared" si="3426"/>
        <v>271.5</v>
      </c>
      <c r="O1400" s="31">
        <f t="shared" si="3427"/>
        <v>271.5</v>
      </c>
      <c r="P1400" s="31">
        <f>P1401</f>
        <v>0</v>
      </c>
      <c r="Q1400" s="31">
        <f>Q1401</f>
        <v>0</v>
      </c>
      <c r="R1400" s="31">
        <f>R1401</f>
        <v>0</v>
      </c>
      <c r="S1400" s="31">
        <f>S1401</f>
        <v>0</v>
      </c>
      <c r="T1400" s="31">
        <f>T1401</f>
        <v>0</v>
      </c>
      <c r="U1400" s="31">
        <f>U1401</f>
        <v>0</v>
      </c>
      <c r="V1400" s="31">
        <f>V1401</f>
        <v>0</v>
      </c>
      <c r="W1400" s="31">
        <f>W1401</f>
        <v>0</v>
      </c>
      <c r="X1400" s="31">
        <f>X1401</f>
        <v>0</v>
      </c>
      <c r="Y1400" s="31">
        <f>Y1401</f>
        <v>0</v>
      </c>
      <c r="Z1400" s="31">
        <f>Z1401</f>
        <v>0</v>
      </c>
      <c r="AA1400" s="31">
        <f>AA1401</f>
        <v>0</v>
      </c>
      <c r="AB1400" s="31">
        <f>AB1401</f>
        <v>0</v>
      </c>
      <c r="AC1400" s="31">
        <f t="shared" si="3521"/>
        <v>271.5</v>
      </c>
      <c r="AD1400" s="31">
        <f t="shared" si="3522"/>
        <v>271.5</v>
      </c>
      <c r="AE1400" s="31">
        <f t="shared" si="3523"/>
        <v>271.5</v>
      </c>
      <c r="AF1400" s="31">
        <f>AF1401</f>
        <v>0</v>
      </c>
      <c r="AG1400" s="31">
        <f t="shared" si="3524"/>
        <v>271.5</v>
      </c>
      <c r="AH1400" s="31">
        <f t="shared" si="3525"/>
        <v>271.5</v>
      </c>
      <c r="AI1400" s="31">
        <f t="shared" si="3526"/>
        <v>271.5</v>
      </c>
      <c r="AJ1400" s="31">
        <f>AJ1401</f>
        <v>0</v>
      </c>
      <c r="AK1400" s="31">
        <f>AK1401</f>
        <v>0</v>
      </c>
      <c r="AL1400" s="31">
        <f>AL1401</f>
        <v>0</v>
      </c>
      <c r="AM1400" s="31">
        <f>AM1401</f>
        <v>0</v>
      </c>
      <c r="AN1400" s="31">
        <f>AN1401</f>
        <v>0</v>
      </c>
      <c r="AO1400" s="31">
        <f>AO1401</f>
        <v>0</v>
      </c>
      <c r="AP1400" s="31">
        <f>AP1401</f>
        <v>0</v>
      </c>
      <c r="AQ1400" s="31">
        <f>AQ1401</f>
        <v>0</v>
      </c>
      <c r="AR1400" s="31">
        <f>AR1401</f>
        <v>0</v>
      </c>
      <c r="AS1400" s="31">
        <f t="shared" si="3518"/>
        <v>271.5</v>
      </c>
      <c r="AT1400" s="31">
        <f t="shared" si="3519"/>
        <v>271.5</v>
      </c>
      <c r="AU1400" s="31">
        <f t="shared" si="3520"/>
        <v>271.5</v>
      </c>
      <c r="AV1400" s="31">
        <f>AV1401</f>
        <v>0</v>
      </c>
      <c r="AW1400" s="32"/>
      <c r="AX1400" s="32"/>
      <c r="AY1400" s="1"/>
      <c r="AZ1400" s="1"/>
      <c r="BA1400" s="1"/>
      <c r="BB1400" s="1"/>
      <c r="BC1400" s="1"/>
      <c r="BD1400" s="1"/>
      <c r="BE1400" s="1"/>
    </row>
    <row r="1401" ht="31.5">
      <c r="A1401" s="29" t="s">
        <v>516</v>
      </c>
      <c r="B1401" s="29" t="s">
        <v>27</v>
      </c>
      <c r="C1401" s="29" t="s">
        <v>29</v>
      </c>
      <c r="D1401" s="29" t="s">
        <v>268</v>
      </c>
      <c r="E1401" s="29" t="s">
        <v>129</v>
      </c>
      <c r="F1401" s="30" t="s">
        <v>130</v>
      </c>
      <c r="G1401" s="31">
        <v>271.5</v>
      </c>
      <c r="H1401" s="31">
        <v>271.5</v>
      </c>
      <c r="I1401" s="31">
        <v>271.5</v>
      </c>
      <c r="J1401" s="31"/>
      <c r="K1401" s="31"/>
      <c r="L1401" s="31"/>
      <c r="M1401" s="31">
        <f t="shared" ref="M1401:M1464" si="3557">G1401+J1401</f>
        <v>271.5</v>
      </c>
      <c r="N1401" s="31">
        <f t="shared" ref="N1401:N1464" si="3558">H1401+K1401</f>
        <v>271.5</v>
      </c>
      <c r="O1401" s="31">
        <f t="shared" ref="O1401:O1464" si="3559">I1401+L1401</f>
        <v>271.5</v>
      </c>
      <c r="P1401" s="31"/>
      <c r="Q1401" s="31"/>
      <c r="R1401" s="31"/>
      <c r="S1401" s="31"/>
      <c r="T1401" s="31"/>
      <c r="U1401" s="31"/>
      <c r="V1401" s="31"/>
      <c r="W1401" s="31"/>
      <c r="X1401" s="31"/>
      <c r="Y1401" s="31"/>
      <c r="Z1401" s="31"/>
      <c r="AA1401" s="31"/>
      <c r="AB1401" s="31"/>
      <c r="AC1401" s="31">
        <f t="shared" si="3521"/>
        <v>271.5</v>
      </c>
      <c r="AD1401" s="31">
        <f t="shared" si="3522"/>
        <v>271.5</v>
      </c>
      <c r="AE1401" s="31">
        <f t="shared" si="3523"/>
        <v>271.5</v>
      </c>
      <c r="AF1401" s="31"/>
      <c r="AG1401" s="31">
        <f t="shared" si="3524"/>
        <v>271.5</v>
      </c>
      <c r="AH1401" s="31">
        <f t="shared" si="3525"/>
        <v>271.5</v>
      </c>
      <c r="AI1401" s="31">
        <f t="shared" si="3526"/>
        <v>271.5</v>
      </c>
      <c r="AJ1401" s="31"/>
      <c r="AK1401" s="31"/>
      <c r="AL1401" s="31"/>
      <c r="AM1401" s="31"/>
      <c r="AN1401" s="31"/>
      <c r="AO1401" s="31"/>
      <c r="AP1401" s="31"/>
      <c r="AQ1401" s="31"/>
      <c r="AR1401" s="31"/>
      <c r="AS1401" s="31">
        <f t="shared" si="3518"/>
        <v>271.5</v>
      </c>
      <c r="AT1401" s="31">
        <f t="shared" si="3519"/>
        <v>271.5</v>
      </c>
      <c r="AU1401" s="31">
        <f t="shared" si="3520"/>
        <v>271.5</v>
      </c>
      <c r="AV1401" s="31"/>
      <c r="AW1401" s="32"/>
      <c r="AX1401" s="32"/>
      <c r="AY1401" s="1"/>
      <c r="AZ1401" s="1"/>
      <c r="BA1401" s="1"/>
      <c r="BB1401" s="1"/>
      <c r="BC1401" s="1"/>
      <c r="BD1401" s="1"/>
      <c r="BE1401" s="1"/>
    </row>
    <row r="1402" ht="31.5">
      <c r="A1402" s="29" t="s">
        <v>516</v>
      </c>
      <c r="B1402" s="29" t="s">
        <v>27</v>
      </c>
      <c r="C1402" s="29" t="s">
        <v>29</v>
      </c>
      <c r="D1402" s="29" t="s">
        <v>89</v>
      </c>
      <c r="E1402" s="16"/>
      <c r="F1402" s="30" t="s">
        <v>90</v>
      </c>
      <c r="G1402" s="31"/>
      <c r="H1402" s="31"/>
      <c r="I1402" s="31"/>
      <c r="J1402" s="31"/>
      <c r="K1402" s="31"/>
      <c r="L1402" s="31"/>
      <c r="M1402" s="31"/>
      <c r="N1402" s="31"/>
      <c r="O1402" s="31"/>
      <c r="P1402" s="31"/>
      <c r="Q1402" s="31"/>
      <c r="R1402" s="31"/>
      <c r="S1402" s="31"/>
      <c r="T1402" s="31"/>
      <c r="U1402" s="31"/>
      <c r="V1402" s="31"/>
      <c r="W1402" s="31"/>
      <c r="X1402" s="31"/>
      <c r="Y1402" s="31"/>
      <c r="Z1402" s="31"/>
      <c r="AA1402" s="31"/>
      <c r="AB1402" s="31"/>
      <c r="AC1402" s="31"/>
      <c r="AD1402" s="31"/>
      <c r="AE1402" s="31"/>
      <c r="AF1402" s="31"/>
      <c r="AG1402" s="31"/>
      <c r="AH1402" s="31"/>
      <c r="AI1402" s="31"/>
      <c r="AJ1402" s="31">
        <f t="shared" ref="AJ1402:AJ1404" si="3560">AJ1403</f>
        <v>0</v>
      </c>
      <c r="AK1402" s="31">
        <f t="shared" ref="AK1402:AK1404" si="3561">AK1403</f>
        <v>0</v>
      </c>
      <c r="AL1402" s="31">
        <f t="shared" ref="AL1402:AL1404" si="3562">AL1403</f>
        <v>4791.0569999999998</v>
      </c>
      <c r="AM1402" s="31">
        <f t="shared" ref="AM1402:AM1404" si="3563">AM1403</f>
        <v>0</v>
      </c>
      <c r="AN1402" s="31">
        <f t="shared" ref="AN1402:AN1404" si="3564">AN1403</f>
        <v>0</v>
      </c>
      <c r="AO1402" s="31">
        <f t="shared" ref="AO1402:AO1404" si="3565">AO1403</f>
        <v>0</v>
      </c>
      <c r="AP1402" s="31">
        <f t="shared" ref="AP1402:AP1404" si="3566">AP1403</f>
        <v>0</v>
      </c>
      <c r="AQ1402" s="31">
        <f t="shared" ref="AQ1402:AQ1404" si="3567">AQ1403</f>
        <v>0</v>
      </c>
      <c r="AR1402" s="31">
        <f t="shared" ref="AR1402:AR1404" si="3568">AR1403</f>
        <v>0</v>
      </c>
      <c r="AS1402" s="31">
        <f t="shared" si="3518"/>
        <v>4791.0569999999998</v>
      </c>
      <c r="AT1402" s="31">
        <f t="shared" si="3519"/>
        <v>0</v>
      </c>
      <c r="AU1402" s="31">
        <f t="shared" si="3520"/>
        <v>0</v>
      </c>
      <c r="AV1402" s="31">
        <f t="shared" ref="AV1402:AV1404" si="3569">AV1403</f>
        <v>0</v>
      </c>
      <c r="AW1402" s="32"/>
      <c r="AX1402" s="32"/>
      <c r="AY1402" s="1"/>
      <c r="AZ1402" s="1"/>
      <c r="BA1402" s="1"/>
      <c r="BB1402" s="1"/>
      <c r="BC1402" s="1"/>
      <c r="BD1402" s="1"/>
      <c r="BE1402" s="1"/>
    </row>
    <row r="1403" ht="31.5">
      <c r="A1403" s="29" t="s">
        <v>516</v>
      </c>
      <c r="B1403" s="29" t="s">
        <v>27</v>
      </c>
      <c r="C1403" s="29" t="s">
        <v>29</v>
      </c>
      <c r="D1403" s="29" t="s">
        <v>104</v>
      </c>
      <c r="E1403" s="36"/>
      <c r="F1403" s="30" t="s">
        <v>105</v>
      </c>
      <c r="G1403" s="31"/>
      <c r="H1403" s="31"/>
      <c r="I1403" s="31"/>
      <c r="J1403" s="31"/>
      <c r="K1403" s="31"/>
      <c r="L1403" s="31"/>
      <c r="M1403" s="31"/>
      <c r="N1403" s="31"/>
      <c r="O1403" s="31"/>
      <c r="P1403" s="31"/>
      <c r="Q1403" s="31"/>
      <c r="R1403" s="31"/>
      <c r="S1403" s="31"/>
      <c r="T1403" s="31"/>
      <c r="U1403" s="31"/>
      <c r="V1403" s="31"/>
      <c r="W1403" s="31"/>
      <c r="X1403" s="31"/>
      <c r="Y1403" s="31"/>
      <c r="Z1403" s="31"/>
      <c r="AA1403" s="31"/>
      <c r="AB1403" s="31"/>
      <c r="AC1403" s="31"/>
      <c r="AD1403" s="31"/>
      <c r="AE1403" s="31"/>
      <c r="AF1403" s="31"/>
      <c r="AG1403" s="31"/>
      <c r="AH1403" s="31"/>
      <c r="AI1403" s="31"/>
      <c r="AJ1403" s="31">
        <f t="shared" si="3560"/>
        <v>0</v>
      </c>
      <c r="AK1403" s="31">
        <f t="shared" si="3561"/>
        <v>0</v>
      </c>
      <c r="AL1403" s="31">
        <f t="shared" si="3562"/>
        <v>4791.0569999999998</v>
      </c>
      <c r="AM1403" s="31">
        <f t="shared" si="3563"/>
        <v>0</v>
      </c>
      <c r="AN1403" s="31">
        <f t="shared" si="3564"/>
        <v>0</v>
      </c>
      <c r="AO1403" s="31">
        <f t="shared" si="3565"/>
        <v>0</v>
      </c>
      <c r="AP1403" s="31">
        <f t="shared" si="3566"/>
        <v>0</v>
      </c>
      <c r="AQ1403" s="31">
        <f t="shared" si="3567"/>
        <v>0</v>
      </c>
      <c r="AR1403" s="31">
        <f t="shared" si="3568"/>
        <v>0</v>
      </c>
      <c r="AS1403" s="31">
        <f t="shared" si="3518"/>
        <v>4791.0569999999998</v>
      </c>
      <c r="AT1403" s="31">
        <f t="shared" si="3519"/>
        <v>0</v>
      </c>
      <c r="AU1403" s="31">
        <f t="shared" si="3520"/>
        <v>0</v>
      </c>
      <c r="AV1403" s="31">
        <f t="shared" si="3569"/>
        <v>0</v>
      </c>
      <c r="AW1403" s="32"/>
      <c r="AX1403" s="32"/>
      <c r="AY1403" s="1"/>
      <c r="AZ1403" s="1"/>
      <c r="BA1403" s="1"/>
      <c r="BB1403" s="1"/>
      <c r="BC1403" s="1"/>
      <c r="BD1403" s="1"/>
      <c r="BE1403" s="1"/>
    </row>
    <row r="1404" ht="31.5">
      <c r="A1404" s="29" t="s">
        <v>516</v>
      </c>
      <c r="B1404" s="29" t="s">
        <v>27</v>
      </c>
      <c r="C1404" s="29" t="s">
        <v>29</v>
      </c>
      <c r="D1404" s="29" t="s">
        <v>106</v>
      </c>
      <c r="E1404" s="36"/>
      <c r="F1404" s="30" t="s">
        <v>107</v>
      </c>
      <c r="G1404" s="31"/>
      <c r="H1404" s="31"/>
      <c r="I1404" s="31"/>
      <c r="J1404" s="31"/>
      <c r="K1404" s="31"/>
      <c r="L1404" s="31"/>
      <c r="M1404" s="31"/>
      <c r="N1404" s="31"/>
      <c r="O1404" s="31"/>
      <c r="P1404" s="31"/>
      <c r="Q1404" s="31"/>
      <c r="R1404" s="31"/>
      <c r="S1404" s="31"/>
      <c r="T1404" s="31"/>
      <c r="U1404" s="31"/>
      <c r="V1404" s="31"/>
      <c r="W1404" s="31"/>
      <c r="X1404" s="31"/>
      <c r="Y1404" s="31"/>
      <c r="Z1404" s="31"/>
      <c r="AA1404" s="31"/>
      <c r="AB1404" s="31"/>
      <c r="AC1404" s="31"/>
      <c r="AD1404" s="31"/>
      <c r="AE1404" s="31"/>
      <c r="AF1404" s="31"/>
      <c r="AG1404" s="31"/>
      <c r="AH1404" s="31"/>
      <c r="AI1404" s="31"/>
      <c r="AJ1404" s="31">
        <f t="shared" si="3560"/>
        <v>0</v>
      </c>
      <c r="AK1404" s="31">
        <f t="shared" si="3561"/>
        <v>0</v>
      </c>
      <c r="AL1404" s="31">
        <f t="shared" si="3562"/>
        <v>4791.0569999999998</v>
      </c>
      <c r="AM1404" s="31">
        <f t="shared" si="3563"/>
        <v>0</v>
      </c>
      <c r="AN1404" s="31">
        <f t="shared" si="3564"/>
        <v>0</v>
      </c>
      <c r="AO1404" s="31">
        <f t="shared" si="3565"/>
        <v>0</v>
      </c>
      <c r="AP1404" s="31">
        <f t="shared" si="3566"/>
        <v>0</v>
      </c>
      <c r="AQ1404" s="31">
        <f t="shared" si="3567"/>
        <v>0</v>
      </c>
      <c r="AR1404" s="31">
        <f t="shared" si="3568"/>
        <v>0</v>
      </c>
      <c r="AS1404" s="31">
        <f t="shared" si="3518"/>
        <v>4791.0569999999998</v>
      </c>
      <c r="AT1404" s="31">
        <f t="shared" si="3519"/>
        <v>0</v>
      </c>
      <c r="AU1404" s="31">
        <f t="shared" si="3520"/>
        <v>0</v>
      </c>
      <c r="AV1404" s="31">
        <f t="shared" si="3569"/>
        <v>0</v>
      </c>
      <c r="AW1404" s="32"/>
      <c r="AX1404" s="32"/>
      <c r="AY1404" s="1"/>
      <c r="AZ1404" s="1"/>
      <c r="BA1404" s="1"/>
      <c r="BB1404" s="1"/>
      <c r="BC1404" s="1"/>
      <c r="BD1404" s="1"/>
      <c r="BE1404" s="1"/>
    </row>
    <row r="1405" ht="31.5">
      <c r="A1405" s="29" t="s">
        <v>516</v>
      </c>
      <c r="B1405" s="29" t="s">
        <v>27</v>
      </c>
      <c r="C1405" s="29" t="s">
        <v>29</v>
      </c>
      <c r="D1405" s="29" t="s">
        <v>106</v>
      </c>
      <c r="E1405" s="15" t="s">
        <v>39</v>
      </c>
      <c r="F1405" s="30" t="s">
        <v>40</v>
      </c>
      <c r="G1405" s="31"/>
      <c r="H1405" s="31"/>
      <c r="I1405" s="31"/>
      <c r="J1405" s="31"/>
      <c r="K1405" s="31"/>
      <c r="L1405" s="31"/>
      <c r="M1405" s="31"/>
      <c r="N1405" s="31"/>
      <c r="O1405" s="31"/>
      <c r="P1405" s="31"/>
      <c r="Q1405" s="31"/>
      <c r="R1405" s="31"/>
      <c r="S1405" s="31"/>
      <c r="T1405" s="31"/>
      <c r="U1405" s="31"/>
      <c r="V1405" s="31"/>
      <c r="W1405" s="31"/>
      <c r="X1405" s="31"/>
      <c r="Y1405" s="31"/>
      <c r="Z1405" s="31"/>
      <c r="AA1405" s="31"/>
      <c r="AB1405" s="31"/>
      <c r="AC1405" s="31"/>
      <c r="AD1405" s="31"/>
      <c r="AE1405" s="31"/>
      <c r="AF1405" s="31"/>
      <c r="AG1405" s="31"/>
      <c r="AH1405" s="31"/>
      <c r="AI1405" s="31"/>
      <c r="AJ1405" s="31"/>
      <c r="AK1405" s="31"/>
      <c r="AL1405" s="31">
        <v>4791.0569999999998</v>
      </c>
      <c r="AM1405" s="31"/>
      <c r="AN1405" s="31"/>
      <c r="AO1405" s="31"/>
      <c r="AP1405" s="31"/>
      <c r="AQ1405" s="31"/>
      <c r="AR1405" s="31"/>
      <c r="AS1405" s="31">
        <f t="shared" si="3518"/>
        <v>4791.0569999999998</v>
      </c>
      <c r="AT1405" s="31">
        <f t="shared" si="3519"/>
        <v>0</v>
      </c>
      <c r="AU1405" s="31">
        <f t="shared" si="3520"/>
        <v>0</v>
      </c>
      <c r="AV1405" s="31"/>
      <c r="AW1405" s="32"/>
      <c r="AX1405" s="32"/>
      <c r="AY1405" s="1"/>
      <c r="AZ1405" s="1"/>
      <c r="BA1405" s="1"/>
      <c r="BB1405" s="1"/>
      <c r="BC1405" s="1"/>
      <c r="BD1405" s="1"/>
      <c r="BE1405" s="1"/>
    </row>
    <row r="1406" s="19" customFormat="1" ht="31.5">
      <c r="A1406" s="20" t="s">
        <v>516</v>
      </c>
      <c r="B1406" s="20" t="s">
        <v>63</v>
      </c>
      <c r="C1406" s="20"/>
      <c r="D1406" s="20"/>
      <c r="E1406" s="34"/>
      <c r="F1406" s="21" t="s">
        <v>143</v>
      </c>
      <c r="G1406" s="22">
        <f>G1407+G1416</f>
        <v>3695.1000000000004</v>
      </c>
      <c r="H1406" s="22">
        <f>H1407+H1416</f>
        <v>3593.1999999999998</v>
      </c>
      <c r="I1406" s="22">
        <f>I1407+I1416</f>
        <v>3544.3999999999996</v>
      </c>
      <c r="J1406" s="22">
        <f>J1407+J1416</f>
        <v>0</v>
      </c>
      <c r="K1406" s="22">
        <f>K1407+K1416</f>
        <v>0</v>
      </c>
      <c r="L1406" s="22">
        <f>L1407+L1416</f>
        <v>0</v>
      </c>
      <c r="M1406" s="22">
        <f t="shared" si="3557"/>
        <v>3695.1000000000004</v>
      </c>
      <c r="N1406" s="22">
        <f t="shared" si="3558"/>
        <v>3593.1999999999998</v>
      </c>
      <c r="O1406" s="22">
        <f t="shared" si="3559"/>
        <v>3544.3999999999996</v>
      </c>
      <c r="P1406" s="22">
        <f>P1407+P1416</f>
        <v>0</v>
      </c>
      <c r="Q1406" s="22">
        <f>Q1407+Q1416</f>
        <v>0</v>
      </c>
      <c r="R1406" s="22">
        <f>R1407+R1416</f>
        <v>-413</v>
      </c>
      <c r="S1406" s="22">
        <f>S1407+S1416</f>
        <v>0</v>
      </c>
      <c r="T1406" s="22">
        <f>T1407+T1416</f>
        <v>0</v>
      </c>
      <c r="U1406" s="22">
        <f>U1407+U1416</f>
        <v>0</v>
      </c>
      <c r="V1406" s="22">
        <f>V1407+V1416</f>
        <v>0</v>
      </c>
      <c r="W1406" s="22">
        <f>W1407+W1416</f>
        <v>0</v>
      </c>
      <c r="X1406" s="22">
        <f>X1407+X1416</f>
        <v>0</v>
      </c>
      <c r="Y1406" s="22">
        <f>Y1407+Y1416</f>
        <v>0</v>
      </c>
      <c r="Z1406" s="22">
        <f>Z1407+Z1416</f>
        <v>0</v>
      </c>
      <c r="AA1406" s="22">
        <f>AA1407+AA1416</f>
        <v>0</v>
      </c>
      <c r="AB1406" s="22">
        <f>AB1407+AB1416</f>
        <v>0</v>
      </c>
      <c r="AC1406" s="22">
        <f t="shared" si="3521"/>
        <v>3282.1000000000004</v>
      </c>
      <c r="AD1406" s="22">
        <f t="shared" si="3522"/>
        <v>3593.1999999999998</v>
      </c>
      <c r="AE1406" s="22">
        <f t="shared" si="3523"/>
        <v>3544.3999999999996</v>
      </c>
      <c r="AF1406" s="22">
        <f>AF1407+AF1416</f>
        <v>0</v>
      </c>
      <c r="AG1406" s="22">
        <f t="shared" si="3524"/>
        <v>3282.1000000000004</v>
      </c>
      <c r="AH1406" s="22">
        <f t="shared" si="3525"/>
        <v>3593.1999999999998</v>
      </c>
      <c r="AI1406" s="22">
        <f t="shared" si="3526"/>
        <v>3544.3999999999996</v>
      </c>
      <c r="AJ1406" s="22">
        <f>AJ1407+AJ1416</f>
        <v>0</v>
      </c>
      <c r="AK1406" s="22">
        <f>AK1407+AK1416</f>
        <v>0</v>
      </c>
      <c r="AL1406" s="22">
        <f>AL1407+AL1416</f>
        <v>0</v>
      </c>
      <c r="AM1406" s="22">
        <f>AM1407+AM1416</f>
        <v>0</v>
      </c>
      <c r="AN1406" s="22">
        <f>AN1407+AN1416</f>
        <v>0</v>
      </c>
      <c r="AO1406" s="22">
        <f>AO1407+AO1416</f>
        <v>0</v>
      </c>
      <c r="AP1406" s="22">
        <f>AP1407+AP1416</f>
        <v>0</v>
      </c>
      <c r="AQ1406" s="22">
        <f>AQ1407+AQ1416</f>
        <v>0</v>
      </c>
      <c r="AR1406" s="22">
        <f>AR1407+AR1416</f>
        <v>0</v>
      </c>
      <c r="AS1406" s="22">
        <f t="shared" si="3518"/>
        <v>3282.1000000000004</v>
      </c>
      <c r="AT1406" s="22">
        <f t="shared" si="3519"/>
        <v>3593.1999999999998</v>
      </c>
      <c r="AU1406" s="22">
        <f t="shared" si="3520"/>
        <v>3544.3999999999996</v>
      </c>
      <c r="AV1406" s="22">
        <f>AV1407+AV1416</f>
        <v>0</v>
      </c>
      <c r="AW1406" s="23"/>
      <c r="AX1406" s="23"/>
      <c r="AY1406" s="19"/>
      <c r="AZ1406" s="19"/>
      <c r="BA1406" s="19"/>
      <c r="BB1406" s="19"/>
      <c r="BC1406" s="19"/>
      <c r="BD1406" s="19"/>
      <c r="BE1406" s="19"/>
    </row>
    <row r="1407" s="24" customFormat="1" ht="47.25">
      <c r="A1407" s="25" t="s">
        <v>516</v>
      </c>
      <c r="B1407" s="25" t="s">
        <v>63</v>
      </c>
      <c r="C1407" s="25" t="s">
        <v>295</v>
      </c>
      <c r="D1407" s="25"/>
      <c r="E1407" s="35"/>
      <c r="F1407" s="26" t="s">
        <v>451</v>
      </c>
      <c r="G1407" s="27">
        <f t="shared" ref="G1407:G1409" si="3570">G1408</f>
        <v>1778.6000000000001</v>
      </c>
      <c r="H1407" s="27">
        <f t="shared" ref="H1407:H1409" si="3571">H1408</f>
        <v>1641.5999999999999</v>
      </c>
      <c r="I1407" s="27">
        <f t="shared" ref="I1407:I1409" si="3572">I1408</f>
        <v>1592.8</v>
      </c>
      <c r="J1407" s="27">
        <f t="shared" ref="J1407:J1409" si="3573">J1408</f>
        <v>0</v>
      </c>
      <c r="K1407" s="27">
        <f t="shared" ref="K1407:K1409" si="3574">K1408</f>
        <v>0</v>
      </c>
      <c r="L1407" s="27">
        <f t="shared" ref="L1407:L1409" si="3575">L1408</f>
        <v>0</v>
      </c>
      <c r="M1407" s="27">
        <f t="shared" si="3557"/>
        <v>1778.6000000000001</v>
      </c>
      <c r="N1407" s="27">
        <f t="shared" si="3558"/>
        <v>1641.5999999999999</v>
      </c>
      <c r="O1407" s="27">
        <f t="shared" si="3559"/>
        <v>1592.8</v>
      </c>
      <c r="P1407" s="27">
        <f t="shared" ref="P1407:P1409" si="3576">P1408</f>
        <v>0</v>
      </c>
      <c r="Q1407" s="27">
        <f t="shared" ref="Q1407:Q1409" si="3577">Q1408</f>
        <v>0</v>
      </c>
      <c r="R1407" s="27">
        <f t="shared" ref="R1407:R1409" si="3578">R1408</f>
        <v>-413</v>
      </c>
      <c r="S1407" s="27">
        <f t="shared" ref="S1407:S1409" si="3579">S1408</f>
        <v>0</v>
      </c>
      <c r="T1407" s="27">
        <f t="shared" ref="T1407:T1409" si="3580">T1408</f>
        <v>0</v>
      </c>
      <c r="U1407" s="27">
        <f t="shared" ref="U1407:U1409" si="3581">U1408</f>
        <v>0</v>
      </c>
      <c r="V1407" s="27">
        <f t="shared" ref="V1407:V1409" si="3582">V1408</f>
        <v>0</v>
      </c>
      <c r="W1407" s="27">
        <f t="shared" ref="W1407:W1409" si="3583">W1408</f>
        <v>0</v>
      </c>
      <c r="X1407" s="27">
        <f t="shared" ref="X1407:X1409" si="3584">X1408</f>
        <v>0</v>
      </c>
      <c r="Y1407" s="27">
        <f t="shared" ref="Y1407:Y1409" si="3585">Y1408</f>
        <v>0</v>
      </c>
      <c r="Z1407" s="27">
        <f t="shared" ref="Z1407:Z1409" si="3586">Z1408</f>
        <v>0</v>
      </c>
      <c r="AA1407" s="27">
        <f t="shared" ref="AA1407:AA1409" si="3587">AA1408</f>
        <v>0</v>
      </c>
      <c r="AB1407" s="27">
        <f t="shared" ref="AB1407:AB1409" si="3588">AB1408</f>
        <v>0</v>
      </c>
      <c r="AC1407" s="27">
        <f t="shared" si="3521"/>
        <v>1365.6000000000001</v>
      </c>
      <c r="AD1407" s="27">
        <f t="shared" si="3522"/>
        <v>1641.5999999999999</v>
      </c>
      <c r="AE1407" s="27">
        <f t="shared" si="3523"/>
        <v>1592.8</v>
      </c>
      <c r="AF1407" s="27">
        <f t="shared" ref="AF1407:AF1409" si="3589">AF1408</f>
        <v>0</v>
      </c>
      <c r="AG1407" s="27">
        <f t="shared" si="3524"/>
        <v>1365.6000000000001</v>
      </c>
      <c r="AH1407" s="27">
        <f t="shared" si="3525"/>
        <v>1641.5999999999999</v>
      </c>
      <c r="AI1407" s="27">
        <f t="shared" si="3526"/>
        <v>1592.8</v>
      </c>
      <c r="AJ1407" s="27">
        <f t="shared" ref="AJ1407:AJ1409" si="3590">AJ1408</f>
        <v>0</v>
      </c>
      <c r="AK1407" s="27">
        <f t="shared" ref="AK1407:AK1409" si="3591">AK1408</f>
        <v>0</v>
      </c>
      <c r="AL1407" s="27">
        <f t="shared" ref="AL1407:AL1409" si="3592">AL1408</f>
        <v>0</v>
      </c>
      <c r="AM1407" s="27">
        <f t="shared" ref="AM1407:AM1409" si="3593">AM1408</f>
        <v>0</v>
      </c>
      <c r="AN1407" s="27">
        <f t="shared" ref="AN1407:AN1409" si="3594">AN1408</f>
        <v>0</v>
      </c>
      <c r="AO1407" s="27">
        <f t="shared" ref="AO1407:AO1409" si="3595">AO1408</f>
        <v>0</v>
      </c>
      <c r="AP1407" s="27">
        <f t="shared" ref="AP1407:AP1409" si="3596">AP1408</f>
        <v>0</v>
      </c>
      <c r="AQ1407" s="27">
        <f t="shared" ref="AQ1407:AQ1409" si="3597">AQ1408</f>
        <v>0</v>
      </c>
      <c r="AR1407" s="27">
        <f t="shared" ref="AR1407:AR1409" si="3598">AR1408</f>
        <v>0</v>
      </c>
      <c r="AS1407" s="27">
        <f t="shared" si="3518"/>
        <v>1365.6000000000001</v>
      </c>
      <c r="AT1407" s="27">
        <f t="shared" si="3519"/>
        <v>1641.5999999999999</v>
      </c>
      <c r="AU1407" s="27">
        <f t="shared" si="3520"/>
        <v>1592.8</v>
      </c>
      <c r="AV1407" s="27">
        <f t="shared" ref="AV1407:AV1409" si="3599">AV1408</f>
        <v>0</v>
      </c>
      <c r="AW1407" s="28"/>
      <c r="AX1407" s="28"/>
      <c r="AY1407" s="24"/>
      <c r="AZ1407" s="24"/>
      <c r="BA1407" s="24"/>
      <c r="BB1407" s="24"/>
      <c r="BC1407" s="24"/>
      <c r="BD1407" s="24"/>
      <c r="BE1407" s="24"/>
    </row>
    <row r="1408">
      <c r="A1408" s="29" t="s">
        <v>516</v>
      </c>
      <c r="B1408" s="29" t="s">
        <v>63</v>
      </c>
      <c r="C1408" s="29" t="s">
        <v>295</v>
      </c>
      <c r="D1408" s="29" t="s">
        <v>229</v>
      </c>
      <c r="E1408" s="36"/>
      <c r="F1408" s="30" t="s">
        <v>230</v>
      </c>
      <c r="G1408" s="31">
        <f t="shared" si="3570"/>
        <v>1778.6000000000001</v>
      </c>
      <c r="H1408" s="31">
        <f t="shared" si="3571"/>
        <v>1641.5999999999999</v>
      </c>
      <c r="I1408" s="31">
        <f t="shared" si="3572"/>
        <v>1592.8</v>
      </c>
      <c r="J1408" s="31">
        <f t="shared" si="3573"/>
        <v>0</v>
      </c>
      <c r="K1408" s="31">
        <f t="shared" si="3574"/>
        <v>0</v>
      </c>
      <c r="L1408" s="31">
        <f t="shared" si="3575"/>
        <v>0</v>
      </c>
      <c r="M1408" s="31">
        <f t="shared" si="3557"/>
        <v>1778.6000000000001</v>
      </c>
      <c r="N1408" s="31">
        <f t="shared" si="3558"/>
        <v>1641.5999999999999</v>
      </c>
      <c r="O1408" s="31">
        <f t="shared" si="3559"/>
        <v>1592.8</v>
      </c>
      <c r="P1408" s="31">
        <f t="shared" si="3576"/>
        <v>0</v>
      </c>
      <c r="Q1408" s="31">
        <f t="shared" si="3577"/>
        <v>0</v>
      </c>
      <c r="R1408" s="31">
        <f t="shared" si="3578"/>
        <v>-413</v>
      </c>
      <c r="S1408" s="31">
        <f t="shared" si="3579"/>
        <v>0</v>
      </c>
      <c r="T1408" s="31">
        <f t="shared" si="3580"/>
        <v>0</v>
      </c>
      <c r="U1408" s="31">
        <f t="shared" si="3581"/>
        <v>0</v>
      </c>
      <c r="V1408" s="31">
        <f t="shared" si="3582"/>
        <v>0</v>
      </c>
      <c r="W1408" s="31">
        <f t="shared" si="3583"/>
        <v>0</v>
      </c>
      <c r="X1408" s="31">
        <f t="shared" si="3584"/>
        <v>0</v>
      </c>
      <c r="Y1408" s="31">
        <f t="shared" si="3585"/>
        <v>0</v>
      </c>
      <c r="Z1408" s="31">
        <f t="shared" si="3586"/>
        <v>0</v>
      </c>
      <c r="AA1408" s="31">
        <f t="shared" si="3587"/>
        <v>0</v>
      </c>
      <c r="AB1408" s="31">
        <f t="shared" si="3588"/>
        <v>0</v>
      </c>
      <c r="AC1408" s="31">
        <f t="shared" si="3521"/>
        <v>1365.6000000000001</v>
      </c>
      <c r="AD1408" s="31">
        <f t="shared" si="3522"/>
        <v>1641.5999999999999</v>
      </c>
      <c r="AE1408" s="31">
        <f t="shared" si="3523"/>
        <v>1592.8</v>
      </c>
      <c r="AF1408" s="31">
        <f t="shared" si="3589"/>
        <v>0</v>
      </c>
      <c r="AG1408" s="31">
        <f t="shared" si="3524"/>
        <v>1365.6000000000001</v>
      </c>
      <c r="AH1408" s="31">
        <f t="shared" si="3525"/>
        <v>1641.5999999999999</v>
      </c>
      <c r="AI1408" s="31">
        <f t="shared" si="3526"/>
        <v>1592.8</v>
      </c>
      <c r="AJ1408" s="31">
        <f t="shared" si="3590"/>
        <v>0</v>
      </c>
      <c r="AK1408" s="31">
        <f t="shared" si="3591"/>
        <v>0</v>
      </c>
      <c r="AL1408" s="31">
        <f t="shared" si="3592"/>
        <v>0</v>
      </c>
      <c r="AM1408" s="31">
        <f t="shared" si="3593"/>
        <v>0</v>
      </c>
      <c r="AN1408" s="31">
        <f t="shared" si="3594"/>
        <v>0</v>
      </c>
      <c r="AO1408" s="31">
        <f t="shared" si="3595"/>
        <v>0</v>
      </c>
      <c r="AP1408" s="31">
        <f t="shared" si="3596"/>
        <v>0</v>
      </c>
      <c r="AQ1408" s="31">
        <f t="shared" si="3597"/>
        <v>0</v>
      </c>
      <c r="AR1408" s="31">
        <f t="shared" si="3598"/>
        <v>0</v>
      </c>
      <c r="AS1408" s="31">
        <f t="shared" si="3518"/>
        <v>1365.6000000000001</v>
      </c>
      <c r="AT1408" s="31">
        <f t="shared" si="3519"/>
        <v>1641.5999999999999</v>
      </c>
      <c r="AU1408" s="31">
        <f t="shared" si="3520"/>
        <v>1592.8</v>
      </c>
      <c r="AV1408" s="31">
        <f t="shared" si="3599"/>
        <v>0</v>
      </c>
      <c r="AW1408" s="32"/>
      <c r="AX1408" s="32"/>
      <c r="AY1408" s="1"/>
      <c r="AZ1408" s="1"/>
      <c r="BA1408" s="1"/>
      <c r="BB1408" s="1"/>
      <c r="BC1408" s="1"/>
      <c r="BD1408" s="1"/>
      <c r="BE1408" s="1"/>
    </row>
    <row r="1409" hidden="1">
      <c r="A1409" s="29" t="s">
        <v>516</v>
      </c>
      <c r="B1409" s="29" t="s">
        <v>63</v>
      </c>
      <c r="C1409" s="29" t="s">
        <v>295</v>
      </c>
      <c r="D1409" s="29" t="s">
        <v>231</v>
      </c>
      <c r="E1409" s="36"/>
      <c r="F1409" s="30" t="s">
        <v>34</v>
      </c>
      <c r="G1409" s="31">
        <f t="shared" si="3570"/>
        <v>1778.6000000000001</v>
      </c>
      <c r="H1409" s="31">
        <f t="shared" si="3571"/>
        <v>1641.5999999999999</v>
      </c>
      <c r="I1409" s="31">
        <f t="shared" si="3572"/>
        <v>1592.8</v>
      </c>
      <c r="J1409" s="31">
        <f t="shared" si="3573"/>
        <v>0</v>
      </c>
      <c r="K1409" s="31">
        <f t="shared" si="3574"/>
        <v>0</v>
      </c>
      <c r="L1409" s="31">
        <f t="shared" si="3575"/>
        <v>0</v>
      </c>
      <c r="M1409" s="31">
        <f t="shared" si="3557"/>
        <v>1778.6000000000001</v>
      </c>
      <c r="N1409" s="31">
        <f t="shared" si="3558"/>
        <v>1641.5999999999999</v>
      </c>
      <c r="O1409" s="31">
        <f t="shared" si="3559"/>
        <v>1592.8</v>
      </c>
      <c r="P1409" s="31">
        <f t="shared" si="3576"/>
        <v>0</v>
      </c>
      <c r="Q1409" s="31">
        <f t="shared" si="3577"/>
        <v>0</v>
      </c>
      <c r="R1409" s="31">
        <f t="shared" si="3578"/>
        <v>-413</v>
      </c>
      <c r="S1409" s="31">
        <f t="shared" si="3579"/>
        <v>0</v>
      </c>
      <c r="T1409" s="31">
        <f t="shared" si="3580"/>
        <v>0</v>
      </c>
      <c r="U1409" s="31">
        <f t="shared" si="3581"/>
        <v>0</v>
      </c>
      <c r="V1409" s="31">
        <f t="shared" si="3582"/>
        <v>0</v>
      </c>
      <c r="W1409" s="31">
        <f t="shared" si="3583"/>
        <v>0</v>
      </c>
      <c r="X1409" s="31">
        <f t="shared" si="3584"/>
        <v>0</v>
      </c>
      <c r="Y1409" s="31">
        <f t="shared" si="3585"/>
        <v>0</v>
      </c>
      <c r="Z1409" s="31">
        <f t="shared" si="3586"/>
        <v>0</v>
      </c>
      <c r="AA1409" s="31">
        <f t="shared" si="3587"/>
        <v>0</v>
      </c>
      <c r="AB1409" s="31">
        <f t="shared" si="3588"/>
        <v>0</v>
      </c>
      <c r="AC1409" s="31">
        <f t="shared" si="3521"/>
        <v>1365.6000000000001</v>
      </c>
      <c r="AD1409" s="31">
        <f t="shared" si="3522"/>
        <v>1641.5999999999999</v>
      </c>
      <c r="AE1409" s="31">
        <f t="shared" si="3523"/>
        <v>1592.8</v>
      </c>
      <c r="AF1409" s="31">
        <f t="shared" si="3589"/>
        <v>0</v>
      </c>
      <c r="AG1409" s="31">
        <f t="shared" si="3524"/>
        <v>1365.6000000000001</v>
      </c>
      <c r="AH1409" s="31">
        <f t="shared" si="3525"/>
        <v>1641.5999999999999</v>
      </c>
      <c r="AI1409" s="31">
        <f t="shared" si="3526"/>
        <v>1592.8</v>
      </c>
      <c r="AJ1409" s="31">
        <f t="shared" si="3590"/>
        <v>0</v>
      </c>
      <c r="AK1409" s="31">
        <f t="shared" si="3591"/>
        <v>0</v>
      </c>
      <c r="AL1409" s="31">
        <f t="shared" si="3592"/>
        <v>0</v>
      </c>
      <c r="AM1409" s="31">
        <f t="shared" si="3593"/>
        <v>0</v>
      </c>
      <c r="AN1409" s="31">
        <f t="shared" si="3594"/>
        <v>0</v>
      </c>
      <c r="AO1409" s="31">
        <f t="shared" si="3595"/>
        <v>0</v>
      </c>
      <c r="AP1409" s="31">
        <f t="shared" si="3596"/>
        <v>0</v>
      </c>
      <c r="AQ1409" s="31">
        <f t="shared" si="3597"/>
        <v>0</v>
      </c>
      <c r="AR1409" s="31">
        <f t="shared" si="3598"/>
        <v>0</v>
      </c>
      <c r="AS1409" s="31">
        <f t="shared" si="3518"/>
        <v>1365.6000000000001</v>
      </c>
      <c r="AT1409" s="31">
        <f t="shared" si="3519"/>
        <v>1641.5999999999999</v>
      </c>
      <c r="AU1409" s="31">
        <f t="shared" si="3520"/>
        <v>1592.8</v>
      </c>
      <c r="AV1409" s="31">
        <f t="shared" si="3599"/>
        <v>0</v>
      </c>
      <c r="AW1409" s="32">
        <v>0</v>
      </c>
      <c r="AX1409" s="32"/>
      <c r="AY1409" s="1" t="s">
        <v>152</v>
      </c>
      <c r="AZ1409" s="1"/>
      <c r="BA1409" s="1"/>
      <c r="BB1409" s="1"/>
      <c r="BC1409" s="1"/>
      <c r="BD1409" s="1"/>
      <c r="BE1409" s="1"/>
    </row>
    <row r="1410" ht="94.5">
      <c r="A1410" s="29" t="s">
        <v>516</v>
      </c>
      <c r="B1410" s="29" t="s">
        <v>63</v>
      </c>
      <c r="C1410" s="29" t="s">
        <v>295</v>
      </c>
      <c r="D1410" s="29" t="s">
        <v>452</v>
      </c>
      <c r="E1410" s="36"/>
      <c r="F1410" s="30" t="s">
        <v>453</v>
      </c>
      <c r="G1410" s="31">
        <f>G1411+G1413</f>
        <v>1778.6000000000001</v>
      </c>
      <c r="H1410" s="31">
        <f>H1411+H1413</f>
        <v>1641.5999999999999</v>
      </c>
      <c r="I1410" s="31">
        <f>I1411+I1413</f>
        <v>1592.8</v>
      </c>
      <c r="J1410" s="31">
        <f>J1411+J1413</f>
        <v>0</v>
      </c>
      <c r="K1410" s="31">
        <f>K1411+K1413</f>
        <v>0</v>
      </c>
      <c r="L1410" s="31">
        <f>L1411+L1413</f>
        <v>0</v>
      </c>
      <c r="M1410" s="31">
        <f t="shared" si="3557"/>
        <v>1778.6000000000001</v>
      </c>
      <c r="N1410" s="31">
        <f t="shared" si="3558"/>
        <v>1641.5999999999999</v>
      </c>
      <c r="O1410" s="31">
        <f t="shared" si="3559"/>
        <v>1592.8</v>
      </c>
      <c r="P1410" s="31">
        <f>P1411+P1413</f>
        <v>0</v>
      </c>
      <c r="Q1410" s="31">
        <f>Q1411+Q1413</f>
        <v>0</v>
      </c>
      <c r="R1410" s="31">
        <f>R1411+R1413</f>
        <v>-413</v>
      </c>
      <c r="S1410" s="31">
        <f>S1411+S1413</f>
        <v>0</v>
      </c>
      <c r="T1410" s="31">
        <f>T1411+T1413</f>
        <v>0</v>
      </c>
      <c r="U1410" s="31">
        <f>U1411+U1413</f>
        <v>0</v>
      </c>
      <c r="V1410" s="31">
        <f>V1411+V1413</f>
        <v>0</v>
      </c>
      <c r="W1410" s="31">
        <f>W1411+W1413</f>
        <v>0</v>
      </c>
      <c r="X1410" s="31">
        <f>X1411+X1413</f>
        <v>0</v>
      </c>
      <c r="Y1410" s="31">
        <f>Y1411+Y1413</f>
        <v>0</v>
      </c>
      <c r="Z1410" s="31">
        <f>Z1411+Z1413</f>
        <v>0</v>
      </c>
      <c r="AA1410" s="31">
        <f>AA1411+AA1413</f>
        <v>0</v>
      </c>
      <c r="AB1410" s="31">
        <f>AB1411+AB1413</f>
        <v>0</v>
      </c>
      <c r="AC1410" s="31">
        <f t="shared" si="3521"/>
        <v>1365.6000000000001</v>
      </c>
      <c r="AD1410" s="31">
        <f t="shared" si="3522"/>
        <v>1641.5999999999999</v>
      </c>
      <c r="AE1410" s="31">
        <f t="shared" si="3523"/>
        <v>1592.8</v>
      </c>
      <c r="AF1410" s="31">
        <f>AF1411+AF1413</f>
        <v>0</v>
      </c>
      <c r="AG1410" s="31">
        <f t="shared" si="3524"/>
        <v>1365.6000000000001</v>
      </c>
      <c r="AH1410" s="31">
        <f t="shared" si="3525"/>
        <v>1641.5999999999999</v>
      </c>
      <c r="AI1410" s="31">
        <f t="shared" si="3526"/>
        <v>1592.8</v>
      </c>
      <c r="AJ1410" s="31">
        <f>AJ1411+AJ1413</f>
        <v>0</v>
      </c>
      <c r="AK1410" s="31">
        <f>AK1411+AK1413</f>
        <v>0</v>
      </c>
      <c r="AL1410" s="31">
        <f>AL1411+AL1413</f>
        <v>0</v>
      </c>
      <c r="AM1410" s="31">
        <f>AM1411+AM1413</f>
        <v>0</v>
      </c>
      <c r="AN1410" s="31">
        <f>AN1411+AN1413</f>
        <v>0</v>
      </c>
      <c r="AO1410" s="31">
        <f>AO1411+AO1413</f>
        <v>0</v>
      </c>
      <c r="AP1410" s="31">
        <f>AP1411+AP1413</f>
        <v>0</v>
      </c>
      <c r="AQ1410" s="31">
        <f>AQ1411+AQ1413</f>
        <v>0</v>
      </c>
      <c r="AR1410" s="31">
        <f>AR1411+AR1413</f>
        <v>0</v>
      </c>
      <c r="AS1410" s="31">
        <f t="shared" si="3518"/>
        <v>1365.6000000000001</v>
      </c>
      <c r="AT1410" s="31">
        <f t="shared" si="3519"/>
        <v>1641.5999999999999</v>
      </c>
      <c r="AU1410" s="31">
        <f t="shared" si="3520"/>
        <v>1592.8</v>
      </c>
      <c r="AV1410" s="31">
        <f>AV1411+AV1413</f>
        <v>0</v>
      </c>
      <c r="AW1410" s="32"/>
      <c r="AX1410" s="32"/>
      <c r="AY1410" s="1"/>
      <c r="AZ1410" s="1"/>
      <c r="BA1410" s="1"/>
      <c r="BB1410" s="1"/>
      <c r="BC1410" s="1"/>
      <c r="BD1410" s="1"/>
      <c r="BE1410" s="1"/>
    </row>
    <row r="1411" ht="47.25">
      <c r="A1411" s="29" t="s">
        <v>516</v>
      </c>
      <c r="B1411" s="29" t="s">
        <v>63</v>
      </c>
      <c r="C1411" s="29" t="s">
        <v>295</v>
      </c>
      <c r="D1411" s="29" t="s">
        <v>454</v>
      </c>
      <c r="E1411" s="36"/>
      <c r="F1411" s="30" t="s">
        <v>455</v>
      </c>
      <c r="G1411" s="31">
        <f>G1412</f>
        <v>33.899999999999999</v>
      </c>
      <c r="H1411" s="31">
        <f>H1412</f>
        <v>33.899999999999999</v>
      </c>
      <c r="I1411" s="31">
        <f>I1412</f>
        <v>33.899999999999999</v>
      </c>
      <c r="J1411" s="31">
        <f>J1412</f>
        <v>0</v>
      </c>
      <c r="K1411" s="31">
        <f>K1412</f>
        <v>0</v>
      </c>
      <c r="L1411" s="31">
        <f>L1412</f>
        <v>0</v>
      </c>
      <c r="M1411" s="31">
        <f t="shared" si="3557"/>
        <v>33.899999999999999</v>
      </c>
      <c r="N1411" s="31">
        <f t="shared" si="3558"/>
        <v>33.899999999999999</v>
      </c>
      <c r="O1411" s="31">
        <f t="shared" si="3559"/>
        <v>33.899999999999999</v>
      </c>
      <c r="P1411" s="31">
        <f>P1412</f>
        <v>0</v>
      </c>
      <c r="Q1411" s="31">
        <f>Q1412</f>
        <v>0</v>
      </c>
      <c r="R1411" s="31">
        <f>R1412</f>
        <v>0</v>
      </c>
      <c r="S1411" s="31">
        <f>S1412</f>
        <v>0</v>
      </c>
      <c r="T1411" s="31">
        <f>T1412</f>
        <v>0</v>
      </c>
      <c r="U1411" s="31">
        <f>U1412</f>
        <v>0</v>
      </c>
      <c r="V1411" s="31">
        <f>V1412</f>
        <v>0</v>
      </c>
      <c r="W1411" s="31">
        <f>W1412</f>
        <v>0</v>
      </c>
      <c r="X1411" s="31">
        <f>X1412</f>
        <v>0</v>
      </c>
      <c r="Y1411" s="31">
        <f>Y1412</f>
        <v>0</v>
      </c>
      <c r="Z1411" s="31">
        <f>Z1412</f>
        <v>0</v>
      </c>
      <c r="AA1411" s="31">
        <f>AA1412</f>
        <v>0</v>
      </c>
      <c r="AB1411" s="31">
        <f>AB1412</f>
        <v>0</v>
      </c>
      <c r="AC1411" s="31">
        <f t="shared" si="3521"/>
        <v>33.899999999999999</v>
      </c>
      <c r="AD1411" s="31">
        <f t="shared" si="3522"/>
        <v>33.899999999999999</v>
      </c>
      <c r="AE1411" s="31">
        <f t="shared" si="3523"/>
        <v>33.899999999999999</v>
      </c>
      <c r="AF1411" s="31">
        <f>AF1412</f>
        <v>0</v>
      </c>
      <c r="AG1411" s="31">
        <f t="shared" si="3524"/>
        <v>33.899999999999999</v>
      </c>
      <c r="AH1411" s="31">
        <f t="shared" si="3525"/>
        <v>33.899999999999999</v>
      </c>
      <c r="AI1411" s="31">
        <f t="shared" si="3526"/>
        <v>33.899999999999999</v>
      </c>
      <c r="AJ1411" s="31">
        <f>AJ1412</f>
        <v>0</v>
      </c>
      <c r="AK1411" s="31">
        <f>AK1412</f>
        <v>0</v>
      </c>
      <c r="AL1411" s="31">
        <f>AL1412</f>
        <v>0</v>
      </c>
      <c r="AM1411" s="31">
        <f>AM1412</f>
        <v>0</v>
      </c>
      <c r="AN1411" s="31">
        <f>AN1412</f>
        <v>0</v>
      </c>
      <c r="AO1411" s="31">
        <f>AO1412</f>
        <v>0</v>
      </c>
      <c r="AP1411" s="31">
        <f>AP1412</f>
        <v>0</v>
      </c>
      <c r="AQ1411" s="31">
        <f>AQ1412</f>
        <v>0</v>
      </c>
      <c r="AR1411" s="31">
        <f>AR1412</f>
        <v>0</v>
      </c>
      <c r="AS1411" s="31">
        <f t="shared" si="3518"/>
        <v>33.899999999999999</v>
      </c>
      <c r="AT1411" s="31">
        <f t="shared" si="3519"/>
        <v>33.899999999999999</v>
      </c>
      <c r="AU1411" s="31">
        <f t="shared" si="3520"/>
        <v>33.899999999999999</v>
      </c>
      <c r="AV1411" s="31">
        <f>AV1412</f>
        <v>0</v>
      </c>
      <c r="AW1411" s="32"/>
      <c r="AX1411" s="32"/>
      <c r="AY1411" s="1"/>
      <c r="AZ1411" s="1"/>
      <c r="BA1411" s="1"/>
      <c r="BB1411" s="1"/>
      <c r="BC1411" s="1"/>
      <c r="BD1411" s="1"/>
      <c r="BE1411" s="1"/>
    </row>
    <row r="1412" ht="31.5">
      <c r="A1412" s="29" t="s">
        <v>516</v>
      </c>
      <c r="B1412" s="29" t="s">
        <v>63</v>
      </c>
      <c r="C1412" s="29" t="s">
        <v>295</v>
      </c>
      <c r="D1412" s="29" t="s">
        <v>454</v>
      </c>
      <c r="E1412" s="29" t="s">
        <v>39</v>
      </c>
      <c r="F1412" s="30" t="s">
        <v>40</v>
      </c>
      <c r="G1412" s="31">
        <v>33.899999999999999</v>
      </c>
      <c r="H1412" s="31">
        <v>33.899999999999999</v>
      </c>
      <c r="I1412" s="31">
        <v>33.899999999999999</v>
      </c>
      <c r="J1412" s="31"/>
      <c r="K1412" s="31"/>
      <c r="L1412" s="31"/>
      <c r="M1412" s="31">
        <f t="shared" si="3557"/>
        <v>33.899999999999999</v>
      </c>
      <c r="N1412" s="31">
        <f t="shared" si="3558"/>
        <v>33.899999999999999</v>
      </c>
      <c r="O1412" s="31">
        <f t="shared" si="3559"/>
        <v>33.899999999999999</v>
      </c>
      <c r="P1412" s="31"/>
      <c r="Q1412" s="31"/>
      <c r="R1412" s="31"/>
      <c r="S1412" s="31"/>
      <c r="T1412" s="31"/>
      <c r="U1412" s="31"/>
      <c r="V1412" s="31"/>
      <c r="W1412" s="31"/>
      <c r="X1412" s="31"/>
      <c r="Y1412" s="31"/>
      <c r="Z1412" s="31"/>
      <c r="AA1412" s="31"/>
      <c r="AB1412" s="31"/>
      <c r="AC1412" s="31">
        <f t="shared" si="3521"/>
        <v>33.899999999999999</v>
      </c>
      <c r="AD1412" s="31">
        <f t="shared" si="3522"/>
        <v>33.899999999999999</v>
      </c>
      <c r="AE1412" s="31">
        <f t="shared" si="3523"/>
        <v>33.899999999999999</v>
      </c>
      <c r="AF1412" s="31"/>
      <c r="AG1412" s="31">
        <f t="shared" si="3524"/>
        <v>33.899999999999999</v>
      </c>
      <c r="AH1412" s="31">
        <f t="shared" si="3525"/>
        <v>33.899999999999999</v>
      </c>
      <c r="AI1412" s="31">
        <f t="shared" si="3526"/>
        <v>33.899999999999999</v>
      </c>
      <c r="AJ1412" s="31"/>
      <c r="AK1412" s="31"/>
      <c r="AL1412" s="31"/>
      <c r="AM1412" s="31"/>
      <c r="AN1412" s="31"/>
      <c r="AO1412" s="31"/>
      <c r="AP1412" s="31"/>
      <c r="AQ1412" s="31"/>
      <c r="AR1412" s="31"/>
      <c r="AS1412" s="31">
        <f t="shared" si="3518"/>
        <v>33.899999999999999</v>
      </c>
      <c r="AT1412" s="31">
        <f t="shared" si="3519"/>
        <v>33.899999999999999</v>
      </c>
      <c r="AU1412" s="31">
        <f t="shared" si="3520"/>
        <v>33.899999999999999</v>
      </c>
      <c r="AV1412" s="31"/>
      <c r="AW1412" s="32"/>
      <c r="AX1412" s="32"/>
      <c r="AY1412" s="1"/>
      <c r="AZ1412" s="1"/>
      <c r="BA1412" s="1"/>
      <c r="BB1412" s="1"/>
      <c r="BC1412" s="1"/>
      <c r="BD1412" s="1"/>
      <c r="BE1412" s="1"/>
    </row>
    <row r="1413" ht="47.25">
      <c r="A1413" s="29" t="s">
        <v>516</v>
      </c>
      <c r="B1413" s="29" t="s">
        <v>63</v>
      </c>
      <c r="C1413" s="29" t="s">
        <v>295</v>
      </c>
      <c r="D1413" s="29" t="s">
        <v>456</v>
      </c>
      <c r="E1413" s="36"/>
      <c r="F1413" s="30" t="s">
        <v>457</v>
      </c>
      <c r="G1413" s="31">
        <f>G1414+G1415</f>
        <v>1744.7</v>
      </c>
      <c r="H1413" s="31">
        <f>H1414+H1415</f>
        <v>1607.6999999999998</v>
      </c>
      <c r="I1413" s="31">
        <f>I1414+I1415</f>
        <v>1558.8999999999999</v>
      </c>
      <c r="J1413" s="31">
        <f>J1414+J1415</f>
        <v>0</v>
      </c>
      <c r="K1413" s="31">
        <f>K1414+K1415</f>
        <v>0</v>
      </c>
      <c r="L1413" s="31">
        <f>L1414+L1415</f>
        <v>0</v>
      </c>
      <c r="M1413" s="31">
        <f t="shared" si="3557"/>
        <v>1744.7</v>
      </c>
      <c r="N1413" s="31">
        <f t="shared" si="3558"/>
        <v>1607.6999999999998</v>
      </c>
      <c r="O1413" s="31">
        <f t="shared" si="3559"/>
        <v>1558.8999999999999</v>
      </c>
      <c r="P1413" s="31">
        <f>P1414+P1415</f>
        <v>0</v>
      </c>
      <c r="Q1413" s="31">
        <f>Q1414+Q1415</f>
        <v>0</v>
      </c>
      <c r="R1413" s="31">
        <f>R1414+R1415</f>
        <v>-413</v>
      </c>
      <c r="S1413" s="31">
        <f>S1414+S1415</f>
        <v>0</v>
      </c>
      <c r="T1413" s="31">
        <f>T1414+T1415</f>
        <v>0</v>
      </c>
      <c r="U1413" s="31">
        <f>U1414+U1415</f>
        <v>0</v>
      </c>
      <c r="V1413" s="31">
        <f>V1414+V1415</f>
        <v>0</v>
      </c>
      <c r="W1413" s="31">
        <f>W1414+W1415</f>
        <v>0</v>
      </c>
      <c r="X1413" s="31">
        <f>X1414+X1415</f>
        <v>0</v>
      </c>
      <c r="Y1413" s="31">
        <f>Y1414+Y1415</f>
        <v>0</v>
      </c>
      <c r="Z1413" s="31">
        <f>Z1414+Z1415</f>
        <v>0</v>
      </c>
      <c r="AA1413" s="31">
        <f>AA1414+AA1415</f>
        <v>0</v>
      </c>
      <c r="AB1413" s="31">
        <f>AB1414+AB1415</f>
        <v>0</v>
      </c>
      <c r="AC1413" s="31">
        <f t="shared" si="3521"/>
        <v>1331.7</v>
      </c>
      <c r="AD1413" s="31">
        <f t="shared" si="3522"/>
        <v>1607.6999999999998</v>
      </c>
      <c r="AE1413" s="31">
        <f t="shared" si="3523"/>
        <v>1558.8999999999999</v>
      </c>
      <c r="AF1413" s="31">
        <f>AF1414+AF1415</f>
        <v>0</v>
      </c>
      <c r="AG1413" s="31">
        <f t="shared" si="3524"/>
        <v>1331.7</v>
      </c>
      <c r="AH1413" s="31">
        <f t="shared" si="3525"/>
        <v>1607.6999999999998</v>
      </c>
      <c r="AI1413" s="31">
        <f t="shared" si="3526"/>
        <v>1558.8999999999999</v>
      </c>
      <c r="AJ1413" s="31">
        <f>AJ1414+AJ1415</f>
        <v>0</v>
      </c>
      <c r="AK1413" s="31">
        <f>AK1414+AK1415</f>
        <v>0</v>
      </c>
      <c r="AL1413" s="31">
        <f>AL1414+AL1415</f>
        <v>0</v>
      </c>
      <c r="AM1413" s="31">
        <f>AM1414+AM1415</f>
        <v>0</v>
      </c>
      <c r="AN1413" s="31">
        <f>AN1414+AN1415</f>
        <v>0</v>
      </c>
      <c r="AO1413" s="31">
        <f>AO1414+AO1415</f>
        <v>0</v>
      </c>
      <c r="AP1413" s="31">
        <f>AP1414+AP1415</f>
        <v>0</v>
      </c>
      <c r="AQ1413" s="31">
        <f>AQ1414+AQ1415</f>
        <v>0</v>
      </c>
      <c r="AR1413" s="31">
        <f>AR1414+AR1415</f>
        <v>0</v>
      </c>
      <c r="AS1413" s="31">
        <f t="shared" si="3518"/>
        <v>1331.7</v>
      </c>
      <c r="AT1413" s="31">
        <f t="shared" si="3519"/>
        <v>1607.6999999999998</v>
      </c>
      <c r="AU1413" s="31">
        <f t="shared" si="3520"/>
        <v>1558.8999999999999</v>
      </c>
      <c r="AV1413" s="31">
        <f>AV1414+AV1415</f>
        <v>0</v>
      </c>
      <c r="AW1413" s="32"/>
      <c r="AX1413" s="32"/>
      <c r="AY1413" s="1"/>
      <c r="AZ1413" s="1"/>
      <c r="BA1413" s="1"/>
      <c r="BB1413" s="1"/>
      <c r="BC1413" s="1"/>
      <c r="BD1413" s="1"/>
      <c r="BE1413" s="1"/>
    </row>
    <row r="1414" ht="31.5">
      <c r="A1414" s="29" t="s">
        <v>516</v>
      </c>
      <c r="B1414" s="29" t="s">
        <v>63</v>
      </c>
      <c r="C1414" s="29" t="s">
        <v>295</v>
      </c>
      <c r="D1414" s="29" t="s">
        <v>456</v>
      </c>
      <c r="E1414" s="29" t="s">
        <v>39</v>
      </c>
      <c r="F1414" s="30" t="s">
        <v>40</v>
      </c>
      <c r="G1414" s="31">
        <v>1373</v>
      </c>
      <c r="H1414" s="31">
        <v>1305.0999999999999</v>
      </c>
      <c r="I1414" s="31">
        <v>1305.0999999999999</v>
      </c>
      <c r="J1414" s="31"/>
      <c r="K1414" s="31"/>
      <c r="L1414" s="31"/>
      <c r="M1414" s="31">
        <f t="shared" si="3557"/>
        <v>1373</v>
      </c>
      <c r="N1414" s="31">
        <f t="shared" si="3558"/>
        <v>1305.0999999999999</v>
      </c>
      <c r="O1414" s="31">
        <f t="shared" si="3559"/>
        <v>1305.0999999999999</v>
      </c>
      <c r="P1414" s="31"/>
      <c r="Q1414" s="31"/>
      <c r="R1414" s="31">
        <v>-413</v>
      </c>
      <c r="S1414" s="31"/>
      <c r="T1414" s="31"/>
      <c r="U1414" s="31"/>
      <c r="V1414" s="31"/>
      <c r="W1414" s="31"/>
      <c r="X1414" s="31"/>
      <c r="Y1414" s="31"/>
      <c r="Z1414" s="31"/>
      <c r="AA1414" s="31"/>
      <c r="AB1414" s="31"/>
      <c r="AC1414" s="31">
        <f t="shared" si="3521"/>
        <v>960</v>
      </c>
      <c r="AD1414" s="31">
        <f t="shared" si="3522"/>
        <v>1305.0999999999999</v>
      </c>
      <c r="AE1414" s="31">
        <f t="shared" si="3523"/>
        <v>1305.0999999999999</v>
      </c>
      <c r="AF1414" s="31"/>
      <c r="AG1414" s="31">
        <f t="shared" si="3524"/>
        <v>960</v>
      </c>
      <c r="AH1414" s="31">
        <f t="shared" si="3525"/>
        <v>1305.0999999999999</v>
      </c>
      <c r="AI1414" s="31">
        <f t="shared" si="3526"/>
        <v>1305.0999999999999</v>
      </c>
      <c r="AJ1414" s="31"/>
      <c r="AK1414" s="31"/>
      <c r="AL1414" s="31"/>
      <c r="AM1414" s="31"/>
      <c r="AN1414" s="31"/>
      <c r="AO1414" s="31"/>
      <c r="AP1414" s="31"/>
      <c r="AQ1414" s="31"/>
      <c r="AR1414" s="31"/>
      <c r="AS1414" s="31">
        <f t="shared" si="3518"/>
        <v>960</v>
      </c>
      <c r="AT1414" s="31">
        <f t="shared" si="3519"/>
        <v>1305.0999999999999</v>
      </c>
      <c r="AU1414" s="31">
        <f t="shared" si="3520"/>
        <v>1305.0999999999999</v>
      </c>
      <c r="AV1414" s="31"/>
      <c r="AW1414" s="32"/>
      <c r="AX1414" s="32"/>
      <c r="AY1414" s="1"/>
      <c r="AZ1414" s="1"/>
      <c r="BA1414" s="1"/>
      <c r="BB1414" s="1"/>
      <c r="BC1414" s="1"/>
      <c r="BD1414" s="1"/>
      <c r="BE1414" s="1"/>
    </row>
    <row r="1415">
      <c r="A1415" s="29" t="s">
        <v>516</v>
      </c>
      <c r="B1415" s="29" t="s">
        <v>63</v>
      </c>
      <c r="C1415" s="29" t="s">
        <v>295</v>
      </c>
      <c r="D1415" s="29" t="s">
        <v>456</v>
      </c>
      <c r="E1415" s="29" t="s">
        <v>41</v>
      </c>
      <c r="F1415" s="30" t="s">
        <v>42</v>
      </c>
      <c r="G1415" s="31">
        <v>371.69999999999999</v>
      </c>
      <c r="H1415" s="31">
        <v>302.60000000000002</v>
      </c>
      <c r="I1415" s="31">
        <v>253.80000000000001</v>
      </c>
      <c r="J1415" s="31"/>
      <c r="K1415" s="31"/>
      <c r="L1415" s="31"/>
      <c r="M1415" s="31">
        <f t="shared" si="3557"/>
        <v>371.69999999999999</v>
      </c>
      <c r="N1415" s="31">
        <f t="shared" si="3558"/>
        <v>302.60000000000002</v>
      </c>
      <c r="O1415" s="31">
        <f t="shared" si="3559"/>
        <v>253.80000000000001</v>
      </c>
      <c r="P1415" s="31"/>
      <c r="Q1415" s="31"/>
      <c r="R1415" s="31"/>
      <c r="S1415" s="31"/>
      <c r="T1415" s="31"/>
      <c r="U1415" s="31"/>
      <c r="V1415" s="31"/>
      <c r="W1415" s="31"/>
      <c r="X1415" s="31"/>
      <c r="Y1415" s="31"/>
      <c r="Z1415" s="31"/>
      <c r="AA1415" s="31"/>
      <c r="AB1415" s="31"/>
      <c r="AC1415" s="31">
        <f t="shared" si="3521"/>
        <v>371.69999999999999</v>
      </c>
      <c r="AD1415" s="31">
        <f t="shared" si="3522"/>
        <v>302.60000000000002</v>
      </c>
      <c r="AE1415" s="31">
        <f t="shared" si="3523"/>
        <v>253.80000000000001</v>
      </c>
      <c r="AF1415" s="31"/>
      <c r="AG1415" s="31">
        <f t="shared" si="3524"/>
        <v>371.69999999999999</v>
      </c>
      <c r="AH1415" s="31">
        <f t="shared" si="3525"/>
        <v>302.60000000000002</v>
      </c>
      <c r="AI1415" s="31">
        <f t="shared" si="3526"/>
        <v>253.80000000000001</v>
      </c>
      <c r="AJ1415" s="31"/>
      <c r="AK1415" s="31"/>
      <c r="AL1415" s="31"/>
      <c r="AM1415" s="31"/>
      <c r="AN1415" s="31"/>
      <c r="AO1415" s="31"/>
      <c r="AP1415" s="31"/>
      <c r="AQ1415" s="31"/>
      <c r="AR1415" s="31"/>
      <c r="AS1415" s="31">
        <f t="shared" si="3518"/>
        <v>371.69999999999999</v>
      </c>
      <c r="AT1415" s="31">
        <f t="shared" si="3519"/>
        <v>302.60000000000002</v>
      </c>
      <c r="AU1415" s="31">
        <f t="shared" si="3520"/>
        <v>253.80000000000001</v>
      </c>
      <c r="AV1415" s="31"/>
      <c r="AW1415" s="32"/>
      <c r="AX1415" s="32"/>
      <c r="AY1415" s="1"/>
      <c r="AZ1415" s="1"/>
      <c r="BA1415" s="1"/>
      <c r="BB1415" s="1"/>
      <c r="BC1415" s="1"/>
      <c r="BD1415" s="1"/>
      <c r="BE1415" s="1"/>
    </row>
    <row r="1416" s="24" customFormat="1" ht="31.5">
      <c r="A1416" s="25" t="s">
        <v>516</v>
      </c>
      <c r="B1416" s="25" t="s">
        <v>63</v>
      </c>
      <c r="C1416" s="25" t="s">
        <v>144</v>
      </c>
      <c r="D1416" s="25"/>
      <c r="E1416" s="35"/>
      <c r="F1416" s="26" t="s">
        <v>145</v>
      </c>
      <c r="G1416" s="27">
        <f t="shared" ref="G1416:G1417" si="3600">G1417</f>
        <v>1916.5</v>
      </c>
      <c r="H1416" s="27">
        <f t="shared" ref="H1416:H1417" si="3601">H1417</f>
        <v>1951.5999999999999</v>
      </c>
      <c r="I1416" s="27">
        <f t="shared" ref="I1416:I1417" si="3602">I1417</f>
        <v>1951.5999999999999</v>
      </c>
      <c r="J1416" s="27">
        <f t="shared" ref="J1416:J1417" si="3603">J1417</f>
        <v>0</v>
      </c>
      <c r="K1416" s="27">
        <f t="shared" ref="K1416:K1417" si="3604">K1417</f>
        <v>0</v>
      </c>
      <c r="L1416" s="27">
        <f t="shared" ref="L1416:L1417" si="3605">L1417</f>
        <v>0</v>
      </c>
      <c r="M1416" s="27">
        <f t="shared" si="3557"/>
        <v>1916.5</v>
      </c>
      <c r="N1416" s="27">
        <f t="shared" si="3558"/>
        <v>1951.5999999999999</v>
      </c>
      <c r="O1416" s="27">
        <f t="shared" si="3559"/>
        <v>1951.5999999999999</v>
      </c>
      <c r="P1416" s="27">
        <f t="shared" ref="P1416:P1417" si="3606">P1417</f>
        <v>0</v>
      </c>
      <c r="Q1416" s="27">
        <f t="shared" ref="Q1416:Q1417" si="3607">Q1417</f>
        <v>0</v>
      </c>
      <c r="R1416" s="27">
        <f t="shared" ref="R1416:R1417" si="3608">R1417</f>
        <v>0</v>
      </c>
      <c r="S1416" s="27">
        <f t="shared" ref="S1416:S1417" si="3609">S1417</f>
        <v>0</v>
      </c>
      <c r="T1416" s="27">
        <f t="shared" ref="T1416:T1417" si="3610">T1417</f>
        <v>0</v>
      </c>
      <c r="U1416" s="27">
        <f t="shared" ref="U1416:U1417" si="3611">U1417</f>
        <v>0</v>
      </c>
      <c r="V1416" s="27">
        <f t="shared" ref="V1416:V1417" si="3612">V1417</f>
        <v>0</v>
      </c>
      <c r="W1416" s="27">
        <f t="shared" ref="W1416:W1417" si="3613">W1417</f>
        <v>0</v>
      </c>
      <c r="X1416" s="27">
        <f t="shared" ref="X1416:X1417" si="3614">X1417</f>
        <v>0</v>
      </c>
      <c r="Y1416" s="27">
        <f t="shared" ref="Y1416:Y1417" si="3615">Y1417</f>
        <v>0</v>
      </c>
      <c r="Z1416" s="27">
        <f t="shared" ref="Z1416:Z1417" si="3616">Z1417</f>
        <v>0</v>
      </c>
      <c r="AA1416" s="27">
        <f t="shared" ref="AA1416:AA1417" si="3617">AA1417</f>
        <v>0</v>
      </c>
      <c r="AB1416" s="27">
        <f t="shared" ref="AB1416:AB1417" si="3618">AB1417</f>
        <v>0</v>
      </c>
      <c r="AC1416" s="27">
        <f t="shared" si="3521"/>
        <v>1916.5</v>
      </c>
      <c r="AD1416" s="27">
        <f t="shared" si="3522"/>
        <v>1951.5999999999999</v>
      </c>
      <c r="AE1416" s="27">
        <f t="shared" si="3523"/>
        <v>1951.5999999999999</v>
      </c>
      <c r="AF1416" s="27">
        <f t="shared" ref="AF1416:AF1417" si="3619">AF1417</f>
        <v>0</v>
      </c>
      <c r="AG1416" s="27">
        <f t="shared" si="3524"/>
        <v>1916.5</v>
      </c>
      <c r="AH1416" s="27">
        <f t="shared" si="3525"/>
        <v>1951.5999999999999</v>
      </c>
      <c r="AI1416" s="27">
        <f t="shared" si="3526"/>
        <v>1951.5999999999999</v>
      </c>
      <c r="AJ1416" s="27">
        <f t="shared" ref="AJ1416:AJ1417" si="3620">AJ1417</f>
        <v>0</v>
      </c>
      <c r="AK1416" s="27">
        <f t="shared" ref="AK1416:AK1417" si="3621">AK1417</f>
        <v>0</v>
      </c>
      <c r="AL1416" s="27">
        <f t="shared" ref="AL1416:AL1417" si="3622">AL1417</f>
        <v>0</v>
      </c>
      <c r="AM1416" s="27">
        <f t="shared" ref="AM1416:AM1417" si="3623">AM1417</f>
        <v>0</v>
      </c>
      <c r="AN1416" s="27">
        <f t="shared" ref="AN1416:AN1417" si="3624">AN1417</f>
        <v>0</v>
      </c>
      <c r="AO1416" s="27">
        <f t="shared" ref="AO1416:AO1417" si="3625">AO1417</f>
        <v>0</v>
      </c>
      <c r="AP1416" s="27">
        <f t="shared" ref="AP1416:AP1417" si="3626">AP1417</f>
        <v>0</v>
      </c>
      <c r="AQ1416" s="27">
        <f t="shared" ref="AQ1416:AQ1417" si="3627">AQ1417</f>
        <v>0</v>
      </c>
      <c r="AR1416" s="27">
        <f t="shared" ref="AR1416:AR1417" si="3628">AR1417</f>
        <v>0</v>
      </c>
      <c r="AS1416" s="27">
        <f t="shared" si="3518"/>
        <v>1916.5</v>
      </c>
      <c r="AT1416" s="27">
        <f t="shared" si="3519"/>
        <v>1951.5999999999999</v>
      </c>
      <c r="AU1416" s="27">
        <f t="shared" si="3520"/>
        <v>1951.5999999999999</v>
      </c>
      <c r="AV1416" s="27">
        <f t="shared" ref="AV1416:AV1417" si="3629">AV1417</f>
        <v>0</v>
      </c>
      <c r="AW1416" s="28"/>
      <c r="AX1416" s="28"/>
      <c r="AY1416" s="24"/>
      <c r="AZ1416" s="24"/>
      <c r="BA1416" s="24"/>
      <c r="BB1416" s="24"/>
      <c r="BC1416" s="24"/>
      <c r="BD1416" s="24"/>
      <c r="BE1416" s="24"/>
    </row>
    <row r="1417" ht="31.5">
      <c r="A1417" s="29" t="s">
        <v>516</v>
      </c>
      <c r="B1417" s="29" t="s">
        <v>63</v>
      </c>
      <c r="C1417" s="29" t="s">
        <v>144</v>
      </c>
      <c r="D1417" s="29" t="s">
        <v>55</v>
      </c>
      <c r="E1417" s="36"/>
      <c r="F1417" s="30" t="s">
        <v>56</v>
      </c>
      <c r="G1417" s="31">
        <f t="shared" si="3600"/>
        <v>1916.5</v>
      </c>
      <c r="H1417" s="31">
        <f t="shared" si="3601"/>
        <v>1951.5999999999999</v>
      </c>
      <c r="I1417" s="31">
        <f t="shared" si="3602"/>
        <v>1951.5999999999999</v>
      </c>
      <c r="J1417" s="31">
        <f t="shared" si="3603"/>
        <v>0</v>
      </c>
      <c r="K1417" s="31">
        <f t="shared" si="3604"/>
        <v>0</v>
      </c>
      <c r="L1417" s="31">
        <f t="shared" si="3605"/>
        <v>0</v>
      </c>
      <c r="M1417" s="31">
        <f t="shared" si="3557"/>
        <v>1916.5</v>
      </c>
      <c r="N1417" s="31">
        <f t="shared" si="3558"/>
        <v>1951.5999999999999</v>
      </c>
      <c r="O1417" s="31">
        <f t="shared" si="3559"/>
        <v>1951.5999999999999</v>
      </c>
      <c r="P1417" s="31">
        <f t="shared" si="3606"/>
        <v>0</v>
      </c>
      <c r="Q1417" s="31">
        <f t="shared" si="3607"/>
        <v>0</v>
      </c>
      <c r="R1417" s="31">
        <f t="shared" si="3608"/>
        <v>0</v>
      </c>
      <c r="S1417" s="31">
        <f t="shared" si="3609"/>
        <v>0</v>
      </c>
      <c r="T1417" s="31">
        <f t="shared" si="3610"/>
        <v>0</v>
      </c>
      <c r="U1417" s="31">
        <f t="shared" si="3611"/>
        <v>0</v>
      </c>
      <c r="V1417" s="31">
        <f t="shared" si="3612"/>
        <v>0</v>
      </c>
      <c r="W1417" s="31">
        <f t="shared" si="3613"/>
        <v>0</v>
      </c>
      <c r="X1417" s="31">
        <f t="shared" si="3614"/>
        <v>0</v>
      </c>
      <c r="Y1417" s="31">
        <f t="shared" si="3615"/>
        <v>0</v>
      </c>
      <c r="Z1417" s="31">
        <f t="shared" si="3616"/>
        <v>0</v>
      </c>
      <c r="AA1417" s="31">
        <f t="shared" si="3617"/>
        <v>0</v>
      </c>
      <c r="AB1417" s="31">
        <f t="shared" si="3618"/>
        <v>0</v>
      </c>
      <c r="AC1417" s="31">
        <f t="shared" si="3521"/>
        <v>1916.5</v>
      </c>
      <c r="AD1417" s="31">
        <f t="shared" si="3522"/>
        <v>1951.5999999999999</v>
      </c>
      <c r="AE1417" s="31">
        <f t="shared" si="3523"/>
        <v>1951.5999999999999</v>
      </c>
      <c r="AF1417" s="31">
        <f t="shared" si="3619"/>
        <v>0</v>
      </c>
      <c r="AG1417" s="31">
        <f t="shared" si="3524"/>
        <v>1916.5</v>
      </c>
      <c r="AH1417" s="31">
        <f t="shared" si="3525"/>
        <v>1951.5999999999999</v>
      </c>
      <c r="AI1417" s="31">
        <f t="shared" si="3526"/>
        <v>1951.5999999999999</v>
      </c>
      <c r="AJ1417" s="31">
        <f t="shared" si="3620"/>
        <v>0</v>
      </c>
      <c r="AK1417" s="31">
        <f t="shared" si="3621"/>
        <v>0</v>
      </c>
      <c r="AL1417" s="31">
        <f t="shared" si="3622"/>
        <v>0</v>
      </c>
      <c r="AM1417" s="31">
        <f t="shared" si="3623"/>
        <v>0</v>
      </c>
      <c r="AN1417" s="31">
        <f t="shared" si="3624"/>
        <v>0</v>
      </c>
      <c r="AO1417" s="31">
        <f t="shared" si="3625"/>
        <v>0</v>
      </c>
      <c r="AP1417" s="31">
        <f t="shared" si="3626"/>
        <v>0</v>
      </c>
      <c r="AQ1417" s="31">
        <f t="shared" si="3627"/>
        <v>0</v>
      </c>
      <c r="AR1417" s="31">
        <f t="shared" si="3628"/>
        <v>0</v>
      </c>
      <c r="AS1417" s="31">
        <f t="shared" si="3518"/>
        <v>1916.5</v>
      </c>
      <c r="AT1417" s="31">
        <f t="shared" si="3519"/>
        <v>1951.5999999999999</v>
      </c>
      <c r="AU1417" s="31">
        <f t="shared" si="3520"/>
        <v>1951.5999999999999</v>
      </c>
      <c r="AV1417" s="31">
        <f t="shared" si="3629"/>
        <v>0</v>
      </c>
      <c r="AW1417" s="32"/>
      <c r="AX1417" s="32"/>
      <c r="AY1417" s="1"/>
      <c r="AZ1417" s="1"/>
      <c r="BA1417" s="1"/>
      <c r="BB1417" s="1"/>
      <c r="BC1417" s="1"/>
      <c r="BD1417" s="1"/>
      <c r="BE1417" s="1"/>
    </row>
    <row r="1418">
      <c r="A1418" s="29" t="s">
        <v>516</v>
      </c>
      <c r="B1418" s="29" t="s">
        <v>63</v>
      </c>
      <c r="C1418" s="29" t="s">
        <v>144</v>
      </c>
      <c r="D1418" s="29" t="s">
        <v>57</v>
      </c>
      <c r="E1418" s="36"/>
      <c r="F1418" s="30" t="s">
        <v>58</v>
      </c>
      <c r="G1418" s="31">
        <f>G1419+G1421</f>
        <v>1916.5</v>
      </c>
      <c r="H1418" s="31">
        <f>H1419+H1421</f>
        <v>1951.5999999999999</v>
      </c>
      <c r="I1418" s="31">
        <f>I1419+I1421</f>
        <v>1951.5999999999999</v>
      </c>
      <c r="J1418" s="31">
        <f>J1419+J1421</f>
        <v>0</v>
      </c>
      <c r="K1418" s="31">
        <f>K1419+K1421</f>
        <v>0</v>
      </c>
      <c r="L1418" s="31">
        <f>L1419+L1421</f>
        <v>0</v>
      </c>
      <c r="M1418" s="31">
        <f t="shared" si="3557"/>
        <v>1916.5</v>
      </c>
      <c r="N1418" s="31">
        <f t="shared" si="3558"/>
        <v>1951.5999999999999</v>
      </c>
      <c r="O1418" s="31">
        <f t="shared" si="3559"/>
        <v>1951.5999999999999</v>
      </c>
      <c r="P1418" s="31">
        <f>P1419+P1421</f>
        <v>0</v>
      </c>
      <c r="Q1418" s="31">
        <f>Q1419+Q1421</f>
        <v>0</v>
      </c>
      <c r="R1418" s="31">
        <f>R1419+R1421</f>
        <v>0</v>
      </c>
      <c r="S1418" s="31">
        <f>S1419+S1421</f>
        <v>0</v>
      </c>
      <c r="T1418" s="31">
        <f>T1419+T1421</f>
        <v>0</v>
      </c>
      <c r="U1418" s="31">
        <f>U1419+U1421</f>
        <v>0</v>
      </c>
      <c r="V1418" s="31">
        <f>V1419+V1421</f>
        <v>0</v>
      </c>
      <c r="W1418" s="31">
        <f>W1419+W1421</f>
        <v>0</v>
      </c>
      <c r="X1418" s="31">
        <f>X1419+X1421</f>
        <v>0</v>
      </c>
      <c r="Y1418" s="31">
        <f>Y1419+Y1421</f>
        <v>0</v>
      </c>
      <c r="Z1418" s="31">
        <f>Z1419+Z1421</f>
        <v>0</v>
      </c>
      <c r="AA1418" s="31">
        <f>AA1419+AA1421</f>
        <v>0</v>
      </c>
      <c r="AB1418" s="31">
        <f>AB1419+AB1421</f>
        <v>0</v>
      </c>
      <c r="AC1418" s="31">
        <f t="shared" si="3521"/>
        <v>1916.5</v>
      </c>
      <c r="AD1418" s="31">
        <f t="shared" si="3522"/>
        <v>1951.5999999999999</v>
      </c>
      <c r="AE1418" s="31">
        <f t="shared" si="3523"/>
        <v>1951.5999999999999</v>
      </c>
      <c r="AF1418" s="31">
        <f>AF1419+AF1421</f>
        <v>0</v>
      </c>
      <c r="AG1418" s="31">
        <f t="shared" si="3524"/>
        <v>1916.5</v>
      </c>
      <c r="AH1418" s="31">
        <f t="shared" si="3525"/>
        <v>1951.5999999999999</v>
      </c>
      <c r="AI1418" s="31">
        <f t="shared" si="3526"/>
        <v>1951.5999999999999</v>
      </c>
      <c r="AJ1418" s="31">
        <f>AJ1419+AJ1421</f>
        <v>0</v>
      </c>
      <c r="AK1418" s="31">
        <f>AK1419+AK1421</f>
        <v>0</v>
      </c>
      <c r="AL1418" s="31">
        <f>AL1419+AL1421</f>
        <v>0</v>
      </c>
      <c r="AM1418" s="31">
        <f>AM1419+AM1421</f>
        <v>0</v>
      </c>
      <c r="AN1418" s="31">
        <f>AN1419+AN1421</f>
        <v>0</v>
      </c>
      <c r="AO1418" s="31">
        <f>AO1419+AO1421</f>
        <v>0</v>
      </c>
      <c r="AP1418" s="31">
        <f>AP1419+AP1421</f>
        <v>0</v>
      </c>
      <c r="AQ1418" s="31">
        <f>AQ1419+AQ1421</f>
        <v>0</v>
      </c>
      <c r="AR1418" s="31">
        <f>AR1419+AR1421</f>
        <v>0</v>
      </c>
      <c r="AS1418" s="31">
        <f t="shared" si="3518"/>
        <v>1916.5</v>
      </c>
      <c r="AT1418" s="31">
        <f t="shared" si="3519"/>
        <v>1951.5999999999999</v>
      </c>
      <c r="AU1418" s="31">
        <f t="shared" si="3520"/>
        <v>1951.5999999999999</v>
      </c>
      <c r="AV1418" s="31">
        <f>AV1419+AV1421</f>
        <v>0</v>
      </c>
      <c r="AW1418" s="32"/>
      <c r="AX1418" s="32"/>
      <c r="AY1418" s="1"/>
      <c r="AZ1418" s="1"/>
      <c r="BA1418" s="1"/>
      <c r="BB1418" s="1"/>
      <c r="BC1418" s="1"/>
      <c r="BD1418" s="1"/>
      <c r="BE1418" s="1"/>
    </row>
    <row r="1419" ht="31.5">
      <c r="A1419" s="29" t="s">
        <v>516</v>
      </c>
      <c r="B1419" s="29" t="s">
        <v>63</v>
      </c>
      <c r="C1419" s="29" t="s">
        <v>144</v>
      </c>
      <c r="D1419" s="29" t="s">
        <v>146</v>
      </c>
      <c r="E1419" s="36"/>
      <c r="F1419" s="30" t="s">
        <v>147</v>
      </c>
      <c r="G1419" s="31">
        <f>G1420</f>
        <v>292.39999999999998</v>
      </c>
      <c r="H1419" s="31">
        <f>H1420</f>
        <v>292.39999999999998</v>
      </c>
      <c r="I1419" s="31">
        <f>I1420</f>
        <v>292.39999999999998</v>
      </c>
      <c r="J1419" s="31">
        <f>J1420</f>
        <v>0</v>
      </c>
      <c r="K1419" s="31">
        <f>K1420</f>
        <v>0</v>
      </c>
      <c r="L1419" s="31">
        <f>L1420</f>
        <v>0</v>
      </c>
      <c r="M1419" s="31">
        <f t="shared" si="3557"/>
        <v>292.39999999999998</v>
      </c>
      <c r="N1419" s="31">
        <f t="shared" si="3558"/>
        <v>292.39999999999998</v>
      </c>
      <c r="O1419" s="31">
        <f t="shared" si="3559"/>
        <v>292.39999999999998</v>
      </c>
      <c r="P1419" s="31">
        <f>P1420</f>
        <v>0</v>
      </c>
      <c r="Q1419" s="31">
        <f>Q1420</f>
        <v>0</v>
      </c>
      <c r="R1419" s="31">
        <f>R1420</f>
        <v>0</v>
      </c>
      <c r="S1419" s="31">
        <f>S1420</f>
        <v>0</v>
      </c>
      <c r="T1419" s="31">
        <f>T1420</f>
        <v>0</v>
      </c>
      <c r="U1419" s="31">
        <f>U1420</f>
        <v>0</v>
      </c>
      <c r="V1419" s="31">
        <f>V1420</f>
        <v>0</v>
      </c>
      <c r="W1419" s="31">
        <f>W1420</f>
        <v>0</v>
      </c>
      <c r="X1419" s="31">
        <f>X1420</f>
        <v>0</v>
      </c>
      <c r="Y1419" s="31">
        <f>Y1420</f>
        <v>0</v>
      </c>
      <c r="Z1419" s="31">
        <f>Z1420</f>
        <v>0</v>
      </c>
      <c r="AA1419" s="31">
        <f>AA1420</f>
        <v>0</v>
      </c>
      <c r="AB1419" s="31">
        <f>AB1420</f>
        <v>0</v>
      </c>
      <c r="AC1419" s="31">
        <f t="shared" si="3521"/>
        <v>292.39999999999998</v>
      </c>
      <c r="AD1419" s="31">
        <f t="shared" si="3522"/>
        <v>292.39999999999998</v>
      </c>
      <c r="AE1419" s="31">
        <f t="shared" si="3523"/>
        <v>292.39999999999998</v>
      </c>
      <c r="AF1419" s="31">
        <f>AF1420</f>
        <v>0</v>
      </c>
      <c r="AG1419" s="31">
        <f t="shared" si="3524"/>
        <v>292.39999999999998</v>
      </c>
      <c r="AH1419" s="31">
        <f t="shared" si="3525"/>
        <v>292.39999999999998</v>
      </c>
      <c r="AI1419" s="31">
        <f t="shared" si="3526"/>
        <v>292.39999999999998</v>
      </c>
      <c r="AJ1419" s="31">
        <f>AJ1420</f>
        <v>0</v>
      </c>
      <c r="AK1419" s="31">
        <f>AK1420</f>
        <v>0</v>
      </c>
      <c r="AL1419" s="31">
        <f>AL1420</f>
        <v>0</v>
      </c>
      <c r="AM1419" s="31">
        <f>AM1420</f>
        <v>0</v>
      </c>
      <c r="AN1419" s="31">
        <f>AN1420</f>
        <v>0</v>
      </c>
      <c r="AO1419" s="31">
        <f>AO1420</f>
        <v>0</v>
      </c>
      <c r="AP1419" s="31">
        <f>AP1420</f>
        <v>0</v>
      </c>
      <c r="AQ1419" s="31">
        <f>AQ1420</f>
        <v>0</v>
      </c>
      <c r="AR1419" s="31">
        <f>AR1420</f>
        <v>0</v>
      </c>
      <c r="AS1419" s="31">
        <f t="shared" si="3518"/>
        <v>292.39999999999998</v>
      </c>
      <c r="AT1419" s="31">
        <f t="shared" si="3519"/>
        <v>292.39999999999998</v>
      </c>
      <c r="AU1419" s="31">
        <f t="shared" si="3520"/>
        <v>292.39999999999998</v>
      </c>
      <c r="AV1419" s="31">
        <f>AV1420</f>
        <v>0</v>
      </c>
      <c r="AW1419" s="32"/>
      <c r="AX1419" s="32"/>
      <c r="AY1419" s="1"/>
      <c r="AZ1419" s="1"/>
      <c r="BA1419" s="1"/>
      <c r="BB1419" s="1"/>
      <c r="BC1419" s="1"/>
      <c r="BD1419" s="1"/>
      <c r="BE1419" s="1"/>
    </row>
    <row r="1420" ht="31.5">
      <c r="A1420" s="29" t="s">
        <v>516</v>
      </c>
      <c r="B1420" s="29" t="s">
        <v>63</v>
      </c>
      <c r="C1420" s="29" t="s">
        <v>144</v>
      </c>
      <c r="D1420" s="29" t="s">
        <v>146</v>
      </c>
      <c r="E1420" s="29" t="s">
        <v>39</v>
      </c>
      <c r="F1420" s="30" t="s">
        <v>40</v>
      </c>
      <c r="G1420" s="31">
        <v>292.39999999999998</v>
      </c>
      <c r="H1420" s="31">
        <v>292.39999999999998</v>
      </c>
      <c r="I1420" s="31">
        <v>292.39999999999998</v>
      </c>
      <c r="J1420" s="31"/>
      <c r="K1420" s="31"/>
      <c r="L1420" s="31"/>
      <c r="M1420" s="31">
        <f t="shared" si="3557"/>
        <v>292.39999999999998</v>
      </c>
      <c r="N1420" s="31">
        <f t="shared" si="3558"/>
        <v>292.39999999999998</v>
      </c>
      <c r="O1420" s="31">
        <f t="shared" si="3559"/>
        <v>292.39999999999998</v>
      </c>
      <c r="P1420" s="31"/>
      <c r="Q1420" s="31"/>
      <c r="R1420" s="31"/>
      <c r="S1420" s="31"/>
      <c r="T1420" s="31"/>
      <c r="U1420" s="31"/>
      <c r="V1420" s="31"/>
      <c r="W1420" s="31"/>
      <c r="X1420" s="31"/>
      <c r="Y1420" s="31"/>
      <c r="Z1420" s="31"/>
      <c r="AA1420" s="31"/>
      <c r="AB1420" s="31"/>
      <c r="AC1420" s="31">
        <f t="shared" si="3521"/>
        <v>292.39999999999998</v>
      </c>
      <c r="AD1420" s="31">
        <f t="shared" si="3522"/>
        <v>292.39999999999998</v>
      </c>
      <c r="AE1420" s="31">
        <f t="shared" si="3523"/>
        <v>292.39999999999998</v>
      </c>
      <c r="AF1420" s="31"/>
      <c r="AG1420" s="31">
        <f t="shared" si="3524"/>
        <v>292.39999999999998</v>
      </c>
      <c r="AH1420" s="31">
        <f t="shared" si="3525"/>
        <v>292.39999999999998</v>
      </c>
      <c r="AI1420" s="31">
        <f t="shared" si="3526"/>
        <v>292.39999999999998</v>
      </c>
      <c r="AJ1420" s="31"/>
      <c r="AK1420" s="31"/>
      <c r="AL1420" s="31"/>
      <c r="AM1420" s="31"/>
      <c r="AN1420" s="31"/>
      <c r="AO1420" s="31"/>
      <c r="AP1420" s="31"/>
      <c r="AQ1420" s="31"/>
      <c r="AR1420" s="31"/>
      <c r="AS1420" s="31">
        <f t="shared" si="3518"/>
        <v>292.39999999999998</v>
      </c>
      <c r="AT1420" s="31">
        <f t="shared" si="3519"/>
        <v>292.39999999999998</v>
      </c>
      <c r="AU1420" s="31">
        <f t="shared" si="3520"/>
        <v>292.39999999999998</v>
      </c>
      <c r="AV1420" s="31"/>
      <c r="AW1420" s="32"/>
      <c r="AX1420" s="32"/>
      <c r="AY1420" s="1"/>
      <c r="AZ1420" s="1"/>
      <c r="BA1420" s="1"/>
      <c r="BB1420" s="1"/>
      <c r="BC1420" s="1"/>
      <c r="BD1420" s="1"/>
      <c r="BE1420" s="1"/>
    </row>
    <row r="1421" ht="47.25">
      <c r="A1421" s="29" t="s">
        <v>516</v>
      </c>
      <c r="B1421" s="29" t="s">
        <v>63</v>
      </c>
      <c r="C1421" s="29" t="s">
        <v>144</v>
      </c>
      <c r="D1421" s="29" t="s">
        <v>458</v>
      </c>
      <c r="E1421" s="36"/>
      <c r="F1421" s="30" t="s">
        <v>459</v>
      </c>
      <c r="G1421" s="31">
        <f>G1422+G1423</f>
        <v>1624.0999999999999</v>
      </c>
      <c r="H1421" s="31">
        <f>H1422+H1423</f>
        <v>1659.2</v>
      </c>
      <c r="I1421" s="31">
        <f>I1422+I1423</f>
        <v>1659.2</v>
      </c>
      <c r="J1421" s="31">
        <f>J1422+J1423</f>
        <v>0</v>
      </c>
      <c r="K1421" s="31">
        <f>K1422+K1423</f>
        <v>0</v>
      </c>
      <c r="L1421" s="31">
        <f>L1422+L1423</f>
        <v>0</v>
      </c>
      <c r="M1421" s="31">
        <f t="shared" si="3557"/>
        <v>1624.0999999999999</v>
      </c>
      <c r="N1421" s="31">
        <f t="shared" si="3558"/>
        <v>1659.2</v>
      </c>
      <c r="O1421" s="31">
        <f t="shared" si="3559"/>
        <v>1659.2</v>
      </c>
      <c r="P1421" s="31">
        <f>P1422+P1423</f>
        <v>0</v>
      </c>
      <c r="Q1421" s="31">
        <f>Q1422+Q1423</f>
        <v>0</v>
      </c>
      <c r="R1421" s="31">
        <f>R1422+R1423</f>
        <v>0</v>
      </c>
      <c r="S1421" s="31">
        <f>S1422+S1423</f>
        <v>0</v>
      </c>
      <c r="T1421" s="31">
        <f>T1422+T1423</f>
        <v>0</v>
      </c>
      <c r="U1421" s="31">
        <f>U1422+U1423</f>
        <v>0</v>
      </c>
      <c r="V1421" s="31">
        <f>V1422+V1423</f>
        <v>0</v>
      </c>
      <c r="W1421" s="31">
        <f>W1422+W1423</f>
        <v>0</v>
      </c>
      <c r="X1421" s="31">
        <f>X1422+X1423</f>
        <v>0</v>
      </c>
      <c r="Y1421" s="31">
        <f>Y1422+Y1423</f>
        <v>0</v>
      </c>
      <c r="Z1421" s="31">
        <f>Z1422+Z1423</f>
        <v>0</v>
      </c>
      <c r="AA1421" s="31">
        <f>AA1422+AA1423</f>
        <v>0</v>
      </c>
      <c r="AB1421" s="31">
        <f>AB1422+AB1423</f>
        <v>0</v>
      </c>
      <c r="AC1421" s="31">
        <f t="shared" si="3521"/>
        <v>1624.0999999999999</v>
      </c>
      <c r="AD1421" s="31">
        <f t="shared" si="3522"/>
        <v>1659.2</v>
      </c>
      <c r="AE1421" s="31">
        <f t="shared" si="3523"/>
        <v>1659.2</v>
      </c>
      <c r="AF1421" s="31">
        <f>AF1422+AF1423</f>
        <v>0</v>
      </c>
      <c r="AG1421" s="31">
        <f t="shared" si="3524"/>
        <v>1624.0999999999999</v>
      </c>
      <c r="AH1421" s="31">
        <f t="shared" si="3525"/>
        <v>1659.2</v>
      </c>
      <c r="AI1421" s="31">
        <f t="shared" si="3526"/>
        <v>1659.2</v>
      </c>
      <c r="AJ1421" s="31">
        <f>AJ1422+AJ1423</f>
        <v>0</v>
      </c>
      <c r="AK1421" s="31">
        <f>AK1422+AK1423</f>
        <v>0</v>
      </c>
      <c r="AL1421" s="31">
        <f>AL1422+AL1423</f>
        <v>0</v>
      </c>
      <c r="AM1421" s="31">
        <f>AM1422+AM1423</f>
        <v>0</v>
      </c>
      <c r="AN1421" s="31">
        <f>AN1422+AN1423</f>
        <v>0</v>
      </c>
      <c r="AO1421" s="31">
        <f>AO1422+AO1423</f>
        <v>0</v>
      </c>
      <c r="AP1421" s="31">
        <f>AP1422+AP1423</f>
        <v>0</v>
      </c>
      <c r="AQ1421" s="31">
        <f>AQ1422+AQ1423</f>
        <v>0</v>
      </c>
      <c r="AR1421" s="31">
        <f>AR1422+AR1423</f>
        <v>0</v>
      </c>
      <c r="AS1421" s="31">
        <f t="shared" si="3518"/>
        <v>1624.0999999999999</v>
      </c>
      <c r="AT1421" s="31">
        <f t="shared" si="3519"/>
        <v>1659.2</v>
      </c>
      <c r="AU1421" s="31">
        <f t="shared" si="3520"/>
        <v>1659.2</v>
      </c>
      <c r="AV1421" s="31">
        <f>AV1422+AV1423</f>
        <v>0</v>
      </c>
      <c r="AW1421" s="32"/>
      <c r="AX1421" s="32"/>
      <c r="AY1421" s="1"/>
      <c r="AZ1421" s="1"/>
      <c r="BA1421" s="1"/>
      <c r="BB1421" s="1"/>
      <c r="BC1421" s="1"/>
      <c r="BD1421" s="1"/>
      <c r="BE1421" s="1"/>
    </row>
    <row r="1422" ht="78.75">
      <c r="A1422" s="29" t="s">
        <v>516</v>
      </c>
      <c r="B1422" s="29" t="s">
        <v>63</v>
      </c>
      <c r="C1422" s="29" t="s">
        <v>144</v>
      </c>
      <c r="D1422" s="29" t="s">
        <v>458</v>
      </c>
      <c r="E1422" s="29" t="s">
        <v>51</v>
      </c>
      <c r="F1422" s="30" t="s">
        <v>52</v>
      </c>
      <c r="G1422" s="31">
        <v>1374.3</v>
      </c>
      <c r="H1422" s="31">
        <v>1413</v>
      </c>
      <c r="I1422" s="31">
        <v>1413</v>
      </c>
      <c r="J1422" s="31"/>
      <c r="K1422" s="31"/>
      <c r="L1422" s="31"/>
      <c r="M1422" s="31">
        <f t="shared" si="3557"/>
        <v>1374.3</v>
      </c>
      <c r="N1422" s="31">
        <f t="shared" si="3558"/>
        <v>1413</v>
      </c>
      <c r="O1422" s="31">
        <f t="shared" si="3559"/>
        <v>1413</v>
      </c>
      <c r="P1422" s="31"/>
      <c r="Q1422" s="31"/>
      <c r="R1422" s="31"/>
      <c r="S1422" s="31"/>
      <c r="T1422" s="31"/>
      <c r="U1422" s="31"/>
      <c r="V1422" s="31"/>
      <c r="W1422" s="31"/>
      <c r="X1422" s="31"/>
      <c r="Y1422" s="31"/>
      <c r="Z1422" s="31"/>
      <c r="AA1422" s="31"/>
      <c r="AB1422" s="31"/>
      <c r="AC1422" s="31">
        <f t="shared" si="3521"/>
        <v>1374.3</v>
      </c>
      <c r="AD1422" s="31">
        <f t="shared" si="3522"/>
        <v>1413</v>
      </c>
      <c r="AE1422" s="31">
        <f t="shared" si="3523"/>
        <v>1413</v>
      </c>
      <c r="AF1422" s="31"/>
      <c r="AG1422" s="31">
        <f t="shared" si="3524"/>
        <v>1374.3</v>
      </c>
      <c r="AH1422" s="31">
        <f t="shared" si="3525"/>
        <v>1413</v>
      </c>
      <c r="AI1422" s="31">
        <f t="shared" si="3526"/>
        <v>1413</v>
      </c>
      <c r="AJ1422" s="31"/>
      <c r="AK1422" s="31"/>
      <c r="AL1422" s="31"/>
      <c r="AM1422" s="31"/>
      <c r="AN1422" s="31"/>
      <c r="AO1422" s="31"/>
      <c r="AP1422" s="31"/>
      <c r="AQ1422" s="31"/>
      <c r="AR1422" s="31"/>
      <c r="AS1422" s="31">
        <f t="shared" si="3518"/>
        <v>1374.3</v>
      </c>
      <c r="AT1422" s="31">
        <f t="shared" si="3519"/>
        <v>1413</v>
      </c>
      <c r="AU1422" s="31">
        <f t="shared" si="3520"/>
        <v>1413</v>
      </c>
      <c r="AV1422" s="31"/>
      <c r="AW1422" s="32"/>
      <c r="AX1422" s="32"/>
      <c r="AY1422" s="1"/>
      <c r="AZ1422" s="1"/>
      <c r="BA1422" s="1"/>
      <c r="BB1422" s="1"/>
      <c r="BC1422" s="1"/>
      <c r="BD1422" s="1"/>
      <c r="BE1422" s="1"/>
    </row>
    <row r="1423" ht="31.5">
      <c r="A1423" s="29" t="s">
        <v>516</v>
      </c>
      <c r="B1423" s="29" t="s">
        <v>63</v>
      </c>
      <c r="C1423" s="29" t="s">
        <v>144</v>
      </c>
      <c r="D1423" s="29" t="s">
        <v>458</v>
      </c>
      <c r="E1423" s="29" t="s">
        <v>39</v>
      </c>
      <c r="F1423" s="30" t="s">
        <v>40</v>
      </c>
      <c r="G1423" s="31">
        <v>249.80000000000001</v>
      </c>
      <c r="H1423" s="31">
        <v>246.19999999999999</v>
      </c>
      <c r="I1423" s="31">
        <v>246.19999999999999</v>
      </c>
      <c r="J1423" s="31"/>
      <c r="K1423" s="31"/>
      <c r="L1423" s="31"/>
      <c r="M1423" s="31">
        <f t="shared" si="3557"/>
        <v>249.80000000000001</v>
      </c>
      <c r="N1423" s="31">
        <f t="shared" si="3558"/>
        <v>246.19999999999999</v>
      </c>
      <c r="O1423" s="31">
        <f t="shared" si="3559"/>
        <v>246.19999999999999</v>
      </c>
      <c r="P1423" s="31"/>
      <c r="Q1423" s="31"/>
      <c r="R1423" s="31"/>
      <c r="S1423" s="31"/>
      <c r="T1423" s="31"/>
      <c r="U1423" s="31"/>
      <c r="V1423" s="31"/>
      <c r="W1423" s="31"/>
      <c r="X1423" s="31"/>
      <c r="Y1423" s="31"/>
      <c r="Z1423" s="31"/>
      <c r="AA1423" s="31"/>
      <c r="AB1423" s="31"/>
      <c r="AC1423" s="31">
        <f t="shared" si="3521"/>
        <v>249.80000000000001</v>
      </c>
      <c r="AD1423" s="31">
        <f t="shared" si="3522"/>
        <v>246.19999999999999</v>
      </c>
      <c r="AE1423" s="31">
        <f t="shared" si="3523"/>
        <v>246.19999999999999</v>
      </c>
      <c r="AF1423" s="31"/>
      <c r="AG1423" s="31">
        <f t="shared" si="3524"/>
        <v>249.80000000000001</v>
      </c>
      <c r="AH1423" s="31">
        <f t="shared" si="3525"/>
        <v>246.19999999999999</v>
      </c>
      <c r="AI1423" s="31">
        <f t="shared" si="3526"/>
        <v>246.19999999999999</v>
      </c>
      <c r="AJ1423" s="31"/>
      <c r="AK1423" s="31"/>
      <c r="AL1423" s="31"/>
      <c r="AM1423" s="31"/>
      <c r="AN1423" s="31"/>
      <c r="AO1423" s="31"/>
      <c r="AP1423" s="31"/>
      <c r="AQ1423" s="31"/>
      <c r="AR1423" s="31"/>
      <c r="AS1423" s="31">
        <f t="shared" si="3518"/>
        <v>249.80000000000001</v>
      </c>
      <c r="AT1423" s="31">
        <f t="shared" si="3519"/>
        <v>246.19999999999999</v>
      </c>
      <c r="AU1423" s="31">
        <f t="shared" si="3520"/>
        <v>246.19999999999999</v>
      </c>
      <c r="AV1423" s="31"/>
      <c r="AW1423" s="32"/>
      <c r="AX1423" s="32"/>
      <c r="AY1423" s="1"/>
      <c r="AZ1423" s="1"/>
      <c r="BA1423" s="1"/>
      <c r="BB1423" s="1"/>
      <c r="BC1423" s="1"/>
      <c r="BD1423" s="1"/>
      <c r="BE1423" s="1"/>
    </row>
    <row r="1424" s="19" customFormat="1">
      <c r="A1424" s="20" t="s">
        <v>516</v>
      </c>
      <c r="B1424" s="20" t="s">
        <v>116</v>
      </c>
      <c r="C1424" s="20"/>
      <c r="D1424" s="20"/>
      <c r="E1424" s="20"/>
      <c r="F1424" s="21" t="s">
        <v>117</v>
      </c>
      <c r="G1424" s="22">
        <f>G1436+G1425</f>
        <v>17080.600000000002</v>
      </c>
      <c r="H1424" s="22">
        <f>H1436+H1425</f>
        <v>15884.900000000001</v>
      </c>
      <c r="I1424" s="22">
        <f>I1436+I1425</f>
        <v>15884.900000000001</v>
      </c>
      <c r="J1424" s="22">
        <f>J1436+J1425</f>
        <v>1255.9000000000001</v>
      </c>
      <c r="K1424" s="22">
        <f>K1436+K1425</f>
        <v>1255.9000000000001</v>
      </c>
      <c r="L1424" s="22">
        <f>L1436+L1425</f>
        <v>1255.9000000000001</v>
      </c>
      <c r="M1424" s="22">
        <f t="shared" si="3557"/>
        <v>18336.500000000004</v>
      </c>
      <c r="N1424" s="22">
        <f t="shared" si="3558"/>
        <v>17140.800000000003</v>
      </c>
      <c r="O1424" s="22">
        <f t="shared" si="3559"/>
        <v>17140.800000000003</v>
      </c>
      <c r="P1424" s="22">
        <f>P1436+P1425</f>
        <v>0</v>
      </c>
      <c r="Q1424" s="22">
        <f>Q1436+Q1425</f>
        <v>0</v>
      </c>
      <c r="R1424" s="22">
        <f>R1436+R1425</f>
        <v>0</v>
      </c>
      <c r="S1424" s="22">
        <f>S1436+S1425</f>
        <v>0</v>
      </c>
      <c r="T1424" s="22">
        <f>T1436+T1425</f>
        <v>0</v>
      </c>
      <c r="U1424" s="22">
        <f>U1436+U1425</f>
        <v>0</v>
      </c>
      <c r="V1424" s="22">
        <f>V1436+V1425</f>
        <v>0</v>
      </c>
      <c r="W1424" s="22">
        <f>W1436+W1425</f>
        <v>0</v>
      </c>
      <c r="X1424" s="22">
        <f>X1436+X1425</f>
        <v>0</v>
      </c>
      <c r="Y1424" s="22">
        <f>Y1436+Y1425</f>
        <v>0</v>
      </c>
      <c r="Z1424" s="22">
        <f>Z1436+Z1425</f>
        <v>0</v>
      </c>
      <c r="AA1424" s="22">
        <f>AA1436+AA1425</f>
        <v>0</v>
      </c>
      <c r="AB1424" s="22">
        <f>AB1436+AB1425</f>
        <v>0</v>
      </c>
      <c r="AC1424" s="22">
        <f t="shared" si="3521"/>
        <v>18336.500000000004</v>
      </c>
      <c r="AD1424" s="22">
        <f t="shared" si="3522"/>
        <v>17140.800000000003</v>
      </c>
      <c r="AE1424" s="22">
        <f t="shared" si="3523"/>
        <v>17140.800000000003</v>
      </c>
      <c r="AF1424" s="22">
        <f>AF1436+AF1425</f>
        <v>0</v>
      </c>
      <c r="AG1424" s="22">
        <f t="shared" si="3524"/>
        <v>18336.500000000004</v>
      </c>
      <c r="AH1424" s="22">
        <f t="shared" si="3525"/>
        <v>17140.800000000003</v>
      </c>
      <c r="AI1424" s="22">
        <f t="shared" si="3526"/>
        <v>17140.800000000003</v>
      </c>
      <c r="AJ1424" s="22">
        <f>AJ1436+AJ1425</f>
        <v>0</v>
      </c>
      <c r="AK1424" s="22">
        <f>AK1436+AK1425</f>
        <v>0</v>
      </c>
      <c r="AL1424" s="22">
        <f>AL1436+AL1425</f>
        <v>-2788.7399999999998</v>
      </c>
      <c r="AM1424" s="22">
        <f>AM1436+AM1425</f>
        <v>0</v>
      </c>
      <c r="AN1424" s="22">
        <f>AN1436+AN1425</f>
        <v>0</v>
      </c>
      <c r="AO1424" s="22">
        <f>AO1436+AO1425</f>
        <v>0</v>
      </c>
      <c r="AP1424" s="22">
        <f>AP1436+AP1425</f>
        <v>0</v>
      </c>
      <c r="AQ1424" s="22">
        <f>AQ1436+AQ1425</f>
        <v>0</v>
      </c>
      <c r="AR1424" s="22">
        <f>AR1436+AR1425</f>
        <v>0</v>
      </c>
      <c r="AS1424" s="22">
        <f t="shared" si="3518"/>
        <v>15547.760000000004</v>
      </c>
      <c r="AT1424" s="22">
        <f t="shared" si="3519"/>
        <v>17140.800000000003</v>
      </c>
      <c r="AU1424" s="22">
        <f t="shared" si="3520"/>
        <v>17140.800000000003</v>
      </c>
      <c r="AV1424" s="22">
        <f>AV1436+AV1425</f>
        <v>0</v>
      </c>
      <c r="AW1424" s="23"/>
      <c r="AX1424" s="23"/>
      <c r="AY1424" s="19"/>
      <c r="AZ1424" s="19"/>
      <c r="BA1424" s="19"/>
      <c r="BB1424" s="19"/>
      <c r="BC1424" s="19"/>
      <c r="BD1424" s="19"/>
      <c r="BE1424" s="19"/>
    </row>
    <row r="1425" s="24" customFormat="1">
      <c r="A1425" s="25" t="s">
        <v>516</v>
      </c>
      <c r="B1425" s="25" t="s">
        <v>116</v>
      </c>
      <c r="C1425" s="25" t="s">
        <v>255</v>
      </c>
      <c r="D1425" s="25"/>
      <c r="E1425" s="25"/>
      <c r="F1425" s="26" t="s">
        <v>460</v>
      </c>
      <c r="G1425" s="27">
        <f>G1426+G1431</f>
        <v>15634.900000000001</v>
      </c>
      <c r="H1425" s="27">
        <f>H1426+H1431</f>
        <v>15634.900000000001</v>
      </c>
      <c r="I1425" s="27">
        <f>I1426+I1431</f>
        <v>15634.900000000001</v>
      </c>
      <c r="J1425" s="27">
        <f>J1426+J1431</f>
        <v>1255.9000000000001</v>
      </c>
      <c r="K1425" s="27">
        <f>K1426+K1431</f>
        <v>1255.9000000000001</v>
      </c>
      <c r="L1425" s="27">
        <f>L1426+L1431</f>
        <v>1255.9000000000001</v>
      </c>
      <c r="M1425" s="27">
        <f t="shared" si="3557"/>
        <v>16890.800000000003</v>
      </c>
      <c r="N1425" s="27">
        <f t="shared" si="3558"/>
        <v>16890.800000000003</v>
      </c>
      <c r="O1425" s="27">
        <f t="shared" si="3559"/>
        <v>16890.800000000003</v>
      </c>
      <c r="P1425" s="27">
        <f>P1426+P1431</f>
        <v>0</v>
      </c>
      <c r="Q1425" s="27">
        <f>Q1426+Q1431</f>
        <v>0</v>
      </c>
      <c r="R1425" s="27">
        <f>R1426+R1431</f>
        <v>0</v>
      </c>
      <c r="S1425" s="27">
        <f>S1426+S1431</f>
        <v>0</v>
      </c>
      <c r="T1425" s="27">
        <f>T1426+T1431</f>
        <v>0</v>
      </c>
      <c r="U1425" s="27">
        <f>U1426+U1431</f>
        <v>0</v>
      </c>
      <c r="V1425" s="27">
        <f>V1426+V1431</f>
        <v>0</v>
      </c>
      <c r="W1425" s="27">
        <f>W1426+W1431</f>
        <v>0</v>
      </c>
      <c r="X1425" s="27">
        <f>X1426+X1431</f>
        <v>0</v>
      </c>
      <c r="Y1425" s="27">
        <f>Y1426+Y1431</f>
        <v>0</v>
      </c>
      <c r="Z1425" s="27">
        <f>Z1426+Z1431</f>
        <v>0</v>
      </c>
      <c r="AA1425" s="27">
        <f>AA1426+AA1431</f>
        <v>0</v>
      </c>
      <c r="AB1425" s="27">
        <f>AB1426+AB1431</f>
        <v>0</v>
      </c>
      <c r="AC1425" s="27">
        <f t="shared" si="3521"/>
        <v>16890.800000000003</v>
      </c>
      <c r="AD1425" s="27">
        <f t="shared" si="3522"/>
        <v>16890.800000000003</v>
      </c>
      <c r="AE1425" s="27">
        <f t="shared" si="3523"/>
        <v>16890.800000000003</v>
      </c>
      <c r="AF1425" s="27">
        <f>AF1426+AF1431</f>
        <v>0</v>
      </c>
      <c r="AG1425" s="27">
        <f t="shared" si="3524"/>
        <v>16890.800000000003</v>
      </c>
      <c r="AH1425" s="27">
        <f t="shared" si="3525"/>
        <v>16890.800000000003</v>
      </c>
      <c r="AI1425" s="27">
        <f t="shared" si="3526"/>
        <v>16890.800000000003</v>
      </c>
      <c r="AJ1425" s="27">
        <f>AJ1426+AJ1431</f>
        <v>0</v>
      </c>
      <c r="AK1425" s="27">
        <f>AK1426+AK1431</f>
        <v>0</v>
      </c>
      <c r="AL1425" s="27">
        <f>AL1426+AL1431</f>
        <v>-2788.7399999999998</v>
      </c>
      <c r="AM1425" s="27">
        <f>AM1426+AM1431</f>
        <v>0</v>
      </c>
      <c r="AN1425" s="27">
        <f>AN1426+AN1431</f>
        <v>0</v>
      </c>
      <c r="AO1425" s="27">
        <f>AO1426+AO1431</f>
        <v>0</v>
      </c>
      <c r="AP1425" s="27">
        <f>AP1426+AP1431</f>
        <v>0</v>
      </c>
      <c r="AQ1425" s="27">
        <f>AQ1426+AQ1431</f>
        <v>0</v>
      </c>
      <c r="AR1425" s="27">
        <f>AR1426+AR1431</f>
        <v>0</v>
      </c>
      <c r="AS1425" s="27">
        <f t="shared" si="3518"/>
        <v>14102.060000000003</v>
      </c>
      <c r="AT1425" s="27">
        <f t="shared" si="3519"/>
        <v>16890.800000000003</v>
      </c>
      <c r="AU1425" s="27">
        <f t="shared" si="3520"/>
        <v>16890.800000000003</v>
      </c>
      <c r="AV1425" s="27">
        <f>AV1426+AV1431</f>
        <v>0</v>
      </c>
      <c r="AW1425" s="28"/>
      <c r="AX1425" s="28"/>
      <c r="AY1425" s="24"/>
      <c r="AZ1425" s="24"/>
      <c r="BA1425" s="24"/>
      <c r="BB1425" s="24"/>
      <c r="BC1425" s="24"/>
      <c r="BD1425" s="24"/>
      <c r="BE1425" s="24"/>
    </row>
    <row r="1426" ht="31.5">
      <c r="A1426" s="29" t="s">
        <v>516</v>
      </c>
      <c r="B1426" s="29" t="s">
        <v>116</v>
      </c>
      <c r="C1426" s="29" t="s">
        <v>255</v>
      </c>
      <c r="D1426" s="29" t="s">
        <v>65</v>
      </c>
      <c r="E1426" s="36"/>
      <c r="F1426" s="30" t="s">
        <v>66</v>
      </c>
      <c r="G1426" s="31">
        <f t="shared" ref="G1426:G1439" si="3630">G1427</f>
        <v>3454.1999999999998</v>
      </c>
      <c r="H1426" s="31">
        <f t="shared" ref="H1426:H1439" si="3631">H1427</f>
        <v>3454.1999999999998</v>
      </c>
      <c r="I1426" s="31">
        <f t="shared" ref="I1426:I1439" si="3632">I1427</f>
        <v>3454.1999999999998</v>
      </c>
      <c r="J1426" s="31">
        <f t="shared" ref="J1426:J1439" si="3633">J1427</f>
        <v>0</v>
      </c>
      <c r="K1426" s="31">
        <f t="shared" ref="K1426:K1439" si="3634">K1427</f>
        <v>0</v>
      </c>
      <c r="L1426" s="31">
        <f t="shared" ref="L1426:L1439" si="3635">L1427</f>
        <v>0</v>
      </c>
      <c r="M1426" s="31">
        <f t="shared" si="3557"/>
        <v>3454.1999999999998</v>
      </c>
      <c r="N1426" s="31">
        <f t="shared" si="3558"/>
        <v>3454.1999999999998</v>
      </c>
      <c r="O1426" s="31">
        <f t="shared" si="3559"/>
        <v>3454.1999999999998</v>
      </c>
      <c r="P1426" s="31">
        <f t="shared" ref="P1426:P1439" si="3636">P1427</f>
        <v>0</v>
      </c>
      <c r="Q1426" s="31">
        <f t="shared" ref="Q1426:Q1439" si="3637">Q1427</f>
        <v>0</v>
      </c>
      <c r="R1426" s="31">
        <f t="shared" ref="R1426:R1439" si="3638">R1427</f>
        <v>0</v>
      </c>
      <c r="S1426" s="31">
        <f t="shared" ref="S1426:S1439" si="3639">S1427</f>
        <v>0</v>
      </c>
      <c r="T1426" s="31">
        <f t="shared" ref="T1426:T1439" si="3640">T1427</f>
        <v>0</v>
      </c>
      <c r="U1426" s="31">
        <f t="shared" ref="U1426:U1439" si="3641">U1427</f>
        <v>0</v>
      </c>
      <c r="V1426" s="31">
        <f t="shared" ref="V1426:V1439" si="3642">V1427</f>
        <v>0</v>
      </c>
      <c r="W1426" s="31">
        <f t="shared" ref="W1426:W1439" si="3643">W1427</f>
        <v>0</v>
      </c>
      <c r="X1426" s="31">
        <f t="shared" ref="X1426:X1439" si="3644">X1427</f>
        <v>0</v>
      </c>
      <c r="Y1426" s="31">
        <f t="shared" ref="Y1426:Y1439" si="3645">Y1427</f>
        <v>0</v>
      </c>
      <c r="Z1426" s="31">
        <f t="shared" ref="Z1426:Z1439" si="3646">Z1427</f>
        <v>0</v>
      </c>
      <c r="AA1426" s="31">
        <f t="shared" ref="AA1426:AA1439" si="3647">AA1427</f>
        <v>0</v>
      </c>
      <c r="AB1426" s="31">
        <f t="shared" ref="AB1426:AB1439" si="3648">AB1427</f>
        <v>0</v>
      </c>
      <c r="AC1426" s="31">
        <f t="shared" si="3521"/>
        <v>3454.1999999999998</v>
      </c>
      <c r="AD1426" s="31">
        <f t="shared" si="3522"/>
        <v>3454.1999999999998</v>
      </c>
      <c r="AE1426" s="31">
        <f t="shared" si="3523"/>
        <v>3454.1999999999998</v>
      </c>
      <c r="AF1426" s="31">
        <f t="shared" ref="AF1426:AF1439" si="3649">AF1427</f>
        <v>0</v>
      </c>
      <c r="AG1426" s="31">
        <f t="shared" si="3524"/>
        <v>3454.1999999999998</v>
      </c>
      <c r="AH1426" s="31">
        <f t="shared" si="3525"/>
        <v>3454.1999999999998</v>
      </c>
      <c r="AI1426" s="31">
        <f t="shared" si="3526"/>
        <v>3454.1999999999998</v>
      </c>
      <c r="AJ1426" s="31">
        <f t="shared" ref="AJ1426:AJ1439" si="3650">AJ1427</f>
        <v>0</v>
      </c>
      <c r="AK1426" s="31">
        <f t="shared" ref="AK1426:AK1439" si="3651">AK1427</f>
        <v>0</v>
      </c>
      <c r="AL1426" s="31">
        <f t="shared" ref="AL1426:AL1439" si="3652">AL1427</f>
        <v>-2788.7399999999998</v>
      </c>
      <c r="AM1426" s="31">
        <f t="shared" ref="AM1426:AM1439" si="3653">AM1427</f>
        <v>0</v>
      </c>
      <c r="AN1426" s="31">
        <f t="shared" ref="AN1426:AN1439" si="3654">AN1427</f>
        <v>0</v>
      </c>
      <c r="AO1426" s="31">
        <f t="shared" ref="AO1426:AO1439" si="3655">AO1427</f>
        <v>0</v>
      </c>
      <c r="AP1426" s="31">
        <f t="shared" ref="AP1426:AP1439" si="3656">AP1427</f>
        <v>0</v>
      </c>
      <c r="AQ1426" s="31">
        <f t="shared" ref="AQ1426:AQ1439" si="3657">AQ1427</f>
        <v>0</v>
      </c>
      <c r="AR1426" s="31">
        <f t="shared" ref="AR1426:AR1439" si="3658">AR1427</f>
        <v>0</v>
      </c>
      <c r="AS1426" s="31">
        <f t="shared" si="3518"/>
        <v>665.46000000000004</v>
      </c>
      <c r="AT1426" s="31">
        <f t="shared" si="3519"/>
        <v>3454.1999999999998</v>
      </c>
      <c r="AU1426" s="31">
        <f t="shared" si="3520"/>
        <v>3454.1999999999998</v>
      </c>
      <c r="AV1426" s="31">
        <f t="shared" ref="AV1426:AV1439" si="3659">AV1427</f>
        <v>0</v>
      </c>
      <c r="AW1426" s="32"/>
      <c r="AX1426" s="32"/>
      <c r="AY1426" s="1"/>
      <c r="AZ1426" s="1"/>
      <c r="BA1426" s="1"/>
      <c r="BB1426" s="1"/>
      <c r="BC1426" s="1"/>
      <c r="BD1426" s="1"/>
      <c r="BE1426" s="1"/>
    </row>
    <row r="1427" hidden="1">
      <c r="A1427" s="29" t="s">
        <v>516</v>
      </c>
      <c r="B1427" s="29" t="s">
        <v>116</v>
      </c>
      <c r="C1427" s="29" t="s">
        <v>255</v>
      </c>
      <c r="D1427" s="29" t="s">
        <v>67</v>
      </c>
      <c r="E1427" s="36"/>
      <c r="F1427" s="30" t="s">
        <v>34</v>
      </c>
      <c r="G1427" s="31">
        <f t="shared" si="3630"/>
        <v>3454.1999999999998</v>
      </c>
      <c r="H1427" s="31">
        <f t="shared" si="3631"/>
        <v>3454.1999999999998</v>
      </c>
      <c r="I1427" s="31">
        <f t="shared" si="3632"/>
        <v>3454.1999999999998</v>
      </c>
      <c r="J1427" s="31">
        <f t="shared" si="3633"/>
        <v>0</v>
      </c>
      <c r="K1427" s="31">
        <f t="shared" si="3634"/>
        <v>0</v>
      </c>
      <c r="L1427" s="31">
        <f t="shared" si="3635"/>
        <v>0</v>
      </c>
      <c r="M1427" s="31">
        <f t="shared" si="3557"/>
        <v>3454.1999999999998</v>
      </c>
      <c r="N1427" s="31">
        <f t="shared" si="3558"/>
        <v>3454.1999999999998</v>
      </c>
      <c r="O1427" s="31">
        <f t="shared" si="3559"/>
        <v>3454.1999999999998</v>
      </c>
      <c r="P1427" s="31">
        <f t="shared" si="3636"/>
        <v>0</v>
      </c>
      <c r="Q1427" s="31">
        <f t="shared" si="3637"/>
        <v>0</v>
      </c>
      <c r="R1427" s="31">
        <f t="shared" si="3638"/>
        <v>0</v>
      </c>
      <c r="S1427" s="31">
        <f t="shared" si="3639"/>
        <v>0</v>
      </c>
      <c r="T1427" s="31">
        <f t="shared" si="3640"/>
        <v>0</v>
      </c>
      <c r="U1427" s="31">
        <f t="shared" si="3641"/>
        <v>0</v>
      </c>
      <c r="V1427" s="31">
        <f t="shared" si="3642"/>
        <v>0</v>
      </c>
      <c r="W1427" s="31">
        <f t="shared" si="3643"/>
        <v>0</v>
      </c>
      <c r="X1427" s="31">
        <f t="shared" si="3644"/>
        <v>0</v>
      </c>
      <c r="Y1427" s="31">
        <f t="shared" si="3645"/>
        <v>0</v>
      </c>
      <c r="Z1427" s="31">
        <f t="shared" si="3646"/>
        <v>0</v>
      </c>
      <c r="AA1427" s="31">
        <f t="shared" si="3647"/>
        <v>0</v>
      </c>
      <c r="AB1427" s="31">
        <f t="shared" si="3648"/>
        <v>0</v>
      </c>
      <c r="AC1427" s="31">
        <f t="shared" si="3521"/>
        <v>3454.1999999999998</v>
      </c>
      <c r="AD1427" s="31">
        <f t="shared" si="3522"/>
        <v>3454.1999999999998</v>
      </c>
      <c r="AE1427" s="31">
        <f t="shared" si="3523"/>
        <v>3454.1999999999998</v>
      </c>
      <c r="AF1427" s="31">
        <f t="shared" si="3649"/>
        <v>0</v>
      </c>
      <c r="AG1427" s="31">
        <f t="shared" si="3524"/>
        <v>3454.1999999999998</v>
      </c>
      <c r="AH1427" s="31">
        <f t="shared" si="3525"/>
        <v>3454.1999999999998</v>
      </c>
      <c r="AI1427" s="31">
        <f t="shared" si="3526"/>
        <v>3454.1999999999998</v>
      </c>
      <c r="AJ1427" s="31">
        <f t="shared" si="3650"/>
        <v>0</v>
      </c>
      <c r="AK1427" s="31">
        <f t="shared" si="3651"/>
        <v>0</v>
      </c>
      <c r="AL1427" s="31">
        <f t="shared" si="3652"/>
        <v>-2788.7399999999998</v>
      </c>
      <c r="AM1427" s="31">
        <f t="shared" si="3653"/>
        <v>0</v>
      </c>
      <c r="AN1427" s="31">
        <f t="shared" si="3654"/>
        <v>0</v>
      </c>
      <c r="AO1427" s="31">
        <f t="shared" si="3655"/>
        <v>0</v>
      </c>
      <c r="AP1427" s="31">
        <f t="shared" si="3656"/>
        <v>0</v>
      </c>
      <c r="AQ1427" s="31">
        <f t="shared" si="3657"/>
        <v>0</v>
      </c>
      <c r="AR1427" s="31">
        <f t="shared" si="3658"/>
        <v>0</v>
      </c>
      <c r="AS1427" s="31">
        <f t="shared" si="3518"/>
        <v>665.46000000000004</v>
      </c>
      <c r="AT1427" s="31">
        <f t="shared" si="3519"/>
        <v>3454.1999999999998</v>
      </c>
      <c r="AU1427" s="31">
        <f t="shared" si="3520"/>
        <v>3454.1999999999998</v>
      </c>
      <c r="AV1427" s="31">
        <f t="shared" si="3659"/>
        <v>0</v>
      </c>
      <c r="AW1427" s="32">
        <v>0</v>
      </c>
      <c r="AX1427" s="32"/>
      <c r="AY1427" s="1" t="s">
        <v>152</v>
      </c>
      <c r="AZ1427" s="1"/>
      <c r="BA1427" s="1"/>
      <c r="BB1427" s="1"/>
      <c r="BC1427" s="1"/>
      <c r="BD1427" s="1"/>
      <c r="BE1427" s="1"/>
    </row>
    <row r="1428" ht="31.5">
      <c r="A1428" s="29" t="s">
        <v>516</v>
      </c>
      <c r="B1428" s="29" t="s">
        <v>116</v>
      </c>
      <c r="C1428" s="29" t="s">
        <v>255</v>
      </c>
      <c r="D1428" s="29" t="s">
        <v>461</v>
      </c>
      <c r="E1428" s="36"/>
      <c r="F1428" s="30" t="s">
        <v>462</v>
      </c>
      <c r="G1428" s="31">
        <f t="shared" si="3630"/>
        <v>3454.1999999999998</v>
      </c>
      <c r="H1428" s="31">
        <f t="shared" si="3631"/>
        <v>3454.1999999999998</v>
      </c>
      <c r="I1428" s="31">
        <f t="shared" si="3632"/>
        <v>3454.1999999999998</v>
      </c>
      <c r="J1428" s="31">
        <f t="shared" si="3633"/>
        <v>0</v>
      </c>
      <c r="K1428" s="31">
        <f t="shared" si="3634"/>
        <v>0</v>
      </c>
      <c r="L1428" s="31">
        <f t="shared" si="3635"/>
        <v>0</v>
      </c>
      <c r="M1428" s="31">
        <f t="shared" si="3557"/>
        <v>3454.1999999999998</v>
      </c>
      <c r="N1428" s="31">
        <f t="shared" si="3558"/>
        <v>3454.1999999999998</v>
      </c>
      <c r="O1428" s="31">
        <f t="shared" si="3559"/>
        <v>3454.1999999999998</v>
      </c>
      <c r="P1428" s="31">
        <f t="shared" si="3636"/>
        <v>0</v>
      </c>
      <c r="Q1428" s="31">
        <f t="shared" si="3637"/>
        <v>0</v>
      </c>
      <c r="R1428" s="31">
        <f t="shared" si="3638"/>
        <v>0</v>
      </c>
      <c r="S1428" s="31">
        <f t="shared" si="3639"/>
        <v>0</v>
      </c>
      <c r="T1428" s="31">
        <f t="shared" si="3640"/>
        <v>0</v>
      </c>
      <c r="U1428" s="31">
        <f t="shared" si="3641"/>
        <v>0</v>
      </c>
      <c r="V1428" s="31">
        <f t="shared" si="3642"/>
        <v>0</v>
      </c>
      <c r="W1428" s="31">
        <f t="shared" si="3643"/>
        <v>0</v>
      </c>
      <c r="X1428" s="31">
        <f t="shared" si="3644"/>
        <v>0</v>
      </c>
      <c r="Y1428" s="31">
        <f t="shared" si="3645"/>
        <v>0</v>
      </c>
      <c r="Z1428" s="31">
        <f t="shared" si="3646"/>
        <v>0</v>
      </c>
      <c r="AA1428" s="31">
        <f t="shared" si="3647"/>
        <v>0</v>
      </c>
      <c r="AB1428" s="31">
        <f t="shared" si="3648"/>
        <v>0</v>
      </c>
      <c r="AC1428" s="31">
        <f t="shared" si="3521"/>
        <v>3454.1999999999998</v>
      </c>
      <c r="AD1428" s="31">
        <f t="shared" si="3522"/>
        <v>3454.1999999999998</v>
      </c>
      <c r="AE1428" s="31">
        <f t="shared" si="3523"/>
        <v>3454.1999999999998</v>
      </c>
      <c r="AF1428" s="31">
        <f t="shared" si="3649"/>
        <v>0</v>
      </c>
      <c r="AG1428" s="31">
        <f t="shared" si="3524"/>
        <v>3454.1999999999998</v>
      </c>
      <c r="AH1428" s="31">
        <f t="shared" si="3525"/>
        <v>3454.1999999999998</v>
      </c>
      <c r="AI1428" s="31">
        <f t="shared" si="3526"/>
        <v>3454.1999999999998</v>
      </c>
      <c r="AJ1428" s="31">
        <f t="shared" si="3650"/>
        <v>0</v>
      </c>
      <c r="AK1428" s="31">
        <f t="shared" si="3651"/>
        <v>0</v>
      </c>
      <c r="AL1428" s="31">
        <f t="shared" si="3652"/>
        <v>-2788.7399999999998</v>
      </c>
      <c r="AM1428" s="31">
        <f t="shared" si="3653"/>
        <v>0</v>
      </c>
      <c r="AN1428" s="31">
        <f t="shared" si="3654"/>
        <v>0</v>
      </c>
      <c r="AO1428" s="31">
        <f t="shared" si="3655"/>
        <v>0</v>
      </c>
      <c r="AP1428" s="31">
        <f t="shared" si="3656"/>
        <v>0</v>
      </c>
      <c r="AQ1428" s="31">
        <f t="shared" si="3657"/>
        <v>0</v>
      </c>
      <c r="AR1428" s="31">
        <f t="shared" si="3658"/>
        <v>0</v>
      </c>
      <c r="AS1428" s="31">
        <f t="shared" si="3518"/>
        <v>665.46000000000004</v>
      </c>
      <c r="AT1428" s="31">
        <f t="shared" si="3519"/>
        <v>3454.1999999999998</v>
      </c>
      <c r="AU1428" s="31">
        <f t="shared" si="3520"/>
        <v>3454.1999999999998</v>
      </c>
      <c r="AV1428" s="31">
        <f t="shared" si="3659"/>
        <v>0</v>
      </c>
      <c r="AW1428" s="32"/>
      <c r="AX1428" s="32"/>
      <c r="AY1428" s="1"/>
      <c r="AZ1428" s="1"/>
      <c r="BA1428" s="1"/>
      <c r="BB1428" s="1"/>
      <c r="BC1428" s="1"/>
      <c r="BD1428" s="1"/>
      <c r="BE1428" s="1"/>
    </row>
    <row r="1429" ht="31.5">
      <c r="A1429" s="29" t="s">
        <v>516</v>
      </c>
      <c r="B1429" s="29" t="s">
        <v>116</v>
      </c>
      <c r="C1429" s="29" t="s">
        <v>255</v>
      </c>
      <c r="D1429" s="29" t="s">
        <v>463</v>
      </c>
      <c r="E1429" s="36"/>
      <c r="F1429" s="30" t="s">
        <v>464</v>
      </c>
      <c r="G1429" s="31">
        <f t="shared" si="3630"/>
        <v>3454.1999999999998</v>
      </c>
      <c r="H1429" s="31">
        <f t="shared" si="3631"/>
        <v>3454.1999999999998</v>
      </c>
      <c r="I1429" s="31">
        <f t="shared" si="3632"/>
        <v>3454.1999999999998</v>
      </c>
      <c r="J1429" s="31">
        <f t="shared" si="3633"/>
        <v>0</v>
      </c>
      <c r="K1429" s="31">
        <f t="shared" si="3634"/>
        <v>0</v>
      </c>
      <c r="L1429" s="31">
        <f t="shared" si="3635"/>
        <v>0</v>
      </c>
      <c r="M1429" s="31">
        <f t="shared" si="3557"/>
        <v>3454.1999999999998</v>
      </c>
      <c r="N1429" s="31">
        <f t="shared" si="3558"/>
        <v>3454.1999999999998</v>
      </c>
      <c r="O1429" s="31">
        <f t="shared" si="3559"/>
        <v>3454.1999999999998</v>
      </c>
      <c r="P1429" s="31">
        <f t="shared" si="3636"/>
        <v>0</v>
      </c>
      <c r="Q1429" s="31">
        <f t="shared" si="3637"/>
        <v>0</v>
      </c>
      <c r="R1429" s="31">
        <f t="shared" si="3638"/>
        <v>0</v>
      </c>
      <c r="S1429" s="31">
        <f t="shared" si="3639"/>
        <v>0</v>
      </c>
      <c r="T1429" s="31">
        <f t="shared" si="3640"/>
        <v>0</v>
      </c>
      <c r="U1429" s="31">
        <f t="shared" si="3641"/>
        <v>0</v>
      </c>
      <c r="V1429" s="31">
        <f t="shared" si="3642"/>
        <v>0</v>
      </c>
      <c r="W1429" s="31">
        <f t="shared" si="3643"/>
        <v>0</v>
      </c>
      <c r="X1429" s="31">
        <f t="shared" si="3644"/>
        <v>0</v>
      </c>
      <c r="Y1429" s="31">
        <f t="shared" si="3645"/>
        <v>0</v>
      </c>
      <c r="Z1429" s="31">
        <f t="shared" si="3646"/>
        <v>0</v>
      </c>
      <c r="AA1429" s="31">
        <f t="shared" si="3647"/>
        <v>0</v>
      </c>
      <c r="AB1429" s="31">
        <f t="shared" si="3648"/>
        <v>0</v>
      </c>
      <c r="AC1429" s="31">
        <f t="shared" si="3521"/>
        <v>3454.1999999999998</v>
      </c>
      <c r="AD1429" s="31">
        <f t="shared" si="3522"/>
        <v>3454.1999999999998</v>
      </c>
      <c r="AE1429" s="31">
        <f t="shared" si="3523"/>
        <v>3454.1999999999998</v>
      </c>
      <c r="AF1429" s="31">
        <f t="shared" si="3649"/>
        <v>0</v>
      </c>
      <c r="AG1429" s="31">
        <f t="shared" si="3524"/>
        <v>3454.1999999999998</v>
      </c>
      <c r="AH1429" s="31">
        <f t="shared" si="3525"/>
        <v>3454.1999999999998</v>
      </c>
      <c r="AI1429" s="31">
        <f t="shared" si="3526"/>
        <v>3454.1999999999998</v>
      </c>
      <c r="AJ1429" s="31">
        <f t="shared" si="3650"/>
        <v>0</v>
      </c>
      <c r="AK1429" s="31">
        <f t="shared" si="3651"/>
        <v>0</v>
      </c>
      <c r="AL1429" s="31">
        <f t="shared" si="3652"/>
        <v>-2788.7399999999998</v>
      </c>
      <c r="AM1429" s="31">
        <f t="shared" si="3653"/>
        <v>0</v>
      </c>
      <c r="AN1429" s="31">
        <f t="shared" si="3654"/>
        <v>0</v>
      </c>
      <c r="AO1429" s="31">
        <f t="shared" si="3655"/>
        <v>0</v>
      </c>
      <c r="AP1429" s="31">
        <f t="shared" si="3656"/>
        <v>0</v>
      </c>
      <c r="AQ1429" s="31">
        <f t="shared" si="3657"/>
        <v>0</v>
      </c>
      <c r="AR1429" s="31">
        <f t="shared" si="3658"/>
        <v>0</v>
      </c>
      <c r="AS1429" s="31">
        <f t="shared" si="3518"/>
        <v>665.46000000000004</v>
      </c>
      <c r="AT1429" s="31">
        <f t="shared" si="3519"/>
        <v>3454.1999999999998</v>
      </c>
      <c r="AU1429" s="31">
        <f t="shared" si="3520"/>
        <v>3454.1999999999998</v>
      </c>
      <c r="AV1429" s="31">
        <f t="shared" si="3659"/>
        <v>0</v>
      </c>
      <c r="AW1429" s="32"/>
      <c r="AX1429" s="32"/>
      <c r="AY1429" s="1"/>
      <c r="AZ1429" s="1"/>
      <c r="BA1429" s="1"/>
      <c r="BB1429" s="1"/>
      <c r="BC1429" s="1"/>
      <c r="BD1429" s="1"/>
      <c r="BE1429" s="1"/>
    </row>
    <row r="1430" ht="31.5">
      <c r="A1430" s="29" t="s">
        <v>516</v>
      </c>
      <c r="B1430" s="29" t="s">
        <v>116</v>
      </c>
      <c r="C1430" s="29" t="s">
        <v>255</v>
      </c>
      <c r="D1430" s="29" t="s">
        <v>463</v>
      </c>
      <c r="E1430" s="29" t="s">
        <v>39</v>
      </c>
      <c r="F1430" s="30" t="s">
        <v>40</v>
      </c>
      <c r="G1430" s="31">
        <v>3454.1999999999998</v>
      </c>
      <c r="H1430" s="31">
        <v>3454.1999999999998</v>
      </c>
      <c r="I1430" s="31">
        <v>3454.1999999999998</v>
      </c>
      <c r="J1430" s="31"/>
      <c r="K1430" s="31"/>
      <c r="L1430" s="31"/>
      <c r="M1430" s="31">
        <f t="shared" si="3557"/>
        <v>3454.1999999999998</v>
      </c>
      <c r="N1430" s="31">
        <f t="shared" si="3558"/>
        <v>3454.1999999999998</v>
      </c>
      <c r="O1430" s="31">
        <f t="shared" si="3559"/>
        <v>3454.1999999999998</v>
      </c>
      <c r="P1430" s="31"/>
      <c r="Q1430" s="31"/>
      <c r="R1430" s="31"/>
      <c r="S1430" s="31"/>
      <c r="T1430" s="31"/>
      <c r="U1430" s="31"/>
      <c r="V1430" s="31"/>
      <c r="W1430" s="31"/>
      <c r="X1430" s="31"/>
      <c r="Y1430" s="31"/>
      <c r="Z1430" s="31"/>
      <c r="AA1430" s="31"/>
      <c r="AB1430" s="31"/>
      <c r="AC1430" s="31">
        <f t="shared" si="3521"/>
        <v>3454.1999999999998</v>
      </c>
      <c r="AD1430" s="31">
        <f t="shared" si="3522"/>
        <v>3454.1999999999998</v>
      </c>
      <c r="AE1430" s="31">
        <f t="shared" si="3523"/>
        <v>3454.1999999999998</v>
      </c>
      <c r="AF1430" s="31"/>
      <c r="AG1430" s="31">
        <f t="shared" si="3524"/>
        <v>3454.1999999999998</v>
      </c>
      <c r="AH1430" s="31">
        <f t="shared" si="3525"/>
        <v>3454.1999999999998</v>
      </c>
      <c r="AI1430" s="31">
        <f t="shared" si="3526"/>
        <v>3454.1999999999998</v>
      </c>
      <c r="AJ1430" s="31"/>
      <c r="AK1430" s="31"/>
      <c r="AL1430" s="31">
        <v>-2788.7399999999998</v>
      </c>
      <c r="AM1430" s="31"/>
      <c r="AN1430" s="31"/>
      <c r="AO1430" s="31"/>
      <c r="AP1430" s="31"/>
      <c r="AQ1430" s="31"/>
      <c r="AR1430" s="31"/>
      <c r="AS1430" s="31">
        <f t="shared" si="3518"/>
        <v>665.46000000000004</v>
      </c>
      <c r="AT1430" s="31">
        <f t="shared" si="3519"/>
        <v>3454.1999999999998</v>
      </c>
      <c r="AU1430" s="31">
        <f t="shared" si="3520"/>
        <v>3454.1999999999998</v>
      </c>
      <c r="AV1430" s="31"/>
      <c r="AW1430" s="32"/>
      <c r="AX1430" s="32"/>
      <c r="AY1430" s="1"/>
      <c r="AZ1430" s="1"/>
      <c r="BA1430" s="1"/>
      <c r="BB1430" s="1"/>
      <c r="BC1430" s="1"/>
      <c r="BD1430" s="1"/>
      <c r="BE1430" s="1"/>
    </row>
    <row r="1431" ht="31.5">
      <c r="A1431" s="29" t="s">
        <v>516</v>
      </c>
      <c r="B1431" s="29" t="s">
        <v>116</v>
      </c>
      <c r="C1431" s="29" t="s">
        <v>255</v>
      </c>
      <c r="D1431" s="29" t="s">
        <v>465</v>
      </c>
      <c r="E1431" s="36"/>
      <c r="F1431" s="30" t="s">
        <v>466</v>
      </c>
      <c r="G1431" s="31">
        <f t="shared" si="3630"/>
        <v>12180.700000000001</v>
      </c>
      <c r="H1431" s="31">
        <f t="shared" si="3631"/>
        <v>12180.700000000001</v>
      </c>
      <c r="I1431" s="31">
        <f t="shared" si="3632"/>
        <v>12180.700000000001</v>
      </c>
      <c r="J1431" s="31">
        <f t="shared" si="3633"/>
        <v>1255.9000000000001</v>
      </c>
      <c r="K1431" s="31">
        <f t="shared" si="3634"/>
        <v>1255.9000000000001</v>
      </c>
      <c r="L1431" s="31">
        <f t="shared" si="3635"/>
        <v>1255.9000000000001</v>
      </c>
      <c r="M1431" s="31">
        <f t="shared" si="3557"/>
        <v>13436.6</v>
      </c>
      <c r="N1431" s="31">
        <f t="shared" si="3558"/>
        <v>13436.6</v>
      </c>
      <c r="O1431" s="31">
        <f t="shared" si="3559"/>
        <v>13436.6</v>
      </c>
      <c r="P1431" s="31">
        <f t="shared" si="3636"/>
        <v>0</v>
      </c>
      <c r="Q1431" s="31">
        <f t="shared" si="3637"/>
        <v>0</v>
      </c>
      <c r="R1431" s="31">
        <f t="shared" si="3638"/>
        <v>0</v>
      </c>
      <c r="S1431" s="31">
        <f t="shared" si="3639"/>
        <v>0</v>
      </c>
      <c r="T1431" s="31">
        <f t="shared" si="3640"/>
        <v>0</v>
      </c>
      <c r="U1431" s="31">
        <f t="shared" si="3641"/>
        <v>0</v>
      </c>
      <c r="V1431" s="31">
        <f t="shared" si="3642"/>
        <v>0</v>
      </c>
      <c r="W1431" s="31">
        <f t="shared" si="3643"/>
        <v>0</v>
      </c>
      <c r="X1431" s="31">
        <f t="shared" si="3644"/>
        <v>0</v>
      </c>
      <c r="Y1431" s="31">
        <f t="shared" si="3645"/>
        <v>0</v>
      </c>
      <c r="Z1431" s="31">
        <f t="shared" si="3646"/>
        <v>0</v>
      </c>
      <c r="AA1431" s="31">
        <f t="shared" si="3647"/>
        <v>0</v>
      </c>
      <c r="AB1431" s="31">
        <f t="shared" si="3648"/>
        <v>0</v>
      </c>
      <c r="AC1431" s="31">
        <f t="shared" si="3521"/>
        <v>13436.6</v>
      </c>
      <c r="AD1431" s="31">
        <f t="shared" si="3522"/>
        <v>13436.6</v>
      </c>
      <c r="AE1431" s="31">
        <f t="shared" si="3523"/>
        <v>13436.6</v>
      </c>
      <c r="AF1431" s="31">
        <f t="shared" si="3649"/>
        <v>0</v>
      </c>
      <c r="AG1431" s="31">
        <f t="shared" si="3524"/>
        <v>13436.6</v>
      </c>
      <c r="AH1431" s="31">
        <f t="shared" si="3525"/>
        <v>13436.6</v>
      </c>
      <c r="AI1431" s="31">
        <f t="shared" si="3526"/>
        <v>13436.6</v>
      </c>
      <c r="AJ1431" s="31">
        <f t="shared" si="3650"/>
        <v>0</v>
      </c>
      <c r="AK1431" s="31">
        <f t="shared" si="3651"/>
        <v>0</v>
      </c>
      <c r="AL1431" s="31">
        <f t="shared" si="3652"/>
        <v>0</v>
      </c>
      <c r="AM1431" s="31">
        <f t="shared" si="3653"/>
        <v>0</v>
      </c>
      <c r="AN1431" s="31">
        <f t="shared" si="3654"/>
        <v>0</v>
      </c>
      <c r="AO1431" s="31">
        <f t="shared" si="3655"/>
        <v>0</v>
      </c>
      <c r="AP1431" s="31">
        <f t="shared" si="3656"/>
        <v>0</v>
      </c>
      <c r="AQ1431" s="31">
        <f t="shared" si="3657"/>
        <v>0</v>
      </c>
      <c r="AR1431" s="31">
        <f t="shared" si="3658"/>
        <v>0</v>
      </c>
      <c r="AS1431" s="31">
        <f t="shared" si="3518"/>
        <v>13436.6</v>
      </c>
      <c r="AT1431" s="31">
        <f t="shared" si="3519"/>
        <v>13436.6</v>
      </c>
      <c r="AU1431" s="31">
        <f t="shared" si="3520"/>
        <v>13436.6</v>
      </c>
      <c r="AV1431" s="31">
        <f t="shared" si="3659"/>
        <v>0</v>
      </c>
      <c r="AW1431" s="32"/>
      <c r="AX1431" s="32"/>
      <c r="AY1431" s="1"/>
      <c r="AZ1431" s="1"/>
      <c r="BA1431" s="1"/>
      <c r="BB1431" s="1"/>
      <c r="BC1431" s="1"/>
      <c r="BD1431" s="1"/>
      <c r="BE1431" s="1"/>
    </row>
    <row r="1432">
      <c r="A1432" s="29" t="s">
        <v>516</v>
      </c>
      <c r="B1432" s="29" t="s">
        <v>116</v>
      </c>
      <c r="C1432" s="29" t="s">
        <v>255</v>
      </c>
      <c r="D1432" s="29" t="s">
        <v>467</v>
      </c>
      <c r="E1432" s="36"/>
      <c r="F1432" s="30" t="s">
        <v>440</v>
      </c>
      <c r="G1432" s="31">
        <f t="shared" si="3630"/>
        <v>12180.700000000001</v>
      </c>
      <c r="H1432" s="31">
        <f t="shared" si="3631"/>
        <v>12180.700000000001</v>
      </c>
      <c r="I1432" s="31">
        <f t="shared" si="3632"/>
        <v>12180.700000000001</v>
      </c>
      <c r="J1432" s="31">
        <f t="shared" si="3633"/>
        <v>1255.9000000000001</v>
      </c>
      <c r="K1432" s="31">
        <f t="shared" si="3634"/>
        <v>1255.9000000000001</v>
      </c>
      <c r="L1432" s="31">
        <f t="shared" si="3635"/>
        <v>1255.9000000000001</v>
      </c>
      <c r="M1432" s="31">
        <f t="shared" si="3557"/>
        <v>13436.6</v>
      </c>
      <c r="N1432" s="31">
        <f t="shared" si="3558"/>
        <v>13436.6</v>
      </c>
      <c r="O1432" s="31">
        <f t="shared" si="3559"/>
        <v>13436.6</v>
      </c>
      <c r="P1432" s="31">
        <f t="shared" si="3636"/>
        <v>0</v>
      </c>
      <c r="Q1432" s="31">
        <f t="shared" si="3637"/>
        <v>0</v>
      </c>
      <c r="R1432" s="31">
        <f t="shared" si="3638"/>
        <v>0</v>
      </c>
      <c r="S1432" s="31">
        <f t="shared" si="3639"/>
        <v>0</v>
      </c>
      <c r="T1432" s="31">
        <f t="shared" si="3640"/>
        <v>0</v>
      </c>
      <c r="U1432" s="31">
        <f t="shared" si="3641"/>
        <v>0</v>
      </c>
      <c r="V1432" s="31">
        <f t="shared" si="3642"/>
        <v>0</v>
      </c>
      <c r="W1432" s="31">
        <f t="shared" si="3643"/>
        <v>0</v>
      </c>
      <c r="X1432" s="31">
        <f t="shared" si="3644"/>
        <v>0</v>
      </c>
      <c r="Y1432" s="31">
        <f t="shared" si="3645"/>
        <v>0</v>
      </c>
      <c r="Z1432" s="31">
        <f t="shared" si="3646"/>
        <v>0</v>
      </c>
      <c r="AA1432" s="31">
        <f t="shared" si="3647"/>
        <v>0</v>
      </c>
      <c r="AB1432" s="31">
        <f t="shared" si="3648"/>
        <v>0</v>
      </c>
      <c r="AC1432" s="31">
        <f t="shared" si="3521"/>
        <v>13436.6</v>
      </c>
      <c r="AD1432" s="31">
        <f t="shared" si="3522"/>
        <v>13436.6</v>
      </c>
      <c r="AE1432" s="31">
        <f t="shared" si="3523"/>
        <v>13436.6</v>
      </c>
      <c r="AF1432" s="31">
        <f t="shared" si="3649"/>
        <v>0</v>
      </c>
      <c r="AG1432" s="31">
        <f t="shared" si="3524"/>
        <v>13436.6</v>
      </c>
      <c r="AH1432" s="31">
        <f t="shared" si="3525"/>
        <v>13436.6</v>
      </c>
      <c r="AI1432" s="31">
        <f t="shared" si="3526"/>
        <v>13436.6</v>
      </c>
      <c r="AJ1432" s="31">
        <f t="shared" si="3650"/>
        <v>0</v>
      </c>
      <c r="AK1432" s="31">
        <f t="shared" si="3651"/>
        <v>0</v>
      </c>
      <c r="AL1432" s="31">
        <f t="shared" si="3652"/>
        <v>0</v>
      </c>
      <c r="AM1432" s="31">
        <f t="shared" si="3653"/>
        <v>0</v>
      </c>
      <c r="AN1432" s="31">
        <f t="shared" si="3654"/>
        <v>0</v>
      </c>
      <c r="AO1432" s="31">
        <f t="shared" si="3655"/>
        <v>0</v>
      </c>
      <c r="AP1432" s="31">
        <f t="shared" si="3656"/>
        <v>0</v>
      </c>
      <c r="AQ1432" s="31">
        <f t="shared" si="3657"/>
        <v>0</v>
      </c>
      <c r="AR1432" s="31">
        <f t="shared" si="3658"/>
        <v>0</v>
      </c>
      <c r="AS1432" s="31">
        <f t="shared" si="3518"/>
        <v>13436.6</v>
      </c>
      <c r="AT1432" s="31">
        <f t="shared" si="3519"/>
        <v>13436.6</v>
      </c>
      <c r="AU1432" s="31">
        <f t="shared" si="3520"/>
        <v>13436.6</v>
      </c>
      <c r="AV1432" s="31">
        <f t="shared" si="3659"/>
        <v>0</v>
      </c>
      <c r="AW1432" s="32"/>
      <c r="AX1432" s="32"/>
      <c r="AY1432" s="1"/>
      <c r="AZ1432" s="1"/>
      <c r="BA1432" s="1"/>
      <c r="BB1432" s="1"/>
      <c r="BC1432" s="1"/>
      <c r="BD1432" s="1"/>
      <c r="BE1432" s="1"/>
    </row>
    <row r="1433" ht="31.5">
      <c r="A1433" s="29" t="s">
        <v>516</v>
      </c>
      <c r="B1433" s="29" t="s">
        <v>116</v>
      </c>
      <c r="C1433" s="29" t="s">
        <v>255</v>
      </c>
      <c r="D1433" s="29" t="s">
        <v>468</v>
      </c>
      <c r="E1433" s="36"/>
      <c r="F1433" s="30" t="s">
        <v>469</v>
      </c>
      <c r="G1433" s="31">
        <f t="shared" si="3630"/>
        <v>12180.700000000001</v>
      </c>
      <c r="H1433" s="31">
        <f t="shared" si="3631"/>
        <v>12180.700000000001</v>
      </c>
      <c r="I1433" s="31">
        <f t="shared" si="3632"/>
        <v>12180.700000000001</v>
      </c>
      <c r="J1433" s="31">
        <f t="shared" si="3633"/>
        <v>1255.9000000000001</v>
      </c>
      <c r="K1433" s="31">
        <f t="shared" si="3634"/>
        <v>1255.9000000000001</v>
      </c>
      <c r="L1433" s="31">
        <f t="shared" si="3635"/>
        <v>1255.9000000000001</v>
      </c>
      <c r="M1433" s="31">
        <f t="shared" si="3557"/>
        <v>13436.6</v>
      </c>
      <c r="N1433" s="31">
        <f t="shared" si="3558"/>
        <v>13436.6</v>
      </c>
      <c r="O1433" s="31">
        <f t="shared" si="3559"/>
        <v>13436.6</v>
      </c>
      <c r="P1433" s="31">
        <f t="shared" si="3636"/>
        <v>0</v>
      </c>
      <c r="Q1433" s="31">
        <f t="shared" si="3637"/>
        <v>0</v>
      </c>
      <c r="R1433" s="31">
        <f t="shared" si="3638"/>
        <v>0</v>
      </c>
      <c r="S1433" s="31">
        <f t="shared" si="3639"/>
        <v>0</v>
      </c>
      <c r="T1433" s="31">
        <f t="shared" si="3640"/>
        <v>0</v>
      </c>
      <c r="U1433" s="31">
        <f t="shared" si="3641"/>
        <v>0</v>
      </c>
      <c r="V1433" s="31">
        <f t="shared" si="3642"/>
        <v>0</v>
      </c>
      <c r="W1433" s="31">
        <f t="shared" si="3643"/>
        <v>0</v>
      </c>
      <c r="X1433" s="31">
        <f t="shared" si="3644"/>
        <v>0</v>
      </c>
      <c r="Y1433" s="31">
        <f t="shared" si="3645"/>
        <v>0</v>
      </c>
      <c r="Z1433" s="31">
        <f t="shared" si="3646"/>
        <v>0</v>
      </c>
      <c r="AA1433" s="31">
        <f t="shared" si="3647"/>
        <v>0</v>
      </c>
      <c r="AB1433" s="31">
        <f t="shared" si="3648"/>
        <v>0</v>
      </c>
      <c r="AC1433" s="31">
        <f t="shared" si="3521"/>
        <v>13436.6</v>
      </c>
      <c r="AD1433" s="31">
        <f t="shared" si="3522"/>
        <v>13436.6</v>
      </c>
      <c r="AE1433" s="31">
        <f t="shared" si="3523"/>
        <v>13436.6</v>
      </c>
      <c r="AF1433" s="31">
        <f t="shared" si="3649"/>
        <v>0</v>
      </c>
      <c r="AG1433" s="31">
        <f t="shared" si="3524"/>
        <v>13436.6</v>
      </c>
      <c r="AH1433" s="31">
        <f t="shared" si="3525"/>
        <v>13436.6</v>
      </c>
      <c r="AI1433" s="31">
        <f t="shared" si="3526"/>
        <v>13436.6</v>
      </c>
      <c r="AJ1433" s="31">
        <f t="shared" si="3650"/>
        <v>0</v>
      </c>
      <c r="AK1433" s="31">
        <f t="shared" si="3651"/>
        <v>0</v>
      </c>
      <c r="AL1433" s="31">
        <f t="shared" si="3652"/>
        <v>0</v>
      </c>
      <c r="AM1433" s="31">
        <f t="shared" si="3653"/>
        <v>0</v>
      </c>
      <c r="AN1433" s="31">
        <f t="shared" si="3654"/>
        <v>0</v>
      </c>
      <c r="AO1433" s="31">
        <f t="shared" si="3655"/>
        <v>0</v>
      </c>
      <c r="AP1433" s="31">
        <f t="shared" si="3656"/>
        <v>0</v>
      </c>
      <c r="AQ1433" s="31">
        <f t="shared" si="3657"/>
        <v>0</v>
      </c>
      <c r="AR1433" s="31">
        <f t="shared" si="3658"/>
        <v>0</v>
      </c>
      <c r="AS1433" s="31">
        <f t="shared" si="3518"/>
        <v>13436.6</v>
      </c>
      <c r="AT1433" s="31">
        <f t="shared" si="3519"/>
        <v>13436.6</v>
      </c>
      <c r="AU1433" s="31">
        <f t="shared" si="3520"/>
        <v>13436.6</v>
      </c>
      <c r="AV1433" s="31">
        <f t="shared" si="3659"/>
        <v>0</v>
      </c>
      <c r="AW1433" s="32"/>
      <c r="AX1433" s="32"/>
      <c r="AY1433" s="1"/>
      <c r="AZ1433" s="1"/>
      <c r="BA1433" s="1"/>
      <c r="BB1433" s="1"/>
      <c r="BC1433" s="1"/>
      <c r="BD1433" s="1"/>
      <c r="BE1433" s="1"/>
    </row>
    <row r="1434" ht="31.5">
      <c r="A1434" s="29" t="s">
        <v>516</v>
      </c>
      <c r="B1434" s="29" t="s">
        <v>116</v>
      </c>
      <c r="C1434" s="29" t="s">
        <v>255</v>
      </c>
      <c r="D1434" s="29" t="s">
        <v>470</v>
      </c>
      <c r="E1434" s="36"/>
      <c r="F1434" s="30" t="s">
        <v>471</v>
      </c>
      <c r="G1434" s="31">
        <f t="shared" si="3630"/>
        <v>12180.700000000001</v>
      </c>
      <c r="H1434" s="31">
        <f t="shared" si="3631"/>
        <v>12180.700000000001</v>
      </c>
      <c r="I1434" s="31">
        <f t="shared" si="3632"/>
        <v>12180.700000000001</v>
      </c>
      <c r="J1434" s="31">
        <f t="shared" si="3633"/>
        <v>1255.9000000000001</v>
      </c>
      <c r="K1434" s="31">
        <f t="shared" si="3634"/>
        <v>1255.9000000000001</v>
      </c>
      <c r="L1434" s="31">
        <f t="shared" si="3635"/>
        <v>1255.9000000000001</v>
      </c>
      <c r="M1434" s="31">
        <f t="shared" si="3557"/>
        <v>13436.6</v>
      </c>
      <c r="N1434" s="31">
        <f t="shared" si="3558"/>
        <v>13436.6</v>
      </c>
      <c r="O1434" s="31">
        <f t="shared" si="3559"/>
        <v>13436.6</v>
      </c>
      <c r="P1434" s="31">
        <f t="shared" si="3636"/>
        <v>0</v>
      </c>
      <c r="Q1434" s="31">
        <f t="shared" si="3637"/>
        <v>0</v>
      </c>
      <c r="R1434" s="31">
        <f t="shared" si="3638"/>
        <v>0</v>
      </c>
      <c r="S1434" s="31">
        <f t="shared" si="3639"/>
        <v>0</v>
      </c>
      <c r="T1434" s="31">
        <f t="shared" si="3640"/>
        <v>0</v>
      </c>
      <c r="U1434" s="31">
        <f t="shared" si="3641"/>
        <v>0</v>
      </c>
      <c r="V1434" s="31">
        <f t="shared" si="3642"/>
        <v>0</v>
      </c>
      <c r="W1434" s="31">
        <f t="shared" si="3643"/>
        <v>0</v>
      </c>
      <c r="X1434" s="31">
        <f t="shared" si="3644"/>
        <v>0</v>
      </c>
      <c r="Y1434" s="31">
        <f t="shared" si="3645"/>
        <v>0</v>
      </c>
      <c r="Z1434" s="31">
        <f t="shared" si="3646"/>
        <v>0</v>
      </c>
      <c r="AA1434" s="31">
        <f t="shared" si="3647"/>
        <v>0</v>
      </c>
      <c r="AB1434" s="31">
        <f t="shared" si="3648"/>
        <v>0</v>
      </c>
      <c r="AC1434" s="31">
        <f t="shared" si="3521"/>
        <v>13436.6</v>
      </c>
      <c r="AD1434" s="31">
        <f t="shared" si="3522"/>
        <v>13436.6</v>
      </c>
      <c r="AE1434" s="31">
        <f t="shared" si="3523"/>
        <v>13436.6</v>
      </c>
      <c r="AF1434" s="31">
        <f t="shared" si="3649"/>
        <v>0</v>
      </c>
      <c r="AG1434" s="31">
        <f t="shared" si="3524"/>
        <v>13436.6</v>
      </c>
      <c r="AH1434" s="31">
        <f t="shared" si="3525"/>
        <v>13436.6</v>
      </c>
      <c r="AI1434" s="31">
        <f t="shared" si="3526"/>
        <v>13436.6</v>
      </c>
      <c r="AJ1434" s="31">
        <f t="shared" si="3650"/>
        <v>0</v>
      </c>
      <c r="AK1434" s="31">
        <f t="shared" si="3651"/>
        <v>0</v>
      </c>
      <c r="AL1434" s="31">
        <f t="shared" si="3652"/>
        <v>0</v>
      </c>
      <c r="AM1434" s="31">
        <f t="shared" si="3653"/>
        <v>0</v>
      </c>
      <c r="AN1434" s="31">
        <f t="shared" si="3654"/>
        <v>0</v>
      </c>
      <c r="AO1434" s="31">
        <f t="shared" si="3655"/>
        <v>0</v>
      </c>
      <c r="AP1434" s="31">
        <f t="shared" si="3656"/>
        <v>0</v>
      </c>
      <c r="AQ1434" s="31">
        <f t="shared" si="3657"/>
        <v>0</v>
      </c>
      <c r="AR1434" s="31">
        <f t="shared" si="3658"/>
        <v>0</v>
      </c>
      <c r="AS1434" s="31">
        <f t="shared" si="3518"/>
        <v>13436.6</v>
      </c>
      <c r="AT1434" s="31">
        <f t="shared" si="3519"/>
        <v>13436.6</v>
      </c>
      <c r="AU1434" s="31">
        <f t="shared" si="3520"/>
        <v>13436.6</v>
      </c>
      <c r="AV1434" s="31">
        <f t="shared" si="3659"/>
        <v>0</v>
      </c>
      <c r="AW1434" s="32"/>
      <c r="AX1434" s="32"/>
      <c r="AY1434" s="1"/>
      <c r="AZ1434" s="1"/>
      <c r="BA1434" s="1"/>
      <c r="BB1434" s="1"/>
      <c r="BC1434" s="1"/>
      <c r="BD1434" s="1"/>
      <c r="BE1434" s="1"/>
    </row>
    <row r="1435" ht="31.5">
      <c r="A1435" s="29" t="s">
        <v>516</v>
      </c>
      <c r="B1435" s="29" t="s">
        <v>116</v>
      </c>
      <c r="C1435" s="29" t="s">
        <v>255</v>
      </c>
      <c r="D1435" s="29" t="s">
        <v>470</v>
      </c>
      <c r="E1435" s="29" t="s">
        <v>129</v>
      </c>
      <c r="F1435" s="30" t="s">
        <v>130</v>
      </c>
      <c r="G1435" s="31">
        <v>12180.700000000001</v>
      </c>
      <c r="H1435" s="31">
        <v>12180.700000000001</v>
      </c>
      <c r="I1435" s="31">
        <v>12180.700000000001</v>
      </c>
      <c r="J1435" s="33">
        <v>1255.9000000000001</v>
      </c>
      <c r="K1435" s="33">
        <v>1255.9000000000001</v>
      </c>
      <c r="L1435" s="33">
        <v>1255.9000000000001</v>
      </c>
      <c r="M1435" s="31">
        <f t="shared" si="3557"/>
        <v>13436.6</v>
      </c>
      <c r="N1435" s="31">
        <f t="shared" si="3558"/>
        <v>13436.6</v>
      </c>
      <c r="O1435" s="31">
        <f t="shared" si="3559"/>
        <v>13436.6</v>
      </c>
      <c r="P1435" s="31"/>
      <c r="Q1435" s="31"/>
      <c r="R1435" s="31"/>
      <c r="S1435" s="31"/>
      <c r="T1435" s="31"/>
      <c r="U1435" s="31"/>
      <c r="V1435" s="31"/>
      <c r="W1435" s="31"/>
      <c r="X1435" s="31"/>
      <c r="Y1435" s="31"/>
      <c r="Z1435" s="31"/>
      <c r="AA1435" s="31"/>
      <c r="AB1435" s="31"/>
      <c r="AC1435" s="31">
        <f t="shared" si="3521"/>
        <v>13436.6</v>
      </c>
      <c r="AD1435" s="31">
        <f t="shared" si="3522"/>
        <v>13436.6</v>
      </c>
      <c r="AE1435" s="31">
        <f t="shared" si="3523"/>
        <v>13436.6</v>
      </c>
      <c r="AF1435" s="31"/>
      <c r="AG1435" s="31">
        <f t="shared" si="3524"/>
        <v>13436.6</v>
      </c>
      <c r="AH1435" s="31">
        <f t="shared" si="3525"/>
        <v>13436.6</v>
      </c>
      <c r="AI1435" s="31">
        <f t="shared" si="3526"/>
        <v>13436.6</v>
      </c>
      <c r="AJ1435" s="31"/>
      <c r="AK1435" s="31"/>
      <c r="AL1435" s="31"/>
      <c r="AM1435" s="31"/>
      <c r="AN1435" s="31"/>
      <c r="AO1435" s="31"/>
      <c r="AP1435" s="31"/>
      <c r="AQ1435" s="31"/>
      <c r="AR1435" s="31"/>
      <c r="AS1435" s="31">
        <f t="shared" si="3518"/>
        <v>13436.6</v>
      </c>
      <c r="AT1435" s="31">
        <f t="shared" si="3519"/>
        <v>13436.6</v>
      </c>
      <c r="AU1435" s="31">
        <f t="shared" si="3520"/>
        <v>13436.6</v>
      </c>
      <c r="AV1435" s="31"/>
      <c r="AW1435" s="32"/>
      <c r="AX1435" s="32">
        <v>28</v>
      </c>
      <c r="AY1435" s="1"/>
      <c r="AZ1435" s="1"/>
      <c r="BA1435" s="1"/>
      <c r="BB1435" s="1"/>
      <c r="BC1435" s="1"/>
      <c r="BD1435" s="1"/>
      <c r="BE1435" s="1"/>
    </row>
    <row r="1436" s="24" customFormat="1">
      <c r="A1436" s="25" t="s">
        <v>516</v>
      </c>
      <c r="B1436" s="25" t="s">
        <v>116</v>
      </c>
      <c r="C1436" s="25" t="s">
        <v>118</v>
      </c>
      <c r="D1436" s="25"/>
      <c r="E1436" s="25"/>
      <c r="F1436" s="26" t="s">
        <v>119</v>
      </c>
      <c r="G1436" s="27">
        <f t="shared" si="3630"/>
        <v>1445.7</v>
      </c>
      <c r="H1436" s="27">
        <f t="shared" si="3631"/>
        <v>250</v>
      </c>
      <c r="I1436" s="27">
        <f t="shared" si="3632"/>
        <v>250</v>
      </c>
      <c r="J1436" s="27">
        <f t="shared" si="3633"/>
        <v>0</v>
      </c>
      <c r="K1436" s="27">
        <f t="shared" si="3634"/>
        <v>0</v>
      </c>
      <c r="L1436" s="27">
        <f t="shared" si="3635"/>
        <v>0</v>
      </c>
      <c r="M1436" s="27">
        <f t="shared" si="3557"/>
        <v>1445.7</v>
      </c>
      <c r="N1436" s="27">
        <f t="shared" si="3558"/>
        <v>250</v>
      </c>
      <c r="O1436" s="27">
        <f t="shared" si="3559"/>
        <v>250</v>
      </c>
      <c r="P1436" s="27">
        <f t="shared" si="3636"/>
        <v>0</v>
      </c>
      <c r="Q1436" s="27">
        <f t="shared" si="3637"/>
        <v>0</v>
      </c>
      <c r="R1436" s="27">
        <f t="shared" si="3638"/>
        <v>0</v>
      </c>
      <c r="S1436" s="27">
        <f t="shared" si="3639"/>
        <v>0</v>
      </c>
      <c r="T1436" s="27">
        <f t="shared" si="3640"/>
        <v>0</v>
      </c>
      <c r="U1436" s="27">
        <f t="shared" si="3641"/>
        <v>0</v>
      </c>
      <c r="V1436" s="27">
        <f t="shared" si="3642"/>
        <v>0</v>
      </c>
      <c r="W1436" s="27">
        <f t="shared" si="3643"/>
        <v>0</v>
      </c>
      <c r="X1436" s="27">
        <f t="shared" si="3644"/>
        <v>0</v>
      </c>
      <c r="Y1436" s="27">
        <f t="shared" si="3645"/>
        <v>0</v>
      </c>
      <c r="Z1436" s="27">
        <f t="shared" si="3646"/>
        <v>0</v>
      </c>
      <c r="AA1436" s="27">
        <f t="shared" si="3647"/>
        <v>0</v>
      </c>
      <c r="AB1436" s="27">
        <f t="shared" si="3648"/>
        <v>0</v>
      </c>
      <c r="AC1436" s="27">
        <f t="shared" si="3521"/>
        <v>1445.7</v>
      </c>
      <c r="AD1436" s="27">
        <f t="shared" si="3522"/>
        <v>250</v>
      </c>
      <c r="AE1436" s="27">
        <f t="shared" si="3523"/>
        <v>250</v>
      </c>
      <c r="AF1436" s="27">
        <f t="shared" si="3649"/>
        <v>0</v>
      </c>
      <c r="AG1436" s="27">
        <f t="shared" si="3524"/>
        <v>1445.7</v>
      </c>
      <c r="AH1436" s="27">
        <f t="shared" si="3525"/>
        <v>250</v>
      </c>
      <c r="AI1436" s="27">
        <f t="shared" si="3526"/>
        <v>250</v>
      </c>
      <c r="AJ1436" s="27">
        <f t="shared" si="3650"/>
        <v>0</v>
      </c>
      <c r="AK1436" s="27">
        <f t="shared" si="3651"/>
        <v>0</v>
      </c>
      <c r="AL1436" s="27">
        <f t="shared" si="3652"/>
        <v>0</v>
      </c>
      <c r="AM1436" s="27">
        <f t="shared" si="3653"/>
        <v>0</v>
      </c>
      <c r="AN1436" s="27">
        <f t="shared" si="3654"/>
        <v>0</v>
      </c>
      <c r="AO1436" s="27">
        <f t="shared" si="3655"/>
        <v>0</v>
      </c>
      <c r="AP1436" s="27">
        <f t="shared" si="3656"/>
        <v>0</v>
      </c>
      <c r="AQ1436" s="27">
        <f t="shared" si="3657"/>
        <v>0</v>
      </c>
      <c r="AR1436" s="27">
        <f t="shared" si="3658"/>
        <v>0</v>
      </c>
      <c r="AS1436" s="27">
        <f t="shared" si="3518"/>
        <v>1445.7</v>
      </c>
      <c r="AT1436" s="27">
        <f t="shared" si="3519"/>
        <v>250</v>
      </c>
      <c r="AU1436" s="27">
        <f t="shared" si="3520"/>
        <v>250</v>
      </c>
      <c r="AV1436" s="27">
        <f t="shared" si="3659"/>
        <v>0</v>
      </c>
      <c r="AW1436" s="28"/>
      <c r="AX1436" s="28"/>
      <c r="AY1436" s="24"/>
      <c r="AZ1436" s="24"/>
      <c r="BA1436" s="24"/>
      <c r="BB1436" s="24"/>
      <c r="BC1436" s="24"/>
      <c r="BD1436" s="24"/>
      <c r="BE1436" s="24"/>
    </row>
    <row r="1437" ht="31.5">
      <c r="A1437" s="29" t="s">
        <v>516</v>
      </c>
      <c r="B1437" s="29" t="s">
        <v>116</v>
      </c>
      <c r="C1437" s="29" t="s">
        <v>118</v>
      </c>
      <c r="D1437" s="29" t="s">
        <v>120</v>
      </c>
      <c r="E1437" s="29"/>
      <c r="F1437" s="30" t="s">
        <v>121</v>
      </c>
      <c r="G1437" s="31">
        <f t="shared" si="3630"/>
        <v>1445.7</v>
      </c>
      <c r="H1437" s="31">
        <f t="shared" si="3631"/>
        <v>250</v>
      </c>
      <c r="I1437" s="31">
        <f t="shared" si="3632"/>
        <v>250</v>
      </c>
      <c r="J1437" s="31">
        <f t="shared" si="3633"/>
        <v>0</v>
      </c>
      <c r="K1437" s="31">
        <f t="shared" si="3634"/>
        <v>0</v>
      </c>
      <c r="L1437" s="31">
        <f t="shared" si="3635"/>
        <v>0</v>
      </c>
      <c r="M1437" s="31">
        <f t="shared" si="3557"/>
        <v>1445.7</v>
      </c>
      <c r="N1437" s="31">
        <f t="shared" si="3558"/>
        <v>250</v>
      </c>
      <c r="O1437" s="31">
        <f t="shared" si="3559"/>
        <v>250</v>
      </c>
      <c r="P1437" s="31">
        <f t="shared" si="3636"/>
        <v>0</v>
      </c>
      <c r="Q1437" s="31">
        <f t="shared" si="3637"/>
        <v>0</v>
      </c>
      <c r="R1437" s="31">
        <f t="shared" si="3638"/>
        <v>0</v>
      </c>
      <c r="S1437" s="31">
        <f t="shared" si="3639"/>
        <v>0</v>
      </c>
      <c r="T1437" s="31">
        <f t="shared" si="3640"/>
        <v>0</v>
      </c>
      <c r="U1437" s="31">
        <f t="shared" si="3641"/>
        <v>0</v>
      </c>
      <c r="V1437" s="31">
        <f t="shared" si="3642"/>
        <v>0</v>
      </c>
      <c r="W1437" s="31">
        <f t="shared" si="3643"/>
        <v>0</v>
      </c>
      <c r="X1437" s="31">
        <f t="shared" si="3644"/>
        <v>0</v>
      </c>
      <c r="Y1437" s="31">
        <f t="shared" si="3645"/>
        <v>0</v>
      </c>
      <c r="Z1437" s="31">
        <f t="shared" si="3646"/>
        <v>0</v>
      </c>
      <c r="AA1437" s="31">
        <f t="shared" si="3647"/>
        <v>0</v>
      </c>
      <c r="AB1437" s="31">
        <f t="shared" si="3648"/>
        <v>0</v>
      </c>
      <c r="AC1437" s="31">
        <f t="shared" si="3521"/>
        <v>1445.7</v>
      </c>
      <c r="AD1437" s="31">
        <f t="shared" si="3522"/>
        <v>250</v>
      </c>
      <c r="AE1437" s="31">
        <f t="shared" si="3523"/>
        <v>250</v>
      </c>
      <c r="AF1437" s="31">
        <f t="shared" si="3649"/>
        <v>0</v>
      </c>
      <c r="AG1437" s="31">
        <f t="shared" si="3524"/>
        <v>1445.7</v>
      </c>
      <c r="AH1437" s="31">
        <f t="shared" si="3525"/>
        <v>250</v>
      </c>
      <c r="AI1437" s="31">
        <f t="shared" si="3526"/>
        <v>250</v>
      </c>
      <c r="AJ1437" s="31">
        <f t="shared" si="3650"/>
        <v>0</v>
      </c>
      <c r="AK1437" s="31">
        <f t="shared" si="3651"/>
        <v>0</v>
      </c>
      <c r="AL1437" s="31">
        <f t="shared" si="3652"/>
        <v>0</v>
      </c>
      <c r="AM1437" s="31">
        <f t="shared" si="3653"/>
        <v>0</v>
      </c>
      <c r="AN1437" s="31">
        <f t="shared" si="3654"/>
        <v>0</v>
      </c>
      <c r="AO1437" s="31">
        <f t="shared" si="3655"/>
        <v>0</v>
      </c>
      <c r="AP1437" s="31">
        <f t="shared" si="3656"/>
        <v>0</v>
      </c>
      <c r="AQ1437" s="31">
        <f t="shared" si="3657"/>
        <v>0</v>
      </c>
      <c r="AR1437" s="31">
        <f t="shared" si="3658"/>
        <v>0</v>
      </c>
      <c r="AS1437" s="31">
        <f t="shared" si="3518"/>
        <v>1445.7</v>
      </c>
      <c r="AT1437" s="31">
        <f t="shared" si="3519"/>
        <v>250</v>
      </c>
      <c r="AU1437" s="31">
        <f t="shared" si="3520"/>
        <v>250</v>
      </c>
      <c r="AV1437" s="31">
        <f t="shared" si="3659"/>
        <v>0</v>
      </c>
      <c r="AW1437" s="32"/>
      <c r="AX1437" s="32"/>
      <c r="AY1437" s="1"/>
      <c r="AZ1437" s="1"/>
      <c r="BA1437" s="1"/>
      <c r="BB1437" s="1"/>
      <c r="BC1437" s="1"/>
      <c r="BD1437" s="1"/>
      <c r="BE1437" s="1"/>
    </row>
    <row r="1438" hidden="1">
      <c r="A1438" s="29" t="s">
        <v>516</v>
      </c>
      <c r="B1438" s="29" t="s">
        <v>116</v>
      </c>
      <c r="C1438" s="29" t="s">
        <v>118</v>
      </c>
      <c r="D1438" s="29" t="s">
        <v>122</v>
      </c>
      <c r="E1438" s="29"/>
      <c r="F1438" s="30" t="s">
        <v>34</v>
      </c>
      <c r="G1438" s="31">
        <f t="shared" si="3630"/>
        <v>1445.7</v>
      </c>
      <c r="H1438" s="31">
        <f t="shared" si="3631"/>
        <v>250</v>
      </c>
      <c r="I1438" s="31">
        <f t="shared" si="3632"/>
        <v>250</v>
      </c>
      <c r="J1438" s="31">
        <f t="shared" si="3633"/>
        <v>0</v>
      </c>
      <c r="K1438" s="31">
        <f t="shared" si="3634"/>
        <v>0</v>
      </c>
      <c r="L1438" s="31">
        <f t="shared" si="3635"/>
        <v>0</v>
      </c>
      <c r="M1438" s="31">
        <f t="shared" si="3557"/>
        <v>1445.7</v>
      </c>
      <c r="N1438" s="31">
        <f t="shared" si="3558"/>
        <v>250</v>
      </c>
      <c r="O1438" s="31">
        <f t="shared" si="3559"/>
        <v>250</v>
      </c>
      <c r="P1438" s="31">
        <f t="shared" si="3636"/>
        <v>0</v>
      </c>
      <c r="Q1438" s="31">
        <f t="shared" si="3637"/>
        <v>0</v>
      </c>
      <c r="R1438" s="31">
        <f t="shared" si="3638"/>
        <v>0</v>
      </c>
      <c r="S1438" s="31">
        <f t="shared" si="3639"/>
        <v>0</v>
      </c>
      <c r="T1438" s="31">
        <f t="shared" si="3640"/>
        <v>0</v>
      </c>
      <c r="U1438" s="31">
        <f t="shared" si="3641"/>
        <v>0</v>
      </c>
      <c r="V1438" s="31">
        <f t="shared" si="3642"/>
        <v>0</v>
      </c>
      <c r="W1438" s="31">
        <f t="shared" si="3643"/>
        <v>0</v>
      </c>
      <c r="X1438" s="31">
        <f t="shared" si="3644"/>
        <v>0</v>
      </c>
      <c r="Y1438" s="31">
        <f t="shared" si="3645"/>
        <v>0</v>
      </c>
      <c r="Z1438" s="31">
        <f t="shared" si="3646"/>
        <v>0</v>
      </c>
      <c r="AA1438" s="31">
        <f t="shared" si="3647"/>
        <v>0</v>
      </c>
      <c r="AB1438" s="31">
        <f t="shared" si="3648"/>
        <v>0</v>
      </c>
      <c r="AC1438" s="31">
        <f t="shared" si="3521"/>
        <v>1445.7</v>
      </c>
      <c r="AD1438" s="31">
        <f t="shared" si="3522"/>
        <v>250</v>
      </c>
      <c r="AE1438" s="31">
        <f t="shared" si="3523"/>
        <v>250</v>
      </c>
      <c r="AF1438" s="31">
        <f t="shared" si="3649"/>
        <v>0</v>
      </c>
      <c r="AG1438" s="31">
        <f t="shared" si="3524"/>
        <v>1445.7</v>
      </c>
      <c r="AH1438" s="31">
        <f t="shared" si="3525"/>
        <v>250</v>
      </c>
      <c r="AI1438" s="31">
        <f t="shared" si="3526"/>
        <v>250</v>
      </c>
      <c r="AJ1438" s="31">
        <f t="shared" si="3650"/>
        <v>0</v>
      </c>
      <c r="AK1438" s="31">
        <f t="shared" si="3651"/>
        <v>0</v>
      </c>
      <c r="AL1438" s="31">
        <f t="shared" si="3652"/>
        <v>0</v>
      </c>
      <c r="AM1438" s="31">
        <f t="shared" si="3653"/>
        <v>0</v>
      </c>
      <c r="AN1438" s="31">
        <f t="shared" si="3654"/>
        <v>0</v>
      </c>
      <c r="AO1438" s="31">
        <f t="shared" si="3655"/>
        <v>0</v>
      </c>
      <c r="AP1438" s="31">
        <f t="shared" si="3656"/>
        <v>0</v>
      </c>
      <c r="AQ1438" s="31">
        <f t="shared" si="3657"/>
        <v>0</v>
      </c>
      <c r="AR1438" s="31">
        <f t="shared" si="3658"/>
        <v>0</v>
      </c>
      <c r="AS1438" s="31">
        <f t="shared" si="3518"/>
        <v>1445.7</v>
      </c>
      <c r="AT1438" s="31">
        <f t="shared" si="3519"/>
        <v>250</v>
      </c>
      <c r="AU1438" s="31">
        <f t="shared" si="3520"/>
        <v>250</v>
      </c>
      <c r="AV1438" s="31">
        <f t="shared" si="3659"/>
        <v>0</v>
      </c>
      <c r="AW1438" s="32">
        <v>0</v>
      </c>
      <c r="AX1438" s="32"/>
      <c r="AY1438" s="1" t="s">
        <v>152</v>
      </c>
      <c r="AZ1438" s="1"/>
      <c r="BA1438" s="1"/>
      <c r="BB1438" s="1"/>
      <c r="BC1438" s="1"/>
      <c r="BD1438" s="1"/>
      <c r="BE1438" s="1"/>
    </row>
    <row r="1439" ht="47.25">
      <c r="A1439" s="29" t="s">
        <v>516</v>
      </c>
      <c r="B1439" s="29" t="s">
        <v>116</v>
      </c>
      <c r="C1439" s="29" t="s">
        <v>118</v>
      </c>
      <c r="D1439" s="29" t="s">
        <v>123</v>
      </c>
      <c r="E1439" s="29"/>
      <c r="F1439" s="30" t="s">
        <v>124</v>
      </c>
      <c r="G1439" s="31">
        <f t="shared" si="3630"/>
        <v>1445.7</v>
      </c>
      <c r="H1439" s="31">
        <f t="shared" si="3631"/>
        <v>250</v>
      </c>
      <c r="I1439" s="31">
        <f t="shared" si="3632"/>
        <v>250</v>
      </c>
      <c r="J1439" s="31">
        <f t="shared" si="3633"/>
        <v>0</v>
      </c>
      <c r="K1439" s="31">
        <f t="shared" si="3634"/>
        <v>0</v>
      </c>
      <c r="L1439" s="31">
        <f t="shared" si="3635"/>
        <v>0</v>
      </c>
      <c r="M1439" s="31">
        <f t="shared" si="3557"/>
        <v>1445.7</v>
      </c>
      <c r="N1439" s="31">
        <f t="shared" si="3558"/>
        <v>250</v>
      </c>
      <c r="O1439" s="31">
        <f t="shared" si="3559"/>
        <v>250</v>
      </c>
      <c r="P1439" s="31">
        <f t="shared" si="3636"/>
        <v>0</v>
      </c>
      <c r="Q1439" s="31">
        <f t="shared" si="3637"/>
        <v>0</v>
      </c>
      <c r="R1439" s="31">
        <f t="shared" si="3638"/>
        <v>0</v>
      </c>
      <c r="S1439" s="31">
        <f t="shared" si="3639"/>
        <v>0</v>
      </c>
      <c r="T1439" s="31">
        <f t="shared" si="3640"/>
        <v>0</v>
      </c>
      <c r="U1439" s="31">
        <f t="shared" si="3641"/>
        <v>0</v>
      </c>
      <c r="V1439" s="31">
        <f t="shared" si="3642"/>
        <v>0</v>
      </c>
      <c r="W1439" s="31">
        <f t="shared" si="3643"/>
        <v>0</v>
      </c>
      <c r="X1439" s="31">
        <f t="shared" si="3644"/>
        <v>0</v>
      </c>
      <c r="Y1439" s="31">
        <f t="shared" si="3645"/>
        <v>0</v>
      </c>
      <c r="Z1439" s="31">
        <f t="shared" si="3646"/>
        <v>0</v>
      </c>
      <c r="AA1439" s="31">
        <f t="shared" si="3647"/>
        <v>0</v>
      </c>
      <c r="AB1439" s="31">
        <f t="shared" si="3648"/>
        <v>0</v>
      </c>
      <c r="AC1439" s="31">
        <f t="shared" si="3521"/>
        <v>1445.7</v>
      </c>
      <c r="AD1439" s="31">
        <f t="shared" si="3522"/>
        <v>250</v>
      </c>
      <c r="AE1439" s="31">
        <f t="shared" si="3523"/>
        <v>250</v>
      </c>
      <c r="AF1439" s="31">
        <f t="shared" si="3649"/>
        <v>0</v>
      </c>
      <c r="AG1439" s="31">
        <f t="shared" si="3524"/>
        <v>1445.7</v>
      </c>
      <c r="AH1439" s="31">
        <f t="shared" si="3525"/>
        <v>250</v>
      </c>
      <c r="AI1439" s="31">
        <f t="shared" si="3526"/>
        <v>250</v>
      </c>
      <c r="AJ1439" s="31">
        <f t="shared" si="3650"/>
        <v>0</v>
      </c>
      <c r="AK1439" s="31">
        <f t="shared" si="3651"/>
        <v>0</v>
      </c>
      <c r="AL1439" s="31">
        <f t="shared" si="3652"/>
        <v>0</v>
      </c>
      <c r="AM1439" s="31">
        <f t="shared" si="3653"/>
        <v>0</v>
      </c>
      <c r="AN1439" s="31">
        <f t="shared" si="3654"/>
        <v>0</v>
      </c>
      <c r="AO1439" s="31">
        <f t="shared" si="3655"/>
        <v>0</v>
      </c>
      <c r="AP1439" s="31">
        <f t="shared" si="3656"/>
        <v>0</v>
      </c>
      <c r="AQ1439" s="31">
        <f t="shared" si="3657"/>
        <v>0</v>
      </c>
      <c r="AR1439" s="31">
        <f t="shared" si="3658"/>
        <v>0</v>
      </c>
      <c r="AS1439" s="31">
        <f t="shared" si="3518"/>
        <v>1445.7</v>
      </c>
      <c r="AT1439" s="31">
        <f t="shared" si="3519"/>
        <v>250</v>
      </c>
      <c r="AU1439" s="31">
        <f t="shared" si="3520"/>
        <v>250</v>
      </c>
      <c r="AV1439" s="31">
        <f t="shared" si="3659"/>
        <v>0</v>
      </c>
      <c r="AW1439" s="32"/>
      <c r="AX1439" s="32"/>
      <c r="AY1439" s="1"/>
      <c r="AZ1439" s="1"/>
      <c r="BA1439" s="1"/>
      <c r="BB1439" s="1"/>
      <c r="BC1439" s="1"/>
      <c r="BD1439" s="1"/>
      <c r="BE1439" s="1"/>
    </row>
    <row r="1440" ht="63">
      <c r="A1440" s="29" t="s">
        <v>516</v>
      </c>
      <c r="B1440" s="29" t="s">
        <v>116</v>
      </c>
      <c r="C1440" s="29" t="s">
        <v>118</v>
      </c>
      <c r="D1440" s="29" t="s">
        <v>472</v>
      </c>
      <c r="E1440" s="29"/>
      <c r="F1440" s="30" t="s">
        <v>473</v>
      </c>
      <c r="G1440" s="31">
        <f>G1442+G1441</f>
        <v>1445.7</v>
      </c>
      <c r="H1440" s="31">
        <f>H1442+H1441</f>
        <v>250</v>
      </c>
      <c r="I1440" s="31">
        <f>I1442+I1441</f>
        <v>250</v>
      </c>
      <c r="J1440" s="31">
        <f>J1442+J1441</f>
        <v>0</v>
      </c>
      <c r="K1440" s="31">
        <f>K1442+K1441</f>
        <v>0</v>
      </c>
      <c r="L1440" s="31">
        <f>L1442+L1441</f>
        <v>0</v>
      </c>
      <c r="M1440" s="31">
        <f t="shared" si="3557"/>
        <v>1445.7</v>
      </c>
      <c r="N1440" s="31">
        <f t="shared" si="3558"/>
        <v>250</v>
      </c>
      <c r="O1440" s="31">
        <f t="shared" si="3559"/>
        <v>250</v>
      </c>
      <c r="P1440" s="31">
        <f>P1442+P1441</f>
        <v>0</v>
      </c>
      <c r="Q1440" s="31">
        <f>Q1442+Q1441</f>
        <v>0</v>
      </c>
      <c r="R1440" s="31">
        <f>R1442+R1441</f>
        <v>0</v>
      </c>
      <c r="S1440" s="31">
        <f>S1442+S1441</f>
        <v>0</v>
      </c>
      <c r="T1440" s="31">
        <f>T1442+T1441</f>
        <v>0</v>
      </c>
      <c r="U1440" s="31">
        <f>U1442+U1441</f>
        <v>0</v>
      </c>
      <c r="V1440" s="31">
        <f>V1442+V1441</f>
        <v>0</v>
      </c>
      <c r="W1440" s="31">
        <f>W1442+W1441</f>
        <v>0</v>
      </c>
      <c r="X1440" s="31">
        <f>X1442+X1441</f>
        <v>0</v>
      </c>
      <c r="Y1440" s="31">
        <f>Y1442+Y1441</f>
        <v>0</v>
      </c>
      <c r="Z1440" s="31">
        <f>Z1442+Z1441</f>
        <v>0</v>
      </c>
      <c r="AA1440" s="31">
        <f>AA1442+AA1441</f>
        <v>0</v>
      </c>
      <c r="AB1440" s="31">
        <f>AB1442+AB1441</f>
        <v>0</v>
      </c>
      <c r="AC1440" s="31">
        <f t="shared" si="3521"/>
        <v>1445.7</v>
      </c>
      <c r="AD1440" s="31">
        <f t="shared" si="3522"/>
        <v>250</v>
      </c>
      <c r="AE1440" s="31">
        <f t="shared" si="3523"/>
        <v>250</v>
      </c>
      <c r="AF1440" s="31">
        <f>AF1442+AF1441</f>
        <v>0</v>
      </c>
      <c r="AG1440" s="31">
        <f t="shared" si="3524"/>
        <v>1445.7</v>
      </c>
      <c r="AH1440" s="31">
        <f t="shared" si="3525"/>
        <v>250</v>
      </c>
      <c r="AI1440" s="31">
        <f t="shared" si="3526"/>
        <v>250</v>
      </c>
      <c r="AJ1440" s="31">
        <f>AJ1442+AJ1441</f>
        <v>0</v>
      </c>
      <c r="AK1440" s="31">
        <f>AK1442+AK1441</f>
        <v>0</v>
      </c>
      <c r="AL1440" s="31">
        <f>AL1442+AL1441</f>
        <v>0</v>
      </c>
      <c r="AM1440" s="31">
        <f>AM1442+AM1441</f>
        <v>0</v>
      </c>
      <c r="AN1440" s="31">
        <f>AN1442+AN1441</f>
        <v>0</v>
      </c>
      <c r="AO1440" s="31">
        <f>AO1442+AO1441</f>
        <v>0</v>
      </c>
      <c r="AP1440" s="31">
        <f>AP1442+AP1441</f>
        <v>0</v>
      </c>
      <c r="AQ1440" s="31">
        <f>AQ1442+AQ1441</f>
        <v>0</v>
      </c>
      <c r="AR1440" s="31">
        <f>AR1442+AR1441</f>
        <v>0</v>
      </c>
      <c r="AS1440" s="31">
        <f t="shared" si="3518"/>
        <v>1445.7</v>
      </c>
      <c r="AT1440" s="31">
        <f t="shared" si="3519"/>
        <v>250</v>
      </c>
      <c r="AU1440" s="31">
        <f t="shared" si="3520"/>
        <v>250</v>
      </c>
      <c r="AV1440" s="31">
        <f>AV1442+AV1441</f>
        <v>0</v>
      </c>
      <c r="AW1440" s="32"/>
      <c r="AX1440" s="32"/>
      <c r="AY1440" s="1"/>
      <c r="AZ1440" s="1"/>
      <c r="BA1440" s="1"/>
      <c r="BB1440" s="1"/>
      <c r="BC1440" s="1"/>
      <c r="BD1440" s="1"/>
      <c r="BE1440" s="1"/>
    </row>
    <row r="1441" ht="31.5">
      <c r="A1441" s="29" t="s">
        <v>516</v>
      </c>
      <c r="B1441" s="29" t="s">
        <v>116</v>
      </c>
      <c r="C1441" s="29" t="s">
        <v>118</v>
      </c>
      <c r="D1441" s="29" t="s">
        <v>472</v>
      </c>
      <c r="E1441" s="29" t="s">
        <v>39</v>
      </c>
      <c r="F1441" s="30" t="s">
        <v>40</v>
      </c>
      <c r="G1441" s="31">
        <v>1195.7</v>
      </c>
      <c r="H1441" s="31"/>
      <c r="I1441" s="31"/>
      <c r="J1441" s="31"/>
      <c r="K1441" s="31"/>
      <c r="L1441" s="31"/>
      <c r="M1441" s="31">
        <f t="shared" si="3557"/>
        <v>1195.7</v>
      </c>
      <c r="N1441" s="31">
        <f t="shared" si="3558"/>
        <v>0</v>
      </c>
      <c r="O1441" s="31">
        <f t="shared" si="3559"/>
        <v>0</v>
      </c>
      <c r="P1441" s="31"/>
      <c r="Q1441" s="31"/>
      <c r="R1441" s="31"/>
      <c r="S1441" s="31"/>
      <c r="T1441" s="31"/>
      <c r="U1441" s="31"/>
      <c r="V1441" s="31"/>
      <c r="W1441" s="31"/>
      <c r="X1441" s="31"/>
      <c r="Y1441" s="31"/>
      <c r="Z1441" s="31"/>
      <c r="AA1441" s="31"/>
      <c r="AB1441" s="31"/>
      <c r="AC1441" s="31">
        <f t="shared" si="3521"/>
        <v>1195.7</v>
      </c>
      <c r="AD1441" s="31">
        <f t="shared" si="3522"/>
        <v>0</v>
      </c>
      <c r="AE1441" s="31">
        <f t="shared" si="3523"/>
        <v>0</v>
      </c>
      <c r="AF1441" s="31"/>
      <c r="AG1441" s="31">
        <f t="shared" si="3524"/>
        <v>1195.7</v>
      </c>
      <c r="AH1441" s="31">
        <f t="shared" si="3525"/>
        <v>0</v>
      </c>
      <c r="AI1441" s="31">
        <f t="shared" si="3526"/>
        <v>0</v>
      </c>
      <c r="AJ1441" s="31"/>
      <c r="AK1441" s="31"/>
      <c r="AL1441" s="31"/>
      <c r="AM1441" s="31"/>
      <c r="AN1441" s="31"/>
      <c r="AO1441" s="31"/>
      <c r="AP1441" s="31"/>
      <c r="AQ1441" s="31"/>
      <c r="AR1441" s="31"/>
      <c r="AS1441" s="31">
        <f t="shared" si="3518"/>
        <v>1195.7</v>
      </c>
      <c r="AT1441" s="31">
        <f t="shared" si="3519"/>
        <v>0</v>
      </c>
      <c r="AU1441" s="31">
        <f t="shared" si="3520"/>
        <v>0</v>
      </c>
      <c r="AV1441" s="31"/>
      <c r="AW1441" s="32"/>
      <c r="AX1441" s="32"/>
      <c r="AY1441" s="1"/>
      <c r="AZ1441" s="1"/>
      <c r="BA1441" s="1"/>
      <c r="BB1441" s="1"/>
      <c r="BC1441" s="1"/>
      <c r="BD1441" s="1"/>
      <c r="BE1441" s="1"/>
    </row>
    <row r="1442">
      <c r="A1442" s="29" t="s">
        <v>516</v>
      </c>
      <c r="B1442" s="29" t="s">
        <v>116</v>
      </c>
      <c r="C1442" s="29" t="s">
        <v>118</v>
      </c>
      <c r="D1442" s="29" t="s">
        <v>472</v>
      </c>
      <c r="E1442" s="29" t="s">
        <v>41</v>
      </c>
      <c r="F1442" s="30" t="s">
        <v>42</v>
      </c>
      <c r="G1442" s="31">
        <v>250</v>
      </c>
      <c r="H1442" s="31">
        <v>250</v>
      </c>
      <c r="I1442" s="31">
        <v>250</v>
      </c>
      <c r="J1442" s="31"/>
      <c r="K1442" s="31"/>
      <c r="L1442" s="31"/>
      <c r="M1442" s="31">
        <f t="shared" si="3557"/>
        <v>250</v>
      </c>
      <c r="N1442" s="31">
        <f t="shared" si="3558"/>
        <v>250</v>
      </c>
      <c r="O1442" s="31">
        <f t="shared" si="3559"/>
        <v>250</v>
      </c>
      <c r="P1442" s="31"/>
      <c r="Q1442" s="31"/>
      <c r="R1442" s="31"/>
      <c r="S1442" s="31"/>
      <c r="T1442" s="31"/>
      <c r="U1442" s="31"/>
      <c r="V1442" s="31"/>
      <c r="W1442" s="31"/>
      <c r="X1442" s="31"/>
      <c r="Y1442" s="31"/>
      <c r="Z1442" s="31"/>
      <c r="AA1442" s="31"/>
      <c r="AB1442" s="31"/>
      <c r="AC1442" s="31">
        <f t="shared" si="3521"/>
        <v>250</v>
      </c>
      <c r="AD1442" s="31">
        <f t="shared" si="3522"/>
        <v>250</v>
      </c>
      <c r="AE1442" s="31">
        <f t="shared" si="3523"/>
        <v>250</v>
      </c>
      <c r="AF1442" s="31"/>
      <c r="AG1442" s="31">
        <f t="shared" si="3524"/>
        <v>250</v>
      </c>
      <c r="AH1442" s="31">
        <f t="shared" si="3525"/>
        <v>250</v>
      </c>
      <c r="AI1442" s="31">
        <f t="shared" si="3526"/>
        <v>250</v>
      </c>
      <c r="AJ1442" s="31"/>
      <c r="AK1442" s="31"/>
      <c r="AL1442" s="31"/>
      <c r="AM1442" s="31"/>
      <c r="AN1442" s="31"/>
      <c r="AO1442" s="31"/>
      <c r="AP1442" s="31"/>
      <c r="AQ1442" s="31"/>
      <c r="AR1442" s="31"/>
      <c r="AS1442" s="31">
        <f t="shared" si="3518"/>
        <v>250</v>
      </c>
      <c r="AT1442" s="31">
        <f t="shared" si="3519"/>
        <v>250</v>
      </c>
      <c r="AU1442" s="31">
        <f t="shared" si="3520"/>
        <v>250</v>
      </c>
      <c r="AV1442" s="31"/>
      <c r="AW1442" s="32"/>
      <c r="AX1442" s="32"/>
      <c r="AY1442" s="1"/>
      <c r="AZ1442" s="1"/>
      <c r="BA1442" s="1"/>
      <c r="BB1442" s="1"/>
      <c r="BC1442" s="1"/>
      <c r="BD1442" s="1"/>
      <c r="BE1442" s="1"/>
    </row>
    <row r="1443" s="19" customFormat="1">
      <c r="A1443" s="20" t="s">
        <v>516</v>
      </c>
      <c r="B1443" s="20" t="s">
        <v>61</v>
      </c>
      <c r="C1443" s="20"/>
      <c r="D1443" s="20"/>
      <c r="E1443" s="20"/>
      <c r="F1443" s="21" t="s">
        <v>62</v>
      </c>
      <c r="G1443" s="22">
        <f>G1450+G1444</f>
        <v>41412.100000000006</v>
      </c>
      <c r="H1443" s="22">
        <f>H1450+H1444</f>
        <v>32071.5</v>
      </c>
      <c r="I1443" s="22">
        <f>I1450+I1444</f>
        <v>32618.599999999999</v>
      </c>
      <c r="J1443" s="22">
        <f>J1450+J1444</f>
        <v>0</v>
      </c>
      <c r="K1443" s="22">
        <f>K1450+K1444</f>
        <v>0</v>
      </c>
      <c r="L1443" s="22">
        <f>L1450+L1444</f>
        <v>0</v>
      </c>
      <c r="M1443" s="22">
        <f t="shared" si="3557"/>
        <v>41412.100000000006</v>
      </c>
      <c r="N1443" s="22">
        <f t="shared" si="3558"/>
        <v>32071.5</v>
      </c>
      <c r="O1443" s="22">
        <f t="shared" si="3559"/>
        <v>32618.599999999999</v>
      </c>
      <c r="P1443" s="22">
        <f>P1450+P1444</f>
        <v>0</v>
      </c>
      <c r="Q1443" s="22">
        <f>Q1450+Q1444</f>
        <v>0</v>
      </c>
      <c r="R1443" s="22">
        <f>R1450+R1444</f>
        <v>8628.4670000000006</v>
      </c>
      <c r="S1443" s="22">
        <f>S1450+S1444</f>
        <v>0</v>
      </c>
      <c r="T1443" s="22">
        <f>T1450+T1444</f>
        <v>0</v>
      </c>
      <c r="U1443" s="22">
        <f>U1450+U1444</f>
        <v>0</v>
      </c>
      <c r="V1443" s="22">
        <f>V1450+V1444</f>
        <v>12925.868999999999</v>
      </c>
      <c r="W1443" s="22">
        <f>W1450+W1444</f>
        <v>0</v>
      </c>
      <c r="X1443" s="22">
        <f>X1450+X1444</f>
        <v>0</v>
      </c>
      <c r="Y1443" s="22">
        <f>Y1450+Y1444</f>
        <v>0</v>
      </c>
      <c r="Z1443" s="22">
        <f>Z1450+Z1444</f>
        <v>37665.599999999999</v>
      </c>
      <c r="AA1443" s="22">
        <f>AA1450+AA1444</f>
        <v>0</v>
      </c>
      <c r="AB1443" s="22">
        <f>AB1450+AB1444</f>
        <v>0</v>
      </c>
      <c r="AC1443" s="22">
        <f t="shared" si="3521"/>
        <v>50040.56700000001</v>
      </c>
      <c r="AD1443" s="22">
        <f t="shared" si="3522"/>
        <v>44997.368999999999</v>
      </c>
      <c r="AE1443" s="22">
        <f t="shared" si="3523"/>
        <v>70284.199999999997</v>
      </c>
      <c r="AF1443" s="22">
        <f>AF1450+AF1444</f>
        <v>0</v>
      </c>
      <c r="AG1443" s="22">
        <f t="shared" si="3524"/>
        <v>50040.56700000001</v>
      </c>
      <c r="AH1443" s="22">
        <f t="shared" si="3525"/>
        <v>44997.368999999999</v>
      </c>
      <c r="AI1443" s="22">
        <f t="shared" si="3526"/>
        <v>70284.199999999997</v>
      </c>
      <c r="AJ1443" s="22">
        <f>AJ1450+AJ1444</f>
        <v>0</v>
      </c>
      <c r="AK1443" s="22">
        <f>AK1450+AK1444</f>
        <v>0</v>
      </c>
      <c r="AL1443" s="22">
        <f>AL1450+AL1444</f>
        <v>0</v>
      </c>
      <c r="AM1443" s="22">
        <f>AM1450+AM1444</f>
        <v>0</v>
      </c>
      <c r="AN1443" s="22">
        <f>AN1450+AN1444</f>
        <v>0</v>
      </c>
      <c r="AO1443" s="22">
        <f>AO1450+AO1444</f>
        <v>0</v>
      </c>
      <c r="AP1443" s="22">
        <f>AP1450+AP1444</f>
        <v>0</v>
      </c>
      <c r="AQ1443" s="22">
        <f>AQ1450+AQ1444</f>
        <v>0</v>
      </c>
      <c r="AR1443" s="22">
        <f>AR1450+AR1444</f>
        <v>0</v>
      </c>
      <c r="AS1443" s="22">
        <f t="shared" si="3518"/>
        <v>50040.56700000001</v>
      </c>
      <c r="AT1443" s="22">
        <f t="shared" si="3519"/>
        <v>44997.368999999999</v>
      </c>
      <c r="AU1443" s="22">
        <f t="shared" si="3520"/>
        <v>70284.199999999997</v>
      </c>
      <c r="AV1443" s="22">
        <f>AV1450+AV1444</f>
        <v>0</v>
      </c>
      <c r="AW1443" s="23"/>
      <c r="AX1443" s="23"/>
      <c r="AY1443" s="19"/>
      <c r="AZ1443" s="19"/>
      <c r="BA1443" s="19"/>
      <c r="BB1443" s="19"/>
      <c r="BC1443" s="19"/>
      <c r="BD1443" s="19"/>
      <c r="BE1443" s="19"/>
    </row>
    <row r="1444" s="24" customFormat="1">
      <c r="A1444" s="25" t="s">
        <v>516</v>
      </c>
      <c r="B1444" s="25" t="s">
        <v>61</v>
      </c>
      <c r="C1444" s="25" t="s">
        <v>329</v>
      </c>
      <c r="D1444" s="25"/>
      <c r="E1444" s="25"/>
      <c r="F1444" s="26" t="s">
        <v>495</v>
      </c>
      <c r="G1444" s="27">
        <f t="shared" ref="G1444:G1448" si="3660">G1445</f>
        <v>70</v>
      </c>
      <c r="H1444" s="27">
        <f t="shared" ref="H1444:H1448" si="3661">H1445</f>
        <v>0</v>
      </c>
      <c r="I1444" s="27">
        <f t="shared" ref="I1444:I1448" si="3662">I1445</f>
        <v>0</v>
      </c>
      <c r="J1444" s="27">
        <f t="shared" ref="J1444:J1448" si="3663">J1445</f>
        <v>0</v>
      </c>
      <c r="K1444" s="27">
        <f t="shared" ref="K1444:K1448" si="3664">K1445</f>
        <v>0</v>
      </c>
      <c r="L1444" s="27">
        <f t="shared" ref="L1444:L1448" si="3665">L1445</f>
        <v>0</v>
      </c>
      <c r="M1444" s="27">
        <f t="shared" si="3557"/>
        <v>70</v>
      </c>
      <c r="N1444" s="27">
        <f t="shared" si="3558"/>
        <v>0</v>
      </c>
      <c r="O1444" s="27">
        <f t="shared" si="3559"/>
        <v>0</v>
      </c>
      <c r="P1444" s="27">
        <f t="shared" ref="P1444:P1448" si="3666">P1445</f>
        <v>0</v>
      </c>
      <c r="Q1444" s="27">
        <f t="shared" ref="Q1444:Q1448" si="3667">Q1445</f>
        <v>0</v>
      </c>
      <c r="R1444" s="27">
        <f t="shared" ref="R1444:R1448" si="3668">R1445</f>
        <v>0</v>
      </c>
      <c r="S1444" s="27">
        <f t="shared" ref="S1444:S1448" si="3669">S1445</f>
        <v>0</v>
      </c>
      <c r="T1444" s="27">
        <f t="shared" ref="T1444:T1448" si="3670">T1445</f>
        <v>0</v>
      </c>
      <c r="U1444" s="27">
        <f t="shared" ref="U1444:U1448" si="3671">U1445</f>
        <v>0</v>
      </c>
      <c r="V1444" s="27">
        <f t="shared" ref="V1444:V1448" si="3672">V1445</f>
        <v>0</v>
      </c>
      <c r="W1444" s="27">
        <f t="shared" ref="W1444:W1448" si="3673">W1445</f>
        <v>0</v>
      </c>
      <c r="X1444" s="27">
        <f t="shared" ref="X1444:X1448" si="3674">X1445</f>
        <v>0</v>
      </c>
      <c r="Y1444" s="27">
        <f t="shared" ref="Y1444:Y1448" si="3675">Y1445</f>
        <v>0</v>
      </c>
      <c r="Z1444" s="27">
        <f t="shared" ref="Z1444:Z1448" si="3676">Z1445</f>
        <v>0</v>
      </c>
      <c r="AA1444" s="27">
        <f t="shared" ref="AA1444:AA1448" si="3677">AA1445</f>
        <v>0</v>
      </c>
      <c r="AB1444" s="27">
        <f t="shared" ref="AB1444:AB1448" si="3678">AB1445</f>
        <v>0</v>
      </c>
      <c r="AC1444" s="27">
        <f t="shared" si="3521"/>
        <v>70</v>
      </c>
      <c r="AD1444" s="27">
        <f t="shared" si="3522"/>
        <v>0</v>
      </c>
      <c r="AE1444" s="27">
        <f t="shared" si="3523"/>
        <v>0</v>
      </c>
      <c r="AF1444" s="27">
        <f t="shared" ref="AF1444:AF1448" si="3679">AF1445</f>
        <v>0</v>
      </c>
      <c r="AG1444" s="27">
        <f t="shared" si="3524"/>
        <v>70</v>
      </c>
      <c r="AH1444" s="27">
        <f t="shared" si="3525"/>
        <v>0</v>
      </c>
      <c r="AI1444" s="27">
        <f t="shared" si="3526"/>
        <v>0</v>
      </c>
      <c r="AJ1444" s="27">
        <f t="shared" ref="AJ1444:AJ1448" si="3680">AJ1445</f>
        <v>0</v>
      </c>
      <c r="AK1444" s="27">
        <f t="shared" ref="AK1444:AK1448" si="3681">AK1445</f>
        <v>0</v>
      </c>
      <c r="AL1444" s="27">
        <f t="shared" ref="AL1444:AL1448" si="3682">AL1445</f>
        <v>0</v>
      </c>
      <c r="AM1444" s="27">
        <f t="shared" ref="AM1444:AM1448" si="3683">AM1445</f>
        <v>0</v>
      </c>
      <c r="AN1444" s="27">
        <f t="shared" ref="AN1444:AN1448" si="3684">AN1445</f>
        <v>0</v>
      </c>
      <c r="AO1444" s="27">
        <f t="shared" ref="AO1444:AO1448" si="3685">AO1445</f>
        <v>0</v>
      </c>
      <c r="AP1444" s="27">
        <f t="shared" ref="AP1444:AP1448" si="3686">AP1445</f>
        <v>0</v>
      </c>
      <c r="AQ1444" s="27">
        <f t="shared" ref="AQ1444:AQ1448" si="3687">AQ1445</f>
        <v>0</v>
      </c>
      <c r="AR1444" s="27">
        <f t="shared" ref="AR1444:AR1448" si="3688">AR1445</f>
        <v>0</v>
      </c>
      <c r="AS1444" s="27">
        <f t="shared" si="3518"/>
        <v>70</v>
      </c>
      <c r="AT1444" s="27">
        <f t="shared" si="3519"/>
        <v>0</v>
      </c>
      <c r="AU1444" s="27">
        <f t="shared" si="3520"/>
        <v>0</v>
      </c>
      <c r="AV1444" s="27">
        <f t="shared" ref="AV1444:AV1448" si="3689">AV1445</f>
        <v>0</v>
      </c>
      <c r="AW1444" s="28"/>
      <c r="AX1444" s="28"/>
      <c r="AY1444" s="24"/>
      <c r="AZ1444" s="24"/>
      <c r="BA1444" s="24"/>
      <c r="BB1444" s="24"/>
      <c r="BC1444" s="24"/>
      <c r="BD1444" s="24"/>
      <c r="BE1444" s="24"/>
    </row>
    <row r="1445" ht="31.5">
      <c r="A1445" s="29" t="s">
        <v>516</v>
      </c>
      <c r="B1445" s="29" t="s">
        <v>61</v>
      </c>
      <c r="C1445" s="29" t="s">
        <v>329</v>
      </c>
      <c r="D1445" s="29" t="s">
        <v>465</v>
      </c>
      <c r="E1445" s="29"/>
      <c r="F1445" s="30" t="s">
        <v>466</v>
      </c>
      <c r="G1445" s="31">
        <f t="shared" si="3660"/>
        <v>70</v>
      </c>
      <c r="H1445" s="31">
        <f t="shared" si="3661"/>
        <v>0</v>
      </c>
      <c r="I1445" s="31">
        <f t="shared" si="3662"/>
        <v>0</v>
      </c>
      <c r="J1445" s="31">
        <f t="shared" si="3663"/>
        <v>0</v>
      </c>
      <c r="K1445" s="31">
        <f t="shared" si="3664"/>
        <v>0</v>
      </c>
      <c r="L1445" s="31">
        <f t="shared" si="3665"/>
        <v>0</v>
      </c>
      <c r="M1445" s="31">
        <f t="shared" si="3557"/>
        <v>70</v>
      </c>
      <c r="N1445" s="31">
        <f t="shared" si="3558"/>
        <v>0</v>
      </c>
      <c r="O1445" s="31">
        <f t="shared" si="3559"/>
        <v>0</v>
      </c>
      <c r="P1445" s="31">
        <f t="shared" si="3666"/>
        <v>0</v>
      </c>
      <c r="Q1445" s="31">
        <f t="shared" si="3667"/>
        <v>0</v>
      </c>
      <c r="R1445" s="31">
        <f t="shared" si="3668"/>
        <v>0</v>
      </c>
      <c r="S1445" s="31">
        <f t="shared" si="3669"/>
        <v>0</v>
      </c>
      <c r="T1445" s="31">
        <f t="shared" si="3670"/>
        <v>0</v>
      </c>
      <c r="U1445" s="31">
        <f t="shared" si="3671"/>
        <v>0</v>
      </c>
      <c r="V1445" s="31">
        <f t="shared" si="3672"/>
        <v>0</v>
      </c>
      <c r="W1445" s="31">
        <f t="shared" si="3673"/>
        <v>0</v>
      </c>
      <c r="X1445" s="31">
        <f t="shared" si="3674"/>
        <v>0</v>
      </c>
      <c r="Y1445" s="31">
        <f t="shared" si="3675"/>
        <v>0</v>
      </c>
      <c r="Z1445" s="31">
        <f t="shared" si="3676"/>
        <v>0</v>
      </c>
      <c r="AA1445" s="31">
        <f t="shared" si="3677"/>
        <v>0</v>
      </c>
      <c r="AB1445" s="31">
        <f t="shared" si="3678"/>
        <v>0</v>
      </c>
      <c r="AC1445" s="31">
        <f t="shared" si="3521"/>
        <v>70</v>
      </c>
      <c r="AD1445" s="31">
        <f t="shared" si="3522"/>
        <v>0</v>
      </c>
      <c r="AE1445" s="31">
        <f t="shared" si="3523"/>
        <v>0</v>
      </c>
      <c r="AF1445" s="31">
        <f t="shared" si="3679"/>
        <v>0</v>
      </c>
      <c r="AG1445" s="31">
        <f t="shared" si="3524"/>
        <v>70</v>
      </c>
      <c r="AH1445" s="31">
        <f t="shared" si="3525"/>
        <v>0</v>
      </c>
      <c r="AI1445" s="31">
        <f t="shared" si="3526"/>
        <v>0</v>
      </c>
      <c r="AJ1445" s="31">
        <f t="shared" si="3680"/>
        <v>0</v>
      </c>
      <c r="AK1445" s="31">
        <f t="shared" si="3681"/>
        <v>0</v>
      </c>
      <c r="AL1445" s="31">
        <f t="shared" si="3682"/>
        <v>0</v>
      </c>
      <c r="AM1445" s="31">
        <f t="shared" si="3683"/>
        <v>0</v>
      </c>
      <c r="AN1445" s="31">
        <f t="shared" si="3684"/>
        <v>0</v>
      </c>
      <c r="AO1445" s="31">
        <f t="shared" si="3685"/>
        <v>0</v>
      </c>
      <c r="AP1445" s="31">
        <f t="shared" si="3686"/>
        <v>0</v>
      </c>
      <c r="AQ1445" s="31">
        <f t="shared" si="3687"/>
        <v>0</v>
      </c>
      <c r="AR1445" s="31">
        <f t="shared" si="3688"/>
        <v>0</v>
      </c>
      <c r="AS1445" s="31">
        <f t="shared" si="3518"/>
        <v>70</v>
      </c>
      <c r="AT1445" s="31">
        <f t="shared" si="3519"/>
        <v>0</v>
      </c>
      <c r="AU1445" s="31">
        <f t="shared" si="3520"/>
        <v>0</v>
      </c>
      <c r="AV1445" s="31">
        <f t="shared" si="3689"/>
        <v>0</v>
      </c>
      <c r="AW1445" s="32"/>
      <c r="AX1445" s="32"/>
      <c r="AY1445" s="1"/>
      <c r="AZ1445" s="1"/>
      <c r="BA1445" s="1"/>
      <c r="BB1445" s="1"/>
      <c r="BC1445" s="1"/>
      <c r="BD1445" s="1"/>
      <c r="BE1445" s="1"/>
    </row>
    <row r="1446" hidden="1">
      <c r="A1446" s="29" t="s">
        <v>516</v>
      </c>
      <c r="B1446" s="29" t="s">
        <v>61</v>
      </c>
      <c r="C1446" s="29" t="s">
        <v>329</v>
      </c>
      <c r="D1446" s="29" t="s">
        <v>478</v>
      </c>
      <c r="E1446" s="29"/>
      <c r="F1446" s="30" t="s">
        <v>34</v>
      </c>
      <c r="G1446" s="31">
        <f t="shared" si="3660"/>
        <v>70</v>
      </c>
      <c r="H1446" s="31">
        <f t="shared" si="3661"/>
        <v>0</v>
      </c>
      <c r="I1446" s="31">
        <f t="shared" si="3662"/>
        <v>0</v>
      </c>
      <c r="J1446" s="31">
        <f t="shared" si="3663"/>
        <v>0</v>
      </c>
      <c r="K1446" s="31">
        <f t="shared" si="3664"/>
        <v>0</v>
      </c>
      <c r="L1446" s="31">
        <f t="shared" si="3665"/>
        <v>0</v>
      </c>
      <c r="M1446" s="31">
        <f t="shared" si="3557"/>
        <v>70</v>
      </c>
      <c r="N1446" s="31">
        <f t="shared" si="3558"/>
        <v>0</v>
      </c>
      <c r="O1446" s="31">
        <f t="shared" si="3559"/>
        <v>0</v>
      </c>
      <c r="P1446" s="31">
        <f t="shared" si="3666"/>
        <v>0</v>
      </c>
      <c r="Q1446" s="31">
        <f t="shared" si="3667"/>
        <v>0</v>
      </c>
      <c r="R1446" s="31">
        <f t="shared" si="3668"/>
        <v>0</v>
      </c>
      <c r="S1446" s="31">
        <f t="shared" si="3669"/>
        <v>0</v>
      </c>
      <c r="T1446" s="31">
        <f t="shared" si="3670"/>
        <v>0</v>
      </c>
      <c r="U1446" s="31">
        <f t="shared" si="3671"/>
        <v>0</v>
      </c>
      <c r="V1446" s="31">
        <f t="shared" si="3672"/>
        <v>0</v>
      </c>
      <c r="W1446" s="31">
        <f t="shared" si="3673"/>
        <v>0</v>
      </c>
      <c r="X1446" s="31">
        <f t="shared" si="3674"/>
        <v>0</v>
      </c>
      <c r="Y1446" s="31">
        <f t="shared" si="3675"/>
        <v>0</v>
      </c>
      <c r="Z1446" s="31">
        <f t="shared" si="3676"/>
        <v>0</v>
      </c>
      <c r="AA1446" s="31">
        <f t="shared" si="3677"/>
        <v>0</v>
      </c>
      <c r="AB1446" s="31">
        <f t="shared" si="3678"/>
        <v>0</v>
      </c>
      <c r="AC1446" s="31">
        <f t="shared" si="3521"/>
        <v>70</v>
      </c>
      <c r="AD1446" s="31">
        <f t="shared" si="3522"/>
        <v>0</v>
      </c>
      <c r="AE1446" s="31">
        <f t="shared" si="3523"/>
        <v>0</v>
      </c>
      <c r="AF1446" s="31">
        <f t="shared" si="3679"/>
        <v>0</v>
      </c>
      <c r="AG1446" s="31">
        <f t="shared" si="3524"/>
        <v>70</v>
      </c>
      <c r="AH1446" s="31">
        <f t="shared" si="3525"/>
        <v>0</v>
      </c>
      <c r="AI1446" s="31">
        <f t="shared" si="3526"/>
        <v>0</v>
      </c>
      <c r="AJ1446" s="31">
        <f t="shared" si="3680"/>
        <v>0</v>
      </c>
      <c r="AK1446" s="31">
        <f t="shared" si="3681"/>
        <v>0</v>
      </c>
      <c r="AL1446" s="31">
        <f t="shared" si="3682"/>
        <v>0</v>
      </c>
      <c r="AM1446" s="31">
        <f t="shared" si="3683"/>
        <v>0</v>
      </c>
      <c r="AN1446" s="31">
        <f t="shared" si="3684"/>
        <v>0</v>
      </c>
      <c r="AO1446" s="31">
        <f t="shared" si="3685"/>
        <v>0</v>
      </c>
      <c r="AP1446" s="31">
        <f t="shared" si="3686"/>
        <v>0</v>
      </c>
      <c r="AQ1446" s="31">
        <f t="shared" si="3687"/>
        <v>0</v>
      </c>
      <c r="AR1446" s="31">
        <f t="shared" si="3688"/>
        <v>0</v>
      </c>
      <c r="AS1446" s="31">
        <f t="shared" si="3518"/>
        <v>70</v>
      </c>
      <c r="AT1446" s="31">
        <f t="shared" si="3519"/>
        <v>0</v>
      </c>
      <c r="AU1446" s="31">
        <f t="shared" si="3520"/>
        <v>0</v>
      </c>
      <c r="AV1446" s="31">
        <f t="shared" si="3689"/>
        <v>0</v>
      </c>
      <c r="AW1446" s="32">
        <v>0</v>
      </c>
      <c r="AX1446" s="32"/>
      <c r="AY1446" s="1" t="s">
        <v>152</v>
      </c>
      <c r="AZ1446" s="1"/>
      <c r="BA1446" s="1"/>
      <c r="BB1446" s="1"/>
      <c r="BC1446" s="1"/>
      <c r="BD1446" s="1"/>
      <c r="BE1446" s="1"/>
    </row>
    <row r="1447" ht="31.5">
      <c r="A1447" s="29" t="s">
        <v>516</v>
      </c>
      <c r="B1447" s="29" t="s">
        <v>61</v>
      </c>
      <c r="C1447" s="29" t="s">
        <v>329</v>
      </c>
      <c r="D1447" s="29" t="s">
        <v>496</v>
      </c>
      <c r="E1447" s="29"/>
      <c r="F1447" s="30" t="s">
        <v>497</v>
      </c>
      <c r="G1447" s="31">
        <f t="shared" si="3660"/>
        <v>70</v>
      </c>
      <c r="H1447" s="31">
        <f t="shared" si="3661"/>
        <v>0</v>
      </c>
      <c r="I1447" s="31">
        <f t="shared" si="3662"/>
        <v>0</v>
      </c>
      <c r="J1447" s="31">
        <f t="shared" si="3663"/>
        <v>0</v>
      </c>
      <c r="K1447" s="31">
        <f t="shared" si="3664"/>
        <v>0</v>
      </c>
      <c r="L1447" s="31">
        <f t="shared" si="3665"/>
        <v>0</v>
      </c>
      <c r="M1447" s="31">
        <f t="shared" si="3557"/>
        <v>70</v>
      </c>
      <c r="N1447" s="31">
        <f t="shared" si="3558"/>
        <v>0</v>
      </c>
      <c r="O1447" s="31">
        <f t="shared" si="3559"/>
        <v>0</v>
      </c>
      <c r="P1447" s="31">
        <f t="shared" si="3666"/>
        <v>0</v>
      </c>
      <c r="Q1447" s="31">
        <f t="shared" si="3667"/>
        <v>0</v>
      </c>
      <c r="R1447" s="31">
        <f t="shared" si="3668"/>
        <v>0</v>
      </c>
      <c r="S1447" s="31">
        <f t="shared" si="3669"/>
        <v>0</v>
      </c>
      <c r="T1447" s="31">
        <f t="shared" si="3670"/>
        <v>0</v>
      </c>
      <c r="U1447" s="31">
        <f t="shared" si="3671"/>
        <v>0</v>
      </c>
      <c r="V1447" s="31">
        <f t="shared" si="3672"/>
        <v>0</v>
      </c>
      <c r="W1447" s="31">
        <f t="shared" si="3673"/>
        <v>0</v>
      </c>
      <c r="X1447" s="31">
        <f t="shared" si="3674"/>
        <v>0</v>
      </c>
      <c r="Y1447" s="31">
        <f t="shared" si="3675"/>
        <v>0</v>
      </c>
      <c r="Z1447" s="31">
        <f t="shared" si="3676"/>
        <v>0</v>
      </c>
      <c r="AA1447" s="31">
        <f t="shared" si="3677"/>
        <v>0</v>
      </c>
      <c r="AB1447" s="31">
        <f t="shared" si="3678"/>
        <v>0</v>
      </c>
      <c r="AC1447" s="31">
        <f t="shared" si="3521"/>
        <v>70</v>
      </c>
      <c r="AD1447" s="31">
        <f t="shared" si="3522"/>
        <v>0</v>
      </c>
      <c r="AE1447" s="31">
        <f t="shared" si="3523"/>
        <v>0</v>
      </c>
      <c r="AF1447" s="31">
        <f t="shared" si="3679"/>
        <v>0</v>
      </c>
      <c r="AG1447" s="31">
        <f t="shared" si="3524"/>
        <v>70</v>
      </c>
      <c r="AH1447" s="31">
        <f t="shared" si="3525"/>
        <v>0</v>
      </c>
      <c r="AI1447" s="31">
        <f t="shared" si="3526"/>
        <v>0</v>
      </c>
      <c r="AJ1447" s="31">
        <f t="shared" si="3680"/>
        <v>0</v>
      </c>
      <c r="AK1447" s="31">
        <f t="shared" si="3681"/>
        <v>0</v>
      </c>
      <c r="AL1447" s="31">
        <f t="shared" si="3682"/>
        <v>0</v>
      </c>
      <c r="AM1447" s="31">
        <f t="shared" si="3683"/>
        <v>0</v>
      </c>
      <c r="AN1447" s="31">
        <f t="shared" si="3684"/>
        <v>0</v>
      </c>
      <c r="AO1447" s="31">
        <f t="shared" si="3685"/>
        <v>0</v>
      </c>
      <c r="AP1447" s="31">
        <f t="shared" si="3686"/>
        <v>0</v>
      </c>
      <c r="AQ1447" s="31">
        <f t="shared" si="3687"/>
        <v>0</v>
      </c>
      <c r="AR1447" s="31">
        <f t="shared" si="3688"/>
        <v>0</v>
      </c>
      <c r="AS1447" s="31">
        <f t="shared" si="3518"/>
        <v>70</v>
      </c>
      <c r="AT1447" s="31">
        <f t="shared" si="3519"/>
        <v>0</v>
      </c>
      <c r="AU1447" s="31">
        <f t="shared" si="3520"/>
        <v>0</v>
      </c>
      <c r="AV1447" s="31">
        <f t="shared" si="3689"/>
        <v>0</v>
      </c>
      <c r="AW1447" s="32"/>
      <c r="AX1447" s="32"/>
      <c r="AY1447" s="1"/>
      <c r="AZ1447" s="1"/>
      <c r="BA1447" s="1"/>
      <c r="BB1447" s="1"/>
      <c r="BC1447" s="1"/>
      <c r="BD1447" s="1"/>
      <c r="BE1447" s="1"/>
    </row>
    <row r="1448" ht="31.5">
      <c r="A1448" s="29" t="s">
        <v>516</v>
      </c>
      <c r="B1448" s="29" t="s">
        <v>61</v>
      </c>
      <c r="C1448" s="29" t="s">
        <v>329</v>
      </c>
      <c r="D1448" s="29" t="s">
        <v>498</v>
      </c>
      <c r="E1448" s="29"/>
      <c r="F1448" s="30" t="s">
        <v>499</v>
      </c>
      <c r="G1448" s="31">
        <f t="shared" si="3660"/>
        <v>70</v>
      </c>
      <c r="H1448" s="31">
        <f t="shared" si="3661"/>
        <v>0</v>
      </c>
      <c r="I1448" s="31">
        <f t="shared" si="3662"/>
        <v>0</v>
      </c>
      <c r="J1448" s="31">
        <f t="shared" si="3663"/>
        <v>0</v>
      </c>
      <c r="K1448" s="31">
        <f t="shared" si="3664"/>
        <v>0</v>
      </c>
      <c r="L1448" s="31">
        <f t="shared" si="3665"/>
        <v>0</v>
      </c>
      <c r="M1448" s="31">
        <f t="shared" si="3557"/>
        <v>70</v>
      </c>
      <c r="N1448" s="31">
        <f t="shared" si="3558"/>
        <v>0</v>
      </c>
      <c r="O1448" s="31">
        <f t="shared" si="3559"/>
        <v>0</v>
      </c>
      <c r="P1448" s="31">
        <f t="shared" si="3666"/>
        <v>0</v>
      </c>
      <c r="Q1448" s="31">
        <f t="shared" si="3667"/>
        <v>0</v>
      </c>
      <c r="R1448" s="31">
        <f t="shared" si="3668"/>
        <v>0</v>
      </c>
      <c r="S1448" s="31">
        <f t="shared" si="3669"/>
        <v>0</v>
      </c>
      <c r="T1448" s="31">
        <f t="shared" si="3670"/>
        <v>0</v>
      </c>
      <c r="U1448" s="31">
        <f t="shared" si="3671"/>
        <v>0</v>
      </c>
      <c r="V1448" s="31">
        <f t="shared" si="3672"/>
        <v>0</v>
      </c>
      <c r="W1448" s="31">
        <f t="shared" si="3673"/>
        <v>0</v>
      </c>
      <c r="X1448" s="31">
        <f t="shared" si="3674"/>
        <v>0</v>
      </c>
      <c r="Y1448" s="31">
        <f t="shared" si="3675"/>
        <v>0</v>
      </c>
      <c r="Z1448" s="31">
        <f t="shared" si="3676"/>
        <v>0</v>
      </c>
      <c r="AA1448" s="31">
        <f t="shared" si="3677"/>
        <v>0</v>
      </c>
      <c r="AB1448" s="31">
        <f t="shared" si="3678"/>
        <v>0</v>
      </c>
      <c r="AC1448" s="31">
        <f t="shared" si="3521"/>
        <v>70</v>
      </c>
      <c r="AD1448" s="31">
        <f t="shared" si="3522"/>
        <v>0</v>
      </c>
      <c r="AE1448" s="31">
        <f t="shared" si="3523"/>
        <v>0</v>
      </c>
      <c r="AF1448" s="31">
        <f t="shared" si="3679"/>
        <v>0</v>
      </c>
      <c r="AG1448" s="31">
        <f t="shared" si="3524"/>
        <v>70</v>
      </c>
      <c r="AH1448" s="31">
        <f t="shared" si="3525"/>
        <v>0</v>
      </c>
      <c r="AI1448" s="31">
        <f t="shared" si="3526"/>
        <v>0</v>
      </c>
      <c r="AJ1448" s="31">
        <f t="shared" si="3680"/>
        <v>0</v>
      </c>
      <c r="AK1448" s="31">
        <f t="shared" si="3681"/>
        <v>0</v>
      </c>
      <c r="AL1448" s="31">
        <f t="shared" si="3682"/>
        <v>0</v>
      </c>
      <c r="AM1448" s="31">
        <f t="shared" si="3683"/>
        <v>0</v>
      </c>
      <c r="AN1448" s="31">
        <f t="shared" si="3684"/>
        <v>0</v>
      </c>
      <c r="AO1448" s="31">
        <f t="shared" si="3685"/>
        <v>0</v>
      </c>
      <c r="AP1448" s="31">
        <f t="shared" si="3686"/>
        <v>0</v>
      </c>
      <c r="AQ1448" s="31">
        <f t="shared" si="3687"/>
        <v>0</v>
      </c>
      <c r="AR1448" s="31">
        <f t="shared" si="3688"/>
        <v>0</v>
      </c>
      <c r="AS1448" s="31">
        <f t="shared" ref="AS1448:AS1511" si="3690">AG1448+AJ1448+AK1448+AL1448+AM1448</f>
        <v>70</v>
      </c>
      <c r="AT1448" s="31">
        <f t="shared" ref="AT1448:AT1511" si="3691">AH1448+AN1448+AO1448+AP1448</f>
        <v>0</v>
      </c>
      <c r="AU1448" s="31">
        <f t="shared" ref="AU1448:AU1511" si="3692">AI1448+AR1448+AQ1448</f>
        <v>0</v>
      </c>
      <c r="AV1448" s="31">
        <f t="shared" si="3689"/>
        <v>0</v>
      </c>
      <c r="AW1448" s="32"/>
      <c r="AX1448" s="32"/>
      <c r="AY1448" s="1"/>
      <c r="AZ1448" s="1"/>
      <c r="BA1448" s="1"/>
      <c r="BB1448" s="1"/>
      <c r="BC1448" s="1"/>
      <c r="BD1448" s="1"/>
      <c r="BE1448" s="1"/>
    </row>
    <row r="1449" ht="31.5">
      <c r="A1449" s="29" t="s">
        <v>516</v>
      </c>
      <c r="B1449" s="29" t="s">
        <v>61</v>
      </c>
      <c r="C1449" s="29" t="s">
        <v>329</v>
      </c>
      <c r="D1449" s="29" t="s">
        <v>498</v>
      </c>
      <c r="E1449" s="29" t="s">
        <v>39</v>
      </c>
      <c r="F1449" s="30" t="s">
        <v>40</v>
      </c>
      <c r="G1449" s="31">
        <v>70</v>
      </c>
      <c r="H1449" s="31"/>
      <c r="I1449" s="31"/>
      <c r="J1449" s="31"/>
      <c r="K1449" s="31"/>
      <c r="L1449" s="31"/>
      <c r="M1449" s="31">
        <f t="shared" si="3557"/>
        <v>70</v>
      </c>
      <c r="N1449" s="31">
        <f t="shared" si="3558"/>
        <v>0</v>
      </c>
      <c r="O1449" s="31">
        <f t="shared" si="3559"/>
        <v>0</v>
      </c>
      <c r="P1449" s="31"/>
      <c r="Q1449" s="31"/>
      <c r="R1449" s="31"/>
      <c r="S1449" s="31"/>
      <c r="T1449" s="31"/>
      <c r="U1449" s="31"/>
      <c r="V1449" s="31"/>
      <c r="W1449" s="31"/>
      <c r="X1449" s="31"/>
      <c r="Y1449" s="31"/>
      <c r="Z1449" s="31"/>
      <c r="AA1449" s="31"/>
      <c r="AB1449" s="31"/>
      <c r="AC1449" s="31">
        <f t="shared" si="3521"/>
        <v>70</v>
      </c>
      <c r="AD1449" s="31">
        <f t="shared" si="3522"/>
        <v>0</v>
      </c>
      <c r="AE1449" s="31">
        <f t="shared" si="3523"/>
        <v>0</v>
      </c>
      <c r="AF1449" s="31"/>
      <c r="AG1449" s="31">
        <f t="shared" si="3524"/>
        <v>70</v>
      </c>
      <c r="AH1449" s="31">
        <f t="shared" si="3525"/>
        <v>0</v>
      </c>
      <c r="AI1449" s="31">
        <f t="shared" si="3526"/>
        <v>0</v>
      </c>
      <c r="AJ1449" s="31"/>
      <c r="AK1449" s="31"/>
      <c r="AL1449" s="31"/>
      <c r="AM1449" s="31"/>
      <c r="AN1449" s="31"/>
      <c r="AO1449" s="31"/>
      <c r="AP1449" s="31"/>
      <c r="AQ1449" s="31"/>
      <c r="AR1449" s="31"/>
      <c r="AS1449" s="31">
        <f t="shared" si="3690"/>
        <v>70</v>
      </c>
      <c r="AT1449" s="31">
        <f t="shared" si="3691"/>
        <v>0</v>
      </c>
      <c r="AU1449" s="31">
        <f t="shared" si="3692"/>
        <v>0</v>
      </c>
      <c r="AV1449" s="31"/>
      <c r="AW1449" s="32"/>
      <c r="AX1449" s="32"/>
      <c r="AY1449" s="1"/>
      <c r="AZ1449" s="1"/>
      <c r="BA1449" s="1"/>
      <c r="BB1449" s="1"/>
      <c r="BC1449" s="1"/>
      <c r="BD1449" s="1"/>
      <c r="BE1449" s="1"/>
    </row>
    <row r="1450" s="24" customFormat="1">
      <c r="A1450" s="25" t="s">
        <v>516</v>
      </c>
      <c r="B1450" s="25" t="s">
        <v>61</v>
      </c>
      <c r="C1450" s="25" t="s">
        <v>63</v>
      </c>
      <c r="D1450" s="25"/>
      <c r="E1450" s="25"/>
      <c r="F1450" s="26" t="s">
        <v>64</v>
      </c>
      <c r="G1450" s="27">
        <f>G1451+G1456+G1468</f>
        <v>41342.100000000006</v>
      </c>
      <c r="H1450" s="27">
        <f>H1451+H1456+H1468</f>
        <v>32071.5</v>
      </c>
      <c r="I1450" s="27">
        <f>I1451+I1456+I1468</f>
        <v>32618.599999999999</v>
      </c>
      <c r="J1450" s="27">
        <f>J1451+J1456+J1468</f>
        <v>0</v>
      </c>
      <c r="K1450" s="27">
        <f>K1451+K1456+K1468</f>
        <v>0</v>
      </c>
      <c r="L1450" s="27">
        <f>L1451+L1456+L1468</f>
        <v>0</v>
      </c>
      <c r="M1450" s="27">
        <f t="shared" si="3557"/>
        <v>41342.100000000006</v>
      </c>
      <c r="N1450" s="27">
        <f t="shared" si="3558"/>
        <v>32071.5</v>
      </c>
      <c r="O1450" s="27">
        <f t="shared" si="3559"/>
        <v>32618.599999999999</v>
      </c>
      <c r="P1450" s="27">
        <f>P1451+P1456+P1468</f>
        <v>0</v>
      </c>
      <c r="Q1450" s="27">
        <f>Q1451+Q1456+Q1468</f>
        <v>0</v>
      </c>
      <c r="R1450" s="27">
        <f>R1451+R1456+R1468</f>
        <v>8628.4670000000006</v>
      </c>
      <c r="S1450" s="27">
        <f>S1451+S1456+S1468</f>
        <v>0</v>
      </c>
      <c r="T1450" s="27">
        <f>T1451+T1456+T1468</f>
        <v>0</v>
      </c>
      <c r="U1450" s="27">
        <f>U1451+U1456+U1468</f>
        <v>0</v>
      </c>
      <c r="V1450" s="27">
        <f>V1451+V1456+V1468</f>
        <v>12925.868999999999</v>
      </c>
      <c r="W1450" s="27">
        <f>W1451+W1456+W1468</f>
        <v>0</v>
      </c>
      <c r="X1450" s="27">
        <f>X1451+X1456+X1468</f>
        <v>0</v>
      </c>
      <c r="Y1450" s="27">
        <f>Y1451+Y1456+Y1468</f>
        <v>0</v>
      </c>
      <c r="Z1450" s="27">
        <f>Z1451+Z1456+Z1468</f>
        <v>37665.599999999999</v>
      </c>
      <c r="AA1450" s="27">
        <f>AA1451+AA1456+AA1468</f>
        <v>0</v>
      </c>
      <c r="AB1450" s="27">
        <f>AB1451+AB1456+AB1468</f>
        <v>0</v>
      </c>
      <c r="AC1450" s="27">
        <f t="shared" ref="AC1450:AC1513" si="3693">M1450+R1450+P1450+Q1450+T1450+S1450</f>
        <v>49970.56700000001</v>
      </c>
      <c r="AD1450" s="27">
        <f t="shared" ref="AD1450:AD1513" si="3694">N1450+V1450+X1450+U1450+W1450</f>
        <v>44997.368999999999</v>
      </c>
      <c r="AE1450" s="27">
        <f t="shared" ref="AE1450:AE1513" si="3695">O1450+Z1450+AB1450+Y1450+AA1450</f>
        <v>70284.199999999997</v>
      </c>
      <c r="AF1450" s="27">
        <f>AF1451+AF1456+AF1468</f>
        <v>0</v>
      </c>
      <c r="AG1450" s="27">
        <f t="shared" ref="AG1450:AG1513" si="3696">AC1450+AF1450</f>
        <v>49970.56700000001</v>
      </c>
      <c r="AH1450" s="27">
        <f t="shared" ref="AH1450:AH1513" si="3697">AD1450</f>
        <v>44997.368999999999</v>
      </c>
      <c r="AI1450" s="27">
        <f t="shared" ref="AI1450:AI1513" si="3698">AE1450</f>
        <v>70284.199999999997</v>
      </c>
      <c r="AJ1450" s="27">
        <f>AJ1451+AJ1456+AJ1468</f>
        <v>0</v>
      </c>
      <c r="AK1450" s="27">
        <f>AK1451+AK1456+AK1468</f>
        <v>0</v>
      </c>
      <c r="AL1450" s="27">
        <f>AL1451+AL1456+AL1468</f>
        <v>0</v>
      </c>
      <c r="AM1450" s="27">
        <f>AM1451+AM1456+AM1468</f>
        <v>0</v>
      </c>
      <c r="AN1450" s="27">
        <f>AN1451+AN1456+AN1468</f>
        <v>0</v>
      </c>
      <c r="AO1450" s="27">
        <f>AO1451+AO1456+AO1468</f>
        <v>0</v>
      </c>
      <c r="AP1450" s="27">
        <f>AP1451+AP1456+AP1468</f>
        <v>0</v>
      </c>
      <c r="AQ1450" s="27">
        <f>AQ1451+AQ1456+AQ1468</f>
        <v>0</v>
      </c>
      <c r="AR1450" s="27">
        <f>AR1451+AR1456+AR1468</f>
        <v>0</v>
      </c>
      <c r="AS1450" s="27">
        <f t="shared" si="3690"/>
        <v>49970.56700000001</v>
      </c>
      <c r="AT1450" s="27">
        <f t="shared" si="3691"/>
        <v>44997.368999999999</v>
      </c>
      <c r="AU1450" s="27">
        <f t="shared" si="3692"/>
        <v>70284.199999999997</v>
      </c>
      <c r="AV1450" s="27">
        <f>AV1451+AV1456+AV1468</f>
        <v>0</v>
      </c>
      <c r="AW1450" s="28"/>
      <c r="AX1450" s="28"/>
      <c r="AY1450" s="24"/>
      <c r="AZ1450" s="24"/>
      <c r="BA1450" s="24"/>
      <c r="BB1450" s="24"/>
      <c r="BC1450" s="24"/>
      <c r="BD1450" s="24"/>
      <c r="BE1450" s="24"/>
    </row>
    <row r="1451" ht="31.5">
      <c r="A1451" s="29" t="s">
        <v>516</v>
      </c>
      <c r="B1451" s="29" t="s">
        <v>61</v>
      </c>
      <c r="C1451" s="29" t="s">
        <v>63</v>
      </c>
      <c r="D1451" s="29" t="s">
        <v>65</v>
      </c>
      <c r="E1451" s="36"/>
      <c r="F1451" s="30" t="s">
        <v>66</v>
      </c>
      <c r="G1451" s="31">
        <f t="shared" ref="G1451:G1454" si="3699">G1452</f>
        <v>265.80000000000001</v>
      </c>
      <c r="H1451" s="31">
        <f t="shared" ref="H1451:H1454" si="3700">H1452</f>
        <v>265.80000000000001</v>
      </c>
      <c r="I1451" s="31">
        <f t="shared" ref="I1451:I1454" si="3701">I1452</f>
        <v>265.80000000000001</v>
      </c>
      <c r="J1451" s="31">
        <f t="shared" ref="J1451:J1454" si="3702">J1452</f>
        <v>0</v>
      </c>
      <c r="K1451" s="31">
        <f t="shared" ref="K1451:K1454" si="3703">K1452</f>
        <v>0</v>
      </c>
      <c r="L1451" s="31">
        <f t="shared" ref="L1451:L1454" si="3704">L1452</f>
        <v>0</v>
      </c>
      <c r="M1451" s="31">
        <f t="shared" si="3557"/>
        <v>265.80000000000001</v>
      </c>
      <c r="N1451" s="31">
        <f t="shared" si="3558"/>
        <v>265.80000000000001</v>
      </c>
      <c r="O1451" s="31">
        <f t="shared" si="3559"/>
        <v>265.80000000000001</v>
      </c>
      <c r="P1451" s="31">
        <f t="shared" ref="P1451:P1454" si="3705">P1452</f>
        <v>0</v>
      </c>
      <c r="Q1451" s="31">
        <f t="shared" ref="Q1451:Q1454" si="3706">Q1452</f>
        <v>0</v>
      </c>
      <c r="R1451" s="31">
        <f t="shared" ref="R1451:R1454" si="3707">R1452</f>
        <v>3215.1999999999998</v>
      </c>
      <c r="S1451" s="31">
        <f t="shared" ref="S1451:S1454" si="3708">S1452</f>
        <v>0</v>
      </c>
      <c r="T1451" s="31">
        <f t="shared" ref="T1451:T1454" si="3709">T1452</f>
        <v>0</v>
      </c>
      <c r="U1451" s="31">
        <f t="shared" ref="U1451:U1454" si="3710">U1452</f>
        <v>0</v>
      </c>
      <c r="V1451" s="31">
        <f t="shared" ref="V1451:V1454" si="3711">V1452</f>
        <v>0</v>
      </c>
      <c r="W1451" s="31">
        <f t="shared" ref="W1451:W1454" si="3712">W1452</f>
        <v>0</v>
      </c>
      <c r="X1451" s="31">
        <f t="shared" ref="X1451:X1454" si="3713">X1452</f>
        <v>0</v>
      </c>
      <c r="Y1451" s="31">
        <f t="shared" ref="Y1451:Y1454" si="3714">Y1452</f>
        <v>0</v>
      </c>
      <c r="Z1451" s="31">
        <f t="shared" ref="Z1451:Z1454" si="3715">Z1452</f>
        <v>0</v>
      </c>
      <c r="AA1451" s="31">
        <f t="shared" ref="AA1451:AA1454" si="3716">AA1452</f>
        <v>0</v>
      </c>
      <c r="AB1451" s="31">
        <f t="shared" ref="AB1451:AB1454" si="3717">AB1452</f>
        <v>0</v>
      </c>
      <c r="AC1451" s="31">
        <f t="shared" si="3693"/>
        <v>3481</v>
      </c>
      <c r="AD1451" s="31">
        <f t="shared" si="3694"/>
        <v>265.80000000000001</v>
      </c>
      <c r="AE1451" s="31">
        <f t="shared" si="3695"/>
        <v>265.80000000000001</v>
      </c>
      <c r="AF1451" s="31">
        <f t="shared" ref="AF1451:AF1454" si="3718">AF1452</f>
        <v>0</v>
      </c>
      <c r="AG1451" s="31">
        <f t="shared" si="3696"/>
        <v>3481</v>
      </c>
      <c r="AH1451" s="31">
        <f t="shared" si="3697"/>
        <v>265.80000000000001</v>
      </c>
      <c r="AI1451" s="31">
        <f t="shared" si="3698"/>
        <v>265.80000000000001</v>
      </c>
      <c r="AJ1451" s="31">
        <f t="shared" ref="AJ1451:AJ1454" si="3719">AJ1452</f>
        <v>0</v>
      </c>
      <c r="AK1451" s="31">
        <f t="shared" ref="AK1451:AK1454" si="3720">AK1452</f>
        <v>0</v>
      </c>
      <c r="AL1451" s="31">
        <f t="shared" ref="AL1451:AL1454" si="3721">AL1452</f>
        <v>0</v>
      </c>
      <c r="AM1451" s="31">
        <f t="shared" ref="AM1451:AM1454" si="3722">AM1452</f>
        <v>0</v>
      </c>
      <c r="AN1451" s="31">
        <f t="shared" ref="AN1451:AN1454" si="3723">AN1452</f>
        <v>0</v>
      </c>
      <c r="AO1451" s="31">
        <f t="shared" ref="AO1451:AO1454" si="3724">AO1452</f>
        <v>0</v>
      </c>
      <c r="AP1451" s="31">
        <f t="shared" ref="AP1451:AP1454" si="3725">AP1452</f>
        <v>0</v>
      </c>
      <c r="AQ1451" s="31">
        <f t="shared" ref="AQ1451:AQ1454" si="3726">AQ1452</f>
        <v>0</v>
      </c>
      <c r="AR1451" s="31">
        <f t="shared" ref="AR1451:AR1454" si="3727">AR1452</f>
        <v>0</v>
      </c>
      <c r="AS1451" s="31">
        <f t="shared" si="3690"/>
        <v>3481</v>
      </c>
      <c r="AT1451" s="31">
        <f t="shared" si="3691"/>
        <v>265.80000000000001</v>
      </c>
      <c r="AU1451" s="31">
        <f t="shared" si="3692"/>
        <v>265.80000000000001</v>
      </c>
      <c r="AV1451" s="31">
        <f t="shared" ref="AV1451:AV1454" si="3728">AV1452</f>
        <v>0</v>
      </c>
      <c r="AW1451" s="32"/>
      <c r="AX1451" s="32"/>
      <c r="AY1451" s="1"/>
      <c r="AZ1451" s="1"/>
      <c r="BA1451" s="1"/>
      <c r="BB1451" s="1"/>
      <c r="BC1451" s="1"/>
      <c r="BD1451" s="1"/>
      <c r="BE1451" s="1"/>
    </row>
    <row r="1452" hidden="1">
      <c r="A1452" s="29" t="s">
        <v>516</v>
      </c>
      <c r="B1452" s="29" t="s">
        <v>61</v>
      </c>
      <c r="C1452" s="29" t="s">
        <v>63</v>
      </c>
      <c r="D1452" s="29" t="s">
        <v>67</v>
      </c>
      <c r="E1452" s="36"/>
      <c r="F1452" s="30" t="s">
        <v>34</v>
      </c>
      <c r="G1452" s="31">
        <f t="shared" si="3699"/>
        <v>265.80000000000001</v>
      </c>
      <c r="H1452" s="31">
        <f t="shared" si="3700"/>
        <v>265.80000000000001</v>
      </c>
      <c r="I1452" s="31">
        <f t="shared" si="3701"/>
        <v>265.80000000000001</v>
      </c>
      <c r="J1452" s="31">
        <f t="shared" si="3702"/>
        <v>0</v>
      </c>
      <c r="K1452" s="31">
        <f t="shared" si="3703"/>
        <v>0</v>
      </c>
      <c r="L1452" s="31">
        <f t="shared" si="3704"/>
        <v>0</v>
      </c>
      <c r="M1452" s="31">
        <f t="shared" si="3557"/>
        <v>265.80000000000001</v>
      </c>
      <c r="N1452" s="31">
        <f t="shared" si="3558"/>
        <v>265.80000000000001</v>
      </c>
      <c r="O1452" s="31">
        <f t="shared" si="3559"/>
        <v>265.80000000000001</v>
      </c>
      <c r="P1452" s="31">
        <f t="shared" si="3705"/>
        <v>0</v>
      </c>
      <c r="Q1452" s="31">
        <f t="shared" si="3706"/>
        <v>0</v>
      </c>
      <c r="R1452" s="31">
        <f t="shared" si="3707"/>
        <v>3215.1999999999998</v>
      </c>
      <c r="S1452" s="31">
        <f t="shared" si="3708"/>
        <v>0</v>
      </c>
      <c r="T1452" s="31">
        <f t="shared" si="3709"/>
        <v>0</v>
      </c>
      <c r="U1452" s="31">
        <f t="shared" si="3710"/>
        <v>0</v>
      </c>
      <c r="V1452" s="31">
        <f t="shared" si="3711"/>
        <v>0</v>
      </c>
      <c r="W1452" s="31">
        <f t="shared" si="3712"/>
        <v>0</v>
      </c>
      <c r="X1452" s="31">
        <f t="shared" si="3713"/>
        <v>0</v>
      </c>
      <c r="Y1452" s="31">
        <f t="shared" si="3714"/>
        <v>0</v>
      </c>
      <c r="Z1452" s="31">
        <f t="shared" si="3715"/>
        <v>0</v>
      </c>
      <c r="AA1452" s="31">
        <f t="shared" si="3716"/>
        <v>0</v>
      </c>
      <c r="AB1452" s="31">
        <f t="shared" si="3717"/>
        <v>0</v>
      </c>
      <c r="AC1452" s="31">
        <f t="shared" si="3693"/>
        <v>3481</v>
      </c>
      <c r="AD1452" s="31">
        <f t="shared" si="3694"/>
        <v>265.80000000000001</v>
      </c>
      <c r="AE1452" s="31">
        <f t="shared" si="3695"/>
        <v>265.80000000000001</v>
      </c>
      <c r="AF1452" s="31">
        <f t="shared" si="3718"/>
        <v>0</v>
      </c>
      <c r="AG1452" s="31">
        <f t="shared" si="3696"/>
        <v>3481</v>
      </c>
      <c r="AH1452" s="31">
        <f t="shared" si="3697"/>
        <v>265.80000000000001</v>
      </c>
      <c r="AI1452" s="31">
        <f t="shared" si="3698"/>
        <v>265.80000000000001</v>
      </c>
      <c r="AJ1452" s="31">
        <f t="shared" si="3719"/>
        <v>0</v>
      </c>
      <c r="AK1452" s="31">
        <f t="shared" si="3720"/>
        <v>0</v>
      </c>
      <c r="AL1452" s="31">
        <f t="shared" si="3721"/>
        <v>0</v>
      </c>
      <c r="AM1452" s="31">
        <f t="shared" si="3722"/>
        <v>0</v>
      </c>
      <c r="AN1452" s="31">
        <f t="shared" si="3723"/>
        <v>0</v>
      </c>
      <c r="AO1452" s="31">
        <f t="shared" si="3724"/>
        <v>0</v>
      </c>
      <c r="AP1452" s="31">
        <f t="shared" si="3725"/>
        <v>0</v>
      </c>
      <c r="AQ1452" s="31">
        <f t="shared" si="3726"/>
        <v>0</v>
      </c>
      <c r="AR1452" s="31">
        <f t="shared" si="3727"/>
        <v>0</v>
      </c>
      <c r="AS1452" s="31">
        <f t="shared" si="3690"/>
        <v>3481</v>
      </c>
      <c r="AT1452" s="31">
        <f t="shared" si="3691"/>
        <v>265.80000000000001</v>
      </c>
      <c r="AU1452" s="31">
        <f t="shared" si="3692"/>
        <v>265.80000000000001</v>
      </c>
      <c r="AV1452" s="31">
        <f t="shared" si="3728"/>
        <v>0</v>
      </c>
      <c r="AW1452" s="32">
        <v>0</v>
      </c>
      <c r="AX1452" s="32"/>
      <c r="AY1452" s="1" t="s">
        <v>152</v>
      </c>
      <c r="AZ1452" s="1"/>
      <c r="BA1452" s="1"/>
      <c r="BB1452" s="1"/>
      <c r="BC1452" s="1"/>
      <c r="BD1452" s="1"/>
      <c r="BE1452" s="1"/>
    </row>
    <row r="1453" ht="31.5">
      <c r="A1453" s="29" t="s">
        <v>516</v>
      </c>
      <c r="B1453" s="29" t="s">
        <v>61</v>
      </c>
      <c r="C1453" s="29" t="s">
        <v>63</v>
      </c>
      <c r="D1453" s="29" t="s">
        <v>68</v>
      </c>
      <c r="E1453" s="36"/>
      <c r="F1453" s="30" t="s">
        <v>69</v>
      </c>
      <c r="G1453" s="31">
        <f t="shared" si="3699"/>
        <v>265.80000000000001</v>
      </c>
      <c r="H1453" s="31">
        <f t="shared" si="3700"/>
        <v>265.80000000000001</v>
      </c>
      <c r="I1453" s="31">
        <f t="shared" si="3701"/>
        <v>265.80000000000001</v>
      </c>
      <c r="J1453" s="31">
        <f t="shared" si="3702"/>
        <v>0</v>
      </c>
      <c r="K1453" s="31">
        <f t="shared" si="3703"/>
        <v>0</v>
      </c>
      <c r="L1453" s="31">
        <f t="shared" si="3704"/>
        <v>0</v>
      </c>
      <c r="M1453" s="31">
        <f t="shared" si="3557"/>
        <v>265.80000000000001</v>
      </c>
      <c r="N1453" s="31">
        <f t="shared" si="3558"/>
        <v>265.80000000000001</v>
      </c>
      <c r="O1453" s="31">
        <f t="shared" si="3559"/>
        <v>265.80000000000001</v>
      </c>
      <c r="P1453" s="31">
        <f t="shared" si="3705"/>
        <v>0</v>
      </c>
      <c r="Q1453" s="31">
        <f t="shared" si="3706"/>
        <v>0</v>
      </c>
      <c r="R1453" s="31">
        <f t="shared" si="3707"/>
        <v>3215.1999999999998</v>
      </c>
      <c r="S1453" s="31">
        <f t="shared" si="3708"/>
        <v>0</v>
      </c>
      <c r="T1453" s="31">
        <f t="shared" si="3709"/>
        <v>0</v>
      </c>
      <c r="U1453" s="31">
        <f t="shared" si="3710"/>
        <v>0</v>
      </c>
      <c r="V1453" s="31">
        <f t="shared" si="3711"/>
        <v>0</v>
      </c>
      <c r="W1453" s="31">
        <f t="shared" si="3712"/>
        <v>0</v>
      </c>
      <c r="X1453" s="31">
        <f t="shared" si="3713"/>
        <v>0</v>
      </c>
      <c r="Y1453" s="31">
        <f t="shared" si="3714"/>
        <v>0</v>
      </c>
      <c r="Z1453" s="31">
        <f t="shared" si="3715"/>
        <v>0</v>
      </c>
      <c r="AA1453" s="31">
        <f t="shared" si="3716"/>
        <v>0</v>
      </c>
      <c r="AB1453" s="31">
        <f t="shared" si="3717"/>
        <v>0</v>
      </c>
      <c r="AC1453" s="31">
        <f t="shared" si="3693"/>
        <v>3481</v>
      </c>
      <c r="AD1453" s="31">
        <f t="shared" si="3694"/>
        <v>265.80000000000001</v>
      </c>
      <c r="AE1453" s="31">
        <f t="shared" si="3695"/>
        <v>265.80000000000001</v>
      </c>
      <c r="AF1453" s="31">
        <f t="shared" si="3718"/>
        <v>0</v>
      </c>
      <c r="AG1453" s="31">
        <f t="shared" si="3696"/>
        <v>3481</v>
      </c>
      <c r="AH1453" s="31">
        <f t="shared" si="3697"/>
        <v>265.80000000000001</v>
      </c>
      <c r="AI1453" s="31">
        <f t="shared" si="3698"/>
        <v>265.80000000000001</v>
      </c>
      <c r="AJ1453" s="31">
        <f t="shared" si="3719"/>
        <v>0</v>
      </c>
      <c r="AK1453" s="31">
        <f t="shared" si="3720"/>
        <v>0</v>
      </c>
      <c r="AL1453" s="31">
        <f t="shared" si="3721"/>
        <v>0</v>
      </c>
      <c r="AM1453" s="31">
        <f t="shared" si="3722"/>
        <v>0</v>
      </c>
      <c r="AN1453" s="31">
        <f t="shared" si="3723"/>
        <v>0</v>
      </c>
      <c r="AO1453" s="31">
        <f t="shared" si="3724"/>
        <v>0</v>
      </c>
      <c r="AP1453" s="31">
        <f t="shared" si="3725"/>
        <v>0</v>
      </c>
      <c r="AQ1453" s="31">
        <f t="shared" si="3726"/>
        <v>0</v>
      </c>
      <c r="AR1453" s="31">
        <f t="shared" si="3727"/>
        <v>0</v>
      </c>
      <c r="AS1453" s="31">
        <f t="shared" si="3690"/>
        <v>3481</v>
      </c>
      <c r="AT1453" s="31">
        <f t="shared" si="3691"/>
        <v>265.80000000000001</v>
      </c>
      <c r="AU1453" s="31">
        <f t="shared" si="3692"/>
        <v>265.80000000000001</v>
      </c>
      <c r="AV1453" s="31">
        <f t="shared" si="3728"/>
        <v>0</v>
      </c>
      <c r="AW1453" s="32"/>
      <c r="AX1453" s="32"/>
      <c r="AY1453" s="1"/>
      <c r="AZ1453" s="1"/>
      <c r="BA1453" s="1"/>
      <c r="BB1453" s="1"/>
      <c r="BC1453" s="1"/>
      <c r="BD1453" s="1"/>
      <c r="BE1453" s="1"/>
    </row>
    <row r="1454" ht="47.25">
      <c r="A1454" s="29" t="s">
        <v>516</v>
      </c>
      <c r="B1454" s="29" t="s">
        <v>61</v>
      </c>
      <c r="C1454" s="29" t="s">
        <v>63</v>
      </c>
      <c r="D1454" s="29" t="s">
        <v>474</v>
      </c>
      <c r="E1454" s="36"/>
      <c r="F1454" s="30" t="s">
        <v>475</v>
      </c>
      <c r="G1454" s="31">
        <f t="shared" si="3699"/>
        <v>265.80000000000001</v>
      </c>
      <c r="H1454" s="31">
        <f t="shared" si="3700"/>
        <v>265.80000000000001</v>
      </c>
      <c r="I1454" s="31">
        <f t="shared" si="3701"/>
        <v>265.80000000000001</v>
      </c>
      <c r="J1454" s="31">
        <f t="shared" si="3702"/>
        <v>0</v>
      </c>
      <c r="K1454" s="31">
        <f t="shared" si="3703"/>
        <v>0</v>
      </c>
      <c r="L1454" s="31">
        <f t="shared" si="3704"/>
        <v>0</v>
      </c>
      <c r="M1454" s="31">
        <f t="shared" si="3557"/>
        <v>265.80000000000001</v>
      </c>
      <c r="N1454" s="31">
        <f t="shared" si="3558"/>
        <v>265.80000000000001</v>
      </c>
      <c r="O1454" s="31">
        <f t="shared" si="3559"/>
        <v>265.80000000000001</v>
      </c>
      <c r="P1454" s="31">
        <f t="shared" si="3705"/>
        <v>0</v>
      </c>
      <c r="Q1454" s="31">
        <f t="shared" si="3706"/>
        <v>0</v>
      </c>
      <c r="R1454" s="31">
        <f t="shared" si="3707"/>
        <v>3215.1999999999998</v>
      </c>
      <c r="S1454" s="31">
        <f t="shared" si="3708"/>
        <v>0</v>
      </c>
      <c r="T1454" s="31">
        <f t="shared" si="3709"/>
        <v>0</v>
      </c>
      <c r="U1454" s="31">
        <f t="shared" si="3710"/>
        <v>0</v>
      </c>
      <c r="V1454" s="31">
        <f t="shared" si="3711"/>
        <v>0</v>
      </c>
      <c r="W1454" s="31">
        <f t="shared" si="3712"/>
        <v>0</v>
      </c>
      <c r="X1454" s="31">
        <f t="shared" si="3713"/>
        <v>0</v>
      </c>
      <c r="Y1454" s="31">
        <f t="shared" si="3714"/>
        <v>0</v>
      </c>
      <c r="Z1454" s="31">
        <f t="shared" si="3715"/>
        <v>0</v>
      </c>
      <c r="AA1454" s="31">
        <f t="shared" si="3716"/>
        <v>0</v>
      </c>
      <c r="AB1454" s="31">
        <f t="shared" si="3717"/>
        <v>0</v>
      </c>
      <c r="AC1454" s="31">
        <f t="shared" si="3693"/>
        <v>3481</v>
      </c>
      <c r="AD1454" s="31">
        <f t="shared" si="3694"/>
        <v>265.80000000000001</v>
      </c>
      <c r="AE1454" s="31">
        <f t="shared" si="3695"/>
        <v>265.80000000000001</v>
      </c>
      <c r="AF1454" s="31">
        <f t="shared" si="3718"/>
        <v>0</v>
      </c>
      <c r="AG1454" s="31">
        <f t="shared" si="3696"/>
        <v>3481</v>
      </c>
      <c r="AH1454" s="31">
        <f t="shared" si="3697"/>
        <v>265.80000000000001</v>
      </c>
      <c r="AI1454" s="31">
        <f t="shared" si="3698"/>
        <v>265.80000000000001</v>
      </c>
      <c r="AJ1454" s="31">
        <f t="shared" si="3719"/>
        <v>0</v>
      </c>
      <c r="AK1454" s="31">
        <f t="shared" si="3720"/>
        <v>0</v>
      </c>
      <c r="AL1454" s="31">
        <f t="shared" si="3721"/>
        <v>0</v>
      </c>
      <c r="AM1454" s="31">
        <f t="shared" si="3722"/>
        <v>0</v>
      </c>
      <c r="AN1454" s="31">
        <f t="shared" si="3723"/>
        <v>0</v>
      </c>
      <c r="AO1454" s="31">
        <f t="shared" si="3724"/>
        <v>0</v>
      </c>
      <c r="AP1454" s="31">
        <f t="shared" si="3725"/>
        <v>0</v>
      </c>
      <c r="AQ1454" s="31">
        <f t="shared" si="3726"/>
        <v>0</v>
      </c>
      <c r="AR1454" s="31">
        <f t="shared" si="3727"/>
        <v>0</v>
      </c>
      <c r="AS1454" s="31">
        <f t="shared" si="3690"/>
        <v>3481</v>
      </c>
      <c r="AT1454" s="31">
        <f t="shared" si="3691"/>
        <v>265.80000000000001</v>
      </c>
      <c r="AU1454" s="31">
        <f t="shared" si="3692"/>
        <v>265.80000000000001</v>
      </c>
      <c r="AV1454" s="31">
        <f t="shared" si="3728"/>
        <v>0</v>
      </c>
      <c r="AW1454" s="32"/>
      <c r="AX1454" s="32"/>
      <c r="AY1454" s="1"/>
      <c r="AZ1454" s="1"/>
      <c r="BA1454" s="1"/>
      <c r="BB1454" s="1"/>
      <c r="BC1454" s="1"/>
      <c r="BD1454" s="1"/>
      <c r="BE1454" s="1"/>
    </row>
    <row r="1455" ht="31.5">
      <c r="A1455" s="29" t="s">
        <v>516</v>
      </c>
      <c r="B1455" s="29" t="s">
        <v>61</v>
      </c>
      <c r="C1455" s="29" t="s">
        <v>63</v>
      </c>
      <c r="D1455" s="29" t="s">
        <v>474</v>
      </c>
      <c r="E1455" s="29" t="s">
        <v>39</v>
      </c>
      <c r="F1455" s="30" t="s">
        <v>40</v>
      </c>
      <c r="G1455" s="31">
        <v>265.80000000000001</v>
      </c>
      <c r="H1455" s="31">
        <v>265.80000000000001</v>
      </c>
      <c r="I1455" s="31">
        <v>265.80000000000001</v>
      </c>
      <c r="J1455" s="31"/>
      <c r="K1455" s="31"/>
      <c r="L1455" s="31"/>
      <c r="M1455" s="31">
        <f t="shared" si="3557"/>
        <v>265.80000000000001</v>
      </c>
      <c r="N1455" s="31">
        <f t="shared" si="3558"/>
        <v>265.80000000000001</v>
      </c>
      <c r="O1455" s="31">
        <f t="shared" si="3559"/>
        <v>265.80000000000001</v>
      </c>
      <c r="P1455" s="31"/>
      <c r="Q1455" s="31"/>
      <c r="R1455" s="31">
        <v>3215.1999999999998</v>
      </c>
      <c r="S1455" s="31"/>
      <c r="T1455" s="31"/>
      <c r="U1455" s="31"/>
      <c r="V1455" s="31"/>
      <c r="W1455" s="31"/>
      <c r="X1455" s="31"/>
      <c r="Y1455" s="31"/>
      <c r="Z1455" s="31"/>
      <c r="AA1455" s="31"/>
      <c r="AB1455" s="31"/>
      <c r="AC1455" s="31">
        <f t="shared" si="3693"/>
        <v>3481</v>
      </c>
      <c r="AD1455" s="31">
        <f t="shared" si="3694"/>
        <v>265.80000000000001</v>
      </c>
      <c r="AE1455" s="31">
        <f t="shared" si="3695"/>
        <v>265.80000000000001</v>
      </c>
      <c r="AF1455" s="31"/>
      <c r="AG1455" s="31">
        <f t="shared" si="3696"/>
        <v>3481</v>
      </c>
      <c r="AH1455" s="31">
        <f t="shared" si="3697"/>
        <v>265.80000000000001</v>
      </c>
      <c r="AI1455" s="31">
        <f t="shared" si="3698"/>
        <v>265.80000000000001</v>
      </c>
      <c r="AJ1455" s="31"/>
      <c r="AK1455" s="31"/>
      <c r="AL1455" s="31"/>
      <c r="AM1455" s="31"/>
      <c r="AN1455" s="31"/>
      <c r="AO1455" s="31"/>
      <c r="AP1455" s="31"/>
      <c r="AQ1455" s="31"/>
      <c r="AR1455" s="31"/>
      <c r="AS1455" s="31">
        <f t="shared" si="3690"/>
        <v>3481</v>
      </c>
      <c r="AT1455" s="31">
        <f t="shared" si="3691"/>
        <v>265.80000000000001</v>
      </c>
      <c r="AU1455" s="31">
        <f t="shared" si="3692"/>
        <v>265.80000000000001</v>
      </c>
      <c r="AV1455" s="31"/>
      <c r="AW1455" s="32"/>
      <c r="AX1455" s="32"/>
      <c r="AY1455" s="1"/>
      <c r="AZ1455" s="1"/>
      <c r="BA1455" s="1"/>
      <c r="BB1455" s="1"/>
      <c r="BC1455" s="1"/>
      <c r="BD1455" s="1"/>
      <c r="BE1455" s="1"/>
    </row>
    <row r="1456" ht="31.5">
      <c r="A1456" s="29" t="s">
        <v>516</v>
      </c>
      <c r="B1456" s="29" t="s">
        <v>61</v>
      </c>
      <c r="C1456" s="29" t="s">
        <v>63</v>
      </c>
      <c r="D1456" s="29" t="s">
        <v>465</v>
      </c>
      <c r="E1456" s="36"/>
      <c r="F1456" s="30" t="s">
        <v>466</v>
      </c>
      <c r="G1456" s="31">
        <f>G1457+G1461</f>
        <v>40566.5</v>
      </c>
      <c r="H1456" s="31">
        <f>H1457+H1461</f>
        <v>31295.900000000001</v>
      </c>
      <c r="I1456" s="31">
        <f>I1457+I1461</f>
        <v>31843</v>
      </c>
      <c r="J1456" s="31">
        <f>J1457+J1461</f>
        <v>0</v>
      </c>
      <c r="K1456" s="31">
        <f>K1457+K1461</f>
        <v>0</v>
      </c>
      <c r="L1456" s="31">
        <f>L1457+L1461</f>
        <v>0</v>
      </c>
      <c r="M1456" s="31">
        <f t="shared" si="3557"/>
        <v>40566.5</v>
      </c>
      <c r="N1456" s="31">
        <f t="shared" si="3558"/>
        <v>31295.900000000001</v>
      </c>
      <c r="O1456" s="31">
        <f t="shared" si="3559"/>
        <v>31843</v>
      </c>
      <c r="P1456" s="31">
        <f>P1457+P1461</f>
        <v>0</v>
      </c>
      <c r="Q1456" s="31">
        <f>Q1457+Q1461</f>
        <v>0</v>
      </c>
      <c r="R1456" s="31">
        <f>R1457+R1461</f>
        <v>5413.2669999999998</v>
      </c>
      <c r="S1456" s="31">
        <f>S1457+S1461</f>
        <v>0</v>
      </c>
      <c r="T1456" s="31">
        <f>T1457+T1461</f>
        <v>0</v>
      </c>
      <c r="U1456" s="31">
        <f>U1457+U1461</f>
        <v>0</v>
      </c>
      <c r="V1456" s="31">
        <f>V1457+V1461</f>
        <v>12925.868999999999</v>
      </c>
      <c r="W1456" s="31">
        <f>W1457+W1461</f>
        <v>0</v>
      </c>
      <c r="X1456" s="31">
        <f>X1457+X1461</f>
        <v>0</v>
      </c>
      <c r="Y1456" s="31">
        <f>Y1457+Y1461</f>
        <v>0</v>
      </c>
      <c r="Z1456" s="31">
        <f>Z1457+Z1461</f>
        <v>37665.599999999999</v>
      </c>
      <c r="AA1456" s="31">
        <f>AA1457+AA1461</f>
        <v>0</v>
      </c>
      <c r="AB1456" s="31">
        <f>AB1457+AB1461</f>
        <v>0</v>
      </c>
      <c r="AC1456" s="31">
        <f t="shared" si="3693"/>
        <v>45979.767</v>
      </c>
      <c r="AD1456" s="31">
        <f t="shared" si="3694"/>
        <v>44221.769</v>
      </c>
      <c r="AE1456" s="31">
        <f t="shared" si="3695"/>
        <v>69508.600000000006</v>
      </c>
      <c r="AF1456" s="31">
        <f>AF1457+AF1461</f>
        <v>0</v>
      </c>
      <c r="AG1456" s="31">
        <f t="shared" si="3696"/>
        <v>45979.767</v>
      </c>
      <c r="AH1456" s="31">
        <f t="shared" si="3697"/>
        <v>44221.769</v>
      </c>
      <c r="AI1456" s="31">
        <f t="shared" si="3698"/>
        <v>69508.600000000006</v>
      </c>
      <c r="AJ1456" s="31">
        <f>AJ1457+AJ1461</f>
        <v>0</v>
      </c>
      <c r="AK1456" s="31">
        <f>AK1457+AK1461</f>
        <v>0</v>
      </c>
      <c r="AL1456" s="31">
        <f>AL1457+AL1461</f>
        <v>0</v>
      </c>
      <c r="AM1456" s="31">
        <f>AM1457+AM1461</f>
        <v>0</v>
      </c>
      <c r="AN1456" s="31">
        <f>AN1457+AN1461</f>
        <v>0</v>
      </c>
      <c r="AO1456" s="31">
        <f>AO1457+AO1461</f>
        <v>0</v>
      </c>
      <c r="AP1456" s="31">
        <f>AP1457+AP1461</f>
        <v>0</v>
      </c>
      <c r="AQ1456" s="31">
        <f>AQ1457+AQ1461</f>
        <v>0</v>
      </c>
      <c r="AR1456" s="31">
        <f>AR1457+AR1461</f>
        <v>0</v>
      </c>
      <c r="AS1456" s="31">
        <f t="shared" si="3690"/>
        <v>45979.767</v>
      </c>
      <c r="AT1456" s="31">
        <f t="shared" si="3691"/>
        <v>44221.769</v>
      </c>
      <c r="AU1456" s="31">
        <f t="shared" si="3692"/>
        <v>69508.600000000006</v>
      </c>
      <c r="AV1456" s="31">
        <f>AV1457+AV1461</f>
        <v>0</v>
      </c>
      <c r="AW1456" s="32"/>
      <c r="AX1456" s="32"/>
      <c r="AY1456" s="1"/>
      <c r="AZ1456" s="1"/>
      <c r="BA1456" s="1"/>
      <c r="BB1456" s="1"/>
      <c r="BC1456" s="1"/>
      <c r="BD1456" s="1"/>
      <c r="BE1456" s="1"/>
    </row>
    <row r="1457">
      <c r="A1457" s="29" t="s">
        <v>516</v>
      </c>
      <c r="B1457" s="29" t="s">
        <v>61</v>
      </c>
      <c r="C1457" s="29" t="s">
        <v>63</v>
      </c>
      <c r="D1457" s="29" t="s">
        <v>467</v>
      </c>
      <c r="E1457" s="36"/>
      <c r="F1457" s="30" t="s">
        <v>440</v>
      </c>
      <c r="G1457" s="31">
        <f t="shared" ref="G1457:G1461" si="3729">G1458</f>
        <v>16628.5</v>
      </c>
      <c r="H1457" s="31">
        <f t="shared" ref="H1457:H1461" si="3730">H1458</f>
        <v>16628.5</v>
      </c>
      <c r="I1457" s="31">
        <f t="shared" ref="I1457:I1461" si="3731">I1458</f>
        <v>16628.5</v>
      </c>
      <c r="J1457" s="31">
        <f t="shared" ref="J1457:J1461" si="3732">J1458</f>
        <v>0</v>
      </c>
      <c r="K1457" s="31">
        <f t="shared" ref="K1457:K1461" si="3733">K1458</f>
        <v>0</v>
      </c>
      <c r="L1457" s="31">
        <f t="shared" ref="L1457:L1461" si="3734">L1458</f>
        <v>0</v>
      </c>
      <c r="M1457" s="31">
        <f t="shared" si="3557"/>
        <v>16628.5</v>
      </c>
      <c r="N1457" s="31">
        <f t="shared" si="3558"/>
        <v>16628.5</v>
      </c>
      <c r="O1457" s="31">
        <f t="shared" si="3559"/>
        <v>16628.5</v>
      </c>
      <c r="P1457" s="31">
        <f t="shared" ref="P1457:P1461" si="3735">P1458</f>
        <v>0</v>
      </c>
      <c r="Q1457" s="31">
        <f t="shared" ref="Q1457:Q1461" si="3736">Q1458</f>
        <v>0</v>
      </c>
      <c r="R1457" s="31">
        <f t="shared" ref="R1457:R1461" si="3737">R1458</f>
        <v>1629.8</v>
      </c>
      <c r="S1457" s="31">
        <f t="shared" ref="S1457:S1461" si="3738">S1458</f>
        <v>0</v>
      </c>
      <c r="T1457" s="31">
        <f t="shared" ref="T1457:T1461" si="3739">T1458</f>
        <v>0</v>
      </c>
      <c r="U1457" s="31">
        <f t="shared" ref="U1457:U1461" si="3740">U1458</f>
        <v>0</v>
      </c>
      <c r="V1457" s="31">
        <f t="shared" ref="V1457:V1461" si="3741">V1458</f>
        <v>9933.7999999999993</v>
      </c>
      <c r="W1457" s="31">
        <f t="shared" ref="W1457:W1461" si="3742">W1458</f>
        <v>0</v>
      </c>
      <c r="X1457" s="31">
        <f t="shared" ref="X1457:X1461" si="3743">X1458</f>
        <v>0</v>
      </c>
      <c r="Y1457" s="31">
        <f t="shared" ref="Y1457:Y1461" si="3744">Y1458</f>
        <v>0</v>
      </c>
      <c r="Z1457" s="31">
        <f t="shared" ref="Z1457:Z1461" si="3745">Z1458</f>
        <v>37665.599999999999</v>
      </c>
      <c r="AA1457" s="31">
        <f t="shared" ref="AA1457:AA1461" si="3746">AA1458</f>
        <v>0</v>
      </c>
      <c r="AB1457" s="31">
        <f t="shared" ref="AB1457:AB1461" si="3747">AB1458</f>
        <v>0</v>
      </c>
      <c r="AC1457" s="31">
        <f t="shared" si="3693"/>
        <v>18258.299999999999</v>
      </c>
      <c r="AD1457" s="31">
        <f t="shared" si="3694"/>
        <v>26562.299999999999</v>
      </c>
      <c r="AE1457" s="31">
        <f t="shared" si="3695"/>
        <v>54294.099999999999</v>
      </c>
      <c r="AF1457" s="31">
        <f t="shared" ref="AF1457:AF1461" si="3748">AF1458</f>
        <v>0</v>
      </c>
      <c r="AG1457" s="31">
        <f t="shared" si="3696"/>
        <v>18258.299999999999</v>
      </c>
      <c r="AH1457" s="31">
        <f t="shared" si="3697"/>
        <v>26562.299999999999</v>
      </c>
      <c r="AI1457" s="31">
        <f t="shared" si="3698"/>
        <v>54294.099999999999</v>
      </c>
      <c r="AJ1457" s="31">
        <f t="shared" ref="AJ1457:AJ1461" si="3749">AJ1458</f>
        <v>0</v>
      </c>
      <c r="AK1457" s="31">
        <f t="shared" ref="AK1457:AK1461" si="3750">AK1458</f>
        <v>0</v>
      </c>
      <c r="AL1457" s="31">
        <f t="shared" ref="AL1457:AL1461" si="3751">AL1458</f>
        <v>0</v>
      </c>
      <c r="AM1457" s="31">
        <f t="shared" ref="AM1457:AM1461" si="3752">AM1458</f>
        <v>0</v>
      </c>
      <c r="AN1457" s="31">
        <f t="shared" ref="AN1457:AN1461" si="3753">AN1458</f>
        <v>0</v>
      </c>
      <c r="AO1457" s="31">
        <f t="shared" ref="AO1457:AO1461" si="3754">AO1458</f>
        <v>0</v>
      </c>
      <c r="AP1457" s="31">
        <f t="shared" ref="AP1457:AP1461" si="3755">AP1458</f>
        <v>0</v>
      </c>
      <c r="AQ1457" s="31">
        <f t="shared" ref="AQ1457:AQ1461" si="3756">AQ1458</f>
        <v>0</v>
      </c>
      <c r="AR1457" s="31">
        <f t="shared" ref="AR1457:AR1461" si="3757">AR1458</f>
        <v>0</v>
      </c>
      <c r="AS1457" s="31">
        <f t="shared" si="3690"/>
        <v>18258.299999999999</v>
      </c>
      <c r="AT1457" s="31">
        <f t="shared" si="3691"/>
        <v>26562.299999999999</v>
      </c>
      <c r="AU1457" s="31">
        <f t="shared" si="3692"/>
        <v>54294.099999999999</v>
      </c>
      <c r="AV1457" s="31">
        <f t="shared" ref="AV1457:AV1461" si="3758">AV1458</f>
        <v>0</v>
      </c>
      <c r="AW1457" s="32"/>
      <c r="AX1457" s="32"/>
      <c r="AY1457" s="1"/>
      <c r="AZ1457" s="1"/>
      <c r="BA1457" s="1"/>
      <c r="BB1457" s="1"/>
      <c r="BC1457" s="1"/>
      <c r="BD1457" s="1"/>
      <c r="BE1457" s="1"/>
    </row>
    <row r="1458" ht="31.5">
      <c r="A1458" s="29" t="s">
        <v>516</v>
      </c>
      <c r="B1458" s="29" t="s">
        <v>61</v>
      </c>
      <c r="C1458" s="29" t="s">
        <v>63</v>
      </c>
      <c r="D1458" s="29" t="s">
        <v>468</v>
      </c>
      <c r="E1458" s="36"/>
      <c r="F1458" s="30" t="s">
        <v>469</v>
      </c>
      <c r="G1458" s="31">
        <f t="shared" si="3729"/>
        <v>16628.5</v>
      </c>
      <c r="H1458" s="31">
        <f t="shared" si="3730"/>
        <v>16628.5</v>
      </c>
      <c r="I1458" s="31">
        <f t="shared" si="3731"/>
        <v>16628.5</v>
      </c>
      <c r="J1458" s="31">
        <f t="shared" si="3732"/>
        <v>0</v>
      </c>
      <c r="K1458" s="31">
        <f t="shared" si="3733"/>
        <v>0</v>
      </c>
      <c r="L1458" s="31">
        <f t="shared" si="3734"/>
        <v>0</v>
      </c>
      <c r="M1458" s="31">
        <f t="shared" si="3557"/>
        <v>16628.5</v>
      </c>
      <c r="N1458" s="31">
        <f t="shared" si="3558"/>
        <v>16628.5</v>
      </c>
      <c r="O1458" s="31">
        <f t="shared" si="3559"/>
        <v>16628.5</v>
      </c>
      <c r="P1458" s="31">
        <f t="shared" si="3735"/>
        <v>0</v>
      </c>
      <c r="Q1458" s="31">
        <f t="shared" si="3736"/>
        <v>0</v>
      </c>
      <c r="R1458" s="31">
        <f t="shared" si="3737"/>
        <v>1629.8</v>
      </c>
      <c r="S1458" s="31">
        <f t="shared" si="3738"/>
        <v>0</v>
      </c>
      <c r="T1458" s="31">
        <f t="shared" si="3739"/>
        <v>0</v>
      </c>
      <c r="U1458" s="31">
        <f t="shared" si="3740"/>
        <v>0</v>
      </c>
      <c r="V1458" s="31">
        <f t="shared" si="3741"/>
        <v>9933.7999999999993</v>
      </c>
      <c r="W1458" s="31">
        <f t="shared" si="3742"/>
        <v>0</v>
      </c>
      <c r="X1458" s="31">
        <f t="shared" si="3743"/>
        <v>0</v>
      </c>
      <c r="Y1458" s="31">
        <f t="shared" si="3744"/>
        <v>0</v>
      </c>
      <c r="Z1458" s="31">
        <f t="shared" si="3745"/>
        <v>37665.599999999999</v>
      </c>
      <c r="AA1458" s="31">
        <f t="shared" si="3746"/>
        <v>0</v>
      </c>
      <c r="AB1458" s="31">
        <f t="shared" si="3747"/>
        <v>0</v>
      </c>
      <c r="AC1458" s="31">
        <f t="shared" si="3693"/>
        <v>18258.299999999999</v>
      </c>
      <c r="AD1458" s="31">
        <f t="shared" si="3694"/>
        <v>26562.299999999999</v>
      </c>
      <c r="AE1458" s="31">
        <f t="shared" si="3695"/>
        <v>54294.099999999999</v>
      </c>
      <c r="AF1458" s="31">
        <f t="shared" si="3748"/>
        <v>0</v>
      </c>
      <c r="AG1458" s="31">
        <f t="shared" si="3696"/>
        <v>18258.299999999999</v>
      </c>
      <c r="AH1458" s="31">
        <f t="shared" si="3697"/>
        <v>26562.299999999999</v>
      </c>
      <c r="AI1458" s="31">
        <f t="shared" si="3698"/>
        <v>54294.099999999999</v>
      </c>
      <c r="AJ1458" s="31">
        <f t="shared" si="3749"/>
        <v>0</v>
      </c>
      <c r="AK1458" s="31">
        <f t="shared" si="3750"/>
        <v>0</v>
      </c>
      <c r="AL1458" s="31">
        <f t="shared" si="3751"/>
        <v>0</v>
      </c>
      <c r="AM1458" s="31">
        <f t="shared" si="3752"/>
        <v>0</v>
      </c>
      <c r="AN1458" s="31">
        <f t="shared" si="3753"/>
        <v>0</v>
      </c>
      <c r="AO1458" s="31">
        <f t="shared" si="3754"/>
        <v>0</v>
      </c>
      <c r="AP1458" s="31">
        <f t="shared" si="3755"/>
        <v>0</v>
      </c>
      <c r="AQ1458" s="31">
        <f t="shared" si="3756"/>
        <v>0</v>
      </c>
      <c r="AR1458" s="31">
        <f t="shared" si="3757"/>
        <v>0</v>
      </c>
      <c r="AS1458" s="31">
        <f t="shared" si="3690"/>
        <v>18258.299999999999</v>
      </c>
      <c r="AT1458" s="31">
        <f t="shared" si="3691"/>
        <v>26562.299999999999</v>
      </c>
      <c r="AU1458" s="31">
        <f t="shared" si="3692"/>
        <v>54294.099999999999</v>
      </c>
      <c r="AV1458" s="31">
        <f t="shared" si="3758"/>
        <v>0</v>
      </c>
      <c r="AW1458" s="32"/>
      <c r="AX1458" s="32"/>
      <c r="AY1458" s="1"/>
      <c r="AZ1458" s="1"/>
      <c r="BA1458" s="1"/>
      <c r="BB1458" s="1"/>
      <c r="BC1458" s="1"/>
      <c r="BD1458" s="1"/>
      <c r="BE1458" s="1"/>
    </row>
    <row r="1459" ht="31.5">
      <c r="A1459" s="29" t="s">
        <v>516</v>
      </c>
      <c r="B1459" s="29" t="s">
        <v>61</v>
      </c>
      <c r="C1459" s="29" t="s">
        <v>63</v>
      </c>
      <c r="D1459" s="29" t="s">
        <v>476</v>
      </c>
      <c r="E1459" s="36"/>
      <c r="F1459" s="30" t="s">
        <v>477</v>
      </c>
      <c r="G1459" s="31">
        <f t="shared" si="3729"/>
        <v>16628.5</v>
      </c>
      <c r="H1459" s="31">
        <f t="shared" si="3730"/>
        <v>16628.5</v>
      </c>
      <c r="I1459" s="31">
        <f t="shared" si="3731"/>
        <v>16628.5</v>
      </c>
      <c r="J1459" s="31">
        <f t="shared" si="3732"/>
        <v>0</v>
      </c>
      <c r="K1459" s="31">
        <f t="shared" si="3733"/>
        <v>0</v>
      </c>
      <c r="L1459" s="31">
        <f t="shared" si="3734"/>
        <v>0</v>
      </c>
      <c r="M1459" s="31">
        <f t="shared" si="3557"/>
        <v>16628.5</v>
      </c>
      <c r="N1459" s="31">
        <f t="shared" si="3558"/>
        <v>16628.5</v>
      </c>
      <c r="O1459" s="31">
        <f t="shared" si="3559"/>
        <v>16628.5</v>
      </c>
      <c r="P1459" s="31">
        <f t="shared" si="3735"/>
        <v>0</v>
      </c>
      <c r="Q1459" s="31">
        <f t="shared" si="3736"/>
        <v>0</v>
      </c>
      <c r="R1459" s="31">
        <f t="shared" si="3737"/>
        <v>1629.8</v>
      </c>
      <c r="S1459" s="31">
        <f t="shared" si="3738"/>
        <v>0</v>
      </c>
      <c r="T1459" s="31">
        <f t="shared" si="3739"/>
        <v>0</v>
      </c>
      <c r="U1459" s="31">
        <f t="shared" si="3740"/>
        <v>0</v>
      </c>
      <c r="V1459" s="31">
        <f t="shared" si="3741"/>
        <v>9933.7999999999993</v>
      </c>
      <c r="W1459" s="31">
        <f t="shared" si="3742"/>
        <v>0</v>
      </c>
      <c r="X1459" s="31">
        <f t="shared" si="3743"/>
        <v>0</v>
      </c>
      <c r="Y1459" s="31">
        <f t="shared" si="3744"/>
        <v>0</v>
      </c>
      <c r="Z1459" s="31">
        <f t="shared" si="3745"/>
        <v>37665.599999999999</v>
      </c>
      <c r="AA1459" s="31">
        <f t="shared" si="3746"/>
        <v>0</v>
      </c>
      <c r="AB1459" s="31">
        <f t="shared" si="3747"/>
        <v>0</v>
      </c>
      <c r="AC1459" s="31">
        <f t="shared" si="3693"/>
        <v>18258.299999999999</v>
      </c>
      <c r="AD1459" s="31">
        <f t="shared" si="3694"/>
        <v>26562.299999999999</v>
      </c>
      <c r="AE1459" s="31">
        <f t="shared" si="3695"/>
        <v>54294.099999999999</v>
      </c>
      <c r="AF1459" s="31">
        <f t="shared" si="3748"/>
        <v>0</v>
      </c>
      <c r="AG1459" s="31">
        <f t="shared" si="3696"/>
        <v>18258.299999999999</v>
      </c>
      <c r="AH1459" s="31">
        <f t="shared" si="3697"/>
        <v>26562.299999999999</v>
      </c>
      <c r="AI1459" s="31">
        <f t="shared" si="3698"/>
        <v>54294.099999999999</v>
      </c>
      <c r="AJ1459" s="31">
        <f t="shared" si="3749"/>
        <v>0</v>
      </c>
      <c r="AK1459" s="31">
        <f t="shared" si="3750"/>
        <v>0</v>
      </c>
      <c r="AL1459" s="31">
        <f t="shared" si="3751"/>
        <v>0</v>
      </c>
      <c r="AM1459" s="31">
        <f t="shared" si="3752"/>
        <v>0</v>
      </c>
      <c r="AN1459" s="31">
        <f t="shared" si="3753"/>
        <v>0</v>
      </c>
      <c r="AO1459" s="31">
        <f t="shared" si="3754"/>
        <v>0</v>
      </c>
      <c r="AP1459" s="31">
        <f t="shared" si="3755"/>
        <v>0</v>
      </c>
      <c r="AQ1459" s="31">
        <f t="shared" si="3756"/>
        <v>0</v>
      </c>
      <c r="AR1459" s="31">
        <f t="shared" si="3757"/>
        <v>0</v>
      </c>
      <c r="AS1459" s="31">
        <f t="shared" si="3690"/>
        <v>18258.299999999999</v>
      </c>
      <c r="AT1459" s="31">
        <f t="shared" si="3691"/>
        <v>26562.299999999999</v>
      </c>
      <c r="AU1459" s="31">
        <f t="shared" si="3692"/>
        <v>54294.099999999999</v>
      </c>
      <c r="AV1459" s="31">
        <f t="shared" si="3758"/>
        <v>0</v>
      </c>
      <c r="AW1459" s="32"/>
      <c r="AX1459" s="32"/>
      <c r="AY1459" s="1"/>
      <c r="AZ1459" s="1"/>
      <c r="BA1459" s="1"/>
      <c r="BB1459" s="1"/>
      <c r="BC1459" s="1"/>
      <c r="BD1459" s="1"/>
      <c r="BE1459" s="1"/>
    </row>
    <row r="1460" ht="31.5">
      <c r="A1460" s="29" t="s">
        <v>516</v>
      </c>
      <c r="B1460" s="29" t="s">
        <v>61</v>
      </c>
      <c r="C1460" s="29" t="s">
        <v>63</v>
      </c>
      <c r="D1460" s="29" t="s">
        <v>476</v>
      </c>
      <c r="E1460" s="29" t="s">
        <v>129</v>
      </c>
      <c r="F1460" s="30" t="s">
        <v>130</v>
      </c>
      <c r="G1460" s="31">
        <v>16628.5</v>
      </c>
      <c r="H1460" s="31">
        <v>16628.5</v>
      </c>
      <c r="I1460" s="31">
        <v>16628.5</v>
      </c>
      <c r="J1460" s="31"/>
      <c r="K1460" s="31"/>
      <c r="L1460" s="31"/>
      <c r="M1460" s="31">
        <f t="shared" si="3557"/>
        <v>16628.5</v>
      </c>
      <c r="N1460" s="31">
        <f t="shared" si="3558"/>
        <v>16628.5</v>
      </c>
      <c r="O1460" s="31">
        <f t="shared" si="3559"/>
        <v>16628.5</v>
      </c>
      <c r="P1460" s="31"/>
      <c r="Q1460" s="31"/>
      <c r="R1460" s="31">
        <v>1629.8</v>
      </c>
      <c r="S1460" s="31"/>
      <c r="T1460" s="31"/>
      <c r="U1460" s="31"/>
      <c r="V1460" s="31">
        <v>9933.7999999999993</v>
      </c>
      <c r="W1460" s="31"/>
      <c r="X1460" s="31"/>
      <c r="Y1460" s="31"/>
      <c r="Z1460" s="31">
        <v>37665.599999999999</v>
      </c>
      <c r="AA1460" s="31"/>
      <c r="AB1460" s="31"/>
      <c r="AC1460" s="31">
        <f t="shared" si="3693"/>
        <v>18258.299999999999</v>
      </c>
      <c r="AD1460" s="31">
        <f t="shared" si="3694"/>
        <v>26562.299999999999</v>
      </c>
      <c r="AE1460" s="31">
        <f t="shared" si="3695"/>
        <v>54294.099999999999</v>
      </c>
      <c r="AF1460" s="31"/>
      <c r="AG1460" s="31">
        <f t="shared" si="3696"/>
        <v>18258.299999999999</v>
      </c>
      <c r="AH1460" s="31">
        <f t="shared" si="3697"/>
        <v>26562.299999999999</v>
      </c>
      <c r="AI1460" s="31">
        <f t="shared" si="3698"/>
        <v>54294.099999999999</v>
      </c>
      <c r="AJ1460" s="31"/>
      <c r="AK1460" s="31"/>
      <c r="AL1460" s="31"/>
      <c r="AM1460" s="31"/>
      <c r="AN1460" s="31"/>
      <c r="AO1460" s="31"/>
      <c r="AP1460" s="31"/>
      <c r="AQ1460" s="31"/>
      <c r="AR1460" s="31"/>
      <c r="AS1460" s="31">
        <f t="shared" si="3690"/>
        <v>18258.299999999999</v>
      </c>
      <c r="AT1460" s="31">
        <f t="shared" si="3691"/>
        <v>26562.299999999999</v>
      </c>
      <c r="AU1460" s="31">
        <f t="shared" si="3692"/>
        <v>54294.099999999999</v>
      </c>
      <c r="AV1460" s="31"/>
      <c r="AW1460" s="32"/>
      <c r="AX1460" s="32"/>
      <c r="AY1460" s="1"/>
      <c r="AZ1460" s="1"/>
      <c r="BA1460" s="1"/>
      <c r="BB1460" s="1"/>
      <c r="BC1460" s="1"/>
      <c r="BD1460" s="1"/>
      <c r="BE1460" s="1"/>
    </row>
    <row r="1461" hidden="1">
      <c r="A1461" s="29" t="s">
        <v>516</v>
      </c>
      <c r="B1461" s="29" t="s">
        <v>61</v>
      </c>
      <c r="C1461" s="29" t="s">
        <v>63</v>
      </c>
      <c r="D1461" s="29" t="s">
        <v>478</v>
      </c>
      <c r="E1461" s="36"/>
      <c r="F1461" s="30" t="s">
        <v>34</v>
      </c>
      <c r="G1461" s="31">
        <f t="shared" si="3729"/>
        <v>23938</v>
      </c>
      <c r="H1461" s="31">
        <f t="shared" si="3730"/>
        <v>14667.4</v>
      </c>
      <c r="I1461" s="31">
        <f t="shared" si="3731"/>
        <v>15214.5</v>
      </c>
      <c r="J1461" s="31">
        <f t="shared" si="3732"/>
        <v>0</v>
      </c>
      <c r="K1461" s="31">
        <f t="shared" si="3733"/>
        <v>0</v>
      </c>
      <c r="L1461" s="31">
        <f t="shared" si="3734"/>
        <v>0</v>
      </c>
      <c r="M1461" s="31">
        <f t="shared" si="3557"/>
        <v>23938</v>
      </c>
      <c r="N1461" s="31">
        <f t="shared" si="3558"/>
        <v>14667.4</v>
      </c>
      <c r="O1461" s="31">
        <f t="shared" si="3559"/>
        <v>15214.5</v>
      </c>
      <c r="P1461" s="31">
        <f t="shared" si="3735"/>
        <v>0</v>
      </c>
      <c r="Q1461" s="31">
        <f t="shared" si="3736"/>
        <v>0</v>
      </c>
      <c r="R1461" s="31">
        <f t="shared" si="3737"/>
        <v>3783.4670000000001</v>
      </c>
      <c r="S1461" s="31">
        <f t="shared" si="3738"/>
        <v>0</v>
      </c>
      <c r="T1461" s="31">
        <f t="shared" si="3739"/>
        <v>0</v>
      </c>
      <c r="U1461" s="31">
        <f t="shared" si="3740"/>
        <v>0</v>
      </c>
      <c r="V1461" s="31">
        <f t="shared" si="3741"/>
        <v>2992.069</v>
      </c>
      <c r="W1461" s="31">
        <f t="shared" si="3742"/>
        <v>0</v>
      </c>
      <c r="X1461" s="31">
        <f t="shared" si="3743"/>
        <v>0</v>
      </c>
      <c r="Y1461" s="31">
        <f t="shared" si="3744"/>
        <v>0</v>
      </c>
      <c r="Z1461" s="31">
        <f t="shared" si="3745"/>
        <v>0</v>
      </c>
      <c r="AA1461" s="31">
        <f t="shared" si="3746"/>
        <v>0</v>
      </c>
      <c r="AB1461" s="31">
        <f t="shared" si="3747"/>
        <v>0</v>
      </c>
      <c r="AC1461" s="31">
        <f t="shared" si="3693"/>
        <v>27721.467000000001</v>
      </c>
      <c r="AD1461" s="31">
        <f t="shared" si="3694"/>
        <v>17659.469000000001</v>
      </c>
      <c r="AE1461" s="31">
        <f t="shared" si="3695"/>
        <v>15214.5</v>
      </c>
      <c r="AF1461" s="31">
        <f t="shared" si="3748"/>
        <v>0</v>
      </c>
      <c r="AG1461" s="31">
        <f t="shared" si="3696"/>
        <v>27721.467000000001</v>
      </c>
      <c r="AH1461" s="31">
        <f t="shared" si="3697"/>
        <v>17659.469000000001</v>
      </c>
      <c r="AI1461" s="31">
        <f t="shared" si="3698"/>
        <v>15214.5</v>
      </c>
      <c r="AJ1461" s="31">
        <f t="shared" si="3749"/>
        <v>0</v>
      </c>
      <c r="AK1461" s="31">
        <f t="shared" si="3750"/>
        <v>0</v>
      </c>
      <c r="AL1461" s="31">
        <f t="shared" si="3751"/>
        <v>0</v>
      </c>
      <c r="AM1461" s="31">
        <f t="shared" si="3752"/>
        <v>0</v>
      </c>
      <c r="AN1461" s="31">
        <f t="shared" si="3753"/>
        <v>0</v>
      </c>
      <c r="AO1461" s="31">
        <f t="shared" si="3754"/>
        <v>0</v>
      </c>
      <c r="AP1461" s="31">
        <f t="shared" si="3755"/>
        <v>0</v>
      </c>
      <c r="AQ1461" s="31">
        <f t="shared" si="3756"/>
        <v>0</v>
      </c>
      <c r="AR1461" s="31">
        <f t="shared" si="3757"/>
        <v>0</v>
      </c>
      <c r="AS1461" s="31">
        <f t="shared" si="3690"/>
        <v>27721.467000000001</v>
      </c>
      <c r="AT1461" s="31">
        <f t="shared" si="3691"/>
        <v>17659.469000000001</v>
      </c>
      <c r="AU1461" s="31">
        <f t="shared" si="3692"/>
        <v>15214.5</v>
      </c>
      <c r="AV1461" s="31">
        <f t="shared" si="3758"/>
        <v>0</v>
      </c>
      <c r="AW1461" s="32">
        <v>0</v>
      </c>
      <c r="AX1461" s="32"/>
      <c r="AY1461" s="1" t="s">
        <v>152</v>
      </c>
      <c r="AZ1461" s="1"/>
      <c r="BA1461" s="1"/>
      <c r="BB1461" s="1"/>
      <c r="BC1461" s="1"/>
      <c r="BD1461" s="1"/>
      <c r="BE1461" s="1"/>
    </row>
    <row r="1462" ht="47.25">
      <c r="A1462" s="29" t="s">
        <v>516</v>
      </c>
      <c r="B1462" s="29" t="s">
        <v>61</v>
      </c>
      <c r="C1462" s="29" t="s">
        <v>63</v>
      </c>
      <c r="D1462" s="29" t="s">
        <v>479</v>
      </c>
      <c r="E1462" s="36"/>
      <c r="F1462" s="30" t="s">
        <v>480</v>
      </c>
      <c r="G1462" s="31">
        <f>G1463+G1465</f>
        <v>23938</v>
      </c>
      <c r="H1462" s="31">
        <f>H1463+H1465</f>
        <v>14667.4</v>
      </c>
      <c r="I1462" s="31">
        <f>I1463+I1465</f>
        <v>15214.5</v>
      </c>
      <c r="J1462" s="31">
        <f>J1463+J1465</f>
        <v>0</v>
      </c>
      <c r="K1462" s="31">
        <f>K1463+K1465</f>
        <v>0</v>
      </c>
      <c r="L1462" s="31">
        <f>L1463+L1465</f>
        <v>0</v>
      </c>
      <c r="M1462" s="31">
        <f t="shared" si="3557"/>
        <v>23938</v>
      </c>
      <c r="N1462" s="31">
        <f t="shared" si="3558"/>
        <v>14667.4</v>
      </c>
      <c r="O1462" s="31">
        <f t="shared" si="3559"/>
        <v>15214.5</v>
      </c>
      <c r="P1462" s="31">
        <f>P1463+P1465</f>
        <v>0</v>
      </c>
      <c r="Q1462" s="31">
        <f>Q1463+Q1465</f>
        <v>0</v>
      </c>
      <c r="R1462" s="31">
        <f>R1463+R1465</f>
        <v>3783.4670000000001</v>
      </c>
      <c r="S1462" s="31">
        <f>S1463+S1465</f>
        <v>0</v>
      </c>
      <c r="T1462" s="31">
        <f>T1463+T1465</f>
        <v>0</v>
      </c>
      <c r="U1462" s="31">
        <f>U1463+U1465</f>
        <v>0</v>
      </c>
      <c r="V1462" s="31">
        <f>V1463+V1465</f>
        <v>2992.069</v>
      </c>
      <c r="W1462" s="31">
        <f>W1463+W1465</f>
        <v>0</v>
      </c>
      <c r="X1462" s="31">
        <f>X1463+X1465</f>
        <v>0</v>
      </c>
      <c r="Y1462" s="31">
        <f>Y1463+Y1465</f>
        <v>0</v>
      </c>
      <c r="Z1462" s="31">
        <f>Z1463+Z1465</f>
        <v>0</v>
      </c>
      <c r="AA1462" s="31">
        <f>AA1463+AA1465</f>
        <v>0</v>
      </c>
      <c r="AB1462" s="31">
        <f>AB1463+AB1465</f>
        <v>0</v>
      </c>
      <c r="AC1462" s="31">
        <f t="shared" si="3693"/>
        <v>27721.467000000001</v>
      </c>
      <c r="AD1462" s="31">
        <f t="shared" si="3694"/>
        <v>17659.469000000001</v>
      </c>
      <c r="AE1462" s="31">
        <f t="shared" si="3695"/>
        <v>15214.5</v>
      </c>
      <c r="AF1462" s="31">
        <f>AF1463+AF1465</f>
        <v>0</v>
      </c>
      <c r="AG1462" s="31">
        <f t="shared" si="3696"/>
        <v>27721.467000000001</v>
      </c>
      <c r="AH1462" s="31">
        <f t="shared" si="3697"/>
        <v>17659.469000000001</v>
      </c>
      <c r="AI1462" s="31">
        <f t="shared" si="3698"/>
        <v>15214.5</v>
      </c>
      <c r="AJ1462" s="31">
        <f>AJ1463+AJ1465</f>
        <v>0</v>
      </c>
      <c r="AK1462" s="31">
        <f>AK1463+AK1465</f>
        <v>0</v>
      </c>
      <c r="AL1462" s="31">
        <f>AL1463+AL1465</f>
        <v>0</v>
      </c>
      <c r="AM1462" s="31">
        <f>AM1463+AM1465</f>
        <v>0</v>
      </c>
      <c r="AN1462" s="31">
        <f>AN1463+AN1465</f>
        <v>0</v>
      </c>
      <c r="AO1462" s="31">
        <f>AO1463+AO1465</f>
        <v>0</v>
      </c>
      <c r="AP1462" s="31">
        <f>AP1463+AP1465</f>
        <v>0</v>
      </c>
      <c r="AQ1462" s="31">
        <f>AQ1463+AQ1465</f>
        <v>0</v>
      </c>
      <c r="AR1462" s="31">
        <f>AR1463+AR1465</f>
        <v>0</v>
      </c>
      <c r="AS1462" s="31">
        <f t="shared" si="3690"/>
        <v>27721.467000000001</v>
      </c>
      <c r="AT1462" s="31">
        <f t="shared" si="3691"/>
        <v>17659.469000000001</v>
      </c>
      <c r="AU1462" s="31">
        <f t="shared" si="3692"/>
        <v>15214.5</v>
      </c>
      <c r="AV1462" s="31">
        <f>AV1463+AV1465</f>
        <v>0</v>
      </c>
      <c r="AW1462" s="32"/>
      <c r="AX1462" s="32"/>
      <c r="AY1462" s="1"/>
      <c r="AZ1462" s="1"/>
      <c r="BA1462" s="1"/>
      <c r="BB1462" s="1"/>
      <c r="BC1462" s="1"/>
      <c r="BD1462" s="1"/>
      <c r="BE1462" s="1"/>
    </row>
    <row r="1463" ht="31.5">
      <c r="A1463" s="29" t="s">
        <v>516</v>
      </c>
      <c r="B1463" s="29" t="s">
        <v>61</v>
      </c>
      <c r="C1463" s="29" t="s">
        <v>63</v>
      </c>
      <c r="D1463" s="29" t="s">
        <v>481</v>
      </c>
      <c r="E1463" s="36"/>
      <c r="F1463" s="30" t="s">
        <v>482</v>
      </c>
      <c r="G1463" s="31">
        <f>G1464</f>
        <v>21243</v>
      </c>
      <c r="H1463" s="31">
        <f>H1464</f>
        <v>14667.4</v>
      </c>
      <c r="I1463" s="31">
        <f>I1464</f>
        <v>15214.5</v>
      </c>
      <c r="J1463" s="31">
        <f>J1464</f>
        <v>0</v>
      </c>
      <c r="K1463" s="31">
        <f>K1464</f>
        <v>0</v>
      </c>
      <c r="L1463" s="31">
        <f>L1464</f>
        <v>0</v>
      </c>
      <c r="M1463" s="31">
        <f t="shared" si="3557"/>
        <v>21243</v>
      </c>
      <c r="N1463" s="31">
        <f t="shared" si="3558"/>
        <v>14667.4</v>
      </c>
      <c r="O1463" s="31">
        <f t="shared" si="3559"/>
        <v>15214.5</v>
      </c>
      <c r="P1463" s="31">
        <f>P1464</f>
        <v>0</v>
      </c>
      <c r="Q1463" s="31">
        <f>Q1464</f>
        <v>0</v>
      </c>
      <c r="R1463" s="31">
        <f>R1464</f>
        <v>1440</v>
      </c>
      <c r="S1463" s="31">
        <f>S1464</f>
        <v>0</v>
      </c>
      <c r="T1463" s="31">
        <f>T1464</f>
        <v>0</v>
      </c>
      <c r="U1463" s="31">
        <f>U1464</f>
        <v>0</v>
      </c>
      <c r="V1463" s="31">
        <f>V1464</f>
        <v>0</v>
      </c>
      <c r="W1463" s="31">
        <f>W1464</f>
        <v>0</v>
      </c>
      <c r="X1463" s="31">
        <f>X1464</f>
        <v>0</v>
      </c>
      <c r="Y1463" s="31">
        <f>Y1464</f>
        <v>0</v>
      </c>
      <c r="Z1463" s="31">
        <f>Z1464</f>
        <v>0</v>
      </c>
      <c r="AA1463" s="31">
        <f>AA1464</f>
        <v>0</v>
      </c>
      <c r="AB1463" s="31">
        <f>AB1464</f>
        <v>0</v>
      </c>
      <c r="AC1463" s="31">
        <f t="shared" si="3693"/>
        <v>22683</v>
      </c>
      <c r="AD1463" s="31">
        <f t="shared" si="3694"/>
        <v>14667.4</v>
      </c>
      <c r="AE1463" s="31">
        <f t="shared" si="3695"/>
        <v>15214.5</v>
      </c>
      <c r="AF1463" s="31">
        <f>AF1464</f>
        <v>0</v>
      </c>
      <c r="AG1463" s="31">
        <f t="shared" si="3696"/>
        <v>22683</v>
      </c>
      <c r="AH1463" s="31">
        <f t="shared" si="3697"/>
        <v>14667.4</v>
      </c>
      <c r="AI1463" s="31">
        <f t="shared" si="3698"/>
        <v>15214.5</v>
      </c>
      <c r="AJ1463" s="31">
        <f>AJ1464</f>
        <v>0</v>
      </c>
      <c r="AK1463" s="31">
        <f>AK1464</f>
        <v>0</v>
      </c>
      <c r="AL1463" s="31">
        <f>AL1464</f>
        <v>0</v>
      </c>
      <c r="AM1463" s="31">
        <f>AM1464</f>
        <v>0</v>
      </c>
      <c r="AN1463" s="31">
        <f>AN1464</f>
        <v>0</v>
      </c>
      <c r="AO1463" s="31">
        <f>AO1464</f>
        <v>0</v>
      </c>
      <c r="AP1463" s="31">
        <f>AP1464</f>
        <v>0</v>
      </c>
      <c r="AQ1463" s="31">
        <f>AQ1464</f>
        <v>0</v>
      </c>
      <c r="AR1463" s="31">
        <f>AR1464</f>
        <v>0</v>
      </c>
      <c r="AS1463" s="31">
        <f t="shared" si="3690"/>
        <v>22683</v>
      </c>
      <c r="AT1463" s="31">
        <f t="shared" si="3691"/>
        <v>14667.4</v>
      </c>
      <c r="AU1463" s="31">
        <f t="shared" si="3692"/>
        <v>15214.5</v>
      </c>
      <c r="AV1463" s="31">
        <f>AV1464</f>
        <v>0</v>
      </c>
      <c r="AW1463" s="32"/>
      <c r="AX1463" s="32"/>
      <c r="AY1463" s="1"/>
      <c r="AZ1463" s="1"/>
      <c r="BA1463" s="1"/>
      <c r="BB1463" s="1"/>
      <c r="BC1463" s="1"/>
      <c r="BD1463" s="1"/>
      <c r="BE1463" s="1"/>
    </row>
    <row r="1464" ht="31.5">
      <c r="A1464" s="29" t="s">
        <v>516</v>
      </c>
      <c r="B1464" s="29" t="s">
        <v>61</v>
      </c>
      <c r="C1464" s="29" t="s">
        <v>63</v>
      </c>
      <c r="D1464" s="29" t="s">
        <v>481</v>
      </c>
      <c r="E1464" s="29" t="s">
        <v>39</v>
      </c>
      <c r="F1464" s="30" t="s">
        <v>40</v>
      </c>
      <c r="G1464" s="31">
        <v>21243</v>
      </c>
      <c r="H1464" s="31">
        <v>14667.4</v>
      </c>
      <c r="I1464" s="31">
        <v>15214.5</v>
      </c>
      <c r="J1464" s="31"/>
      <c r="K1464" s="31"/>
      <c r="L1464" s="31"/>
      <c r="M1464" s="31">
        <f t="shared" si="3557"/>
        <v>21243</v>
      </c>
      <c r="N1464" s="31">
        <f t="shared" si="3558"/>
        <v>14667.4</v>
      </c>
      <c r="O1464" s="31">
        <f t="shared" si="3559"/>
        <v>15214.5</v>
      </c>
      <c r="P1464" s="31"/>
      <c r="Q1464" s="31"/>
      <c r="R1464" s="31">
        <v>1440</v>
      </c>
      <c r="S1464" s="31"/>
      <c r="T1464" s="31"/>
      <c r="U1464" s="31"/>
      <c r="V1464" s="31"/>
      <c r="W1464" s="31"/>
      <c r="X1464" s="31"/>
      <c r="Y1464" s="31"/>
      <c r="Z1464" s="31"/>
      <c r="AA1464" s="31"/>
      <c r="AB1464" s="31"/>
      <c r="AC1464" s="31">
        <f t="shared" si="3693"/>
        <v>22683</v>
      </c>
      <c r="AD1464" s="31">
        <f t="shared" si="3694"/>
        <v>14667.4</v>
      </c>
      <c r="AE1464" s="31">
        <f t="shared" si="3695"/>
        <v>15214.5</v>
      </c>
      <c r="AF1464" s="31"/>
      <c r="AG1464" s="31">
        <f t="shared" si="3696"/>
        <v>22683</v>
      </c>
      <c r="AH1464" s="31">
        <f t="shared" si="3697"/>
        <v>14667.4</v>
      </c>
      <c r="AI1464" s="31">
        <f t="shared" si="3698"/>
        <v>15214.5</v>
      </c>
      <c r="AJ1464" s="31"/>
      <c r="AK1464" s="31"/>
      <c r="AL1464" s="31"/>
      <c r="AM1464" s="31"/>
      <c r="AN1464" s="31"/>
      <c r="AO1464" s="31"/>
      <c r="AP1464" s="31"/>
      <c r="AQ1464" s="31"/>
      <c r="AR1464" s="31"/>
      <c r="AS1464" s="31">
        <f t="shared" si="3690"/>
        <v>22683</v>
      </c>
      <c r="AT1464" s="31">
        <f t="shared" si="3691"/>
        <v>14667.4</v>
      </c>
      <c r="AU1464" s="31">
        <f t="shared" si="3692"/>
        <v>15214.5</v>
      </c>
      <c r="AV1464" s="31"/>
      <c r="AW1464" s="32"/>
      <c r="AX1464" s="32"/>
      <c r="AY1464" s="1"/>
      <c r="AZ1464" s="1"/>
      <c r="BA1464" s="1"/>
      <c r="BB1464" s="1"/>
      <c r="BC1464" s="1"/>
      <c r="BD1464" s="1"/>
      <c r="BE1464" s="1"/>
    </row>
    <row r="1465" ht="31.5">
      <c r="A1465" s="29" t="s">
        <v>516</v>
      </c>
      <c r="B1465" s="29" t="s">
        <v>61</v>
      </c>
      <c r="C1465" s="29" t="s">
        <v>63</v>
      </c>
      <c r="D1465" s="29" t="s">
        <v>483</v>
      </c>
      <c r="E1465" s="36"/>
      <c r="F1465" s="30" t="s">
        <v>484</v>
      </c>
      <c r="G1465" s="31">
        <f>G1467</f>
        <v>2695</v>
      </c>
      <c r="H1465" s="31">
        <f>H1467</f>
        <v>0</v>
      </c>
      <c r="I1465" s="31">
        <f>I1467</f>
        <v>0</v>
      </c>
      <c r="J1465" s="31">
        <f>J1467</f>
        <v>0</v>
      </c>
      <c r="K1465" s="31">
        <f>K1467</f>
        <v>0</v>
      </c>
      <c r="L1465" s="31">
        <f>L1467</f>
        <v>0</v>
      </c>
      <c r="M1465" s="31">
        <f t="shared" ref="M1465:M1528" si="3759">G1465+J1465</f>
        <v>2695</v>
      </c>
      <c r="N1465" s="31">
        <f t="shared" ref="N1465:N1528" si="3760">H1465+K1465</f>
        <v>0</v>
      </c>
      <c r="O1465" s="31">
        <f t="shared" ref="O1465:O1528" si="3761">I1465+L1465</f>
        <v>0</v>
      </c>
      <c r="P1465" s="31">
        <f>P1467+P1466</f>
        <v>0</v>
      </c>
      <c r="Q1465" s="31">
        <f>Q1467+Q1466</f>
        <v>0</v>
      </c>
      <c r="R1465" s="31">
        <f>R1467+R1466</f>
        <v>2343.4670000000001</v>
      </c>
      <c r="S1465" s="31">
        <f>S1467+S1466</f>
        <v>0</v>
      </c>
      <c r="T1465" s="31">
        <f>T1467+T1466</f>
        <v>0</v>
      </c>
      <c r="U1465" s="31">
        <f>U1467+U1466</f>
        <v>0</v>
      </c>
      <c r="V1465" s="31">
        <f>V1467+V1466</f>
        <v>2992.069</v>
      </c>
      <c r="W1465" s="31">
        <f>W1467+W1466</f>
        <v>0</v>
      </c>
      <c r="X1465" s="31">
        <f>X1467+X1466</f>
        <v>0</v>
      </c>
      <c r="Y1465" s="31">
        <f>Y1467+Y1466</f>
        <v>0</v>
      </c>
      <c r="Z1465" s="31">
        <f>Z1467+Z1466</f>
        <v>0</v>
      </c>
      <c r="AA1465" s="31">
        <f>AA1467+AA1466</f>
        <v>0</v>
      </c>
      <c r="AB1465" s="31">
        <f>AB1467+AB1466</f>
        <v>0</v>
      </c>
      <c r="AC1465" s="31">
        <f t="shared" si="3693"/>
        <v>5038.4670000000006</v>
      </c>
      <c r="AD1465" s="31">
        <f t="shared" si="3694"/>
        <v>2992.069</v>
      </c>
      <c r="AE1465" s="31">
        <f t="shared" si="3695"/>
        <v>0</v>
      </c>
      <c r="AF1465" s="31">
        <f>AF1467+AF1466</f>
        <v>0</v>
      </c>
      <c r="AG1465" s="31">
        <f t="shared" si="3696"/>
        <v>5038.4670000000006</v>
      </c>
      <c r="AH1465" s="31">
        <f t="shared" si="3697"/>
        <v>2992.069</v>
      </c>
      <c r="AI1465" s="31">
        <f t="shared" si="3698"/>
        <v>0</v>
      </c>
      <c r="AJ1465" s="31">
        <f>AJ1467+AJ1466</f>
        <v>0</v>
      </c>
      <c r="AK1465" s="31">
        <f>AK1467+AK1466</f>
        <v>0</v>
      </c>
      <c r="AL1465" s="31">
        <f>AL1467+AL1466</f>
        <v>0</v>
      </c>
      <c r="AM1465" s="31">
        <f>AM1467+AM1466</f>
        <v>0</v>
      </c>
      <c r="AN1465" s="31">
        <f>AN1467+AN1466</f>
        <v>0</v>
      </c>
      <c r="AO1465" s="31">
        <f>AO1467+AO1466</f>
        <v>0</v>
      </c>
      <c r="AP1465" s="31">
        <f>AP1467+AP1466</f>
        <v>0</v>
      </c>
      <c r="AQ1465" s="31">
        <f>AQ1467+AQ1466</f>
        <v>0</v>
      </c>
      <c r="AR1465" s="31">
        <f>AR1467+AR1466</f>
        <v>0</v>
      </c>
      <c r="AS1465" s="31">
        <f t="shared" si="3690"/>
        <v>5038.4670000000006</v>
      </c>
      <c r="AT1465" s="31">
        <f t="shared" si="3691"/>
        <v>2992.069</v>
      </c>
      <c r="AU1465" s="31">
        <f t="shared" si="3692"/>
        <v>0</v>
      </c>
      <c r="AV1465" s="31">
        <f>AV1467+AV1466</f>
        <v>0</v>
      </c>
      <c r="AW1465" s="32"/>
      <c r="AX1465" s="32"/>
      <c r="AY1465" s="1"/>
      <c r="AZ1465" s="1"/>
      <c r="BA1465" s="1"/>
      <c r="BB1465" s="1"/>
      <c r="BC1465" s="1"/>
      <c r="BD1465" s="1"/>
      <c r="BE1465" s="1"/>
    </row>
    <row r="1466" ht="31.5">
      <c r="A1466" s="29" t="s">
        <v>516</v>
      </c>
      <c r="B1466" s="29" t="s">
        <v>61</v>
      </c>
      <c r="C1466" s="29" t="s">
        <v>63</v>
      </c>
      <c r="D1466" s="29" t="s">
        <v>483</v>
      </c>
      <c r="E1466" s="29" t="s">
        <v>39</v>
      </c>
      <c r="F1466" s="30" t="s">
        <v>40</v>
      </c>
      <c r="G1466" s="31"/>
      <c r="H1466" s="31"/>
      <c r="I1466" s="31"/>
      <c r="J1466" s="31"/>
      <c r="K1466" s="31"/>
      <c r="L1466" s="31"/>
      <c r="M1466" s="31"/>
      <c r="N1466" s="31"/>
      <c r="O1466" s="31"/>
      <c r="P1466" s="31"/>
      <c r="Q1466" s="31"/>
      <c r="R1466" s="31">
        <v>2343.4670000000001</v>
      </c>
      <c r="S1466" s="31"/>
      <c r="T1466" s="31"/>
      <c r="U1466" s="31"/>
      <c r="V1466" s="31">
        <v>2992.069</v>
      </c>
      <c r="W1466" s="31"/>
      <c r="X1466" s="31"/>
      <c r="Y1466" s="31"/>
      <c r="Z1466" s="31"/>
      <c r="AA1466" s="31"/>
      <c r="AB1466" s="31"/>
      <c r="AC1466" s="31">
        <f t="shared" si="3693"/>
        <v>2343.4670000000001</v>
      </c>
      <c r="AD1466" s="31">
        <f t="shared" si="3694"/>
        <v>2992.069</v>
      </c>
      <c r="AE1466" s="31">
        <f t="shared" si="3695"/>
        <v>0</v>
      </c>
      <c r="AF1466" s="31"/>
      <c r="AG1466" s="31">
        <f t="shared" si="3696"/>
        <v>2343.4670000000001</v>
      </c>
      <c r="AH1466" s="31">
        <f t="shared" si="3697"/>
        <v>2992.069</v>
      </c>
      <c r="AI1466" s="31">
        <f t="shared" si="3698"/>
        <v>0</v>
      </c>
      <c r="AJ1466" s="31"/>
      <c r="AK1466" s="31"/>
      <c r="AL1466" s="31"/>
      <c r="AM1466" s="31"/>
      <c r="AN1466" s="31"/>
      <c r="AO1466" s="31"/>
      <c r="AP1466" s="31"/>
      <c r="AQ1466" s="31"/>
      <c r="AR1466" s="31"/>
      <c r="AS1466" s="31">
        <f t="shared" si="3690"/>
        <v>2343.4670000000001</v>
      </c>
      <c r="AT1466" s="31">
        <f t="shared" si="3691"/>
        <v>2992.069</v>
      </c>
      <c r="AU1466" s="31">
        <f t="shared" si="3692"/>
        <v>0</v>
      </c>
      <c r="AV1466" s="31"/>
      <c r="AW1466" s="32"/>
      <c r="AX1466" s="32"/>
      <c r="AY1466" s="1"/>
      <c r="AZ1466" s="1"/>
      <c r="BA1466" s="1"/>
      <c r="BB1466" s="1"/>
      <c r="BC1466" s="1"/>
      <c r="BD1466" s="1"/>
      <c r="BE1466" s="1"/>
    </row>
    <row r="1467">
      <c r="A1467" s="29" t="s">
        <v>516</v>
      </c>
      <c r="B1467" s="29" t="s">
        <v>61</v>
      </c>
      <c r="C1467" s="29" t="s">
        <v>63</v>
      </c>
      <c r="D1467" s="29" t="s">
        <v>483</v>
      </c>
      <c r="E1467" s="29" t="s">
        <v>41</v>
      </c>
      <c r="F1467" s="30" t="s">
        <v>42</v>
      </c>
      <c r="G1467" s="31">
        <v>2695</v>
      </c>
      <c r="H1467" s="31"/>
      <c r="I1467" s="31"/>
      <c r="J1467" s="31"/>
      <c r="K1467" s="31"/>
      <c r="L1467" s="31"/>
      <c r="M1467" s="31">
        <f t="shared" si="3759"/>
        <v>2695</v>
      </c>
      <c r="N1467" s="31">
        <f t="shared" si="3760"/>
        <v>0</v>
      </c>
      <c r="O1467" s="31">
        <f t="shared" si="3761"/>
        <v>0</v>
      </c>
      <c r="P1467" s="31"/>
      <c r="Q1467" s="31"/>
      <c r="R1467" s="31"/>
      <c r="S1467" s="31"/>
      <c r="T1467" s="31"/>
      <c r="U1467" s="31"/>
      <c r="V1467" s="31"/>
      <c r="W1467" s="31"/>
      <c r="X1467" s="31"/>
      <c r="Y1467" s="31"/>
      <c r="Z1467" s="31"/>
      <c r="AA1467" s="31"/>
      <c r="AB1467" s="31"/>
      <c r="AC1467" s="31">
        <f t="shared" si="3693"/>
        <v>2695</v>
      </c>
      <c r="AD1467" s="31">
        <f t="shared" si="3694"/>
        <v>0</v>
      </c>
      <c r="AE1467" s="31">
        <f t="shared" si="3695"/>
        <v>0</v>
      </c>
      <c r="AF1467" s="31"/>
      <c r="AG1467" s="31">
        <f t="shared" si="3696"/>
        <v>2695</v>
      </c>
      <c r="AH1467" s="31">
        <f t="shared" si="3697"/>
        <v>0</v>
      </c>
      <c r="AI1467" s="31">
        <f t="shared" si="3698"/>
        <v>0</v>
      </c>
      <c r="AJ1467" s="31"/>
      <c r="AK1467" s="31"/>
      <c r="AL1467" s="31"/>
      <c r="AM1467" s="31"/>
      <c r="AN1467" s="31"/>
      <c r="AO1467" s="31"/>
      <c r="AP1467" s="31"/>
      <c r="AQ1467" s="31"/>
      <c r="AR1467" s="31"/>
      <c r="AS1467" s="31">
        <f t="shared" si="3690"/>
        <v>2695</v>
      </c>
      <c r="AT1467" s="31">
        <f t="shared" si="3691"/>
        <v>0</v>
      </c>
      <c r="AU1467" s="31">
        <f t="shared" si="3692"/>
        <v>0</v>
      </c>
      <c r="AV1467" s="31"/>
      <c r="AW1467" s="32"/>
      <c r="AX1467" s="32"/>
      <c r="AY1467" s="1"/>
      <c r="AZ1467" s="1"/>
      <c r="BA1467" s="1"/>
      <c r="BB1467" s="1"/>
      <c r="BC1467" s="1"/>
      <c r="BD1467" s="1"/>
      <c r="BE1467" s="1"/>
    </row>
    <row r="1468" ht="31.5">
      <c r="A1468" s="29" t="s">
        <v>516</v>
      </c>
      <c r="B1468" s="29" t="s">
        <v>61</v>
      </c>
      <c r="C1468" s="29" t="s">
        <v>63</v>
      </c>
      <c r="D1468" s="29" t="s">
        <v>149</v>
      </c>
      <c r="E1468" s="36"/>
      <c r="F1468" s="30" t="s">
        <v>150</v>
      </c>
      <c r="G1468" s="31">
        <f t="shared" ref="G1468:G1480" si="3762">G1469</f>
        <v>509.80000000000001</v>
      </c>
      <c r="H1468" s="31">
        <f t="shared" ref="H1468:H1480" si="3763">H1469</f>
        <v>509.80000000000001</v>
      </c>
      <c r="I1468" s="31">
        <f t="shared" ref="I1468:I1480" si="3764">I1469</f>
        <v>509.80000000000001</v>
      </c>
      <c r="J1468" s="31">
        <f t="shared" ref="J1468:J1480" si="3765">J1469</f>
        <v>0</v>
      </c>
      <c r="K1468" s="31">
        <f t="shared" ref="K1468:K1480" si="3766">K1469</f>
        <v>0</v>
      </c>
      <c r="L1468" s="31">
        <f t="shared" ref="L1468:L1480" si="3767">L1469</f>
        <v>0</v>
      </c>
      <c r="M1468" s="31">
        <f t="shared" si="3759"/>
        <v>509.80000000000001</v>
      </c>
      <c r="N1468" s="31">
        <f t="shared" si="3760"/>
        <v>509.80000000000001</v>
      </c>
      <c r="O1468" s="31">
        <f t="shared" si="3761"/>
        <v>509.80000000000001</v>
      </c>
      <c r="P1468" s="31">
        <f t="shared" ref="P1468:P1480" si="3768">P1469</f>
        <v>0</v>
      </c>
      <c r="Q1468" s="31">
        <f t="shared" ref="Q1468:Q1480" si="3769">Q1469</f>
        <v>0</v>
      </c>
      <c r="R1468" s="31">
        <f t="shared" ref="R1468:R1480" si="3770">R1469</f>
        <v>0</v>
      </c>
      <c r="S1468" s="31">
        <f t="shared" ref="S1468:S1480" si="3771">S1469</f>
        <v>0</v>
      </c>
      <c r="T1468" s="31">
        <f t="shared" ref="T1468:T1480" si="3772">T1469</f>
        <v>0</v>
      </c>
      <c r="U1468" s="31">
        <f t="shared" ref="U1468:U1480" si="3773">U1469</f>
        <v>0</v>
      </c>
      <c r="V1468" s="31">
        <f t="shared" ref="V1468:V1480" si="3774">V1469</f>
        <v>0</v>
      </c>
      <c r="W1468" s="31">
        <f t="shared" ref="W1468:W1480" si="3775">W1469</f>
        <v>0</v>
      </c>
      <c r="X1468" s="31">
        <f t="shared" ref="X1468:X1480" si="3776">X1469</f>
        <v>0</v>
      </c>
      <c r="Y1468" s="31">
        <f t="shared" ref="Y1468:Y1480" si="3777">Y1469</f>
        <v>0</v>
      </c>
      <c r="Z1468" s="31">
        <f t="shared" ref="Z1468:Z1480" si="3778">Z1469</f>
        <v>0</v>
      </c>
      <c r="AA1468" s="31">
        <f t="shared" ref="AA1468:AA1480" si="3779">AA1469</f>
        <v>0</v>
      </c>
      <c r="AB1468" s="31">
        <f t="shared" ref="AB1468:AB1480" si="3780">AB1469</f>
        <v>0</v>
      </c>
      <c r="AC1468" s="31">
        <f t="shared" si="3693"/>
        <v>509.80000000000001</v>
      </c>
      <c r="AD1468" s="31">
        <f t="shared" si="3694"/>
        <v>509.80000000000001</v>
      </c>
      <c r="AE1468" s="31">
        <f t="shared" si="3695"/>
        <v>509.80000000000001</v>
      </c>
      <c r="AF1468" s="31">
        <f t="shared" ref="AF1468:AF1480" si="3781">AF1469</f>
        <v>0</v>
      </c>
      <c r="AG1468" s="31">
        <f t="shared" si="3696"/>
        <v>509.80000000000001</v>
      </c>
      <c r="AH1468" s="31">
        <f t="shared" si="3697"/>
        <v>509.80000000000001</v>
      </c>
      <c r="AI1468" s="31">
        <f t="shared" si="3698"/>
        <v>509.80000000000001</v>
      </c>
      <c r="AJ1468" s="31">
        <f t="shared" ref="AJ1468:AJ1480" si="3782">AJ1469</f>
        <v>0</v>
      </c>
      <c r="AK1468" s="31">
        <f t="shared" ref="AK1468:AK1480" si="3783">AK1469</f>
        <v>0</v>
      </c>
      <c r="AL1468" s="31">
        <f t="shared" ref="AL1468:AL1480" si="3784">AL1469</f>
        <v>0</v>
      </c>
      <c r="AM1468" s="31">
        <f t="shared" ref="AM1468:AM1480" si="3785">AM1469</f>
        <v>0</v>
      </c>
      <c r="AN1468" s="31">
        <f t="shared" ref="AN1468:AN1480" si="3786">AN1469</f>
        <v>0</v>
      </c>
      <c r="AO1468" s="31">
        <f t="shared" ref="AO1468:AO1480" si="3787">AO1469</f>
        <v>0</v>
      </c>
      <c r="AP1468" s="31">
        <f t="shared" ref="AP1468:AP1480" si="3788">AP1469</f>
        <v>0</v>
      </c>
      <c r="AQ1468" s="31">
        <f t="shared" ref="AQ1468:AQ1480" si="3789">AQ1469</f>
        <v>0</v>
      </c>
      <c r="AR1468" s="31">
        <f t="shared" ref="AR1468:AR1480" si="3790">AR1469</f>
        <v>0</v>
      </c>
      <c r="AS1468" s="31">
        <f t="shared" si="3690"/>
        <v>509.80000000000001</v>
      </c>
      <c r="AT1468" s="31">
        <f t="shared" si="3691"/>
        <v>509.80000000000001</v>
      </c>
      <c r="AU1468" s="31">
        <f t="shared" si="3692"/>
        <v>509.80000000000001</v>
      </c>
      <c r="AV1468" s="31">
        <f t="shared" ref="AV1468:AV1480" si="3791">AV1469</f>
        <v>0</v>
      </c>
      <c r="AW1468" s="32"/>
      <c r="AX1468" s="32"/>
      <c r="AY1468" s="1"/>
      <c r="AZ1468" s="1"/>
      <c r="BA1468" s="1"/>
      <c r="BB1468" s="1"/>
      <c r="BC1468" s="1"/>
      <c r="BD1468" s="1"/>
      <c r="BE1468" s="1"/>
    </row>
    <row r="1469" hidden="1">
      <c r="A1469" s="29" t="s">
        <v>516</v>
      </c>
      <c r="B1469" s="29" t="s">
        <v>61</v>
      </c>
      <c r="C1469" s="29" t="s">
        <v>63</v>
      </c>
      <c r="D1469" s="29" t="s">
        <v>151</v>
      </c>
      <c r="E1469" s="36"/>
      <c r="F1469" s="30" t="s">
        <v>34</v>
      </c>
      <c r="G1469" s="31">
        <f t="shared" si="3762"/>
        <v>509.80000000000001</v>
      </c>
      <c r="H1469" s="31">
        <f t="shared" si="3763"/>
        <v>509.80000000000001</v>
      </c>
      <c r="I1469" s="31">
        <f t="shared" si="3764"/>
        <v>509.80000000000001</v>
      </c>
      <c r="J1469" s="31">
        <f t="shared" si="3765"/>
        <v>0</v>
      </c>
      <c r="K1469" s="31">
        <f t="shared" si="3766"/>
        <v>0</v>
      </c>
      <c r="L1469" s="31">
        <f t="shared" si="3767"/>
        <v>0</v>
      </c>
      <c r="M1469" s="31">
        <f t="shared" si="3759"/>
        <v>509.80000000000001</v>
      </c>
      <c r="N1469" s="31">
        <f t="shared" si="3760"/>
        <v>509.80000000000001</v>
      </c>
      <c r="O1469" s="31">
        <f t="shared" si="3761"/>
        <v>509.80000000000001</v>
      </c>
      <c r="P1469" s="31">
        <f t="shared" si="3768"/>
        <v>0</v>
      </c>
      <c r="Q1469" s="31">
        <f t="shared" si="3769"/>
        <v>0</v>
      </c>
      <c r="R1469" s="31">
        <f t="shared" si="3770"/>
        <v>0</v>
      </c>
      <c r="S1469" s="31">
        <f t="shared" si="3771"/>
        <v>0</v>
      </c>
      <c r="T1469" s="31">
        <f t="shared" si="3772"/>
        <v>0</v>
      </c>
      <c r="U1469" s="31">
        <f t="shared" si="3773"/>
        <v>0</v>
      </c>
      <c r="V1469" s="31">
        <f t="shared" si="3774"/>
        <v>0</v>
      </c>
      <c r="W1469" s="31">
        <f t="shared" si="3775"/>
        <v>0</v>
      </c>
      <c r="X1469" s="31">
        <f t="shared" si="3776"/>
        <v>0</v>
      </c>
      <c r="Y1469" s="31">
        <f t="shared" si="3777"/>
        <v>0</v>
      </c>
      <c r="Z1469" s="31">
        <f t="shared" si="3778"/>
        <v>0</v>
      </c>
      <c r="AA1469" s="31">
        <f t="shared" si="3779"/>
        <v>0</v>
      </c>
      <c r="AB1469" s="31">
        <f t="shared" si="3780"/>
        <v>0</v>
      </c>
      <c r="AC1469" s="31">
        <f t="shared" si="3693"/>
        <v>509.80000000000001</v>
      </c>
      <c r="AD1469" s="31">
        <f t="shared" si="3694"/>
        <v>509.80000000000001</v>
      </c>
      <c r="AE1469" s="31">
        <f t="shared" si="3695"/>
        <v>509.80000000000001</v>
      </c>
      <c r="AF1469" s="31">
        <f t="shared" si="3781"/>
        <v>0</v>
      </c>
      <c r="AG1469" s="31">
        <f t="shared" si="3696"/>
        <v>509.80000000000001</v>
      </c>
      <c r="AH1469" s="31">
        <f t="shared" si="3697"/>
        <v>509.80000000000001</v>
      </c>
      <c r="AI1469" s="31">
        <f t="shared" si="3698"/>
        <v>509.80000000000001</v>
      </c>
      <c r="AJ1469" s="31">
        <f t="shared" si="3782"/>
        <v>0</v>
      </c>
      <c r="AK1469" s="31">
        <f t="shared" si="3783"/>
        <v>0</v>
      </c>
      <c r="AL1469" s="31">
        <f t="shared" si="3784"/>
        <v>0</v>
      </c>
      <c r="AM1469" s="31">
        <f t="shared" si="3785"/>
        <v>0</v>
      </c>
      <c r="AN1469" s="31">
        <f t="shared" si="3786"/>
        <v>0</v>
      </c>
      <c r="AO1469" s="31">
        <f t="shared" si="3787"/>
        <v>0</v>
      </c>
      <c r="AP1469" s="31">
        <f t="shared" si="3788"/>
        <v>0</v>
      </c>
      <c r="AQ1469" s="31">
        <f t="shared" si="3789"/>
        <v>0</v>
      </c>
      <c r="AR1469" s="31">
        <f t="shared" si="3790"/>
        <v>0</v>
      </c>
      <c r="AS1469" s="31">
        <f t="shared" si="3690"/>
        <v>509.80000000000001</v>
      </c>
      <c r="AT1469" s="31">
        <f t="shared" si="3691"/>
        <v>509.80000000000001</v>
      </c>
      <c r="AU1469" s="31">
        <f t="shared" si="3692"/>
        <v>509.80000000000001</v>
      </c>
      <c r="AV1469" s="31">
        <f t="shared" si="3791"/>
        <v>0</v>
      </c>
      <c r="AW1469" s="32">
        <v>0</v>
      </c>
      <c r="AX1469" s="32"/>
      <c r="AY1469" s="1" t="s">
        <v>152</v>
      </c>
      <c r="AZ1469" s="1"/>
      <c r="BA1469" s="1"/>
      <c r="BB1469" s="1"/>
      <c r="BC1469" s="1"/>
      <c r="BD1469" s="1"/>
      <c r="BE1469" s="1"/>
    </row>
    <row r="1470" ht="31.5">
      <c r="A1470" s="29" t="s">
        <v>516</v>
      </c>
      <c r="B1470" s="29" t="s">
        <v>61</v>
      </c>
      <c r="C1470" s="29" t="s">
        <v>63</v>
      </c>
      <c r="D1470" s="29" t="s">
        <v>153</v>
      </c>
      <c r="E1470" s="36"/>
      <c r="F1470" s="30" t="s">
        <v>154</v>
      </c>
      <c r="G1470" s="31">
        <f t="shared" si="3762"/>
        <v>509.80000000000001</v>
      </c>
      <c r="H1470" s="31">
        <f t="shared" si="3763"/>
        <v>509.80000000000001</v>
      </c>
      <c r="I1470" s="31">
        <f t="shared" si="3764"/>
        <v>509.80000000000001</v>
      </c>
      <c r="J1470" s="31">
        <f t="shared" si="3765"/>
        <v>0</v>
      </c>
      <c r="K1470" s="31">
        <f t="shared" si="3766"/>
        <v>0</v>
      </c>
      <c r="L1470" s="31">
        <f t="shared" si="3767"/>
        <v>0</v>
      </c>
      <c r="M1470" s="31">
        <f t="shared" si="3759"/>
        <v>509.80000000000001</v>
      </c>
      <c r="N1470" s="31">
        <f t="shared" si="3760"/>
        <v>509.80000000000001</v>
      </c>
      <c r="O1470" s="31">
        <f t="shared" si="3761"/>
        <v>509.80000000000001</v>
      </c>
      <c r="P1470" s="31">
        <f t="shared" si="3768"/>
        <v>0</v>
      </c>
      <c r="Q1470" s="31">
        <f t="shared" si="3769"/>
        <v>0</v>
      </c>
      <c r="R1470" s="31">
        <f t="shared" si="3770"/>
        <v>0</v>
      </c>
      <c r="S1470" s="31">
        <f t="shared" si="3771"/>
        <v>0</v>
      </c>
      <c r="T1470" s="31">
        <f t="shared" si="3772"/>
        <v>0</v>
      </c>
      <c r="U1470" s="31">
        <f t="shared" si="3773"/>
        <v>0</v>
      </c>
      <c r="V1470" s="31">
        <f t="shared" si="3774"/>
        <v>0</v>
      </c>
      <c r="W1470" s="31">
        <f t="shared" si="3775"/>
        <v>0</v>
      </c>
      <c r="X1470" s="31">
        <f t="shared" si="3776"/>
        <v>0</v>
      </c>
      <c r="Y1470" s="31">
        <f t="shared" si="3777"/>
        <v>0</v>
      </c>
      <c r="Z1470" s="31">
        <f t="shared" si="3778"/>
        <v>0</v>
      </c>
      <c r="AA1470" s="31">
        <f t="shared" si="3779"/>
        <v>0</v>
      </c>
      <c r="AB1470" s="31">
        <f t="shared" si="3780"/>
        <v>0</v>
      </c>
      <c r="AC1470" s="31">
        <f t="shared" si="3693"/>
        <v>509.80000000000001</v>
      </c>
      <c r="AD1470" s="31">
        <f t="shared" si="3694"/>
        <v>509.80000000000001</v>
      </c>
      <c r="AE1470" s="31">
        <f t="shared" si="3695"/>
        <v>509.80000000000001</v>
      </c>
      <c r="AF1470" s="31">
        <f t="shared" si="3781"/>
        <v>0</v>
      </c>
      <c r="AG1470" s="31">
        <f t="shared" si="3696"/>
        <v>509.80000000000001</v>
      </c>
      <c r="AH1470" s="31">
        <f t="shared" si="3697"/>
        <v>509.80000000000001</v>
      </c>
      <c r="AI1470" s="31">
        <f t="shared" si="3698"/>
        <v>509.80000000000001</v>
      </c>
      <c r="AJ1470" s="31">
        <f t="shared" si="3782"/>
        <v>0</v>
      </c>
      <c r="AK1470" s="31">
        <f t="shared" si="3783"/>
        <v>0</v>
      </c>
      <c r="AL1470" s="31">
        <f t="shared" si="3784"/>
        <v>0</v>
      </c>
      <c r="AM1470" s="31">
        <f t="shared" si="3785"/>
        <v>0</v>
      </c>
      <c r="AN1470" s="31">
        <f t="shared" si="3786"/>
        <v>0</v>
      </c>
      <c r="AO1470" s="31">
        <f t="shared" si="3787"/>
        <v>0</v>
      </c>
      <c r="AP1470" s="31">
        <f t="shared" si="3788"/>
        <v>0</v>
      </c>
      <c r="AQ1470" s="31">
        <f t="shared" si="3789"/>
        <v>0</v>
      </c>
      <c r="AR1470" s="31">
        <f t="shared" si="3790"/>
        <v>0</v>
      </c>
      <c r="AS1470" s="31">
        <f t="shared" si="3690"/>
        <v>509.80000000000001</v>
      </c>
      <c r="AT1470" s="31">
        <f t="shared" si="3691"/>
        <v>509.80000000000001</v>
      </c>
      <c r="AU1470" s="31">
        <f t="shared" si="3692"/>
        <v>509.80000000000001</v>
      </c>
      <c r="AV1470" s="31">
        <f t="shared" si="3791"/>
        <v>0</v>
      </c>
      <c r="AW1470" s="32"/>
      <c r="AX1470" s="32"/>
      <c r="AY1470" s="1"/>
      <c r="AZ1470" s="1"/>
      <c r="BA1470" s="1"/>
      <c r="BB1470" s="1"/>
      <c r="BC1470" s="1"/>
      <c r="BD1470" s="1"/>
      <c r="BE1470" s="1"/>
    </row>
    <row r="1471" ht="31.5">
      <c r="A1471" s="29" t="s">
        <v>516</v>
      </c>
      <c r="B1471" s="29" t="s">
        <v>61</v>
      </c>
      <c r="C1471" s="29" t="s">
        <v>63</v>
      </c>
      <c r="D1471" s="29" t="s">
        <v>181</v>
      </c>
      <c r="E1471" s="36"/>
      <c r="F1471" s="30" t="s">
        <v>182</v>
      </c>
      <c r="G1471" s="31">
        <f t="shared" si="3762"/>
        <v>509.80000000000001</v>
      </c>
      <c r="H1471" s="31">
        <f t="shared" si="3763"/>
        <v>509.80000000000001</v>
      </c>
      <c r="I1471" s="31">
        <f t="shared" si="3764"/>
        <v>509.80000000000001</v>
      </c>
      <c r="J1471" s="31">
        <f t="shared" si="3765"/>
        <v>0</v>
      </c>
      <c r="K1471" s="31">
        <f t="shared" si="3766"/>
        <v>0</v>
      </c>
      <c r="L1471" s="31">
        <f t="shared" si="3767"/>
        <v>0</v>
      </c>
      <c r="M1471" s="31">
        <f t="shared" si="3759"/>
        <v>509.80000000000001</v>
      </c>
      <c r="N1471" s="31">
        <f t="shared" si="3760"/>
        <v>509.80000000000001</v>
      </c>
      <c r="O1471" s="31">
        <f t="shared" si="3761"/>
        <v>509.80000000000001</v>
      </c>
      <c r="P1471" s="31">
        <f t="shared" si="3768"/>
        <v>0</v>
      </c>
      <c r="Q1471" s="31">
        <f t="shared" si="3769"/>
        <v>0</v>
      </c>
      <c r="R1471" s="31">
        <f t="shared" si="3770"/>
        <v>0</v>
      </c>
      <c r="S1471" s="31">
        <f t="shared" si="3771"/>
        <v>0</v>
      </c>
      <c r="T1471" s="31">
        <f t="shared" si="3772"/>
        <v>0</v>
      </c>
      <c r="U1471" s="31">
        <f t="shared" si="3773"/>
        <v>0</v>
      </c>
      <c r="V1471" s="31">
        <f t="shared" si="3774"/>
        <v>0</v>
      </c>
      <c r="W1471" s="31">
        <f t="shared" si="3775"/>
        <v>0</v>
      </c>
      <c r="X1471" s="31">
        <f t="shared" si="3776"/>
        <v>0</v>
      </c>
      <c r="Y1471" s="31">
        <f t="shared" si="3777"/>
        <v>0</v>
      </c>
      <c r="Z1471" s="31">
        <f t="shared" si="3778"/>
        <v>0</v>
      </c>
      <c r="AA1471" s="31">
        <f t="shared" si="3779"/>
        <v>0</v>
      </c>
      <c r="AB1471" s="31">
        <f t="shared" si="3780"/>
        <v>0</v>
      </c>
      <c r="AC1471" s="31">
        <f t="shared" si="3693"/>
        <v>509.80000000000001</v>
      </c>
      <c r="AD1471" s="31">
        <f t="shared" si="3694"/>
        <v>509.80000000000001</v>
      </c>
      <c r="AE1471" s="31">
        <f t="shared" si="3695"/>
        <v>509.80000000000001</v>
      </c>
      <c r="AF1471" s="31">
        <f t="shared" si="3781"/>
        <v>0</v>
      </c>
      <c r="AG1471" s="31">
        <f t="shared" si="3696"/>
        <v>509.80000000000001</v>
      </c>
      <c r="AH1471" s="31">
        <f t="shared" si="3697"/>
        <v>509.80000000000001</v>
      </c>
      <c r="AI1471" s="31">
        <f t="shared" si="3698"/>
        <v>509.80000000000001</v>
      </c>
      <c r="AJ1471" s="31">
        <f t="shared" si="3782"/>
        <v>0</v>
      </c>
      <c r="AK1471" s="31">
        <f t="shared" si="3783"/>
        <v>0</v>
      </c>
      <c r="AL1471" s="31">
        <f t="shared" si="3784"/>
        <v>0</v>
      </c>
      <c r="AM1471" s="31">
        <f t="shared" si="3785"/>
        <v>0</v>
      </c>
      <c r="AN1471" s="31">
        <f t="shared" si="3786"/>
        <v>0</v>
      </c>
      <c r="AO1471" s="31">
        <f t="shared" si="3787"/>
        <v>0</v>
      </c>
      <c r="AP1471" s="31">
        <f t="shared" si="3788"/>
        <v>0</v>
      </c>
      <c r="AQ1471" s="31">
        <f t="shared" si="3789"/>
        <v>0</v>
      </c>
      <c r="AR1471" s="31">
        <f t="shared" si="3790"/>
        <v>0</v>
      </c>
      <c r="AS1471" s="31">
        <f t="shared" si="3690"/>
        <v>509.80000000000001</v>
      </c>
      <c r="AT1471" s="31">
        <f t="shared" si="3691"/>
        <v>509.80000000000001</v>
      </c>
      <c r="AU1471" s="31">
        <f t="shared" si="3692"/>
        <v>509.80000000000001</v>
      </c>
      <c r="AV1471" s="31">
        <f t="shared" si="3791"/>
        <v>0</v>
      </c>
      <c r="AW1471" s="32"/>
      <c r="AX1471" s="32"/>
      <c r="AY1471" s="1"/>
      <c r="AZ1471" s="1"/>
      <c r="BA1471" s="1"/>
      <c r="BB1471" s="1"/>
      <c r="BC1471" s="1"/>
      <c r="BD1471" s="1"/>
      <c r="BE1471" s="1"/>
    </row>
    <row r="1472" ht="31.5">
      <c r="A1472" s="29" t="s">
        <v>516</v>
      </c>
      <c r="B1472" s="29" t="s">
        <v>61</v>
      </c>
      <c r="C1472" s="29" t="s">
        <v>63</v>
      </c>
      <c r="D1472" s="29" t="s">
        <v>181</v>
      </c>
      <c r="E1472" s="29" t="s">
        <v>39</v>
      </c>
      <c r="F1472" s="30" t="s">
        <v>40</v>
      </c>
      <c r="G1472" s="31">
        <v>509.80000000000001</v>
      </c>
      <c r="H1472" s="31">
        <v>509.80000000000001</v>
      </c>
      <c r="I1472" s="31">
        <v>509.80000000000001</v>
      </c>
      <c r="J1472" s="31"/>
      <c r="K1472" s="31"/>
      <c r="L1472" s="31"/>
      <c r="M1472" s="31">
        <f t="shared" si="3759"/>
        <v>509.80000000000001</v>
      </c>
      <c r="N1472" s="31">
        <f t="shared" si="3760"/>
        <v>509.80000000000001</v>
      </c>
      <c r="O1472" s="31">
        <f t="shared" si="3761"/>
        <v>509.80000000000001</v>
      </c>
      <c r="P1472" s="31"/>
      <c r="Q1472" s="31"/>
      <c r="R1472" s="31"/>
      <c r="S1472" s="31"/>
      <c r="T1472" s="31"/>
      <c r="U1472" s="31"/>
      <c r="V1472" s="31"/>
      <c r="W1472" s="31"/>
      <c r="X1472" s="31"/>
      <c r="Y1472" s="31"/>
      <c r="Z1472" s="31"/>
      <c r="AA1472" s="31"/>
      <c r="AB1472" s="31"/>
      <c r="AC1472" s="31">
        <f t="shared" si="3693"/>
        <v>509.80000000000001</v>
      </c>
      <c r="AD1472" s="31">
        <f t="shared" si="3694"/>
        <v>509.80000000000001</v>
      </c>
      <c r="AE1472" s="31">
        <f t="shared" si="3695"/>
        <v>509.80000000000001</v>
      </c>
      <c r="AF1472" s="31"/>
      <c r="AG1472" s="31">
        <f t="shared" si="3696"/>
        <v>509.80000000000001</v>
      </c>
      <c r="AH1472" s="31">
        <f t="shared" si="3697"/>
        <v>509.80000000000001</v>
      </c>
      <c r="AI1472" s="31">
        <f t="shared" si="3698"/>
        <v>509.80000000000001</v>
      </c>
      <c r="AJ1472" s="31"/>
      <c r="AK1472" s="31"/>
      <c r="AL1472" s="31"/>
      <c r="AM1472" s="31"/>
      <c r="AN1472" s="31"/>
      <c r="AO1472" s="31"/>
      <c r="AP1472" s="31"/>
      <c r="AQ1472" s="31"/>
      <c r="AR1472" s="31"/>
      <c r="AS1472" s="31">
        <f t="shared" si="3690"/>
        <v>509.80000000000001</v>
      </c>
      <c r="AT1472" s="31">
        <f t="shared" si="3691"/>
        <v>509.80000000000001</v>
      </c>
      <c r="AU1472" s="31">
        <f t="shared" si="3692"/>
        <v>509.80000000000001</v>
      </c>
      <c r="AV1472" s="31"/>
      <c r="AW1472" s="32"/>
      <c r="AX1472" s="32"/>
      <c r="AY1472" s="1"/>
      <c r="AZ1472" s="1"/>
      <c r="BA1472" s="1"/>
      <c r="BB1472" s="1"/>
      <c r="BC1472" s="1"/>
      <c r="BD1472" s="1"/>
      <c r="BE1472" s="1"/>
    </row>
    <row r="1473" s="19" customFormat="1">
      <c r="A1473" s="20" t="s">
        <v>516</v>
      </c>
      <c r="B1473" s="20" t="s">
        <v>80</v>
      </c>
      <c r="C1473" s="20"/>
      <c r="D1473" s="20"/>
      <c r="E1473" s="34"/>
      <c r="F1473" s="21" t="s">
        <v>185</v>
      </c>
      <c r="G1473" s="22">
        <f t="shared" si="3762"/>
        <v>336.30000000000001</v>
      </c>
      <c r="H1473" s="22">
        <f t="shared" si="3763"/>
        <v>336.30000000000001</v>
      </c>
      <c r="I1473" s="22">
        <f t="shared" si="3764"/>
        <v>336.30000000000001</v>
      </c>
      <c r="J1473" s="22">
        <f t="shared" si="3765"/>
        <v>0</v>
      </c>
      <c r="K1473" s="22">
        <f t="shared" si="3766"/>
        <v>0</v>
      </c>
      <c r="L1473" s="22">
        <f t="shared" si="3767"/>
        <v>0</v>
      </c>
      <c r="M1473" s="22">
        <f t="shared" si="3759"/>
        <v>336.30000000000001</v>
      </c>
      <c r="N1473" s="22">
        <f t="shared" si="3760"/>
        <v>336.30000000000001</v>
      </c>
      <c r="O1473" s="22">
        <f t="shared" si="3761"/>
        <v>336.30000000000001</v>
      </c>
      <c r="P1473" s="22">
        <f t="shared" si="3768"/>
        <v>0</v>
      </c>
      <c r="Q1473" s="22">
        <f t="shared" si="3769"/>
        <v>0</v>
      </c>
      <c r="R1473" s="22">
        <f t="shared" si="3770"/>
        <v>0</v>
      </c>
      <c r="S1473" s="22">
        <f t="shared" si="3771"/>
        <v>0</v>
      </c>
      <c r="T1473" s="22">
        <f t="shared" si="3772"/>
        <v>0</v>
      </c>
      <c r="U1473" s="22">
        <f t="shared" si="3773"/>
        <v>0</v>
      </c>
      <c r="V1473" s="22">
        <f t="shared" si="3774"/>
        <v>0</v>
      </c>
      <c r="W1473" s="22">
        <f t="shared" si="3775"/>
        <v>0</v>
      </c>
      <c r="X1473" s="22">
        <f t="shared" si="3776"/>
        <v>0</v>
      </c>
      <c r="Y1473" s="22">
        <f t="shared" si="3777"/>
        <v>0</v>
      </c>
      <c r="Z1473" s="22">
        <f t="shared" si="3778"/>
        <v>0</v>
      </c>
      <c r="AA1473" s="22">
        <f t="shared" si="3779"/>
        <v>0</v>
      </c>
      <c r="AB1473" s="22">
        <f t="shared" si="3780"/>
        <v>0</v>
      </c>
      <c r="AC1473" s="22">
        <f t="shared" si="3693"/>
        <v>336.30000000000001</v>
      </c>
      <c r="AD1473" s="22">
        <f t="shared" si="3694"/>
        <v>336.30000000000001</v>
      </c>
      <c r="AE1473" s="22">
        <f t="shared" si="3695"/>
        <v>336.30000000000001</v>
      </c>
      <c r="AF1473" s="22">
        <f t="shared" si="3781"/>
        <v>0</v>
      </c>
      <c r="AG1473" s="22">
        <f t="shared" si="3696"/>
        <v>336.30000000000001</v>
      </c>
      <c r="AH1473" s="22">
        <f t="shared" si="3697"/>
        <v>336.30000000000001</v>
      </c>
      <c r="AI1473" s="22">
        <f t="shared" si="3698"/>
        <v>336.30000000000001</v>
      </c>
      <c r="AJ1473" s="22">
        <f t="shared" si="3782"/>
        <v>0</v>
      </c>
      <c r="AK1473" s="22">
        <f t="shared" si="3783"/>
        <v>0</v>
      </c>
      <c r="AL1473" s="22">
        <f t="shared" si="3784"/>
        <v>0</v>
      </c>
      <c r="AM1473" s="22">
        <f t="shared" si="3785"/>
        <v>0</v>
      </c>
      <c r="AN1473" s="22">
        <f t="shared" si="3786"/>
        <v>0</v>
      </c>
      <c r="AO1473" s="22">
        <f t="shared" si="3787"/>
        <v>0</v>
      </c>
      <c r="AP1473" s="22">
        <f t="shared" si="3788"/>
        <v>0</v>
      </c>
      <c r="AQ1473" s="22">
        <f t="shared" si="3789"/>
        <v>0</v>
      </c>
      <c r="AR1473" s="22">
        <f t="shared" si="3790"/>
        <v>0</v>
      </c>
      <c r="AS1473" s="22">
        <f t="shared" si="3690"/>
        <v>336.30000000000001</v>
      </c>
      <c r="AT1473" s="22">
        <f t="shared" si="3691"/>
        <v>336.30000000000001</v>
      </c>
      <c r="AU1473" s="22">
        <f t="shared" si="3692"/>
        <v>336.30000000000001</v>
      </c>
      <c r="AV1473" s="22">
        <f t="shared" si="3791"/>
        <v>0</v>
      </c>
      <c r="AW1473" s="23"/>
      <c r="AX1473" s="23"/>
      <c r="AY1473" s="19"/>
      <c r="AZ1473" s="19"/>
      <c r="BA1473" s="19"/>
      <c r="BB1473" s="19"/>
      <c r="BC1473" s="19"/>
      <c r="BD1473" s="19"/>
      <c r="BE1473" s="19"/>
    </row>
    <row r="1474" s="24" customFormat="1" ht="31.5">
      <c r="A1474" s="25" t="s">
        <v>516</v>
      </c>
      <c r="B1474" s="25" t="s">
        <v>80</v>
      </c>
      <c r="C1474" s="25" t="s">
        <v>63</v>
      </c>
      <c r="D1474" s="25"/>
      <c r="E1474" s="35"/>
      <c r="F1474" s="26" t="s">
        <v>186</v>
      </c>
      <c r="G1474" s="27">
        <f t="shared" si="3762"/>
        <v>336.30000000000001</v>
      </c>
      <c r="H1474" s="27">
        <f t="shared" si="3763"/>
        <v>336.30000000000001</v>
      </c>
      <c r="I1474" s="27">
        <f t="shared" si="3764"/>
        <v>336.30000000000001</v>
      </c>
      <c r="J1474" s="27">
        <f t="shared" si="3765"/>
        <v>0</v>
      </c>
      <c r="K1474" s="27">
        <f t="shared" si="3766"/>
        <v>0</v>
      </c>
      <c r="L1474" s="27">
        <f t="shared" si="3767"/>
        <v>0</v>
      </c>
      <c r="M1474" s="27">
        <f t="shared" si="3759"/>
        <v>336.30000000000001</v>
      </c>
      <c r="N1474" s="27">
        <f t="shared" si="3760"/>
        <v>336.30000000000001</v>
      </c>
      <c r="O1474" s="27">
        <f t="shared" si="3761"/>
        <v>336.30000000000001</v>
      </c>
      <c r="P1474" s="27">
        <f t="shared" si="3768"/>
        <v>0</v>
      </c>
      <c r="Q1474" s="27">
        <f t="shared" si="3769"/>
        <v>0</v>
      </c>
      <c r="R1474" s="27">
        <f t="shared" si="3770"/>
        <v>0</v>
      </c>
      <c r="S1474" s="27">
        <f t="shared" si="3771"/>
        <v>0</v>
      </c>
      <c r="T1474" s="27">
        <f t="shared" si="3772"/>
        <v>0</v>
      </c>
      <c r="U1474" s="27">
        <f t="shared" si="3773"/>
        <v>0</v>
      </c>
      <c r="V1474" s="27">
        <f t="shared" si="3774"/>
        <v>0</v>
      </c>
      <c r="W1474" s="27">
        <f t="shared" si="3775"/>
        <v>0</v>
      </c>
      <c r="X1474" s="27">
        <f t="shared" si="3776"/>
        <v>0</v>
      </c>
      <c r="Y1474" s="27">
        <f t="shared" si="3777"/>
        <v>0</v>
      </c>
      <c r="Z1474" s="27">
        <f t="shared" si="3778"/>
        <v>0</v>
      </c>
      <c r="AA1474" s="27">
        <f t="shared" si="3779"/>
        <v>0</v>
      </c>
      <c r="AB1474" s="27">
        <f t="shared" si="3780"/>
        <v>0</v>
      </c>
      <c r="AC1474" s="27">
        <f t="shared" si="3693"/>
        <v>336.30000000000001</v>
      </c>
      <c r="AD1474" s="27">
        <f t="shared" si="3694"/>
        <v>336.30000000000001</v>
      </c>
      <c r="AE1474" s="27">
        <f t="shared" si="3695"/>
        <v>336.30000000000001</v>
      </c>
      <c r="AF1474" s="27">
        <f t="shared" si="3781"/>
        <v>0</v>
      </c>
      <c r="AG1474" s="27">
        <f t="shared" si="3696"/>
        <v>336.30000000000001</v>
      </c>
      <c r="AH1474" s="27">
        <f t="shared" si="3697"/>
        <v>336.30000000000001</v>
      </c>
      <c r="AI1474" s="27">
        <f t="shared" si="3698"/>
        <v>336.30000000000001</v>
      </c>
      <c r="AJ1474" s="27">
        <f t="shared" si="3782"/>
        <v>0</v>
      </c>
      <c r="AK1474" s="27">
        <f t="shared" si="3783"/>
        <v>0</v>
      </c>
      <c r="AL1474" s="27">
        <f t="shared" si="3784"/>
        <v>0</v>
      </c>
      <c r="AM1474" s="27">
        <f t="shared" si="3785"/>
        <v>0</v>
      </c>
      <c r="AN1474" s="27">
        <f t="shared" si="3786"/>
        <v>0</v>
      </c>
      <c r="AO1474" s="27">
        <f t="shared" si="3787"/>
        <v>0</v>
      </c>
      <c r="AP1474" s="27">
        <f t="shared" si="3788"/>
        <v>0</v>
      </c>
      <c r="AQ1474" s="27">
        <f t="shared" si="3789"/>
        <v>0</v>
      </c>
      <c r="AR1474" s="27">
        <f t="shared" si="3790"/>
        <v>0</v>
      </c>
      <c r="AS1474" s="27">
        <f t="shared" si="3690"/>
        <v>336.30000000000001</v>
      </c>
      <c r="AT1474" s="27">
        <f t="shared" si="3691"/>
        <v>336.30000000000001</v>
      </c>
      <c r="AU1474" s="27">
        <f t="shared" si="3692"/>
        <v>336.30000000000001</v>
      </c>
      <c r="AV1474" s="27">
        <f t="shared" si="3791"/>
        <v>0</v>
      </c>
      <c r="AW1474" s="28"/>
      <c r="AX1474" s="28"/>
      <c r="AY1474" s="24"/>
      <c r="AZ1474" s="24"/>
      <c r="BA1474" s="24"/>
      <c r="BB1474" s="24"/>
      <c r="BC1474" s="24"/>
      <c r="BD1474" s="24"/>
      <c r="BE1474" s="24"/>
    </row>
    <row r="1475" ht="31.5">
      <c r="A1475" s="29" t="s">
        <v>516</v>
      </c>
      <c r="B1475" s="29" t="s">
        <v>80</v>
      </c>
      <c r="C1475" s="29" t="s">
        <v>63</v>
      </c>
      <c r="D1475" s="29" t="s">
        <v>149</v>
      </c>
      <c r="E1475" s="36"/>
      <c r="F1475" s="30" t="s">
        <v>150</v>
      </c>
      <c r="G1475" s="31">
        <f t="shared" si="3762"/>
        <v>336.30000000000001</v>
      </c>
      <c r="H1475" s="31">
        <f t="shared" si="3763"/>
        <v>336.30000000000001</v>
      </c>
      <c r="I1475" s="31">
        <f t="shared" si="3764"/>
        <v>336.30000000000001</v>
      </c>
      <c r="J1475" s="31">
        <f t="shared" si="3765"/>
        <v>0</v>
      </c>
      <c r="K1475" s="31">
        <f t="shared" si="3766"/>
        <v>0</v>
      </c>
      <c r="L1475" s="31">
        <f t="shared" si="3767"/>
        <v>0</v>
      </c>
      <c r="M1475" s="31">
        <f t="shared" si="3759"/>
        <v>336.30000000000001</v>
      </c>
      <c r="N1475" s="31">
        <f t="shared" si="3760"/>
        <v>336.30000000000001</v>
      </c>
      <c r="O1475" s="31">
        <f t="shared" si="3761"/>
        <v>336.30000000000001</v>
      </c>
      <c r="P1475" s="31">
        <f t="shared" si="3768"/>
        <v>0</v>
      </c>
      <c r="Q1475" s="31">
        <f t="shared" si="3769"/>
        <v>0</v>
      </c>
      <c r="R1475" s="31">
        <f t="shared" si="3770"/>
        <v>0</v>
      </c>
      <c r="S1475" s="31">
        <f t="shared" si="3771"/>
        <v>0</v>
      </c>
      <c r="T1475" s="31">
        <f t="shared" si="3772"/>
        <v>0</v>
      </c>
      <c r="U1475" s="31">
        <f t="shared" si="3773"/>
        <v>0</v>
      </c>
      <c r="V1475" s="31">
        <f t="shared" si="3774"/>
        <v>0</v>
      </c>
      <c r="W1475" s="31">
        <f t="shared" si="3775"/>
        <v>0</v>
      </c>
      <c r="X1475" s="31">
        <f t="shared" si="3776"/>
        <v>0</v>
      </c>
      <c r="Y1475" s="31">
        <f t="shared" si="3777"/>
        <v>0</v>
      </c>
      <c r="Z1475" s="31">
        <f t="shared" si="3778"/>
        <v>0</v>
      </c>
      <c r="AA1475" s="31">
        <f t="shared" si="3779"/>
        <v>0</v>
      </c>
      <c r="AB1475" s="31">
        <f t="shared" si="3780"/>
        <v>0</v>
      </c>
      <c r="AC1475" s="31">
        <f t="shared" si="3693"/>
        <v>336.30000000000001</v>
      </c>
      <c r="AD1475" s="31">
        <f t="shared" si="3694"/>
        <v>336.30000000000001</v>
      </c>
      <c r="AE1475" s="31">
        <f t="shared" si="3695"/>
        <v>336.30000000000001</v>
      </c>
      <c r="AF1475" s="31">
        <f t="shared" si="3781"/>
        <v>0</v>
      </c>
      <c r="AG1475" s="31">
        <f t="shared" si="3696"/>
        <v>336.30000000000001</v>
      </c>
      <c r="AH1475" s="31">
        <f t="shared" si="3697"/>
        <v>336.30000000000001</v>
      </c>
      <c r="AI1475" s="31">
        <f t="shared" si="3698"/>
        <v>336.30000000000001</v>
      </c>
      <c r="AJ1475" s="31">
        <f t="shared" si="3782"/>
        <v>0</v>
      </c>
      <c r="AK1475" s="31">
        <f t="shared" si="3783"/>
        <v>0</v>
      </c>
      <c r="AL1475" s="31">
        <f t="shared" si="3784"/>
        <v>0</v>
      </c>
      <c r="AM1475" s="31">
        <f t="shared" si="3785"/>
        <v>0</v>
      </c>
      <c r="AN1475" s="31">
        <f t="shared" si="3786"/>
        <v>0</v>
      </c>
      <c r="AO1475" s="31">
        <f t="shared" si="3787"/>
        <v>0</v>
      </c>
      <c r="AP1475" s="31">
        <f t="shared" si="3788"/>
        <v>0</v>
      </c>
      <c r="AQ1475" s="31">
        <f t="shared" si="3789"/>
        <v>0</v>
      </c>
      <c r="AR1475" s="31">
        <f t="shared" si="3790"/>
        <v>0</v>
      </c>
      <c r="AS1475" s="31">
        <f t="shared" si="3690"/>
        <v>336.30000000000001</v>
      </c>
      <c r="AT1475" s="31">
        <f t="shared" si="3691"/>
        <v>336.30000000000001</v>
      </c>
      <c r="AU1475" s="31">
        <f t="shared" si="3692"/>
        <v>336.30000000000001</v>
      </c>
      <c r="AV1475" s="31">
        <f t="shared" si="3791"/>
        <v>0</v>
      </c>
      <c r="AW1475" s="32"/>
      <c r="AX1475" s="32"/>
      <c r="AY1475" s="1"/>
      <c r="AZ1475" s="1"/>
      <c r="BA1475" s="1"/>
      <c r="BB1475" s="1"/>
      <c r="BC1475" s="1"/>
      <c r="BD1475" s="1"/>
      <c r="BE1475" s="1"/>
    </row>
    <row r="1476" hidden="1">
      <c r="A1476" s="29" t="s">
        <v>516</v>
      </c>
      <c r="B1476" s="29" t="s">
        <v>80</v>
      </c>
      <c r="C1476" s="29" t="s">
        <v>63</v>
      </c>
      <c r="D1476" s="29" t="s">
        <v>151</v>
      </c>
      <c r="E1476" s="36"/>
      <c r="F1476" s="30" t="s">
        <v>34</v>
      </c>
      <c r="G1476" s="31">
        <f t="shared" si="3762"/>
        <v>336.30000000000001</v>
      </c>
      <c r="H1476" s="31">
        <f t="shared" si="3763"/>
        <v>336.30000000000001</v>
      </c>
      <c r="I1476" s="31">
        <f t="shared" si="3764"/>
        <v>336.30000000000001</v>
      </c>
      <c r="J1476" s="31">
        <f t="shared" si="3765"/>
        <v>0</v>
      </c>
      <c r="K1476" s="31">
        <f t="shared" si="3766"/>
        <v>0</v>
      </c>
      <c r="L1476" s="31">
        <f t="shared" si="3767"/>
        <v>0</v>
      </c>
      <c r="M1476" s="31">
        <f t="shared" si="3759"/>
        <v>336.30000000000001</v>
      </c>
      <c r="N1476" s="31">
        <f t="shared" si="3760"/>
        <v>336.30000000000001</v>
      </c>
      <c r="O1476" s="31">
        <f t="shared" si="3761"/>
        <v>336.30000000000001</v>
      </c>
      <c r="P1476" s="31">
        <f t="shared" si="3768"/>
        <v>0</v>
      </c>
      <c r="Q1476" s="31">
        <f t="shared" si="3769"/>
        <v>0</v>
      </c>
      <c r="R1476" s="31">
        <f t="shared" si="3770"/>
        <v>0</v>
      </c>
      <c r="S1476" s="31">
        <f t="shared" si="3771"/>
        <v>0</v>
      </c>
      <c r="T1476" s="31">
        <f t="shared" si="3772"/>
        <v>0</v>
      </c>
      <c r="U1476" s="31">
        <f t="shared" si="3773"/>
        <v>0</v>
      </c>
      <c r="V1476" s="31">
        <f t="shared" si="3774"/>
        <v>0</v>
      </c>
      <c r="W1476" s="31">
        <f t="shared" si="3775"/>
        <v>0</v>
      </c>
      <c r="X1476" s="31">
        <f t="shared" si="3776"/>
        <v>0</v>
      </c>
      <c r="Y1476" s="31">
        <f t="shared" si="3777"/>
        <v>0</v>
      </c>
      <c r="Z1476" s="31">
        <f t="shared" si="3778"/>
        <v>0</v>
      </c>
      <c r="AA1476" s="31">
        <f t="shared" si="3779"/>
        <v>0</v>
      </c>
      <c r="AB1476" s="31">
        <f t="shared" si="3780"/>
        <v>0</v>
      </c>
      <c r="AC1476" s="31">
        <f t="shared" si="3693"/>
        <v>336.30000000000001</v>
      </c>
      <c r="AD1476" s="31">
        <f t="shared" si="3694"/>
        <v>336.30000000000001</v>
      </c>
      <c r="AE1476" s="31">
        <f t="shared" si="3695"/>
        <v>336.30000000000001</v>
      </c>
      <c r="AF1476" s="31">
        <f t="shared" si="3781"/>
        <v>0</v>
      </c>
      <c r="AG1476" s="31">
        <f t="shared" si="3696"/>
        <v>336.30000000000001</v>
      </c>
      <c r="AH1476" s="31">
        <f t="shared" si="3697"/>
        <v>336.30000000000001</v>
      </c>
      <c r="AI1476" s="31">
        <f t="shared" si="3698"/>
        <v>336.30000000000001</v>
      </c>
      <c r="AJ1476" s="31">
        <f t="shared" si="3782"/>
        <v>0</v>
      </c>
      <c r="AK1476" s="31">
        <f t="shared" si="3783"/>
        <v>0</v>
      </c>
      <c r="AL1476" s="31">
        <f t="shared" si="3784"/>
        <v>0</v>
      </c>
      <c r="AM1476" s="31">
        <f t="shared" si="3785"/>
        <v>0</v>
      </c>
      <c r="AN1476" s="31">
        <f t="shared" si="3786"/>
        <v>0</v>
      </c>
      <c r="AO1476" s="31">
        <f t="shared" si="3787"/>
        <v>0</v>
      </c>
      <c r="AP1476" s="31">
        <f t="shared" si="3788"/>
        <v>0</v>
      </c>
      <c r="AQ1476" s="31">
        <f t="shared" si="3789"/>
        <v>0</v>
      </c>
      <c r="AR1476" s="31">
        <f t="shared" si="3790"/>
        <v>0</v>
      </c>
      <c r="AS1476" s="31">
        <f t="shared" si="3690"/>
        <v>336.30000000000001</v>
      </c>
      <c r="AT1476" s="31">
        <f t="shared" si="3691"/>
        <v>336.30000000000001</v>
      </c>
      <c r="AU1476" s="31">
        <f t="shared" si="3692"/>
        <v>336.30000000000001</v>
      </c>
      <c r="AV1476" s="31">
        <f t="shared" si="3791"/>
        <v>0</v>
      </c>
      <c r="AW1476" s="32">
        <v>0</v>
      </c>
      <c r="AX1476" s="32"/>
      <c r="AY1476" s="1" t="s">
        <v>152</v>
      </c>
      <c r="AZ1476" s="1"/>
      <c r="BA1476" s="1"/>
      <c r="BB1476" s="1"/>
      <c r="BC1476" s="1"/>
      <c r="BD1476" s="1"/>
      <c r="BE1476" s="1"/>
    </row>
    <row r="1477" ht="47.25">
      <c r="A1477" s="29" t="s">
        <v>516</v>
      </c>
      <c r="B1477" s="29" t="s">
        <v>80</v>
      </c>
      <c r="C1477" s="29" t="s">
        <v>63</v>
      </c>
      <c r="D1477" s="29" t="s">
        <v>170</v>
      </c>
      <c r="E1477" s="36"/>
      <c r="F1477" s="42" t="s">
        <v>171</v>
      </c>
      <c r="G1477" s="31">
        <f t="shared" si="3762"/>
        <v>336.30000000000001</v>
      </c>
      <c r="H1477" s="31">
        <f t="shared" si="3763"/>
        <v>336.30000000000001</v>
      </c>
      <c r="I1477" s="31">
        <f t="shared" si="3764"/>
        <v>336.30000000000001</v>
      </c>
      <c r="J1477" s="31">
        <f t="shared" si="3765"/>
        <v>0</v>
      </c>
      <c r="K1477" s="31">
        <f t="shared" si="3766"/>
        <v>0</v>
      </c>
      <c r="L1477" s="31">
        <f t="shared" si="3767"/>
        <v>0</v>
      </c>
      <c r="M1477" s="31">
        <f t="shared" si="3759"/>
        <v>336.30000000000001</v>
      </c>
      <c r="N1477" s="31">
        <f t="shared" si="3760"/>
        <v>336.30000000000001</v>
      </c>
      <c r="O1477" s="31">
        <f t="shared" si="3761"/>
        <v>336.30000000000001</v>
      </c>
      <c r="P1477" s="31">
        <f t="shared" si="3768"/>
        <v>0</v>
      </c>
      <c r="Q1477" s="31">
        <f t="shared" si="3769"/>
        <v>0</v>
      </c>
      <c r="R1477" s="31">
        <f t="shared" si="3770"/>
        <v>0</v>
      </c>
      <c r="S1477" s="31">
        <f t="shared" si="3771"/>
        <v>0</v>
      </c>
      <c r="T1477" s="31">
        <f t="shared" si="3772"/>
        <v>0</v>
      </c>
      <c r="U1477" s="31">
        <f t="shared" si="3773"/>
        <v>0</v>
      </c>
      <c r="V1477" s="31">
        <f t="shared" si="3774"/>
        <v>0</v>
      </c>
      <c r="W1477" s="31">
        <f t="shared" si="3775"/>
        <v>0</v>
      </c>
      <c r="X1477" s="31">
        <f t="shared" si="3776"/>
        <v>0</v>
      </c>
      <c r="Y1477" s="31">
        <f t="shared" si="3777"/>
        <v>0</v>
      </c>
      <c r="Z1477" s="31">
        <f t="shared" si="3778"/>
        <v>0</v>
      </c>
      <c r="AA1477" s="31">
        <f t="shared" si="3779"/>
        <v>0</v>
      </c>
      <c r="AB1477" s="31">
        <f t="shared" si="3780"/>
        <v>0</v>
      </c>
      <c r="AC1477" s="31">
        <f t="shared" si="3693"/>
        <v>336.30000000000001</v>
      </c>
      <c r="AD1477" s="31">
        <f t="shared" si="3694"/>
        <v>336.30000000000001</v>
      </c>
      <c r="AE1477" s="31">
        <f t="shared" si="3695"/>
        <v>336.30000000000001</v>
      </c>
      <c r="AF1477" s="31">
        <f t="shared" si="3781"/>
        <v>0</v>
      </c>
      <c r="AG1477" s="31">
        <f t="shared" si="3696"/>
        <v>336.30000000000001</v>
      </c>
      <c r="AH1477" s="31">
        <f t="shared" si="3697"/>
        <v>336.30000000000001</v>
      </c>
      <c r="AI1477" s="31">
        <f t="shared" si="3698"/>
        <v>336.30000000000001</v>
      </c>
      <c r="AJ1477" s="31">
        <f t="shared" si="3782"/>
        <v>0</v>
      </c>
      <c r="AK1477" s="31">
        <f t="shared" si="3783"/>
        <v>0</v>
      </c>
      <c r="AL1477" s="31">
        <f t="shared" si="3784"/>
        <v>0</v>
      </c>
      <c r="AM1477" s="31">
        <f t="shared" si="3785"/>
        <v>0</v>
      </c>
      <c r="AN1477" s="31">
        <f t="shared" si="3786"/>
        <v>0</v>
      </c>
      <c r="AO1477" s="31">
        <f t="shared" si="3787"/>
        <v>0</v>
      </c>
      <c r="AP1477" s="31">
        <f t="shared" si="3788"/>
        <v>0</v>
      </c>
      <c r="AQ1477" s="31">
        <f t="shared" si="3789"/>
        <v>0</v>
      </c>
      <c r="AR1477" s="31">
        <f t="shared" si="3790"/>
        <v>0</v>
      </c>
      <c r="AS1477" s="31">
        <f t="shared" si="3690"/>
        <v>336.30000000000001</v>
      </c>
      <c r="AT1477" s="31">
        <f t="shared" si="3691"/>
        <v>336.30000000000001</v>
      </c>
      <c r="AU1477" s="31">
        <f t="shared" si="3692"/>
        <v>336.30000000000001</v>
      </c>
      <c r="AV1477" s="31">
        <f t="shared" si="3791"/>
        <v>0</v>
      </c>
      <c r="AW1477" s="32"/>
      <c r="AX1477" s="32"/>
      <c r="AY1477" s="1"/>
      <c r="AZ1477" s="1"/>
      <c r="BA1477" s="1"/>
      <c r="BB1477" s="1"/>
      <c r="BC1477" s="1"/>
      <c r="BD1477" s="1"/>
      <c r="BE1477" s="1"/>
    </row>
    <row r="1478">
      <c r="A1478" s="29" t="s">
        <v>516</v>
      </c>
      <c r="B1478" s="29" t="s">
        <v>80</v>
      </c>
      <c r="C1478" s="29" t="s">
        <v>63</v>
      </c>
      <c r="D1478" s="29" t="s">
        <v>187</v>
      </c>
      <c r="E1478" s="36"/>
      <c r="F1478" s="30" t="s">
        <v>188</v>
      </c>
      <c r="G1478" s="31">
        <f t="shared" si="3762"/>
        <v>336.30000000000001</v>
      </c>
      <c r="H1478" s="31">
        <f t="shared" si="3763"/>
        <v>336.30000000000001</v>
      </c>
      <c r="I1478" s="31">
        <f t="shared" si="3764"/>
        <v>336.30000000000001</v>
      </c>
      <c r="J1478" s="31">
        <f t="shared" si="3765"/>
        <v>0</v>
      </c>
      <c r="K1478" s="31">
        <f t="shared" si="3766"/>
        <v>0</v>
      </c>
      <c r="L1478" s="31">
        <f t="shared" si="3767"/>
        <v>0</v>
      </c>
      <c r="M1478" s="31">
        <f t="shared" si="3759"/>
        <v>336.30000000000001</v>
      </c>
      <c r="N1478" s="31">
        <f t="shared" si="3760"/>
        <v>336.30000000000001</v>
      </c>
      <c r="O1478" s="31">
        <f t="shared" si="3761"/>
        <v>336.30000000000001</v>
      </c>
      <c r="P1478" s="31">
        <f t="shared" si="3768"/>
        <v>0</v>
      </c>
      <c r="Q1478" s="31">
        <f t="shared" si="3769"/>
        <v>0</v>
      </c>
      <c r="R1478" s="31">
        <f t="shared" si="3770"/>
        <v>0</v>
      </c>
      <c r="S1478" s="31">
        <f t="shared" si="3771"/>
        <v>0</v>
      </c>
      <c r="T1478" s="31">
        <f t="shared" si="3772"/>
        <v>0</v>
      </c>
      <c r="U1478" s="31">
        <f t="shared" si="3773"/>
        <v>0</v>
      </c>
      <c r="V1478" s="31">
        <f t="shared" si="3774"/>
        <v>0</v>
      </c>
      <c r="W1478" s="31">
        <f t="shared" si="3775"/>
        <v>0</v>
      </c>
      <c r="X1478" s="31">
        <f t="shared" si="3776"/>
        <v>0</v>
      </c>
      <c r="Y1478" s="31">
        <f t="shared" si="3777"/>
        <v>0</v>
      </c>
      <c r="Z1478" s="31">
        <f t="shared" si="3778"/>
        <v>0</v>
      </c>
      <c r="AA1478" s="31">
        <f t="shared" si="3779"/>
        <v>0</v>
      </c>
      <c r="AB1478" s="31">
        <f t="shared" si="3780"/>
        <v>0</v>
      </c>
      <c r="AC1478" s="31">
        <f t="shared" si="3693"/>
        <v>336.30000000000001</v>
      </c>
      <c r="AD1478" s="31">
        <f t="shared" si="3694"/>
        <v>336.30000000000001</v>
      </c>
      <c r="AE1478" s="31">
        <f t="shared" si="3695"/>
        <v>336.30000000000001</v>
      </c>
      <c r="AF1478" s="31">
        <f t="shared" si="3781"/>
        <v>0</v>
      </c>
      <c r="AG1478" s="31">
        <f t="shared" si="3696"/>
        <v>336.30000000000001</v>
      </c>
      <c r="AH1478" s="31">
        <f t="shared" si="3697"/>
        <v>336.30000000000001</v>
      </c>
      <c r="AI1478" s="31">
        <f t="shared" si="3698"/>
        <v>336.30000000000001</v>
      </c>
      <c r="AJ1478" s="31">
        <f t="shared" si="3782"/>
        <v>0</v>
      </c>
      <c r="AK1478" s="31">
        <f t="shared" si="3783"/>
        <v>0</v>
      </c>
      <c r="AL1478" s="31">
        <f t="shared" si="3784"/>
        <v>0</v>
      </c>
      <c r="AM1478" s="31">
        <f t="shared" si="3785"/>
        <v>0</v>
      </c>
      <c r="AN1478" s="31">
        <f t="shared" si="3786"/>
        <v>0</v>
      </c>
      <c r="AO1478" s="31">
        <f t="shared" si="3787"/>
        <v>0</v>
      </c>
      <c r="AP1478" s="31">
        <f t="shared" si="3788"/>
        <v>0</v>
      </c>
      <c r="AQ1478" s="31">
        <f t="shared" si="3789"/>
        <v>0</v>
      </c>
      <c r="AR1478" s="31">
        <f t="shared" si="3790"/>
        <v>0</v>
      </c>
      <c r="AS1478" s="31">
        <f t="shared" si="3690"/>
        <v>336.30000000000001</v>
      </c>
      <c r="AT1478" s="31">
        <f t="shared" si="3691"/>
        <v>336.30000000000001</v>
      </c>
      <c r="AU1478" s="31">
        <f t="shared" si="3692"/>
        <v>336.30000000000001</v>
      </c>
      <c r="AV1478" s="31">
        <f t="shared" si="3791"/>
        <v>0</v>
      </c>
      <c r="AW1478" s="32"/>
      <c r="AX1478" s="32"/>
      <c r="AY1478" s="1"/>
      <c r="AZ1478" s="1"/>
      <c r="BA1478" s="1"/>
      <c r="BB1478" s="1"/>
      <c r="BC1478" s="1"/>
      <c r="BD1478" s="1"/>
      <c r="BE1478" s="1"/>
    </row>
    <row r="1479" ht="31.5">
      <c r="A1479" s="29" t="s">
        <v>516</v>
      </c>
      <c r="B1479" s="29" t="s">
        <v>80</v>
      </c>
      <c r="C1479" s="29" t="s">
        <v>63</v>
      </c>
      <c r="D1479" s="29" t="s">
        <v>187</v>
      </c>
      <c r="E1479" s="29" t="s">
        <v>39</v>
      </c>
      <c r="F1479" s="30" t="s">
        <v>40</v>
      </c>
      <c r="G1479" s="31">
        <v>336.30000000000001</v>
      </c>
      <c r="H1479" s="31">
        <v>336.30000000000001</v>
      </c>
      <c r="I1479" s="31">
        <v>336.30000000000001</v>
      </c>
      <c r="J1479" s="31"/>
      <c r="K1479" s="31"/>
      <c r="L1479" s="31"/>
      <c r="M1479" s="31">
        <f t="shared" si="3759"/>
        <v>336.30000000000001</v>
      </c>
      <c r="N1479" s="31">
        <f t="shared" si="3760"/>
        <v>336.30000000000001</v>
      </c>
      <c r="O1479" s="31">
        <f t="shared" si="3761"/>
        <v>336.30000000000001</v>
      </c>
      <c r="P1479" s="31"/>
      <c r="Q1479" s="31"/>
      <c r="R1479" s="31"/>
      <c r="S1479" s="31"/>
      <c r="T1479" s="31"/>
      <c r="U1479" s="31"/>
      <c r="V1479" s="31"/>
      <c r="W1479" s="31"/>
      <c r="X1479" s="31"/>
      <c r="Y1479" s="31"/>
      <c r="Z1479" s="31"/>
      <c r="AA1479" s="31"/>
      <c r="AB1479" s="31"/>
      <c r="AC1479" s="31">
        <f t="shared" si="3693"/>
        <v>336.30000000000001</v>
      </c>
      <c r="AD1479" s="31">
        <f t="shared" si="3694"/>
        <v>336.30000000000001</v>
      </c>
      <c r="AE1479" s="31">
        <f t="shared" si="3695"/>
        <v>336.30000000000001</v>
      </c>
      <c r="AF1479" s="31"/>
      <c r="AG1479" s="31">
        <f t="shared" si="3696"/>
        <v>336.30000000000001</v>
      </c>
      <c r="AH1479" s="31">
        <f t="shared" si="3697"/>
        <v>336.30000000000001</v>
      </c>
      <c r="AI1479" s="31">
        <f t="shared" si="3698"/>
        <v>336.30000000000001</v>
      </c>
      <c r="AJ1479" s="31"/>
      <c r="AK1479" s="31"/>
      <c r="AL1479" s="31"/>
      <c r="AM1479" s="31"/>
      <c r="AN1479" s="31"/>
      <c r="AO1479" s="31"/>
      <c r="AP1479" s="31"/>
      <c r="AQ1479" s="31"/>
      <c r="AR1479" s="31"/>
      <c r="AS1479" s="31">
        <f t="shared" si="3690"/>
        <v>336.30000000000001</v>
      </c>
      <c r="AT1479" s="31">
        <f t="shared" si="3691"/>
        <v>336.30000000000001</v>
      </c>
      <c r="AU1479" s="31">
        <f t="shared" si="3692"/>
        <v>336.30000000000001</v>
      </c>
      <c r="AV1479" s="31"/>
      <c r="AW1479" s="32"/>
      <c r="AX1479" s="32"/>
      <c r="AY1479" s="1"/>
      <c r="AZ1479" s="1"/>
      <c r="BA1479" s="1"/>
      <c r="BB1479" s="1"/>
      <c r="BC1479" s="1"/>
      <c r="BD1479" s="1"/>
      <c r="BE1479" s="1"/>
    </row>
    <row r="1480" s="19" customFormat="1">
      <c r="A1480" s="20" t="s">
        <v>516</v>
      </c>
      <c r="B1480" s="20" t="s">
        <v>74</v>
      </c>
      <c r="C1480" s="20"/>
      <c r="D1480" s="20"/>
      <c r="E1480" s="20"/>
      <c r="F1480" s="21" t="s">
        <v>201</v>
      </c>
      <c r="G1480" s="22">
        <f t="shared" si="3762"/>
        <v>3903</v>
      </c>
      <c r="H1480" s="22">
        <f t="shared" si="3763"/>
        <v>3903</v>
      </c>
      <c r="I1480" s="22">
        <f t="shared" si="3764"/>
        <v>3903</v>
      </c>
      <c r="J1480" s="22">
        <f t="shared" si="3765"/>
        <v>0</v>
      </c>
      <c r="K1480" s="22">
        <f t="shared" si="3766"/>
        <v>0</v>
      </c>
      <c r="L1480" s="22">
        <f t="shared" si="3767"/>
        <v>0</v>
      </c>
      <c r="M1480" s="22">
        <f t="shared" si="3759"/>
        <v>3903</v>
      </c>
      <c r="N1480" s="22">
        <f t="shared" si="3760"/>
        <v>3903</v>
      </c>
      <c r="O1480" s="22">
        <f t="shared" si="3761"/>
        <v>3903</v>
      </c>
      <c r="P1480" s="22">
        <f t="shared" si="3768"/>
        <v>0</v>
      </c>
      <c r="Q1480" s="22">
        <f t="shared" si="3769"/>
        <v>0</v>
      </c>
      <c r="R1480" s="22">
        <f t="shared" si="3770"/>
        <v>0</v>
      </c>
      <c r="S1480" s="22">
        <f t="shared" si="3771"/>
        <v>0</v>
      </c>
      <c r="T1480" s="22">
        <f t="shared" si="3772"/>
        <v>0</v>
      </c>
      <c r="U1480" s="22">
        <f t="shared" si="3773"/>
        <v>0</v>
      </c>
      <c r="V1480" s="22">
        <f t="shared" si="3774"/>
        <v>0</v>
      </c>
      <c r="W1480" s="22">
        <f t="shared" si="3775"/>
        <v>0</v>
      </c>
      <c r="X1480" s="22">
        <f t="shared" si="3776"/>
        <v>0</v>
      </c>
      <c r="Y1480" s="22">
        <f t="shared" si="3777"/>
        <v>0</v>
      </c>
      <c r="Z1480" s="22">
        <f t="shared" si="3778"/>
        <v>0</v>
      </c>
      <c r="AA1480" s="22">
        <f t="shared" si="3779"/>
        <v>0</v>
      </c>
      <c r="AB1480" s="22">
        <f t="shared" si="3780"/>
        <v>0</v>
      </c>
      <c r="AC1480" s="22">
        <f t="shared" si="3693"/>
        <v>3903</v>
      </c>
      <c r="AD1480" s="22">
        <f t="shared" si="3694"/>
        <v>3903</v>
      </c>
      <c r="AE1480" s="22">
        <f t="shared" si="3695"/>
        <v>3903</v>
      </c>
      <c r="AF1480" s="22">
        <f t="shared" si="3781"/>
        <v>0</v>
      </c>
      <c r="AG1480" s="22">
        <f t="shared" si="3696"/>
        <v>3903</v>
      </c>
      <c r="AH1480" s="22">
        <f t="shared" si="3697"/>
        <v>3903</v>
      </c>
      <c r="AI1480" s="22">
        <f t="shared" si="3698"/>
        <v>3903</v>
      </c>
      <c r="AJ1480" s="22">
        <f t="shared" si="3782"/>
        <v>0</v>
      </c>
      <c r="AK1480" s="22">
        <f t="shared" si="3783"/>
        <v>0</v>
      </c>
      <c r="AL1480" s="22">
        <f t="shared" si="3784"/>
        <v>0</v>
      </c>
      <c r="AM1480" s="22">
        <f t="shared" si="3785"/>
        <v>0</v>
      </c>
      <c r="AN1480" s="22">
        <f t="shared" si="3786"/>
        <v>0</v>
      </c>
      <c r="AO1480" s="22">
        <f t="shared" si="3787"/>
        <v>0</v>
      </c>
      <c r="AP1480" s="22">
        <f t="shared" si="3788"/>
        <v>0</v>
      </c>
      <c r="AQ1480" s="22">
        <f t="shared" si="3789"/>
        <v>0</v>
      </c>
      <c r="AR1480" s="22">
        <f t="shared" si="3790"/>
        <v>0</v>
      </c>
      <c r="AS1480" s="22">
        <f t="shared" si="3690"/>
        <v>3903</v>
      </c>
      <c r="AT1480" s="22">
        <f t="shared" si="3691"/>
        <v>3903</v>
      </c>
      <c r="AU1480" s="22">
        <f t="shared" si="3692"/>
        <v>3903</v>
      </c>
      <c r="AV1480" s="22">
        <f t="shared" si="3791"/>
        <v>0</v>
      </c>
      <c r="AW1480" s="23"/>
      <c r="AX1480" s="23"/>
      <c r="AY1480" s="19"/>
      <c r="AZ1480" s="19"/>
      <c r="BA1480" s="19"/>
      <c r="BB1480" s="19"/>
      <c r="BC1480" s="19"/>
      <c r="BD1480" s="19"/>
      <c r="BE1480" s="19"/>
    </row>
    <row r="1481" s="24" customFormat="1">
      <c r="A1481" s="25" t="s">
        <v>516</v>
      </c>
      <c r="B1481" s="25" t="s">
        <v>74</v>
      </c>
      <c r="C1481" s="25" t="s">
        <v>74</v>
      </c>
      <c r="D1481" s="25"/>
      <c r="E1481" s="25"/>
      <c r="F1481" s="26" t="s">
        <v>221</v>
      </c>
      <c r="G1481" s="27">
        <f>G1482+G1487</f>
        <v>3903</v>
      </c>
      <c r="H1481" s="27">
        <f>H1482+H1487</f>
        <v>3903</v>
      </c>
      <c r="I1481" s="27">
        <f>I1482+I1487</f>
        <v>3903</v>
      </c>
      <c r="J1481" s="27">
        <f>J1482+J1487</f>
        <v>0</v>
      </c>
      <c r="K1481" s="27">
        <f>K1482+K1487</f>
        <v>0</v>
      </c>
      <c r="L1481" s="27">
        <f>L1482+L1487</f>
        <v>0</v>
      </c>
      <c r="M1481" s="27">
        <f t="shared" si="3759"/>
        <v>3903</v>
      </c>
      <c r="N1481" s="27">
        <f t="shared" si="3760"/>
        <v>3903</v>
      </c>
      <c r="O1481" s="27">
        <f t="shared" si="3761"/>
        <v>3903</v>
      </c>
      <c r="P1481" s="27">
        <f>P1482+P1487</f>
        <v>0</v>
      </c>
      <c r="Q1481" s="27">
        <f>Q1482+Q1487</f>
        <v>0</v>
      </c>
      <c r="R1481" s="27">
        <f>R1482+R1487</f>
        <v>0</v>
      </c>
      <c r="S1481" s="27">
        <f>S1482+S1487</f>
        <v>0</v>
      </c>
      <c r="T1481" s="27">
        <f>T1482+T1487</f>
        <v>0</v>
      </c>
      <c r="U1481" s="27">
        <f>U1482+U1487</f>
        <v>0</v>
      </c>
      <c r="V1481" s="27">
        <f>V1482+V1487</f>
        <v>0</v>
      </c>
      <c r="W1481" s="27">
        <f>W1482+W1487</f>
        <v>0</v>
      </c>
      <c r="X1481" s="27">
        <f>X1482+X1487</f>
        <v>0</v>
      </c>
      <c r="Y1481" s="27">
        <f>Y1482+Y1487</f>
        <v>0</v>
      </c>
      <c r="Z1481" s="27">
        <f>Z1482+Z1487</f>
        <v>0</v>
      </c>
      <c r="AA1481" s="27">
        <f>AA1482+AA1487</f>
        <v>0</v>
      </c>
      <c r="AB1481" s="27">
        <f>AB1482+AB1487</f>
        <v>0</v>
      </c>
      <c r="AC1481" s="27">
        <f t="shared" si="3693"/>
        <v>3903</v>
      </c>
      <c r="AD1481" s="27">
        <f t="shared" si="3694"/>
        <v>3903</v>
      </c>
      <c r="AE1481" s="27">
        <f t="shared" si="3695"/>
        <v>3903</v>
      </c>
      <c r="AF1481" s="27">
        <f>AF1482+AF1487</f>
        <v>0</v>
      </c>
      <c r="AG1481" s="27">
        <f t="shared" si="3696"/>
        <v>3903</v>
      </c>
      <c r="AH1481" s="27">
        <f t="shared" si="3697"/>
        <v>3903</v>
      </c>
      <c r="AI1481" s="27">
        <f t="shared" si="3698"/>
        <v>3903</v>
      </c>
      <c r="AJ1481" s="27">
        <f>AJ1482+AJ1487</f>
        <v>0</v>
      </c>
      <c r="AK1481" s="27">
        <f>AK1482+AK1487</f>
        <v>0</v>
      </c>
      <c r="AL1481" s="27">
        <f>AL1482+AL1487</f>
        <v>0</v>
      </c>
      <c r="AM1481" s="27">
        <f>AM1482+AM1487</f>
        <v>0</v>
      </c>
      <c r="AN1481" s="27">
        <f>AN1482+AN1487</f>
        <v>0</v>
      </c>
      <c r="AO1481" s="27">
        <f>AO1482+AO1487</f>
        <v>0</v>
      </c>
      <c r="AP1481" s="27">
        <f>AP1482+AP1487</f>
        <v>0</v>
      </c>
      <c r="AQ1481" s="27">
        <f>AQ1482+AQ1487</f>
        <v>0</v>
      </c>
      <c r="AR1481" s="27">
        <f>AR1482+AR1487</f>
        <v>0</v>
      </c>
      <c r="AS1481" s="27">
        <f t="shared" si="3690"/>
        <v>3903</v>
      </c>
      <c r="AT1481" s="27">
        <f t="shared" si="3691"/>
        <v>3903</v>
      </c>
      <c r="AU1481" s="27">
        <f t="shared" si="3692"/>
        <v>3903</v>
      </c>
      <c r="AV1481" s="27">
        <f>AV1482+AV1487</f>
        <v>0</v>
      </c>
      <c r="AW1481" s="28"/>
      <c r="AX1481" s="28"/>
      <c r="AY1481" s="24"/>
      <c r="AZ1481" s="24"/>
      <c r="BA1481" s="24"/>
      <c r="BB1481" s="24"/>
      <c r="BC1481" s="24"/>
      <c r="BD1481" s="24"/>
      <c r="BE1481" s="24"/>
    </row>
    <row r="1482" ht="31.5">
      <c r="A1482" s="29" t="s">
        <v>516</v>
      </c>
      <c r="B1482" s="29" t="s">
        <v>74</v>
      </c>
      <c r="C1482" s="29" t="s">
        <v>74</v>
      </c>
      <c r="D1482" s="29" t="s">
        <v>203</v>
      </c>
      <c r="E1482" s="36"/>
      <c r="F1482" s="30" t="s">
        <v>204</v>
      </c>
      <c r="G1482" s="31">
        <f t="shared" ref="G1482:G1504" si="3792">G1483</f>
        <v>3353</v>
      </c>
      <c r="H1482" s="31">
        <f t="shared" ref="H1482:H1504" si="3793">H1483</f>
        <v>3353</v>
      </c>
      <c r="I1482" s="31">
        <f t="shared" ref="I1482:I1504" si="3794">I1483</f>
        <v>3353</v>
      </c>
      <c r="J1482" s="31">
        <f t="shared" ref="J1482:J1504" si="3795">J1483</f>
        <v>0</v>
      </c>
      <c r="K1482" s="31">
        <f t="shared" ref="K1482:K1504" si="3796">K1483</f>
        <v>0</v>
      </c>
      <c r="L1482" s="31">
        <f t="shared" ref="L1482:L1504" si="3797">L1483</f>
        <v>0</v>
      </c>
      <c r="M1482" s="31">
        <f t="shared" si="3759"/>
        <v>3353</v>
      </c>
      <c r="N1482" s="31">
        <f t="shared" si="3760"/>
        <v>3353</v>
      </c>
      <c r="O1482" s="31">
        <f t="shared" si="3761"/>
        <v>3353</v>
      </c>
      <c r="P1482" s="31">
        <f t="shared" ref="P1482:P1504" si="3798">P1483</f>
        <v>0</v>
      </c>
      <c r="Q1482" s="31">
        <f t="shared" ref="Q1482:Q1504" si="3799">Q1483</f>
        <v>0</v>
      </c>
      <c r="R1482" s="31">
        <f t="shared" ref="R1482:R1504" si="3800">R1483</f>
        <v>0</v>
      </c>
      <c r="S1482" s="31">
        <f t="shared" ref="S1482:S1504" si="3801">S1483</f>
        <v>0</v>
      </c>
      <c r="T1482" s="31">
        <f t="shared" ref="T1482:T1504" si="3802">T1483</f>
        <v>0</v>
      </c>
      <c r="U1482" s="31">
        <f t="shared" ref="U1482:U1504" si="3803">U1483</f>
        <v>0</v>
      </c>
      <c r="V1482" s="31">
        <f t="shared" ref="V1482:V1504" si="3804">V1483</f>
        <v>0</v>
      </c>
      <c r="W1482" s="31">
        <f t="shared" ref="W1482:W1504" si="3805">W1483</f>
        <v>0</v>
      </c>
      <c r="X1482" s="31">
        <f t="shared" ref="X1482:X1504" si="3806">X1483</f>
        <v>0</v>
      </c>
      <c r="Y1482" s="31">
        <f t="shared" ref="Y1482:Y1504" si="3807">Y1483</f>
        <v>0</v>
      </c>
      <c r="Z1482" s="31">
        <f t="shared" ref="Z1482:Z1504" si="3808">Z1483</f>
        <v>0</v>
      </c>
      <c r="AA1482" s="31">
        <f t="shared" ref="AA1482:AA1504" si="3809">AA1483</f>
        <v>0</v>
      </c>
      <c r="AB1482" s="31">
        <f t="shared" ref="AB1482:AB1504" si="3810">AB1483</f>
        <v>0</v>
      </c>
      <c r="AC1482" s="31">
        <f t="shared" si="3693"/>
        <v>3353</v>
      </c>
      <c r="AD1482" s="31">
        <f t="shared" si="3694"/>
        <v>3353</v>
      </c>
      <c r="AE1482" s="31">
        <f t="shared" si="3695"/>
        <v>3353</v>
      </c>
      <c r="AF1482" s="31">
        <f t="shared" ref="AF1482:AF1504" si="3811">AF1483</f>
        <v>0</v>
      </c>
      <c r="AG1482" s="31">
        <f t="shared" si="3696"/>
        <v>3353</v>
      </c>
      <c r="AH1482" s="31">
        <f t="shared" si="3697"/>
        <v>3353</v>
      </c>
      <c r="AI1482" s="31">
        <f t="shared" si="3698"/>
        <v>3353</v>
      </c>
      <c r="AJ1482" s="31">
        <f t="shared" ref="AJ1482:AJ1504" si="3812">AJ1483</f>
        <v>0</v>
      </c>
      <c r="AK1482" s="31">
        <f t="shared" ref="AK1482:AK1504" si="3813">AK1483</f>
        <v>0</v>
      </c>
      <c r="AL1482" s="31">
        <f t="shared" ref="AL1482:AL1504" si="3814">AL1483</f>
        <v>0</v>
      </c>
      <c r="AM1482" s="31">
        <f t="shared" ref="AM1482:AM1504" si="3815">AM1483</f>
        <v>0</v>
      </c>
      <c r="AN1482" s="31">
        <f t="shared" ref="AN1482:AN1504" si="3816">AN1483</f>
        <v>0</v>
      </c>
      <c r="AO1482" s="31">
        <f t="shared" ref="AO1482:AO1504" si="3817">AO1483</f>
        <v>0</v>
      </c>
      <c r="AP1482" s="31">
        <f t="shared" ref="AP1482:AP1504" si="3818">AP1483</f>
        <v>0</v>
      </c>
      <c r="AQ1482" s="31">
        <f t="shared" ref="AQ1482:AQ1504" si="3819">AQ1483</f>
        <v>0</v>
      </c>
      <c r="AR1482" s="31">
        <f t="shared" ref="AR1482:AR1504" si="3820">AR1483</f>
        <v>0</v>
      </c>
      <c r="AS1482" s="31">
        <f t="shared" si="3690"/>
        <v>3353</v>
      </c>
      <c r="AT1482" s="31">
        <f t="shared" si="3691"/>
        <v>3353</v>
      </c>
      <c r="AU1482" s="31">
        <f t="shared" si="3692"/>
        <v>3353</v>
      </c>
      <c r="AV1482" s="31">
        <f t="shared" ref="AV1482:AV1504" si="3821">AV1483</f>
        <v>0</v>
      </c>
      <c r="AW1482" s="32"/>
      <c r="AX1482" s="32"/>
      <c r="AY1482" s="1"/>
      <c r="AZ1482" s="1"/>
      <c r="BA1482" s="1"/>
      <c r="BB1482" s="1"/>
      <c r="BC1482" s="1"/>
      <c r="BD1482" s="1"/>
      <c r="BE1482" s="1"/>
    </row>
    <row r="1483" hidden="1">
      <c r="A1483" s="29" t="s">
        <v>516</v>
      </c>
      <c r="B1483" s="29" t="s">
        <v>74</v>
      </c>
      <c r="C1483" s="29" t="s">
        <v>74</v>
      </c>
      <c r="D1483" s="29" t="s">
        <v>205</v>
      </c>
      <c r="E1483" s="36"/>
      <c r="F1483" s="30" t="s">
        <v>34</v>
      </c>
      <c r="G1483" s="31">
        <f t="shared" si="3792"/>
        <v>3353</v>
      </c>
      <c r="H1483" s="31">
        <f t="shared" si="3793"/>
        <v>3353</v>
      </c>
      <c r="I1483" s="31">
        <f t="shared" si="3794"/>
        <v>3353</v>
      </c>
      <c r="J1483" s="31">
        <f t="shared" si="3795"/>
        <v>0</v>
      </c>
      <c r="K1483" s="31">
        <f t="shared" si="3796"/>
        <v>0</v>
      </c>
      <c r="L1483" s="31">
        <f t="shared" si="3797"/>
        <v>0</v>
      </c>
      <c r="M1483" s="31">
        <f t="shared" si="3759"/>
        <v>3353</v>
      </c>
      <c r="N1483" s="31">
        <f t="shared" si="3760"/>
        <v>3353</v>
      </c>
      <c r="O1483" s="31">
        <f t="shared" si="3761"/>
        <v>3353</v>
      </c>
      <c r="P1483" s="31">
        <f t="shared" si="3798"/>
        <v>0</v>
      </c>
      <c r="Q1483" s="31">
        <f t="shared" si="3799"/>
        <v>0</v>
      </c>
      <c r="R1483" s="31">
        <f t="shared" si="3800"/>
        <v>0</v>
      </c>
      <c r="S1483" s="31">
        <f t="shared" si="3801"/>
        <v>0</v>
      </c>
      <c r="T1483" s="31">
        <f t="shared" si="3802"/>
        <v>0</v>
      </c>
      <c r="U1483" s="31">
        <f t="shared" si="3803"/>
        <v>0</v>
      </c>
      <c r="V1483" s="31">
        <f t="shared" si="3804"/>
        <v>0</v>
      </c>
      <c r="W1483" s="31">
        <f t="shared" si="3805"/>
        <v>0</v>
      </c>
      <c r="X1483" s="31">
        <f t="shared" si="3806"/>
        <v>0</v>
      </c>
      <c r="Y1483" s="31">
        <f t="shared" si="3807"/>
        <v>0</v>
      </c>
      <c r="Z1483" s="31">
        <f t="shared" si="3808"/>
        <v>0</v>
      </c>
      <c r="AA1483" s="31">
        <f t="shared" si="3809"/>
        <v>0</v>
      </c>
      <c r="AB1483" s="31">
        <f t="shared" si="3810"/>
        <v>0</v>
      </c>
      <c r="AC1483" s="31">
        <f t="shared" si="3693"/>
        <v>3353</v>
      </c>
      <c r="AD1483" s="31">
        <f t="shared" si="3694"/>
        <v>3353</v>
      </c>
      <c r="AE1483" s="31">
        <f t="shared" si="3695"/>
        <v>3353</v>
      </c>
      <c r="AF1483" s="31">
        <f t="shared" si="3811"/>
        <v>0</v>
      </c>
      <c r="AG1483" s="31">
        <f t="shared" si="3696"/>
        <v>3353</v>
      </c>
      <c r="AH1483" s="31">
        <f t="shared" si="3697"/>
        <v>3353</v>
      </c>
      <c r="AI1483" s="31">
        <f t="shared" si="3698"/>
        <v>3353</v>
      </c>
      <c r="AJ1483" s="31">
        <f t="shared" si="3812"/>
        <v>0</v>
      </c>
      <c r="AK1483" s="31">
        <f t="shared" si="3813"/>
        <v>0</v>
      </c>
      <c r="AL1483" s="31">
        <f t="shared" si="3814"/>
        <v>0</v>
      </c>
      <c r="AM1483" s="31">
        <f t="shared" si="3815"/>
        <v>0</v>
      </c>
      <c r="AN1483" s="31">
        <f t="shared" si="3816"/>
        <v>0</v>
      </c>
      <c r="AO1483" s="31">
        <f t="shared" si="3817"/>
        <v>0</v>
      </c>
      <c r="AP1483" s="31">
        <f t="shared" si="3818"/>
        <v>0</v>
      </c>
      <c r="AQ1483" s="31">
        <f t="shared" si="3819"/>
        <v>0</v>
      </c>
      <c r="AR1483" s="31">
        <f t="shared" si="3820"/>
        <v>0</v>
      </c>
      <c r="AS1483" s="31">
        <f t="shared" si="3690"/>
        <v>3353</v>
      </c>
      <c r="AT1483" s="31">
        <f t="shared" si="3691"/>
        <v>3353</v>
      </c>
      <c r="AU1483" s="31">
        <f t="shared" si="3692"/>
        <v>3353</v>
      </c>
      <c r="AV1483" s="31">
        <f t="shared" si="3821"/>
        <v>0</v>
      </c>
      <c r="AW1483" s="32">
        <v>0</v>
      </c>
      <c r="AX1483" s="32"/>
      <c r="AY1483" s="1" t="s">
        <v>152</v>
      </c>
      <c r="AZ1483" s="1"/>
      <c r="BA1483" s="1"/>
      <c r="BB1483" s="1"/>
      <c r="BC1483" s="1"/>
      <c r="BD1483" s="1"/>
      <c r="BE1483" s="1"/>
    </row>
    <row r="1484" ht="47.25">
      <c r="A1484" s="29" t="s">
        <v>516</v>
      </c>
      <c r="B1484" s="29" t="s">
        <v>74</v>
      </c>
      <c r="C1484" s="29" t="s">
        <v>74</v>
      </c>
      <c r="D1484" s="29" t="s">
        <v>236</v>
      </c>
      <c r="E1484" s="36"/>
      <c r="F1484" s="30" t="s">
        <v>237</v>
      </c>
      <c r="G1484" s="31">
        <f t="shared" si="3792"/>
        <v>3353</v>
      </c>
      <c r="H1484" s="31">
        <f t="shared" si="3793"/>
        <v>3353</v>
      </c>
      <c r="I1484" s="31">
        <f t="shared" si="3794"/>
        <v>3353</v>
      </c>
      <c r="J1484" s="31">
        <f t="shared" si="3795"/>
        <v>0</v>
      </c>
      <c r="K1484" s="31">
        <f t="shared" si="3796"/>
        <v>0</v>
      </c>
      <c r="L1484" s="31">
        <f t="shared" si="3797"/>
        <v>0</v>
      </c>
      <c r="M1484" s="31">
        <f t="shared" si="3759"/>
        <v>3353</v>
      </c>
      <c r="N1484" s="31">
        <f t="shared" si="3760"/>
        <v>3353</v>
      </c>
      <c r="O1484" s="31">
        <f t="shared" si="3761"/>
        <v>3353</v>
      </c>
      <c r="P1484" s="31">
        <f t="shared" si="3798"/>
        <v>0</v>
      </c>
      <c r="Q1484" s="31">
        <f t="shared" si="3799"/>
        <v>0</v>
      </c>
      <c r="R1484" s="31">
        <f t="shared" si="3800"/>
        <v>0</v>
      </c>
      <c r="S1484" s="31">
        <f t="shared" si="3801"/>
        <v>0</v>
      </c>
      <c r="T1484" s="31">
        <f t="shared" si="3802"/>
        <v>0</v>
      </c>
      <c r="U1484" s="31">
        <f t="shared" si="3803"/>
        <v>0</v>
      </c>
      <c r="V1484" s="31">
        <f t="shared" si="3804"/>
        <v>0</v>
      </c>
      <c r="W1484" s="31">
        <f t="shared" si="3805"/>
        <v>0</v>
      </c>
      <c r="X1484" s="31">
        <f t="shared" si="3806"/>
        <v>0</v>
      </c>
      <c r="Y1484" s="31">
        <f t="shared" si="3807"/>
        <v>0</v>
      </c>
      <c r="Z1484" s="31">
        <f t="shared" si="3808"/>
        <v>0</v>
      </c>
      <c r="AA1484" s="31">
        <f t="shared" si="3809"/>
        <v>0</v>
      </c>
      <c r="AB1484" s="31">
        <f t="shared" si="3810"/>
        <v>0</v>
      </c>
      <c r="AC1484" s="31">
        <f t="shared" si="3693"/>
        <v>3353</v>
      </c>
      <c r="AD1484" s="31">
        <f t="shared" si="3694"/>
        <v>3353</v>
      </c>
      <c r="AE1484" s="31">
        <f t="shared" si="3695"/>
        <v>3353</v>
      </c>
      <c r="AF1484" s="31">
        <f t="shared" si="3811"/>
        <v>0</v>
      </c>
      <c r="AG1484" s="31">
        <f t="shared" si="3696"/>
        <v>3353</v>
      </c>
      <c r="AH1484" s="31">
        <f t="shared" si="3697"/>
        <v>3353</v>
      </c>
      <c r="AI1484" s="31">
        <f t="shared" si="3698"/>
        <v>3353</v>
      </c>
      <c r="AJ1484" s="31">
        <f t="shared" si="3812"/>
        <v>0</v>
      </c>
      <c r="AK1484" s="31">
        <f t="shared" si="3813"/>
        <v>0</v>
      </c>
      <c r="AL1484" s="31">
        <f t="shared" si="3814"/>
        <v>0</v>
      </c>
      <c r="AM1484" s="31">
        <f t="shared" si="3815"/>
        <v>0</v>
      </c>
      <c r="AN1484" s="31">
        <f t="shared" si="3816"/>
        <v>0</v>
      </c>
      <c r="AO1484" s="31">
        <f t="shared" si="3817"/>
        <v>0</v>
      </c>
      <c r="AP1484" s="31">
        <f t="shared" si="3818"/>
        <v>0</v>
      </c>
      <c r="AQ1484" s="31">
        <f t="shared" si="3819"/>
        <v>0</v>
      </c>
      <c r="AR1484" s="31">
        <f t="shared" si="3820"/>
        <v>0</v>
      </c>
      <c r="AS1484" s="31">
        <f t="shared" si="3690"/>
        <v>3353</v>
      </c>
      <c r="AT1484" s="31">
        <f t="shared" si="3691"/>
        <v>3353</v>
      </c>
      <c r="AU1484" s="31">
        <f t="shared" si="3692"/>
        <v>3353</v>
      </c>
      <c r="AV1484" s="31">
        <f t="shared" si="3821"/>
        <v>0</v>
      </c>
      <c r="AW1484" s="32"/>
      <c r="AX1484" s="32"/>
      <c r="AY1484" s="1"/>
      <c r="AZ1484" s="1"/>
      <c r="BA1484" s="1"/>
      <c r="BB1484" s="1"/>
      <c r="BC1484" s="1"/>
      <c r="BD1484" s="1"/>
      <c r="BE1484" s="1"/>
    </row>
    <row r="1485" ht="63">
      <c r="A1485" s="29" t="s">
        <v>516</v>
      </c>
      <c r="B1485" s="29" t="s">
        <v>74</v>
      </c>
      <c r="C1485" s="29" t="s">
        <v>74</v>
      </c>
      <c r="D1485" s="29" t="s">
        <v>485</v>
      </c>
      <c r="E1485" s="36"/>
      <c r="F1485" s="30" t="s">
        <v>486</v>
      </c>
      <c r="G1485" s="31">
        <f t="shared" si="3792"/>
        <v>3353</v>
      </c>
      <c r="H1485" s="31">
        <f t="shared" si="3793"/>
        <v>3353</v>
      </c>
      <c r="I1485" s="31">
        <f t="shared" si="3794"/>
        <v>3353</v>
      </c>
      <c r="J1485" s="31">
        <f t="shared" si="3795"/>
        <v>0</v>
      </c>
      <c r="K1485" s="31">
        <f t="shared" si="3796"/>
        <v>0</v>
      </c>
      <c r="L1485" s="31">
        <f t="shared" si="3797"/>
        <v>0</v>
      </c>
      <c r="M1485" s="31">
        <f t="shared" si="3759"/>
        <v>3353</v>
      </c>
      <c r="N1485" s="31">
        <f t="shared" si="3760"/>
        <v>3353</v>
      </c>
      <c r="O1485" s="31">
        <f t="shared" si="3761"/>
        <v>3353</v>
      </c>
      <c r="P1485" s="31">
        <f t="shared" si="3798"/>
        <v>0</v>
      </c>
      <c r="Q1485" s="31">
        <f t="shared" si="3799"/>
        <v>0</v>
      </c>
      <c r="R1485" s="31">
        <f t="shared" si="3800"/>
        <v>0</v>
      </c>
      <c r="S1485" s="31">
        <f t="shared" si="3801"/>
        <v>0</v>
      </c>
      <c r="T1485" s="31">
        <f t="shared" si="3802"/>
        <v>0</v>
      </c>
      <c r="U1485" s="31">
        <f t="shared" si="3803"/>
        <v>0</v>
      </c>
      <c r="V1485" s="31">
        <f t="shared" si="3804"/>
        <v>0</v>
      </c>
      <c r="W1485" s="31">
        <f t="shared" si="3805"/>
        <v>0</v>
      </c>
      <c r="X1485" s="31">
        <f t="shared" si="3806"/>
        <v>0</v>
      </c>
      <c r="Y1485" s="31">
        <f t="shared" si="3807"/>
        <v>0</v>
      </c>
      <c r="Z1485" s="31">
        <f t="shared" si="3808"/>
        <v>0</v>
      </c>
      <c r="AA1485" s="31">
        <f t="shared" si="3809"/>
        <v>0</v>
      </c>
      <c r="AB1485" s="31">
        <f t="shared" si="3810"/>
        <v>0</v>
      </c>
      <c r="AC1485" s="31">
        <f t="shared" si="3693"/>
        <v>3353</v>
      </c>
      <c r="AD1485" s="31">
        <f t="shared" si="3694"/>
        <v>3353</v>
      </c>
      <c r="AE1485" s="31">
        <f t="shared" si="3695"/>
        <v>3353</v>
      </c>
      <c r="AF1485" s="31">
        <f t="shared" si="3811"/>
        <v>0</v>
      </c>
      <c r="AG1485" s="31">
        <f t="shared" si="3696"/>
        <v>3353</v>
      </c>
      <c r="AH1485" s="31">
        <f t="shared" si="3697"/>
        <v>3353</v>
      </c>
      <c r="AI1485" s="31">
        <f t="shared" si="3698"/>
        <v>3353</v>
      </c>
      <c r="AJ1485" s="31">
        <f t="shared" si="3812"/>
        <v>0</v>
      </c>
      <c r="AK1485" s="31">
        <f t="shared" si="3813"/>
        <v>0</v>
      </c>
      <c r="AL1485" s="31">
        <f t="shared" si="3814"/>
        <v>0</v>
      </c>
      <c r="AM1485" s="31">
        <f t="shared" si="3815"/>
        <v>0</v>
      </c>
      <c r="AN1485" s="31">
        <f t="shared" si="3816"/>
        <v>0</v>
      </c>
      <c r="AO1485" s="31">
        <f t="shared" si="3817"/>
        <v>0</v>
      </c>
      <c r="AP1485" s="31">
        <f t="shared" si="3818"/>
        <v>0</v>
      </c>
      <c r="AQ1485" s="31">
        <f t="shared" si="3819"/>
        <v>0</v>
      </c>
      <c r="AR1485" s="31">
        <f t="shared" si="3820"/>
        <v>0</v>
      </c>
      <c r="AS1485" s="31">
        <f t="shared" si="3690"/>
        <v>3353</v>
      </c>
      <c r="AT1485" s="31">
        <f t="shared" si="3691"/>
        <v>3353</v>
      </c>
      <c r="AU1485" s="31">
        <f t="shared" si="3692"/>
        <v>3353</v>
      </c>
      <c r="AV1485" s="31">
        <f t="shared" si="3821"/>
        <v>0</v>
      </c>
      <c r="AW1485" s="32"/>
      <c r="AX1485" s="32"/>
      <c r="AY1485" s="1"/>
      <c r="AZ1485" s="1"/>
      <c r="BA1485" s="1"/>
      <c r="BB1485" s="1"/>
      <c r="BC1485" s="1"/>
      <c r="BD1485" s="1"/>
      <c r="BE1485" s="1"/>
    </row>
    <row r="1486" ht="31.5">
      <c r="A1486" s="29" t="s">
        <v>516</v>
      </c>
      <c r="B1486" s="29" t="s">
        <v>74</v>
      </c>
      <c r="C1486" s="29" t="s">
        <v>74</v>
      </c>
      <c r="D1486" s="29" t="s">
        <v>485</v>
      </c>
      <c r="E1486" s="29" t="s">
        <v>129</v>
      </c>
      <c r="F1486" s="30" t="s">
        <v>130</v>
      </c>
      <c r="G1486" s="31">
        <v>3353</v>
      </c>
      <c r="H1486" s="31">
        <v>3353</v>
      </c>
      <c r="I1486" s="31">
        <v>3353</v>
      </c>
      <c r="J1486" s="31"/>
      <c r="K1486" s="31"/>
      <c r="L1486" s="31"/>
      <c r="M1486" s="31">
        <f t="shared" si="3759"/>
        <v>3353</v>
      </c>
      <c r="N1486" s="31">
        <f t="shared" si="3760"/>
        <v>3353</v>
      </c>
      <c r="O1486" s="31">
        <f t="shared" si="3761"/>
        <v>3353</v>
      </c>
      <c r="P1486" s="31"/>
      <c r="Q1486" s="31"/>
      <c r="R1486" s="31"/>
      <c r="S1486" s="31"/>
      <c r="T1486" s="31"/>
      <c r="U1486" s="31"/>
      <c r="V1486" s="31"/>
      <c r="W1486" s="31"/>
      <c r="X1486" s="31"/>
      <c r="Y1486" s="31"/>
      <c r="Z1486" s="31"/>
      <c r="AA1486" s="31"/>
      <c r="AB1486" s="31"/>
      <c r="AC1486" s="31">
        <f t="shared" si="3693"/>
        <v>3353</v>
      </c>
      <c r="AD1486" s="31">
        <f t="shared" si="3694"/>
        <v>3353</v>
      </c>
      <c r="AE1486" s="31">
        <f t="shared" si="3695"/>
        <v>3353</v>
      </c>
      <c r="AF1486" s="31"/>
      <c r="AG1486" s="31">
        <f t="shared" si="3696"/>
        <v>3353</v>
      </c>
      <c r="AH1486" s="31">
        <f t="shared" si="3697"/>
        <v>3353</v>
      </c>
      <c r="AI1486" s="31">
        <f t="shared" si="3698"/>
        <v>3353</v>
      </c>
      <c r="AJ1486" s="31"/>
      <c r="AK1486" s="31"/>
      <c r="AL1486" s="31"/>
      <c r="AM1486" s="31"/>
      <c r="AN1486" s="31"/>
      <c r="AO1486" s="31"/>
      <c r="AP1486" s="31"/>
      <c r="AQ1486" s="31"/>
      <c r="AR1486" s="31"/>
      <c r="AS1486" s="31">
        <f t="shared" si="3690"/>
        <v>3353</v>
      </c>
      <c r="AT1486" s="31">
        <f t="shared" si="3691"/>
        <v>3353</v>
      </c>
      <c r="AU1486" s="31">
        <f t="shared" si="3692"/>
        <v>3353</v>
      </c>
      <c r="AV1486" s="31"/>
      <c r="AW1486" s="32"/>
      <c r="AX1486" s="32"/>
      <c r="AY1486" s="1"/>
      <c r="AZ1486" s="1"/>
      <c r="BA1486" s="1"/>
      <c r="BB1486" s="1"/>
      <c r="BC1486" s="1"/>
      <c r="BD1486" s="1"/>
      <c r="BE1486" s="1"/>
    </row>
    <row r="1487" ht="47.25">
      <c r="A1487" s="29" t="s">
        <v>516</v>
      </c>
      <c r="B1487" s="29" t="s">
        <v>74</v>
      </c>
      <c r="C1487" s="29" t="s">
        <v>74</v>
      </c>
      <c r="D1487" s="29" t="s">
        <v>248</v>
      </c>
      <c r="E1487" s="36"/>
      <c r="F1487" s="30" t="s">
        <v>249</v>
      </c>
      <c r="G1487" s="31">
        <f t="shared" si="3792"/>
        <v>550</v>
      </c>
      <c r="H1487" s="31">
        <f t="shared" si="3793"/>
        <v>550</v>
      </c>
      <c r="I1487" s="31">
        <f t="shared" si="3794"/>
        <v>550</v>
      </c>
      <c r="J1487" s="31">
        <f t="shared" si="3795"/>
        <v>0</v>
      </c>
      <c r="K1487" s="31">
        <f t="shared" si="3796"/>
        <v>0</v>
      </c>
      <c r="L1487" s="31">
        <f t="shared" si="3797"/>
        <v>0</v>
      </c>
      <c r="M1487" s="31">
        <f t="shared" si="3759"/>
        <v>550</v>
      </c>
      <c r="N1487" s="31">
        <f t="shared" si="3760"/>
        <v>550</v>
      </c>
      <c r="O1487" s="31">
        <f t="shared" si="3761"/>
        <v>550</v>
      </c>
      <c r="P1487" s="31">
        <f t="shared" si="3798"/>
        <v>0</v>
      </c>
      <c r="Q1487" s="31">
        <f t="shared" si="3799"/>
        <v>0</v>
      </c>
      <c r="R1487" s="31">
        <f t="shared" si="3800"/>
        <v>0</v>
      </c>
      <c r="S1487" s="31">
        <f t="shared" si="3801"/>
        <v>0</v>
      </c>
      <c r="T1487" s="31">
        <f t="shared" si="3802"/>
        <v>0</v>
      </c>
      <c r="U1487" s="31">
        <f t="shared" si="3803"/>
        <v>0</v>
      </c>
      <c r="V1487" s="31">
        <f t="shared" si="3804"/>
        <v>0</v>
      </c>
      <c r="W1487" s="31">
        <f t="shared" si="3805"/>
        <v>0</v>
      </c>
      <c r="X1487" s="31">
        <f t="shared" si="3806"/>
        <v>0</v>
      </c>
      <c r="Y1487" s="31">
        <f t="shared" si="3807"/>
        <v>0</v>
      </c>
      <c r="Z1487" s="31">
        <f t="shared" si="3808"/>
        <v>0</v>
      </c>
      <c r="AA1487" s="31">
        <f t="shared" si="3809"/>
        <v>0</v>
      </c>
      <c r="AB1487" s="31">
        <f t="shared" si="3810"/>
        <v>0</v>
      </c>
      <c r="AC1487" s="31">
        <f t="shared" si="3693"/>
        <v>550</v>
      </c>
      <c r="AD1487" s="31">
        <f t="shared" si="3694"/>
        <v>550</v>
      </c>
      <c r="AE1487" s="31">
        <f t="shared" si="3695"/>
        <v>550</v>
      </c>
      <c r="AF1487" s="31">
        <f t="shared" si="3811"/>
        <v>0</v>
      </c>
      <c r="AG1487" s="31">
        <f t="shared" si="3696"/>
        <v>550</v>
      </c>
      <c r="AH1487" s="31">
        <f t="shared" si="3697"/>
        <v>550</v>
      </c>
      <c r="AI1487" s="31">
        <f t="shared" si="3698"/>
        <v>550</v>
      </c>
      <c r="AJ1487" s="31">
        <f t="shared" si="3812"/>
        <v>0</v>
      </c>
      <c r="AK1487" s="31">
        <f t="shared" si="3813"/>
        <v>0</v>
      </c>
      <c r="AL1487" s="31">
        <f t="shared" si="3814"/>
        <v>0</v>
      </c>
      <c r="AM1487" s="31">
        <f t="shared" si="3815"/>
        <v>0</v>
      </c>
      <c r="AN1487" s="31">
        <f t="shared" si="3816"/>
        <v>0</v>
      </c>
      <c r="AO1487" s="31">
        <f t="shared" si="3817"/>
        <v>0</v>
      </c>
      <c r="AP1487" s="31">
        <f t="shared" si="3818"/>
        <v>0</v>
      </c>
      <c r="AQ1487" s="31">
        <f t="shared" si="3819"/>
        <v>0</v>
      </c>
      <c r="AR1487" s="31">
        <f t="shared" si="3820"/>
        <v>0</v>
      </c>
      <c r="AS1487" s="31">
        <f t="shared" si="3690"/>
        <v>550</v>
      </c>
      <c r="AT1487" s="31">
        <f t="shared" si="3691"/>
        <v>550</v>
      </c>
      <c r="AU1487" s="31">
        <f t="shared" si="3692"/>
        <v>550</v>
      </c>
      <c r="AV1487" s="31">
        <f t="shared" si="3821"/>
        <v>0</v>
      </c>
      <c r="AW1487" s="32"/>
      <c r="AX1487" s="32"/>
      <c r="AY1487" s="1"/>
      <c r="AZ1487" s="1"/>
      <c r="BA1487" s="1"/>
      <c r="BB1487" s="1"/>
      <c r="BC1487" s="1"/>
      <c r="BD1487" s="1"/>
      <c r="BE1487" s="1"/>
    </row>
    <row r="1488" hidden="1">
      <c r="A1488" s="29" t="s">
        <v>516</v>
      </c>
      <c r="B1488" s="29" t="s">
        <v>74</v>
      </c>
      <c r="C1488" s="29" t="s">
        <v>74</v>
      </c>
      <c r="D1488" s="29" t="s">
        <v>250</v>
      </c>
      <c r="E1488" s="36"/>
      <c r="F1488" s="30" t="s">
        <v>34</v>
      </c>
      <c r="G1488" s="31">
        <f t="shared" si="3792"/>
        <v>550</v>
      </c>
      <c r="H1488" s="31">
        <f t="shared" si="3793"/>
        <v>550</v>
      </c>
      <c r="I1488" s="31">
        <f t="shared" si="3794"/>
        <v>550</v>
      </c>
      <c r="J1488" s="31">
        <f t="shared" si="3795"/>
        <v>0</v>
      </c>
      <c r="K1488" s="31">
        <f t="shared" si="3796"/>
        <v>0</v>
      </c>
      <c r="L1488" s="31">
        <f t="shared" si="3797"/>
        <v>0</v>
      </c>
      <c r="M1488" s="31">
        <f t="shared" si="3759"/>
        <v>550</v>
      </c>
      <c r="N1488" s="31">
        <f t="shared" si="3760"/>
        <v>550</v>
      </c>
      <c r="O1488" s="31">
        <f t="shared" si="3761"/>
        <v>550</v>
      </c>
      <c r="P1488" s="31">
        <f t="shared" si="3798"/>
        <v>0</v>
      </c>
      <c r="Q1488" s="31">
        <f t="shared" si="3799"/>
        <v>0</v>
      </c>
      <c r="R1488" s="31">
        <f t="shared" si="3800"/>
        <v>0</v>
      </c>
      <c r="S1488" s="31">
        <f t="shared" si="3801"/>
        <v>0</v>
      </c>
      <c r="T1488" s="31">
        <f t="shared" si="3802"/>
        <v>0</v>
      </c>
      <c r="U1488" s="31">
        <f t="shared" si="3803"/>
        <v>0</v>
      </c>
      <c r="V1488" s="31">
        <f t="shared" si="3804"/>
        <v>0</v>
      </c>
      <c r="W1488" s="31">
        <f t="shared" si="3805"/>
        <v>0</v>
      </c>
      <c r="X1488" s="31">
        <f t="shared" si="3806"/>
        <v>0</v>
      </c>
      <c r="Y1488" s="31">
        <f t="shared" si="3807"/>
        <v>0</v>
      </c>
      <c r="Z1488" s="31">
        <f t="shared" si="3808"/>
        <v>0</v>
      </c>
      <c r="AA1488" s="31">
        <f t="shared" si="3809"/>
        <v>0</v>
      </c>
      <c r="AB1488" s="31">
        <f t="shared" si="3810"/>
        <v>0</v>
      </c>
      <c r="AC1488" s="31">
        <f t="shared" si="3693"/>
        <v>550</v>
      </c>
      <c r="AD1488" s="31">
        <f t="shared" si="3694"/>
        <v>550</v>
      </c>
      <c r="AE1488" s="31">
        <f t="shared" si="3695"/>
        <v>550</v>
      </c>
      <c r="AF1488" s="31">
        <f t="shared" si="3811"/>
        <v>0</v>
      </c>
      <c r="AG1488" s="31">
        <f t="shared" si="3696"/>
        <v>550</v>
      </c>
      <c r="AH1488" s="31">
        <f t="shared" si="3697"/>
        <v>550</v>
      </c>
      <c r="AI1488" s="31">
        <f t="shared" si="3698"/>
        <v>550</v>
      </c>
      <c r="AJ1488" s="31">
        <f t="shared" si="3812"/>
        <v>0</v>
      </c>
      <c r="AK1488" s="31">
        <f t="shared" si="3813"/>
        <v>0</v>
      </c>
      <c r="AL1488" s="31">
        <f t="shared" si="3814"/>
        <v>0</v>
      </c>
      <c r="AM1488" s="31">
        <f t="shared" si="3815"/>
        <v>0</v>
      </c>
      <c r="AN1488" s="31">
        <f t="shared" si="3816"/>
        <v>0</v>
      </c>
      <c r="AO1488" s="31">
        <f t="shared" si="3817"/>
        <v>0</v>
      </c>
      <c r="AP1488" s="31">
        <f t="shared" si="3818"/>
        <v>0</v>
      </c>
      <c r="AQ1488" s="31">
        <f t="shared" si="3819"/>
        <v>0</v>
      </c>
      <c r="AR1488" s="31">
        <f t="shared" si="3820"/>
        <v>0</v>
      </c>
      <c r="AS1488" s="31">
        <f t="shared" si="3690"/>
        <v>550</v>
      </c>
      <c r="AT1488" s="31">
        <f t="shared" si="3691"/>
        <v>550</v>
      </c>
      <c r="AU1488" s="31">
        <f t="shared" si="3692"/>
        <v>550</v>
      </c>
      <c r="AV1488" s="31">
        <f t="shared" si="3821"/>
        <v>0</v>
      </c>
      <c r="AW1488" s="32">
        <v>0</v>
      </c>
      <c r="AX1488" s="32"/>
      <c r="AY1488" s="1" t="s">
        <v>152</v>
      </c>
      <c r="AZ1488" s="1"/>
      <c r="BA1488" s="1"/>
      <c r="BB1488" s="1"/>
      <c r="BC1488" s="1"/>
      <c r="BD1488" s="1"/>
      <c r="BE1488" s="1"/>
    </row>
    <row r="1489" ht="31.5">
      <c r="A1489" s="29" t="s">
        <v>516</v>
      </c>
      <c r="B1489" s="29" t="s">
        <v>74</v>
      </c>
      <c r="C1489" s="29" t="s">
        <v>74</v>
      </c>
      <c r="D1489" s="29" t="s">
        <v>259</v>
      </c>
      <c r="E1489" s="36"/>
      <c r="F1489" s="30" t="s">
        <v>260</v>
      </c>
      <c r="G1489" s="31">
        <f t="shared" si="3792"/>
        <v>550</v>
      </c>
      <c r="H1489" s="31">
        <f t="shared" si="3793"/>
        <v>550</v>
      </c>
      <c r="I1489" s="31">
        <f t="shared" si="3794"/>
        <v>550</v>
      </c>
      <c r="J1489" s="31">
        <f t="shared" si="3795"/>
        <v>0</v>
      </c>
      <c r="K1489" s="31">
        <f t="shared" si="3796"/>
        <v>0</v>
      </c>
      <c r="L1489" s="31">
        <f t="shared" si="3797"/>
        <v>0</v>
      </c>
      <c r="M1489" s="31">
        <f t="shared" si="3759"/>
        <v>550</v>
      </c>
      <c r="N1489" s="31">
        <f t="shared" si="3760"/>
        <v>550</v>
      </c>
      <c r="O1489" s="31">
        <f t="shared" si="3761"/>
        <v>550</v>
      </c>
      <c r="P1489" s="31">
        <f t="shared" si="3798"/>
        <v>0</v>
      </c>
      <c r="Q1489" s="31">
        <f t="shared" si="3799"/>
        <v>0</v>
      </c>
      <c r="R1489" s="31">
        <f t="shared" si="3800"/>
        <v>0</v>
      </c>
      <c r="S1489" s="31">
        <f t="shared" si="3801"/>
        <v>0</v>
      </c>
      <c r="T1489" s="31">
        <f t="shared" si="3802"/>
        <v>0</v>
      </c>
      <c r="U1489" s="31">
        <f t="shared" si="3803"/>
        <v>0</v>
      </c>
      <c r="V1489" s="31">
        <f t="shared" si="3804"/>
        <v>0</v>
      </c>
      <c r="W1489" s="31">
        <f t="shared" si="3805"/>
        <v>0</v>
      </c>
      <c r="X1489" s="31">
        <f t="shared" si="3806"/>
        <v>0</v>
      </c>
      <c r="Y1489" s="31">
        <f t="shared" si="3807"/>
        <v>0</v>
      </c>
      <c r="Z1489" s="31">
        <f t="shared" si="3808"/>
        <v>0</v>
      </c>
      <c r="AA1489" s="31">
        <f t="shared" si="3809"/>
        <v>0</v>
      </c>
      <c r="AB1489" s="31">
        <f t="shared" si="3810"/>
        <v>0</v>
      </c>
      <c r="AC1489" s="31">
        <f t="shared" si="3693"/>
        <v>550</v>
      </c>
      <c r="AD1489" s="31">
        <f t="shared" si="3694"/>
        <v>550</v>
      </c>
      <c r="AE1489" s="31">
        <f t="shared" si="3695"/>
        <v>550</v>
      </c>
      <c r="AF1489" s="31">
        <f t="shared" si="3811"/>
        <v>0</v>
      </c>
      <c r="AG1489" s="31">
        <f t="shared" si="3696"/>
        <v>550</v>
      </c>
      <c r="AH1489" s="31">
        <f t="shared" si="3697"/>
        <v>550</v>
      </c>
      <c r="AI1489" s="31">
        <f t="shared" si="3698"/>
        <v>550</v>
      </c>
      <c r="AJ1489" s="31">
        <f t="shared" si="3812"/>
        <v>0</v>
      </c>
      <c r="AK1489" s="31">
        <f t="shared" si="3813"/>
        <v>0</v>
      </c>
      <c r="AL1489" s="31">
        <f t="shared" si="3814"/>
        <v>0</v>
      </c>
      <c r="AM1489" s="31">
        <f t="shared" si="3815"/>
        <v>0</v>
      </c>
      <c r="AN1489" s="31">
        <f t="shared" si="3816"/>
        <v>0</v>
      </c>
      <c r="AO1489" s="31">
        <f t="shared" si="3817"/>
        <v>0</v>
      </c>
      <c r="AP1489" s="31">
        <f t="shared" si="3818"/>
        <v>0</v>
      </c>
      <c r="AQ1489" s="31">
        <f t="shared" si="3819"/>
        <v>0</v>
      </c>
      <c r="AR1489" s="31">
        <f t="shared" si="3820"/>
        <v>0</v>
      </c>
      <c r="AS1489" s="31">
        <f t="shared" si="3690"/>
        <v>550</v>
      </c>
      <c r="AT1489" s="31">
        <f t="shared" si="3691"/>
        <v>550</v>
      </c>
      <c r="AU1489" s="31">
        <f t="shared" si="3692"/>
        <v>550</v>
      </c>
      <c r="AV1489" s="31">
        <f t="shared" si="3821"/>
        <v>0</v>
      </c>
      <c r="AW1489" s="32"/>
      <c r="AX1489" s="32"/>
      <c r="AY1489" s="1"/>
      <c r="AZ1489" s="1"/>
      <c r="BA1489" s="1"/>
      <c r="BB1489" s="1"/>
      <c r="BC1489" s="1"/>
      <c r="BD1489" s="1"/>
      <c r="BE1489" s="1"/>
    </row>
    <row r="1490" ht="47.25">
      <c r="A1490" s="29" t="s">
        <v>516</v>
      </c>
      <c r="B1490" s="29" t="s">
        <v>74</v>
      </c>
      <c r="C1490" s="29" t="s">
        <v>74</v>
      </c>
      <c r="D1490" s="29" t="s">
        <v>487</v>
      </c>
      <c r="E1490" s="36"/>
      <c r="F1490" s="30" t="s">
        <v>488</v>
      </c>
      <c r="G1490" s="31">
        <f t="shared" si="3792"/>
        <v>550</v>
      </c>
      <c r="H1490" s="31">
        <f t="shared" si="3793"/>
        <v>550</v>
      </c>
      <c r="I1490" s="31">
        <f t="shared" si="3794"/>
        <v>550</v>
      </c>
      <c r="J1490" s="31">
        <f t="shared" si="3795"/>
        <v>0</v>
      </c>
      <c r="K1490" s="31">
        <f t="shared" si="3796"/>
        <v>0</v>
      </c>
      <c r="L1490" s="31">
        <f t="shared" si="3797"/>
        <v>0</v>
      </c>
      <c r="M1490" s="31">
        <f t="shared" si="3759"/>
        <v>550</v>
      </c>
      <c r="N1490" s="31">
        <f t="shared" si="3760"/>
        <v>550</v>
      </c>
      <c r="O1490" s="31">
        <f t="shared" si="3761"/>
        <v>550</v>
      </c>
      <c r="P1490" s="31">
        <f t="shared" si="3798"/>
        <v>0</v>
      </c>
      <c r="Q1490" s="31">
        <f t="shared" si="3799"/>
        <v>0</v>
      </c>
      <c r="R1490" s="31">
        <f t="shared" si="3800"/>
        <v>0</v>
      </c>
      <c r="S1490" s="31">
        <f t="shared" si="3801"/>
        <v>0</v>
      </c>
      <c r="T1490" s="31">
        <f t="shared" si="3802"/>
        <v>0</v>
      </c>
      <c r="U1490" s="31">
        <f t="shared" si="3803"/>
        <v>0</v>
      </c>
      <c r="V1490" s="31">
        <f t="shared" si="3804"/>
        <v>0</v>
      </c>
      <c r="W1490" s="31">
        <f t="shared" si="3805"/>
        <v>0</v>
      </c>
      <c r="X1490" s="31">
        <f t="shared" si="3806"/>
        <v>0</v>
      </c>
      <c r="Y1490" s="31">
        <f t="shared" si="3807"/>
        <v>0</v>
      </c>
      <c r="Z1490" s="31">
        <f t="shared" si="3808"/>
        <v>0</v>
      </c>
      <c r="AA1490" s="31">
        <f t="shared" si="3809"/>
        <v>0</v>
      </c>
      <c r="AB1490" s="31">
        <f t="shared" si="3810"/>
        <v>0</v>
      </c>
      <c r="AC1490" s="31">
        <f t="shared" si="3693"/>
        <v>550</v>
      </c>
      <c r="AD1490" s="31">
        <f t="shared" si="3694"/>
        <v>550</v>
      </c>
      <c r="AE1490" s="31">
        <f t="shared" si="3695"/>
        <v>550</v>
      </c>
      <c r="AF1490" s="31">
        <f t="shared" si="3811"/>
        <v>0</v>
      </c>
      <c r="AG1490" s="31">
        <f t="shared" si="3696"/>
        <v>550</v>
      </c>
      <c r="AH1490" s="31">
        <f t="shared" si="3697"/>
        <v>550</v>
      </c>
      <c r="AI1490" s="31">
        <f t="shared" si="3698"/>
        <v>550</v>
      </c>
      <c r="AJ1490" s="31">
        <f t="shared" si="3812"/>
        <v>0</v>
      </c>
      <c r="AK1490" s="31">
        <f t="shared" si="3813"/>
        <v>0</v>
      </c>
      <c r="AL1490" s="31">
        <f t="shared" si="3814"/>
        <v>0</v>
      </c>
      <c r="AM1490" s="31">
        <f t="shared" si="3815"/>
        <v>0</v>
      </c>
      <c r="AN1490" s="31">
        <f t="shared" si="3816"/>
        <v>0</v>
      </c>
      <c r="AO1490" s="31">
        <f t="shared" si="3817"/>
        <v>0</v>
      </c>
      <c r="AP1490" s="31">
        <f t="shared" si="3818"/>
        <v>0</v>
      </c>
      <c r="AQ1490" s="31">
        <f t="shared" si="3819"/>
        <v>0</v>
      </c>
      <c r="AR1490" s="31">
        <f t="shared" si="3820"/>
        <v>0</v>
      </c>
      <c r="AS1490" s="31">
        <f t="shared" si="3690"/>
        <v>550</v>
      </c>
      <c r="AT1490" s="31">
        <f t="shared" si="3691"/>
        <v>550</v>
      </c>
      <c r="AU1490" s="31">
        <f t="shared" si="3692"/>
        <v>550</v>
      </c>
      <c r="AV1490" s="31">
        <f t="shared" si="3821"/>
        <v>0</v>
      </c>
      <c r="AW1490" s="32"/>
      <c r="AX1490" s="32"/>
      <c r="AY1490" s="1"/>
      <c r="AZ1490" s="1"/>
      <c r="BA1490" s="1"/>
      <c r="BB1490" s="1"/>
      <c r="BC1490" s="1"/>
      <c r="BD1490" s="1"/>
      <c r="BE1490" s="1"/>
    </row>
    <row r="1491" ht="31.5">
      <c r="A1491" s="29" t="s">
        <v>516</v>
      </c>
      <c r="B1491" s="29" t="s">
        <v>74</v>
      </c>
      <c r="C1491" s="29" t="s">
        <v>74</v>
      </c>
      <c r="D1491" s="29" t="s">
        <v>487</v>
      </c>
      <c r="E1491" s="29" t="s">
        <v>39</v>
      </c>
      <c r="F1491" s="30" t="s">
        <v>40</v>
      </c>
      <c r="G1491" s="31">
        <v>550</v>
      </c>
      <c r="H1491" s="31">
        <v>550</v>
      </c>
      <c r="I1491" s="31">
        <v>550</v>
      </c>
      <c r="J1491" s="31"/>
      <c r="K1491" s="31"/>
      <c r="L1491" s="31"/>
      <c r="M1491" s="31">
        <f t="shared" si="3759"/>
        <v>550</v>
      </c>
      <c r="N1491" s="31">
        <f t="shared" si="3760"/>
        <v>550</v>
      </c>
      <c r="O1491" s="31">
        <f t="shared" si="3761"/>
        <v>550</v>
      </c>
      <c r="P1491" s="31"/>
      <c r="Q1491" s="31"/>
      <c r="R1491" s="31"/>
      <c r="S1491" s="31"/>
      <c r="T1491" s="31"/>
      <c r="U1491" s="31"/>
      <c r="V1491" s="31"/>
      <c r="W1491" s="31"/>
      <c r="X1491" s="31"/>
      <c r="Y1491" s="31"/>
      <c r="Z1491" s="31"/>
      <c r="AA1491" s="31"/>
      <c r="AB1491" s="31"/>
      <c r="AC1491" s="31">
        <f t="shared" si="3693"/>
        <v>550</v>
      </c>
      <c r="AD1491" s="31">
        <f t="shared" si="3694"/>
        <v>550</v>
      </c>
      <c r="AE1491" s="31">
        <f t="shared" si="3695"/>
        <v>550</v>
      </c>
      <c r="AF1491" s="31"/>
      <c r="AG1491" s="31">
        <f t="shared" si="3696"/>
        <v>550</v>
      </c>
      <c r="AH1491" s="31">
        <f t="shared" si="3697"/>
        <v>550</v>
      </c>
      <c r="AI1491" s="31">
        <f t="shared" si="3698"/>
        <v>550</v>
      </c>
      <c r="AJ1491" s="31"/>
      <c r="AK1491" s="31"/>
      <c r="AL1491" s="31"/>
      <c r="AM1491" s="31"/>
      <c r="AN1491" s="31"/>
      <c r="AO1491" s="31"/>
      <c r="AP1491" s="31"/>
      <c r="AQ1491" s="31"/>
      <c r="AR1491" s="31"/>
      <c r="AS1491" s="31">
        <f t="shared" si="3690"/>
        <v>550</v>
      </c>
      <c r="AT1491" s="31">
        <f t="shared" si="3691"/>
        <v>550</v>
      </c>
      <c r="AU1491" s="31">
        <f t="shared" si="3692"/>
        <v>550</v>
      </c>
      <c r="AV1491" s="31"/>
      <c r="AW1491" s="32"/>
      <c r="AX1491" s="32"/>
      <c r="AY1491" s="1"/>
      <c r="AZ1491" s="1"/>
      <c r="BA1491" s="1"/>
      <c r="BB1491" s="1"/>
      <c r="BC1491" s="1"/>
      <c r="BD1491" s="1"/>
      <c r="BE1491" s="1"/>
    </row>
    <row r="1492" s="19" customFormat="1">
      <c r="A1492" s="20" t="s">
        <v>516</v>
      </c>
      <c r="B1492" s="20" t="s">
        <v>265</v>
      </c>
      <c r="C1492" s="20"/>
      <c r="D1492" s="20"/>
      <c r="E1492" s="20"/>
      <c r="F1492" s="21" t="s">
        <v>266</v>
      </c>
      <c r="G1492" s="22">
        <f t="shared" si="3792"/>
        <v>4030.9000000000001</v>
      </c>
      <c r="H1492" s="22">
        <f t="shared" si="3793"/>
        <v>4030.9000000000001</v>
      </c>
      <c r="I1492" s="22">
        <f t="shared" si="3794"/>
        <v>4030.9000000000001</v>
      </c>
      <c r="J1492" s="22">
        <f t="shared" si="3795"/>
        <v>0</v>
      </c>
      <c r="K1492" s="22">
        <f t="shared" si="3796"/>
        <v>0</v>
      </c>
      <c r="L1492" s="22">
        <f t="shared" si="3797"/>
        <v>0</v>
      </c>
      <c r="M1492" s="22">
        <f t="shared" si="3759"/>
        <v>4030.9000000000001</v>
      </c>
      <c r="N1492" s="22">
        <f t="shared" si="3760"/>
        <v>4030.9000000000001</v>
      </c>
      <c r="O1492" s="22">
        <f t="shared" si="3761"/>
        <v>4030.9000000000001</v>
      </c>
      <c r="P1492" s="22">
        <f t="shared" si="3798"/>
        <v>0</v>
      </c>
      <c r="Q1492" s="22">
        <f t="shared" si="3799"/>
        <v>0</v>
      </c>
      <c r="R1492" s="22">
        <f t="shared" si="3800"/>
        <v>-3000</v>
      </c>
      <c r="S1492" s="22">
        <f t="shared" si="3801"/>
        <v>0</v>
      </c>
      <c r="T1492" s="22">
        <f t="shared" si="3802"/>
        <v>0</v>
      </c>
      <c r="U1492" s="22">
        <f t="shared" si="3803"/>
        <v>0</v>
      </c>
      <c r="V1492" s="22">
        <f t="shared" si="3804"/>
        <v>0</v>
      </c>
      <c r="W1492" s="22">
        <f t="shared" si="3805"/>
        <v>0</v>
      </c>
      <c r="X1492" s="22">
        <f t="shared" si="3806"/>
        <v>0</v>
      </c>
      <c r="Y1492" s="22">
        <f t="shared" si="3807"/>
        <v>0</v>
      </c>
      <c r="Z1492" s="22">
        <f t="shared" si="3808"/>
        <v>0</v>
      </c>
      <c r="AA1492" s="22">
        <f t="shared" si="3809"/>
        <v>0</v>
      </c>
      <c r="AB1492" s="22">
        <f t="shared" si="3810"/>
        <v>0</v>
      </c>
      <c r="AC1492" s="22">
        <f t="shared" si="3693"/>
        <v>1030.9000000000001</v>
      </c>
      <c r="AD1492" s="22">
        <f t="shared" si="3694"/>
        <v>4030.9000000000001</v>
      </c>
      <c r="AE1492" s="22">
        <f t="shared" si="3695"/>
        <v>4030.9000000000001</v>
      </c>
      <c r="AF1492" s="22">
        <f t="shared" si="3811"/>
        <v>0</v>
      </c>
      <c r="AG1492" s="22">
        <f t="shared" si="3696"/>
        <v>1030.9000000000001</v>
      </c>
      <c r="AH1492" s="22">
        <f t="shared" si="3697"/>
        <v>4030.9000000000001</v>
      </c>
      <c r="AI1492" s="22">
        <f t="shared" si="3698"/>
        <v>4030.9000000000001</v>
      </c>
      <c r="AJ1492" s="22">
        <f t="shared" si="3812"/>
        <v>0</v>
      </c>
      <c r="AK1492" s="22">
        <f t="shared" si="3813"/>
        <v>0</v>
      </c>
      <c r="AL1492" s="22">
        <f t="shared" si="3814"/>
        <v>0</v>
      </c>
      <c r="AM1492" s="22">
        <f t="shared" si="3815"/>
        <v>0</v>
      </c>
      <c r="AN1492" s="22">
        <f t="shared" si="3816"/>
        <v>0</v>
      </c>
      <c r="AO1492" s="22">
        <f t="shared" si="3817"/>
        <v>0</v>
      </c>
      <c r="AP1492" s="22">
        <f t="shared" si="3818"/>
        <v>0</v>
      </c>
      <c r="AQ1492" s="22">
        <f t="shared" si="3819"/>
        <v>0</v>
      </c>
      <c r="AR1492" s="22">
        <f t="shared" si="3820"/>
        <v>0</v>
      </c>
      <c r="AS1492" s="22">
        <f t="shared" si="3690"/>
        <v>1030.9000000000001</v>
      </c>
      <c r="AT1492" s="22">
        <f t="shared" si="3691"/>
        <v>4030.9000000000001</v>
      </c>
      <c r="AU1492" s="22">
        <f t="shared" si="3692"/>
        <v>4030.9000000000001</v>
      </c>
      <c r="AV1492" s="22">
        <f t="shared" si="3821"/>
        <v>0</v>
      </c>
      <c r="AW1492" s="23"/>
      <c r="AX1492" s="23"/>
      <c r="AY1492" s="19"/>
      <c r="AZ1492" s="19"/>
      <c r="BA1492" s="19"/>
      <c r="BB1492" s="19"/>
      <c r="BC1492" s="19"/>
      <c r="BD1492" s="19"/>
      <c r="BE1492" s="19"/>
    </row>
    <row r="1493" s="24" customFormat="1">
      <c r="A1493" s="25" t="s">
        <v>516</v>
      </c>
      <c r="B1493" s="25" t="s">
        <v>265</v>
      </c>
      <c r="C1493" s="25" t="s">
        <v>27</v>
      </c>
      <c r="D1493" s="25"/>
      <c r="E1493" s="25"/>
      <c r="F1493" s="26" t="s">
        <v>267</v>
      </c>
      <c r="G1493" s="27">
        <f t="shared" si="3792"/>
        <v>4030.9000000000001</v>
      </c>
      <c r="H1493" s="27">
        <f t="shared" si="3793"/>
        <v>4030.9000000000001</v>
      </c>
      <c r="I1493" s="27">
        <f t="shared" si="3794"/>
        <v>4030.9000000000001</v>
      </c>
      <c r="J1493" s="27">
        <f t="shared" si="3795"/>
        <v>0</v>
      </c>
      <c r="K1493" s="27">
        <f t="shared" si="3796"/>
        <v>0</v>
      </c>
      <c r="L1493" s="27">
        <f t="shared" si="3797"/>
        <v>0</v>
      </c>
      <c r="M1493" s="27">
        <f t="shared" si="3759"/>
        <v>4030.9000000000001</v>
      </c>
      <c r="N1493" s="27">
        <f t="shared" si="3760"/>
        <v>4030.9000000000001</v>
      </c>
      <c r="O1493" s="27">
        <f t="shared" si="3761"/>
        <v>4030.9000000000001</v>
      </c>
      <c r="P1493" s="27">
        <f t="shared" si="3798"/>
        <v>0</v>
      </c>
      <c r="Q1493" s="27">
        <f t="shared" si="3799"/>
        <v>0</v>
      </c>
      <c r="R1493" s="27">
        <f t="shared" si="3800"/>
        <v>-3000</v>
      </c>
      <c r="S1493" s="27">
        <f t="shared" si="3801"/>
        <v>0</v>
      </c>
      <c r="T1493" s="27">
        <f t="shared" si="3802"/>
        <v>0</v>
      </c>
      <c r="U1493" s="27">
        <f t="shared" si="3803"/>
        <v>0</v>
      </c>
      <c r="V1493" s="27">
        <f t="shared" si="3804"/>
        <v>0</v>
      </c>
      <c r="W1493" s="27">
        <f t="shared" si="3805"/>
        <v>0</v>
      </c>
      <c r="X1493" s="27">
        <f t="shared" si="3806"/>
        <v>0</v>
      </c>
      <c r="Y1493" s="27">
        <f t="shared" si="3807"/>
        <v>0</v>
      </c>
      <c r="Z1493" s="27">
        <f t="shared" si="3808"/>
        <v>0</v>
      </c>
      <c r="AA1493" s="27">
        <f t="shared" si="3809"/>
        <v>0</v>
      </c>
      <c r="AB1493" s="27">
        <f t="shared" si="3810"/>
        <v>0</v>
      </c>
      <c r="AC1493" s="27">
        <f t="shared" si="3693"/>
        <v>1030.9000000000001</v>
      </c>
      <c r="AD1493" s="27">
        <f t="shared" si="3694"/>
        <v>4030.9000000000001</v>
      </c>
      <c r="AE1493" s="27">
        <f t="shared" si="3695"/>
        <v>4030.9000000000001</v>
      </c>
      <c r="AF1493" s="27">
        <f t="shared" si="3811"/>
        <v>0</v>
      </c>
      <c r="AG1493" s="27">
        <f t="shared" si="3696"/>
        <v>1030.9000000000001</v>
      </c>
      <c r="AH1493" s="27">
        <f t="shared" si="3697"/>
        <v>4030.9000000000001</v>
      </c>
      <c r="AI1493" s="27">
        <f t="shared" si="3698"/>
        <v>4030.9000000000001</v>
      </c>
      <c r="AJ1493" s="27">
        <f t="shared" si="3812"/>
        <v>0</v>
      </c>
      <c r="AK1493" s="27">
        <f t="shared" si="3813"/>
        <v>0</v>
      </c>
      <c r="AL1493" s="27">
        <f t="shared" si="3814"/>
        <v>0</v>
      </c>
      <c r="AM1493" s="27">
        <f t="shared" si="3815"/>
        <v>0</v>
      </c>
      <c r="AN1493" s="27">
        <f t="shared" si="3816"/>
        <v>0</v>
      </c>
      <c r="AO1493" s="27">
        <f t="shared" si="3817"/>
        <v>0</v>
      </c>
      <c r="AP1493" s="27">
        <f t="shared" si="3818"/>
        <v>0</v>
      </c>
      <c r="AQ1493" s="27">
        <f t="shared" si="3819"/>
        <v>0</v>
      </c>
      <c r="AR1493" s="27">
        <f t="shared" si="3820"/>
        <v>0</v>
      </c>
      <c r="AS1493" s="27">
        <f t="shared" si="3690"/>
        <v>1030.9000000000001</v>
      </c>
      <c r="AT1493" s="27">
        <f t="shared" si="3691"/>
        <v>4030.9000000000001</v>
      </c>
      <c r="AU1493" s="27">
        <f t="shared" si="3692"/>
        <v>4030.9000000000001</v>
      </c>
      <c r="AV1493" s="27">
        <f t="shared" si="3821"/>
        <v>0</v>
      </c>
      <c r="AW1493" s="28"/>
      <c r="AX1493" s="28"/>
      <c r="AY1493" s="24"/>
      <c r="AZ1493" s="24"/>
      <c r="BA1493" s="24"/>
      <c r="BB1493" s="24"/>
      <c r="BC1493" s="24"/>
      <c r="BD1493" s="24"/>
      <c r="BE1493" s="24"/>
    </row>
    <row r="1494" ht="31.5">
      <c r="A1494" s="29" t="s">
        <v>516</v>
      </c>
      <c r="B1494" s="29" t="s">
        <v>265</v>
      </c>
      <c r="C1494" s="29" t="s">
        <v>27</v>
      </c>
      <c r="D1494" s="29" t="s">
        <v>203</v>
      </c>
      <c r="E1494" s="36"/>
      <c r="F1494" s="30" t="s">
        <v>204</v>
      </c>
      <c r="G1494" s="31">
        <f t="shared" si="3792"/>
        <v>4030.9000000000001</v>
      </c>
      <c r="H1494" s="31">
        <f t="shared" si="3793"/>
        <v>4030.9000000000001</v>
      </c>
      <c r="I1494" s="31">
        <f t="shared" si="3794"/>
        <v>4030.9000000000001</v>
      </c>
      <c r="J1494" s="31">
        <f t="shared" si="3795"/>
        <v>0</v>
      </c>
      <c r="K1494" s="31">
        <f t="shared" si="3796"/>
        <v>0</v>
      </c>
      <c r="L1494" s="31">
        <f t="shared" si="3797"/>
        <v>0</v>
      </c>
      <c r="M1494" s="31">
        <f t="shared" si="3759"/>
        <v>4030.9000000000001</v>
      </c>
      <c r="N1494" s="31">
        <f t="shared" si="3760"/>
        <v>4030.9000000000001</v>
      </c>
      <c r="O1494" s="31">
        <f t="shared" si="3761"/>
        <v>4030.9000000000001</v>
      </c>
      <c r="P1494" s="31">
        <f t="shared" si="3798"/>
        <v>0</v>
      </c>
      <c r="Q1494" s="31">
        <f t="shared" si="3799"/>
        <v>0</v>
      </c>
      <c r="R1494" s="31">
        <f t="shared" si="3800"/>
        <v>-3000</v>
      </c>
      <c r="S1494" s="31">
        <f t="shared" si="3801"/>
        <v>0</v>
      </c>
      <c r="T1494" s="31">
        <f t="shared" si="3802"/>
        <v>0</v>
      </c>
      <c r="U1494" s="31">
        <f t="shared" si="3803"/>
        <v>0</v>
      </c>
      <c r="V1494" s="31">
        <f t="shared" si="3804"/>
        <v>0</v>
      </c>
      <c r="W1494" s="31">
        <f t="shared" si="3805"/>
        <v>0</v>
      </c>
      <c r="X1494" s="31">
        <f t="shared" si="3806"/>
        <v>0</v>
      </c>
      <c r="Y1494" s="31">
        <f t="shared" si="3807"/>
        <v>0</v>
      </c>
      <c r="Z1494" s="31">
        <f t="shared" si="3808"/>
        <v>0</v>
      </c>
      <c r="AA1494" s="31">
        <f t="shared" si="3809"/>
        <v>0</v>
      </c>
      <c r="AB1494" s="31">
        <f t="shared" si="3810"/>
        <v>0</v>
      </c>
      <c r="AC1494" s="31">
        <f t="shared" si="3693"/>
        <v>1030.9000000000001</v>
      </c>
      <c r="AD1494" s="31">
        <f t="shared" si="3694"/>
        <v>4030.9000000000001</v>
      </c>
      <c r="AE1494" s="31">
        <f t="shared" si="3695"/>
        <v>4030.9000000000001</v>
      </c>
      <c r="AF1494" s="31">
        <f t="shared" si="3811"/>
        <v>0</v>
      </c>
      <c r="AG1494" s="31">
        <f t="shared" si="3696"/>
        <v>1030.9000000000001</v>
      </c>
      <c r="AH1494" s="31">
        <f t="shared" si="3697"/>
        <v>4030.9000000000001</v>
      </c>
      <c r="AI1494" s="31">
        <f t="shared" si="3698"/>
        <v>4030.9000000000001</v>
      </c>
      <c r="AJ1494" s="31">
        <f t="shared" si="3812"/>
        <v>0</v>
      </c>
      <c r="AK1494" s="31">
        <f t="shared" si="3813"/>
        <v>0</v>
      </c>
      <c r="AL1494" s="31">
        <f t="shared" si="3814"/>
        <v>0</v>
      </c>
      <c r="AM1494" s="31">
        <f t="shared" si="3815"/>
        <v>0</v>
      </c>
      <c r="AN1494" s="31">
        <f t="shared" si="3816"/>
        <v>0</v>
      </c>
      <c r="AO1494" s="31">
        <f t="shared" si="3817"/>
        <v>0</v>
      </c>
      <c r="AP1494" s="31">
        <f t="shared" si="3818"/>
        <v>0</v>
      </c>
      <c r="AQ1494" s="31">
        <f t="shared" si="3819"/>
        <v>0</v>
      </c>
      <c r="AR1494" s="31">
        <f t="shared" si="3820"/>
        <v>0</v>
      </c>
      <c r="AS1494" s="31">
        <f t="shared" si="3690"/>
        <v>1030.9000000000001</v>
      </c>
      <c r="AT1494" s="31">
        <f t="shared" si="3691"/>
        <v>4030.9000000000001</v>
      </c>
      <c r="AU1494" s="31">
        <f t="shared" si="3692"/>
        <v>4030.9000000000001</v>
      </c>
      <c r="AV1494" s="31">
        <f t="shared" si="3821"/>
        <v>0</v>
      </c>
      <c r="AW1494" s="32"/>
      <c r="AX1494" s="32"/>
      <c r="AY1494" s="1"/>
      <c r="AZ1494" s="1"/>
      <c r="BA1494" s="1"/>
      <c r="BB1494" s="1"/>
      <c r="BC1494" s="1"/>
      <c r="BD1494" s="1"/>
      <c r="BE1494" s="1"/>
    </row>
    <row r="1495" hidden="1">
      <c r="A1495" s="29" t="s">
        <v>516</v>
      </c>
      <c r="B1495" s="29" t="s">
        <v>265</v>
      </c>
      <c r="C1495" s="29" t="s">
        <v>27</v>
      </c>
      <c r="D1495" s="29" t="s">
        <v>205</v>
      </c>
      <c r="E1495" s="36"/>
      <c r="F1495" s="30" t="s">
        <v>34</v>
      </c>
      <c r="G1495" s="31">
        <f t="shared" si="3792"/>
        <v>4030.9000000000001</v>
      </c>
      <c r="H1495" s="31">
        <f t="shared" si="3793"/>
        <v>4030.9000000000001</v>
      </c>
      <c r="I1495" s="31">
        <f t="shared" si="3794"/>
        <v>4030.9000000000001</v>
      </c>
      <c r="J1495" s="31">
        <f t="shared" si="3795"/>
        <v>0</v>
      </c>
      <c r="K1495" s="31">
        <f t="shared" si="3796"/>
        <v>0</v>
      </c>
      <c r="L1495" s="31">
        <f t="shared" si="3797"/>
        <v>0</v>
      </c>
      <c r="M1495" s="31">
        <f t="shared" si="3759"/>
        <v>4030.9000000000001</v>
      </c>
      <c r="N1495" s="31">
        <f t="shared" si="3760"/>
        <v>4030.9000000000001</v>
      </c>
      <c r="O1495" s="31">
        <f t="shared" si="3761"/>
        <v>4030.9000000000001</v>
      </c>
      <c r="P1495" s="31">
        <f t="shared" si="3798"/>
        <v>0</v>
      </c>
      <c r="Q1495" s="31">
        <f t="shared" si="3799"/>
        <v>0</v>
      </c>
      <c r="R1495" s="31">
        <f t="shared" si="3800"/>
        <v>-3000</v>
      </c>
      <c r="S1495" s="31">
        <f t="shared" si="3801"/>
        <v>0</v>
      </c>
      <c r="T1495" s="31">
        <f t="shared" si="3802"/>
        <v>0</v>
      </c>
      <c r="U1495" s="31">
        <f t="shared" si="3803"/>
        <v>0</v>
      </c>
      <c r="V1495" s="31">
        <f t="shared" si="3804"/>
        <v>0</v>
      </c>
      <c r="W1495" s="31">
        <f t="shared" si="3805"/>
        <v>0</v>
      </c>
      <c r="X1495" s="31">
        <f t="shared" si="3806"/>
        <v>0</v>
      </c>
      <c r="Y1495" s="31">
        <f t="shared" si="3807"/>
        <v>0</v>
      </c>
      <c r="Z1495" s="31">
        <f t="shared" si="3808"/>
        <v>0</v>
      </c>
      <c r="AA1495" s="31">
        <f t="shared" si="3809"/>
        <v>0</v>
      </c>
      <c r="AB1495" s="31">
        <f t="shared" si="3810"/>
        <v>0</v>
      </c>
      <c r="AC1495" s="31">
        <f t="shared" si="3693"/>
        <v>1030.9000000000001</v>
      </c>
      <c r="AD1495" s="31">
        <f t="shared" si="3694"/>
        <v>4030.9000000000001</v>
      </c>
      <c r="AE1495" s="31">
        <f t="shared" si="3695"/>
        <v>4030.9000000000001</v>
      </c>
      <c r="AF1495" s="31">
        <f t="shared" si="3811"/>
        <v>0</v>
      </c>
      <c r="AG1495" s="31">
        <f t="shared" si="3696"/>
        <v>1030.9000000000001</v>
      </c>
      <c r="AH1495" s="31">
        <f t="shared" si="3697"/>
        <v>4030.9000000000001</v>
      </c>
      <c r="AI1495" s="31">
        <f t="shared" si="3698"/>
        <v>4030.9000000000001</v>
      </c>
      <c r="AJ1495" s="31">
        <f t="shared" si="3812"/>
        <v>0</v>
      </c>
      <c r="AK1495" s="31">
        <f t="shared" si="3813"/>
        <v>0</v>
      </c>
      <c r="AL1495" s="31">
        <f t="shared" si="3814"/>
        <v>0</v>
      </c>
      <c r="AM1495" s="31">
        <f t="shared" si="3815"/>
        <v>0</v>
      </c>
      <c r="AN1495" s="31">
        <f t="shared" si="3816"/>
        <v>0</v>
      </c>
      <c r="AO1495" s="31">
        <f t="shared" si="3817"/>
        <v>0</v>
      </c>
      <c r="AP1495" s="31">
        <f t="shared" si="3818"/>
        <v>0</v>
      </c>
      <c r="AQ1495" s="31">
        <f t="shared" si="3819"/>
        <v>0</v>
      </c>
      <c r="AR1495" s="31">
        <f t="shared" si="3820"/>
        <v>0</v>
      </c>
      <c r="AS1495" s="31">
        <f t="shared" si="3690"/>
        <v>1030.9000000000001</v>
      </c>
      <c r="AT1495" s="31">
        <f t="shared" si="3691"/>
        <v>4030.9000000000001</v>
      </c>
      <c r="AU1495" s="31">
        <f t="shared" si="3692"/>
        <v>4030.9000000000001</v>
      </c>
      <c r="AV1495" s="31">
        <f t="shared" si="3821"/>
        <v>0</v>
      </c>
      <c r="AW1495" s="32">
        <v>0</v>
      </c>
      <c r="AX1495" s="32"/>
      <c r="AY1495" s="1" t="s">
        <v>152</v>
      </c>
      <c r="AZ1495" s="1"/>
      <c r="BA1495" s="1"/>
      <c r="BB1495" s="1"/>
      <c r="BC1495" s="1"/>
      <c r="BD1495" s="1"/>
      <c r="BE1495" s="1"/>
    </row>
    <row r="1496" ht="31.5">
      <c r="A1496" s="29" t="s">
        <v>516</v>
      </c>
      <c r="B1496" s="29" t="s">
        <v>265</v>
      </c>
      <c r="C1496" s="29" t="s">
        <v>27</v>
      </c>
      <c r="D1496" s="29" t="s">
        <v>270</v>
      </c>
      <c r="E1496" s="36"/>
      <c r="F1496" s="30" t="s">
        <v>271</v>
      </c>
      <c r="G1496" s="31">
        <f t="shared" si="3792"/>
        <v>4030.9000000000001</v>
      </c>
      <c r="H1496" s="31">
        <f t="shared" si="3793"/>
        <v>4030.9000000000001</v>
      </c>
      <c r="I1496" s="31">
        <f t="shared" si="3794"/>
        <v>4030.9000000000001</v>
      </c>
      <c r="J1496" s="31">
        <f t="shared" si="3795"/>
        <v>0</v>
      </c>
      <c r="K1496" s="31">
        <f t="shared" si="3796"/>
        <v>0</v>
      </c>
      <c r="L1496" s="31">
        <f t="shared" si="3797"/>
        <v>0</v>
      </c>
      <c r="M1496" s="31">
        <f t="shared" si="3759"/>
        <v>4030.9000000000001</v>
      </c>
      <c r="N1496" s="31">
        <f t="shared" si="3760"/>
        <v>4030.9000000000001</v>
      </c>
      <c r="O1496" s="31">
        <f t="shared" si="3761"/>
        <v>4030.9000000000001</v>
      </c>
      <c r="P1496" s="31">
        <f t="shared" si="3798"/>
        <v>0</v>
      </c>
      <c r="Q1496" s="31">
        <f t="shared" si="3799"/>
        <v>0</v>
      </c>
      <c r="R1496" s="31">
        <f t="shared" si="3800"/>
        <v>-3000</v>
      </c>
      <c r="S1496" s="31">
        <f t="shared" si="3801"/>
        <v>0</v>
      </c>
      <c r="T1496" s="31">
        <f t="shared" si="3802"/>
        <v>0</v>
      </c>
      <c r="U1496" s="31">
        <f t="shared" si="3803"/>
        <v>0</v>
      </c>
      <c r="V1496" s="31">
        <f t="shared" si="3804"/>
        <v>0</v>
      </c>
      <c r="W1496" s="31">
        <f t="shared" si="3805"/>
        <v>0</v>
      </c>
      <c r="X1496" s="31">
        <f t="shared" si="3806"/>
        <v>0</v>
      </c>
      <c r="Y1496" s="31">
        <f t="shared" si="3807"/>
        <v>0</v>
      </c>
      <c r="Z1496" s="31">
        <f t="shared" si="3808"/>
        <v>0</v>
      </c>
      <c r="AA1496" s="31">
        <f t="shared" si="3809"/>
        <v>0</v>
      </c>
      <c r="AB1496" s="31">
        <f t="shared" si="3810"/>
        <v>0</v>
      </c>
      <c r="AC1496" s="31">
        <f t="shared" si="3693"/>
        <v>1030.9000000000001</v>
      </c>
      <c r="AD1496" s="31">
        <f t="shared" si="3694"/>
        <v>4030.9000000000001</v>
      </c>
      <c r="AE1496" s="31">
        <f t="shared" si="3695"/>
        <v>4030.9000000000001</v>
      </c>
      <c r="AF1496" s="31">
        <f t="shared" si="3811"/>
        <v>0</v>
      </c>
      <c r="AG1496" s="31">
        <f t="shared" si="3696"/>
        <v>1030.9000000000001</v>
      </c>
      <c r="AH1496" s="31">
        <f t="shared" si="3697"/>
        <v>4030.9000000000001</v>
      </c>
      <c r="AI1496" s="31">
        <f t="shared" si="3698"/>
        <v>4030.9000000000001</v>
      </c>
      <c r="AJ1496" s="31">
        <f t="shared" si="3812"/>
        <v>0</v>
      </c>
      <c r="AK1496" s="31">
        <f t="shared" si="3813"/>
        <v>0</v>
      </c>
      <c r="AL1496" s="31">
        <f t="shared" si="3814"/>
        <v>0</v>
      </c>
      <c r="AM1496" s="31">
        <f t="shared" si="3815"/>
        <v>0</v>
      </c>
      <c r="AN1496" s="31">
        <f t="shared" si="3816"/>
        <v>0</v>
      </c>
      <c r="AO1496" s="31">
        <f t="shared" si="3817"/>
        <v>0</v>
      </c>
      <c r="AP1496" s="31">
        <f t="shared" si="3818"/>
        <v>0</v>
      </c>
      <c r="AQ1496" s="31">
        <f t="shared" si="3819"/>
        <v>0</v>
      </c>
      <c r="AR1496" s="31">
        <f t="shared" si="3820"/>
        <v>0</v>
      </c>
      <c r="AS1496" s="31">
        <f t="shared" si="3690"/>
        <v>1030.9000000000001</v>
      </c>
      <c r="AT1496" s="31">
        <f t="shared" si="3691"/>
        <v>4030.9000000000001</v>
      </c>
      <c r="AU1496" s="31">
        <f t="shared" si="3692"/>
        <v>4030.9000000000001</v>
      </c>
      <c r="AV1496" s="31">
        <f t="shared" si="3821"/>
        <v>0</v>
      </c>
      <c r="AW1496" s="32"/>
      <c r="AX1496" s="32"/>
      <c r="AY1496" s="1"/>
      <c r="AZ1496" s="1"/>
      <c r="BA1496" s="1"/>
      <c r="BB1496" s="1"/>
      <c r="BC1496" s="1"/>
      <c r="BD1496" s="1"/>
      <c r="BE1496" s="1"/>
    </row>
    <row r="1497" ht="31.5">
      <c r="A1497" s="29" t="s">
        <v>516</v>
      </c>
      <c r="B1497" s="29" t="s">
        <v>265</v>
      </c>
      <c r="C1497" s="29" t="s">
        <v>27</v>
      </c>
      <c r="D1497" s="29" t="s">
        <v>273</v>
      </c>
      <c r="E1497" s="36"/>
      <c r="F1497" s="30" t="s">
        <v>274</v>
      </c>
      <c r="G1497" s="31">
        <f t="shared" si="3792"/>
        <v>4030.9000000000001</v>
      </c>
      <c r="H1497" s="31">
        <f t="shared" si="3793"/>
        <v>4030.9000000000001</v>
      </c>
      <c r="I1497" s="31">
        <f t="shared" si="3794"/>
        <v>4030.9000000000001</v>
      </c>
      <c r="J1497" s="31">
        <f t="shared" si="3795"/>
        <v>0</v>
      </c>
      <c r="K1497" s="31">
        <f t="shared" si="3796"/>
        <v>0</v>
      </c>
      <c r="L1497" s="31">
        <f t="shared" si="3797"/>
        <v>0</v>
      </c>
      <c r="M1497" s="31">
        <f t="shared" si="3759"/>
        <v>4030.9000000000001</v>
      </c>
      <c r="N1497" s="31">
        <f t="shared" si="3760"/>
        <v>4030.9000000000001</v>
      </c>
      <c r="O1497" s="31">
        <f t="shared" si="3761"/>
        <v>4030.9000000000001</v>
      </c>
      <c r="P1497" s="31">
        <f t="shared" si="3798"/>
        <v>0</v>
      </c>
      <c r="Q1497" s="31">
        <f t="shared" si="3799"/>
        <v>0</v>
      </c>
      <c r="R1497" s="31">
        <f t="shared" si="3800"/>
        <v>-3000</v>
      </c>
      <c r="S1497" s="31">
        <f t="shared" si="3801"/>
        <v>0</v>
      </c>
      <c r="T1497" s="31">
        <f t="shared" si="3802"/>
        <v>0</v>
      </c>
      <c r="U1497" s="31">
        <f t="shared" si="3803"/>
        <v>0</v>
      </c>
      <c r="V1497" s="31">
        <f t="shared" si="3804"/>
        <v>0</v>
      </c>
      <c r="W1497" s="31">
        <f t="shared" si="3805"/>
        <v>0</v>
      </c>
      <c r="X1497" s="31">
        <f t="shared" si="3806"/>
        <v>0</v>
      </c>
      <c r="Y1497" s="31">
        <f t="shared" si="3807"/>
        <v>0</v>
      </c>
      <c r="Z1497" s="31">
        <f t="shared" si="3808"/>
        <v>0</v>
      </c>
      <c r="AA1497" s="31">
        <f t="shared" si="3809"/>
        <v>0</v>
      </c>
      <c r="AB1497" s="31">
        <f t="shared" si="3810"/>
        <v>0</v>
      </c>
      <c r="AC1497" s="31">
        <f t="shared" si="3693"/>
        <v>1030.9000000000001</v>
      </c>
      <c r="AD1497" s="31">
        <f t="shared" si="3694"/>
        <v>4030.9000000000001</v>
      </c>
      <c r="AE1497" s="31">
        <f t="shared" si="3695"/>
        <v>4030.9000000000001</v>
      </c>
      <c r="AF1497" s="31">
        <f t="shared" si="3811"/>
        <v>0</v>
      </c>
      <c r="AG1497" s="31">
        <f t="shared" si="3696"/>
        <v>1030.9000000000001</v>
      </c>
      <c r="AH1497" s="31">
        <f t="shared" si="3697"/>
        <v>4030.9000000000001</v>
      </c>
      <c r="AI1497" s="31">
        <f t="shared" si="3698"/>
        <v>4030.9000000000001</v>
      </c>
      <c r="AJ1497" s="31">
        <f t="shared" si="3812"/>
        <v>0</v>
      </c>
      <c r="AK1497" s="31">
        <f t="shared" si="3813"/>
        <v>0</v>
      </c>
      <c r="AL1497" s="31">
        <f t="shared" si="3814"/>
        <v>0</v>
      </c>
      <c r="AM1497" s="31">
        <f t="shared" si="3815"/>
        <v>0</v>
      </c>
      <c r="AN1497" s="31">
        <f t="shared" si="3816"/>
        <v>0</v>
      </c>
      <c r="AO1497" s="31">
        <f t="shared" si="3817"/>
        <v>0</v>
      </c>
      <c r="AP1497" s="31">
        <f t="shared" si="3818"/>
        <v>0</v>
      </c>
      <c r="AQ1497" s="31">
        <f t="shared" si="3819"/>
        <v>0</v>
      </c>
      <c r="AR1497" s="31">
        <f t="shared" si="3820"/>
        <v>0</v>
      </c>
      <c r="AS1497" s="31">
        <f t="shared" si="3690"/>
        <v>1030.9000000000001</v>
      </c>
      <c r="AT1497" s="31">
        <f t="shared" si="3691"/>
        <v>4030.9000000000001</v>
      </c>
      <c r="AU1497" s="31">
        <f t="shared" si="3692"/>
        <v>4030.9000000000001</v>
      </c>
      <c r="AV1497" s="31">
        <f t="shared" si="3821"/>
        <v>0</v>
      </c>
      <c r="AW1497" s="32"/>
      <c r="AX1497" s="32"/>
      <c r="AY1497" s="1"/>
      <c r="AZ1497" s="1"/>
      <c r="BA1497" s="1"/>
      <c r="BB1497" s="1"/>
      <c r="BC1497" s="1"/>
      <c r="BD1497" s="1"/>
      <c r="BE1497" s="1"/>
    </row>
    <row r="1498" ht="31.5">
      <c r="A1498" s="29" t="s">
        <v>516</v>
      </c>
      <c r="B1498" s="29" t="s">
        <v>265</v>
      </c>
      <c r="C1498" s="29" t="s">
        <v>27</v>
      </c>
      <c r="D1498" s="29" t="s">
        <v>273</v>
      </c>
      <c r="E1498" s="29" t="s">
        <v>39</v>
      </c>
      <c r="F1498" s="30" t="s">
        <v>40</v>
      </c>
      <c r="G1498" s="31">
        <v>4030.9000000000001</v>
      </c>
      <c r="H1498" s="31">
        <v>4030.9000000000001</v>
      </c>
      <c r="I1498" s="31">
        <v>4030.9000000000001</v>
      </c>
      <c r="J1498" s="31"/>
      <c r="K1498" s="31"/>
      <c r="L1498" s="31"/>
      <c r="M1498" s="31">
        <f t="shared" si="3759"/>
        <v>4030.9000000000001</v>
      </c>
      <c r="N1498" s="31">
        <f t="shared" si="3760"/>
        <v>4030.9000000000001</v>
      </c>
      <c r="O1498" s="31">
        <f t="shared" si="3761"/>
        <v>4030.9000000000001</v>
      </c>
      <c r="P1498" s="31"/>
      <c r="Q1498" s="31"/>
      <c r="R1498" s="31">
        <v>-3000</v>
      </c>
      <c r="S1498" s="31"/>
      <c r="T1498" s="31"/>
      <c r="U1498" s="31"/>
      <c r="V1498" s="31"/>
      <c r="W1498" s="31"/>
      <c r="X1498" s="31"/>
      <c r="Y1498" s="31"/>
      <c r="Z1498" s="31"/>
      <c r="AA1498" s="31"/>
      <c r="AB1498" s="31"/>
      <c r="AC1498" s="31">
        <f t="shared" si="3693"/>
        <v>1030.9000000000001</v>
      </c>
      <c r="AD1498" s="31">
        <f t="shared" si="3694"/>
        <v>4030.9000000000001</v>
      </c>
      <c r="AE1498" s="31">
        <f t="shared" si="3695"/>
        <v>4030.9000000000001</v>
      </c>
      <c r="AF1498" s="31"/>
      <c r="AG1498" s="31">
        <f t="shared" si="3696"/>
        <v>1030.9000000000001</v>
      </c>
      <c r="AH1498" s="31">
        <f t="shared" si="3697"/>
        <v>4030.9000000000001</v>
      </c>
      <c r="AI1498" s="31">
        <f t="shared" si="3698"/>
        <v>4030.9000000000001</v>
      </c>
      <c r="AJ1498" s="31"/>
      <c r="AK1498" s="31"/>
      <c r="AL1498" s="31"/>
      <c r="AM1498" s="31"/>
      <c r="AN1498" s="31"/>
      <c r="AO1498" s="31"/>
      <c r="AP1498" s="31"/>
      <c r="AQ1498" s="31"/>
      <c r="AR1498" s="31"/>
      <c r="AS1498" s="31">
        <f t="shared" si="3690"/>
        <v>1030.9000000000001</v>
      </c>
      <c r="AT1498" s="31">
        <f t="shared" si="3691"/>
        <v>4030.9000000000001</v>
      </c>
      <c r="AU1498" s="31">
        <f t="shared" si="3692"/>
        <v>4030.9000000000001</v>
      </c>
      <c r="AV1498" s="31"/>
      <c r="AW1498" s="32"/>
      <c r="AX1498" s="32"/>
      <c r="AY1498" s="1"/>
      <c r="AZ1498" s="1"/>
      <c r="BA1498" s="1"/>
      <c r="BB1498" s="1"/>
      <c r="BC1498" s="1"/>
      <c r="BD1498" s="1"/>
      <c r="BE1498" s="1"/>
    </row>
    <row r="1499" s="19" customFormat="1">
      <c r="A1499" s="20" t="s">
        <v>516</v>
      </c>
      <c r="B1499" s="20" t="s">
        <v>87</v>
      </c>
      <c r="C1499" s="20"/>
      <c r="D1499" s="20"/>
      <c r="E1499" s="34"/>
      <c r="F1499" s="21" t="s">
        <v>411</v>
      </c>
      <c r="G1499" s="22">
        <f t="shared" si="3792"/>
        <v>1597.7</v>
      </c>
      <c r="H1499" s="22">
        <f t="shared" si="3793"/>
        <v>1597.7</v>
      </c>
      <c r="I1499" s="22">
        <f t="shared" si="3794"/>
        <v>1597.7</v>
      </c>
      <c r="J1499" s="22">
        <f t="shared" si="3795"/>
        <v>0</v>
      </c>
      <c r="K1499" s="22">
        <f t="shared" si="3796"/>
        <v>0</v>
      </c>
      <c r="L1499" s="22">
        <f t="shared" si="3797"/>
        <v>0</v>
      </c>
      <c r="M1499" s="22">
        <f t="shared" si="3759"/>
        <v>1597.7</v>
      </c>
      <c r="N1499" s="22">
        <f t="shared" si="3760"/>
        <v>1597.7</v>
      </c>
      <c r="O1499" s="22">
        <f t="shared" si="3761"/>
        <v>1597.7</v>
      </c>
      <c r="P1499" s="22">
        <f t="shared" si="3798"/>
        <v>0</v>
      </c>
      <c r="Q1499" s="22">
        <f t="shared" si="3799"/>
        <v>0</v>
      </c>
      <c r="R1499" s="22">
        <f t="shared" si="3800"/>
        <v>0</v>
      </c>
      <c r="S1499" s="22">
        <f t="shared" si="3801"/>
        <v>0</v>
      </c>
      <c r="T1499" s="22">
        <f t="shared" si="3802"/>
        <v>0</v>
      </c>
      <c r="U1499" s="22">
        <f t="shared" si="3803"/>
        <v>0</v>
      </c>
      <c r="V1499" s="22">
        <f t="shared" si="3804"/>
        <v>0</v>
      </c>
      <c r="W1499" s="22">
        <f t="shared" si="3805"/>
        <v>0</v>
      </c>
      <c r="X1499" s="22">
        <f t="shared" si="3806"/>
        <v>0</v>
      </c>
      <c r="Y1499" s="22">
        <f t="shared" si="3807"/>
        <v>0</v>
      </c>
      <c r="Z1499" s="22">
        <f t="shared" si="3808"/>
        <v>0</v>
      </c>
      <c r="AA1499" s="22">
        <f t="shared" si="3809"/>
        <v>0</v>
      </c>
      <c r="AB1499" s="22">
        <f t="shared" si="3810"/>
        <v>0</v>
      </c>
      <c r="AC1499" s="22">
        <f t="shared" si="3693"/>
        <v>1597.7</v>
      </c>
      <c r="AD1499" s="22">
        <f t="shared" si="3694"/>
        <v>1597.7</v>
      </c>
      <c r="AE1499" s="22">
        <f t="shared" si="3695"/>
        <v>1597.7</v>
      </c>
      <c r="AF1499" s="22">
        <f t="shared" si="3811"/>
        <v>0</v>
      </c>
      <c r="AG1499" s="22">
        <f t="shared" si="3696"/>
        <v>1597.7</v>
      </c>
      <c r="AH1499" s="22">
        <f t="shared" si="3697"/>
        <v>1597.7</v>
      </c>
      <c r="AI1499" s="22">
        <f t="shared" si="3698"/>
        <v>1597.7</v>
      </c>
      <c r="AJ1499" s="22">
        <f t="shared" si="3812"/>
        <v>0</v>
      </c>
      <c r="AK1499" s="22">
        <f t="shared" si="3813"/>
        <v>0</v>
      </c>
      <c r="AL1499" s="22">
        <f t="shared" si="3814"/>
        <v>0</v>
      </c>
      <c r="AM1499" s="22">
        <f t="shared" si="3815"/>
        <v>0</v>
      </c>
      <c r="AN1499" s="22">
        <f t="shared" si="3816"/>
        <v>0</v>
      </c>
      <c r="AO1499" s="22">
        <f t="shared" si="3817"/>
        <v>0</v>
      </c>
      <c r="AP1499" s="22">
        <f t="shared" si="3818"/>
        <v>0</v>
      </c>
      <c r="AQ1499" s="22">
        <f t="shared" si="3819"/>
        <v>0</v>
      </c>
      <c r="AR1499" s="22">
        <f t="shared" si="3820"/>
        <v>0</v>
      </c>
      <c r="AS1499" s="22">
        <f t="shared" si="3690"/>
        <v>1597.7</v>
      </c>
      <c r="AT1499" s="22">
        <f t="shared" si="3691"/>
        <v>1597.7</v>
      </c>
      <c r="AU1499" s="22">
        <f t="shared" si="3692"/>
        <v>1597.7</v>
      </c>
      <c r="AV1499" s="22">
        <f t="shared" si="3821"/>
        <v>0</v>
      </c>
      <c r="AW1499" s="23"/>
      <c r="AX1499" s="23"/>
      <c r="AY1499" s="19"/>
      <c r="AZ1499" s="19"/>
      <c r="BA1499" s="19"/>
      <c r="BB1499" s="19"/>
      <c r="BC1499" s="19"/>
      <c r="BD1499" s="19"/>
      <c r="BE1499" s="19"/>
    </row>
    <row r="1500" s="24" customFormat="1">
      <c r="A1500" s="25" t="s">
        <v>516</v>
      </c>
      <c r="B1500" s="25" t="s">
        <v>87</v>
      </c>
      <c r="C1500" s="25" t="s">
        <v>27</v>
      </c>
      <c r="D1500" s="25"/>
      <c r="E1500" s="35"/>
      <c r="F1500" s="26" t="s">
        <v>412</v>
      </c>
      <c r="G1500" s="27">
        <f t="shared" si="3792"/>
        <v>1597.7</v>
      </c>
      <c r="H1500" s="27">
        <f t="shared" si="3793"/>
        <v>1597.7</v>
      </c>
      <c r="I1500" s="27">
        <f t="shared" si="3794"/>
        <v>1597.7</v>
      </c>
      <c r="J1500" s="27">
        <f t="shared" si="3795"/>
        <v>0</v>
      </c>
      <c r="K1500" s="27">
        <f t="shared" si="3796"/>
        <v>0</v>
      </c>
      <c r="L1500" s="27">
        <f t="shared" si="3797"/>
        <v>0</v>
      </c>
      <c r="M1500" s="27">
        <f t="shared" si="3759"/>
        <v>1597.7</v>
      </c>
      <c r="N1500" s="27">
        <f t="shared" si="3760"/>
        <v>1597.7</v>
      </c>
      <c r="O1500" s="27">
        <f t="shared" si="3761"/>
        <v>1597.7</v>
      </c>
      <c r="P1500" s="27">
        <f t="shared" si="3798"/>
        <v>0</v>
      </c>
      <c r="Q1500" s="27">
        <f t="shared" si="3799"/>
        <v>0</v>
      </c>
      <c r="R1500" s="27">
        <f t="shared" si="3800"/>
        <v>0</v>
      </c>
      <c r="S1500" s="27">
        <f t="shared" si="3801"/>
        <v>0</v>
      </c>
      <c r="T1500" s="27">
        <f t="shared" si="3802"/>
        <v>0</v>
      </c>
      <c r="U1500" s="27">
        <f t="shared" si="3803"/>
        <v>0</v>
      </c>
      <c r="V1500" s="27">
        <f t="shared" si="3804"/>
        <v>0</v>
      </c>
      <c r="W1500" s="27">
        <f t="shared" si="3805"/>
        <v>0</v>
      </c>
      <c r="X1500" s="27">
        <f t="shared" si="3806"/>
        <v>0</v>
      </c>
      <c r="Y1500" s="27">
        <f t="shared" si="3807"/>
        <v>0</v>
      </c>
      <c r="Z1500" s="27">
        <f t="shared" si="3808"/>
        <v>0</v>
      </c>
      <c r="AA1500" s="27">
        <f t="shared" si="3809"/>
        <v>0</v>
      </c>
      <c r="AB1500" s="27">
        <f t="shared" si="3810"/>
        <v>0</v>
      </c>
      <c r="AC1500" s="27">
        <f t="shared" si="3693"/>
        <v>1597.7</v>
      </c>
      <c r="AD1500" s="27">
        <f t="shared" si="3694"/>
        <v>1597.7</v>
      </c>
      <c r="AE1500" s="27">
        <f t="shared" si="3695"/>
        <v>1597.7</v>
      </c>
      <c r="AF1500" s="27">
        <f t="shared" si="3811"/>
        <v>0</v>
      </c>
      <c r="AG1500" s="27">
        <f t="shared" si="3696"/>
        <v>1597.7</v>
      </c>
      <c r="AH1500" s="27">
        <f t="shared" si="3697"/>
        <v>1597.7</v>
      </c>
      <c r="AI1500" s="27">
        <f t="shared" si="3698"/>
        <v>1597.7</v>
      </c>
      <c r="AJ1500" s="27">
        <f t="shared" si="3812"/>
        <v>0</v>
      </c>
      <c r="AK1500" s="27">
        <f t="shared" si="3813"/>
        <v>0</v>
      </c>
      <c r="AL1500" s="27">
        <f t="shared" si="3814"/>
        <v>0</v>
      </c>
      <c r="AM1500" s="27">
        <f t="shared" si="3815"/>
        <v>0</v>
      </c>
      <c r="AN1500" s="27">
        <f t="shared" si="3816"/>
        <v>0</v>
      </c>
      <c r="AO1500" s="27">
        <f t="shared" si="3817"/>
        <v>0</v>
      </c>
      <c r="AP1500" s="27">
        <f t="shared" si="3818"/>
        <v>0</v>
      </c>
      <c r="AQ1500" s="27">
        <f t="shared" si="3819"/>
        <v>0</v>
      </c>
      <c r="AR1500" s="27">
        <f t="shared" si="3820"/>
        <v>0</v>
      </c>
      <c r="AS1500" s="27">
        <f t="shared" si="3690"/>
        <v>1597.7</v>
      </c>
      <c r="AT1500" s="27">
        <f t="shared" si="3691"/>
        <v>1597.7</v>
      </c>
      <c r="AU1500" s="27">
        <f t="shared" si="3692"/>
        <v>1597.7</v>
      </c>
      <c r="AV1500" s="27">
        <f t="shared" si="3821"/>
        <v>0</v>
      </c>
      <c r="AW1500" s="28"/>
      <c r="AX1500" s="28"/>
      <c r="AY1500" s="24"/>
      <c r="AZ1500" s="24"/>
      <c r="BA1500" s="24"/>
      <c r="BB1500" s="24"/>
      <c r="BC1500" s="24"/>
      <c r="BD1500" s="24"/>
      <c r="BE1500" s="24"/>
    </row>
    <row r="1501" ht="31.5">
      <c r="A1501" s="29" t="s">
        <v>516</v>
      </c>
      <c r="B1501" s="29" t="s">
        <v>87</v>
      </c>
      <c r="C1501" s="29" t="s">
        <v>27</v>
      </c>
      <c r="D1501" s="29" t="s">
        <v>413</v>
      </c>
      <c r="E1501" s="36"/>
      <c r="F1501" s="30" t="s">
        <v>414</v>
      </c>
      <c r="G1501" s="31">
        <f t="shared" si="3792"/>
        <v>1597.7</v>
      </c>
      <c r="H1501" s="31">
        <f t="shared" si="3793"/>
        <v>1597.7</v>
      </c>
      <c r="I1501" s="31">
        <f t="shared" si="3794"/>
        <v>1597.7</v>
      </c>
      <c r="J1501" s="31">
        <f t="shared" si="3795"/>
        <v>0</v>
      </c>
      <c r="K1501" s="31">
        <f t="shared" si="3796"/>
        <v>0</v>
      </c>
      <c r="L1501" s="31">
        <f t="shared" si="3797"/>
        <v>0</v>
      </c>
      <c r="M1501" s="31">
        <f t="shared" si="3759"/>
        <v>1597.7</v>
      </c>
      <c r="N1501" s="31">
        <f t="shared" si="3760"/>
        <v>1597.7</v>
      </c>
      <c r="O1501" s="31">
        <f t="shared" si="3761"/>
        <v>1597.7</v>
      </c>
      <c r="P1501" s="31">
        <f t="shared" si="3798"/>
        <v>0</v>
      </c>
      <c r="Q1501" s="31">
        <f t="shared" si="3799"/>
        <v>0</v>
      </c>
      <c r="R1501" s="31">
        <f t="shared" si="3800"/>
        <v>0</v>
      </c>
      <c r="S1501" s="31">
        <f t="shared" si="3801"/>
        <v>0</v>
      </c>
      <c r="T1501" s="31">
        <f t="shared" si="3802"/>
        <v>0</v>
      </c>
      <c r="U1501" s="31">
        <f t="shared" si="3803"/>
        <v>0</v>
      </c>
      <c r="V1501" s="31">
        <f t="shared" si="3804"/>
        <v>0</v>
      </c>
      <c r="W1501" s="31">
        <f t="shared" si="3805"/>
        <v>0</v>
      </c>
      <c r="X1501" s="31">
        <f t="shared" si="3806"/>
        <v>0</v>
      </c>
      <c r="Y1501" s="31">
        <f t="shared" si="3807"/>
        <v>0</v>
      </c>
      <c r="Z1501" s="31">
        <f t="shared" si="3808"/>
        <v>0</v>
      </c>
      <c r="AA1501" s="31">
        <f t="shared" si="3809"/>
        <v>0</v>
      </c>
      <c r="AB1501" s="31">
        <f t="shared" si="3810"/>
        <v>0</v>
      </c>
      <c r="AC1501" s="31">
        <f t="shared" si="3693"/>
        <v>1597.7</v>
      </c>
      <c r="AD1501" s="31">
        <f t="shared" si="3694"/>
        <v>1597.7</v>
      </c>
      <c r="AE1501" s="31">
        <f t="shared" si="3695"/>
        <v>1597.7</v>
      </c>
      <c r="AF1501" s="31">
        <f t="shared" si="3811"/>
        <v>0</v>
      </c>
      <c r="AG1501" s="31">
        <f t="shared" si="3696"/>
        <v>1597.7</v>
      </c>
      <c r="AH1501" s="31">
        <f t="shared" si="3697"/>
        <v>1597.7</v>
      </c>
      <c r="AI1501" s="31">
        <f t="shared" si="3698"/>
        <v>1597.7</v>
      </c>
      <c r="AJ1501" s="31">
        <f t="shared" si="3812"/>
        <v>0</v>
      </c>
      <c r="AK1501" s="31">
        <f t="shared" si="3813"/>
        <v>0</v>
      </c>
      <c r="AL1501" s="31">
        <f t="shared" si="3814"/>
        <v>0</v>
      </c>
      <c r="AM1501" s="31">
        <f t="shared" si="3815"/>
        <v>0</v>
      </c>
      <c r="AN1501" s="31">
        <f t="shared" si="3816"/>
        <v>0</v>
      </c>
      <c r="AO1501" s="31">
        <f t="shared" si="3817"/>
        <v>0</v>
      </c>
      <c r="AP1501" s="31">
        <f t="shared" si="3818"/>
        <v>0</v>
      </c>
      <c r="AQ1501" s="31">
        <f t="shared" si="3819"/>
        <v>0</v>
      </c>
      <c r="AR1501" s="31">
        <f t="shared" si="3820"/>
        <v>0</v>
      </c>
      <c r="AS1501" s="31">
        <f t="shared" si="3690"/>
        <v>1597.7</v>
      </c>
      <c r="AT1501" s="31">
        <f t="shared" si="3691"/>
        <v>1597.7</v>
      </c>
      <c r="AU1501" s="31">
        <f t="shared" si="3692"/>
        <v>1597.7</v>
      </c>
      <c r="AV1501" s="31">
        <f t="shared" si="3821"/>
        <v>0</v>
      </c>
      <c r="AW1501" s="32"/>
      <c r="AX1501" s="32"/>
      <c r="AY1501" s="1"/>
      <c r="AZ1501" s="1"/>
      <c r="BA1501" s="1"/>
      <c r="BB1501" s="1"/>
      <c r="BC1501" s="1"/>
      <c r="BD1501" s="1"/>
      <c r="BE1501" s="1"/>
    </row>
    <row r="1502" hidden="1">
      <c r="A1502" s="29" t="s">
        <v>516</v>
      </c>
      <c r="B1502" s="29" t="s">
        <v>87</v>
      </c>
      <c r="C1502" s="29" t="s">
        <v>27</v>
      </c>
      <c r="D1502" s="29" t="s">
        <v>419</v>
      </c>
      <c r="E1502" s="36"/>
      <c r="F1502" s="30" t="s">
        <v>34</v>
      </c>
      <c r="G1502" s="31">
        <f t="shared" si="3792"/>
        <v>1597.7</v>
      </c>
      <c r="H1502" s="31">
        <f t="shared" si="3793"/>
        <v>1597.7</v>
      </c>
      <c r="I1502" s="31">
        <f t="shared" si="3794"/>
        <v>1597.7</v>
      </c>
      <c r="J1502" s="31">
        <f t="shared" si="3795"/>
        <v>0</v>
      </c>
      <c r="K1502" s="31">
        <f t="shared" si="3796"/>
        <v>0</v>
      </c>
      <c r="L1502" s="31">
        <f t="shared" si="3797"/>
        <v>0</v>
      </c>
      <c r="M1502" s="31">
        <f t="shared" si="3759"/>
        <v>1597.7</v>
      </c>
      <c r="N1502" s="31">
        <f t="shared" si="3760"/>
        <v>1597.7</v>
      </c>
      <c r="O1502" s="31">
        <f t="shared" si="3761"/>
        <v>1597.7</v>
      </c>
      <c r="P1502" s="31">
        <f t="shared" si="3798"/>
        <v>0</v>
      </c>
      <c r="Q1502" s="31">
        <f t="shared" si="3799"/>
        <v>0</v>
      </c>
      <c r="R1502" s="31">
        <f t="shared" si="3800"/>
        <v>0</v>
      </c>
      <c r="S1502" s="31">
        <f t="shared" si="3801"/>
        <v>0</v>
      </c>
      <c r="T1502" s="31">
        <f t="shared" si="3802"/>
        <v>0</v>
      </c>
      <c r="U1502" s="31">
        <f t="shared" si="3803"/>
        <v>0</v>
      </c>
      <c r="V1502" s="31">
        <f t="shared" si="3804"/>
        <v>0</v>
      </c>
      <c r="W1502" s="31">
        <f t="shared" si="3805"/>
        <v>0</v>
      </c>
      <c r="X1502" s="31">
        <f t="shared" si="3806"/>
        <v>0</v>
      </c>
      <c r="Y1502" s="31">
        <f t="shared" si="3807"/>
        <v>0</v>
      </c>
      <c r="Z1502" s="31">
        <f t="shared" si="3808"/>
        <v>0</v>
      </c>
      <c r="AA1502" s="31">
        <f t="shared" si="3809"/>
        <v>0</v>
      </c>
      <c r="AB1502" s="31">
        <f t="shared" si="3810"/>
        <v>0</v>
      </c>
      <c r="AC1502" s="31">
        <f t="shared" si="3693"/>
        <v>1597.7</v>
      </c>
      <c r="AD1502" s="31">
        <f t="shared" si="3694"/>
        <v>1597.7</v>
      </c>
      <c r="AE1502" s="31">
        <f t="shared" si="3695"/>
        <v>1597.7</v>
      </c>
      <c r="AF1502" s="31">
        <f t="shared" si="3811"/>
        <v>0</v>
      </c>
      <c r="AG1502" s="31">
        <f t="shared" si="3696"/>
        <v>1597.7</v>
      </c>
      <c r="AH1502" s="31">
        <f t="shared" si="3697"/>
        <v>1597.7</v>
      </c>
      <c r="AI1502" s="31">
        <f t="shared" si="3698"/>
        <v>1597.7</v>
      </c>
      <c r="AJ1502" s="31">
        <f t="shared" si="3812"/>
        <v>0</v>
      </c>
      <c r="AK1502" s="31">
        <f t="shared" si="3813"/>
        <v>0</v>
      </c>
      <c r="AL1502" s="31">
        <f t="shared" si="3814"/>
        <v>0</v>
      </c>
      <c r="AM1502" s="31">
        <f t="shared" si="3815"/>
        <v>0</v>
      </c>
      <c r="AN1502" s="31">
        <f t="shared" si="3816"/>
        <v>0</v>
      </c>
      <c r="AO1502" s="31">
        <f t="shared" si="3817"/>
        <v>0</v>
      </c>
      <c r="AP1502" s="31">
        <f t="shared" si="3818"/>
        <v>0</v>
      </c>
      <c r="AQ1502" s="31">
        <f t="shared" si="3819"/>
        <v>0</v>
      </c>
      <c r="AR1502" s="31">
        <f t="shared" si="3820"/>
        <v>0</v>
      </c>
      <c r="AS1502" s="31">
        <f t="shared" si="3690"/>
        <v>1597.7</v>
      </c>
      <c r="AT1502" s="31">
        <f t="shared" si="3691"/>
        <v>1597.7</v>
      </c>
      <c r="AU1502" s="31">
        <f t="shared" si="3692"/>
        <v>1597.7</v>
      </c>
      <c r="AV1502" s="31">
        <f t="shared" si="3821"/>
        <v>0</v>
      </c>
      <c r="AW1502" s="32">
        <v>0</v>
      </c>
      <c r="AX1502" s="32"/>
      <c r="AY1502" s="1" t="s">
        <v>152</v>
      </c>
      <c r="AZ1502" s="1"/>
      <c r="BA1502" s="1"/>
      <c r="BB1502" s="1"/>
      <c r="BC1502" s="1"/>
      <c r="BD1502" s="1"/>
      <c r="BE1502" s="1"/>
    </row>
    <row r="1503" ht="47.25">
      <c r="A1503" s="29" t="s">
        <v>516</v>
      </c>
      <c r="B1503" s="29" t="s">
        <v>87</v>
      </c>
      <c r="C1503" s="29" t="s">
        <v>27</v>
      </c>
      <c r="D1503" s="29" t="s">
        <v>420</v>
      </c>
      <c r="E1503" s="36"/>
      <c r="F1503" s="30" t="s">
        <v>421</v>
      </c>
      <c r="G1503" s="31">
        <f t="shared" si="3792"/>
        <v>1597.7</v>
      </c>
      <c r="H1503" s="31">
        <f t="shared" si="3793"/>
        <v>1597.7</v>
      </c>
      <c r="I1503" s="31">
        <f t="shared" si="3794"/>
        <v>1597.7</v>
      </c>
      <c r="J1503" s="31">
        <f t="shared" si="3795"/>
        <v>0</v>
      </c>
      <c r="K1503" s="31">
        <f t="shared" si="3796"/>
        <v>0</v>
      </c>
      <c r="L1503" s="31">
        <f t="shared" si="3797"/>
        <v>0</v>
      </c>
      <c r="M1503" s="31">
        <f t="shared" si="3759"/>
        <v>1597.7</v>
      </c>
      <c r="N1503" s="31">
        <f t="shared" si="3760"/>
        <v>1597.7</v>
      </c>
      <c r="O1503" s="31">
        <f t="shared" si="3761"/>
        <v>1597.7</v>
      </c>
      <c r="P1503" s="31">
        <f t="shared" si="3798"/>
        <v>0</v>
      </c>
      <c r="Q1503" s="31">
        <f t="shared" si="3799"/>
        <v>0</v>
      </c>
      <c r="R1503" s="31">
        <f t="shared" si="3800"/>
        <v>0</v>
      </c>
      <c r="S1503" s="31">
        <f t="shared" si="3801"/>
        <v>0</v>
      </c>
      <c r="T1503" s="31">
        <f t="shared" si="3802"/>
        <v>0</v>
      </c>
      <c r="U1503" s="31">
        <f t="shared" si="3803"/>
        <v>0</v>
      </c>
      <c r="V1503" s="31">
        <f t="shared" si="3804"/>
        <v>0</v>
      </c>
      <c r="W1503" s="31">
        <f t="shared" si="3805"/>
        <v>0</v>
      </c>
      <c r="X1503" s="31">
        <f t="shared" si="3806"/>
        <v>0</v>
      </c>
      <c r="Y1503" s="31">
        <f t="shared" si="3807"/>
        <v>0</v>
      </c>
      <c r="Z1503" s="31">
        <f t="shared" si="3808"/>
        <v>0</v>
      </c>
      <c r="AA1503" s="31">
        <f t="shared" si="3809"/>
        <v>0</v>
      </c>
      <c r="AB1503" s="31">
        <f t="shared" si="3810"/>
        <v>0</v>
      </c>
      <c r="AC1503" s="31">
        <f t="shared" si="3693"/>
        <v>1597.7</v>
      </c>
      <c r="AD1503" s="31">
        <f t="shared" si="3694"/>
        <v>1597.7</v>
      </c>
      <c r="AE1503" s="31">
        <f t="shared" si="3695"/>
        <v>1597.7</v>
      </c>
      <c r="AF1503" s="31">
        <f t="shared" si="3811"/>
        <v>0</v>
      </c>
      <c r="AG1503" s="31">
        <f t="shared" si="3696"/>
        <v>1597.7</v>
      </c>
      <c r="AH1503" s="31">
        <f t="shared" si="3697"/>
        <v>1597.7</v>
      </c>
      <c r="AI1503" s="31">
        <f t="shared" si="3698"/>
        <v>1597.7</v>
      </c>
      <c r="AJ1503" s="31">
        <f t="shared" si="3812"/>
        <v>0</v>
      </c>
      <c r="AK1503" s="31">
        <f t="shared" si="3813"/>
        <v>0</v>
      </c>
      <c r="AL1503" s="31">
        <f t="shared" si="3814"/>
        <v>0</v>
      </c>
      <c r="AM1503" s="31">
        <f t="shared" si="3815"/>
        <v>0</v>
      </c>
      <c r="AN1503" s="31">
        <f t="shared" si="3816"/>
        <v>0</v>
      </c>
      <c r="AO1503" s="31">
        <f t="shared" si="3817"/>
        <v>0</v>
      </c>
      <c r="AP1503" s="31">
        <f t="shared" si="3818"/>
        <v>0</v>
      </c>
      <c r="AQ1503" s="31">
        <f t="shared" si="3819"/>
        <v>0</v>
      </c>
      <c r="AR1503" s="31">
        <f t="shared" si="3820"/>
        <v>0</v>
      </c>
      <c r="AS1503" s="31">
        <f t="shared" si="3690"/>
        <v>1597.7</v>
      </c>
      <c r="AT1503" s="31">
        <f t="shared" si="3691"/>
        <v>1597.7</v>
      </c>
      <c r="AU1503" s="31">
        <f t="shared" si="3692"/>
        <v>1597.7</v>
      </c>
      <c r="AV1503" s="31">
        <f t="shared" si="3821"/>
        <v>0</v>
      </c>
      <c r="AW1503" s="32"/>
      <c r="AX1503" s="32"/>
      <c r="AY1503" s="1"/>
      <c r="AZ1503" s="1"/>
      <c r="BA1503" s="1"/>
      <c r="BB1503" s="1"/>
      <c r="BC1503" s="1"/>
      <c r="BD1503" s="1"/>
      <c r="BE1503" s="1"/>
    </row>
    <row r="1504" ht="47.25">
      <c r="A1504" s="29" t="s">
        <v>516</v>
      </c>
      <c r="B1504" s="29" t="s">
        <v>87</v>
      </c>
      <c r="C1504" s="29" t="s">
        <v>27</v>
      </c>
      <c r="D1504" s="29" t="s">
        <v>489</v>
      </c>
      <c r="E1504" s="36"/>
      <c r="F1504" s="30" t="s">
        <v>490</v>
      </c>
      <c r="G1504" s="31">
        <f t="shared" si="3792"/>
        <v>1597.7</v>
      </c>
      <c r="H1504" s="31">
        <f t="shared" si="3793"/>
        <v>1597.7</v>
      </c>
      <c r="I1504" s="31">
        <f t="shared" si="3794"/>
        <v>1597.7</v>
      </c>
      <c r="J1504" s="31">
        <f t="shared" si="3795"/>
        <v>0</v>
      </c>
      <c r="K1504" s="31">
        <f t="shared" si="3796"/>
        <v>0</v>
      </c>
      <c r="L1504" s="31">
        <f t="shared" si="3797"/>
        <v>0</v>
      </c>
      <c r="M1504" s="31">
        <f t="shared" si="3759"/>
        <v>1597.7</v>
      </c>
      <c r="N1504" s="31">
        <f t="shared" si="3760"/>
        <v>1597.7</v>
      </c>
      <c r="O1504" s="31">
        <f t="shared" si="3761"/>
        <v>1597.7</v>
      </c>
      <c r="P1504" s="31">
        <f t="shared" si="3798"/>
        <v>0</v>
      </c>
      <c r="Q1504" s="31">
        <f t="shared" si="3799"/>
        <v>0</v>
      </c>
      <c r="R1504" s="31">
        <f t="shared" si="3800"/>
        <v>0</v>
      </c>
      <c r="S1504" s="31">
        <f t="shared" si="3801"/>
        <v>0</v>
      </c>
      <c r="T1504" s="31">
        <f t="shared" si="3802"/>
        <v>0</v>
      </c>
      <c r="U1504" s="31">
        <f t="shared" si="3803"/>
        <v>0</v>
      </c>
      <c r="V1504" s="31">
        <f t="shared" si="3804"/>
        <v>0</v>
      </c>
      <c r="W1504" s="31">
        <f t="shared" si="3805"/>
        <v>0</v>
      </c>
      <c r="X1504" s="31">
        <f t="shared" si="3806"/>
        <v>0</v>
      </c>
      <c r="Y1504" s="31">
        <f t="shared" si="3807"/>
        <v>0</v>
      </c>
      <c r="Z1504" s="31">
        <f t="shared" si="3808"/>
        <v>0</v>
      </c>
      <c r="AA1504" s="31">
        <f t="shared" si="3809"/>
        <v>0</v>
      </c>
      <c r="AB1504" s="31">
        <f t="shared" si="3810"/>
        <v>0</v>
      </c>
      <c r="AC1504" s="31">
        <f t="shared" si="3693"/>
        <v>1597.7</v>
      </c>
      <c r="AD1504" s="31">
        <f t="shared" si="3694"/>
        <v>1597.7</v>
      </c>
      <c r="AE1504" s="31">
        <f t="shared" si="3695"/>
        <v>1597.7</v>
      </c>
      <c r="AF1504" s="31">
        <f t="shared" si="3811"/>
        <v>0</v>
      </c>
      <c r="AG1504" s="31">
        <f t="shared" si="3696"/>
        <v>1597.7</v>
      </c>
      <c r="AH1504" s="31">
        <f t="shared" si="3697"/>
        <v>1597.7</v>
      </c>
      <c r="AI1504" s="31">
        <f t="shared" si="3698"/>
        <v>1597.7</v>
      </c>
      <c r="AJ1504" s="31">
        <f t="shared" si="3812"/>
        <v>0</v>
      </c>
      <c r="AK1504" s="31">
        <f t="shared" si="3813"/>
        <v>0</v>
      </c>
      <c r="AL1504" s="31">
        <f t="shared" si="3814"/>
        <v>0</v>
      </c>
      <c r="AM1504" s="31">
        <f t="shared" si="3815"/>
        <v>0</v>
      </c>
      <c r="AN1504" s="31">
        <f t="shared" si="3816"/>
        <v>0</v>
      </c>
      <c r="AO1504" s="31">
        <f t="shared" si="3817"/>
        <v>0</v>
      </c>
      <c r="AP1504" s="31">
        <f t="shared" si="3818"/>
        <v>0</v>
      </c>
      <c r="AQ1504" s="31">
        <f t="shared" si="3819"/>
        <v>0</v>
      </c>
      <c r="AR1504" s="31">
        <f t="shared" si="3820"/>
        <v>0</v>
      </c>
      <c r="AS1504" s="31">
        <f t="shared" si="3690"/>
        <v>1597.7</v>
      </c>
      <c r="AT1504" s="31">
        <f t="shared" si="3691"/>
        <v>1597.7</v>
      </c>
      <c r="AU1504" s="31">
        <f t="shared" si="3692"/>
        <v>1597.7</v>
      </c>
      <c r="AV1504" s="31">
        <f t="shared" si="3821"/>
        <v>0</v>
      </c>
      <c r="AW1504" s="32"/>
      <c r="AX1504" s="32"/>
      <c r="AY1504" s="1"/>
      <c r="AZ1504" s="1"/>
      <c r="BA1504" s="1"/>
      <c r="BB1504" s="1"/>
      <c r="BC1504" s="1"/>
      <c r="BD1504" s="1"/>
      <c r="BE1504" s="1"/>
    </row>
    <row r="1505" ht="31.5">
      <c r="A1505" s="29" t="s">
        <v>516</v>
      </c>
      <c r="B1505" s="29" t="s">
        <v>87</v>
      </c>
      <c r="C1505" s="29" t="s">
        <v>27</v>
      </c>
      <c r="D1505" s="29" t="s">
        <v>489</v>
      </c>
      <c r="E1505" s="29" t="s">
        <v>39</v>
      </c>
      <c r="F1505" s="30" t="s">
        <v>40</v>
      </c>
      <c r="G1505" s="31">
        <v>1597.7</v>
      </c>
      <c r="H1505" s="31">
        <v>1597.7</v>
      </c>
      <c r="I1505" s="31">
        <v>1597.7</v>
      </c>
      <c r="J1505" s="31"/>
      <c r="K1505" s="31"/>
      <c r="L1505" s="31"/>
      <c r="M1505" s="31">
        <f t="shared" si="3759"/>
        <v>1597.7</v>
      </c>
      <c r="N1505" s="31">
        <f t="shared" si="3760"/>
        <v>1597.7</v>
      </c>
      <c r="O1505" s="31">
        <f t="shared" si="3761"/>
        <v>1597.7</v>
      </c>
      <c r="P1505" s="31"/>
      <c r="Q1505" s="31"/>
      <c r="R1505" s="31"/>
      <c r="S1505" s="31"/>
      <c r="T1505" s="31"/>
      <c r="U1505" s="31"/>
      <c r="V1505" s="31"/>
      <c r="W1505" s="31"/>
      <c r="X1505" s="31"/>
      <c r="Y1505" s="31"/>
      <c r="Z1505" s="31"/>
      <c r="AA1505" s="31"/>
      <c r="AB1505" s="31"/>
      <c r="AC1505" s="31">
        <f t="shared" si="3693"/>
        <v>1597.7</v>
      </c>
      <c r="AD1505" s="31">
        <f t="shared" si="3694"/>
        <v>1597.7</v>
      </c>
      <c r="AE1505" s="31">
        <f t="shared" si="3695"/>
        <v>1597.7</v>
      </c>
      <c r="AF1505" s="31"/>
      <c r="AG1505" s="31">
        <f t="shared" si="3696"/>
        <v>1597.7</v>
      </c>
      <c r="AH1505" s="31">
        <f t="shared" si="3697"/>
        <v>1597.7</v>
      </c>
      <c r="AI1505" s="31">
        <f t="shared" si="3698"/>
        <v>1597.7</v>
      </c>
      <c r="AJ1505" s="31"/>
      <c r="AK1505" s="31"/>
      <c r="AL1505" s="31"/>
      <c r="AM1505" s="31"/>
      <c r="AN1505" s="31"/>
      <c r="AO1505" s="31"/>
      <c r="AP1505" s="31"/>
      <c r="AQ1505" s="31"/>
      <c r="AR1505" s="31"/>
      <c r="AS1505" s="31">
        <f t="shared" si="3690"/>
        <v>1597.7</v>
      </c>
      <c r="AT1505" s="31">
        <f t="shared" si="3691"/>
        <v>1597.7</v>
      </c>
      <c r="AU1505" s="31">
        <f t="shared" si="3692"/>
        <v>1597.7</v>
      </c>
      <c r="AV1505" s="31"/>
      <c r="AW1505" s="32"/>
      <c r="AX1505" s="32"/>
      <c r="AY1505" s="1"/>
      <c r="AZ1505" s="1"/>
      <c r="BA1505" s="1"/>
      <c r="BB1505" s="1"/>
      <c r="BC1505" s="1"/>
      <c r="BD1505" s="1"/>
      <c r="BE1505" s="1"/>
    </row>
    <row r="1506" s="19" customFormat="1" ht="31.5">
      <c r="A1506" s="20" t="s">
        <v>520</v>
      </c>
      <c r="B1506" s="20"/>
      <c r="C1506" s="20"/>
      <c r="D1506" s="20"/>
      <c r="E1506" s="20"/>
      <c r="F1506" s="21" t="s">
        <v>521</v>
      </c>
      <c r="G1506" s="22">
        <f>G1507+G1551+G1590+G1597+G1563+G1536+G1604+G1583</f>
        <v>42135.600000000006</v>
      </c>
      <c r="H1506" s="22">
        <f>H1507+H1551+H1590+H1597+H1563+H1536+H1604+H1583</f>
        <v>39447.80000000001</v>
      </c>
      <c r="I1506" s="22">
        <f>I1507+I1551+I1590+I1597+I1563+I1536+I1604+I1583</f>
        <v>39586.100000000006</v>
      </c>
      <c r="J1506" s="22">
        <f>J1507+J1551+J1590+J1597+J1563+J1536+J1604+J1583</f>
        <v>20.100000000000001</v>
      </c>
      <c r="K1506" s="22">
        <f>K1507+K1551+K1590+K1597+K1563+K1536+K1604+K1583</f>
        <v>20.100000000000001</v>
      </c>
      <c r="L1506" s="22">
        <f>L1507+L1551+L1590+L1597+L1563+L1536+L1604+L1583</f>
        <v>20.100000000000001</v>
      </c>
      <c r="M1506" s="22">
        <f t="shared" si="3759"/>
        <v>42155.700000000004</v>
      </c>
      <c r="N1506" s="22">
        <f t="shared" si="3760"/>
        <v>39467.900000000009</v>
      </c>
      <c r="O1506" s="22">
        <f t="shared" si="3761"/>
        <v>39606.200000000004</v>
      </c>
      <c r="P1506" s="22">
        <f>P1507+P1551+P1590+P1597+P1563+P1536+P1604+P1583</f>
        <v>0</v>
      </c>
      <c r="Q1506" s="22">
        <f>Q1507+Q1551+Q1590+Q1597+Q1563+Q1536+Q1604+Q1583</f>
        <v>0</v>
      </c>
      <c r="R1506" s="22">
        <f>R1507+R1551+R1590+R1597+R1563+R1536+R1604+R1583</f>
        <v>-991.33999999999992</v>
      </c>
      <c r="S1506" s="22">
        <f>S1507+S1551+S1590+S1597+S1563+S1536+S1604+S1583</f>
        <v>0</v>
      </c>
      <c r="T1506" s="22">
        <f>T1507+T1551+T1590+T1597+T1563+T1536+T1604+T1583</f>
        <v>0</v>
      </c>
      <c r="U1506" s="22">
        <f>U1507+U1551+U1590+U1597+U1563+U1536+U1604+U1583</f>
        <v>0</v>
      </c>
      <c r="V1506" s="22">
        <f>V1507+V1551+V1590+V1597+V1563+V1536+V1604+V1583</f>
        <v>3103.085</v>
      </c>
      <c r="W1506" s="22">
        <f>W1507+W1551+W1590+W1597+W1563+W1536+W1604+W1583</f>
        <v>0</v>
      </c>
      <c r="X1506" s="22">
        <f>X1507+X1551+X1590+X1597+X1563+X1536+X1604+X1583</f>
        <v>0</v>
      </c>
      <c r="Y1506" s="22">
        <f>Y1507+Y1551+Y1590+Y1597+Y1563+Y1536+Y1604+Y1583</f>
        <v>0</v>
      </c>
      <c r="Z1506" s="22">
        <f>Z1507+Z1551+Z1590+Z1597+Z1563+Z1536+Z1604+Z1583</f>
        <v>0</v>
      </c>
      <c r="AA1506" s="22">
        <f>AA1507+AA1551+AA1590+AA1597+AA1563+AA1536+AA1604+AA1583</f>
        <v>0</v>
      </c>
      <c r="AB1506" s="22">
        <f>AB1507+AB1551+AB1590+AB1597+AB1563+AB1536+AB1604+AB1583</f>
        <v>0</v>
      </c>
      <c r="AC1506" s="22">
        <f t="shared" si="3693"/>
        <v>41164.360000000008</v>
      </c>
      <c r="AD1506" s="22">
        <f t="shared" si="3694"/>
        <v>42570.985000000008</v>
      </c>
      <c r="AE1506" s="22">
        <f t="shared" si="3695"/>
        <v>39606.200000000004</v>
      </c>
      <c r="AF1506" s="22">
        <f>AF1507+AF1551+AF1590+AF1597+AF1563+AF1536+AF1604+AF1583</f>
        <v>0</v>
      </c>
      <c r="AG1506" s="22">
        <f t="shared" si="3696"/>
        <v>41164.360000000008</v>
      </c>
      <c r="AH1506" s="22">
        <f t="shared" si="3697"/>
        <v>42570.985000000008</v>
      </c>
      <c r="AI1506" s="22">
        <f t="shared" si="3698"/>
        <v>39606.200000000004</v>
      </c>
      <c r="AJ1506" s="22">
        <f>AJ1507+AJ1551+AJ1590+AJ1597+AJ1563+AJ1536+AJ1604+AJ1583</f>
        <v>0</v>
      </c>
      <c r="AK1506" s="22">
        <f>AK1507+AK1551+AK1590+AK1597+AK1563+AK1536+AK1604+AK1583</f>
        <v>0</v>
      </c>
      <c r="AL1506" s="22">
        <f>AL1507+AL1551+AL1590+AL1597+AL1563+AL1536+AL1604+AL1583</f>
        <v>-406.30700000000002</v>
      </c>
      <c r="AM1506" s="22">
        <f>AM1507+AM1551+AM1590+AM1597+AM1563+AM1536+AM1604+AM1583</f>
        <v>0</v>
      </c>
      <c r="AN1506" s="22">
        <f>AN1507+AN1551+AN1590+AN1597+AN1563+AN1536+AN1604+AN1583</f>
        <v>0</v>
      </c>
      <c r="AO1506" s="22">
        <f>AO1507+AO1551+AO1590+AO1597+AO1563+AO1536+AO1604+AO1583</f>
        <v>0</v>
      </c>
      <c r="AP1506" s="22">
        <f>AP1507+AP1551+AP1590+AP1597+AP1563+AP1536+AP1604+AP1583</f>
        <v>0</v>
      </c>
      <c r="AQ1506" s="22">
        <f>AQ1507+AQ1551+AQ1590+AQ1597+AQ1563+AQ1536+AQ1604+AQ1583</f>
        <v>0</v>
      </c>
      <c r="AR1506" s="22">
        <f>AR1507+AR1551+AR1590+AR1597+AR1563+AR1536+AR1604+AR1583</f>
        <v>0</v>
      </c>
      <c r="AS1506" s="22">
        <f t="shared" si="3690"/>
        <v>40758.053000000007</v>
      </c>
      <c r="AT1506" s="22">
        <f t="shared" si="3691"/>
        <v>42570.985000000008</v>
      </c>
      <c r="AU1506" s="22">
        <f t="shared" si="3692"/>
        <v>39606.200000000004</v>
      </c>
      <c r="AV1506" s="22">
        <f>AV1507+AV1551+AV1590+AV1597+AV1563+AV1536+AV1604+AV1583</f>
        <v>0</v>
      </c>
      <c r="AW1506" s="23"/>
      <c r="AX1506" s="23"/>
      <c r="AY1506" s="19"/>
      <c r="AZ1506" s="19"/>
      <c r="BA1506" s="19"/>
      <c r="BB1506" s="19"/>
      <c r="BC1506" s="19"/>
      <c r="BD1506" s="19"/>
      <c r="BE1506" s="19"/>
    </row>
    <row r="1507" s="19" customFormat="1">
      <c r="A1507" s="20" t="s">
        <v>520</v>
      </c>
      <c r="B1507" s="20" t="s">
        <v>27</v>
      </c>
      <c r="C1507" s="20"/>
      <c r="D1507" s="20"/>
      <c r="E1507" s="20"/>
      <c r="F1507" s="21" t="s">
        <v>28</v>
      </c>
      <c r="G1507" s="22">
        <f>G1520+G1508</f>
        <v>29609.099999999999</v>
      </c>
      <c r="H1507" s="22">
        <f>H1520+H1508</f>
        <v>30285.700000000001</v>
      </c>
      <c r="I1507" s="22">
        <f>I1520+I1508</f>
        <v>30285.700000000001</v>
      </c>
      <c r="J1507" s="22">
        <f>J1520+J1508</f>
        <v>0</v>
      </c>
      <c r="K1507" s="22">
        <f>K1520+K1508</f>
        <v>0</v>
      </c>
      <c r="L1507" s="22">
        <f>L1520+L1508</f>
        <v>0</v>
      </c>
      <c r="M1507" s="22">
        <f t="shared" si="3759"/>
        <v>29609.099999999999</v>
      </c>
      <c r="N1507" s="22">
        <f t="shared" si="3760"/>
        <v>30285.700000000001</v>
      </c>
      <c r="O1507" s="22">
        <f t="shared" si="3761"/>
        <v>30285.700000000001</v>
      </c>
      <c r="P1507" s="22">
        <f>P1520+P1508</f>
        <v>0</v>
      </c>
      <c r="Q1507" s="22">
        <f>Q1520+Q1508</f>
        <v>0</v>
      </c>
      <c r="R1507" s="22">
        <f>R1520+R1508</f>
        <v>-3.8399999999999999</v>
      </c>
      <c r="S1507" s="22">
        <f>S1520+S1508</f>
        <v>0</v>
      </c>
      <c r="T1507" s="22">
        <f>T1520+T1508</f>
        <v>0</v>
      </c>
      <c r="U1507" s="22">
        <f>U1520+U1508</f>
        <v>0</v>
      </c>
      <c r="V1507" s="22">
        <f>V1520+V1508</f>
        <v>0</v>
      </c>
      <c r="W1507" s="22">
        <f>W1520+W1508</f>
        <v>0</v>
      </c>
      <c r="X1507" s="22">
        <f>X1520+X1508</f>
        <v>0</v>
      </c>
      <c r="Y1507" s="22">
        <f>Y1520+Y1508</f>
        <v>0</v>
      </c>
      <c r="Z1507" s="22">
        <f>Z1520+Z1508</f>
        <v>0</v>
      </c>
      <c r="AA1507" s="22">
        <f>AA1520+AA1508</f>
        <v>0</v>
      </c>
      <c r="AB1507" s="22">
        <f>AB1520+AB1508</f>
        <v>0</v>
      </c>
      <c r="AC1507" s="22">
        <f t="shared" si="3693"/>
        <v>29605.259999999998</v>
      </c>
      <c r="AD1507" s="22">
        <f t="shared" si="3694"/>
        <v>30285.700000000001</v>
      </c>
      <c r="AE1507" s="22">
        <f t="shared" si="3695"/>
        <v>30285.700000000001</v>
      </c>
      <c r="AF1507" s="22">
        <f>AF1520+AF1508</f>
        <v>0</v>
      </c>
      <c r="AG1507" s="22">
        <f t="shared" si="3696"/>
        <v>29605.259999999998</v>
      </c>
      <c r="AH1507" s="22">
        <f t="shared" si="3697"/>
        <v>30285.700000000001</v>
      </c>
      <c r="AI1507" s="22">
        <f t="shared" si="3698"/>
        <v>30285.700000000001</v>
      </c>
      <c r="AJ1507" s="22">
        <f>AJ1520+AJ1508</f>
        <v>0</v>
      </c>
      <c r="AK1507" s="22">
        <f>AK1520+AK1508</f>
        <v>0</v>
      </c>
      <c r="AL1507" s="22">
        <f>AL1520+AL1508</f>
        <v>-324.53300000000002</v>
      </c>
      <c r="AM1507" s="22">
        <f>AM1520+AM1508</f>
        <v>0</v>
      </c>
      <c r="AN1507" s="22">
        <f>AN1520+AN1508</f>
        <v>0</v>
      </c>
      <c r="AO1507" s="22">
        <f>AO1520+AO1508</f>
        <v>0</v>
      </c>
      <c r="AP1507" s="22">
        <f>AP1520+AP1508</f>
        <v>0</v>
      </c>
      <c r="AQ1507" s="22">
        <f>AQ1520+AQ1508</f>
        <v>0</v>
      </c>
      <c r="AR1507" s="22">
        <f>AR1520+AR1508</f>
        <v>0</v>
      </c>
      <c r="AS1507" s="22">
        <f t="shared" si="3690"/>
        <v>29280.726999999999</v>
      </c>
      <c r="AT1507" s="22">
        <f t="shared" si="3691"/>
        <v>30285.700000000001</v>
      </c>
      <c r="AU1507" s="22">
        <f t="shared" si="3692"/>
        <v>30285.700000000001</v>
      </c>
      <c r="AV1507" s="22">
        <f>AV1520+AV1508</f>
        <v>0</v>
      </c>
      <c r="AW1507" s="23"/>
      <c r="AX1507" s="23"/>
      <c r="AY1507" s="19"/>
      <c r="AZ1507" s="19"/>
      <c r="BA1507" s="19"/>
      <c r="BB1507" s="19"/>
      <c r="BC1507" s="19"/>
      <c r="BD1507" s="19"/>
      <c r="BE1507" s="19"/>
    </row>
    <row r="1508" s="24" customFormat="1" ht="63">
      <c r="A1508" s="25" t="s">
        <v>520</v>
      </c>
      <c r="B1508" s="25" t="s">
        <v>27</v>
      </c>
      <c r="C1508" s="25" t="s">
        <v>116</v>
      </c>
      <c r="D1508" s="25"/>
      <c r="E1508" s="25"/>
      <c r="F1508" s="26" t="s">
        <v>431</v>
      </c>
      <c r="G1508" s="27">
        <f>G1509+G1515</f>
        <v>26347.5</v>
      </c>
      <c r="H1508" s="27">
        <f>H1509+H1515</f>
        <v>27025.700000000001</v>
      </c>
      <c r="I1508" s="27">
        <f>I1509+I1515</f>
        <v>27025.700000000001</v>
      </c>
      <c r="J1508" s="27">
        <f>J1509+J1515</f>
        <v>0</v>
      </c>
      <c r="K1508" s="27">
        <f>K1509+K1515</f>
        <v>0</v>
      </c>
      <c r="L1508" s="27">
        <f>L1509+L1515</f>
        <v>0</v>
      </c>
      <c r="M1508" s="27">
        <f t="shared" si="3759"/>
        <v>26347.5</v>
      </c>
      <c r="N1508" s="27">
        <f t="shared" si="3760"/>
        <v>27025.700000000001</v>
      </c>
      <c r="O1508" s="27">
        <f t="shared" si="3761"/>
        <v>27025.700000000001</v>
      </c>
      <c r="P1508" s="27">
        <f>P1509+P1515</f>
        <v>0</v>
      </c>
      <c r="Q1508" s="27">
        <f>Q1509+Q1515</f>
        <v>0</v>
      </c>
      <c r="R1508" s="27">
        <f>R1509+R1515</f>
        <v>0</v>
      </c>
      <c r="S1508" s="27">
        <f>S1509+S1515</f>
        <v>0</v>
      </c>
      <c r="T1508" s="27">
        <f>T1509+T1515</f>
        <v>0</v>
      </c>
      <c r="U1508" s="27">
        <f>U1509+U1515</f>
        <v>0</v>
      </c>
      <c r="V1508" s="27">
        <f>V1509+V1515</f>
        <v>0</v>
      </c>
      <c r="W1508" s="27">
        <f>W1509+W1515</f>
        <v>0</v>
      </c>
      <c r="X1508" s="27">
        <f>X1509+X1515</f>
        <v>0</v>
      </c>
      <c r="Y1508" s="27">
        <f>Y1509+Y1515</f>
        <v>0</v>
      </c>
      <c r="Z1508" s="27">
        <f>Z1509+Z1515</f>
        <v>0</v>
      </c>
      <c r="AA1508" s="27">
        <f>AA1509+AA1515</f>
        <v>0</v>
      </c>
      <c r="AB1508" s="27">
        <f>AB1509+AB1515</f>
        <v>0</v>
      </c>
      <c r="AC1508" s="27">
        <f t="shared" si="3693"/>
        <v>26347.5</v>
      </c>
      <c r="AD1508" s="27">
        <f t="shared" si="3694"/>
        <v>27025.700000000001</v>
      </c>
      <c r="AE1508" s="27">
        <f t="shared" si="3695"/>
        <v>27025.700000000001</v>
      </c>
      <c r="AF1508" s="27">
        <f>AF1509+AF1515</f>
        <v>0</v>
      </c>
      <c r="AG1508" s="27">
        <f t="shared" si="3696"/>
        <v>26347.5</v>
      </c>
      <c r="AH1508" s="27">
        <f t="shared" si="3697"/>
        <v>27025.700000000001</v>
      </c>
      <c r="AI1508" s="27">
        <f t="shared" si="3698"/>
        <v>27025.700000000001</v>
      </c>
      <c r="AJ1508" s="27">
        <f>AJ1509+AJ1515</f>
        <v>0</v>
      </c>
      <c r="AK1508" s="27">
        <f>AK1509+AK1515</f>
        <v>0</v>
      </c>
      <c r="AL1508" s="27">
        <f>AL1509+AL1515</f>
        <v>-323</v>
      </c>
      <c r="AM1508" s="27">
        <f>AM1509+AM1515</f>
        <v>0</v>
      </c>
      <c r="AN1508" s="27">
        <f>AN1509+AN1515</f>
        <v>0</v>
      </c>
      <c r="AO1508" s="27">
        <f>AO1509+AO1515</f>
        <v>0</v>
      </c>
      <c r="AP1508" s="27">
        <f>AP1509+AP1515</f>
        <v>0</v>
      </c>
      <c r="AQ1508" s="27">
        <f>AQ1509+AQ1515</f>
        <v>0</v>
      </c>
      <c r="AR1508" s="27">
        <f>AR1509+AR1515</f>
        <v>0</v>
      </c>
      <c r="AS1508" s="27">
        <f t="shared" si="3690"/>
        <v>26024.5</v>
      </c>
      <c r="AT1508" s="27">
        <f t="shared" si="3691"/>
        <v>27025.700000000001</v>
      </c>
      <c r="AU1508" s="27">
        <f t="shared" si="3692"/>
        <v>27025.700000000001</v>
      </c>
      <c r="AV1508" s="27">
        <f>AV1509+AV1515</f>
        <v>0</v>
      </c>
      <c r="AW1508" s="28"/>
      <c r="AX1508" s="28"/>
      <c r="AY1508" s="24"/>
      <c r="AZ1508" s="24"/>
      <c r="BA1508" s="24"/>
      <c r="BB1508" s="24"/>
      <c r="BC1508" s="24"/>
      <c r="BD1508" s="24"/>
      <c r="BE1508" s="24"/>
    </row>
    <row r="1509" ht="47.25">
      <c r="A1509" s="29" t="s">
        <v>520</v>
      </c>
      <c r="B1509" s="29" t="s">
        <v>27</v>
      </c>
      <c r="C1509" s="29" t="s">
        <v>116</v>
      </c>
      <c r="D1509" s="29" t="s">
        <v>248</v>
      </c>
      <c r="E1509" s="36"/>
      <c r="F1509" s="30" t="s">
        <v>249</v>
      </c>
      <c r="G1509" s="31">
        <f t="shared" ref="G1509:G1511" si="3822">G1510</f>
        <v>1070</v>
      </c>
      <c r="H1509" s="31">
        <f t="shared" ref="H1509:H1511" si="3823">H1510</f>
        <v>1099</v>
      </c>
      <c r="I1509" s="31">
        <f t="shared" ref="I1509:I1511" si="3824">I1510</f>
        <v>1099</v>
      </c>
      <c r="J1509" s="31">
        <f t="shared" ref="J1509:J1511" si="3825">J1510</f>
        <v>0</v>
      </c>
      <c r="K1509" s="31">
        <f t="shared" ref="K1509:K1511" si="3826">K1510</f>
        <v>0</v>
      </c>
      <c r="L1509" s="31">
        <f t="shared" ref="L1509:L1511" si="3827">L1510</f>
        <v>0</v>
      </c>
      <c r="M1509" s="31">
        <f t="shared" si="3759"/>
        <v>1070</v>
      </c>
      <c r="N1509" s="31">
        <f t="shared" si="3760"/>
        <v>1099</v>
      </c>
      <c r="O1509" s="31">
        <f t="shared" si="3761"/>
        <v>1099</v>
      </c>
      <c r="P1509" s="31">
        <f t="shared" ref="P1509:P1511" si="3828">P1510</f>
        <v>0</v>
      </c>
      <c r="Q1509" s="31">
        <f t="shared" ref="Q1509:Q1511" si="3829">Q1510</f>
        <v>0</v>
      </c>
      <c r="R1509" s="31">
        <f t="shared" ref="R1509:R1511" si="3830">R1510</f>
        <v>0</v>
      </c>
      <c r="S1509" s="31">
        <f t="shared" ref="S1509:S1511" si="3831">S1510</f>
        <v>0</v>
      </c>
      <c r="T1509" s="31">
        <f t="shared" ref="T1509:T1511" si="3832">T1510</f>
        <v>0</v>
      </c>
      <c r="U1509" s="31">
        <f t="shared" ref="U1509:U1511" si="3833">U1510</f>
        <v>0</v>
      </c>
      <c r="V1509" s="31">
        <f t="shared" ref="V1509:V1511" si="3834">V1510</f>
        <v>0</v>
      </c>
      <c r="W1509" s="31">
        <f t="shared" ref="W1509:W1511" si="3835">W1510</f>
        <v>0</v>
      </c>
      <c r="X1509" s="31">
        <f t="shared" ref="X1509:X1511" si="3836">X1510</f>
        <v>0</v>
      </c>
      <c r="Y1509" s="31">
        <f t="shared" ref="Y1509:Y1511" si="3837">Y1510</f>
        <v>0</v>
      </c>
      <c r="Z1509" s="31">
        <f t="shared" ref="Z1509:Z1511" si="3838">Z1510</f>
        <v>0</v>
      </c>
      <c r="AA1509" s="31">
        <f t="shared" ref="AA1509:AA1511" si="3839">AA1510</f>
        <v>0</v>
      </c>
      <c r="AB1509" s="31">
        <f t="shared" ref="AB1509:AB1511" si="3840">AB1510</f>
        <v>0</v>
      </c>
      <c r="AC1509" s="31">
        <f t="shared" si="3693"/>
        <v>1070</v>
      </c>
      <c r="AD1509" s="31">
        <f t="shared" si="3694"/>
        <v>1099</v>
      </c>
      <c r="AE1509" s="31">
        <f t="shared" si="3695"/>
        <v>1099</v>
      </c>
      <c r="AF1509" s="31">
        <f t="shared" ref="AF1509:AF1511" si="3841">AF1510</f>
        <v>0</v>
      </c>
      <c r="AG1509" s="31">
        <f t="shared" si="3696"/>
        <v>1070</v>
      </c>
      <c r="AH1509" s="31">
        <f t="shared" si="3697"/>
        <v>1099</v>
      </c>
      <c r="AI1509" s="31">
        <f t="shared" si="3698"/>
        <v>1099</v>
      </c>
      <c r="AJ1509" s="31">
        <f t="shared" ref="AJ1509:AJ1511" si="3842">AJ1510</f>
        <v>0</v>
      </c>
      <c r="AK1509" s="31">
        <f t="shared" ref="AK1509:AK1511" si="3843">AK1510</f>
        <v>0</v>
      </c>
      <c r="AL1509" s="31">
        <f t="shared" ref="AL1509:AL1511" si="3844">AL1510</f>
        <v>0</v>
      </c>
      <c r="AM1509" s="31">
        <f t="shared" ref="AM1509:AM1511" si="3845">AM1510</f>
        <v>0</v>
      </c>
      <c r="AN1509" s="31">
        <f t="shared" ref="AN1509:AN1511" si="3846">AN1510</f>
        <v>0</v>
      </c>
      <c r="AO1509" s="31">
        <f t="shared" ref="AO1509:AO1511" si="3847">AO1510</f>
        <v>0</v>
      </c>
      <c r="AP1509" s="31">
        <f t="shared" ref="AP1509:AP1511" si="3848">AP1510</f>
        <v>0</v>
      </c>
      <c r="AQ1509" s="31">
        <f t="shared" ref="AQ1509:AQ1511" si="3849">AQ1510</f>
        <v>0</v>
      </c>
      <c r="AR1509" s="31">
        <f t="shared" ref="AR1509:AR1511" si="3850">AR1510</f>
        <v>0</v>
      </c>
      <c r="AS1509" s="31">
        <f t="shared" si="3690"/>
        <v>1070</v>
      </c>
      <c r="AT1509" s="31">
        <f t="shared" si="3691"/>
        <v>1099</v>
      </c>
      <c r="AU1509" s="31">
        <f t="shared" si="3692"/>
        <v>1099</v>
      </c>
      <c r="AV1509" s="31">
        <f t="shared" ref="AV1509:AV1511" si="3851">AV1510</f>
        <v>0</v>
      </c>
      <c r="AW1509" s="32"/>
      <c r="AX1509" s="32"/>
      <c r="AY1509" s="1"/>
      <c r="AZ1509" s="1"/>
      <c r="BA1509" s="1"/>
      <c r="BB1509" s="1"/>
      <c r="BC1509" s="1"/>
      <c r="BD1509" s="1"/>
      <c r="BE1509" s="1"/>
    </row>
    <row r="1510" hidden="1">
      <c r="A1510" s="29" t="s">
        <v>520</v>
      </c>
      <c r="B1510" s="29" t="s">
        <v>27</v>
      </c>
      <c r="C1510" s="29" t="s">
        <v>116</v>
      </c>
      <c r="D1510" s="29" t="s">
        <v>250</v>
      </c>
      <c r="E1510" s="36"/>
      <c r="F1510" s="30" t="s">
        <v>34</v>
      </c>
      <c r="G1510" s="31">
        <f t="shared" si="3822"/>
        <v>1070</v>
      </c>
      <c r="H1510" s="31">
        <f t="shared" si="3823"/>
        <v>1099</v>
      </c>
      <c r="I1510" s="31">
        <f t="shared" si="3824"/>
        <v>1099</v>
      </c>
      <c r="J1510" s="31">
        <f t="shared" si="3825"/>
        <v>0</v>
      </c>
      <c r="K1510" s="31">
        <f t="shared" si="3826"/>
        <v>0</v>
      </c>
      <c r="L1510" s="31">
        <f t="shared" si="3827"/>
        <v>0</v>
      </c>
      <c r="M1510" s="31">
        <f t="shared" si="3759"/>
        <v>1070</v>
      </c>
      <c r="N1510" s="31">
        <f t="shared" si="3760"/>
        <v>1099</v>
      </c>
      <c r="O1510" s="31">
        <f t="shared" si="3761"/>
        <v>1099</v>
      </c>
      <c r="P1510" s="31">
        <f t="shared" si="3828"/>
        <v>0</v>
      </c>
      <c r="Q1510" s="31">
        <f t="shared" si="3829"/>
        <v>0</v>
      </c>
      <c r="R1510" s="31">
        <f t="shared" si="3830"/>
        <v>0</v>
      </c>
      <c r="S1510" s="31">
        <f t="shared" si="3831"/>
        <v>0</v>
      </c>
      <c r="T1510" s="31">
        <f t="shared" si="3832"/>
        <v>0</v>
      </c>
      <c r="U1510" s="31">
        <f t="shared" si="3833"/>
        <v>0</v>
      </c>
      <c r="V1510" s="31">
        <f t="shared" si="3834"/>
        <v>0</v>
      </c>
      <c r="W1510" s="31">
        <f t="shared" si="3835"/>
        <v>0</v>
      </c>
      <c r="X1510" s="31">
        <f t="shared" si="3836"/>
        <v>0</v>
      </c>
      <c r="Y1510" s="31">
        <f t="shared" si="3837"/>
        <v>0</v>
      </c>
      <c r="Z1510" s="31">
        <f t="shared" si="3838"/>
        <v>0</v>
      </c>
      <c r="AA1510" s="31">
        <f t="shared" si="3839"/>
        <v>0</v>
      </c>
      <c r="AB1510" s="31">
        <f t="shared" si="3840"/>
        <v>0</v>
      </c>
      <c r="AC1510" s="31">
        <f t="shared" si="3693"/>
        <v>1070</v>
      </c>
      <c r="AD1510" s="31">
        <f t="shared" si="3694"/>
        <v>1099</v>
      </c>
      <c r="AE1510" s="31">
        <f t="shared" si="3695"/>
        <v>1099</v>
      </c>
      <c r="AF1510" s="31">
        <f t="shared" si="3841"/>
        <v>0</v>
      </c>
      <c r="AG1510" s="31">
        <f t="shared" si="3696"/>
        <v>1070</v>
      </c>
      <c r="AH1510" s="31">
        <f t="shared" si="3697"/>
        <v>1099</v>
      </c>
      <c r="AI1510" s="31">
        <f t="shared" si="3698"/>
        <v>1099</v>
      </c>
      <c r="AJ1510" s="31">
        <f t="shared" si="3842"/>
        <v>0</v>
      </c>
      <c r="AK1510" s="31">
        <f t="shared" si="3843"/>
        <v>0</v>
      </c>
      <c r="AL1510" s="31">
        <f t="shared" si="3844"/>
        <v>0</v>
      </c>
      <c r="AM1510" s="31">
        <f t="shared" si="3845"/>
        <v>0</v>
      </c>
      <c r="AN1510" s="31">
        <f t="shared" si="3846"/>
        <v>0</v>
      </c>
      <c r="AO1510" s="31">
        <f t="shared" si="3847"/>
        <v>0</v>
      </c>
      <c r="AP1510" s="31">
        <f t="shared" si="3848"/>
        <v>0</v>
      </c>
      <c r="AQ1510" s="31">
        <f t="shared" si="3849"/>
        <v>0</v>
      </c>
      <c r="AR1510" s="31">
        <f t="shared" si="3850"/>
        <v>0</v>
      </c>
      <c r="AS1510" s="31">
        <f t="shared" si="3690"/>
        <v>1070</v>
      </c>
      <c r="AT1510" s="31">
        <f t="shared" si="3691"/>
        <v>1099</v>
      </c>
      <c r="AU1510" s="31">
        <f t="shared" si="3692"/>
        <v>1099</v>
      </c>
      <c r="AV1510" s="31">
        <f t="shared" si="3851"/>
        <v>0</v>
      </c>
      <c r="AW1510" s="32">
        <v>0</v>
      </c>
      <c r="AX1510" s="32"/>
      <c r="AY1510" s="1" t="s">
        <v>152</v>
      </c>
      <c r="AZ1510" s="1"/>
      <c r="BA1510" s="1"/>
      <c r="BB1510" s="1"/>
      <c r="BC1510" s="1"/>
      <c r="BD1510" s="1"/>
      <c r="BE1510" s="1"/>
    </row>
    <row r="1511" ht="78.75">
      <c r="A1511" s="29" t="s">
        <v>520</v>
      </c>
      <c r="B1511" s="29" t="s">
        <v>27</v>
      </c>
      <c r="C1511" s="29" t="s">
        <v>116</v>
      </c>
      <c r="D1511" s="29" t="s">
        <v>432</v>
      </c>
      <c r="E1511" s="36"/>
      <c r="F1511" s="30" t="s">
        <v>433</v>
      </c>
      <c r="G1511" s="31">
        <f t="shared" si="3822"/>
        <v>1070</v>
      </c>
      <c r="H1511" s="31">
        <f t="shared" si="3823"/>
        <v>1099</v>
      </c>
      <c r="I1511" s="31">
        <f t="shared" si="3824"/>
        <v>1099</v>
      </c>
      <c r="J1511" s="31">
        <f t="shared" si="3825"/>
        <v>0</v>
      </c>
      <c r="K1511" s="31">
        <f t="shared" si="3826"/>
        <v>0</v>
      </c>
      <c r="L1511" s="31">
        <f t="shared" si="3827"/>
        <v>0</v>
      </c>
      <c r="M1511" s="31">
        <f t="shared" si="3759"/>
        <v>1070</v>
      </c>
      <c r="N1511" s="31">
        <f t="shared" si="3760"/>
        <v>1099</v>
      </c>
      <c r="O1511" s="31">
        <f t="shared" si="3761"/>
        <v>1099</v>
      </c>
      <c r="P1511" s="31">
        <f t="shared" si="3828"/>
        <v>0</v>
      </c>
      <c r="Q1511" s="31">
        <f t="shared" si="3829"/>
        <v>0</v>
      </c>
      <c r="R1511" s="31">
        <f t="shared" si="3830"/>
        <v>0</v>
      </c>
      <c r="S1511" s="31">
        <f t="shared" si="3831"/>
        <v>0</v>
      </c>
      <c r="T1511" s="31">
        <f t="shared" si="3832"/>
        <v>0</v>
      </c>
      <c r="U1511" s="31">
        <f t="shared" si="3833"/>
        <v>0</v>
      </c>
      <c r="V1511" s="31">
        <f t="shared" si="3834"/>
        <v>0</v>
      </c>
      <c r="W1511" s="31">
        <f t="shared" si="3835"/>
        <v>0</v>
      </c>
      <c r="X1511" s="31">
        <f t="shared" si="3836"/>
        <v>0</v>
      </c>
      <c r="Y1511" s="31">
        <f t="shared" si="3837"/>
        <v>0</v>
      </c>
      <c r="Z1511" s="31">
        <f t="shared" si="3838"/>
        <v>0</v>
      </c>
      <c r="AA1511" s="31">
        <f t="shared" si="3839"/>
        <v>0</v>
      </c>
      <c r="AB1511" s="31">
        <f t="shared" si="3840"/>
        <v>0</v>
      </c>
      <c r="AC1511" s="31">
        <f t="shared" si="3693"/>
        <v>1070</v>
      </c>
      <c r="AD1511" s="31">
        <f t="shared" si="3694"/>
        <v>1099</v>
      </c>
      <c r="AE1511" s="31">
        <f t="shared" si="3695"/>
        <v>1099</v>
      </c>
      <c r="AF1511" s="31">
        <f t="shared" si="3841"/>
        <v>0</v>
      </c>
      <c r="AG1511" s="31">
        <f t="shared" si="3696"/>
        <v>1070</v>
      </c>
      <c r="AH1511" s="31">
        <f t="shared" si="3697"/>
        <v>1099</v>
      </c>
      <c r="AI1511" s="31">
        <f t="shared" si="3698"/>
        <v>1099</v>
      </c>
      <c r="AJ1511" s="31">
        <f t="shared" si="3842"/>
        <v>0</v>
      </c>
      <c r="AK1511" s="31">
        <f t="shared" si="3843"/>
        <v>0</v>
      </c>
      <c r="AL1511" s="31">
        <f t="shared" si="3844"/>
        <v>0</v>
      </c>
      <c r="AM1511" s="31">
        <f t="shared" si="3845"/>
        <v>0</v>
      </c>
      <c r="AN1511" s="31">
        <f t="shared" si="3846"/>
        <v>0</v>
      </c>
      <c r="AO1511" s="31">
        <f t="shared" si="3847"/>
        <v>0</v>
      </c>
      <c r="AP1511" s="31">
        <f t="shared" si="3848"/>
        <v>0</v>
      </c>
      <c r="AQ1511" s="31">
        <f t="shared" si="3849"/>
        <v>0</v>
      </c>
      <c r="AR1511" s="31">
        <f t="shared" si="3850"/>
        <v>0</v>
      </c>
      <c r="AS1511" s="31">
        <f t="shared" si="3690"/>
        <v>1070</v>
      </c>
      <c r="AT1511" s="31">
        <f t="shared" si="3691"/>
        <v>1099</v>
      </c>
      <c r="AU1511" s="31">
        <f t="shared" si="3692"/>
        <v>1099</v>
      </c>
      <c r="AV1511" s="31">
        <f t="shared" si="3851"/>
        <v>0</v>
      </c>
      <c r="AW1511" s="32"/>
      <c r="AX1511" s="32"/>
      <c r="AY1511" s="1"/>
      <c r="AZ1511" s="1"/>
      <c r="BA1511" s="1"/>
      <c r="BB1511" s="1"/>
      <c r="BC1511" s="1"/>
      <c r="BD1511" s="1"/>
      <c r="BE1511" s="1"/>
    </row>
    <row r="1512" ht="47.25">
      <c r="A1512" s="29" t="s">
        <v>520</v>
      </c>
      <c r="B1512" s="29" t="s">
        <v>27</v>
      </c>
      <c r="C1512" s="29" t="s">
        <v>116</v>
      </c>
      <c r="D1512" s="29" t="s">
        <v>434</v>
      </c>
      <c r="E1512" s="36"/>
      <c r="F1512" s="30" t="s">
        <v>435</v>
      </c>
      <c r="G1512" s="31">
        <f>G1513+G1514</f>
        <v>1070</v>
      </c>
      <c r="H1512" s="31">
        <f>H1513+H1514</f>
        <v>1099</v>
      </c>
      <c r="I1512" s="31">
        <f>I1513+I1514</f>
        <v>1099</v>
      </c>
      <c r="J1512" s="31">
        <f>J1513+J1514</f>
        <v>0</v>
      </c>
      <c r="K1512" s="31">
        <f>K1513+K1514</f>
        <v>0</v>
      </c>
      <c r="L1512" s="31">
        <f>L1513+L1514</f>
        <v>0</v>
      </c>
      <c r="M1512" s="31">
        <f t="shared" si="3759"/>
        <v>1070</v>
      </c>
      <c r="N1512" s="31">
        <f t="shared" si="3760"/>
        <v>1099</v>
      </c>
      <c r="O1512" s="31">
        <f t="shared" si="3761"/>
        <v>1099</v>
      </c>
      <c r="P1512" s="31">
        <f>P1513+P1514</f>
        <v>0</v>
      </c>
      <c r="Q1512" s="31">
        <f>Q1513+Q1514</f>
        <v>0</v>
      </c>
      <c r="R1512" s="31">
        <f>R1513+R1514</f>
        <v>0</v>
      </c>
      <c r="S1512" s="31">
        <f>S1513+S1514</f>
        <v>0</v>
      </c>
      <c r="T1512" s="31">
        <f>T1513+T1514</f>
        <v>0</v>
      </c>
      <c r="U1512" s="31">
        <f>U1513+U1514</f>
        <v>0</v>
      </c>
      <c r="V1512" s="31">
        <f>V1513+V1514</f>
        <v>0</v>
      </c>
      <c r="W1512" s="31">
        <f>W1513+W1514</f>
        <v>0</v>
      </c>
      <c r="X1512" s="31">
        <f>X1513+X1514</f>
        <v>0</v>
      </c>
      <c r="Y1512" s="31">
        <f>Y1513+Y1514</f>
        <v>0</v>
      </c>
      <c r="Z1512" s="31">
        <f>Z1513+Z1514</f>
        <v>0</v>
      </c>
      <c r="AA1512" s="31">
        <f>AA1513+AA1514</f>
        <v>0</v>
      </c>
      <c r="AB1512" s="31">
        <f>AB1513+AB1514</f>
        <v>0</v>
      </c>
      <c r="AC1512" s="31">
        <f t="shared" si="3693"/>
        <v>1070</v>
      </c>
      <c r="AD1512" s="31">
        <f t="shared" si="3694"/>
        <v>1099</v>
      </c>
      <c r="AE1512" s="31">
        <f t="shared" si="3695"/>
        <v>1099</v>
      </c>
      <c r="AF1512" s="31">
        <f>AF1513+AF1514</f>
        <v>0</v>
      </c>
      <c r="AG1512" s="31">
        <f t="shared" si="3696"/>
        <v>1070</v>
      </c>
      <c r="AH1512" s="31">
        <f t="shared" si="3697"/>
        <v>1099</v>
      </c>
      <c r="AI1512" s="31">
        <f t="shared" si="3698"/>
        <v>1099</v>
      </c>
      <c r="AJ1512" s="31">
        <f>AJ1513+AJ1514</f>
        <v>0</v>
      </c>
      <c r="AK1512" s="31">
        <f>AK1513+AK1514</f>
        <v>0</v>
      </c>
      <c r="AL1512" s="31">
        <f>AL1513+AL1514</f>
        <v>0</v>
      </c>
      <c r="AM1512" s="31">
        <f>AM1513+AM1514</f>
        <v>0</v>
      </c>
      <c r="AN1512" s="31">
        <f>AN1513+AN1514</f>
        <v>0</v>
      </c>
      <c r="AO1512" s="31">
        <f>AO1513+AO1514</f>
        <v>0</v>
      </c>
      <c r="AP1512" s="31">
        <f>AP1513+AP1514</f>
        <v>0</v>
      </c>
      <c r="AQ1512" s="31">
        <f>AQ1513+AQ1514</f>
        <v>0</v>
      </c>
      <c r="AR1512" s="31">
        <f>AR1513+AR1514</f>
        <v>0</v>
      </c>
      <c r="AS1512" s="31">
        <f t="shared" ref="AS1512:AS1575" si="3852">AG1512+AJ1512+AK1512+AL1512+AM1512</f>
        <v>1070</v>
      </c>
      <c r="AT1512" s="31">
        <f t="shared" ref="AT1512:AT1575" si="3853">AH1512+AN1512+AO1512+AP1512</f>
        <v>1099</v>
      </c>
      <c r="AU1512" s="31">
        <f t="shared" ref="AU1512:AU1575" si="3854">AI1512+AR1512+AQ1512</f>
        <v>1099</v>
      </c>
      <c r="AV1512" s="31">
        <f>AV1513+AV1514</f>
        <v>0</v>
      </c>
      <c r="AW1512" s="32"/>
      <c r="AX1512" s="32"/>
      <c r="AY1512" s="1"/>
      <c r="AZ1512" s="1"/>
      <c r="BA1512" s="1"/>
      <c r="BB1512" s="1"/>
      <c r="BC1512" s="1"/>
      <c r="BD1512" s="1"/>
      <c r="BE1512" s="1"/>
    </row>
    <row r="1513" ht="78.75">
      <c r="A1513" s="29" t="s">
        <v>520</v>
      </c>
      <c r="B1513" s="29" t="s">
        <v>27</v>
      </c>
      <c r="C1513" s="29" t="s">
        <v>116</v>
      </c>
      <c r="D1513" s="29" t="s">
        <v>434</v>
      </c>
      <c r="E1513" s="29" t="s">
        <v>51</v>
      </c>
      <c r="F1513" s="30" t="s">
        <v>52</v>
      </c>
      <c r="G1513" s="31">
        <v>1016</v>
      </c>
      <c r="H1513" s="31">
        <v>1044.5999999999999</v>
      </c>
      <c r="I1513" s="31">
        <v>1044.5999999999999</v>
      </c>
      <c r="J1513" s="31"/>
      <c r="K1513" s="31"/>
      <c r="L1513" s="31"/>
      <c r="M1513" s="31">
        <f t="shared" si="3759"/>
        <v>1016</v>
      </c>
      <c r="N1513" s="31">
        <f t="shared" si="3760"/>
        <v>1044.5999999999999</v>
      </c>
      <c r="O1513" s="31">
        <f t="shared" si="3761"/>
        <v>1044.5999999999999</v>
      </c>
      <c r="P1513" s="31"/>
      <c r="Q1513" s="31"/>
      <c r="R1513" s="31"/>
      <c r="S1513" s="31"/>
      <c r="T1513" s="31"/>
      <c r="U1513" s="31"/>
      <c r="V1513" s="31"/>
      <c r="W1513" s="31"/>
      <c r="X1513" s="31"/>
      <c r="Y1513" s="31"/>
      <c r="Z1513" s="31"/>
      <c r="AA1513" s="31"/>
      <c r="AB1513" s="31"/>
      <c r="AC1513" s="31">
        <f t="shared" si="3693"/>
        <v>1016</v>
      </c>
      <c r="AD1513" s="31">
        <f t="shared" si="3694"/>
        <v>1044.5999999999999</v>
      </c>
      <c r="AE1513" s="31">
        <f t="shared" si="3695"/>
        <v>1044.5999999999999</v>
      </c>
      <c r="AF1513" s="31"/>
      <c r="AG1513" s="31">
        <f t="shared" si="3696"/>
        <v>1016</v>
      </c>
      <c r="AH1513" s="31">
        <f t="shared" si="3697"/>
        <v>1044.5999999999999</v>
      </c>
      <c r="AI1513" s="31">
        <f t="shared" si="3698"/>
        <v>1044.5999999999999</v>
      </c>
      <c r="AJ1513" s="31"/>
      <c r="AK1513" s="31"/>
      <c r="AL1513" s="31"/>
      <c r="AM1513" s="31"/>
      <c r="AN1513" s="31"/>
      <c r="AO1513" s="31"/>
      <c r="AP1513" s="31"/>
      <c r="AQ1513" s="31"/>
      <c r="AR1513" s="31"/>
      <c r="AS1513" s="31">
        <f t="shared" si="3852"/>
        <v>1016</v>
      </c>
      <c r="AT1513" s="31">
        <f t="shared" si="3853"/>
        <v>1044.5999999999999</v>
      </c>
      <c r="AU1513" s="31">
        <f t="shared" si="3854"/>
        <v>1044.5999999999999</v>
      </c>
      <c r="AV1513" s="31"/>
      <c r="AW1513" s="32"/>
      <c r="AX1513" s="32"/>
      <c r="AY1513" s="1"/>
      <c r="AZ1513" s="1"/>
      <c r="BA1513" s="1"/>
      <c r="BB1513" s="1"/>
      <c r="BC1513" s="1"/>
      <c r="BD1513" s="1"/>
      <c r="BE1513" s="1"/>
    </row>
    <row r="1514" ht="31.5">
      <c r="A1514" s="29" t="s">
        <v>520</v>
      </c>
      <c r="B1514" s="29" t="s">
        <v>27</v>
      </c>
      <c r="C1514" s="29" t="s">
        <v>116</v>
      </c>
      <c r="D1514" s="29" t="s">
        <v>434</v>
      </c>
      <c r="E1514" s="29" t="s">
        <v>39</v>
      </c>
      <c r="F1514" s="30" t="s">
        <v>40</v>
      </c>
      <c r="G1514" s="31">
        <v>54</v>
      </c>
      <c r="H1514" s="31">
        <v>54.399999999999999</v>
      </c>
      <c r="I1514" s="31">
        <v>54.399999999999999</v>
      </c>
      <c r="J1514" s="31"/>
      <c r="K1514" s="31"/>
      <c r="L1514" s="31"/>
      <c r="M1514" s="31">
        <f t="shared" si="3759"/>
        <v>54</v>
      </c>
      <c r="N1514" s="31">
        <f t="shared" si="3760"/>
        <v>54.399999999999999</v>
      </c>
      <c r="O1514" s="31">
        <f t="shared" si="3761"/>
        <v>54.399999999999999</v>
      </c>
      <c r="P1514" s="31"/>
      <c r="Q1514" s="31"/>
      <c r="R1514" s="31"/>
      <c r="S1514" s="31"/>
      <c r="T1514" s="31"/>
      <c r="U1514" s="31"/>
      <c r="V1514" s="31"/>
      <c r="W1514" s="31"/>
      <c r="X1514" s="31"/>
      <c r="Y1514" s="31"/>
      <c r="Z1514" s="31"/>
      <c r="AA1514" s="31"/>
      <c r="AB1514" s="31"/>
      <c r="AC1514" s="31">
        <f t="shared" ref="AC1514:AC1577" si="3855">M1514+R1514+P1514+Q1514+T1514+S1514</f>
        <v>54</v>
      </c>
      <c r="AD1514" s="31">
        <f t="shared" ref="AD1514:AD1577" si="3856">N1514+V1514+X1514+U1514+W1514</f>
        <v>54.399999999999999</v>
      </c>
      <c r="AE1514" s="31">
        <f t="shared" ref="AE1514:AE1577" si="3857">O1514+Z1514+AB1514+Y1514+AA1514</f>
        <v>54.399999999999999</v>
      </c>
      <c r="AF1514" s="31"/>
      <c r="AG1514" s="31">
        <f t="shared" ref="AG1514:AG1577" si="3858">AC1514+AF1514</f>
        <v>54</v>
      </c>
      <c r="AH1514" s="31">
        <f t="shared" ref="AH1514:AH1577" si="3859">AD1514</f>
        <v>54.399999999999999</v>
      </c>
      <c r="AI1514" s="31">
        <f t="shared" ref="AI1514:AI1577" si="3860">AE1514</f>
        <v>54.399999999999999</v>
      </c>
      <c r="AJ1514" s="31"/>
      <c r="AK1514" s="31"/>
      <c r="AL1514" s="31"/>
      <c r="AM1514" s="31"/>
      <c r="AN1514" s="31"/>
      <c r="AO1514" s="31"/>
      <c r="AP1514" s="31"/>
      <c r="AQ1514" s="31"/>
      <c r="AR1514" s="31"/>
      <c r="AS1514" s="31">
        <f t="shared" si="3852"/>
        <v>54</v>
      </c>
      <c r="AT1514" s="31">
        <f t="shared" si="3853"/>
        <v>54.399999999999999</v>
      </c>
      <c r="AU1514" s="31">
        <f t="shared" si="3854"/>
        <v>54.399999999999999</v>
      </c>
      <c r="AV1514" s="31"/>
      <c r="AW1514" s="32"/>
      <c r="AX1514" s="32"/>
      <c r="AY1514" s="1"/>
      <c r="AZ1514" s="1"/>
      <c r="BA1514" s="1"/>
      <c r="BB1514" s="1"/>
      <c r="BC1514" s="1"/>
      <c r="BD1514" s="1"/>
      <c r="BE1514" s="1"/>
    </row>
    <row r="1515" ht="31.5">
      <c r="A1515" s="29" t="s">
        <v>520</v>
      </c>
      <c r="B1515" s="29" t="s">
        <v>27</v>
      </c>
      <c r="C1515" s="29" t="s">
        <v>116</v>
      </c>
      <c r="D1515" s="29" t="s">
        <v>82</v>
      </c>
      <c r="E1515" s="36"/>
      <c r="F1515" s="30" t="s">
        <v>83</v>
      </c>
      <c r="G1515" s="31">
        <f t="shared" ref="G1515:G1516" si="3861">G1516</f>
        <v>25277.5</v>
      </c>
      <c r="H1515" s="31">
        <f t="shared" ref="H1515:H1516" si="3862">H1516</f>
        <v>25926.700000000001</v>
      </c>
      <c r="I1515" s="31">
        <f t="shared" ref="I1515:I1516" si="3863">I1516</f>
        <v>25926.700000000001</v>
      </c>
      <c r="J1515" s="31">
        <f t="shared" ref="J1515:J1516" si="3864">J1516</f>
        <v>0</v>
      </c>
      <c r="K1515" s="31">
        <f t="shared" ref="K1515:K1516" si="3865">K1516</f>
        <v>0</v>
      </c>
      <c r="L1515" s="31">
        <f t="shared" ref="L1515:L1516" si="3866">L1516</f>
        <v>0</v>
      </c>
      <c r="M1515" s="31">
        <f t="shared" si="3759"/>
        <v>25277.5</v>
      </c>
      <c r="N1515" s="31">
        <f t="shared" si="3760"/>
        <v>25926.700000000001</v>
      </c>
      <c r="O1515" s="31">
        <f t="shared" si="3761"/>
        <v>25926.700000000001</v>
      </c>
      <c r="P1515" s="31">
        <f t="shared" ref="P1515:P1516" si="3867">P1516</f>
        <v>0</v>
      </c>
      <c r="Q1515" s="31">
        <f t="shared" ref="Q1515:Q1516" si="3868">Q1516</f>
        <v>0</v>
      </c>
      <c r="R1515" s="31">
        <f t="shared" ref="R1515:R1516" si="3869">R1516</f>
        <v>0</v>
      </c>
      <c r="S1515" s="31">
        <f t="shared" ref="S1515:S1516" si="3870">S1516</f>
        <v>0</v>
      </c>
      <c r="T1515" s="31">
        <f t="shared" ref="T1515:T1516" si="3871">T1516</f>
        <v>0</v>
      </c>
      <c r="U1515" s="31">
        <f t="shared" ref="U1515:U1516" si="3872">U1516</f>
        <v>0</v>
      </c>
      <c r="V1515" s="31">
        <f t="shared" ref="V1515:V1516" si="3873">V1516</f>
        <v>0</v>
      </c>
      <c r="W1515" s="31">
        <f t="shared" ref="W1515:W1516" si="3874">W1516</f>
        <v>0</v>
      </c>
      <c r="X1515" s="31">
        <f t="shared" ref="X1515:X1516" si="3875">X1516</f>
        <v>0</v>
      </c>
      <c r="Y1515" s="31">
        <f t="shared" ref="Y1515:Y1516" si="3876">Y1516</f>
        <v>0</v>
      </c>
      <c r="Z1515" s="31">
        <f t="shared" ref="Z1515:Z1516" si="3877">Z1516</f>
        <v>0</v>
      </c>
      <c r="AA1515" s="31">
        <f t="shared" ref="AA1515:AA1516" si="3878">AA1516</f>
        <v>0</v>
      </c>
      <c r="AB1515" s="31">
        <f t="shared" ref="AB1515:AB1516" si="3879">AB1516</f>
        <v>0</v>
      </c>
      <c r="AC1515" s="31">
        <f t="shared" si="3855"/>
        <v>25277.5</v>
      </c>
      <c r="AD1515" s="31">
        <f t="shared" si="3856"/>
        <v>25926.700000000001</v>
      </c>
      <c r="AE1515" s="31">
        <f t="shared" si="3857"/>
        <v>25926.700000000001</v>
      </c>
      <c r="AF1515" s="31">
        <f t="shared" ref="AF1515:AF1516" si="3880">AF1516</f>
        <v>0</v>
      </c>
      <c r="AG1515" s="31">
        <f t="shared" si="3858"/>
        <v>25277.5</v>
      </c>
      <c r="AH1515" s="31">
        <f t="shared" si="3859"/>
        <v>25926.700000000001</v>
      </c>
      <c r="AI1515" s="31">
        <f t="shared" si="3860"/>
        <v>25926.700000000001</v>
      </c>
      <c r="AJ1515" s="31">
        <f t="shared" ref="AJ1515:AJ1516" si="3881">AJ1516</f>
        <v>0</v>
      </c>
      <c r="AK1515" s="31">
        <f t="shared" ref="AK1515:AK1516" si="3882">AK1516</f>
        <v>0</v>
      </c>
      <c r="AL1515" s="31">
        <f t="shared" ref="AL1515:AL1516" si="3883">AL1516</f>
        <v>-323</v>
      </c>
      <c r="AM1515" s="31">
        <f t="shared" ref="AM1515:AM1516" si="3884">AM1516</f>
        <v>0</v>
      </c>
      <c r="AN1515" s="31">
        <f t="shared" ref="AN1515:AN1516" si="3885">AN1516</f>
        <v>0</v>
      </c>
      <c r="AO1515" s="31">
        <f t="shared" ref="AO1515:AO1516" si="3886">AO1516</f>
        <v>0</v>
      </c>
      <c r="AP1515" s="31">
        <f t="shared" ref="AP1515:AP1516" si="3887">AP1516</f>
        <v>0</v>
      </c>
      <c r="AQ1515" s="31">
        <f t="shared" ref="AQ1515:AQ1516" si="3888">AQ1516</f>
        <v>0</v>
      </c>
      <c r="AR1515" s="31">
        <f t="shared" ref="AR1515:AR1516" si="3889">AR1516</f>
        <v>0</v>
      </c>
      <c r="AS1515" s="31">
        <f t="shared" si="3852"/>
        <v>24954.5</v>
      </c>
      <c r="AT1515" s="31">
        <f t="shared" si="3853"/>
        <v>25926.700000000001</v>
      </c>
      <c r="AU1515" s="31">
        <f t="shared" si="3854"/>
        <v>25926.700000000001</v>
      </c>
      <c r="AV1515" s="31">
        <f t="shared" ref="AV1515:AV1516" si="3890">AV1516</f>
        <v>0</v>
      </c>
      <c r="AW1515" s="32"/>
      <c r="AX1515" s="32"/>
      <c r="AY1515" s="1"/>
      <c r="AZ1515" s="1"/>
      <c r="BA1515" s="1"/>
      <c r="BB1515" s="1"/>
      <c r="BC1515" s="1"/>
      <c r="BD1515" s="1"/>
      <c r="BE1515" s="1"/>
    </row>
    <row r="1516" ht="31.5">
      <c r="A1516" s="29" t="s">
        <v>520</v>
      </c>
      <c r="B1516" s="29" t="s">
        <v>27</v>
      </c>
      <c r="C1516" s="29" t="s">
        <v>116</v>
      </c>
      <c r="D1516" s="29" t="s">
        <v>436</v>
      </c>
      <c r="E1516" s="36"/>
      <c r="F1516" s="30" t="s">
        <v>437</v>
      </c>
      <c r="G1516" s="31">
        <f t="shared" si="3861"/>
        <v>25277.5</v>
      </c>
      <c r="H1516" s="31">
        <f t="shared" si="3862"/>
        <v>25926.700000000001</v>
      </c>
      <c r="I1516" s="31">
        <f t="shared" si="3863"/>
        <v>25926.700000000001</v>
      </c>
      <c r="J1516" s="31">
        <f t="shared" si="3864"/>
        <v>0</v>
      </c>
      <c r="K1516" s="31">
        <f t="shared" si="3865"/>
        <v>0</v>
      </c>
      <c r="L1516" s="31">
        <f t="shared" si="3866"/>
        <v>0</v>
      </c>
      <c r="M1516" s="31">
        <f t="shared" si="3759"/>
        <v>25277.5</v>
      </c>
      <c r="N1516" s="31">
        <f t="shared" si="3760"/>
        <v>25926.700000000001</v>
      </c>
      <c r="O1516" s="31">
        <f t="shared" si="3761"/>
        <v>25926.700000000001</v>
      </c>
      <c r="P1516" s="31">
        <f t="shared" si="3867"/>
        <v>0</v>
      </c>
      <c r="Q1516" s="31">
        <f t="shared" si="3868"/>
        <v>0</v>
      </c>
      <c r="R1516" s="31">
        <f t="shared" si="3869"/>
        <v>0</v>
      </c>
      <c r="S1516" s="31">
        <f t="shared" si="3870"/>
        <v>0</v>
      </c>
      <c r="T1516" s="31">
        <f t="shared" si="3871"/>
        <v>0</v>
      </c>
      <c r="U1516" s="31">
        <f t="shared" si="3872"/>
        <v>0</v>
      </c>
      <c r="V1516" s="31">
        <f t="shared" si="3873"/>
        <v>0</v>
      </c>
      <c r="W1516" s="31">
        <f t="shared" si="3874"/>
        <v>0</v>
      </c>
      <c r="X1516" s="31">
        <f t="shared" si="3875"/>
        <v>0</v>
      </c>
      <c r="Y1516" s="31">
        <f t="shared" si="3876"/>
        <v>0</v>
      </c>
      <c r="Z1516" s="31">
        <f t="shared" si="3877"/>
        <v>0</v>
      </c>
      <c r="AA1516" s="31">
        <f t="shared" si="3878"/>
        <v>0</v>
      </c>
      <c r="AB1516" s="31">
        <f t="shared" si="3879"/>
        <v>0</v>
      </c>
      <c r="AC1516" s="31">
        <f t="shared" si="3855"/>
        <v>25277.5</v>
      </c>
      <c r="AD1516" s="31">
        <f t="shared" si="3856"/>
        <v>25926.700000000001</v>
      </c>
      <c r="AE1516" s="31">
        <f t="shared" si="3857"/>
        <v>25926.700000000001</v>
      </c>
      <c r="AF1516" s="31">
        <f t="shared" si="3880"/>
        <v>0</v>
      </c>
      <c r="AG1516" s="31">
        <f t="shared" si="3858"/>
        <v>25277.5</v>
      </c>
      <c r="AH1516" s="31">
        <f t="shared" si="3859"/>
        <v>25926.700000000001</v>
      </c>
      <c r="AI1516" s="31">
        <f t="shared" si="3860"/>
        <v>25926.700000000001</v>
      </c>
      <c r="AJ1516" s="31">
        <f t="shared" si="3881"/>
        <v>0</v>
      </c>
      <c r="AK1516" s="31">
        <f t="shared" si="3882"/>
        <v>0</v>
      </c>
      <c r="AL1516" s="31">
        <f t="shared" si="3883"/>
        <v>-323</v>
      </c>
      <c r="AM1516" s="31">
        <f t="shared" si="3884"/>
        <v>0</v>
      </c>
      <c r="AN1516" s="31">
        <f t="shared" si="3885"/>
        <v>0</v>
      </c>
      <c r="AO1516" s="31">
        <f t="shared" si="3886"/>
        <v>0</v>
      </c>
      <c r="AP1516" s="31">
        <f t="shared" si="3887"/>
        <v>0</v>
      </c>
      <c r="AQ1516" s="31">
        <f t="shared" si="3888"/>
        <v>0</v>
      </c>
      <c r="AR1516" s="31">
        <f t="shared" si="3889"/>
        <v>0</v>
      </c>
      <c r="AS1516" s="31">
        <f t="shared" si="3852"/>
        <v>24954.5</v>
      </c>
      <c r="AT1516" s="31">
        <f t="shared" si="3853"/>
        <v>25926.700000000001</v>
      </c>
      <c r="AU1516" s="31">
        <f t="shared" si="3854"/>
        <v>25926.700000000001</v>
      </c>
      <c r="AV1516" s="31">
        <f t="shared" si="3890"/>
        <v>0</v>
      </c>
      <c r="AW1516" s="32"/>
      <c r="AX1516" s="32"/>
      <c r="AY1516" s="1"/>
      <c r="AZ1516" s="1"/>
      <c r="BA1516" s="1"/>
      <c r="BB1516" s="1"/>
      <c r="BC1516" s="1"/>
      <c r="BD1516" s="1"/>
      <c r="BE1516" s="1"/>
    </row>
    <row r="1517">
      <c r="A1517" s="29" t="s">
        <v>520</v>
      </c>
      <c r="B1517" s="29" t="s">
        <v>27</v>
      </c>
      <c r="C1517" s="29" t="s">
        <v>116</v>
      </c>
      <c r="D1517" s="29" t="s">
        <v>438</v>
      </c>
      <c r="E1517" s="36"/>
      <c r="F1517" s="30" t="s">
        <v>50</v>
      </c>
      <c r="G1517" s="31">
        <f>G1518+G1519</f>
        <v>25277.5</v>
      </c>
      <c r="H1517" s="31">
        <f>H1518+H1519</f>
        <v>25926.700000000001</v>
      </c>
      <c r="I1517" s="31">
        <f>I1518+I1519</f>
        <v>25926.700000000001</v>
      </c>
      <c r="J1517" s="31">
        <f>J1518+J1519</f>
        <v>0</v>
      </c>
      <c r="K1517" s="31">
        <f>K1518+K1519</f>
        <v>0</v>
      </c>
      <c r="L1517" s="31">
        <f>L1518+L1519</f>
        <v>0</v>
      </c>
      <c r="M1517" s="31">
        <f t="shared" si="3759"/>
        <v>25277.5</v>
      </c>
      <c r="N1517" s="31">
        <f t="shared" si="3760"/>
        <v>25926.700000000001</v>
      </c>
      <c r="O1517" s="31">
        <f t="shared" si="3761"/>
        <v>25926.700000000001</v>
      </c>
      <c r="P1517" s="31">
        <f>P1518+P1519</f>
        <v>0</v>
      </c>
      <c r="Q1517" s="31">
        <f>Q1518+Q1519</f>
        <v>0</v>
      </c>
      <c r="R1517" s="31">
        <f>R1518+R1519</f>
        <v>0</v>
      </c>
      <c r="S1517" s="31">
        <f>S1518+S1519</f>
        <v>0</v>
      </c>
      <c r="T1517" s="31">
        <f>T1518+T1519</f>
        <v>0</v>
      </c>
      <c r="U1517" s="31">
        <f>U1518+U1519</f>
        <v>0</v>
      </c>
      <c r="V1517" s="31">
        <f>V1518+V1519</f>
        <v>0</v>
      </c>
      <c r="W1517" s="31">
        <f>W1518+W1519</f>
        <v>0</v>
      </c>
      <c r="X1517" s="31">
        <f>X1518+X1519</f>
        <v>0</v>
      </c>
      <c r="Y1517" s="31">
        <f>Y1518+Y1519</f>
        <v>0</v>
      </c>
      <c r="Z1517" s="31">
        <f>Z1518+Z1519</f>
        <v>0</v>
      </c>
      <c r="AA1517" s="31">
        <f>AA1518+AA1519</f>
        <v>0</v>
      </c>
      <c r="AB1517" s="31">
        <f>AB1518+AB1519</f>
        <v>0</v>
      </c>
      <c r="AC1517" s="31">
        <f t="shared" si="3855"/>
        <v>25277.5</v>
      </c>
      <c r="AD1517" s="31">
        <f t="shared" si="3856"/>
        <v>25926.700000000001</v>
      </c>
      <c r="AE1517" s="31">
        <f t="shared" si="3857"/>
        <v>25926.700000000001</v>
      </c>
      <c r="AF1517" s="31">
        <f>AF1518+AF1519</f>
        <v>0</v>
      </c>
      <c r="AG1517" s="31">
        <f t="shared" si="3858"/>
        <v>25277.5</v>
      </c>
      <c r="AH1517" s="31">
        <f t="shared" si="3859"/>
        <v>25926.700000000001</v>
      </c>
      <c r="AI1517" s="31">
        <f t="shared" si="3860"/>
        <v>25926.700000000001</v>
      </c>
      <c r="AJ1517" s="31">
        <f>AJ1518+AJ1519</f>
        <v>0</v>
      </c>
      <c r="AK1517" s="31">
        <f>AK1518+AK1519</f>
        <v>0</v>
      </c>
      <c r="AL1517" s="31">
        <f>AL1518+AL1519</f>
        <v>-323</v>
      </c>
      <c r="AM1517" s="31">
        <f>AM1518+AM1519</f>
        <v>0</v>
      </c>
      <c r="AN1517" s="31">
        <f>AN1518+AN1519</f>
        <v>0</v>
      </c>
      <c r="AO1517" s="31">
        <f>AO1518+AO1519</f>
        <v>0</v>
      </c>
      <c r="AP1517" s="31">
        <f>AP1518+AP1519</f>
        <v>0</v>
      </c>
      <c r="AQ1517" s="31">
        <f>AQ1518+AQ1519</f>
        <v>0</v>
      </c>
      <c r="AR1517" s="31">
        <f>AR1518+AR1519</f>
        <v>0</v>
      </c>
      <c r="AS1517" s="31">
        <f t="shared" si="3852"/>
        <v>24954.5</v>
      </c>
      <c r="AT1517" s="31">
        <f t="shared" si="3853"/>
        <v>25926.700000000001</v>
      </c>
      <c r="AU1517" s="31">
        <f t="shared" si="3854"/>
        <v>25926.700000000001</v>
      </c>
      <c r="AV1517" s="31">
        <f>AV1518+AV1519</f>
        <v>0</v>
      </c>
      <c r="AW1517" s="32"/>
      <c r="AX1517" s="32"/>
      <c r="AY1517" s="1"/>
      <c r="AZ1517" s="1"/>
      <c r="BA1517" s="1"/>
      <c r="BB1517" s="1"/>
      <c r="BC1517" s="1"/>
      <c r="BD1517" s="1"/>
      <c r="BE1517" s="1"/>
    </row>
    <row r="1518" ht="78.75">
      <c r="A1518" s="29" t="s">
        <v>520</v>
      </c>
      <c r="B1518" s="29" t="s">
        <v>27</v>
      </c>
      <c r="C1518" s="29" t="s">
        <v>116</v>
      </c>
      <c r="D1518" s="29" t="s">
        <v>438</v>
      </c>
      <c r="E1518" s="29" t="s">
        <v>51</v>
      </c>
      <c r="F1518" s="30" t="s">
        <v>52</v>
      </c>
      <c r="G1518" s="31">
        <v>23041.5</v>
      </c>
      <c r="H1518" s="31">
        <v>23690.700000000001</v>
      </c>
      <c r="I1518" s="31">
        <v>23690.700000000001</v>
      </c>
      <c r="J1518" s="31"/>
      <c r="K1518" s="31"/>
      <c r="L1518" s="31"/>
      <c r="M1518" s="31">
        <f t="shared" si="3759"/>
        <v>23041.5</v>
      </c>
      <c r="N1518" s="31">
        <f t="shared" si="3760"/>
        <v>23690.700000000001</v>
      </c>
      <c r="O1518" s="31">
        <f t="shared" si="3761"/>
        <v>23690.700000000001</v>
      </c>
      <c r="P1518" s="31"/>
      <c r="Q1518" s="31"/>
      <c r="R1518" s="31"/>
      <c r="S1518" s="31"/>
      <c r="T1518" s="31"/>
      <c r="U1518" s="31"/>
      <c r="V1518" s="31"/>
      <c r="W1518" s="31"/>
      <c r="X1518" s="31"/>
      <c r="Y1518" s="31"/>
      <c r="Z1518" s="31"/>
      <c r="AA1518" s="31"/>
      <c r="AB1518" s="31"/>
      <c r="AC1518" s="31">
        <f t="shared" si="3855"/>
        <v>23041.5</v>
      </c>
      <c r="AD1518" s="31">
        <f t="shared" si="3856"/>
        <v>23690.700000000001</v>
      </c>
      <c r="AE1518" s="31">
        <f t="shared" si="3857"/>
        <v>23690.700000000001</v>
      </c>
      <c r="AF1518" s="31"/>
      <c r="AG1518" s="31">
        <f t="shared" si="3858"/>
        <v>23041.5</v>
      </c>
      <c r="AH1518" s="31">
        <f t="shared" si="3859"/>
        <v>23690.700000000001</v>
      </c>
      <c r="AI1518" s="31">
        <f t="shared" si="3860"/>
        <v>23690.700000000001</v>
      </c>
      <c r="AJ1518" s="31"/>
      <c r="AK1518" s="31"/>
      <c r="AL1518" s="31">
        <v>-323</v>
      </c>
      <c r="AM1518" s="31"/>
      <c r="AN1518" s="31"/>
      <c r="AO1518" s="31"/>
      <c r="AP1518" s="31"/>
      <c r="AQ1518" s="31"/>
      <c r="AR1518" s="31"/>
      <c r="AS1518" s="31">
        <f t="shared" si="3852"/>
        <v>22718.5</v>
      </c>
      <c r="AT1518" s="31">
        <f t="shared" si="3853"/>
        <v>23690.700000000001</v>
      </c>
      <c r="AU1518" s="31">
        <f t="shared" si="3854"/>
        <v>23690.700000000001</v>
      </c>
      <c r="AV1518" s="31"/>
      <c r="AW1518" s="32"/>
      <c r="AX1518" s="32"/>
      <c r="AY1518" s="1"/>
      <c r="AZ1518" s="1"/>
      <c r="BA1518" s="1"/>
      <c r="BB1518" s="1"/>
      <c r="BC1518" s="1"/>
      <c r="BD1518" s="1"/>
      <c r="BE1518" s="1"/>
    </row>
    <row r="1519" ht="31.5">
      <c r="A1519" s="29" t="s">
        <v>520</v>
      </c>
      <c r="B1519" s="29" t="s">
        <v>27</v>
      </c>
      <c r="C1519" s="29" t="s">
        <v>116</v>
      </c>
      <c r="D1519" s="29" t="s">
        <v>438</v>
      </c>
      <c r="E1519" s="29" t="s">
        <v>39</v>
      </c>
      <c r="F1519" s="30" t="s">
        <v>40</v>
      </c>
      <c r="G1519" s="31">
        <v>2236</v>
      </c>
      <c r="H1519" s="31">
        <v>2236</v>
      </c>
      <c r="I1519" s="31">
        <v>2236</v>
      </c>
      <c r="J1519" s="31"/>
      <c r="K1519" s="31"/>
      <c r="L1519" s="31"/>
      <c r="M1519" s="31">
        <f t="shared" si="3759"/>
        <v>2236</v>
      </c>
      <c r="N1519" s="31">
        <f t="shared" si="3760"/>
        <v>2236</v>
      </c>
      <c r="O1519" s="31">
        <f t="shared" si="3761"/>
        <v>2236</v>
      </c>
      <c r="P1519" s="31"/>
      <c r="Q1519" s="31"/>
      <c r="R1519" s="31"/>
      <c r="S1519" s="31"/>
      <c r="T1519" s="31"/>
      <c r="U1519" s="31"/>
      <c r="V1519" s="31"/>
      <c r="W1519" s="31"/>
      <c r="X1519" s="31"/>
      <c r="Y1519" s="31"/>
      <c r="Z1519" s="31"/>
      <c r="AA1519" s="31"/>
      <c r="AB1519" s="31"/>
      <c r="AC1519" s="31">
        <f t="shared" si="3855"/>
        <v>2236</v>
      </c>
      <c r="AD1519" s="31">
        <f t="shared" si="3856"/>
        <v>2236</v>
      </c>
      <c r="AE1519" s="31">
        <f t="shared" si="3857"/>
        <v>2236</v>
      </c>
      <c r="AF1519" s="31"/>
      <c r="AG1519" s="31">
        <f t="shared" si="3858"/>
        <v>2236</v>
      </c>
      <c r="AH1519" s="31">
        <f t="shared" si="3859"/>
        <v>2236</v>
      </c>
      <c r="AI1519" s="31">
        <f t="shared" si="3860"/>
        <v>2236</v>
      </c>
      <c r="AJ1519" s="31"/>
      <c r="AK1519" s="31"/>
      <c r="AL1519" s="31"/>
      <c r="AM1519" s="31"/>
      <c r="AN1519" s="31"/>
      <c r="AO1519" s="31"/>
      <c r="AP1519" s="31"/>
      <c r="AQ1519" s="31"/>
      <c r="AR1519" s="31"/>
      <c r="AS1519" s="31">
        <f t="shared" si="3852"/>
        <v>2236</v>
      </c>
      <c r="AT1519" s="31">
        <f t="shared" si="3853"/>
        <v>2236</v>
      </c>
      <c r="AU1519" s="31">
        <f t="shared" si="3854"/>
        <v>2236</v>
      </c>
      <c r="AV1519" s="31"/>
      <c r="AW1519" s="32"/>
      <c r="AX1519" s="32"/>
      <c r="AY1519" s="1"/>
      <c r="AZ1519" s="1"/>
      <c r="BA1519" s="1"/>
      <c r="BB1519" s="1"/>
      <c r="BC1519" s="1"/>
      <c r="BD1519" s="1"/>
      <c r="BE1519" s="1"/>
    </row>
    <row r="1520" s="24" customFormat="1">
      <c r="A1520" s="25" t="s">
        <v>520</v>
      </c>
      <c r="B1520" s="25" t="s">
        <v>27</v>
      </c>
      <c r="C1520" s="25" t="s">
        <v>29</v>
      </c>
      <c r="D1520" s="25"/>
      <c r="E1520" s="25"/>
      <c r="F1520" s="26" t="s">
        <v>30</v>
      </c>
      <c r="G1520" s="27">
        <f>G1521</f>
        <v>3261.6000000000004</v>
      </c>
      <c r="H1520" s="27">
        <f>H1521</f>
        <v>3260</v>
      </c>
      <c r="I1520" s="27">
        <f>I1521</f>
        <v>3260</v>
      </c>
      <c r="J1520" s="27">
        <f>J1521</f>
        <v>0</v>
      </c>
      <c r="K1520" s="27">
        <f>K1521</f>
        <v>0</v>
      </c>
      <c r="L1520" s="27">
        <f>L1521</f>
        <v>0</v>
      </c>
      <c r="M1520" s="27">
        <f t="shared" si="3759"/>
        <v>3261.6000000000004</v>
      </c>
      <c r="N1520" s="27">
        <f t="shared" si="3760"/>
        <v>3260</v>
      </c>
      <c r="O1520" s="27">
        <f t="shared" si="3761"/>
        <v>3260</v>
      </c>
      <c r="P1520" s="27">
        <f>P1521</f>
        <v>0</v>
      </c>
      <c r="Q1520" s="27">
        <f>Q1521</f>
        <v>0</v>
      </c>
      <c r="R1520" s="27">
        <f>R1521</f>
        <v>-3.8399999999999999</v>
      </c>
      <c r="S1520" s="27">
        <f>S1521</f>
        <v>0</v>
      </c>
      <c r="T1520" s="27">
        <f>T1521</f>
        <v>0</v>
      </c>
      <c r="U1520" s="27">
        <f>U1521</f>
        <v>0</v>
      </c>
      <c r="V1520" s="27">
        <f>V1521</f>
        <v>0</v>
      </c>
      <c r="W1520" s="27">
        <f>W1521</f>
        <v>0</v>
      </c>
      <c r="X1520" s="27">
        <f>X1521</f>
        <v>0</v>
      </c>
      <c r="Y1520" s="27">
        <f>Y1521</f>
        <v>0</v>
      </c>
      <c r="Z1520" s="27">
        <f>Z1521</f>
        <v>0</v>
      </c>
      <c r="AA1520" s="27">
        <f>AA1521</f>
        <v>0</v>
      </c>
      <c r="AB1520" s="27">
        <f>AB1521</f>
        <v>0</v>
      </c>
      <c r="AC1520" s="27">
        <f t="shared" si="3855"/>
        <v>3257.7600000000002</v>
      </c>
      <c r="AD1520" s="27">
        <f t="shared" si="3856"/>
        <v>3260</v>
      </c>
      <c r="AE1520" s="27">
        <f t="shared" si="3857"/>
        <v>3260</v>
      </c>
      <c r="AF1520" s="27">
        <f>AF1521</f>
        <v>0</v>
      </c>
      <c r="AG1520" s="27">
        <f t="shared" si="3858"/>
        <v>3257.7600000000002</v>
      </c>
      <c r="AH1520" s="27">
        <f t="shared" si="3859"/>
        <v>3260</v>
      </c>
      <c r="AI1520" s="27">
        <f t="shared" si="3860"/>
        <v>3260</v>
      </c>
      <c r="AJ1520" s="27">
        <f>AJ1521</f>
        <v>0</v>
      </c>
      <c r="AK1520" s="27">
        <f>AK1521</f>
        <v>0</v>
      </c>
      <c r="AL1520" s="27">
        <f>AL1521</f>
        <v>-1.5329999999999999</v>
      </c>
      <c r="AM1520" s="27">
        <f>AM1521</f>
        <v>0</v>
      </c>
      <c r="AN1520" s="27">
        <f>AN1521</f>
        <v>0</v>
      </c>
      <c r="AO1520" s="27">
        <f>AO1521</f>
        <v>0</v>
      </c>
      <c r="AP1520" s="27">
        <f>AP1521</f>
        <v>0</v>
      </c>
      <c r="AQ1520" s="27">
        <f>AQ1521</f>
        <v>0</v>
      </c>
      <c r="AR1520" s="27">
        <f>AR1521</f>
        <v>0</v>
      </c>
      <c r="AS1520" s="27">
        <f t="shared" si="3852"/>
        <v>3256.2270000000003</v>
      </c>
      <c r="AT1520" s="27">
        <f t="shared" si="3853"/>
        <v>3260</v>
      </c>
      <c r="AU1520" s="27">
        <f t="shared" si="3854"/>
        <v>3260</v>
      </c>
      <c r="AV1520" s="27">
        <f>AV1521</f>
        <v>0</v>
      </c>
      <c r="AW1520" s="28"/>
      <c r="AX1520" s="28"/>
      <c r="AY1520" s="24"/>
      <c r="AZ1520" s="24"/>
      <c r="BA1520" s="24"/>
      <c r="BB1520" s="24"/>
      <c r="BC1520" s="24"/>
      <c r="BD1520" s="24"/>
      <c r="BE1520" s="24"/>
    </row>
    <row r="1521">
      <c r="A1521" s="29" t="s">
        <v>520</v>
      </c>
      <c r="B1521" s="29" t="s">
        <v>27</v>
      </c>
      <c r="C1521" s="29" t="s">
        <v>29</v>
      </c>
      <c r="D1521" s="29" t="s">
        <v>222</v>
      </c>
      <c r="E1521" s="29"/>
      <c r="F1521" s="30" t="s">
        <v>223</v>
      </c>
      <c r="G1521" s="31">
        <f>G1526+G1522</f>
        <v>3261.6000000000004</v>
      </c>
      <c r="H1521" s="31">
        <f>H1526+H1522</f>
        <v>3260</v>
      </c>
      <c r="I1521" s="31">
        <f>I1526+I1522</f>
        <v>3260</v>
      </c>
      <c r="J1521" s="31">
        <f>J1526+J1522</f>
        <v>0</v>
      </c>
      <c r="K1521" s="31">
        <f>K1526+K1522</f>
        <v>0</v>
      </c>
      <c r="L1521" s="31">
        <f>L1526+L1522</f>
        <v>0</v>
      </c>
      <c r="M1521" s="31">
        <f t="shared" si="3759"/>
        <v>3261.6000000000004</v>
      </c>
      <c r="N1521" s="31">
        <f t="shared" si="3760"/>
        <v>3260</v>
      </c>
      <c r="O1521" s="31">
        <f t="shared" si="3761"/>
        <v>3260</v>
      </c>
      <c r="P1521" s="31">
        <f>P1526+P1522</f>
        <v>0</v>
      </c>
      <c r="Q1521" s="31">
        <f>Q1526+Q1522</f>
        <v>0</v>
      </c>
      <c r="R1521" s="31">
        <f>R1526+R1522</f>
        <v>-3.8399999999999999</v>
      </c>
      <c r="S1521" s="31">
        <f>S1526+S1522</f>
        <v>0</v>
      </c>
      <c r="T1521" s="31">
        <f>T1526+T1522</f>
        <v>0</v>
      </c>
      <c r="U1521" s="31">
        <f>U1526+U1522</f>
        <v>0</v>
      </c>
      <c r="V1521" s="31">
        <f>V1526+V1522</f>
        <v>0</v>
      </c>
      <c r="W1521" s="31">
        <f>W1526+W1522</f>
        <v>0</v>
      </c>
      <c r="X1521" s="31">
        <f>X1526+X1522</f>
        <v>0</v>
      </c>
      <c r="Y1521" s="31">
        <f>Y1526+Y1522</f>
        <v>0</v>
      </c>
      <c r="Z1521" s="31">
        <f>Z1526+Z1522</f>
        <v>0</v>
      </c>
      <c r="AA1521" s="31">
        <f>AA1526+AA1522</f>
        <v>0</v>
      </c>
      <c r="AB1521" s="31">
        <f>AB1526+AB1522</f>
        <v>0</v>
      </c>
      <c r="AC1521" s="31">
        <f t="shared" si="3855"/>
        <v>3257.7600000000002</v>
      </c>
      <c r="AD1521" s="31">
        <f t="shared" si="3856"/>
        <v>3260</v>
      </c>
      <c r="AE1521" s="31">
        <f t="shared" si="3857"/>
        <v>3260</v>
      </c>
      <c r="AF1521" s="31">
        <f>AF1526+AF1522</f>
        <v>0</v>
      </c>
      <c r="AG1521" s="31">
        <f t="shared" si="3858"/>
        <v>3257.7600000000002</v>
      </c>
      <c r="AH1521" s="31">
        <f t="shared" si="3859"/>
        <v>3260</v>
      </c>
      <c r="AI1521" s="31">
        <f t="shared" si="3860"/>
        <v>3260</v>
      </c>
      <c r="AJ1521" s="31">
        <f>AJ1526+AJ1522</f>
        <v>0</v>
      </c>
      <c r="AK1521" s="31">
        <f>AK1526+AK1522</f>
        <v>0</v>
      </c>
      <c r="AL1521" s="31">
        <f>AL1526+AL1522</f>
        <v>-1.5329999999999999</v>
      </c>
      <c r="AM1521" s="31">
        <f>AM1526+AM1522</f>
        <v>0</v>
      </c>
      <c r="AN1521" s="31">
        <f>AN1526+AN1522</f>
        <v>0</v>
      </c>
      <c r="AO1521" s="31">
        <f>AO1526+AO1522</f>
        <v>0</v>
      </c>
      <c r="AP1521" s="31">
        <f>AP1526+AP1522</f>
        <v>0</v>
      </c>
      <c r="AQ1521" s="31">
        <f>AQ1526+AQ1522</f>
        <v>0</v>
      </c>
      <c r="AR1521" s="31">
        <f>AR1526+AR1522</f>
        <v>0</v>
      </c>
      <c r="AS1521" s="31">
        <f t="shared" si="3852"/>
        <v>3256.2270000000003</v>
      </c>
      <c r="AT1521" s="31">
        <f t="shared" si="3853"/>
        <v>3260</v>
      </c>
      <c r="AU1521" s="31">
        <f t="shared" si="3854"/>
        <v>3260</v>
      </c>
      <c r="AV1521" s="31">
        <f>AV1526+AV1522</f>
        <v>0</v>
      </c>
      <c r="AW1521" s="32"/>
      <c r="AX1521" s="32"/>
      <c r="AY1521" s="1"/>
      <c r="AZ1521" s="1"/>
      <c r="BA1521" s="1"/>
      <c r="BB1521" s="1"/>
      <c r="BC1521" s="1"/>
      <c r="BD1521" s="1"/>
      <c r="BE1521" s="1"/>
    </row>
    <row r="1522">
      <c r="A1522" s="29" t="s">
        <v>520</v>
      </c>
      <c r="B1522" s="29" t="s">
        <v>27</v>
      </c>
      <c r="C1522" s="29" t="s">
        <v>29</v>
      </c>
      <c r="D1522" s="29" t="s">
        <v>439</v>
      </c>
      <c r="E1522" s="29"/>
      <c r="F1522" s="30" t="s">
        <v>440</v>
      </c>
      <c r="G1522" s="31">
        <f t="shared" ref="G1522:G1526" si="3891">G1523</f>
        <v>345</v>
      </c>
      <c r="H1522" s="31">
        <f t="shared" ref="H1522:H1526" si="3892">H1523</f>
        <v>345</v>
      </c>
      <c r="I1522" s="31">
        <f t="shared" ref="I1522:I1526" si="3893">I1523</f>
        <v>345</v>
      </c>
      <c r="J1522" s="31">
        <f t="shared" ref="J1522:J1526" si="3894">J1523</f>
        <v>0</v>
      </c>
      <c r="K1522" s="31">
        <f t="shared" ref="K1522:K1526" si="3895">K1523</f>
        <v>0</v>
      </c>
      <c r="L1522" s="31">
        <f t="shared" ref="L1522:L1526" si="3896">L1523</f>
        <v>0</v>
      </c>
      <c r="M1522" s="31">
        <f t="shared" si="3759"/>
        <v>345</v>
      </c>
      <c r="N1522" s="31">
        <f t="shared" si="3760"/>
        <v>345</v>
      </c>
      <c r="O1522" s="31">
        <f t="shared" si="3761"/>
        <v>345</v>
      </c>
      <c r="P1522" s="31">
        <f t="shared" ref="P1522:P1526" si="3897">P1523</f>
        <v>0</v>
      </c>
      <c r="Q1522" s="31">
        <f t="shared" ref="Q1522:Q1526" si="3898">Q1523</f>
        <v>0</v>
      </c>
      <c r="R1522" s="31">
        <f t="shared" ref="R1522:R1526" si="3899">R1523</f>
        <v>0</v>
      </c>
      <c r="S1522" s="31">
        <f t="shared" ref="S1522:S1526" si="3900">S1523</f>
        <v>0</v>
      </c>
      <c r="T1522" s="31">
        <f t="shared" ref="T1522:T1526" si="3901">T1523</f>
        <v>0</v>
      </c>
      <c r="U1522" s="31">
        <f t="shared" ref="U1522:U1526" si="3902">U1523</f>
        <v>0</v>
      </c>
      <c r="V1522" s="31">
        <f t="shared" ref="V1522:V1526" si="3903">V1523</f>
        <v>0</v>
      </c>
      <c r="W1522" s="31">
        <f t="shared" ref="W1522:W1526" si="3904">W1523</f>
        <v>0</v>
      </c>
      <c r="X1522" s="31">
        <f t="shared" ref="X1522:X1526" si="3905">X1523</f>
        <v>0</v>
      </c>
      <c r="Y1522" s="31">
        <f t="shared" ref="Y1522:Y1526" si="3906">Y1523</f>
        <v>0</v>
      </c>
      <c r="Z1522" s="31">
        <f t="shared" ref="Z1522:Z1526" si="3907">Z1523</f>
        <v>0</v>
      </c>
      <c r="AA1522" s="31">
        <f t="shared" ref="AA1522:AA1526" si="3908">AA1523</f>
        <v>0</v>
      </c>
      <c r="AB1522" s="31">
        <f t="shared" ref="AB1522:AB1526" si="3909">AB1523</f>
        <v>0</v>
      </c>
      <c r="AC1522" s="31">
        <f t="shared" si="3855"/>
        <v>345</v>
      </c>
      <c r="AD1522" s="31">
        <f t="shared" si="3856"/>
        <v>345</v>
      </c>
      <c r="AE1522" s="31">
        <f t="shared" si="3857"/>
        <v>345</v>
      </c>
      <c r="AF1522" s="31">
        <f t="shared" ref="AF1522:AF1526" si="3910">AF1523</f>
        <v>0</v>
      </c>
      <c r="AG1522" s="31">
        <f t="shared" si="3858"/>
        <v>345</v>
      </c>
      <c r="AH1522" s="31">
        <f t="shared" si="3859"/>
        <v>345</v>
      </c>
      <c r="AI1522" s="31">
        <f t="shared" si="3860"/>
        <v>345</v>
      </c>
      <c r="AJ1522" s="31">
        <f t="shared" ref="AJ1522:AJ1526" si="3911">AJ1523</f>
        <v>0</v>
      </c>
      <c r="AK1522" s="31">
        <f t="shared" ref="AK1522:AK1526" si="3912">AK1523</f>
        <v>0</v>
      </c>
      <c r="AL1522" s="31">
        <f t="shared" ref="AL1522:AL1526" si="3913">AL1523</f>
        <v>0</v>
      </c>
      <c r="AM1522" s="31">
        <f t="shared" ref="AM1522:AM1526" si="3914">AM1523</f>
        <v>0</v>
      </c>
      <c r="AN1522" s="31">
        <f t="shared" ref="AN1522:AN1526" si="3915">AN1523</f>
        <v>0</v>
      </c>
      <c r="AO1522" s="31">
        <f t="shared" ref="AO1522:AO1526" si="3916">AO1523</f>
        <v>0</v>
      </c>
      <c r="AP1522" s="31">
        <f t="shared" ref="AP1522:AP1526" si="3917">AP1523</f>
        <v>0</v>
      </c>
      <c r="AQ1522" s="31">
        <f t="shared" ref="AQ1522:AQ1526" si="3918">AQ1523</f>
        <v>0</v>
      </c>
      <c r="AR1522" s="31">
        <f t="shared" ref="AR1522:AR1526" si="3919">AR1523</f>
        <v>0</v>
      </c>
      <c r="AS1522" s="31">
        <f t="shared" si="3852"/>
        <v>345</v>
      </c>
      <c r="AT1522" s="31">
        <f t="shared" si="3853"/>
        <v>345</v>
      </c>
      <c r="AU1522" s="31">
        <f t="shared" si="3854"/>
        <v>345</v>
      </c>
      <c r="AV1522" s="31">
        <f t="shared" ref="AV1522:AV1526" si="3920">AV1523</f>
        <v>0</v>
      </c>
      <c r="AW1522" s="32"/>
      <c r="AX1522" s="32"/>
      <c r="AY1522" s="1"/>
      <c r="AZ1522" s="1"/>
      <c r="BA1522" s="1"/>
      <c r="BB1522" s="1"/>
      <c r="BC1522" s="1"/>
      <c r="BD1522" s="1"/>
      <c r="BE1522" s="1"/>
    </row>
    <row r="1523" ht="47.25">
      <c r="A1523" s="29" t="s">
        <v>520</v>
      </c>
      <c r="B1523" s="29" t="s">
        <v>27</v>
      </c>
      <c r="C1523" s="29" t="s">
        <v>29</v>
      </c>
      <c r="D1523" s="29" t="s">
        <v>441</v>
      </c>
      <c r="E1523" s="29"/>
      <c r="F1523" s="30" t="s">
        <v>442</v>
      </c>
      <c r="G1523" s="31">
        <f t="shared" si="3891"/>
        <v>345</v>
      </c>
      <c r="H1523" s="31">
        <f t="shared" si="3892"/>
        <v>345</v>
      </c>
      <c r="I1523" s="31">
        <f t="shared" si="3893"/>
        <v>345</v>
      </c>
      <c r="J1523" s="31">
        <f t="shared" si="3894"/>
        <v>0</v>
      </c>
      <c r="K1523" s="31">
        <f t="shared" si="3895"/>
        <v>0</v>
      </c>
      <c r="L1523" s="31">
        <f t="shared" si="3896"/>
        <v>0</v>
      </c>
      <c r="M1523" s="31">
        <f t="shared" si="3759"/>
        <v>345</v>
      </c>
      <c r="N1523" s="31">
        <f t="shared" si="3760"/>
        <v>345</v>
      </c>
      <c r="O1523" s="31">
        <f t="shared" si="3761"/>
        <v>345</v>
      </c>
      <c r="P1523" s="31">
        <f t="shared" si="3897"/>
        <v>0</v>
      </c>
      <c r="Q1523" s="31">
        <f t="shared" si="3898"/>
        <v>0</v>
      </c>
      <c r="R1523" s="31">
        <f t="shared" si="3899"/>
        <v>0</v>
      </c>
      <c r="S1523" s="31">
        <f t="shared" si="3900"/>
        <v>0</v>
      </c>
      <c r="T1523" s="31">
        <f t="shared" si="3901"/>
        <v>0</v>
      </c>
      <c r="U1523" s="31">
        <f t="shared" si="3902"/>
        <v>0</v>
      </c>
      <c r="V1523" s="31">
        <f t="shared" si="3903"/>
        <v>0</v>
      </c>
      <c r="W1523" s="31">
        <f t="shared" si="3904"/>
        <v>0</v>
      </c>
      <c r="X1523" s="31">
        <f t="shared" si="3905"/>
        <v>0</v>
      </c>
      <c r="Y1523" s="31">
        <f t="shared" si="3906"/>
        <v>0</v>
      </c>
      <c r="Z1523" s="31">
        <f t="shared" si="3907"/>
        <v>0</v>
      </c>
      <c r="AA1523" s="31">
        <f t="shared" si="3908"/>
        <v>0</v>
      </c>
      <c r="AB1523" s="31">
        <f t="shared" si="3909"/>
        <v>0</v>
      </c>
      <c r="AC1523" s="31">
        <f t="shared" si="3855"/>
        <v>345</v>
      </c>
      <c r="AD1523" s="31">
        <f t="shared" si="3856"/>
        <v>345</v>
      </c>
      <c r="AE1523" s="31">
        <f t="shared" si="3857"/>
        <v>345</v>
      </c>
      <c r="AF1523" s="31">
        <f t="shared" si="3910"/>
        <v>0</v>
      </c>
      <c r="AG1523" s="31">
        <f t="shared" si="3858"/>
        <v>345</v>
      </c>
      <c r="AH1523" s="31">
        <f t="shared" si="3859"/>
        <v>345</v>
      </c>
      <c r="AI1523" s="31">
        <f t="shared" si="3860"/>
        <v>345</v>
      </c>
      <c r="AJ1523" s="31">
        <f t="shared" si="3911"/>
        <v>0</v>
      </c>
      <c r="AK1523" s="31">
        <f t="shared" si="3912"/>
        <v>0</v>
      </c>
      <c r="AL1523" s="31">
        <f t="shared" si="3913"/>
        <v>0</v>
      </c>
      <c r="AM1523" s="31">
        <f t="shared" si="3914"/>
        <v>0</v>
      </c>
      <c r="AN1523" s="31">
        <f t="shared" si="3915"/>
        <v>0</v>
      </c>
      <c r="AO1523" s="31">
        <f t="shared" si="3916"/>
        <v>0</v>
      </c>
      <c r="AP1523" s="31">
        <f t="shared" si="3917"/>
        <v>0</v>
      </c>
      <c r="AQ1523" s="31">
        <f t="shared" si="3918"/>
        <v>0</v>
      </c>
      <c r="AR1523" s="31">
        <f t="shared" si="3919"/>
        <v>0</v>
      </c>
      <c r="AS1523" s="31">
        <f t="shared" si="3852"/>
        <v>345</v>
      </c>
      <c r="AT1523" s="31">
        <f t="shared" si="3853"/>
        <v>345</v>
      </c>
      <c r="AU1523" s="31">
        <f t="shared" si="3854"/>
        <v>345</v>
      </c>
      <c r="AV1523" s="31">
        <f t="shared" si="3920"/>
        <v>0</v>
      </c>
      <c r="AW1523" s="32"/>
      <c r="AX1523" s="32"/>
      <c r="AY1523" s="1"/>
      <c r="AZ1523" s="1"/>
      <c r="BA1523" s="1"/>
      <c r="BB1523" s="1"/>
      <c r="BC1523" s="1"/>
      <c r="BD1523" s="1"/>
      <c r="BE1523" s="1"/>
    </row>
    <row r="1524" ht="63">
      <c r="A1524" s="29" t="s">
        <v>520</v>
      </c>
      <c r="B1524" s="29" t="s">
        <v>27</v>
      </c>
      <c r="C1524" s="29" t="s">
        <v>29</v>
      </c>
      <c r="D1524" s="29" t="s">
        <v>443</v>
      </c>
      <c r="E1524" s="29"/>
      <c r="F1524" s="30" t="s">
        <v>444</v>
      </c>
      <c r="G1524" s="31">
        <f t="shared" si="3891"/>
        <v>345</v>
      </c>
      <c r="H1524" s="31">
        <f t="shared" si="3892"/>
        <v>345</v>
      </c>
      <c r="I1524" s="31">
        <f t="shared" si="3893"/>
        <v>345</v>
      </c>
      <c r="J1524" s="31">
        <f t="shared" si="3894"/>
        <v>0</v>
      </c>
      <c r="K1524" s="31">
        <f t="shared" si="3895"/>
        <v>0</v>
      </c>
      <c r="L1524" s="31">
        <f t="shared" si="3896"/>
        <v>0</v>
      </c>
      <c r="M1524" s="31">
        <f t="shared" si="3759"/>
        <v>345</v>
      </c>
      <c r="N1524" s="31">
        <f t="shared" si="3760"/>
        <v>345</v>
      </c>
      <c r="O1524" s="31">
        <f t="shared" si="3761"/>
        <v>345</v>
      </c>
      <c r="P1524" s="31">
        <f t="shared" si="3897"/>
        <v>0</v>
      </c>
      <c r="Q1524" s="31">
        <f t="shared" si="3898"/>
        <v>0</v>
      </c>
      <c r="R1524" s="31">
        <f t="shared" si="3899"/>
        <v>0</v>
      </c>
      <c r="S1524" s="31">
        <f t="shared" si="3900"/>
        <v>0</v>
      </c>
      <c r="T1524" s="31">
        <f t="shared" si="3901"/>
        <v>0</v>
      </c>
      <c r="U1524" s="31">
        <f t="shared" si="3902"/>
        <v>0</v>
      </c>
      <c r="V1524" s="31">
        <f t="shared" si="3903"/>
        <v>0</v>
      </c>
      <c r="W1524" s="31">
        <f t="shared" si="3904"/>
        <v>0</v>
      </c>
      <c r="X1524" s="31">
        <f t="shared" si="3905"/>
        <v>0</v>
      </c>
      <c r="Y1524" s="31">
        <f t="shared" si="3906"/>
        <v>0</v>
      </c>
      <c r="Z1524" s="31">
        <f t="shared" si="3907"/>
        <v>0</v>
      </c>
      <c r="AA1524" s="31">
        <f t="shared" si="3908"/>
        <v>0</v>
      </c>
      <c r="AB1524" s="31">
        <f t="shared" si="3909"/>
        <v>0</v>
      </c>
      <c r="AC1524" s="31">
        <f t="shared" si="3855"/>
        <v>345</v>
      </c>
      <c r="AD1524" s="31">
        <f t="shared" si="3856"/>
        <v>345</v>
      </c>
      <c r="AE1524" s="31">
        <f t="shared" si="3857"/>
        <v>345</v>
      </c>
      <c r="AF1524" s="31">
        <f t="shared" si="3910"/>
        <v>0</v>
      </c>
      <c r="AG1524" s="31">
        <f t="shared" si="3858"/>
        <v>345</v>
      </c>
      <c r="AH1524" s="31">
        <f t="shared" si="3859"/>
        <v>345</v>
      </c>
      <c r="AI1524" s="31">
        <f t="shared" si="3860"/>
        <v>345</v>
      </c>
      <c r="AJ1524" s="31">
        <f t="shared" si="3911"/>
        <v>0</v>
      </c>
      <c r="AK1524" s="31">
        <f t="shared" si="3912"/>
        <v>0</v>
      </c>
      <c r="AL1524" s="31">
        <f t="shared" si="3913"/>
        <v>0</v>
      </c>
      <c r="AM1524" s="31">
        <f t="shared" si="3914"/>
        <v>0</v>
      </c>
      <c r="AN1524" s="31">
        <f t="shared" si="3915"/>
        <v>0</v>
      </c>
      <c r="AO1524" s="31">
        <f t="shared" si="3916"/>
        <v>0</v>
      </c>
      <c r="AP1524" s="31">
        <f t="shared" si="3917"/>
        <v>0</v>
      </c>
      <c r="AQ1524" s="31">
        <f t="shared" si="3918"/>
        <v>0</v>
      </c>
      <c r="AR1524" s="31">
        <f t="shared" si="3919"/>
        <v>0</v>
      </c>
      <c r="AS1524" s="31">
        <f t="shared" si="3852"/>
        <v>345</v>
      </c>
      <c r="AT1524" s="31">
        <f t="shared" si="3853"/>
        <v>345</v>
      </c>
      <c r="AU1524" s="31">
        <f t="shared" si="3854"/>
        <v>345</v>
      </c>
      <c r="AV1524" s="31">
        <f t="shared" si="3920"/>
        <v>0</v>
      </c>
      <c r="AW1524" s="32"/>
      <c r="AX1524" s="32"/>
      <c r="AY1524" s="1"/>
      <c r="AZ1524" s="1"/>
      <c r="BA1524" s="1"/>
      <c r="BB1524" s="1"/>
      <c r="BC1524" s="1"/>
      <c r="BD1524" s="1"/>
      <c r="BE1524" s="1"/>
    </row>
    <row r="1525" ht="31.5">
      <c r="A1525" s="29" t="s">
        <v>520</v>
      </c>
      <c r="B1525" s="29" t="s">
        <v>27</v>
      </c>
      <c r="C1525" s="29" t="s">
        <v>29</v>
      </c>
      <c r="D1525" s="29" t="s">
        <v>443</v>
      </c>
      <c r="E1525" s="29" t="s">
        <v>129</v>
      </c>
      <c r="F1525" s="30" t="s">
        <v>130</v>
      </c>
      <c r="G1525" s="31">
        <v>345</v>
      </c>
      <c r="H1525" s="31">
        <v>345</v>
      </c>
      <c r="I1525" s="31">
        <v>345</v>
      </c>
      <c r="J1525" s="31"/>
      <c r="K1525" s="31"/>
      <c r="L1525" s="31"/>
      <c r="M1525" s="31">
        <f t="shared" si="3759"/>
        <v>345</v>
      </c>
      <c r="N1525" s="31">
        <f t="shared" si="3760"/>
        <v>345</v>
      </c>
      <c r="O1525" s="31">
        <f t="shared" si="3761"/>
        <v>345</v>
      </c>
      <c r="P1525" s="31"/>
      <c r="Q1525" s="31"/>
      <c r="R1525" s="31"/>
      <c r="S1525" s="31"/>
      <c r="T1525" s="31"/>
      <c r="U1525" s="31"/>
      <c r="V1525" s="31"/>
      <c r="W1525" s="31"/>
      <c r="X1525" s="31"/>
      <c r="Y1525" s="31"/>
      <c r="Z1525" s="31"/>
      <c r="AA1525" s="31"/>
      <c r="AB1525" s="31"/>
      <c r="AC1525" s="31">
        <f t="shared" si="3855"/>
        <v>345</v>
      </c>
      <c r="AD1525" s="31">
        <f t="shared" si="3856"/>
        <v>345</v>
      </c>
      <c r="AE1525" s="31">
        <f t="shared" si="3857"/>
        <v>345</v>
      </c>
      <c r="AF1525" s="31"/>
      <c r="AG1525" s="31">
        <f t="shared" si="3858"/>
        <v>345</v>
      </c>
      <c r="AH1525" s="31">
        <f t="shared" si="3859"/>
        <v>345</v>
      </c>
      <c r="AI1525" s="31">
        <f t="shared" si="3860"/>
        <v>345</v>
      </c>
      <c r="AJ1525" s="31"/>
      <c r="AK1525" s="31"/>
      <c r="AL1525" s="31"/>
      <c r="AM1525" s="31"/>
      <c r="AN1525" s="31"/>
      <c r="AO1525" s="31"/>
      <c r="AP1525" s="31"/>
      <c r="AQ1525" s="31"/>
      <c r="AR1525" s="31"/>
      <c r="AS1525" s="31">
        <f t="shared" si="3852"/>
        <v>345</v>
      </c>
      <c r="AT1525" s="31">
        <f t="shared" si="3853"/>
        <v>345</v>
      </c>
      <c r="AU1525" s="31">
        <f t="shared" si="3854"/>
        <v>345</v>
      </c>
      <c r="AV1525" s="31"/>
      <c r="AW1525" s="32"/>
      <c r="AX1525" s="32"/>
      <c r="AY1525" s="1"/>
      <c r="AZ1525" s="1"/>
      <c r="BA1525" s="1"/>
      <c r="BB1525" s="1"/>
      <c r="BC1525" s="1"/>
      <c r="BD1525" s="1"/>
      <c r="BE1525" s="1"/>
    </row>
    <row r="1526" hidden="1">
      <c r="A1526" s="29" t="s">
        <v>520</v>
      </c>
      <c r="B1526" s="29" t="s">
        <v>27</v>
      </c>
      <c r="C1526" s="29" t="s">
        <v>29</v>
      </c>
      <c r="D1526" s="29" t="s">
        <v>224</v>
      </c>
      <c r="E1526" s="29"/>
      <c r="F1526" s="30" t="s">
        <v>34</v>
      </c>
      <c r="G1526" s="31">
        <f t="shared" si="3891"/>
        <v>2916.6000000000004</v>
      </c>
      <c r="H1526" s="31">
        <f t="shared" si="3892"/>
        <v>2915</v>
      </c>
      <c r="I1526" s="31">
        <f t="shared" si="3893"/>
        <v>2915</v>
      </c>
      <c r="J1526" s="31">
        <f t="shared" si="3894"/>
        <v>0</v>
      </c>
      <c r="K1526" s="31">
        <f t="shared" si="3895"/>
        <v>0</v>
      </c>
      <c r="L1526" s="31">
        <f t="shared" si="3896"/>
        <v>0</v>
      </c>
      <c r="M1526" s="31">
        <f t="shared" si="3759"/>
        <v>2916.6000000000004</v>
      </c>
      <c r="N1526" s="31">
        <f t="shared" si="3760"/>
        <v>2915</v>
      </c>
      <c r="O1526" s="31">
        <f t="shared" si="3761"/>
        <v>2915</v>
      </c>
      <c r="P1526" s="31">
        <f t="shared" si="3897"/>
        <v>0</v>
      </c>
      <c r="Q1526" s="31">
        <f t="shared" si="3898"/>
        <v>0</v>
      </c>
      <c r="R1526" s="31">
        <f t="shared" si="3899"/>
        <v>-3.8399999999999999</v>
      </c>
      <c r="S1526" s="31">
        <f t="shared" si="3900"/>
        <v>0</v>
      </c>
      <c r="T1526" s="31">
        <f t="shared" si="3901"/>
        <v>0</v>
      </c>
      <c r="U1526" s="31">
        <f t="shared" si="3902"/>
        <v>0</v>
      </c>
      <c r="V1526" s="31">
        <f t="shared" si="3903"/>
        <v>0</v>
      </c>
      <c r="W1526" s="31">
        <f t="shared" si="3904"/>
        <v>0</v>
      </c>
      <c r="X1526" s="31">
        <f t="shared" si="3905"/>
        <v>0</v>
      </c>
      <c r="Y1526" s="31">
        <f t="shared" si="3906"/>
        <v>0</v>
      </c>
      <c r="Z1526" s="31">
        <f t="shared" si="3907"/>
        <v>0</v>
      </c>
      <c r="AA1526" s="31">
        <f t="shared" si="3908"/>
        <v>0</v>
      </c>
      <c r="AB1526" s="31">
        <f t="shared" si="3909"/>
        <v>0</v>
      </c>
      <c r="AC1526" s="31">
        <f t="shared" si="3855"/>
        <v>2912.7600000000002</v>
      </c>
      <c r="AD1526" s="31">
        <f t="shared" si="3856"/>
        <v>2915</v>
      </c>
      <c r="AE1526" s="31">
        <f t="shared" si="3857"/>
        <v>2915</v>
      </c>
      <c r="AF1526" s="31">
        <f t="shared" si="3910"/>
        <v>0</v>
      </c>
      <c r="AG1526" s="31">
        <f t="shared" si="3858"/>
        <v>2912.7600000000002</v>
      </c>
      <c r="AH1526" s="31">
        <f t="shared" si="3859"/>
        <v>2915</v>
      </c>
      <c r="AI1526" s="31">
        <f t="shared" si="3860"/>
        <v>2915</v>
      </c>
      <c r="AJ1526" s="31">
        <f t="shared" si="3911"/>
        <v>0</v>
      </c>
      <c r="AK1526" s="31">
        <f t="shared" si="3912"/>
        <v>0</v>
      </c>
      <c r="AL1526" s="31">
        <f t="shared" si="3913"/>
        <v>-1.5329999999999999</v>
      </c>
      <c r="AM1526" s="31">
        <f t="shared" si="3914"/>
        <v>0</v>
      </c>
      <c r="AN1526" s="31">
        <f t="shared" si="3915"/>
        <v>0</v>
      </c>
      <c r="AO1526" s="31">
        <f t="shared" si="3916"/>
        <v>0</v>
      </c>
      <c r="AP1526" s="31">
        <f t="shared" si="3917"/>
        <v>0</v>
      </c>
      <c r="AQ1526" s="31">
        <f t="shared" si="3918"/>
        <v>0</v>
      </c>
      <c r="AR1526" s="31">
        <f t="shared" si="3919"/>
        <v>0</v>
      </c>
      <c r="AS1526" s="31">
        <f t="shared" si="3852"/>
        <v>2911.2270000000003</v>
      </c>
      <c r="AT1526" s="31">
        <f t="shared" si="3853"/>
        <v>2915</v>
      </c>
      <c r="AU1526" s="31">
        <f t="shared" si="3854"/>
        <v>2915</v>
      </c>
      <c r="AV1526" s="31">
        <f t="shared" si="3920"/>
        <v>0</v>
      </c>
      <c r="AW1526" s="32">
        <v>0</v>
      </c>
      <c r="AX1526" s="32"/>
      <c r="AY1526" s="1" t="s">
        <v>152</v>
      </c>
      <c r="AZ1526" s="1"/>
      <c r="BA1526" s="1"/>
      <c r="BB1526" s="1"/>
      <c r="BC1526" s="1"/>
      <c r="BD1526" s="1"/>
      <c r="BE1526" s="1"/>
    </row>
    <row r="1527" ht="47.25">
      <c r="A1527" s="29" t="s">
        <v>520</v>
      </c>
      <c r="B1527" s="29" t="s">
        <v>27</v>
      </c>
      <c r="C1527" s="29" t="s">
        <v>29</v>
      </c>
      <c r="D1527" s="29" t="s">
        <v>225</v>
      </c>
      <c r="E1527" s="29"/>
      <c r="F1527" s="30" t="s">
        <v>226</v>
      </c>
      <c r="G1527" s="31">
        <f>G1528+G1530+G1534+G1532</f>
        <v>2916.6000000000004</v>
      </c>
      <c r="H1527" s="31">
        <f>H1528+H1530+H1534+H1532</f>
        <v>2915</v>
      </c>
      <c r="I1527" s="31">
        <f>I1528+I1530+I1534+I1532</f>
        <v>2915</v>
      </c>
      <c r="J1527" s="31">
        <f>J1528+J1530+J1534+J1532</f>
        <v>0</v>
      </c>
      <c r="K1527" s="31">
        <f>K1528+K1530+K1534+K1532</f>
        <v>0</v>
      </c>
      <c r="L1527" s="31">
        <f>L1528+L1530+L1534+L1532</f>
        <v>0</v>
      </c>
      <c r="M1527" s="31">
        <f t="shared" si="3759"/>
        <v>2916.6000000000004</v>
      </c>
      <c r="N1527" s="31">
        <f t="shared" si="3760"/>
        <v>2915</v>
      </c>
      <c r="O1527" s="31">
        <f t="shared" si="3761"/>
        <v>2915</v>
      </c>
      <c r="P1527" s="31">
        <f>P1528+P1530+P1534+P1532</f>
        <v>0</v>
      </c>
      <c r="Q1527" s="31">
        <f>Q1528+Q1530+Q1534+Q1532</f>
        <v>0</v>
      </c>
      <c r="R1527" s="31">
        <f>R1528+R1530+R1534+R1532</f>
        <v>-3.8399999999999999</v>
      </c>
      <c r="S1527" s="31">
        <f>S1528+S1530+S1534+S1532</f>
        <v>0</v>
      </c>
      <c r="T1527" s="31">
        <f>T1528+T1530+T1534+T1532</f>
        <v>0</v>
      </c>
      <c r="U1527" s="31">
        <f>U1528+U1530+U1534+U1532</f>
        <v>0</v>
      </c>
      <c r="V1527" s="31">
        <f>V1528+V1530+V1534+V1532</f>
        <v>0</v>
      </c>
      <c r="W1527" s="31">
        <f>W1528+W1530+W1534+W1532</f>
        <v>0</v>
      </c>
      <c r="X1527" s="31">
        <f>X1528+X1530+X1534+X1532</f>
        <v>0</v>
      </c>
      <c r="Y1527" s="31">
        <f>Y1528+Y1530+Y1534+Y1532</f>
        <v>0</v>
      </c>
      <c r="Z1527" s="31">
        <f>Z1528+Z1530+Z1534+Z1532</f>
        <v>0</v>
      </c>
      <c r="AA1527" s="31">
        <f>AA1528+AA1530+AA1534+AA1532</f>
        <v>0</v>
      </c>
      <c r="AB1527" s="31">
        <f>AB1528+AB1530+AB1534+AB1532</f>
        <v>0</v>
      </c>
      <c r="AC1527" s="31">
        <f t="shared" si="3855"/>
        <v>2912.7600000000002</v>
      </c>
      <c r="AD1527" s="31">
        <f t="shared" si="3856"/>
        <v>2915</v>
      </c>
      <c r="AE1527" s="31">
        <f t="shared" si="3857"/>
        <v>2915</v>
      </c>
      <c r="AF1527" s="31">
        <f>AF1528+AF1530+AF1534+AF1532</f>
        <v>0</v>
      </c>
      <c r="AG1527" s="31">
        <f t="shared" si="3858"/>
        <v>2912.7600000000002</v>
      </c>
      <c r="AH1527" s="31">
        <f t="shared" si="3859"/>
        <v>2915</v>
      </c>
      <c r="AI1527" s="31">
        <f t="shared" si="3860"/>
        <v>2915</v>
      </c>
      <c r="AJ1527" s="31">
        <f>AJ1528+AJ1530+AJ1534+AJ1532</f>
        <v>0</v>
      </c>
      <c r="AK1527" s="31">
        <f>AK1528+AK1530+AK1534+AK1532</f>
        <v>0</v>
      </c>
      <c r="AL1527" s="31">
        <f>AL1528+AL1530+AL1534+AL1532</f>
        <v>-1.5329999999999999</v>
      </c>
      <c r="AM1527" s="31">
        <f>AM1528+AM1530+AM1534+AM1532</f>
        <v>0</v>
      </c>
      <c r="AN1527" s="31">
        <f>AN1528+AN1530+AN1534+AN1532</f>
        <v>0</v>
      </c>
      <c r="AO1527" s="31">
        <f>AO1528+AO1530+AO1534+AO1532</f>
        <v>0</v>
      </c>
      <c r="AP1527" s="31">
        <f>AP1528+AP1530+AP1534+AP1532</f>
        <v>0</v>
      </c>
      <c r="AQ1527" s="31">
        <f>AQ1528+AQ1530+AQ1534+AQ1532</f>
        <v>0</v>
      </c>
      <c r="AR1527" s="31">
        <f>AR1528+AR1530+AR1534+AR1532</f>
        <v>0</v>
      </c>
      <c r="AS1527" s="31">
        <f t="shared" si="3852"/>
        <v>2911.2270000000003</v>
      </c>
      <c r="AT1527" s="31">
        <f t="shared" si="3853"/>
        <v>2915</v>
      </c>
      <c r="AU1527" s="31">
        <f t="shared" si="3854"/>
        <v>2915</v>
      </c>
      <c r="AV1527" s="31">
        <f>AV1528+AV1530+AV1534+AV1532</f>
        <v>0</v>
      </c>
      <c r="AW1527" s="32"/>
      <c r="AX1527" s="32"/>
      <c r="AY1527" s="1"/>
      <c r="AZ1527" s="1"/>
      <c r="BA1527" s="1"/>
      <c r="BB1527" s="1"/>
      <c r="BC1527" s="1"/>
      <c r="BD1527" s="1"/>
      <c r="BE1527" s="1"/>
    </row>
    <row r="1528" ht="31.5">
      <c r="A1528" s="29" t="s">
        <v>520</v>
      </c>
      <c r="B1528" s="29" t="s">
        <v>27</v>
      </c>
      <c r="C1528" s="29" t="s">
        <v>29</v>
      </c>
      <c r="D1528" s="29" t="s">
        <v>445</v>
      </c>
      <c r="E1528" s="29"/>
      <c r="F1528" s="30" t="s">
        <v>446</v>
      </c>
      <c r="G1528" s="31">
        <f>G1529</f>
        <v>1646.5999999999999</v>
      </c>
      <c r="H1528" s="31">
        <f>H1529</f>
        <v>1645</v>
      </c>
      <c r="I1528" s="31">
        <f>I1529</f>
        <v>1645</v>
      </c>
      <c r="J1528" s="31">
        <f>J1529</f>
        <v>0</v>
      </c>
      <c r="K1528" s="31">
        <f>K1529</f>
        <v>0</v>
      </c>
      <c r="L1528" s="31">
        <f>L1529</f>
        <v>0</v>
      </c>
      <c r="M1528" s="31">
        <f t="shared" si="3759"/>
        <v>1646.5999999999999</v>
      </c>
      <c r="N1528" s="31">
        <f t="shared" si="3760"/>
        <v>1645</v>
      </c>
      <c r="O1528" s="31">
        <f t="shared" si="3761"/>
        <v>1645</v>
      </c>
      <c r="P1528" s="31">
        <f>P1529</f>
        <v>0</v>
      </c>
      <c r="Q1528" s="31">
        <f>Q1529</f>
        <v>0</v>
      </c>
      <c r="R1528" s="31">
        <f>R1529</f>
        <v>-3.8399999999999999</v>
      </c>
      <c r="S1528" s="31">
        <f>S1529</f>
        <v>0</v>
      </c>
      <c r="T1528" s="31">
        <f>T1529</f>
        <v>0</v>
      </c>
      <c r="U1528" s="31">
        <f>U1529</f>
        <v>0</v>
      </c>
      <c r="V1528" s="31">
        <f>V1529</f>
        <v>0</v>
      </c>
      <c r="W1528" s="31">
        <f>W1529</f>
        <v>0</v>
      </c>
      <c r="X1528" s="31">
        <f>X1529</f>
        <v>0</v>
      </c>
      <c r="Y1528" s="31">
        <f>Y1529</f>
        <v>0</v>
      </c>
      <c r="Z1528" s="31">
        <f>Z1529</f>
        <v>0</v>
      </c>
      <c r="AA1528" s="31">
        <f>AA1529</f>
        <v>0</v>
      </c>
      <c r="AB1528" s="31">
        <f>AB1529</f>
        <v>0</v>
      </c>
      <c r="AC1528" s="31">
        <f t="shared" si="3855"/>
        <v>1642.76</v>
      </c>
      <c r="AD1528" s="31">
        <f t="shared" si="3856"/>
        <v>1645</v>
      </c>
      <c r="AE1528" s="31">
        <f t="shared" si="3857"/>
        <v>1645</v>
      </c>
      <c r="AF1528" s="31">
        <f>AF1529</f>
        <v>0</v>
      </c>
      <c r="AG1528" s="31">
        <f t="shared" si="3858"/>
        <v>1642.76</v>
      </c>
      <c r="AH1528" s="31">
        <f t="shared" si="3859"/>
        <v>1645</v>
      </c>
      <c r="AI1528" s="31">
        <f t="shared" si="3860"/>
        <v>1645</v>
      </c>
      <c r="AJ1528" s="31">
        <f>AJ1529</f>
        <v>0</v>
      </c>
      <c r="AK1528" s="31">
        <f>AK1529</f>
        <v>0</v>
      </c>
      <c r="AL1528" s="31">
        <f>AL1529</f>
        <v>-1.5329999999999999</v>
      </c>
      <c r="AM1528" s="31">
        <f>AM1529</f>
        <v>0</v>
      </c>
      <c r="AN1528" s="31">
        <f>AN1529</f>
        <v>0</v>
      </c>
      <c r="AO1528" s="31">
        <f>AO1529</f>
        <v>0</v>
      </c>
      <c r="AP1528" s="31">
        <f>AP1529</f>
        <v>0</v>
      </c>
      <c r="AQ1528" s="31">
        <f>AQ1529</f>
        <v>0</v>
      </c>
      <c r="AR1528" s="31">
        <f>AR1529</f>
        <v>0</v>
      </c>
      <c r="AS1528" s="31">
        <f t="shared" si="3852"/>
        <v>1641.2270000000001</v>
      </c>
      <c r="AT1528" s="31">
        <f t="shared" si="3853"/>
        <v>1645</v>
      </c>
      <c r="AU1528" s="31">
        <f t="shared" si="3854"/>
        <v>1645</v>
      </c>
      <c r="AV1528" s="31">
        <f>AV1529</f>
        <v>0</v>
      </c>
      <c r="AW1528" s="32"/>
      <c r="AX1528" s="32"/>
      <c r="AY1528" s="1"/>
      <c r="AZ1528" s="1"/>
      <c r="BA1528" s="1"/>
      <c r="BB1528" s="1"/>
      <c r="BC1528" s="1"/>
      <c r="BD1528" s="1"/>
      <c r="BE1528" s="1"/>
    </row>
    <row r="1529" ht="31.5">
      <c r="A1529" s="29" t="s">
        <v>520</v>
      </c>
      <c r="B1529" s="29" t="s">
        <v>27</v>
      </c>
      <c r="C1529" s="29" t="s">
        <v>29</v>
      </c>
      <c r="D1529" s="29" t="s">
        <v>445</v>
      </c>
      <c r="E1529" s="29" t="s">
        <v>39</v>
      </c>
      <c r="F1529" s="30" t="s">
        <v>40</v>
      </c>
      <c r="G1529" s="31">
        <v>1646.5999999999999</v>
      </c>
      <c r="H1529" s="31">
        <v>1645</v>
      </c>
      <c r="I1529" s="31">
        <v>1645</v>
      </c>
      <c r="J1529" s="31"/>
      <c r="K1529" s="31"/>
      <c r="L1529" s="31"/>
      <c r="M1529" s="31">
        <f t="shared" ref="M1529:M1592" si="3921">G1529+J1529</f>
        <v>1646.5999999999999</v>
      </c>
      <c r="N1529" s="31">
        <f t="shared" ref="N1529:N1592" si="3922">H1529+K1529</f>
        <v>1645</v>
      </c>
      <c r="O1529" s="31">
        <f t="shared" ref="O1529:O1592" si="3923">I1529+L1529</f>
        <v>1645</v>
      </c>
      <c r="P1529" s="31"/>
      <c r="Q1529" s="31"/>
      <c r="R1529" s="31">
        <v>-3.8399999999999999</v>
      </c>
      <c r="S1529" s="31"/>
      <c r="T1529" s="31"/>
      <c r="U1529" s="31"/>
      <c r="V1529" s="31"/>
      <c r="W1529" s="31"/>
      <c r="X1529" s="31"/>
      <c r="Y1529" s="31"/>
      <c r="Z1529" s="31"/>
      <c r="AA1529" s="31"/>
      <c r="AB1529" s="31"/>
      <c r="AC1529" s="31">
        <f t="shared" si="3855"/>
        <v>1642.76</v>
      </c>
      <c r="AD1529" s="31">
        <f t="shared" si="3856"/>
        <v>1645</v>
      </c>
      <c r="AE1529" s="31">
        <f t="shared" si="3857"/>
        <v>1645</v>
      </c>
      <c r="AF1529" s="31"/>
      <c r="AG1529" s="31">
        <f t="shared" si="3858"/>
        <v>1642.76</v>
      </c>
      <c r="AH1529" s="31">
        <f t="shared" si="3859"/>
        <v>1645</v>
      </c>
      <c r="AI1529" s="31">
        <f t="shared" si="3860"/>
        <v>1645</v>
      </c>
      <c r="AJ1529" s="31"/>
      <c r="AK1529" s="31"/>
      <c r="AL1529" s="31">
        <v>-1.5329999999999999</v>
      </c>
      <c r="AM1529" s="31"/>
      <c r="AN1529" s="31"/>
      <c r="AO1529" s="31"/>
      <c r="AP1529" s="31"/>
      <c r="AQ1529" s="31"/>
      <c r="AR1529" s="31"/>
      <c r="AS1529" s="31">
        <f t="shared" si="3852"/>
        <v>1641.2270000000001</v>
      </c>
      <c r="AT1529" s="31">
        <f t="shared" si="3853"/>
        <v>1645</v>
      </c>
      <c r="AU1529" s="31">
        <f t="shared" si="3854"/>
        <v>1645</v>
      </c>
      <c r="AV1529" s="31"/>
      <c r="AW1529" s="32"/>
      <c r="AX1529" s="32"/>
      <c r="AY1529" s="1"/>
      <c r="AZ1529" s="1"/>
      <c r="BA1529" s="1"/>
      <c r="BB1529" s="1"/>
      <c r="BC1529" s="1"/>
      <c r="BD1529" s="1"/>
      <c r="BE1529" s="1"/>
    </row>
    <row r="1530" ht="31.5">
      <c r="A1530" s="29" t="s">
        <v>520</v>
      </c>
      <c r="B1530" s="29" t="s">
        <v>27</v>
      </c>
      <c r="C1530" s="29" t="s">
        <v>29</v>
      </c>
      <c r="D1530" s="29" t="s">
        <v>447</v>
      </c>
      <c r="E1530" s="36"/>
      <c r="F1530" s="30" t="s">
        <v>448</v>
      </c>
      <c r="G1530" s="31">
        <f>G1531</f>
        <v>895.20000000000005</v>
      </c>
      <c r="H1530" s="31">
        <f>H1531</f>
        <v>895.20000000000005</v>
      </c>
      <c r="I1530" s="31">
        <f>I1531</f>
        <v>895.20000000000005</v>
      </c>
      <c r="J1530" s="31">
        <f>J1531</f>
        <v>0</v>
      </c>
      <c r="K1530" s="31">
        <f>K1531</f>
        <v>0</v>
      </c>
      <c r="L1530" s="31">
        <f>L1531</f>
        <v>0</v>
      </c>
      <c r="M1530" s="31">
        <f t="shared" si="3921"/>
        <v>895.20000000000005</v>
      </c>
      <c r="N1530" s="31">
        <f t="shared" si="3922"/>
        <v>895.20000000000005</v>
      </c>
      <c r="O1530" s="31">
        <f t="shared" si="3923"/>
        <v>895.20000000000005</v>
      </c>
      <c r="P1530" s="31">
        <f>P1531</f>
        <v>0</v>
      </c>
      <c r="Q1530" s="31">
        <f>Q1531</f>
        <v>0</v>
      </c>
      <c r="R1530" s="31">
        <f>R1531</f>
        <v>0</v>
      </c>
      <c r="S1530" s="31">
        <f>S1531</f>
        <v>0</v>
      </c>
      <c r="T1530" s="31">
        <f>T1531</f>
        <v>0</v>
      </c>
      <c r="U1530" s="31">
        <f>U1531</f>
        <v>0</v>
      </c>
      <c r="V1530" s="31">
        <f>V1531</f>
        <v>0</v>
      </c>
      <c r="W1530" s="31">
        <f>W1531</f>
        <v>0</v>
      </c>
      <c r="X1530" s="31">
        <f>X1531</f>
        <v>0</v>
      </c>
      <c r="Y1530" s="31">
        <f>Y1531</f>
        <v>0</v>
      </c>
      <c r="Z1530" s="31">
        <f>Z1531</f>
        <v>0</v>
      </c>
      <c r="AA1530" s="31">
        <f>AA1531</f>
        <v>0</v>
      </c>
      <c r="AB1530" s="31">
        <f>AB1531</f>
        <v>0</v>
      </c>
      <c r="AC1530" s="31">
        <f t="shared" si="3855"/>
        <v>895.20000000000005</v>
      </c>
      <c r="AD1530" s="31">
        <f t="shared" si="3856"/>
        <v>895.20000000000005</v>
      </c>
      <c r="AE1530" s="31">
        <f t="shared" si="3857"/>
        <v>895.20000000000005</v>
      </c>
      <c r="AF1530" s="31">
        <f>AF1531</f>
        <v>0</v>
      </c>
      <c r="AG1530" s="31">
        <f t="shared" si="3858"/>
        <v>895.20000000000005</v>
      </c>
      <c r="AH1530" s="31">
        <f t="shared" si="3859"/>
        <v>895.20000000000005</v>
      </c>
      <c r="AI1530" s="31">
        <f t="shared" si="3860"/>
        <v>895.20000000000005</v>
      </c>
      <c r="AJ1530" s="31">
        <f>AJ1531</f>
        <v>0</v>
      </c>
      <c r="AK1530" s="31">
        <f>AK1531</f>
        <v>0</v>
      </c>
      <c r="AL1530" s="31">
        <f>AL1531</f>
        <v>0</v>
      </c>
      <c r="AM1530" s="31">
        <f>AM1531</f>
        <v>0</v>
      </c>
      <c r="AN1530" s="31">
        <f>AN1531</f>
        <v>0</v>
      </c>
      <c r="AO1530" s="31">
        <f>AO1531</f>
        <v>0</v>
      </c>
      <c r="AP1530" s="31">
        <f>AP1531</f>
        <v>0</v>
      </c>
      <c r="AQ1530" s="31">
        <f>AQ1531</f>
        <v>0</v>
      </c>
      <c r="AR1530" s="31">
        <f>AR1531</f>
        <v>0</v>
      </c>
      <c r="AS1530" s="31">
        <f t="shared" si="3852"/>
        <v>895.20000000000005</v>
      </c>
      <c r="AT1530" s="31">
        <f t="shared" si="3853"/>
        <v>895.20000000000005</v>
      </c>
      <c r="AU1530" s="31">
        <f t="shared" si="3854"/>
        <v>895.20000000000005</v>
      </c>
      <c r="AV1530" s="31">
        <f>AV1531</f>
        <v>0</v>
      </c>
      <c r="AW1530" s="32"/>
      <c r="AX1530" s="32"/>
      <c r="AY1530" s="1"/>
      <c r="AZ1530" s="1"/>
      <c r="BA1530" s="1"/>
      <c r="BB1530" s="1"/>
      <c r="BC1530" s="1"/>
      <c r="BD1530" s="1"/>
      <c r="BE1530" s="1"/>
    </row>
    <row r="1531" ht="31.5">
      <c r="A1531" s="29" t="s">
        <v>520</v>
      </c>
      <c r="B1531" s="29" t="s">
        <v>27</v>
      </c>
      <c r="C1531" s="29" t="s">
        <v>29</v>
      </c>
      <c r="D1531" s="29" t="s">
        <v>447</v>
      </c>
      <c r="E1531" s="29" t="s">
        <v>129</v>
      </c>
      <c r="F1531" s="30" t="s">
        <v>130</v>
      </c>
      <c r="G1531" s="31">
        <v>895.20000000000005</v>
      </c>
      <c r="H1531" s="31">
        <v>895.20000000000005</v>
      </c>
      <c r="I1531" s="31">
        <v>895.20000000000005</v>
      </c>
      <c r="J1531" s="31"/>
      <c r="K1531" s="31"/>
      <c r="L1531" s="31"/>
      <c r="M1531" s="31">
        <f t="shared" si="3921"/>
        <v>895.20000000000005</v>
      </c>
      <c r="N1531" s="31">
        <f t="shared" si="3922"/>
        <v>895.20000000000005</v>
      </c>
      <c r="O1531" s="31">
        <f t="shared" si="3923"/>
        <v>895.20000000000005</v>
      </c>
      <c r="P1531" s="31"/>
      <c r="Q1531" s="31"/>
      <c r="R1531" s="31"/>
      <c r="S1531" s="31"/>
      <c r="T1531" s="31"/>
      <c r="U1531" s="31"/>
      <c r="V1531" s="31"/>
      <c r="W1531" s="31"/>
      <c r="X1531" s="31"/>
      <c r="Y1531" s="31"/>
      <c r="Z1531" s="31"/>
      <c r="AA1531" s="31"/>
      <c r="AB1531" s="31"/>
      <c r="AC1531" s="31">
        <f t="shared" si="3855"/>
        <v>895.20000000000005</v>
      </c>
      <c r="AD1531" s="31">
        <f t="shared" si="3856"/>
        <v>895.20000000000005</v>
      </c>
      <c r="AE1531" s="31">
        <f t="shared" si="3857"/>
        <v>895.20000000000005</v>
      </c>
      <c r="AF1531" s="31"/>
      <c r="AG1531" s="31">
        <f t="shared" si="3858"/>
        <v>895.20000000000005</v>
      </c>
      <c r="AH1531" s="31">
        <f t="shared" si="3859"/>
        <v>895.20000000000005</v>
      </c>
      <c r="AI1531" s="31">
        <f t="shared" si="3860"/>
        <v>895.20000000000005</v>
      </c>
      <c r="AJ1531" s="31"/>
      <c r="AK1531" s="31"/>
      <c r="AL1531" s="31"/>
      <c r="AM1531" s="31"/>
      <c r="AN1531" s="31"/>
      <c r="AO1531" s="31"/>
      <c r="AP1531" s="31"/>
      <c r="AQ1531" s="31"/>
      <c r="AR1531" s="31"/>
      <c r="AS1531" s="31">
        <f t="shared" si="3852"/>
        <v>895.20000000000005</v>
      </c>
      <c r="AT1531" s="31">
        <f t="shared" si="3853"/>
        <v>895.20000000000005</v>
      </c>
      <c r="AU1531" s="31">
        <f t="shared" si="3854"/>
        <v>895.20000000000005</v>
      </c>
      <c r="AV1531" s="31"/>
      <c r="AW1531" s="32"/>
      <c r="AX1531" s="32"/>
      <c r="AY1531" s="1"/>
      <c r="AZ1531" s="1"/>
      <c r="BA1531" s="1"/>
      <c r="BB1531" s="1"/>
      <c r="BC1531" s="1"/>
      <c r="BD1531" s="1"/>
      <c r="BE1531" s="1"/>
    </row>
    <row r="1532" ht="63">
      <c r="A1532" s="29" t="s">
        <v>520</v>
      </c>
      <c r="B1532" s="29" t="s">
        <v>27</v>
      </c>
      <c r="C1532" s="29" t="s">
        <v>29</v>
      </c>
      <c r="D1532" s="29" t="s">
        <v>522</v>
      </c>
      <c r="E1532" s="36"/>
      <c r="F1532" s="30" t="s">
        <v>523</v>
      </c>
      <c r="G1532" s="31">
        <f>G1533</f>
        <v>324.80000000000001</v>
      </c>
      <c r="H1532" s="31">
        <f>H1533</f>
        <v>324.80000000000001</v>
      </c>
      <c r="I1532" s="31">
        <f>I1533</f>
        <v>324.80000000000001</v>
      </c>
      <c r="J1532" s="31">
        <f>J1533</f>
        <v>0</v>
      </c>
      <c r="K1532" s="31">
        <f>K1533</f>
        <v>0</v>
      </c>
      <c r="L1532" s="31">
        <f>L1533</f>
        <v>0</v>
      </c>
      <c r="M1532" s="31">
        <f t="shared" si="3921"/>
        <v>324.80000000000001</v>
      </c>
      <c r="N1532" s="31">
        <f t="shared" si="3922"/>
        <v>324.80000000000001</v>
      </c>
      <c r="O1532" s="31">
        <f t="shared" si="3923"/>
        <v>324.80000000000001</v>
      </c>
      <c r="P1532" s="31">
        <f>P1533</f>
        <v>0</v>
      </c>
      <c r="Q1532" s="31">
        <f>Q1533</f>
        <v>0</v>
      </c>
      <c r="R1532" s="31">
        <f>R1533</f>
        <v>0</v>
      </c>
      <c r="S1532" s="31">
        <f>S1533</f>
        <v>0</v>
      </c>
      <c r="T1532" s="31">
        <f>T1533</f>
        <v>0</v>
      </c>
      <c r="U1532" s="31">
        <f>U1533</f>
        <v>0</v>
      </c>
      <c r="V1532" s="31">
        <f>V1533</f>
        <v>0</v>
      </c>
      <c r="W1532" s="31">
        <f>W1533</f>
        <v>0</v>
      </c>
      <c r="X1532" s="31">
        <f>X1533</f>
        <v>0</v>
      </c>
      <c r="Y1532" s="31">
        <f>Y1533</f>
        <v>0</v>
      </c>
      <c r="Z1532" s="31">
        <f>Z1533</f>
        <v>0</v>
      </c>
      <c r="AA1532" s="31">
        <f>AA1533</f>
        <v>0</v>
      </c>
      <c r="AB1532" s="31">
        <f>AB1533</f>
        <v>0</v>
      </c>
      <c r="AC1532" s="31">
        <f t="shared" si="3855"/>
        <v>324.80000000000001</v>
      </c>
      <c r="AD1532" s="31">
        <f t="shared" si="3856"/>
        <v>324.80000000000001</v>
      </c>
      <c r="AE1532" s="31">
        <f t="shared" si="3857"/>
        <v>324.80000000000001</v>
      </c>
      <c r="AF1532" s="31">
        <f>AF1533</f>
        <v>0</v>
      </c>
      <c r="AG1532" s="31">
        <f t="shared" si="3858"/>
        <v>324.80000000000001</v>
      </c>
      <c r="AH1532" s="31">
        <f t="shared" si="3859"/>
        <v>324.80000000000001</v>
      </c>
      <c r="AI1532" s="31">
        <f t="shared" si="3860"/>
        <v>324.80000000000001</v>
      </c>
      <c r="AJ1532" s="31">
        <f>AJ1533</f>
        <v>0</v>
      </c>
      <c r="AK1532" s="31">
        <f>AK1533</f>
        <v>0</v>
      </c>
      <c r="AL1532" s="31">
        <f>AL1533</f>
        <v>0</v>
      </c>
      <c r="AM1532" s="31">
        <f>AM1533</f>
        <v>0</v>
      </c>
      <c r="AN1532" s="31">
        <f>AN1533</f>
        <v>0</v>
      </c>
      <c r="AO1532" s="31">
        <f>AO1533</f>
        <v>0</v>
      </c>
      <c r="AP1532" s="31">
        <f>AP1533</f>
        <v>0</v>
      </c>
      <c r="AQ1532" s="31">
        <f>AQ1533</f>
        <v>0</v>
      </c>
      <c r="AR1532" s="31">
        <f>AR1533</f>
        <v>0</v>
      </c>
      <c r="AS1532" s="31">
        <f t="shared" si="3852"/>
        <v>324.80000000000001</v>
      </c>
      <c r="AT1532" s="31">
        <f t="shared" si="3853"/>
        <v>324.80000000000001</v>
      </c>
      <c r="AU1532" s="31">
        <f t="shared" si="3854"/>
        <v>324.80000000000001</v>
      </c>
      <c r="AV1532" s="31">
        <f>AV1533</f>
        <v>0</v>
      </c>
      <c r="AW1532" s="32"/>
      <c r="AX1532" s="32"/>
      <c r="AY1532" s="1"/>
      <c r="AZ1532" s="1"/>
      <c r="BA1532" s="1"/>
      <c r="BB1532" s="1"/>
      <c r="BC1532" s="1"/>
      <c r="BD1532" s="1"/>
      <c r="BE1532" s="1"/>
    </row>
    <row r="1533" ht="31.5">
      <c r="A1533" s="29" t="s">
        <v>520</v>
      </c>
      <c r="B1533" s="29" t="s">
        <v>27</v>
      </c>
      <c r="C1533" s="29" t="s">
        <v>29</v>
      </c>
      <c r="D1533" s="29" t="s">
        <v>522</v>
      </c>
      <c r="E1533" s="29" t="s">
        <v>129</v>
      </c>
      <c r="F1533" s="30" t="s">
        <v>130</v>
      </c>
      <c r="G1533" s="31">
        <v>324.80000000000001</v>
      </c>
      <c r="H1533" s="31">
        <v>324.80000000000001</v>
      </c>
      <c r="I1533" s="31">
        <v>324.80000000000001</v>
      </c>
      <c r="J1533" s="31"/>
      <c r="K1533" s="31"/>
      <c r="L1533" s="31"/>
      <c r="M1533" s="31">
        <f t="shared" si="3921"/>
        <v>324.80000000000001</v>
      </c>
      <c r="N1533" s="31">
        <f t="shared" si="3922"/>
        <v>324.80000000000001</v>
      </c>
      <c r="O1533" s="31">
        <f t="shared" si="3923"/>
        <v>324.80000000000001</v>
      </c>
      <c r="P1533" s="31"/>
      <c r="Q1533" s="31"/>
      <c r="R1533" s="31"/>
      <c r="S1533" s="31"/>
      <c r="T1533" s="31"/>
      <c r="U1533" s="31"/>
      <c r="V1533" s="31"/>
      <c r="W1533" s="31"/>
      <c r="X1533" s="31"/>
      <c r="Y1533" s="31"/>
      <c r="Z1533" s="31"/>
      <c r="AA1533" s="31"/>
      <c r="AB1533" s="31"/>
      <c r="AC1533" s="31">
        <f t="shared" si="3855"/>
        <v>324.80000000000001</v>
      </c>
      <c r="AD1533" s="31">
        <f t="shared" si="3856"/>
        <v>324.80000000000001</v>
      </c>
      <c r="AE1533" s="31">
        <f t="shared" si="3857"/>
        <v>324.80000000000001</v>
      </c>
      <c r="AF1533" s="31"/>
      <c r="AG1533" s="31">
        <f t="shared" si="3858"/>
        <v>324.80000000000001</v>
      </c>
      <c r="AH1533" s="31">
        <f t="shared" si="3859"/>
        <v>324.80000000000001</v>
      </c>
      <c r="AI1533" s="31">
        <f t="shared" si="3860"/>
        <v>324.80000000000001</v>
      </c>
      <c r="AJ1533" s="31"/>
      <c r="AK1533" s="31"/>
      <c r="AL1533" s="31"/>
      <c r="AM1533" s="31"/>
      <c r="AN1533" s="31"/>
      <c r="AO1533" s="31"/>
      <c r="AP1533" s="31"/>
      <c r="AQ1533" s="31"/>
      <c r="AR1533" s="31"/>
      <c r="AS1533" s="31">
        <f t="shared" si="3852"/>
        <v>324.80000000000001</v>
      </c>
      <c r="AT1533" s="31">
        <f t="shared" si="3853"/>
        <v>324.80000000000001</v>
      </c>
      <c r="AU1533" s="31">
        <f t="shared" si="3854"/>
        <v>324.80000000000001</v>
      </c>
      <c r="AV1533" s="31"/>
      <c r="AW1533" s="32"/>
      <c r="AX1533" s="32"/>
      <c r="AY1533" s="1"/>
      <c r="AZ1533" s="1"/>
      <c r="BA1533" s="1"/>
      <c r="BB1533" s="1"/>
      <c r="BC1533" s="1"/>
      <c r="BD1533" s="1"/>
      <c r="BE1533" s="1"/>
    </row>
    <row r="1534" ht="63">
      <c r="A1534" s="29" t="s">
        <v>520</v>
      </c>
      <c r="B1534" s="29" t="s">
        <v>27</v>
      </c>
      <c r="C1534" s="29" t="s">
        <v>29</v>
      </c>
      <c r="D1534" s="29" t="s">
        <v>268</v>
      </c>
      <c r="E1534" s="36"/>
      <c r="F1534" s="30" t="s">
        <v>269</v>
      </c>
      <c r="G1534" s="31">
        <f>G1535</f>
        <v>50</v>
      </c>
      <c r="H1534" s="31">
        <f>H1535</f>
        <v>50</v>
      </c>
      <c r="I1534" s="31">
        <f>I1535</f>
        <v>50</v>
      </c>
      <c r="J1534" s="31">
        <f>J1535</f>
        <v>0</v>
      </c>
      <c r="K1534" s="31">
        <f>K1535</f>
        <v>0</v>
      </c>
      <c r="L1534" s="31">
        <f>L1535</f>
        <v>0</v>
      </c>
      <c r="M1534" s="31">
        <f t="shared" si="3921"/>
        <v>50</v>
      </c>
      <c r="N1534" s="31">
        <f t="shared" si="3922"/>
        <v>50</v>
      </c>
      <c r="O1534" s="31">
        <f t="shared" si="3923"/>
        <v>50</v>
      </c>
      <c r="P1534" s="31">
        <f>P1535</f>
        <v>0</v>
      </c>
      <c r="Q1534" s="31">
        <f>Q1535</f>
        <v>0</v>
      </c>
      <c r="R1534" s="31">
        <f>R1535</f>
        <v>0</v>
      </c>
      <c r="S1534" s="31">
        <f>S1535</f>
        <v>0</v>
      </c>
      <c r="T1534" s="31">
        <f>T1535</f>
        <v>0</v>
      </c>
      <c r="U1534" s="31">
        <f>U1535</f>
        <v>0</v>
      </c>
      <c r="V1534" s="31">
        <f>V1535</f>
        <v>0</v>
      </c>
      <c r="W1534" s="31">
        <f>W1535</f>
        <v>0</v>
      </c>
      <c r="X1534" s="31">
        <f>X1535</f>
        <v>0</v>
      </c>
      <c r="Y1534" s="31">
        <f>Y1535</f>
        <v>0</v>
      </c>
      <c r="Z1534" s="31">
        <f>Z1535</f>
        <v>0</v>
      </c>
      <c r="AA1534" s="31">
        <f>AA1535</f>
        <v>0</v>
      </c>
      <c r="AB1534" s="31">
        <f>AB1535</f>
        <v>0</v>
      </c>
      <c r="AC1534" s="31">
        <f t="shared" si="3855"/>
        <v>50</v>
      </c>
      <c r="AD1534" s="31">
        <f t="shared" si="3856"/>
        <v>50</v>
      </c>
      <c r="AE1534" s="31">
        <f t="shared" si="3857"/>
        <v>50</v>
      </c>
      <c r="AF1534" s="31">
        <f>AF1535</f>
        <v>0</v>
      </c>
      <c r="AG1534" s="31">
        <f t="shared" si="3858"/>
        <v>50</v>
      </c>
      <c r="AH1534" s="31">
        <f t="shared" si="3859"/>
        <v>50</v>
      </c>
      <c r="AI1534" s="31">
        <f t="shared" si="3860"/>
        <v>50</v>
      </c>
      <c r="AJ1534" s="31">
        <f>AJ1535</f>
        <v>0</v>
      </c>
      <c r="AK1534" s="31">
        <f>AK1535</f>
        <v>0</v>
      </c>
      <c r="AL1534" s="31">
        <f>AL1535</f>
        <v>0</v>
      </c>
      <c r="AM1534" s="31">
        <f>AM1535</f>
        <v>0</v>
      </c>
      <c r="AN1534" s="31">
        <f>AN1535</f>
        <v>0</v>
      </c>
      <c r="AO1534" s="31">
        <f>AO1535</f>
        <v>0</v>
      </c>
      <c r="AP1534" s="31">
        <f>AP1535</f>
        <v>0</v>
      </c>
      <c r="AQ1534" s="31">
        <f>AQ1535</f>
        <v>0</v>
      </c>
      <c r="AR1534" s="31">
        <f>AR1535</f>
        <v>0</v>
      </c>
      <c r="AS1534" s="31">
        <f t="shared" si="3852"/>
        <v>50</v>
      </c>
      <c r="AT1534" s="31">
        <f t="shared" si="3853"/>
        <v>50</v>
      </c>
      <c r="AU1534" s="31">
        <f t="shared" si="3854"/>
        <v>50</v>
      </c>
      <c r="AV1534" s="31">
        <f>AV1535</f>
        <v>0</v>
      </c>
      <c r="AW1534" s="32"/>
      <c r="AX1534" s="32"/>
      <c r="AY1534" s="1"/>
      <c r="AZ1534" s="1"/>
      <c r="BA1534" s="1"/>
      <c r="BB1534" s="1"/>
      <c r="BC1534" s="1"/>
      <c r="BD1534" s="1"/>
      <c r="BE1534" s="1"/>
    </row>
    <row r="1535" ht="31.5">
      <c r="A1535" s="29" t="s">
        <v>520</v>
      </c>
      <c r="B1535" s="29" t="s">
        <v>27</v>
      </c>
      <c r="C1535" s="29" t="s">
        <v>29</v>
      </c>
      <c r="D1535" s="29" t="s">
        <v>268</v>
      </c>
      <c r="E1535" s="29" t="s">
        <v>129</v>
      </c>
      <c r="F1535" s="30" t="s">
        <v>130</v>
      </c>
      <c r="G1535" s="31">
        <v>50</v>
      </c>
      <c r="H1535" s="31">
        <v>50</v>
      </c>
      <c r="I1535" s="31">
        <v>50</v>
      </c>
      <c r="J1535" s="31"/>
      <c r="K1535" s="31"/>
      <c r="L1535" s="31"/>
      <c r="M1535" s="31">
        <f t="shared" si="3921"/>
        <v>50</v>
      </c>
      <c r="N1535" s="31">
        <f t="shared" si="3922"/>
        <v>50</v>
      </c>
      <c r="O1535" s="31">
        <f t="shared" si="3923"/>
        <v>50</v>
      </c>
      <c r="P1535" s="31"/>
      <c r="Q1535" s="31"/>
      <c r="R1535" s="31"/>
      <c r="S1535" s="31"/>
      <c r="T1535" s="31"/>
      <c r="U1535" s="31"/>
      <c r="V1535" s="31"/>
      <c r="W1535" s="31"/>
      <c r="X1535" s="31"/>
      <c r="Y1535" s="31"/>
      <c r="Z1535" s="31"/>
      <c r="AA1535" s="31"/>
      <c r="AB1535" s="31"/>
      <c r="AC1535" s="31">
        <f t="shared" si="3855"/>
        <v>50</v>
      </c>
      <c r="AD1535" s="31">
        <f t="shared" si="3856"/>
        <v>50</v>
      </c>
      <c r="AE1535" s="31">
        <f t="shared" si="3857"/>
        <v>50</v>
      </c>
      <c r="AF1535" s="31"/>
      <c r="AG1535" s="31">
        <f t="shared" si="3858"/>
        <v>50</v>
      </c>
      <c r="AH1535" s="31">
        <f t="shared" si="3859"/>
        <v>50</v>
      </c>
      <c r="AI1535" s="31">
        <f t="shared" si="3860"/>
        <v>50</v>
      </c>
      <c r="AJ1535" s="31"/>
      <c r="AK1535" s="31"/>
      <c r="AL1535" s="31"/>
      <c r="AM1535" s="31"/>
      <c r="AN1535" s="31"/>
      <c r="AO1535" s="31"/>
      <c r="AP1535" s="31"/>
      <c r="AQ1535" s="31"/>
      <c r="AR1535" s="31"/>
      <c r="AS1535" s="31">
        <f t="shared" si="3852"/>
        <v>50</v>
      </c>
      <c r="AT1535" s="31">
        <f t="shared" si="3853"/>
        <v>50</v>
      </c>
      <c r="AU1535" s="31">
        <f t="shared" si="3854"/>
        <v>50</v>
      </c>
      <c r="AV1535" s="31"/>
      <c r="AW1535" s="32"/>
      <c r="AX1535" s="32"/>
      <c r="AY1535" s="1"/>
      <c r="AZ1535" s="1"/>
      <c r="BA1535" s="1"/>
      <c r="BB1535" s="1"/>
      <c r="BC1535" s="1"/>
      <c r="BD1535" s="1"/>
      <c r="BE1535" s="1"/>
    </row>
    <row r="1536" s="19" customFormat="1" ht="31.5">
      <c r="A1536" s="20" t="s">
        <v>520</v>
      </c>
      <c r="B1536" s="20" t="s">
        <v>63</v>
      </c>
      <c r="C1536" s="20"/>
      <c r="D1536" s="20"/>
      <c r="E1536" s="34"/>
      <c r="F1536" s="21" t="s">
        <v>143</v>
      </c>
      <c r="G1536" s="22">
        <f>G1537+G1546</f>
        <v>265.30000000000001</v>
      </c>
      <c r="H1536" s="22">
        <f>H1537+H1546</f>
        <v>259.30000000000001</v>
      </c>
      <c r="I1536" s="22">
        <f>I1537+I1546</f>
        <v>253.30000000000001</v>
      </c>
      <c r="J1536" s="22">
        <f>J1537+J1546</f>
        <v>0</v>
      </c>
      <c r="K1536" s="22">
        <f>K1537+K1546</f>
        <v>0</v>
      </c>
      <c r="L1536" s="22">
        <f>L1537+L1546</f>
        <v>0</v>
      </c>
      <c r="M1536" s="22">
        <f t="shared" si="3921"/>
        <v>265.30000000000001</v>
      </c>
      <c r="N1536" s="22">
        <f t="shared" si="3922"/>
        <v>259.30000000000001</v>
      </c>
      <c r="O1536" s="22">
        <f t="shared" si="3923"/>
        <v>253.30000000000001</v>
      </c>
      <c r="P1536" s="22">
        <f>P1537+P1546</f>
        <v>0</v>
      </c>
      <c r="Q1536" s="22">
        <f>Q1537+Q1546</f>
        <v>0</v>
      </c>
      <c r="R1536" s="22">
        <f>R1537+R1546</f>
        <v>0</v>
      </c>
      <c r="S1536" s="22">
        <f>S1537+S1546</f>
        <v>0</v>
      </c>
      <c r="T1536" s="22">
        <f>T1537+T1546</f>
        <v>0</v>
      </c>
      <c r="U1536" s="22">
        <f>U1537+U1546</f>
        <v>0</v>
      </c>
      <c r="V1536" s="22">
        <f>V1537+V1546</f>
        <v>0</v>
      </c>
      <c r="W1536" s="22">
        <f>W1537+W1546</f>
        <v>0</v>
      </c>
      <c r="X1536" s="22">
        <f>X1537+X1546</f>
        <v>0</v>
      </c>
      <c r="Y1536" s="22">
        <f>Y1537+Y1546</f>
        <v>0</v>
      </c>
      <c r="Z1536" s="22">
        <f>Z1537+Z1546</f>
        <v>0</v>
      </c>
      <c r="AA1536" s="22">
        <f>AA1537+AA1546</f>
        <v>0</v>
      </c>
      <c r="AB1536" s="22">
        <f>AB1537+AB1546</f>
        <v>0</v>
      </c>
      <c r="AC1536" s="22">
        <f t="shared" si="3855"/>
        <v>265.30000000000001</v>
      </c>
      <c r="AD1536" s="22">
        <f t="shared" si="3856"/>
        <v>259.30000000000001</v>
      </c>
      <c r="AE1536" s="22">
        <f t="shared" si="3857"/>
        <v>253.30000000000001</v>
      </c>
      <c r="AF1536" s="22">
        <f>AF1537+AF1546</f>
        <v>0</v>
      </c>
      <c r="AG1536" s="22">
        <f t="shared" si="3858"/>
        <v>265.30000000000001</v>
      </c>
      <c r="AH1536" s="22">
        <f t="shared" si="3859"/>
        <v>259.30000000000001</v>
      </c>
      <c r="AI1536" s="22">
        <f t="shared" si="3860"/>
        <v>253.30000000000001</v>
      </c>
      <c r="AJ1536" s="22">
        <f>AJ1537+AJ1546</f>
        <v>0</v>
      </c>
      <c r="AK1536" s="22">
        <f>AK1537+AK1546</f>
        <v>0</v>
      </c>
      <c r="AL1536" s="22">
        <f>AL1537+AL1546</f>
        <v>0</v>
      </c>
      <c r="AM1536" s="22">
        <f>AM1537+AM1546</f>
        <v>0</v>
      </c>
      <c r="AN1536" s="22">
        <f>AN1537+AN1546</f>
        <v>0</v>
      </c>
      <c r="AO1536" s="22">
        <f>AO1537+AO1546</f>
        <v>0</v>
      </c>
      <c r="AP1536" s="22">
        <f>AP1537+AP1546</f>
        <v>0</v>
      </c>
      <c r="AQ1536" s="22">
        <f>AQ1537+AQ1546</f>
        <v>0</v>
      </c>
      <c r="AR1536" s="22">
        <f>AR1537+AR1546</f>
        <v>0</v>
      </c>
      <c r="AS1536" s="22">
        <f t="shared" si="3852"/>
        <v>265.30000000000001</v>
      </c>
      <c r="AT1536" s="22">
        <f t="shared" si="3853"/>
        <v>259.30000000000001</v>
      </c>
      <c r="AU1536" s="22">
        <f t="shared" si="3854"/>
        <v>253.30000000000001</v>
      </c>
      <c r="AV1536" s="22">
        <f>AV1537+AV1546</f>
        <v>0</v>
      </c>
      <c r="AW1536" s="23"/>
      <c r="AX1536" s="23"/>
      <c r="AY1536" s="19"/>
      <c r="AZ1536" s="19"/>
      <c r="BA1536" s="19"/>
      <c r="BB1536" s="19"/>
      <c r="BC1536" s="19"/>
      <c r="BD1536" s="19"/>
      <c r="BE1536" s="19"/>
    </row>
    <row r="1537" s="24" customFormat="1" ht="47.25">
      <c r="A1537" s="25" t="s">
        <v>520</v>
      </c>
      <c r="B1537" s="25" t="s">
        <v>63</v>
      </c>
      <c r="C1537" s="25" t="s">
        <v>295</v>
      </c>
      <c r="D1537" s="25"/>
      <c r="E1537" s="35"/>
      <c r="F1537" s="26" t="s">
        <v>451</v>
      </c>
      <c r="G1537" s="27">
        <f t="shared" ref="G1537:G1539" si="3924">G1538</f>
        <v>250.60000000000002</v>
      </c>
      <c r="H1537" s="27">
        <f t="shared" ref="H1537:H1539" si="3925">H1538</f>
        <v>244.60000000000002</v>
      </c>
      <c r="I1537" s="27">
        <f t="shared" ref="I1537:I1539" si="3926">I1538</f>
        <v>238.60000000000002</v>
      </c>
      <c r="J1537" s="27">
        <f t="shared" ref="J1537:J1539" si="3927">J1538</f>
        <v>0</v>
      </c>
      <c r="K1537" s="27">
        <f t="shared" ref="K1537:K1539" si="3928">K1538</f>
        <v>0</v>
      </c>
      <c r="L1537" s="27">
        <f t="shared" ref="L1537:L1539" si="3929">L1538</f>
        <v>0</v>
      </c>
      <c r="M1537" s="27">
        <f t="shared" si="3921"/>
        <v>250.60000000000002</v>
      </c>
      <c r="N1537" s="27">
        <f t="shared" si="3922"/>
        <v>244.60000000000002</v>
      </c>
      <c r="O1537" s="27">
        <f t="shared" si="3923"/>
        <v>238.60000000000002</v>
      </c>
      <c r="P1537" s="27">
        <f t="shared" ref="P1537:P1539" si="3930">P1538</f>
        <v>0</v>
      </c>
      <c r="Q1537" s="27">
        <f t="shared" ref="Q1537:Q1539" si="3931">Q1538</f>
        <v>0</v>
      </c>
      <c r="R1537" s="27">
        <f t="shared" ref="R1537:R1539" si="3932">R1538</f>
        <v>0</v>
      </c>
      <c r="S1537" s="27">
        <f t="shared" ref="S1537:S1539" si="3933">S1538</f>
        <v>0</v>
      </c>
      <c r="T1537" s="27">
        <f t="shared" ref="T1537:T1539" si="3934">T1538</f>
        <v>0</v>
      </c>
      <c r="U1537" s="27">
        <f t="shared" ref="U1537:U1539" si="3935">U1538</f>
        <v>0</v>
      </c>
      <c r="V1537" s="27">
        <f t="shared" ref="V1537:V1539" si="3936">V1538</f>
        <v>0</v>
      </c>
      <c r="W1537" s="27">
        <f t="shared" ref="W1537:W1539" si="3937">W1538</f>
        <v>0</v>
      </c>
      <c r="X1537" s="27">
        <f t="shared" ref="X1537:X1539" si="3938">X1538</f>
        <v>0</v>
      </c>
      <c r="Y1537" s="27">
        <f t="shared" ref="Y1537:Y1539" si="3939">Y1538</f>
        <v>0</v>
      </c>
      <c r="Z1537" s="27">
        <f t="shared" ref="Z1537:Z1539" si="3940">Z1538</f>
        <v>0</v>
      </c>
      <c r="AA1537" s="27">
        <f t="shared" ref="AA1537:AA1539" si="3941">AA1538</f>
        <v>0</v>
      </c>
      <c r="AB1537" s="27">
        <f t="shared" ref="AB1537:AB1539" si="3942">AB1538</f>
        <v>0</v>
      </c>
      <c r="AC1537" s="27">
        <f t="shared" si="3855"/>
        <v>250.60000000000002</v>
      </c>
      <c r="AD1537" s="27">
        <f t="shared" si="3856"/>
        <v>244.60000000000002</v>
      </c>
      <c r="AE1537" s="27">
        <f t="shared" si="3857"/>
        <v>238.60000000000002</v>
      </c>
      <c r="AF1537" s="27">
        <f t="shared" ref="AF1537:AF1539" si="3943">AF1538</f>
        <v>0</v>
      </c>
      <c r="AG1537" s="27">
        <f t="shared" si="3858"/>
        <v>250.60000000000002</v>
      </c>
      <c r="AH1537" s="27">
        <f t="shared" si="3859"/>
        <v>244.60000000000002</v>
      </c>
      <c r="AI1537" s="27">
        <f t="shared" si="3860"/>
        <v>238.60000000000002</v>
      </c>
      <c r="AJ1537" s="27">
        <f t="shared" ref="AJ1537:AJ1539" si="3944">AJ1538</f>
        <v>0</v>
      </c>
      <c r="AK1537" s="27">
        <f t="shared" ref="AK1537:AK1539" si="3945">AK1538</f>
        <v>0</v>
      </c>
      <c r="AL1537" s="27">
        <f t="shared" ref="AL1537:AL1539" si="3946">AL1538</f>
        <v>0</v>
      </c>
      <c r="AM1537" s="27">
        <f t="shared" ref="AM1537:AM1539" si="3947">AM1538</f>
        <v>0</v>
      </c>
      <c r="AN1537" s="27">
        <f t="shared" ref="AN1537:AN1539" si="3948">AN1538</f>
        <v>0</v>
      </c>
      <c r="AO1537" s="27">
        <f t="shared" ref="AO1537:AO1539" si="3949">AO1538</f>
        <v>0</v>
      </c>
      <c r="AP1537" s="27">
        <f t="shared" ref="AP1537:AP1539" si="3950">AP1538</f>
        <v>0</v>
      </c>
      <c r="AQ1537" s="27">
        <f t="shared" ref="AQ1537:AQ1539" si="3951">AQ1538</f>
        <v>0</v>
      </c>
      <c r="AR1537" s="27">
        <f t="shared" ref="AR1537:AR1539" si="3952">AR1538</f>
        <v>0</v>
      </c>
      <c r="AS1537" s="27">
        <f t="shared" si="3852"/>
        <v>250.60000000000002</v>
      </c>
      <c r="AT1537" s="27">
        <f t="shared" si="3853"/>
        <v>244.60000000000002</v>
      </c>
      <c r="AU1537" s="27">
        <f t="shared" si="3854"/>
        <v>238.60000000000002</v>
      </c>
      <c r="AV1537" s="27">
        <f t="shared" ref="AV1537:AV1539" si="3953">AV1538</f>
        <v>0</v>
      </c>
      <c r="AW1537" s="28"/>
      <c r="AX1537" s="28"/>
      <c r="AY1537" s="24"/>
      <c r="AZ1537" s="24"/>
      <c r="BA1537" s="24"/>
      <c r="BB1537" s="24"/>
      <c r="BC1537" s="24"/>
      <c r="BD1537" s="24"/>
      <c r="BE1537" s="24"/>
    </row>
    <row r="1538">
      <c r="A1538" s="29" t="s">
        <v>520</v>
      </c>
      <c r="B1538" s="29" t="s">
        <v>63</v>
      </c>
      <c r="C1538" s="29" t="s">
        <v>295</v>
      </c>
      <c r="D1538" s="29" t="s">
        <v>229</v>
      </c>
      <c r="E1538" s="36"/>
      <c r="F1538" s="30" t="s">
        <v>230</v>
      </c>
      <c r="G1538" s="31">
        <f t="shared" si="3924"/>
        <v>250.60000000000002</v>
      </c>
      <c r="H1538" s="31">
        <f t="shared" si="3925"/>
        <v>244.60000000000002</v>
      </c>
      <c r="I1538" s="31">
        <f t="shared" si="3926"/>
        <v>238.60000000000002</v>
      </c>
      <c r="J1538" s="31">
        <f t="shared" si="3927"/>
        <v>0</v>
      </c>
      <c r="K1538" s="31">
        <f t="shared" si="3928"/>
        <v>0</v>
      </c>
      <c r="L1538" s="31">
        <f t="shared" si="3929"/>
        <v>0</v>
      </c>
      <c r="M1538" s="31">
        <f t="shared" si="3921"/>
        <v>250.60000000000002</v>
      </c>
      <c r="N1538" s="31">
        <f t="shared" si="3922"/>
        <v>244.60000000000002</v>
      </c>
      <c r="O1538" s="31">
        <f t="shared" si="3923"/>
        <v>238.60000000000002</v>
      </c>
      <c r="P1538" s="31">
        <f t="shared" si="3930"/>
        <v>0</v>
      </c>
      <c r="Q1538" s="31">
        <f t="shared" si="3931"/>
        <v>0</v>
      </c>
      <c r="R1538" s="31">
        <f t="shared" si="3932"/>
        <v>0</v>
      </c>
      <c r="S1538" s="31">
        <f t="shared" si="3933"/>
        <v>0</v>
      </c>
      <c r="T1538" s="31">
        <f t="shared" si="3934"/>
        <v>0</v>
      </c>
      <c r="U1538" s="31">
        <f t="shared" si="3935"/>
        <v>0</v>
      </c>
      <c r="V1538" s="31">
        <f t="shared" si="3936"/>
        <v>0</v>
      </c>
      <c r="W1538" s="31">
        <f t="shared" si="3937"/>
        <v>0</v>
      </c>
      <c r="X1538" s="31">
        <f t="shared" si="3938"/>
        <v>0</v>
      </c>
      <c r="Y1538" s="31">
        <f t="shared" si="3939"/>
        <v>0</v>
      </c>
      <c r="Z1538" s="31">
        <f t="shared" si="3940"/>
        <v>0</v>
      </c>
      <c r="AA1538" s="31">
        <f t="shared" si="3941"/>
        <v>0</v>
      </c>
      <c r="AB1538" s="31">
        <f t="shared" si="3942"/>
        <v>0</v>
      </c>
      <c r="AC1538" s="31">
        <f t="shared" si="3855"/>
        <v>250.60000000000002</v>
      </c>
      <c r="AD1538" s="31">
        <f t="shared" si="3856"/>
        <v>244.60000000000002</v>
      </c>
      <c r="AE1538" s="31">
        <f t="shared" si="3857"/>
        <v>238.60000000000002</v>
      </c>
      <c r="AF1538" s="31">
        <f t="shared" si="3943"/>
        <v>0</v>
      </c>
      <c r="AG1538" s="31">
        <f t="shared" si="3858"/>
        <v>250.60000000000002</v>
      </c>
      <c r="AH1538" s="31">
        <f t="shared" si="3859"/>
        <v>244.60000000000002</v>
      </c>
      <c r="AI1538" s="31">
        <f t="shared" si="3860"/>
        <v>238.60000000000002</v>
      </c>
      <c r="AJ1538" s="31">
        <f t="shared" si="3944"/>
        <v>0</v>
      </c>
      <c r="AK1538" s="31">
        <f t="shared" si="3945"/>
        <v>0</v>
      </c>
      <c r="AL1538" s="31">
        <f t="shared" si="3946"/>
        <v>0</v>
      </c>
      <c r="AM1538" s="31">
        <f t="shared" si="3947"/>
        <v>0</v>
      </c>
      <c r="AN1538" s="31">
        <f t="shared" si="3948"/>
        <v>0</v>
      </c>
      <c r="AO1538" s="31">
        <f t="shared" si="3949"/>
        <v>0</v>
      </c>
      <c r="AP1538" s="31">
        <f t="shared" si="3950"/>
        <v>0</v>
      </c>
      <c r="AQ1538" s="31">
        <f t="shared" si="3951"/>
        <v>0</v>
      </c>
      <c r="AR1538" s="31">
        <f t="shared" si="3952"/>
        <v>0</v>
      </c>
      <c r="AS1538" s="31">
        <f t="shared" si="3852"/>
        <v>250.60000000000002</v>
      </c>
      <c r="AT1538" s="31">
        <f t="shared" si="3853"/>
        <v>244.60000000000002</v>
      </c>
      <c r="AU1538" s="31">
        <f t="shared" si="3854"/>
        <v>238.60000000000002</v>
      </c>
      <c r="AV1538" s="31">
        <f t="shared" si="3953"/>
        <v>0</v>
      </c>
      <c r="AW1538" s="32"/>
      <c r="AX1538" s="32"/>
      <c r="AY1538" s="1"/>
      <c r="AZ1538" s="1"/>
      <c r="BA1538" s="1"/>
      <c r="BB1538" s="1"/>
      <c r="BC1538" s="1"/>
      <c r="BD1538" s="1"/>
      <c r="BE1538" s="1"/>
    </row>
    <row r="1539" hidden="1">
      <c r="A1539" s="29" t="s">
        <v>520</v>
      </c>
      <c r="B1539" s="29" t="s">
        <v>63</v>
      </c>
      <c r="C1539" s="29" t="s">
        <v>295</v>
      </c>
      <c r="D1539" s="29" t="s">
        <v>231</v>
      </c>
      <c r="E1539" s="36"/>
      <c r="F1539" s="30" t="s">
        <v>34</v>
      </c>
      <c r="G1539" s="31">
        <f t="shared" si="3924"/>
        <v>250.60000000000002</v>
      </c>
      <c r="H1539" s="31">
        <f t="shared" si="3925"/>
        <v>244.60000000000002</v>
      </c>
      <c r="I1539" s="31">
        <f t="shared" si="3926"/>
        <v>238.60000000000002</v>
      </c>
      <c r="J1539" s="31">
        <f t="shared" si="3927"/>
        <v>0</v>
      </c>
      <c r="K1539" s="31">
        <f t="shared" si="3928"/>
        <v>0</v>
      </c>
      <c r="L1539" s="31">
        <f t="shared" si="3929"/>
        <v>0</v>
      </c>
      <c r="M1539" s="31">
        <f t="shared" si="3921"/>
        <v>250.60000000000002</v>
      </c>
      <c r="N1539" s="31">
        <f t="shared" si="3922"/>
        <v>244.60000000000002</v>
      </c>
      <c r="O1539" s="31">
        <f t="shared" si="3923"/>
        <v>238.60000000000002</v>
      </c>
      <c r="P1539" s="31">
        <f t="shared" si="3930"/>
        <v>0</v>
      </c>
      <c r="Q1539" s="31">
        <f t="shared" si="3931"/>
        <v>0</v>
      </c>
      <c r="R1539" s="31">
        <f t="shared" si="3932"/>
        <v>0</v>
      </c>
      <c r="S1539" s="31">
        <f t="shared" si="3933"/>
        <v>0</v>
      </c>
      <c r="T1539" s="31">
        <f t="shared" si="3934"/>
        <v>0</v>
      </c>
      <c r="U1539" s="31">
        <f t="shared" si="3935"/>
        <v>0</v>
      </c>
      <c r="V1539" s="31">
        <f t="shared" si="3936"/>
        <v>0</v>
      </c>
      <c r="W1539" s="31">
        <f t="shared" si="3937"/>
        <v>0</v>
      </c>
      <c r="X1539" s="31">
        <f t="shared" si="3938"/>
        <v>0</v>
      </c>
      <c r="Y1539" s="31">
        <f t="shared" si="3939"/>
        <v>0</v>
      </c>
      <c r="Z1539" s="31">
        <f t="shared" si="3940"/>
        <v>0</v>
      </c>
      <c r="AA1539" s="31">
        <f t="shared" si="3941"/>
        <v>0</v>
      </c>
      <c r="AB1539" s="31">
        <f t="shared" si="3942"/>
        <v>0</v>
      </c>
      <c r="AC1539" s="31">
        <f t="shared" si="3855"/>
        <v>250.60000000000002</v>
      </c>
      <c r="AD1539" s="31">
        <f t="shared" si="3856"/>
        <v>244.60000000000002</v>
      </c>
      <c r="AE1539" s="31">
        <f t="shared" si="3857"/>
        <v>238.60000000000002</v>
      </c>
      <c r="AF1539" s="31">
        <f t="shared" si="3943"/>
        <v>0</v>
      </c>
      <c r="AG1539" s="31">
        <f t="shared" si="3858"/>
        <v>250.60000000000002</v>
      </c>
      <c r="AH1539" s="31">
        <f t="shared" si="3859"/>
        <v>244.60000000000002</v>
      </c>
      <c r="AI1539" s="31">
        <f t="shared" si="3860"/>
        <v>238.60000000000002</v>
      </c>
      <c r="AJ1539" s="31">
        <f t="shared" si="3944"/>
        <v>0</v>
      </c>
      <c r="AK1539" s="31">
        <f t="shared" si="3945"/>
        <v>0</v>
      </c>
      <c r="AL1539" s="31">
        <f t="shared" si="3946"/>
        <v>0</v>
      </c>
      <c r="AM1539" s="31">
        <f t="shared" si="3947"/>
        <v>0</v>
      </c>
      <c r="AN1539" s="31">
        <f t="shared" si="3948"/>
        <v>0</v>
      </c>
      <c r="AO1539" s="31">
        <f t="shared" si="3949"/>
        <v>0</v>
      </c>
      <c r="AP1539" s="31">
        <f t="shared" si="3950"/>
        <v>0</v>
      </c>
      <c r="AQ1539" s="31">
        <f t="shared" si="3951"/>
        <v>0</v>
      </c>
      <c r="AR1539" s="31">
        <f t="shared" si="3952"/>
        <v>0</v>
      </c>
      <c r="AS1539" s="31">
        <f t="shared" si="3852"/>
        <v>250.60000000000002</v>
      </c>
      <c r="AT1539" s="31">
        <f t="shared" si="3853"/>
        <v>244.60000000000002</v>
      </c>
      <c r="AU1539" s="31">
        <f t="shared" si="3854"/>
        <v>238.60000000000002</v>
      </c>
      <c r="AV1539" s="31">
        <f t="shared" si="3953"/>
        <v>0</v>
      </c>
      <c r="AW1539" s="32">
        <v>0</v>
      </c>
      <c r="AX1539" s="32"/>
      <c r="AY1539" s="1" t="s">
        <v>152</v>
      </c>
      <c r="AZ1539" s="1"/>
      <c r="BA1539" s="1"/>
      <c r="BB1539" s="1"/>
      <c r="BC1539" s="1"/>
      <c r="BD1539" s="1"/>
      <c r="BE1539" s="1"/>
    </row>
    <row r="1540" ht="94.5">
      <c r="A1540" s="29" t="s">
        <v>520</v>
      </c>
      <c r="B1540" s="29" t="s">
        <v>63</v>
      </c>
      <c r="C1540" s="29" t="s">
        <v>295</v>
      </c>
      <c r="D1540" s="29" t="s">
        <v>452</v>
      </c>
      <c r="E1540" s="36"/>
      <c r="F1540" s="30" t="s">
        <v>453</v>
      </c>
      <c r="G1540" s="31">
        <f>G1541+G1543</f>
        <v>250.60000000000002</v>
      </c>
      <c r="H1540" s="31">
        <f>H1541+H1543</f>
        <v>244.60000000000002</v>
      </c>
      <c r="I1540" s="31">
        <f>I1541+I1543</f>
        <v>238.60000000000002</v>
      </c>
      <c r="J1540" s="31">
        <f>J1541+J1543</f>
        <v>0</v>
      </c>
      <c r="K1540" s="31">
        <f>K1541+K1543</f>
        <v>0</v>
      </c>
      <c r="L1540" s="31">
        <f>L1541+L1543</f>
        <v>0</v>
      </c>
      <c r="M1540" s="31">
        <f t="shared" si="3921"/>
        <v>250.60000000000002</v>
      </c>
      <c r="N1540" s="31">
        <f t="shared" si="3922"/>
        <v>244.60000000000002</v>
      </c>
      <c r="O1540" s="31">
        <f t="shared" si="3923"/>
        <v>238.60000000000002</v>
      </c>
      <c r="P1540" s="31">
        <f>P1541+P1543</f>
        <v>0</v>
      </c>
      <c r="Q1540" s="31">
        <f>Q1541+Q1543</f>
        <v>0</v>
      </c>
      <c r="R1540" s="31">
        <f>R1541+R1543</f>
        <v>0</v>
      </c>
      <c r="S1540" s="31">
        <f>S1541+S1543</f>
        <v>0</v>
      </c>
      <c r="T1540" s="31">
        <f>T1541+T1543</f>
        <v>0</v>
      </c>
      <c r="U1540" s="31">
        <f>U1541+U1543</f>
        <v>0</v>
      </c>
      <c r="V1540" s="31">
        <f>V1541+V1543</f>
        <v>0</v>
      </c>
      <c r="W1540" s="31">
        <f>W1541+W1543</f>
        <v>0</v>
      </c>
      <c r="X1540" s="31">
        <f>X1541+X1543</f>
        <v>0</v>
      </c>
      <c r="Y1540" s="31">
        <f>Y1541+Y1543</f>
        <v>0</v>
      </c>
      <c r="Z1540" s="31">
        <f>Z1541+Z1543</f>
        <v>0</v>
      </c>
      <c r="AA1540" s="31">
        <f>AA1541+AA1543</f>
        <v>0</v>
      </c>
      <c r="AB1540" s="31">
        <f>AB1541+AB1543</f>
        <v>0</v>
      </c>
      <c r="AC1540" s="31">
        <f t="shared" si="3855"/>
        <v>250.60000000000002</v>
      </c>
      <c r="AD1540" s="31">
        <f t="shared" si="3856"/>
        <v>244.60000000000002</v>
      </c>
      <c r="AE1540" s="31">
        <f t="shared" si="3857"/>
        <v>238.60000000000002</v>
      </c>
      <c r="AF1540" s="31">
        <f>AF1541+AF1543</f>
        <v>0</v>
      </c>
      <c r="AG1540" s="31">
        <f t="shared" si="3858"/>
        <v>250.60000000000002</v>
      </c>
      <c r="AH1540" s="31">
        <f t="shared" si="3859"/>
        <v>244.60000000000002</v>
      </c>
      <c r="AI1540" s="31">
        <f t="shared" si="3860"/>
        <v>238.60000000000002</v>
      </c>
      <c r="AJ1540" s="31">
        <f>AJ1541+AJ1543</f>
        <v>0</v>
      </c>
      <c r="AK1540" s="31">
        <f>AK1541+AK1543</f>
        <v>0</v>
      </c>
      <c r="AL1540" s="31">
        <f>AL1541+AL1543</f>
        <v>0</v>
      </c>
      <c r="AM1540" s="31">
        <f>AM1541+AM1543</f>
        <v>0</v>
      </c>
      <c r="AN1540" s="31">
        <f>AN1541+AN1543</f>
        <v>0</v>
      </c>
      <c r="AO1540" s="31">
        <f>AO1541+AO1543</f>
        <v>0</v>
      </c>
      <c r="AP1540" s="31">
        <f>AP1541+AP1543</f>
        <v>0</v>
      </c>
      <c r="AQ1540" s="31">
        <f>AQ1541+AQ1543</f>
        <v>0</v>
      </c>
      <c r="AR1540" s="31">
        <f>AR1541+AR1543</f>
        <v>0</v>
      </c>
      <c r="AS1540" s="31">
        <f t="shared" si="3852"/>
        <v>250.60000000000002</v>
      </c>
      <c r="AT1540" s="31">
        <f t="shared" si="3853"/>
        <v>244.60000000000002</v>
      </c>
      <c r="AU1540" s="31">
        <f t="shared" si="3854"/>
        <v>238.60000000000002</v>
      </c>
      <c r="AV1540" s="31">
        <f>AV1541+AV1543</f>
        <v>0</v>
      </c>
      <c r="AW1540" s="32"/>
      <c r="AX1540" s="32"/>
      <c r="AY1540" s="1"/>
      <c r="AZ1540" s="1"/>
      <c r="BA1540" s="1"/>
      <c r="BB1540" s="1"/>
      <c r="BC1540" s="1"/>
      <c r="BD1540" s="1"/>
      <c r="BE1540" s="1"/>
    </row>
    <row r="1541" ht="47.25">
      <c r="A1541" s="29" t="s">
        <v>520</v>
      </c>
      <c r="B1541" s="29" t="s">
        <v>63</v>
      </c>
      <c r="C1541" s="29" t="s">
        <v>295</v>
      </c>
      <c r="D1541" s="29" t="s">
        <v>454</v>
      </c>
      <c r="E1541" s="36"/>
      <c r="F1541" s="30" t="s">
        <v>455</v>
      </c>
      <c r="G1541" s="31">
        <f>G1542</f>
        <v>4.7999999999999998</v>
      </c>
      <c r="H1541" s="31">
        <f>H1542</f>
        <v>4.7999999999999998</v>
      </c>
      <c r="I1541" s="31">
        <f>I1542</f>
        <v>4.7999999999999998</v>
      </c>
      <c r="J1541" s="31">
        <f>J1542</f>
        <v>0</v>
      </c>
      <c r="K1541" s="31">
        <f>K1542</f>
        <v>0</v>
      </c>
      <c r="L1541" s="31">
        <f>L1542</f>
        <v>0</v>
      </c>
      <c r="M1541" s="31">
        <f t="shared" si="3921"/>
        <v>4.7999999999999998</v>
      </c>
      <c r="N1541" s="31">
        <f t="shared" si="3922"/>
        <v>4.7999999999999998</v>
      </c>
      <c r="O1541" s="31">
        <f t="shared" si="3923"/>
        <v>4.7999999999999998</v>
      </c>
      <c r="P1541" s="31">
        <f>P1542</f>
        <v>0</v>
      </c>
      <c r="Q1541" s="31">
        <f>Q1542</f>
        <v>0</v>
      </c>
      <c r="R1541" s="31">
        <f>R1542</f>
        <v>0</v>
      </c>
      <c r="S1541" s="31">
        <f>S1542</f>
        <v>0</v>
      </c>
      <c r="T1541" s="31">
        <f>T1542</f>
        <v>0</v>
      </c>
      <c r="U1541" s="31">
        <f>U1542</f>
        <v>0</v>
      </c>
      <c r="V1541" s="31">
        <f>V1542</f>
        <v>0</v>
      </c>
      <c r="W1541" s="31">
        <f>W1542</f>
        <v>0</v>
      </c>
      <c r="X1541" s="31">
        <f>X1542</f>
        <v>0</v>
      </c>
      <c r="Y1541" s="31">
        <f>Y1542</f>
        <v>0</v>
      </c>
      <c r="Z1541" s="31">
        <f>Z1542</f>
        <v>0</v>
      </c>
      <c r="AA1541" s="31">
        <f>AA1542</f>
        <v>0</v>
      </c>
      <c r="AB1541" s="31">
        <f>AB1542</f>
        <v>0</v>
      </c>
      <c r="AC1541" s="31">
        <f t="shared" si="3855"/>
        <v>4.7999999999999998</v>
      </c>
      <c r="AD1541" s="31">
        <f t="shared" si="3856"/>
        <v>4.7999999999999998</v>
      </c>
      <c r="AE1541" s="31">
        <f t="shared" si="3857"/>
        <v>4.7999999999999998</v>
      </c>
      <c r="AF1541" s="31">
        <f>AF1542</f>
        <v>0</v>
      </c>
      <c r="AG1541" s="31">
        <f t="shared" si="3858"/>
        <v>4.7999999999999998</v>
      </c>
      <c r="AH1541" s="31">
        <f t="shared" si="3859"/>
        <v>4.7999999999999998</v>
      </c>
      <c r="AI1541" s="31">
        <f t="shared" si="3860"/>
        <v>4.7999999999999998</v>
      </c>
      <c r="AJ1541" s="31">
        <f>AJ1542</f>
        <v>0</v>
      </c>
      <c r="AK1541" s="31">
        <f>AK1542</f>
        <v>0</v>
      </c>
      <c r="AL1541" s="31">
        <f>AL1542</f>
        <v>0</v>
      </c>
      <c r="AM1541" s="31">
        <f>AM1542</f>
        <v>0</v>
      </c>
      <c r="AN1541" s="31">
        <f>AN1542</f>
        <v>0</v>
      </c>
      <c r="AO1541" s="31">
        <f>AO1542</f>
        <v>0</v>
      </c>
      <c r="AP1541" s="31">
        <f>AP1542</f>
        <v>0</v>
      </c>
      <c r="AQ1541" s="31">
        <f>AQ1542</f>
        <v>0</v>
      </c>
      <c r="AR1541" s="31">
        <f>AR1542</f>
        <v>0</v>
      </c>
      <c r="AS1541" s="31">
        <f t="shared" si="3852"/>
        <v>4.7999999999999998</v>
      </c>
      <c r="AT1541" s="31">
        <f t="shared" si="3853"/>
        <v>4.7999999999999998</v>
      </c>
      <c r="AU1541" s="31">
        <f t="shared" si="3854"/>
        <v>4.7999999999999998</v>
      </c>
      <c r="AV1541" s="31">
        <f>AV1542</f>
        <v>0</v>
      </c>
      <c r="AW1541" s="32"/>
      <c r="AX1541" s="32"/>
      <c r="AY1541" s="1"/>
      <c r="AZ1541" s="1"/>
      <c r="BA1541" s="1"/>
      <c r="BB1541" s="1"/>
      <c r="BC1541" s="1"/>
      <c r="BD1541" s="1"/>
      <c r="BE1541" s="1"/>
    </row>
    <row r="1542" ht="31.5">
      <c r="A1542" s="29" t="s">
        <v>520</v>
      </c>
      <c r="B1542" s="29" t="s">
        <v>63</v>
      </c>
      <c r="C1542" s="29" t="s">
        <v>295</v>
      </c>
      <c r="D1542" s="29" t="s">
        <v>454</v>
      </c>
      <c r="E1542" s="29" t="s">
        <v>39</v>
      </c>
      <c r="F1542" s="30" t="s">
        <v>40</v>
      </c>
      <c r="G1542" s="31">
        <v>4.7999999999999998</v>
      </c>
      <c r="H1542" s="31">
        <v>4.7999999999999998</v>
      </c>
      <c r="I1542" s="31">
        <v>4.7999999999999998</v>
      </c>
      <c r="J1542" s="31"/>
      <c r="K1542" s="31"/>
      <c r="L1542" s="31"/>
      <c r="M1542" s="31">
        <f t="shared" si="3921"/>
        <v>4.7999999999999998</v>
      </c>
      <c r="N1542" s="31">
        <f t="shared" si="3922"/>
        <v>4.7999999999999998</v>
      </c>
      <c r="O1542" s="31">
        <f t="shared" si="3923"/>
        <v>4.7999999999999998</v>
      </c>
      <c r="P1542" s="31"/>
      <c r="Q1542" s="31"/>
      <c r="R1542" s="31"/>
      <c r="S1542" s="31"/>
      <c r="T1542" s="31"/>
      <c r="U1542" s="31"/>
      <c r="V1542" s="31"/>
      <c r="W1542" s="31"/>
      <c r="X1542" s="31"/>
      <c r="Y1542" s="31"/>
      <c r="Z1542" s="31"/>
      <c r="AA1542" s="31"/>
      <c r="AB1542" s="31"/>
      <c r="AC1542" s="31">
        <f t="shared" si="3855"/>
        <v>4.7999999999999998</v>
      </c>
      <c r="AD1542" s="31">
        <f t="shared" si="3856"/>
        <v>4.7999999999999998</v>
      </c>
      <c r="AE1542" s="31">
        <f t="shared" si="3857"/>
        <v>4.7999999999999998</v>
      </c>
      <c r="AF1542" s="31"/>
      <c r="AG1542" s="31">
        <f t="shared" si="3858"/>
        <v>4.7999999999999998</v>
      </c>
      <c r="AH1542" s="31">
        <f t="shared" si="3859"/>
        <v>4.7999999999999998</v>
      </c>
      <c r="AI1542" s="31">
        <f t="shared" si="3860"/>
        <v>4.7999999999999998</v>
      </c>
      <c r="AJ1542" s="31"/>
      <c r="AK1542" s="31"/>
      <c r="AL1542" s="31"/>
      <c r="AM1542" s="31"/>
      <c r="AN1542" s="31"/>
      <c r="AO1542" s="31"/>
      <c r="AP1542" s="31"/>
      <c r="AQ1542" s="31"/>
      <c r="AR1542" s="31"/>
      <c r="AS1542" s="31">
        <f t="shared" si="3852"/>
        <v>4.7999999999999998</v>
      </c>
      <c r="AT1542" s="31">
        <f t="shared" si="3853"/>
        <v>4.7999999999999998</v>
      </c>
      <c r="AU1542" s="31">
        <f t="shared" si="3854"/>
        <v>4.7999999999999998</v>
      </c>
      <c r="AV1542" s="31"/>
      <c r="AW1542" s="32"/>
      <c r="AX1542" s="32"/>
      <c r="AY1542" s="1"/>
      <c r="AZ1542" s="1"/>
      <c r="BA1542" s="1"/>
      <c r="BB1542" s="1"/>
      <c r="BC1542" s="1"/>
      <c r="BD1542" s="1"/>
      <c r="BE1542" s="1"/>
    </row>
    <row r="1543" ht="47.25">
      <c r="A1543" s="29" t="s">
        <v>520</v>
      </c>
      <c r="B1543" s="29" t="s">
        <v>63</v>
      </c>
      <c r="C1543" s="29" t="s">
        <v>295</v>
      </c>
      <c r="D1543" s="29" t="s">
        <v>456</v>
      </c>
      <c r="E1543" s="36"/>
      <c r="F1543" s="30" t="s">
        <v>457</v>
      </c>
      <c r="G1543" s="31">
        <f>G1544+G1545</f>
        <v>245.80000000000001</v>
      </c>
      <c r="H1543" s="31">
        <f>H1544+H1545</f>
        <v>239.80000000000001</v>
      </c>
      <c r="I1543" s="31">
        <f>I1544+I1545</f>
        <v>233.80000000000001</v>
      </c>
      <c r="J1543" s="31">
        <f>J1544+J1545</f>
        <v>0</v>
      </c>
      <c r="K1543" s="31">
        <f>K1544+K1545</f>
        <v>0</v>
      </c>
      <c r="L1543" s="31">
        <f>L1544+L1545</f>
        <v>0</v>
      </c>
      <c r="M1543" s="31">
        <f t="shared" si="3921"/>
        <v>245.80000000000001</v>
      </c>
      <c r="N1543" s="31">
        <f t="shared" si="3922"/>
        <v>239.80000000000001</v>
      </c>
      <c r="O1543" s="31">
        <f t="shared" si="3923"/>
        <v>233.80000000000001</v>
      </c>
      <c r="P1543" s="31">
        <f>P1544+P1545</f>
        <v>0</v>
      </c>
      <c r="Q1543" s="31">
        <f>Q1544+Q1545</f>
        <v>0</v>
      </c>
      <c r="R1543" s="31">
        <f>R1544+R1545</f>
        <v>0</v>
      </c>
      <c r="S1543" s="31">
        <f>S1544+S1545</f>
        <v>0</v>
      </c>
      <c r="T1543" s="31">
        <f>T1544+T1545</f>
        <v>0</v>
      </c>
      <c r="U1543" s="31">
        <f>U1544+U1545</f>
        <v>0</v>
      </c>
      <c r="V1543" s="31">
        <f>V1544+V1545</f>
        <v>0</v>
      </c>
      <c r="W1543" s="31">
        <f>W1544+W1545</f>
        <v>0</v>
      </c>
      <c r="X1543" s="31">
        <f>X1544+X1545</f>
        <v>0</v>
      </c>
      <c r="Y1543" s="31">
        <f>Y1544+Y1545</f>
        <v>0</v>
      </c>
      <c r="Z1543" s="31">
        <f>Z1544+Z1545</f>
        <v>0</v>
      </c>
      <c r="AA1543" s="31">
        <f>AA1544+AA1545</f>
        <v>0</v>
      </c>
      <c r="AB1543" s="31">
        <f>AB1544+AB1545</f>
        <v>0</v>
      </c>
      <c r="AC1543" s="31">
        <f t="shared" si="3855"/>
        <v>245.80000000000001</v>
      </c>
      <c r="AD1543" s="31">
        <f t="shared" si="3856"/>
        <v>239.80000000000001</v>
      </c>
      <c r="AE1543" s="31">
        <f t="shared" si="3857"/>
        <v>233.80000000000001</v>
      </c>
      <c r="AF1543" s="31">
        <f>AF1544+AF1545</f>
        <v>0</v>
      </c>
      <c r="AG1543" s="31">
        <f t="shared" si="3858"/>
        <v>245.80000000000001</v>
      </c>
      <c r="AH1543" s="31">
        <f t="shared" si="3859"/>
        <v>239.80000000000001</v>
      </c>
      <c r="AI1543" s="31">
        <f t="shared" si="3860"/>
        <v>233.80000000000001</v>
      </c>
      <c r="AJ1543" s="31">
        <f>AJ1544+AJ1545</f>
        <v>0</v>
      </c>
      <c r="AK1543" s="31">
        <f>AK1544+AK1545</f>
        <v>0</v>
      </c>
      <c r="AL1543" s="31">
        <f>AL1544+AL1545</f>
        <v>0</v>
      </c>
      <c r="AM1543" s="31">
        <f>AM1544+AM1545</f>
        <v>0</v>
      </c>
      <c r="AN1543" s="31">
        <f>AN1544+AN1545</f>
        <v>0</v>
      </c>
      <c r="AO1543" s="31">
        <f>AO1544+AO1545</f>
        <v>0</v>
      </c>
      <c r="AP1543" s="31">
        <f>AP1544+AP1545</f>
        <v>0</v>
      </c>
      <c r="AQ1543" s="31">
        <f>AQ1544+AQ1545</f>
        <v>0</v>
      </c>
      <c r="AR1543" s="31">
        <f>AR1544+AR1545</f>
        <v>0</v>
      </c>
      <c r="AS1543" s="31">
        <f t="shared" si="3852"/>
        <v>245.80000000000001</v>
      </c>
      <c r="AT1543" s="31">
        <f t="shared" si="3853"/>
        <v>239.80000000000001</v>
      </c>
      <c r="AU1543" s="31">
        <f t="shared" si="3854"/>
        <v>233.80000000000001</v>
      </c>
      <c r="AV1543" s="31">
        <f>AV1544+AV1545</f>
        <v>0</v>
      </c>
      <c r="AW1543" s="32"/>
      <c r="AX1543" s="32"/>
      <c r="AY1543" s="1"/>
      <c r="AZ1543" s="1"/>
      <c r="BA1543" s="1"/>
      <c r="BB1543" s="1"/>
      <c r="BC1543" s="1"/>
      <c r="BD1543" s="1"/>
      <c r="BE1543" s="1"/>
    </row>
    <row r="1544" ht="31.5">
      <c r="A1544" s="29" t="s">
        <v>520</v>
      </c>
      <c r="B1544" s="29" t="s">
        <v>63</v>
      </c>
      <c r="C1544" s="29" t="s">
        <v>295</v>
      </c>
      <c r="D1544" s="29" t="s">
        <v>456</v>
      </c>
      <c r="E1544" s="29" t="s">
        <v>39</v>
      </c>
      <c r="F1544" s="30" t="s">
        <v>40</v>
      </c>
      <c r="G1544" s="31">
        <v>199.90000000000001</v>
      </c>
      <c r="H1544" s="31">
        <v>199.90000000000001</v>
      </c>
      <c r="I1544" s="31">
        <v>199.90000000000001</v>
      </c>
      <c r="J1544" s="31"/>
      <c r="K1544" s="31"/>
      <c r="L1544" s="31"/>
      <c r="M1544" s="31">
        <f t="shared" si="3921"/>
        <v>199.90000000000001</v>
      </c>
      <c r="N1544" s="31">
        <f t="shared" si="3922"/>
        <v>199.90000000000001</v>
      </c>
      <c r="O1544" s="31">
        <f t="shared" si="3923"/>
        <v>199.90000000000001</v>
      </c>
      <c r="P1544" s="31"/>
      <c r="Q1544" s="31"/>
      <c r="R1544" s="31"/>
      <c r="S1544" s="31"/>
      <c r="T1544" s="31"/>
      <c r="U1544" s="31"/>
      <c r="V1544" s="31"/>
      <c r="W1544" s="31"/>
      <c r="X1544" s="31"/>
      <c r="Y1544" s="31"/>
      <c r="Z1544" s="31"/>
      <c r="AA1544" s="31"/>
      <c r="AB1544" s="31"/>
      <c r="AC1544" s="31">
        <f t="shared" si="3855"/>
        <v>199.90000000000001</v>
      </c>
      <c r="AD1544" s="31">
        <f t="shared" si="3856"/>
        <v>199.90000000000001</v>
      </c>
      <c r="AE1544" s="31">
        <f t="shared" si="3857"/>
        <v>199.90000000000001</v>
      </c>
      <c r="AF1544" s="31"/>
      <c r="AG1544" s="31">
        <f t="shared" si="3858"/>
        <v>199.90000000000001</v>
      </c>
      <c r="AH1544" s="31">
        <f t="shared" si="3859"/>
        <v>199.90000000000001</v>
      </c>
      <c r="AI1544" s="31">
        <f t="shared" si="3860"/>
        <v>199.90000000000001</v>
      </c>
      <c r="AJ1544" s="31"/>
      <c r="AK1544" s="31"/>
      <c r="AL1544" s="31"/>
      <c r="AM1544" s="31"/>
      <c r="AN1544" s="31"/>
      <c r="AO1544" s="31"/>
      <c r="AP1544" s="31"/>
      <c r="AQ1544" s="31"/>
      <c r="AR1544" s="31"/>
      <c r="AS1544" s="31">
        <f t="shared" si="3852"/>
        <v>199.90000000000001</v>
      </c>
      <c r="AT1544" s="31">
        <f t="shared" si="3853"/>
        <v>199.90000000000001</v>
      </c>
      <c r="AU1544" s="31">
        <f t="shared" si="3854"/>
        <v>199.90000000000001</v>
      </c>
      <c r="AV1544" s="31"/>
      <c r="AW1544" s="32"/>
      <c r="AX1544" s="32"/>
      <c r="AY1544" s="1"/>
      <c r="AZ1544" s="1"/>
      <c r="BA1544" s="1"/>
      <c r="BB1544" s="1"/>
      <c r="BC1544" s="1"/>
      <c r="BD1544" s="1"/>
      <c r="BE1544" s="1"/>
    </row>
    <row r="1545">
      <c r="A1545" s="29" t="s">
        <v>520</v>
      </c>
      <c r="B1545" s="29" t="s">
        <v>63</v>
      </c>
      <c r="C1545" s="29" t="s">
        <v>295</v>
      </c>
      <c r="D1545" s="29" t="s">
        <v>456</v>
      </c>
      <c r="E1545" s="29" t="s">
        <v>41</v>
      </c>
      <c r="F1545" s="30" t="s">
        <v>42</v>
      </c>
      <c r="G1545" s="31">
        <v>45.899999999999999</v>
      </c>
      <c r="H1545" s="31">
        <v>39.899999999999999</v>
      </c>
      <c r="I1545" s="31">
        <v>33.899999999999999</v>
      </c>
      <c r="J1545" s="31"/>
      <c r="K1545" s="31"/>
      <c r="L1545" s="31"/>
      <c r="M1545" s="31">
        <f t="shared" si="3921"/>
        <v>45.899999999999999</v>
      </c>
      <c r="N1545" s="31">
        <f t="shared" si="3922"/>
        <v>39.899999999999999</v>
      </c>
      <c r="O1545" s="31">
        <f t="shared" si="3923"/>
        <v>33.899999999999999</v>
      </c>
      <c r="P1545" s="31"/>
      <c r="Q1545" s="31"/>
      <c r="R1545" s="31"/>
      <c r="S1545" s="31"/>
      <c r="T1545" s="31"/>
      <c r="U1545" s="31"/>
      <c r="V1545" s="31"/>
      <c r="W1545" s="31"/>
      <c r="X1545" s="31"/>
      <c r="Y1545" s="31"/>
      <c r="Z1545" s="31"/>
      <c r="AA1545" s="31"/>
      <c r="AB1545" s="31"/>
      <c r="AC1545" s="31">
        <f t="shared" si="3855"/>
        <v>45.899999999999999</v>
      </c>
      <c r="AD1545" s="31">
        <f t="shared" si="3856"/>
        <v>39.899999999999999</v>
      </c>
      <c r="AE1545" s="31">
        <f t="shared" si="3857"/>
        <v>33.899999999999999</v>
      </c>
      <c r="AF1545" s="31"/>
      <c r="AG1545" s="31">
        <f t="shared" si="3858"/>
        <v>45.899999999999999</v>
      </c>
      <c r="AH1545" s="31">
        <f t="shared" si="3859"/>
        <v>39.899999999999999</v>
      </c>
      <c r="AI1545" s="31">
        <f t="shared" si="3860"/>
        <v>33.899999999999999</v>
      </c>
      <c r="AJ1545" s="31"/>
      <c r="AK1545" s="31"/>
      <c r="AL1545" s="31"/>
      <c r="AM1545" s="31"/>
      <c r="AN1545" s="31"/>
      <c r="AO1545" s="31"/>
      <c r="AP1545" s="31"/>
      <c r="AQ1545" s="31"/>
      <c r="AR1545" s="31"/>
      <c r="AS1545" s="31">
        <f t="shared" si="3852"/>
        <v>45.899999999999999</v>
      </c>
      <c r="AT1545" s="31">
        <f t="shared" si="3853"/>
        <v>39.899999999999999</v>
      </c>
      <c r="AU1545" s="31">
        <f t="shared" si="3854"/>
        <v>33.899999999999999</v>
      </c>
      <c r="AV1545" s="31"/>
      <c r="AW1545" s="32"/>
      <c r="AX1545" s="32"/>
      <c r="AY1545" s="1"/>
      <c r="AZ1545" s="1"/>
      <c r="BA1545" s="1"/>
      <c r="BB1545" s="1"/>
      <c r="BC1545" s="1"/>
      <c r="BD1545" s="1"/>
      <c r="BE1545" s="1"/>
    </row>
    <row r="1546" s="24" customFormat="1" ht="31.5">
      <c r="A1546" s="25" t="s">
        <v>520</v>
      </c>
      <c r="B1546" s="25" t="s">
        <v>63</v>
      </c>
      <c r="C1546" s="25" t="s">
        <v>144</v>
      </c>
      <c r="D1546" s="25"/>
      <c r="E1546" s="35"/>
      <c r="F1546" s="26" t="s">
        <v>145</v>
      </c>
      <c r="G1546" s="27">
        <f t="shared" ref="G1546:G1551" si="3954">G1547</f>
        <v>14.699999999999999</v>
      </c>
      <c r="H1546" s="27">
        <f t="shared" ref="H1546:H1551" si="3955">H1547</f>
        <v>14.699999999999999</v>
      </c>
      <c r="I1546" s="27">
        <f t="shared" ref="I1546:I1551" si="3956">I1547</f>
        <v>14.699999999999999</v>
      </c>
      <c r="J1546" s="27">
        <f t="shared" ref="J1546:J1551" si="3957">J1547</f>
        <v>0</v>
      </c>
      <c r="K1546" s="27">
        <f t="shared" ref="K1546:K1551" si="3958">K1547</f>
        <v>0</v>
      </c>
      <c r="L1546" s="27">
        <f t="shared" ref="L1546:L1551" si="3959">L1547</f>
        <v>0</v>
      </c>
      <c r="M1546" s="27">
        <f t="shared" si="3921"/>
        <v>14.699999999999999</v>
      </c>
      <c r="N1546" s="27">
        <f t="shared" si="3922"/>
        <v>14.699999999999999</v>
      </c>
      <c r="O1546" s="27">
        <f t="shared" si="3923"/>
        <v>14.699999999999999</v>
      </c>
      <c r="P1546" s="27">
        <f t="shared" ref="P1546:P1551" si="3960">P1547</f>
        <v>0</v>
      </c>
      <c r="Q1546" s="27">
        <f t="shared" ref="Q1546:Q1551" si="3961">Q1547</f>
        <v>0</v>
      </c>
      <c r="R1546" s="27">
        <f t="shared" ref="R1546:R1551" si="3962">R1547</f>
        <v>0</v>
      </c>
      <c r="S1546" s="27">
        <f t="shared" ref="S1546:S1551" si="3963">S1547</f>
        <v>0</v>
      </c>
      <c r="T1546" s="27">
        <f t="shared" ref="T1546:T1551" si="3964">T1547</f>
        <v>0</v>
      </c>
      <c r="U1546" s="27">
        <f t="shared" ref="U1546:U1551" si="3965">U1547</f>
        <v>0</v>
      </c>
      <c r="V1546" s="27">
        <f t="shared" ref="V1546:V1551" si="3966">V1547</f>
        <v>0</v>
      </c>
      <c r="W1546" s="27">
        <f t="shared" ref="W1546:W1551" si="3967">W1547</f>
        <v>0</v>
      </c>
      <c r="X1546" s="27">
        <f t="shared" ref="X1546:X1551" si="3968">X1547</f>
        <v>0</v>
      </c>
      <c r="Y1546" s="27">
        <f t="shared" ref="Y1546:Y1551" si="3969">Y1547</f>
        <v>0</v>
      </c>
      <c r="Z1546" s="27">
        <f t="shared" ref="Z1546:Z1551" si="3970">Z1547</f>
        <v>0</v>
      </c>
      <c r="AA1546" s="27">
        <f t="shared" ref="AA1546:AA1551" si="3971">AA1547</f>
        <v>0</v>
      </c>
      <c r="AB1546" s="27">
        <f t="shared" ref="AB1546:AB1551" si="3972">AB1547</f>
        <v>0</v>
      </c>
      <c r="AC1546" s="27">
        <f t="shared" si="3855"/>
        <v>14.699999999999999</v>
      </c>
      <c r="AD1546" s="27">
        <f t="shared" si="3856"/>
        <v>14.699999999999999</v>
      </c>
      <c r="AE1546" s="27">
        <f t="shared" si="3857"/>
        <v>14.699999999999999</v>
      </c>
      <c r="AF1546" s="27">
        <f t="shared" ref="AF1546:AF1551" si="3973">AF1547</f>
        <v>0</v>
      </c>
      <c r="AG1546" s="27">
        <f t="shared" si="3858"/>
        <v>14.699999999999999</v>
      </c>
      <c r="AH1546" s="27">
        <f t="shared" si="3859"/>
        <v>14.699999999999999</v>
      </c>
      <c r="AI1546" s="27">
        <f t="shared" si="3860"/>
        <v>14.699999999999999</v>
      </c>
      <c r="AJ1546" s="27">
        <f t="shared" ref="AJ1546:AJ1551" si="3974">AJ1547</f>
        <v>0</v>
      </c>
      <c r="AK1546" s="27">
        <f t="shared" ref="AK1546:AK1551" si="3975">AK1547</f>
        <v>0</v>
      </c>
      <c r="AL1546" s="27">
        <f t="shared" ref="AL1546:AL1551" si="3976">AL1547</f>
        <v>0</v>
      </c>
      <c r="AM1546" s="27">
        <f t="shared" ref="AM1546:AM1551" si="3977">AM1547</f>
        <v>0</v>
      </c>
      <c r="AN1546" s="27">
        <f t="shared" ref="AN1546:AN1551" si="3978">AN1547</f>
        <v>0</v>
      </c>
      <c r="AO1546" s="27">
        <f t="shared" ref="AO1546:AO1551" si="3979">AO1547</f>
        <v>0</v>
      </c>
      <c r="AP1546" s="27">
        <f t="shared" ref="AP1546:AP1551" si="3980">AP1547</f>
        <v>0</v>
      </c>
      <c r="AQ1546" s="27">
        <f t="shared" ref="AQ1546:AQ1551" si="3981">AQ1547</f>
        <v>0</v>
      </c>
      <c r="AR1546" s="27">
        <f t="shared" ref="AR1546:AR1551" si="3982">AR1547</f>
        <v>0</v>
      </c>
      <c r="AS1546" s="27">
        <f t="shared" si="3852"/>
        <v>14.699999999999999</v>
      </c>
      <c r="AT1546" s="27">
        <f t="shared" si="3853"/>
        <v>14.699999999999999</v>
      </c>
      <c r="AU1546" s="27">
        <f t="shared" si="3854"/>
        <v>14.699999999999999</v>
      </c>
      <c r="AV1546" s="27">
        <f t="shared" ref="AV1546:AV1551" si="3983">AV1547</f>
        <v>0</v>
      </c>
      <c r="AW1546" s="28"/>
      <c r="AX1546" s="28"/>
      <c r="AY1546" s="24"/>
      <c r="AZ1546" s="24"/>
      <c r="BA1546" s="24"/>
      <c r="BB1546" s="24"/>
      <c r="BC1546" s="24"/>
      <c r="BD1546" s="24"/>
      <c r="BE1546" s="24"/>
    </row>
    <row r="1547" ht="31.5">
      <c r="A1547" s="29" t="s">
        <v>520</v>
      </c>
      <c r="B1547" s="29" t="s">
        <v>63</v>
      </c>
      <c r="C1547" s="29" t="s">
        <v>144</v>
      </c>
      <c r="D1547" s="29" t="s">
        <v>55</v>
      </c>
      <c r="E1547" s="36"/>
      <c r="F1547" s="30" t="s">
        <v>56</v>
      </c>
      <c r="G1547" s="31">
        <f t="shared" si="3954"/>
        <v>14.699999999999999</v>
      </c>
      <c r="H1547" s="31">
        <f t="shared" si="3955"/>
        <v>14.699999999999999</v>
      </c>
      <c r="I1547" s="31">
        <f t="shared" si="3956"/>
        <v>14.699999999999999</v>
      </c>
      <c r="J1547" s="31">
        <f t="shared" si="3957"/>
        <v>0</v>
      </c>
      <c r="K1547" s="31">
        <f t="shared" si="3958"/>
        <v>0</v>
      </c>
      <c r="L1547" s="31">
        <f t="shared" si="3959"/>
        <v>0</v>
      </c>
      <c r="M1547" s="31">
        <f t="shared" si="3921"/>
        <v>14.699999999999999</v>
      </c>
      <c r="N1547" s="31">
        <f t="shared" si="3922"/>
        <v>14.699999999999999</v>
      </c>
      <c r="O1547" s="31">
        <f t="shared" si="3923"/>
        <v>14.699999999999999</v>
      </c>
      <c r="P1547" s="31">
        <f t="shared" si="3960"/>
        <v>0</v>
      </c>
      <c r="Q1547" s="31">
        <f t="shared" si="3961"/>
        <v>0</v>
      </c>
      <c r="R1547" s="31">
        <f t="shared" si="3962"/>
        <v>0</v>
      </c>
      <c r="S1547" s="31">
        <f t="shared" si="3963"/>
        <v>0</v>
      </c>
      <c r="T1547" s="31">
        <f t="shared" si="3964"/>
        <v>0</v>
      </c>
      <c r="U1547" s="31">
        <f t="shared" si="3965"/>
        <v>0</v>
      </c>
      <c r="V1547" s="31">
        <f t="shared" si="3966"/>
        <v>0</v>
      </c>
      <c r="W1547" s="31">
        <f t="shared" si="3967"/>
        <v>0</v>
      </c>
      <c r="X1547" s="31">
        <f t="shared" si="3968"/>
        <v>0</v>
      </c>
      <c r="Y1547" s="31">
        <f t="shared" si="3969"/>
        <v>0</v>
      </c>
      <c r="Z1547" s="31">
        <f t="shared" si="3970"/>
        <v>0</v>
      </c>
      <c r="AA1547" s="31">
        <f t="shared" si="3971"/>
        <v>0</v>
      </c>
      <c r="AB1547" s="31">
        <f t="shared" si="3972"/>
        <v>0</v>
      </c>
      <c r="AC1547" s="31">
        <f t="shared" si="3855"/>
        <v>14.699999999999999</v>
      </c>
      <c r="AD1547" s="31">
        <f t="shared" si="3856"/>
        <v>14.699999999999999</v>
      </c>
      <c r="AE1547" s="31">
        <f t="shared" si="3857"/>
        <v>14.699999999999999</v>
      </c>
      <c r="AF1547" s="31">
        <f t="shared" si="3973"/>
        <v>0</v>
      </c>
      <c r="AG1547" s="31">
        <f t="shared" si="3858"/>
        <v>14.699999999999999</v>
      </c>
      <c r="AH1547" s="31">
        <f t="shared" si="3859"/>
        <v>14.699999999999999</v>
      </c>
      <c r="AI1547" s="31">
        <f t="shared" si="3860"/>
        <v>14.699999999999999</v>
      </c>
      <c r="AJ1547" s="31">
        <f t="shared" si="3974"/>
        <v>0</v>
      </c>
      <c r="AK1547" s="31">
        <f t="shared" si="3975"/>
        <v>0</v>
      </c>
      <c r="AL1547" s="31">
        <f t="shared" si="3976"/>
        <v>0</v>
      </c>
      <c r="AM1547" s="31">
        <f t="shared" si="3977"/>
        <v>0</v>
      </c>
      <c r="AN1547" s="31">
        <f t="shared" si="3978"/>
        <v>0</v>
      </c>
      <c r="AO1547" s="31">
        <f t="shared" si="3979"/>
        <v>0</v>
      </c>
      <c r="AP1547" s="31">
        <f t="shared" si="3980"/>
        <v>0</v>
      </c>
      <c r="AQ1547" s="31">
        <f t="shared" si="3981"/>
        <v>0</v>
      </c>
      <c r="AR1547" s="31">
        <f t="shared" si="3982"/>
        <v>0</v>
      </c>
      <c r="AS1547" s="31">
        <f t="shared" si="3852"/>
        <v>14.699999999999999</v>
      </c>
      <c r="AT1547" s="31">
        <f t="shared" si="3853"/>
        <v>14.699999999999999</v>
      </c>
      <c r="AU1547" s="31">
        <f t="shared" si="3854"/>
        <v>14.699999999999999</v>
      </c>
      <c r="AV1547" s="31">
        <f t="shared" si="3983"/>
        <v>0</v>
      </c>
      <c r="AW1547" s="32"/>
      <c r="AX1547" s="32"/>
      <c r="AY1547" s="1"/>
      <c r="AZ1547" s="1"/>
      <c r="BA1547" s="1"/>
      <c r="BB1547" s="1"/>
      <c r="BC1547" s="1"/>
      <c r="BD1547" s="1"/>
      <c r="BE1547" s="1"/>
    </row>
    <row r="1548">
      <c r="A1548" s="29" t="s">
        <v>520</v>
      </c>
      <c r="B1548" s="29" t="s">
        <v>63</v>
      </c>
      <c r="C1548" s="29" t="s">
        <v>144</v>
      </c>
      <c r="D1548" s="29" t="s">
        <v>57</v>
      </c>
      <c r="E1548" s="36"/>
      <c r="F1548" s="30" t="s">
        <v>58</v>
      </c>
      <c r="G1548" s="31">
        <f t="shared" si="3954"/>
        <v>14.699999999999999</v>
      </c>
      <c r="H1548" s="31">
        <f t="shared" si="3955"/>
        <v>14.699999999999999</v>
      </c>
      <c r="I1548" s="31">
        <f t="shared" si="3956"/>
        <v>14.699999999999999</v>
      </c>
      <c r="J1548" s="31">
        <f t="shared" si="3957"/>
        <v>0</v>
      </c>
      <c r="K1548" s="31">
        <f t="shared" si="3958"/>
        <v>0</v>
      </c>
      <c r="L1548" s="31">
        <f t="shared" si="3959"/>
        <v>0</v>
      </c>
      <c r="M1548" s="31">
        <f t="shared" si="3921"/>
        <v>14.699999999999999</v>
      </c>
      <c r="N1548" s="31">
        <f t="shared" si="3922"/>
        <v>14.699999999999999</v>
      </c>
      <c r="O1548" s="31">
        <f t="shared" si="3923"/>
        <v>14.699999999999999</v>
      </c>
      <c r="P1548" s="31">
        <f t="shared" si="3960"/>
        <v>0</v>
      </c>
      <c r="Q1548" s="31">
        <f t="shared" si="3961"/>
        <v>0</v>
      </c>
      <c r="R1548" s="31">
        <f t="shared" si="3962"/>
        <v>0</v>
      </c>
      <c r="S1548" s="31">
        <f t="shared" si="3963"/>
        <v>0</v>
      </c>
      <c r="T1548" s="31">
        <f t="shared" si="3964"/>
        <v>0</v>
      </c>
      <c r="U1548" s="31">
        <f t="shared" si="3965"/>
        <v>0</v>
      </c>
      <c r="V1548" s="31">
        <f t="shared" si="3966"/>
        <v>0</v>
      </c>
      <c r="W1548" s="31">
        <f t="shared" si="3967"/>
        <v>0</v>
      </c>
      <c r="X1548" s="31">
        <f t="shared" si="3968"/>
        <v>0</v>
      </c>
      <c r="Y1548" s="31">
        <f t="shared" si="3969"/>
        <v>0</v>
      </c>
      <c r="Z1548" s="31">
        <f t="shared" si="3970"/>
        <v>0</v>
      </c>
      <c r="AA1548" s="31">
        <f t="shared" si="3971"/>
        <v>0</v>
      </c>
      <c r="AB1548" s="31">
        <f t="shared" si="3972"/>
        <v>0</v>
      </c>
      <c r="AC1548" s="31">
        <f t="shared" si="3855"/>
        <v>14.699999999999999</v>
      </c>
      <c r="AD1548" s="31">
        <f t="shared" si="3856"/>
        <v>14.699999999999999</v>
      </c>
      <c r="AE1548" s="31">
        <f t="shared" si="3857"/>
        <v>14.699999999999999</v>
      </c>
      <c r="AF1548" s="31">
        <f t="shared" si="3973"/>
        <v>0</v>
      </c>
      <c r="AG1548" s="31">
        <f t="shared" si="3858"/>
        <v>14.699999999999999</v>
      </c>
      <c r="AH1548" s="31">
        <f t="shared" si="3859"/>
        <v>14.699999999999999</v>
      </c>
      <c r="AI1548" s="31">
        <f t="shared" si="3860"/>
        <v>14.699999999999999</v>
      </c>
      <c r="AJ1548" s="31">
        <f t="shared" si="3974"/>
        <v>0</v>
      </c>
      <c r="AK1548" s="31">
        <f t="shared" si="3975"/>
        <v>0</v>
      </c>
      <c r="AL1548" s="31">
        <f t="shared" si="3976"/>
        <v>0</v>
      </c>
      <c r="AM1548" s="31">
        <f t="shared" si="3977"/>
        <v>0</v>
      </c>
      <c r="AN1548" s="31">
        <f t="shared" si="3978"/>
        <v>0</v>
      </c>
      <c r="AO1548" s="31">
        <f t="shared" si="3979"/>
        <v>0</v>
      </c>
      <c r="AP1548" s="31">
        <f t="shared" si="3980"/>
        <v>0</v>
      </c>
      <c r="AQ1548" s="31">
        <f t="shared" si="3981"/>
        <v>0</v>
      </c>
      <c r="AR1548" s="31">
        <f t="shared" si="3982"/>
        <v>0</v>
      </c>
      <c r="AS1548" s="31">
        <f t="shared" si="3852"/>
        <v>14.699999999999999</v>
      </c>
      <c r="AT1548" s="31">
        <f t="shared" si="3853"/>
        <v>14.699999999999999</v>
      </c>
      <c r="AU1548" s="31">
        <f t="shared" si="3854"/>
        <v>14.699999999999999</v>
      </c>
      <c r="AV1548" s="31">
        <f t="shared" si="3983"/>
        <v>0</v>
      </c>
      <c r="AW1548" s="32"/>
      <c r="AX1548" s="32"/>
      <c r="AY1548" s="1"/>
      <c r="AZ1548" s="1"/>
      <c r="BA1548" s="1"/>
      <c r="BB1548" s="1"/>
      <c r="BC1548" s="1"/>
      <c r="BD1548" s="1"/>
      <c r="BE1548" s="1"/>
    </row>
    <row r="1549" ht="31.5">
      <c r="A1549" s="29" t="s">
        <v>520</v>
      </c>
      <c r="B1549" s="29" t="s">
        <v>63</v>
      </c>
      <c r="C1549" s="29" t="s">
        <v>144</v>
      </c>
      <c r="D1549" s="29" t="s">
        <v>146</v>
      </c>
      <c r="E1549" s="36"/>
      <c r="F1549" s="30" t="s">
        <v>147</v>
      </c>
      <c r="G1549" s="31">
        <f t="shared" si="3954"/>
        <v>14.699999999999999</v>
      </c>
      <c r="H1549" s="31">
        <f t="shared" si="3955"/>
        <v>14.699999999999999</v>
      </c>
      <c r="I1549" s="31">
        <f t="shared" si="3956"/>
        <v>14.699999999999999</v>
      </c>
      <c r="J1549" s="31">
        <f t="shared" si="3957"/>
        <v>0</v>
      </c>
      <c r="K1549" s="31">
        <f t="shared" si="3958"/>
        <v>0</v>
      </c>
      <c r="L1549" s="31">
        <f t="shared" si="3959"/>
        <v>0</v>
      </c>
      <c r="M1549" s="31">
        <f t="shared" si="3921"/>
        <v>14.699999999999999</v>
      </c>
      <c r="N1549" s="31">
        <f t="shared" si="3922"/>
        <v>14.699999999999999</v>
      </c>
      <c r="O1549" s="31">
        <f t="shared" si="3923"/>
        <v>14.699999999999999</v>
      </c>
      <c r="P1549" s="31">
        <f t="shared" si="3960"/>
        <v>0</v>
      </c>
      <c r="Q1549" s="31">
        <f t="shared" si="3961"/>
        <v>0</v>
      </c>
      <c r="R1549" s="31">
        <f t="shared" si="3962"/>
        <v>0</v>
      </c>
      <c r="S1549" s="31">
        <f t="shared" si="3963"/>
        <v>0</v>
      </c>
      <c r="T1549" s="31">
        <f t="shared" si="3964"/>
        <v>0</v>
      </c>
      <c r="U1549" s="31">
        <f t="shared" si="3965"/>
        <v>0</v>
      </c>
      <c r="V1549" s="31">
        <f t="shared" si="3966"/>
        <v>0</v>
      </c>
      <c r="W1549" s="31">
        <f t="shared" si="3967"/>
        <v>0</v>
      </c>
      <c r="X1549" s="31">
        <f t="shared" si="3968"/>
        <v>0</v>
      </c>
      <c r="Y1549" s="31">
        <f t="shared" si="3969"/>
        <v>0</v>
      </c>
      <c r="Z1549" s="31">
        <f t="shared" si="3970"/>
        <v>0</v>
      </c>
      <c r="AA1549" s="31">
        <f t="shared" si="3971"/>
        <v>0</v>
      </c>
      <c r="AB1549" s="31">
        <f t="shared" si="3972"/>
        <v>0</v>
      </c>
      <c r="AC1549" s="31">
        <f t="shared" si="3855"/>
        <v>14.699999999999999</v>
      </c>
      <c r="AD1549" s="31">
        <f t="shared" si="3856"/>
        <v>14.699999999999999</v>
      </c>
      <c r="AE1549" s="31">
        <f t="shared" si="3857"/>
        <v>14.699999999999999</v>
      </c>
      <c r="AF1549" s="31">
        <f t="shared" si="3973"/>
        <v>0</v>
      </c>
      <c r="AG1549" s="31">
        <f t="shared" si="3858"/>
        <v>14.699999999999999</v>
      </c>
      <c r="AH1549" s="31">
        <f t="shared" si="3859"/>
        <v>14.699999999999999</v>
      </c>
      <c r="AI1549" s="31">
        <f t="shared" si="3860"/>
        <v>14.699999999999999</v>
      </c>
      <c r="AJ1549" s="31">
        <f t="shared" si="3974"/>
        <v>0</v>
      </c>
      <c r="AK1549" s="31">
        <f t="shared" si="3975"/>
        <v>0</v>
      </c>
      <c r="AL1549" s="31">
        <f t="shared" si="3976"/>
        <v>0</v>
      </c>
      <c r="AM1549" s="31">
        <f t="shared" si="3977"/>
        <v>0</v>
      </c>
      <c r="AN1549" s="31">
        <f t="shared" si="3978"/>
        <v>0</v>
      </c>
      <c r="AO1549" s="31">
        <f t="shared" si="3979"/>
        <v>0</v>
      </c>
      <c r="AP1549" s="31">
        <f t="shared" si="3980"/>
        <v>0</v>
      </c>
      <c r="AQ1549" s="31">
        <f t="shared" si="3981"/>
        <v>0</v>
      </c>
      <c r="AR1549" s="31">
        <f t="shared" si="3982"/>
        <v>0</v>
      </c>
      <c r="AS1549" s="31">
        <f t="shared" si="3852"/>
        <v>14.699999999999999</v>
      </c>
      <c r="AT1549" s="31">
        <f t="shared" si="3853"/>
        <v>14.699999999999999</v>
      </c>
      <c r="AU1549" s="31">
        <f t="shared" si="3854"/>
        <v>14.699999999999999</v>
      </c>
      <c r="AV1549" s="31">
        <f t="shared" si="3983"/>
        <v>0</v>
      </c>
      <c r="AW1549" s="32"/>
      <c r="AX1549" s="32"/>
      <c r="AY1549" s="1"/>
      <c r="AZ1549" s="1"/>
      <c r="BA1549" s="1"/>
      <c r="BB1549" s="1"/>
      <c r="BC1549" s="1"/>
      <c r="BD1549" s="1"/>
      <c r="BE1549" s="1"/>
    </row>
    <row r="1550" ht="31.5">
      <c r="A1550" s="29" t="s">
        <v>520</v>
      </c>
      <c r="B1550" s="29" t="s">
        <v>63</v>
      </c>
      <c r="C1550" s="29" t="s">
        <v>144</v>
      </c>
      <c r="D1550" s="29" t="s">
        <v>146</v>
      </c>
      <c r="E1550" s="29" t="s">
        <v>39</v>
      </c>
      <c r="F1550" s="30" t="s">
        <v>40</v>
      </c>
      <c r="G1550" s="31">
        <v>14.699999999999999</v>
      </c>
      <c r="H1550" s="31">
        <v>14.699999999999999</v>
      </c>
      <c r="I1550" s="31">
        <v>14.699999999999999</v>
      </c>
      <c r="J1550" s="31"/>
      <c r="K1550" s="31"/>
      <c r="L1550" s="31"/>
      <c r="M1550" s="31">
        <f t="shared" si="3921"/>
        <v>14.699999999999999</v>
      </c>
      <c r="N1550" s="31">
        <f t="shared" si="3922"/>
        <v>14.699999999999999</v>
      </c>
      <c r="O1550" s="31">
        <f t="shared" si="3923"/>
        <v>14.699999999999999</v>
      </c>
      <c r="P1550" s="31"/>
      <c r="Q1550" s="31"/>
      <c r="R1550" s="31"/>
      <c r="S1550" s="31"/>
      <c r="T1550" s="31"/>
      <c r="U1550" s="31"/>
      <c r="V1550" s="31"/>
      <c r="W1550" s="31"/>
      <c r="X1550" s="31"/>
      <c r="Y1550" s="31"/>
      <c r="Z1550" s="31"/>
      <c r="AA1550" s="31"/>
      <c r="AB1550" s="31"/>
      <c r="AC1550" s="31">
        <f t="shared" si="3855"/>
        <v>14.699999999999999</v>
      </c>
      <c r="AD1550" s="31">
        <f t="shared" si="3856"/>
        <v>14.699999999999999</v>
      </c>
      <c r="AE1550" s="31">
        <f t="shared" si="3857"/>
        <v>14.699999999999999</v>
      </c>
      <c r="AF1550" s="31"/>
      <c r="AG1550" s="31">
        <f t="shared" si="3858"/>
        <v>14.699999999999999</v>
      </c>
      <c r="AH1550" s="31">
        <f t="shared" si="3859"/>
        <v>14.699999999999999</v>
      </c>
      <c r="AI1550" s="31">
        <f t="shared" si="3860"/>
        <v>14.699999999999999</v>
      </c>
      <c r="AJ1550" s="31"/>
      <c r="AK1550" s="31"/>
      <c r="AL1550" s="31"/>
      <c r="AM1550" s="31"/>
      <c r="AN1550" s="31"/>
      <c r="AO1550" s="31"/>
      <c r="AP1550" s="31"/>
      <c r="AQ1550" s="31"/>
      <c r="AR1550" s="31"/>
      <c r="AS1550" s="31">
        <f t="shared" si="3852"/>
        <v>14.699999999999999</v>
      </c>
      <c r="AT1550" s="31">
        <f t="shared" si="3853"/>
        <v>14.699999999999999</v>
      </c>
      <c r="AU1550" s="31">
        <f t="shared" si="3854"/>
        <v>14.699999999999999</v>
      </c>
      <c r="AV1550" s="31"/>
      <c r="AW1550" s="32"/>
      <c r="AX1550" s="32"/>
      <c r="AY1550" s="1"/>
      <c r="AZ1550" s="1"/>
      <c r="BA1550" s="1"/>
      <c r="BB1550" s="1"/>
      <c r="BC1550" s="1"/>
      <c r="BD1550" s="1"/>
      <c r="BE1550" s="1"/>
    </row>
    <row r="1551" s="19" customFormat="1">
      <c r="A1551" s="20" t="s">
        <v>520</v>
      </c>
      <c r="B1551" s="20" t="s">
        <v>116</v>
      </c>
      <c r="C1551" s="20"/>
      <c r="D1551" s="20"/>
      <c r="E1551" s="20"/>
      <c r="F1551" s="21" t="s">
        <v>117</v>
      </c>
      <c r="G1551" s="22">
        <f t="shared" si="3954"/>
        <v>802.5</v>
      </c>
      <c r="H1551" s="22">
        <f t="shared" si="3955"/>
        <v>802.5</v>
      </c>
      <c r="I1551" s="22">
        <f t="shared" si="3956"/>
        <v>802.5</v>
      </c>
      <c r="J1551" s="22">
        <f t="shared" si="3957"/>
        <v>20.100000000000001</v>
      </c>
      <c r="K1551" s="22">
        <f t="shared" si="3958"/>
        <v>20.100000000000001</v>
      </c>
      <c r="L1551" s="22">
        <f t="shared" si="3959"/>
        <v>20.100000000000001</v>
      </c>
      <c r="M1551" s="22">
        <f t="shared" si="3921"/>
        <v>822.60000000000002</v>
      </c>
      <c r="N1551" s="22">
        <f t="shared" si="3922"/>
        <v>822.60000000000002</v>
      </c>
      <c r="O1551" s="22">
        <f t="shared" si="3923"/>
        <v>822.60000000000002</v>
      </c>
      <c r="P1551" s="22">
        <f t="shared" si="3960"/>
        <v>0</v>
      </c>
      <c r="Q1551" s="22">
        <f t="shared" si="3961"/>
        <v>0</v>
      </c>
      <c r="R1551" s="22">
        <f t="shared" si="3962"/>
        <v>0</v>
      </c>
      <c r="S1551" s="22">
        <f t="shared" si="3963"/>
        <v>0</v>
      </c>
      <c r="T1551" s="22">
        <f t="shared" si="3964"/>
        <v>0</v>
      </c>
      <c r="U1551" s="22">
        <f t="shared" si="3965"/>
        <v>0</v>
      </c>
      <c r="V1551" s="22">
        <f t="shared" si="3966"/>
        <v>0</v>
      </c>
      <c r="W1551" s="22">
        <f t="shared" si="3967"/>
        <v>0</v>
      </c>
      <c r="X1551" s="22">
        <f t="shared" si="3968"/>
        <v>0</v>
      </c>
      <c r="Y1551" s="22">
        <f t="shared" si="3969"/>
        <v>0</v>
      </c>
      <c r="Z1551" s="22">
        <f t="shared" si="3970"/>
        <v>0</v>
      </c>
      <c r="AA1551" s="22">
        <f t="shared" si="3971"/>
        <v>0</v>
      </c>
      <c r="AB1551" s="22">
        <f t="shared" si="3972"/>
        <v>0</v>
      </c>
      <c r="AC1551" s="22">
        <f t="shared" si="3855"/>
        <v>822.60000000000002</v>
      </c>
      <c r="AD1551" s="22">
        <f t="shared" si="3856"/>
        <v>822.60000000000002</v>
      </c>
      <c r="AE1551" s="22">
        <f t="shared" si="3857"/>
        <v>822.60000000000002</v>
      </c>
      <c r="AF1551" s="22">
        <f t="shared" si="3973"/>
        <v>0</v>
      </c>
      <c r="AG1551" s="22">
        <f t="shared" si="3858"/>
        <v>822.60000000000002</v>
      </c>
      <c r="AH1551" s="22">
        <f t="shared" si="3859"/>
        <v>822.60000000000002</v>
      </c>
      <c r="AI1551" s="22">
        <f t="shared" si="3860"/>
        <v>822.60000000000002</v>
      </c>
      <c r="AJ1551" s="22">
        <f t="shared" si="3974"/>
        <v>0</v>
      </c>
      <c r="AK1551" s="22">
        <f t="shared" si="3975"/>
        <v>0</v>
      </c>
      <c r="AL1551" s="22">
        <f t="shared" si="3976"/>
        <v>0</v>
      </c>
      <c r="AM1551" s="22">
        <f t="shared" si="3977"/>
        <v>0</v>
      </c>
      <c r="AN1551" s="22">
        <f t="shared" si="3978"/>
        <v>0</v>
      </c>
      <c r="AO1551" s="22">
        <f t="shared" si="3979"/>
        <v>0</v>
      </c>
      <c r="AP1551" s="22">
        <f t="shared" si="3980"/>
        <v>0</v>
      </c>
      <c r="AQ1551" s="22">
        <f t="shared" si="3981"/>
        <v>0</v>
      </c>
      <c r="AR1551" s="22">
        <f t="shared" si="3982"/>
        <v>0</v>
      </c>
      <c r="AS1551" s="22">
        <f t="shared" si="3852"/>
        <v>822.60000000000002</v>
      </c>
      <c r="AT1551" s="22">
        <f t="shared" si="3853"/>
        <v>822.60000000000002</v>
      </c>
      <c r="AU1551" s="22">
        <f t="shared" si="3854"/>
        <v>822.60000000000002</v>
      </c>
      <c r="AV1551" s="22">
        <f t="shared" si="3983"/>
        <v>0</v>
      </c>
      <c r="AW1551" s="23"/>
      <c r="AX1551" s="23"/>
      <c r="AY1551" s="19"/>
      <c r="AZ1551" s="19"/>
      <c r="BA1551" s="19"/>
      <c r="BB1551" s="19"/>
      <c r="BC1551" s="19"/>
      <c r="BD1551" s="19"/>
      <c r="BE1551" s="19"/>
    </row>
    <row r="1552" s="24" customFormat="1">
      <c r="A1552" s="25" t="s">
        <v>520</v>
      </c>
      <c r="B1552" s="25" t="s">
        <v>116</v>
      </c>
      <c r="C1552" s="25" t="s">
        <v>255</v>
      </c>
      <c r="D1552" s="25"/>
      <c r="E1552" s="25"/>
      <c r="F1552" s="26" t="s">
        <v>460</v>
      </c>
      <c r="G1552" s="27">
        <f>G1553+G1558</f>
        <v>802.5</v>
      </c>
      <c r="H1552" s="27">
        <f>H1553+H1558</f>
        <v>802.5</v>
      </c>
      <c r="I1552" s="27">
        <f>I1553+I1558</f>
        <v>802.5</v>
      </c>
      <c r="J1552" s="27">
        <f>J1553+J1558</f>
        <v>20.100000000000001</v>
      </c>
      <c r="K1552" s="27">
        <f>K1553+K1558</f>
        <v>20.100000000000001</v>
      </c>
      <c r="L1552" s="27">
        <f>L1553+L1558</f>
        <v>20.100000000000001</v>
      </c>
      <c r="M1552" s="27">
        <f t="shared" si="3921"/>
        <v>822.60000000000002</v>
      </c>
      <c r="N1552" s="27">
        <f t="shared" si="3922"/>
        <v>822.60000000000002</v>
      </c>
      <c r="O1552" s="27">
        <f t="shared" si="3923"/>
        <v>822.60000000000002</v>
      </c>
      <c r="P1552" s="27">
        <f>P1553+P1558</f>
        <v>0</v>
      </c>
      <c r="Q1552" s="27">
        <f>Q1553+Q1558</f>
        <v>0</v>
      </c>
      <c r="R1552" s="27">
        <f>R1553+R1558</f>
        <v>0</v>
      </c>
      <c r="S1552" s="27">
        <f>S1553+S1558</f>
        <v>0</v>
      </c>
      <c r="T1552" s="27">
        <f>T1553+T1558</f>
        <v>0</v>
      </c>
      <c r="U1552" s="27">
        <f>U1553+U1558</f>
        <v>0</v>
      </c>
      <c r="V1552" s="27">
        <f>V1553+V1558</f>
        <v>0</v>
      </c>
      <c r="W1552" s="27">
        <f>W1553+W1558</f>
        <v>0</v>
      </c>
      <c r="X1552" s="27">
        <f>X1553+X1558</f>
        <v>0</v>
      </c>
      <c r="Y1552" s="27">
        <f>Y1553+Y1558</f>
        <v>0</v>
      </c>
      <c r="Z1552" s="27">
        <f>Z1553+Z1558</f>
        <v>0</v>
      </c>
      <c r="AA1552" s="27">
        <f>AA1553+AA1558</f>
        <v>0</v>
      </c>
      <c r="AB1552" s="27">
        <f>AB1553+AB1558</f>
        <v>0</v>
      </c>
      <c r="AC1552" s="27">
        <f t="shared" si="3855"/>
        <v>822.60000000000002</v>
      </c>
      <c r="AD1552" s="27">
        <f t="shared" si="3856"/>
        <v>822.60000000000002</v>
      </c>
      <c r="AE1552" s="27">
        <f t="shared" si="3857"/>
        <v>822.60000000000002</v>
      </c>
      <c r="AF1552" s="27">
        <f>AF1553+AF1558</f>
        <v>0</v>
      </c>
      <c r="AG1552" s="27">
        <f t="shared" si="3858"/>
        <v>822.60000000000002</v>
      </c>
      <c r="AH1552" s="27">
        <f t="shared" si="3859"/>
        <v>822.60000000000002</v>
      </c>
      <c r="AI1552" s="27">
        <f t="shared" si="3860"/>
        <v>822.60000000000002</v>
      </c>
      <c r="AJ1552" s="27">
        <f>AJ1553+AJ1558</f>
        <v>0</v>
      </c>
      <c r="AK1552" s="27">
        <f>AK1553+AK1558</f>
        <v>0</v>
      </c>
      <c r="AL1552" s="27">
        <f>AL1553+AL1558</f>
        <v>0</v>
      </c>
      <c r="AM1552" s="27">
        <f>AM1553+AM1558</f>
        <v>0</v>
      </c>
      <c r="AN1552" s="27">
        <f>AN1553+AN1558</f>
        <v>0</v>
      </c>
      <c r="AO1552" s="27">
        <f>AO1553+AO1558</f>
        <v>0</v>
      </c>
      <c r="AP1552" s="27">
        <f>AP1553+AP1558</f>
        <v>0</v>
      </c>
      <c r="AQ1552" s="27">
        <f>AQ1553+AQ1558</f>
        <v>0</v>
      </c>
      <c r="AR1552" s="27">
        <f>AR1553+AR1558</f>
        <v>0</v>
      </c>
      <c r="AS1552" s="27">
        <f t="shared" si="3852"/>
        <v>822.60000000000002</v>
      </c>
      <c r="AT1552" s="27">
        <f t="shared" si="3853"/>
        <v>822.60000000000002</v>
      </c>
      <c r="AU1552" s="27">
        <f t="shared" si="3854"/>
        <v>822.60000000000002</v>
      </c>
      <c r="AV1552" s="27">
        <f>AV1553+AV1558</f>
        <v>0</v>
      </c>
      <c r="AW1552" s="28"/>
      <c r="AX1552" s="28"/>
      <c r="AY1552" s="24"/>
      <c r="AZ1552" s="24"/>
      <c r="BA1552" s="24"/>
      <c r="BB1552" s="24"/>
      <c r="BC1552" s="24"/>
      <c r="BD1552" s="24"/>
      <c r="BE1552" s="24"/>
    </row>
    <row r="1553" ht="31.5">
      <c r="A1553" s="29" t="s">
        <v>520</v>
      </c>
      <c r="B1553" s="29" t="s">
        <v>116</v>
      </c>
      <c r="C1553" s="29" t="s">
        <v>255</v>
      </c>
      <c r="D1553" s="29" t="s">
        <v>65</v>
      </c>
      <c r="E1553" s="36"/>
      <c r="F1553" s="30" t="s">
        <v>66</v>
      </c>
      <c r="G1553" s="31">
        <f t="shared" ref="G1553:G1561" si="3984">G1554</f>
        <v>606.79999999999995</v>
      </c>
      <c r="H1553" s="31">
        <f t="shared" ref="H1553:H1561" si="3985">H1554</f>
        <v>606.79999999999995</v>
      </c>
      <c r="I1553" s="31">
        <f t="shared" ref="I1553:I1561" si="3986">I1554</f>
        <v>606.79999999999995</v>
      </c>
      <c r="J1553" s="31">
        <f t="shared" ref="J1553:J1561" si="3987">J1554</f>
        <v>0</v>
      </c>
      <c r="K1553" s="31">
        <f t="shared" ref="K1553:K1561" si="3988">K1554</f>
        <v>0</v>
      </c>
      <c r="L1553" s="31">
        <f t="shared" ref="L1553:L1561" si="3989">L1554</f>
        <v>0</v>
      </c>
      <c r="M1553" s="31">
        <f t="shared" si="3921"/>
        <v>606.79999999999995</v>
      </c>
      <c r="N1553" s="31">
        <f t="shared" si="3922"/>
        <v>606.79999999999995</v>
      </c>
      <c r="O1553" s="31">
        <f t="shared" si="3923"/>
        <v>606.79999999999995</v>
      </c>
      <c r="P1553" s="31">
        <f t="shared" ref="P1553:P1561" si="3990">P1554</f>
        <v>0</v>
      </c>
      <c r="Q1553" s="31">
        <f t="shared" ref="Q1553:Q1561" si="3991">Q1554</f>
        <v>0</v>
      </c>
      <c r="R1553" s="31">
        <f t="shared" ref="R1553:R1561" si="3992">R1554</f>
        <v>0</v>
      </c>
      <c r="S1553" s="31">
        <f t="shared" ref="S1553:S1561" si="3993">S1554</f>
        <v>0</v>
      </c>
      <c r="T1553" s="31">
        <f t="shared" ref="T1553:T1561" si="3994">T1554</f>
        <v>0</v>
      </c>
      <c r="U1553" s="31">
        <f t="shared" ref="U1553:U1561" si="3995">U1554</f>
        <v>0</v>
      </c>
      <c r="V1553" s="31">
        <f t="shared" ref="V1553:V1561" si="3996">V1554</f>
        <v>0</v>
      </c>
      <c r="W1553" s="31">
        <f t="shared" ref="W1553:W1561" si="3997">W1554</f>
        <v>0</v>
      </c>
      <c r="X1553" s="31">
        <f t="shared" ref="X1553:X1561" si="3998">X1554</f>
        <v>0</v>
      </c>
      <c r="Y1553" s="31">
        <f t="shared" ref="Y1553:Y1561" si="3999">Y1554</f>
        <v>0</v>
      </c>
      <c r="Z1553" s="31">
        <f t="shared" ref="Z1553:Z1561" si="4000">Z1554</f>
        <v>0</v>
      </c>
      <c r="AA1553" s="31">
        <f t="shared" ref="AA1553:AA1561" si="4001">AA1554</f>
        <v>0</v>
      </c>
      <c r="AB1553" s="31">
        <f t="shared" ref="AB1553:AB1561" si="4002">AB1554</f>
        <v>0</v>
      </c>
      <c r="AC1553" s="31">
        <f t="shared" si="3855"/>
        <v>606.79999999999995</v>
      </c>
      <c r="AD1553" s="31">
        <f t="shared" si="3856"/>
        <v>606.79999999999995</v>
      </c>
      <c r="AE1553" s="31">
        <f t="shared" si="3857"/>
        <v>606.79999999999995</v>
      </c>
      <c r="AF1553" s="31">
        <f t="shared" ref="AF1553:AF1561" si="4003">AF1554</f>
        <v>0</v>
      </c>
      <c r="AG1553" s="31">
        <f t="shared" si="3858"/>
        <v>606.79999999999995</v>
      </c>
      <c r="AH1553" s="31">
        <f t="shared" si="3859"/>
        <v>606.79999999999995</v>
      </c>
      <c r="AI1553" s="31">
        <f t="shared" si="3860"/>
        <v>606.79999999999995</v>
      </c>
      <c r="AJ1553" s="31">
        <f t="shared" ref="AJ1553:AJ1561" si="4004">AJ1554</f>
        <v>0</v>
      </c>
      <c r="AK1553" s="31">
        <f t="shared" ref="AK1553:AK1561" si="4005">AK1554</f>
        <v>0</v>
      </c>
      <c r="AL1553" s="31">
        <f t="shared" ref="AL1553:AL1561" si="4006">AL1554</f>
        <v>0</v>
      </c>
      <c r="AM1553" s="31">
        <f t="shared" ref="AM1553:AM1561" si="4007">AM1554</f>
        <v>0</v>
      </c>
      <c r="AN1553" s="31">
        <f t="shared" ref="AN1553:AN1561" si="4008">AN1554</f>
        <v>0</v>
      </c>
      <c r="AO1553" s="31">
        <f t="shared" ref="AO1553:AO1561" si="4009">AO1554</f>
        <v>0</v>
      </c>
      <c r="AP1553" s="31">
        <f t="shared" ref="AP1553:AP1561" si="4010">AP1554</f>
        <v>0</v>
      </c>
      <c r="AQ1553" s="31">
        <f t="shared" ref="AQ1553:AQ1561" si="4011">AQ1554</f>
        <v>0</v>
      </c>
      <c r="AR1553" s="31">
        <f t="shared" ref="AR1553:AR1561" si="4012">AR1554</f>
        <v>0</v>
      </c>
      <c r="AS1553" s="31">
        <f t="shared" si="3852"/>
        <v>606.79999999999995</v>
      </c>
      <c r="AT1553" s="31">
        <f t="shared" si="3853"/>
        <v>606.79999999999995</v>
      </c>
      <c r="AU1553" s="31">
        <f t="shared" si="3854"/>
        <v>606.79999999999995</v>
      </c>
      <c r="AV1553" s="31">
        <f t="shared" ref="AV1553:AV1561" si="4013">AV1554</f>
        <v>0</v>
      </c>
      <c r="AW1553" s="32"/>
      <c r="AX1553" s="32"/>
      <c r="AY1553" s="1"/>
      <c r="AZ1553" s="1"/>
      <c r="BA1553" s="1"/>
      <c r="BB1553" s="1"/>
      <c r="BC1553" s="1"/>
      <c r="BD1553" s="1"/>
      <c r="BE1553" s="1"/>
    </row>
    <row r="1554" hidden="1">
      <c r="A1554" s="29" t="s">
        <v>520</v>
      </c>
      <c r="B1554" s="29" t="s">
        <v>116</v>
      </c>
      <c r="C1554" s="29" t="s">
        <v>255</v>
      </c>
      <c r="D1554" s="29" t="s">
        <v>67</v>
      </c>
      <c r="E1554" s="36"/>
      <c r="F1554" s="30" t="s">
        <v>34</v>
      </c>
      <c r="G1554" s="31">
        <f t="shared" si="3984"/>
        <v>606.79999999999995</v>
      </c>
      <c r="H1554" s="31">
        <f t="shared" si="3985"/>
        <v>606.79999999999995</v>
      </c>
      <c r="I1554" s="31">
        <f t="shared" si="3986"/>
        <v>606.79999999999995</v>
      </c>
      <c r="J1554" s="31">
        <f t="shared" si="3987"/>
        <v>0</v>
      </c>
      <c r="K1554" s="31">
        <f t="shared" si="3988"/>
        <v>0</v>
      </c>
      <c r="L1554" s="31">
        <f t="shared" si="3989"/>
        <v>0</v>
      </c>
      <c r="M1554" s="31">
        <f t="shared" si="3921"/>
        <v>606.79999999999995</v>
      </c>
      <c r="N1554" s="31">
        <f t="shared" si="3922"/>
        <v>606.79999999999995</v>
      </c>
      <c r="O1554" s="31">
        <f t="shared" si="3923"/>
        <v>606.79999999999995</v>
      </c>
      <c r="P1554" s="31">
        <f t="shared" si="3990"/>
        <v>0</v>
      </c>
      <c r="Q1554" s="31">
        <f t="shared" si="3991"/>
        <v>0</v>
      </c>
      <c r="R1554" s="31">
        <f t="shared" si="3992"/>
        <v>0</v>
      </c>
      <c r="S1554" s="31">
        <f t="shared" si="3993"/>
        <v>0</v>
      </c>
      <c r="T1554" s="31">
        <f t="shared" si="3994"/>
        <v>0</v>
      </c>
      <c r="U1554" s="31">
        <f t="shared" si="3995"/>
        <v>0</v>
      </c>
      <c r="V1554" s="31">
        <f t="shared" si="3996"/>
        <v>0</v>
      </c>
      <c r="W1554" s="31">
        <f t="shared" si="3997"/>
        <v>0</v>
      </c>
      <c r="X1554" s="31">
        <f t="shared" si="3998"/>
        <v>0</v>
      </c>
      <c r="Y1554" s="31">
        <f t="shared" si="3999"/>
        <v>0</v>
      </c>
      <c r="Z1554" s="31">
        <f t="shared" si="4000"/>
        <v>0</v>
      </c>
      <c r="AA1554" s="31">
        <f t="shared" si="4001"/>
        <v>0</v>
      </c>
      <c r="AB1554" s="31">
        <f t="shared" si="4002"/>
        <v>0</v>
      </c>
      <c r="AC1554" s="31">
        <f t="shared" si="3855"/>
        <v>606.79999999999995</v>
      </c>
      <c r="AD1554" s="31">
        <f t="shared" si="3856"/>
        <v>606.79999999999995</v>
      </c>
      <c r="AE1554" s="31">
        <f t="shared" si="3857"/>
        <v>606.79999999999995</v>
      </c>
      <c r="AF1554" s="31">
        <f t="shared" si="4003"/>
        <v>0</v>
      </c>
      <c r="AG1554" s="31">
        <f t="shared" si="3858"/>
        <v>606.79999999999995</v>
      </c>
      <c r="AH1554" s="31">
        <f t="shared" si="3859"/>
        <v>606.79999999999995</v>
      </c>
      <c r="AI1554" s="31">
        <f t="shared" si="3860"/>
        <v>606.79999999999995</v>
      </c>
      <c r="AJ1554" s="31">
        <f t="shared" si="4004"/>
        <v>0</v>
      </c>
      <c r="AK1554" s="31">
        <f t="shared" si="4005"/>
        <v>0</v>
      </c>
      <c r="AL1554" s="31">
        <f t="shared" si="4006"/>
        <v>0</v>
      </c>
      <c r="AM1554" s="31">
        <f t="shared" si="4007"/>
        <v>0</v>
      </c>
      <c r="AN1554" s="31">
        <f t="shared" si="4008"/>
        <v>0</v>
      </c>
      <c r="AO1554" s="31">
        <f t="shared" si="4009"/>
        <v>0</v>
      </c>
      <c r="AP1554" s="31">
        <f t="shared" si="4010"/>
        <v>0</v>
      </c>
      <c r="AQ1554" s="31">
        <f t="shared" si="4011"/>
        <v>0</v>
      </c>
      <c r="AR1554" s="31">
        <f t="shared" si="4012"/>
        <v>0</v>
      </c>
      <c r="AS1554" s="31">
        <f t="shared" si="3852"/>
        <v>606.79999999999995</v>
      </c>
      <c r="AT1554" s="31">
        <f t="shared" si="3853"/>
        <v>606.79999999999995</v>
      </c>
      <c r="AU1554" s="31">
        <f t="shared" si="3854"/>
        <v>606.79999999999995</v>
      </c>
      <c r="AV1554" s="31">
        <f t="shared" si="4013"/>
        <v>0</v>
      </c>
      <c r="AW1554" s="32">
        <v>0</v>
      </c>
      <c r="AX1554" s="32"/>
      <c r="AY1554" s="1" t="s">
        <v>152</v>
      </c>
      <c r="AZ1554" s="1"/>
      <c r="BA1554" s="1"/>
      <c r="BB1554" s="1"/>
      <c r="BC1554" s="1"/>
      <c r="BD1554" s="1"/>
      <c r="BE1554" s="1"/>
    </row>
    <row r="1555" ht="31.5">
      <c r="A1555" s="29" t="s">
        <v>520</v>
      </c>
      <c r="B1555" s="29" t="s">
        <v>116</v>
      </c>
      <c r="C1555" s="29" t="s">
        <v>255</v>
      </c>
      <c r="D1555" s="29" t="s">
        <v>461</v>
      </c>
      <c r="E1555" s="36"/>
      <c r="F1555" s="30" t="s">
        <v>462</v>
      </c>
      <c r="G1555" s="31">
        <f t="shared" si="3984"/>
        <v>606.79999999999995</v>
      </c>
      <c r="H1555" s="31">
        <f t="shared" si="3985"/>
        <v>606.79999999999995</v>
      </c>
      <c r="I1555" s="31">
        <f t="shared" si="3986"/>
        <v>606.79999999999995</v>
      </c>
      <c r="J1555" s="31">
        <f t="shared" si="3987"/>
        <v>0</v>
      </c>
      <c r="K1555" s="31">
        <f t="shared" si="3988"/>
        <v>0</v>
      </c>
      <c r="L1555" s="31">
        <f t="shared" si="3989"/>
        <v>0</v>
      </c>
      <c r="M1555" s="31">
        <f t="shared" si="3921"/>
        <v>606.79999999999995</v>
      </c>
      <c r="N1555" s="31">
        <f t="shared" si="3922"/>
        <v>606.79999999999995</v>
      </c>
      <c r="O1555" s="31">
        <f t="shared" si="3923"/>
        <v>606.79999999999995</v>
      </c>
      <c r="P1555" s="31">
        <f t="shared" si="3990"/>
        <v>0</v>
      </c>
      <c r="Q1555" s="31">
        <f t="shared" si="3991"/>
        <v>0</v>
      </c>
      <c r="R1555" s="31">
        <f t="shared" si="3992"/>
        <v>0</v>
      </c>
      <c r="S1555" s="31">
        <f t="shared" si="3993"/>
        <v>0</v>
      </c>
      <c r="T1555" s="31">
        <f t="shared" si="3994"/>
        <v>0</v>
      </c>
      <c r="U1555" s="31">
        <f t="shared" si="3995"/>
        <v>0</v>
      </c>
      <c r="V1555" s="31">
        <f t="shared" si="3996"/>
        <v>0</v>
      </c>
      <c r="W1555" s="31">
        <f t="shared" si="3997"/>
        <v>0</v>
      </c>
      <c r="X1555" s="31">
        <f t="shared" si="3998"/>
        <v>0</v>
      </c>
      <c r="Y1555" s="31">
        <f t="shared" si="3999"/>
        <v>0</v>
      </c>
      <c r="Z1555" s="31">
        <f t="shared" si="4000"/>
        <v>0</v>
      </c>
      <c r="AA1555" s="31">
        <f t="shared" si="4001"/>
        <v>0</v>
      </c>
      <c r="AB1555" s="31">
        <f t="shared" si="4002"/>
        <v>0</v>
      </c>
      <c r="AC1555" s="31">
        <f t="shared" si="3855"/>
        <v>606.79999999999995</v>
      </c>
      <c r="AD1555" s="31">
        <f t="shared" si="3856"/>
        <v>606.79999999999995</v>
      </c>
      <c r="AE1555" s="31">
        <f t="shared" si="3857"/>
        <v>606.79999999999995</v>
      </c>
      <c r="AF1555" s="31">
        <f t="shared" si="4003"/>
        <v>0</v>
      </c>
      <c r="AG1555" s="31">
        <f t="shared" si="3858"/>
        <v>606.79999999999995</v>
      </c>
      <c r="AH1555" s="31">
        <f t="shared" si="3859"/>
        <v>606.79999999999995</v>
      </c>
      <c r="AI1555" s="31">
        <f t="shared" si="3860"/>
        <v>606.79999999999995</v>
      </c>
      <c r="AJ1555" s="31">
        <f t="shared" si="4004"/>
        <v>0</v>
      </c>
      <c r="AK1555" s="31">
        <f t="shared" si="4005"/>
        <v>0</v>
      </c>
      <c r="AL1555" s="31">
        <f t="shared" si="4006"/>
        <v>0</v>
      </c>
      <c r="AM1555" s="31">
        <f t="shared" si="4007"/>
        <v>0</v>
      </c>
      <c r="AN1555" s="31">
        <f t="shared" si="4008"/>
        <v>0</v>
      </c>
      <c r="AO1555" s="31">
        <f t="shared" si="4009"/>
        <v>0</v>
      </c>
      <c r="AP1555" s="31">
        <f t="shared" si="4010"/>
        <v>0</v>
      </c>
      <c r="AQ1555" s="31">
        <f t="shared" si="4011"/>
        <v>0</v>
      </c>
      <c r="AR1555" s="31">
        <f t="shared" si="4012"/>
        <v>0</v>
      </c>
      <c r="AS1555" s="31">
        <f t="shared" si="3852"/>
        <v>606.79999999999995</v>
      </c>
      <c r="AT1555" s="31">
        <f t="shared" si="3853"/>
        <v>606.79999999999995</v>
      </c>
      <c r="AU1555" s="31">
        <f t="shared" si="3854"/>
        <v>606.79999999999995</v>
      </c>
      <c r="AV1555" s="31">
        <f t="shared" si="4013"/>
        <v>0</v>
      </c>
      <c r="AW1555" s="32"/>
      <c r="AX1555" s="32"/>
      <c r="AY1555" s="1"/>
      <c r="AZ1555" s="1"/>
      <c r="BA1555" s="1"/>
      <c r="BB1555" s="1"/>
      <c r="BC1555" s="1"/>
      <c r="BD1555" s="1"/>
      <c r="BE1555" s="1"/>
    </row>
    <row r="1556" ht="31.5">
      <c r="A1556" s="29" t="s">
        <v>520</v>
      </c>
      <c r="B1556" s="29" t="s">
        <v>116</v>
      </c>
      <c r="C1556" s="29" t="s">
        <v>255</v>
      </c>
      <c r="D1556" s="29" t="s">
        <v>463</v>
      </c>
      <c r="E1556" s="36"/>
      <c r="F1556" s="30" t="s">
        <v>464</v>
      </c>
      <c r="G1556" s="31">
        <f t="shared" si="3984"/>
        <v>606.79999999999995</v>
      </c>
      <c r="H1556" s="31">
        <f t="shared" si="3985"/>
        <v>606.79999999999995</v>
      </c>
      <c r="I1556" s="31">
        <f t="shared" si="3986"/>
        <v>606.79999999999995</v>
      </c>
      <c r="J1556" s="31">
        <f t="shared" si="3987"/>
        <v>0</v>
      </c>
      <c r="K1556" s="31">
        <f t="shared" si="3988"/>
        <v>0</v>
      </c>
      <c r="L1556" s="31">
        <f t="shared" si="3989"/>
        <v>0</v>
      </c>
      <c r="M1556" s="31">
        <f t="shared" si="3921"/>
        <v>606.79999999999995</v>
      </c>
      <c r="N1556" s="31">
        <f t="shared" si="3922"/>
        <v>606.79999999999995</v>
      </c>
      <c r="O1556" s="31">
        <f t="shared" si="3923"/>
        <v>606.79999999999995</v>
      </c>
      <c r="P1556" s="31">
        <f t="shared" si="3990"/>
        <v>0</v>
      </c>
      <c r="Q1556" s="31">
        <f t="shared" si="3991"/>
        <v>0</v>
      </c>
      <c r="R1556" s="31">
        <f t="shared" si="3992"/>
        <v>0</v>
      </c>
      <c r="S1556" s="31">
        <f t="shared" si="3993"/>
        <v>0</v>
      </c>
      <c r="T1556" s="31">
        <f t="shared" si="3994"/>
        <v>0</v>
      </c>
      <c r="U1556" s="31">
        <f t="shared" si="3995"/>
        <v>0</v>
      </c>
      <c r="V1556" s="31">
        <f t="shared" si="3996"/>
        <v>0</v>
      </c>
      <c r="W1556" s="31">
        <f t="shared" si="3997"/>
        <v>0</v>
      </c>
      <c r="X1556" s="31">
        <f t="shared" si="3998"/>
        <v>0</v>
      </c>
      <c r="Y1556" s="31">
        <f t="shared" si="3999"/>
        <v>0</v>
      </c>
      <c r="Z1556" s="31">
        <f t="shared" si="4000"/>
        <v>0</v>
      </c>
      <c r="AA1556" s="31">
        <f t="shared" si="4001"/>
        <v>0</v>
      </c>
      <c r="AB1556" s="31">
        <f t="shared" si="4002"/>
        <v>0</v>
      </c>
      <c r="AC1556" s="31">
        <f t="shared" si="3855"/>
        <v>606.79999999999995</v>
      </c>
      <c r="AD1556" s="31">
        <f t="shared" si="3856"/>
        <v>606.79999999999995</v>
      </c>
      <c r="AE1556" s="31">
        <f t="shared" si="3857"/>
        <v>606.79999999999995</v>
      </c>
      <c r="AF1556" s="31">
        <f t="shared" si="4003"/>
        <v>0</v>
      </c>
      <c r="AG1556" s="31">
        <f t="shared" si="3858"/>
        <v>606.79999999999995</v>
      </c>
      <c r="AH1556" s="31">
        <f t="shared" si="3859"/>
        <v>606.79999999999995</v>
      </c>
      <c r="AI1556" s="31">
        <f t="shared" si="3860"/>
        <v>606.79999999999995</v>
      </c>
      <c r="AJ1556" s="31">
        <f t="shared" si="4004"/>
        <v>0</v>
      </c>
      <c r="AK1556" s="31">
        <f t="shared" si="4005"/>
        <v>0</v>
      </c>
      <c r="AL1556" s="31">
        <f t="shared" si="4006"/>
        <v>0</v>
      </c>
      <c r="AM1556" s="31">
        <f t="shared" si="4007"/>
        <v>0</v>
      </c>
      <c r="AN1556" s="31">
        <f t="shared" si="4008"/>
        <v>0</v>
      </c>
      <c r="AO1556" s="31">
        <f t="shared" si="4009"/>
        <v>0</v>
      </c>
      <c r="AP1556" s="31">
        <f t="shared" si="4010"/>
        <v>0</v>
      </c>
      <c r="AQ1556" s="31">
        <f t="shared" si="4011"/>
        <v>0</v>
      </c>
      <c r="AR1556" s="31">
        <f t="shared" si="4012"/>
        <v>0</v>
      </c>
      <c r="AS1556" s="31">
        <f t="shared" si="3852"/>
        <v>606.79999999999995</v>
      </c>
      <c r="AT1556" s="31">
        <f t="shared" si="3853"/>
        <v>606.79999999999995</v>
      </c>
      <c r="AU1556" s="31">
        <f t="shared" si="3854"/>
        <v>606.79999999999995</v>
      </c>
      <c r="AV1556" s="31">
        <f t="shared" si="4013"/>
        <v>0</v>
      </c>
      <c r="AW1556" s="32"/>
      <c r="AX1556" s="32"/>
      <c r="AY1556" s="1"/>
      <c r="AZ1556" s="1"/>
      <c r="BA1556" s="1"/>
      <c r="BB1556" s="1"/>
      <c r="BC1556" s="1"/>
      <c r="BD1556" s="1"/>
      <c r="BE1556" s="1"/>
    </row>
    <row r="1557" ht="31.5">
      <c r="A1557" s="29" t="s">
        <v>520</v>
      </c>
      <c r="B1557" s="29" t="s">
        <v>116</v>
      </c>
      <c r="C1557" s="29" t="s">
        <v>255</v>
      </c>
      <c r="D1557" s="29" t="s">
        <v>463</v>
      </c>
      <c r="E1557" s="29" t="s">
        <v>39</v>
      </c>
      <c r="F1557" s="30" t="s">
        <v>40</v>
      </c>
      <c r="G1557" s="31">
        <v>606.79999999999995</v>
      </c>
      <c r="H1557" s="31">
        <v>606.79999999999995</v>
      </c>
      <c r="I1557" s="31">
        <v>606.79999999999995</v>
      </c>
      <c r="J1557" s="31"/>
      <c r="K1557" s="31"/>
      <c r="L1557" s="31"/>
      <c r="M1557" s="31">
        <f t="shared" si="3921"/>
        <v>606.79999999999995</v>
      </c>
      <c r="N1557" s="31">
        <f t="shared" si="3922"/>
        <v>606.79999999999995</v>
      </c>
      <c r="O1557" s="31">
        <f t="shared" si="3923"/>
        <v>606.79999999999995</v>
      </c>
      <c r="P1557" s="31"/>
      <c r="Q1557" s="31"/>
      <c r="R1557" s="31"/>
      <c r="S1557" s="31"/>
      <c r="T1557" s="31"/>
      <c r="U1557" s="31"/>
      <c r="V1557" s="31"/>
      <c r="W1557" s="31"/>
      <c r="X1557" s="31"/>
      <c r="Y1557" s="31"/>
      <c r="Z1557" s="31"/>
      <c r="AA1557" s="31"/>
      <c r="AB1557" s="31"/>
      <c r="AC1557" s="31">
        <f t="shared" si="3855"/>
        <v>606.79999999999995</v>
      </c>
      <c r="AD1557" s="31">
        <f t="shared" si="3856"/>
        <v>606.79999999999995</v>
      </c>
      <c r="AE1557" s="31">
        <f t="shared" si="3857"/>
        <v>606.79999999999995</v>
      </c>
      <c r="AF1557" s="31"/>
      <c r="AG1557" s="31">
        <f t="shared" si="3858"/>
        <v>606.79999999999995</v>
      </c>
      <c r="AH1557" s="31">
        <f t="shared" si="3859"/>
        <v>606.79999999999995</v>
      </c>
      <c r="AI1557" s="31">
        <f t="shared" si="3860"/>
        <v>606.79999999999995</v>
      </c>
      <c r="AJ1557" s="31"/>
      <c r="AK1557" s="31"/>
      <c r="AL1557" s="31"/>
      <c r="AM1557" s="31"/>
      <c r="AN1557" s="31"/>
      <c r="AO1557" s="31"/>
      <c r="AP1557" s="31"/>
      <c r="AQ1557" s="31"/>
      <c r="AR1557" s="31"/>
      <c r="AS1557" s="31">
        <f t="shared" si="3852"/>
        <v>606.79999999999995</v>
      </c>
      <c r="AT1557" s="31">
        <f t="shared" si="3853"/>
        <v>606.79999999999995</v>
      </c>
      <c r="AU1557" s="31">
        <f t="shared" si="3854"/>
        <v>606.79999999999995</v>
      </c>
      <c r="AV1557" s="31"/>
      <c r="AW1557" s="32"/>
      <c r="AX1557" s="32"/>
      <c r="AY1557" s="1"/>
      <c r="AZ1557" s="1"/>
      <c r="BA1557" s="1"/>
      <c r="BB1557" s="1"/>
      <c r="BC1557" s="1"/>
      <c r="BD1557" s="1"/>
      <c r="BE1557" s="1"/>
    </row>
    <row r="1558" ht="31.5">
      <c r="A1558" s="29" t="s">
        <v>520</v>
      </c>
      <c r="B1558" s="29" t="s">
        <v>116</v>
      </c>
      <c r="C1558" s="29" t="s">
        <v>255</v>
      </c>
      <c r="D1558" s="29" t="s">
        <v>465</v>
      </c>
      <c r="E1558" s="36"/>
      <c r="F1558" s="30" t="s">
        <v>466</v>
      </c>
      <c r="G1558" s="31">
        <f t="shared" si="3984"/>
        <v>195.69999999999999</v>
      </c>
      <c r="H1558" s="31">
        <f t="shared" si="3985"/>
        <v>195.69999999999999</v>
      </c>
      <c r="I1558" s="31">
        <f t="shared" si="3986"/>
        <v>195.69999999999999</v>
      </c>
      <c r="J1558" s="31">
        <f t="shared" si="3987"/>
        <v>20.100000000000001</v>
      </c>
      <c r="K1558" s="31">
        <f t="shared" si="3988"/>
        <v>20.100000000000001</v>
      </c>
      <c r="L1558" s="31">
        <f t="shared" si="3989"/>
        <v>20.100000000000001</v>
      </c>
      <c r="M1558" s="31">
        <f t="shared" si="3921"/>
        <v>215.79999999999998</v>
      </c>
      <c r="N1558" s="31">
        <f t="shared" si="3922"/>
        <v>215.79999999999998</v>
      </c>
      <c r="O1558" s="31">
        <f t="shared" si="3923"/>
        <v>215.79999999999998</v>
      </c>
      <c r="P1558" s="31">
        <f t="shared" si="3990"/>
        <v>0</v>
      </c>
      <c r="Q1558" s="31">
        <f t="shared" si="3991"/>
        <v>0</v>
      </c>
      <c r="R1558" s="31">
        <f t="shared" si="3992"/>
        <v>0</v>
      </c>
      <c r="S1558" s="31">
        <f t="shared" si="3993"/>
        <v>0</v>
      </c>
      <c r="T1558" s="31">
        <f t="shared" si="3994"/>
        <v>0</v>
      </c>
      <c r="U1558" s="31">
        <f t="shared" si="3995"/>
        <v>0</v>
      </c>
      <c r="V1558" s="31">
        <f t="shared" si="3996"/>
        <v>0</v>
      </c>
      <c r="W1558" s="31">
        <f t="shared" si="3997"/>
        <v>0</v>
      </c>
      <c r="X1558" s="31">
        <f t="shared" si="3998"/>
        <v>0</v>
      </c>
      <c r="Y1558" s="31">
        <f t="shared" si="3999"/>
        <v>0</v>
      </c>
      <c r="Z1558" s="31">
        <f t="shared" si="4000"/>
        <v>0</v>
      </c>
      <c r="AA1558" s="31">
        <f t="shared" si="4001"/>
        <v>0</v>
      </c>
      <c r="AB1558" s="31">
        <f t="shared" si="4002"/>
        <v>0</v>
      </c>
      <c r="AC1558" s="31">
        <f t="shared" si="3855"/>
        <v>215.79999999999998</v>
      </c>
      <c r="AD1558" s="31">
        <f t="shared" si="3856"/>
        <v>215.79999999999998</v>
      </c>
      <c r="AE1558" s="31">
        <f t="shared" si="3857"/>
        <v>215.79999999999998</v>
      </c>
      <c r="AF1558" s="31">
        <f t="shared" si="4003"/>
        <v>0</v>
      </c>
      <c r="AG1558" s="31">
        <f t="shared" si="3858"/>
        <v>215.79999999999998</v>
      </c>
      <c r="AH1558" s="31">
        <f t="shared" si="3859"/>
        <v>215.79999999999998</v>
      </c>
      <c r="AI1558" s="31">
        <f t="shared" si="3860"/>
        <v>215.79999999999998</v>
      </c>
      <c r="AJ1558" s="31">
        <f t="shared" si="4004"/>
        <v>0</v>
      </c>
      <c r="AK1558" s="31">
        <f t="shared" si="4005"/>
        <v>0</v>
      </c>
      <c r="AL1558" s="31">
        <f t="shared" si="4006"/>
        <v>0</v>
      </c>
      <c r="AM1558" s="31">
        <f t="shared" si="4007"/>
        <v>0</v>
      </c>
      <c r="AN1558" s="31">
        <f t="shared" si="4008"/>
        <v>0</v>
      </c>
      <c r="AO1558" s="31">
        <f t="shared" si="4009"/>
        <v>0</v>
      </c>
      <c r="AP1558" s="31">
        <f t="shared" si="4010"/>
        <v>0</v>
      </c>
      <c r="AQ1558" s="31">
        <f t="shared" si="4011"/>
        <v>0</v>
      </c>
      <c r="AR1558" s="31">
        <f t="shared" si="4012"/>
        <v>0</v>
      </c>
      <c r="AS1558" s="31">
        <f t="shared" si="3852"/>
        <v>215.79999999999998</v>
      </c>
      <c r="AT1558" s="31">
        <f t="shared" si="3853"/>
        <v>215.79999999999998</v>
      </c>
      <c r="AU1558" s="31">
        <f t="shared" si="3854"/>
        <v>215.79999999999998</v>
      </c>
      <c r="AV1558" s="31">
        <f t="shared" si="4013"/>
        <v>0</v>
      </c>
      <c r="AW1558" s="32"/>
      <c r="AX1558" s="32"/>
      <c r="AY1558" s="1"/>
      <c r="AZ1558" s="1"/>
      <c r="BA1558" s="1"/>
      <c r="BB1558" s="1"/>
      <c r="BC1558" s="1"/>
      <c r="BD1558" s="1"/>
      <c r="BE1558" s="1"/>
    </row>
    <row r="1559">
      <c r="A1559" s="29" t="s">
        <v>520</v>
      </c>
      <c r="B1559" s="29" t="s">
        <v>116</v>
      </c>
      <c r="C1559" s="29" t="s">
        <v>255</v>
      </c>
      <c r="D1559" s="29" t="s">
        <v>467</v>
      </c>
      <c r="E1559" s="36"/>
      <c r="F1559" s="30" t="s">
        <v>440</v>
      </c>
      <c r="G1559" s="31">
        <f t="shared" si="3984"/>
        <v>195.69999999999999</v>
      </c>
      <c r="H1559" s="31">
        <f t="shared" si="3985"/>
        <v>195.69999999999999</v>
      </c>
      <c r="I1559" s="31">
        <f t="shared" si="3986"/>
        <v>195.69999999999999</v>
      </c>
      <c r="J1559" s="31">
        <f t="shared" si="3987"/>
        <v>20.100000000000001</v>
      </c>
      <c r="K1559" s="31">
        <f t="shared" si="3988"/>
        <v>20.100000000000001</v>
      </c>
      <c r="L1559" s="31">
        <f t="shared" si="3989"/>
        <v>20.100000000000001</v>
      </c>
      <c r="M1559" s="31">
        <f t="shared" si="3921"/>
        <v>215.79999999999998</v>
      </c>
      <c r="N1559" s="31">
        <f t="shared" si="3922"/>
        <v>215.79999999999998</v>
      </c>
      <c r="O1559" s="31">
        <f t="shared" si="3923"/>
        <v>215.79999999999998</v>
      </c>
      <c r="P1559" s="31">
        <f t="shared" si="3990"/>
        <v>0</v>
      </c>
      <c r="Q1559" s="31">
        <f t="shared" si="3991"/>
        <v>0</v>
      </c>
      <c r="R1559" s="31">
        <f t="shared" si="3992"/>
        <v>0</v>
      </c>
      <c r="S1559" s="31">
        <f t="shared" si="3993"/>
        <v>0</v>
      </c>
      <c r="T1559" s="31">
        <f t="shared" si="3994"/>
        <v>0</v>
      </c>
      <c r="U1559" s="31">
        <f t="shared" si="3995"/>
        <v>0</v>
      </c>
      <c r="V1559" s="31">
        <f t="shared" si="3996"/>
        <v>0</v>
      </c>
      <c r="W1559" s="31">
        <f t="shared" si="3997"/>
        <v>0</v>
      </c>
      <c r="X1559" s="31">
        <f t="shared" si="3998"/>
        <v>0</v>
      </c>
      <c r="Y1559" s="31">
        <f t="shared" si="3999"/>
        <v>0</v>
      </c>
      <c r="Z1559" s="31">
        <f t="shared" si="4000"/>
        <v>0</v>
      </c>
      <c r="AA1559" s="31">
        <f t="shared" si="4001"/>
        <v>0</v>
      </c>
      <c r="AB1559" s="31">
        <f t="shared" si="4002"/>
        <v>0</v>
      </c>
      <c r="AC1559" s="31">
        <f t="shared" si="3855"/>
        <v>215.79999999999998</v>
      </c>
      <c r="AD1559" s="31">
        <f t="shared" si="3856"/>
        <v>215.79999999999998</v>
      </c>
      <c r="AE1559" s="31">
        <f t="shared" si="3857"/>
        <v>215.79999999999998</v>
      </c>
      <c r="AF1559" s="31">
        <f t="shared" si="4003"/>
        <v>0</v>
      </c>
      <c r="AG1559" s="31">
        <f t="shared" si="3858"/>
        <v>215.79999999999998</v>
      </c>
      <c r="AH1559" s="31">
        <f t="shared" si="3859"/>
        <v>215.79999999999998</v>
      </c>
      <c r="AI1559" s="31">
        <f t="shared" si="3860"/>
        <v>215.79999999999998</v>
      </c>
      <c r="AJ1559" s="31">
        <f t="shared" si="4004"/>
        <v>0</v>
      </c>
      <c r="AK1559" s="31">
        <f t="shared" si="4005"/>
        <v>0</v>
      </c>
      <c r="AL1559" s="31">
        <f t="shared" si="4006"/>
        <v>0</v>
      </c>
      <c r="AM1559" s="31">
        <f t="shared" si="4007"/>
        <v>0</v>
      </c>
      <c r="AN1559" s="31">
        <f t="shared" si="4008"/>
        <v>0</v>
      </c>
      <c r="AO1559" s="31">
        <f t="shared" si="4009"/>
        <v>0</v>
      </c>
      <c r="AP1559" s="31">
        <f t="shared" si="4010"/>
        <v>0</v>
      </c>
      <c r="AQ1559" s="31">
        <f t="shared" si="4011"/>
        <v>0</v>
      </c>
      <c r="AR1559" s="31">
        <f t="shared" si="4012"/>
        <v>0</v>
      </c>
      <c r="AS1559" s="31">
        <f t="shared" si="3852"/>
        <v>215.79999999999998</v>
      </c>
      <c r="AT1559" s="31">
        <f t="shared" si="3853"/>
        <v>215.79999999999998</v>
      </c>
      <c r="AU1559" s="31">
        <f t="shared" si="3854"/>
        <v>215.79999999999998</v>
      </c>
      <c r="AV1559" s="31">
        <f t="shared" si="4013"/>
        <v>0</v>
      </c>
      <c r="AW1559" s="32"/>
      <c r="AX1559" s="32"/>
      <c r="AY1559" s="1"/>
      <c r="AZ1559" s="1"/>
      <c r="BA1559" s="1"/>
      <c r="BB1559" s="1"/>
      <c r="BC1559" s="1"/>
      <c r="BD1559" s="1"/>
      <c r="BE1559" s="1"/>
    </row>
    <row r="1560" ht="31.5">
      <c r="A1560" s="29" t="s">
        <v>520</v>
      </c>
      <c r="B1560" s="29" t="s">
        <v>116</v>
      </c>
      <c r="C1560" s="29" t="s">
        <v>255</v>
      </c>
      <c r="D1560" s="29" t="s">
        <v>468</v>
      </c>
      <c r="E1560" s="36"/>
      <c r="F1560" s="30" t="s">
        <v>469</v>
      </c>
      <c r="G1560" s="31">
        <f t="shared" si="3984"/>
        <v>195.69999999999999</v>
      </c>
      <c r="H1560" s="31">
        <f t="shared" si="3985"/>
        <v>195.69999999999999</v>
      </c>
      <c r="I1560" s="31">
        <f t="shared" si="3986"/>
        <v>195.69999999999999</v>
      </c>
      <c r="J1560" s="31">
        <f t="shared" si="3987"/>
        <v>20.100000000000001</v>
      </c>
      <c r="K1560" s="31">
        <f t="shared" si="3988"/>
        <v>20.100000000000001</v>
      </c>
      <c r="L1560" s="31">
        <f t="shared" si="3989"/>
        <v>20.100000000000001</v>
      </c>
      <c r="M1560" s="31">
        <f t="shared" si="3921"/>
        <v>215.79999999999998</v>
      </c>
      <c r="N1560" s="31">
        <f t="shared" si="3922"/>
        <v>215.79999999999998</v>
      </c>
      <c r="O1560" s="31">
        <f t="shared" si="3923"/>
        <v>215.79999999999998</v>
      </c>
      <c r="P1560" s="31">
        <f t="shared" si="3990"/>
        <v>0</v>
      </c>
      <c r="Q1560" s="31">
        <f t="shared" si="3991"/>
        <v>0</v>
      </c>
      <c r="R1560" s="31">
        <f t="shared" si="3992"/>
        <v>0</v>
      </c>
      <c r="S1560" s="31">
        <f t="shared" si="3993"/>
        <v>0</v>
      </c>
      <c r="T1560" s="31">
        <f t="shared" si="3994"/>
        <v>0</v>
      </c>
      <c r="U1560" s="31">
        <f t="shared" si="3995"/>
        <v>0</v>
      </c>
      <c r="V1560" s="31">
        <f t="shared" si="3996"/>
        <v>0</v>
      </c>
      <c r="W1560" s="31">
        <f t="shared" si="3997"/>
        <v>0</v>
      </c>
      <c r="X1560" s="31">
        <f t="shared" si="3998"/>
        <v>0</v>
      </c>
      <c r="Y1560" s="31">
        <f t="shared" si="3999"/>
        <v>0</v>
      </c>
      <c r="Z1560" s="31">
        <f t="shared" si="4000"/>
        <v>0</v>
      </c>
      <c r="AA1560" s="31">
        <f t="shared" si="4001"/>
        <v>0</v>
      </c>
      <c r="AB1560" s="31">
        <f t="shared" si="4002"/>
        <v>0</v>
      </c>
      <c r="AC1560" s="31">
        <f t="shared" si="3855"/>
        <v>215.79999999999998</v>
      </c>
      <c r="AD1560" s="31">
        <f t="shared" si="3856"/>
        <v>215.79999999999998</v>
      </c>
      <c r="AE1560" s="31">
        <f t="shared" si="3857"/>
        <v>215.79999999999998</v>
      </c>
      <c r="AF1560" s="31">
        <f t="shared" si="4003"/>
        <v>0</v>
      </c>
      <c r="AG1560" s="31">
        <f t="shared" si="3858"/>
        <v>215.79999999999998</v>
      </c>
      <c r="AH1560" s="31">
        <f t="shared" si="3859"/>
        <v>215.79999999999998</v>
      </c>
      <c r="AI1560" s="31">
        <f t="shared" si="3860"/>
        <v>215.79999999999998</v>
      </c>
      <c r="AJ1560" s="31">
        <f t="shared" si="4004"/>
        <v>0</v>
      </c>
      <c r="AK1560" s="31">
        <f t="shared" si="4005"/>
        <v>0</v>
      </c>
      <c r="AL1560" s="31">
        <f t="shared" si="4006"/>
        <v>0</v>
      </c>
      <c r="AM1560" s="31">
        <f t="shared" si="4007"/>
        <v>0</v>
      </c>
      <c r="AN1560" s="31">
        <f t="shared" si="4008"/>
        <v>0</v>
      </c>
      <c r="AO1560" s="31">
        <f t="shared" si="4009"/>
        <v>0</v>
      </c>
      <c r="AP1560" s="31">
        <f t="shared" si="4010"/>
        <v>0</v>
      </c>
      <c r="AQ1560" s="31">
        <f t="shared" si="4011"/>
        <v>0</v>
      </c>
      <c r="AR1560" s="31">
        <f t="shared" si="4012"/>
        <v>0</v>
      </c>
      <c r="AS1560" s="31">
        <f t="shared" si="3852"/>
        <v>215.79999999999998</v>
      </c>
      <c r="AT1560" s="31">
        <f t="shared" si="3853"/>
        <v>215.79999999999998</v>
      </c>
      <c r="AU1560" s="31">
        <f t="shared" si="3854"/>
        <v>215.79999999999998</v>
      </c>
      <c r="AV1560" s="31">
        <f t="shared" si="4013"/>
        <v>0</v>
      </c>
      <c r="AW1560" s="32"/>
      <c r="AX1560" s="32"/>
      <c r="AY1560" s="1"/>
      <c r="AZ1560" s="1"/>
      <c r="BA1560" s="1"/>
      <c r="BB1560" s="1"/>
      <c r="BC1560" s="1"/>
      <c r="BD1560" s="1"/>
      <c r="BE1560" s="1"/>
    </row>
    <row r="1561" ht="31.5">
      <c r="A1561" s="29" t="s">
        <v>520</v>
      </c>
      <c r="B1561" s="29" t="s">
        <v>116</v>
      </c>
      <c r="C1561" s="29" t="s">
        <v>255</v>
      </c>
      <c r="D1561" s="29" t="s">
        <v>470</v>
      </c>
      <c r="E1561" s="36"/>
      <c r="F1561" s="30" t="s">
        <v>471</v>
      </c>
      <c r="G1561" s="31">
        <f t="shared" si="3984"/>
        <v>195.69999999999999</v>
      </c>
      <c r="H1561" s="31">
        <f t="shared" si="3985"/>
        <v>195.69999999999999</v>
      </c>
      <c r="I1561" s="31">
        <f t="shared" si="3986"/>
        <v>195.69999999999999</v>
      </c>
      <c r="J1561" s="31">
        <f t="shared" si="3987"/>
        <v>20.100000000000001</v>
      </c>
      <c r="K1561" s="31">
        <f t="shared" si="3988"/>
        <v>20.100000000000001</v>
      </c>
      <c r="L1561" s="31">
        <f t="shared" si="3989"/>
        <v>20.100000000000001</v>
      </c>
      <c r="M1561" s="31">
        <f t="shared" si="3921"/>
        <v>215.79999999999998</v>
      </c>
      <c r="N1561" s="31">
        <f t="shared" si="3922"/>
        <v>215.79999999999998</v>
      </c>
      <c r="O1561" s="31">
        <f t="shared" si="3923"/>
        <v>215.79999999999998</v>
      </c>
      <c r="P1561" s="31">
        <f t="shared" si="3990"/>
        <v>0</v>
      </c>
      <c r="Q1561" s="31">
        <f t="shared" si="3991"/>
        <v>0</v>
      </c>
      <c r="R1561" s="31">
        <f t="shared" si="3992"/>
        <v>0</v>
      </c>
      <c r="S1561" s="31">
        <f t="shared" si="3993"/>
        <v>0</v>
      </c>
      <c r="T1561" s="31">
        <f t="shared" si="3994"/>
        <v>0</v>
      </c>
      <c r="U1561" s="31">
        <f t="shared" si="3995"/>
        <v>0</v>
      </c>
      <c r="V1561" s="31">
        <f t="shared" si="3996"/>
        <v>0</v>
      </c>
      <c r="W1561" s="31">
        <f t="shared" si="3997"/>
        <v>0</v>
      </c>
      <c r="X1561" s="31">
        <f t="shared" si="3998"/>
        <v>0</v>
      </c>
      <c r="Y1561" s="31">
        <f t="shared" si="3999"/>
        <v>0</v>
      </c>
      <c r="Z1561" s="31">
        <f t="shared" si="4000"/>
        <v>0</v>
      </c>
      <c r="AA1561" s="31">
        <f t="shared" si="4001"/>
        <v>0</v>
      </c>
      <c r="AB1561" s="31">
        <f t="shared" si="4002"/>
        <v>0</v>
      </c>
      <c r="AC1561" s="31">
        <f t="shared" si="3855"/>
        <v>215.79999999999998</v>
      </c>
      <c r="AD1561" s="31">
        <f t="shared" si="3856"/>
        <v>215.79999999999998</v>
      </c>
      <c r="AE1561" s="31">
        <f t="shared" si="3857"/>
        <v>215.79999999999998</v>
      </c>
      <c r="AF1561" s="31">
        <f t="shared" si="4003"/>
        <v>0</v>
      </c>
      <c r="AG1561" s="31">
        <f t="shared" si="3858"/>
        <v>215.79999999999998</v>
      </c>
      <c r="AH1561" s="31">
        <f t="shared" si="3859"/>
        <v>215.79999999999998</v>
      </c>
      <c r="AI1561" s="31">
        <f t="shared" si="3860"/>
        <v>215.79999999999998</v>
      </c>
      <c r="AJ1561" s="31">
        <f t="shared" si="4004"/>
        <v>0</v>
      </c>
      <c r="AK1561" s="31">
        <f t="shared" si="4005"/>
        <v>0</v>
      </c>
      <c r="AL1561" s="31">
        <f t="shared" si="4006"/>
        <v>0</v>
      </c>
      <c r="AM1561" s="31">
        <f t="shared" si="4007"/>
        <v>0</v>
      </c>
      <c r="AN1561" s="31">
        <f t="shared" si="4008"/>
        <v>0</v>
      </c>
      <c r="AO1561" s="31">
        <f t="shared" si="4009"/>
        <v>0</v>
      </c>
      <c r="AP1561" s="31">
        <f t="shared" si="4010"/>
        <v>0</v>
      </c>
      <c r="AQ1561" s="31">
        <f t="shared" si="4011"/>
        <v>0</v>
      </c>
      <c r="AR1561" s="31">
        <f t="shared" si="4012"/>
        <v>0</v>
      </c>
      <c r="AS1561" s="31">
        <f t="shared" si="3852"/>
        <v>215.79999999999998</v>
      </c>
      <c r="AT1561" s="31">
        <f t="shared" si="3853"/>
        <v>215.79999999999998</v>
      </c>
      <c r="AU1561" s="31">
        <f t="shared" si="3854"/>
        <v>215.79999999999998</v>
      </c>
      <c r="AV1561" s="31">
        <f t="shared" si="4013"/>
        <v>0</v>
      </c>
      <c r="AW1561" s="32"/>
      <c r="AX1561" s="32"/>
      <c r="AY1561" s="1"/>
      <c r="AZ1561" s="1"/>
      <c r="BA1561" s="1"/>
      <c r="BB1561" s="1"/>
      <c r="BC1561" s="1"/>
      <c r="BD1561" s="1"/>
      <c r="BE1561" s="1"/>
    </row>
    <row r="1562" ht="31.5">
      <c r="A1562" s="29" t="s">
        <v>520</v>
      </c>
      <c r="B1562" s="29" t="s">
        <v>116</v>
      </c>
      <c r="C1562" s="29" t="s">
        <v>255</v>
      </c>
      <c r="D1562" s="29" t="s">
        <v>470</v>
      </c>
      <c r="E1562" s="29" t="s">
        <v>129</v>
      </c>
      <c r="F1562" s="30" t="s">
        <v>130</v>
      </c>
      <c r="G1562" s="31">
        <v>195.69999999999999</v>
      </c>
      <c r="H1562" s="31">
        <v>195.69999999999999</v>
      </c>
      <c r="I1562" s="31">
        <v>195.69999999999999</v>
      </c>
      <c r="J1562" s="33">
        <v>20.100000000000001</v>
      </c>
      <c r="K1562" s="33">
        <v>20.100000000000001</v>
      </c>
      <c r="L1562" s="33">
        <v>20.100000000000001</v>
      </c>
      <c r="M1562" s="31">
        <f t="shared" si="3921"/>
        <v>215.79999999999998</v>
      </c>
      <c r="N1562" s="31">
        <f t="shared" si="3922"/>
        <v>215.79999999999998</v>
      </c>
      <c r="O1562" s="31">
        <f t="shared" si="3923"/>
        <v>215.79999999999998</v>
      </c>
      <c r="P1562" s="31"/>
      <c r="Q1562" s="31"/>
      <c r="R1562" s="31"/>
      <c r="S1562" s="31"/>
      <c r="T1562" s="31"/>
      <c r="U1562" s="31"/>
      <c r="V1562" s="31"/>
      <c r="W1562" s="31"/>
      <c r="X1562" s="31"/>
      <c r="Y1562" s="31"/>
      <c r="Z1562" s="31"/>
      <c r="AA1562" s="31"/>
      <c r="AB1562" s="31"/>
      <c r="AC1562" s="31">
        <f t="shared" si="3855"/>
        <v>215.79999999999998</v>
      </c>
      <c r="AD1562" s="31">
        <f t="shared" si="3856"/>
        <v>215.79999999999998</v>
      </c>
      <c r="AE1562" s="31">
        <f t="shared" si="3857"/>
        <v>215.79999999999998</v>
      </c>
      <c r="AF1562" s="31"/>
      <c r="AG1562" s="31">
        <f t="shared" si="3858"/>
        <v>215.79999999999998</v>
      </c>
      <c r="AH1562" s="31">
        <f t="shared" si="3859"/>
        <v>215.79999999999998</v>
      </c>
      <c r="AI1562" s="31">
        <f t="shared" si="3860"/>
        <v>215.79999999999998</v>
      </c>
      <c r="AJ1562" s="31"/>
      <c r="AK1562" s="31"/>
      <c r="AL1562" s="31"/>
      <c r="AM1562" s="31"/>
      <c r="AN1562" s="31"/>
      <c r="AO1562" s="31"/>
      <c r="AP1562" s="31"/>
      <c r="AQ1562" s="31"/>
      <c r="AR1562" s="31"/>
      <c r="AS1562" s="31">
        <f t="shared" si="3852"/>
        <v>215.79999999999998</v>
      </c>
      <c r="AT1562" s="31">
        <f t="shared" si="3853"/>
        <v>215.79999999999998</v>
      </c>
      <c r="AU1562" s="31">
        <f t="shared" si="3854"/>
        <v>215.79999999999998</v>
      </c>
      <c r="AV1562" s="31"/>
      <c r="AW1562" s="32"/>
      <c r="AX1562" s="32">
        <v>29</v>
      </c>
      <c r="AY1562" s="1"/>
      <c r="AZ1562" s="1"/>
      <c r="BA1562" s="1"/>
      <c r="BB1562" s="1"/>
      <c r="BC1562" s="1"/>
      <c r="BD1562" s="1"/>
      <c r="BE1562" s="1"/>
    </row>
    <row r="1563" s="19" customFormat="1">
      <c r="A1563" s="20" t="s">
        <v>520</v>
      </c>
      <c r="B1563" s="20" t="s">
        <v>61</v>
      </c>
      <c r="C1563" s="20"/>
      <c r="D1563" s="20"/>
      <c r="E1563" s="20"/>
      <c r="F1563" s="21" t="s">
        <v>62</v>
      </c>
      <c r="G1563" s="22">
        <f>G1570+G1564</f>
        <v>7339.7999999999993</v>
      </c>
      <c r="H1563" s="22">
        <f>H1570+H1564</f>
        <v>3981.3999999999996</v>
      </c>
      <c r="I1563" s="22">
        <f>I1570+I1564</f>
        <v>4125.6999999999998</v>
      </c>
      <c r="J1563" s="22">
        <f>J1570+J1564</f>
        <v>0</v>
      </c>
      <c r="K1563" s="22">
        <f>K1570+K1564</f>
        <v>0</v>
      </c>
      <c r="L1563" s="22">
        <f>L1570+L1564</f>
        <v>0</v>
      </c>
      <c r="M1563" s="22">
        <f t="shared" si="3921"/>
        <v>7339.7999999999993</v>
      </c>
      <c r="N1563" s="22">
        <f t="shared" si="3922"/>
        <v>3981.3999999999996</v>
      </c>
      <c r="O1563" s="22">
        <f t="shared" si="3923"/>
        <v>4125.6999999999998</v>
      </c>
      <c r="P1563" s="22">
        <f>P1570+P1564</f>
        <v>0</v>
      </c>
      <c r="Q1563" s="22">
        <f>Q1570+Q1564</f>
        <v>0</v>
      </c>
      <c r="R1563" s="22">
        <f>R1570+R1564</f>
        <v>512.5</v>
      </c>
      <c r="S1563" s="22">
        <f>S1570+S1564</f>
        <v>0</v>
      </c>
      <c r="T1563" s="22">
        <f>T1570+T1564</f>
        <v>0</v>
      </c>
      <c r="U1563" s="22">
        <f>U1570+U1564</f>
        <v>0</v>
      </c>
      <c r="V1563" s="22">
        <f>V1570+V1564</f>
        <v>3103.085</v>
      </c>
      <c r="W1563" s="22">
        <f>W1570+W1564</f>
        <v>0</v>
      </c>
      <c r="X1563" s="22">
        <f>X1570+X1564</f>
        <v>0</v>
      </c>
      <c r="Y1563" s="22">
        <f>Y1570+Y1564</f>
        <v>0</v>
      </c>
      <c r="Z1563" s="22">
        <f>Z1570+Z1564</f>
        <v>0</v>
      </c>
      <c r="AA1563" s="22">
        <f>AA1570+AA1564</f>
        <v>0</v>
      </c>
      <c r="AB1563" s="22">
        <f>AB1570+AB1564</f>
        <v>0</v>
      </c>
      <c r="AC1563" s="22">
        <f t="shared" si="3855"/>
        <v>7852.2999999999993</v>
      </c>
      <c r="AD1563" s="22">
        <f t="shared" si="3856"/>
        <v>7084.4849999999997</v>
      </c>
      <c r="AE1563" s="22">
        <f t="shared" si="3857"/>
        <v>4125.6999999999998</v>
      </c>
      <c r="AF1563" s="22">
        <f>AF1570+AF1564</f>
        <v>0</v>
      </c>
      <c r="AG1563" s="22">
        <f t="shared" si="3858"/>
        <v>7852.2999999999993</v>
      </c>
      <c r="AH1563" s="22">
        <f t="shared" si="3859"/>
        <v>7084.4849999999997</v>
      </c>
      <c r="AI1563" s="22">
        <f t="shared" si="3860"/>
        <v>4125.6999999999998</v>
      </c>
      <c r="AJ1563" s="22">
        <f>AJ1570+AJ1564</f>
        <v>0</v>
      </c>
      <c r="AK1563" s="22">
        <f>AK1570+AK1564</f>
        <v>0</v>
      </c>
      <c r="AL1563" s="22">
        <f>AL1570+AL1564</f>
        <v>-80</v>
      </c>
      <c r="AM1563" s="22">
        <f>AM1570+AM1564</f>
        <v>0</v>
      </c>
      <c r="AN1563" s="22">
        <f>AN1570+AN1564</f>
        <v>0</v>
      </c>
      <c r="AO1563" s="22">
        <f>AO1570+AO1564</f>
        <v>0</v>
      </c>
      <c r="AP1563" s="22">
        <f>AP1570+AP1564</f>
        <v>0</v>
      </c>
      <c r="AQ1563" s="22">
        <f>AQ1570+AQ1564</f>
        <v>0</v>
      </c>
      <c r="AR1563" s="22">
        <f>AR1570+AR1564</f>
        <v>0</v>
      </c>
      <c r="AS1563" s="22">
        <f t="shared" si="3852"/>
        <v>7772.2999999999993</v>
      </c>
      <c r="AT1563" s="22">
        <f t="shared" si="3853"/>
        <v>7084.4849999999997</v>
      </c>
      <c r="AU1563" s="22">
        <f t="shared" si="3854"/>
        <v>4125.6999999999998</v>
      </c>
      <c r="AV1563" s="22">
        <f>AV1570+AV1564</f>
        <v>0</v>
      </c>
      <c r="AW1563" s="23"/>
      <c r="AX1563" s="23"/>
      <c r="AY1563" s="19"/>
      <c r="AZ1563" s="19"/>
      <c r="BA1563" s="19"/>
      <c r="BB1563" s="19"/>
      <c r="BC1563" s="19"/>
      <c r="BD1563" s="19"/>
      <c r="BE1563" s="19"/>
    </row>
    <row r="1564" s="19" customFormat="1">
      <c r="A1564" s="25" t="s">
        <v>520</v>
      </c>
      <c r="B1564" s="25" t="s">
        <v>61</v>
      </c>
      <c r="C1564" s="25" t="s">
        <v>329</v>
      </c>
      <c r="D1564" s="25"/>
      <c r="E1564" s="25"/>
      <c r="F1564" s="26" t="s">
        <v>495</v>
      </c>
      <c r="G1564" s="27">
        <f t="shared" ref="G1564:G1568" si="4014">G1565</f>
        <v>25.699999999999999</v>
      </c>
      <c r="H1564" s="27">
        <f t="shared" ref="H1564:H1568" si="4015">H1565</f>
        <v>0</v>
      </c>
      <c r="I1564" s="27">
        <f t="shared" ref="I1564:I1568" si="4016">I1565</f>
        <v>0</v>
      </c>
      <c r="J1564" s="27">
        <f t="shared" ref="J1564:J1568" si="4017">J1565</f>
        <v>0</v>
      </c>
      <c r="K1564" s="27">
        <f t="shared" ref="K1564:K1568" si="4018">K1565</f>
        <v>0</v>
      </c>
      <c r="L1564" s="27">
        <f t="shared" ref="L1564:L1568" si="4019">L1565</f>
        <v>0</v>
      </c>
      <c r="M1564" s="27">
        <f t="shared" si="3921"/>
        <v>25.699999999999999</v>
      </c>
      <c r="N1564" s="27">
        <f t="shared" si="3922"/>
        <v>0</v>
      </c>
      <c r="O1564" s="27">
        <f t="shared" si="3923"/>
        <v>0</v>
      </c>
      <c r="P1564" s="27">
        <f t="shared" ref="P1564:P1568" si="4020">P1565</f>
        <v>0</v>
      </c>
      <c r="Q1564" s="27">
        <f t="shared" ref="Q1564:Q1568" si="4021">Q1565</f>
        <v>0</v>
      </c>
      <c r="R1564" s="27">
        <f t="shared" ref="R1564:R1568" si="4022">R1565</f>
        <v>0</v>
      </c>
      <c r="S1564" s="27">
        <f t="shared" ref="S1564:S1568" si="4023">S1565</f>
        <v>0</v>
      </c>
      <c r="T1564" s="27">
        <f t="shared" ref="T1564:T1568" si="4024">T1565</f>
        <v>0</v>
      </c>
      <c r="U1564" s="27">
        <f t="shared" ref="U1564:U1568" si="4025">U1565</f>
        <v>0</v>
      </c>
      <c r="V1564" s="27">
        <f t="shared" ref="V1564:V1568" si="4026">V1565</f>
        <v>0</v>
      </c>
      <c r="W1564" s="27">
        <f t="shared" ref="W1564:W1568" si="4027">W1565</f>
        <v>0</v>
      </c>
      <c r="X1564" s="27">
        <f t="shared" ref="X1564:X1568" si="4028">X1565</f>
        <v>0</v>
      </c>
      <c r="Y1564" s="27">
        <f t="shared" ref="Y1564:Y1568" si="4029">Y1565</f>
        <v>0</v>
      </c>
      <c r="Z1564" s="27">
        <f t="shared" ref="Z1564:Z1568" si="4030">Z1565</f>
        <v>0</v>
      </c>
      <c r="AA1564" s="27">
        <f t="shared" ref="AA1564:AA1568" si="4031">AA1565</f>
        <v>0</v>
      </c>
      <c r="AB1564" s="27">
        <f t="shared" ref="AB1564:AB1568" si="4032">AB1565</f>
        <v>0</v>
      </c>
      <c r="AC1564" s="27">
        <f t="shared" si="3855"/>
        <v>25.699999999999999</v>
      </c>
      <c r="AD1564" s="27">
        <f t="shared" si="3856"/>
        <v>0</v>
      </c>
      <c r="AE1564" s="27">
        <f t="shared" si="3857"/>
        <v>0</v>
      </c>
      <c r="AF1564" s="27">
        <f t="shared" ref="AF1564:AF1568" si="4033">AF1565</f>
        <v>0</v>
      </c>
      <c r="AG1564" s="27">
        <f t="shared" si="3858"/>
        <v>25.699999999999999</v>
      </c>
      <c r="AH1564" s="27">
        <f t="shared" si="3859"/>
        <v>0</v>
      </c>
      <c r="AI1564" s="27">
        <f t="shared" si="3860"/>
        <v>0</v>
      </c>
      <c r="AJ1564" s="27">
        <f t="shared" ref="AJ1564:AJ1568" si="4034">AJ1565</f>
        <v>0</v>
      </c>
      <c r="AK1564" s="27">
        <f t="shared" ref="AK1564:AK1568" si="4035">AK1565</f>
        <v>0</v>
      </c>
      <c r="AL1564" s="27">
        <f t="shared" ref="AL1564:AL1568" si="4036">AL1565</f>
        <v>0</v>
      </c>
      <c r="AM1564" s="27">
        <f t="shared" ref="AM1564:AM1568" si="4037">AM1565</f>
        <v>0</v>
      </c>
      <c r="AN1564" s="27">
        <f t="shared" ref="AN1564:AN1568" si="4038">AN1565</f>
        <v>0</v>
      </c>
      <c r="AO1564" s="27">
        <f t="shared" ref="AO1564:AO1568" si="4039">AO1565</f>
        <v>0</v>
      </c>
      <c r="AP1564" s="27">
        <f t="shared" ref="AP1564:AP1568" si="4040">AP1565</f>
        <v>0</v>
      </c>
      <c r="AQ1564" s="27">
        <f t="shared" ref="AQ1564:AQ1568" si="4041">AQ1565</f>
        <v>0</v>
      </c>
      <c r="AR1564" s="27">
        <f t="shared" ref="AR1564:AR1568" si="4042">AR1565</f>
        <v>0</v>
      </c>
      <c r="AS1564" s="27">
        <f t="shared" si="3852"/>
        <v>25.699999999999999</v>
      </c>
      <c r="AT1564" s="27">
        <f t="shared" si="3853"/>
        <v>0</v>
      </c>
      <c r="AU1564" s="27">
        <f t="shared" si="3854"/>
        <v>0</v>
      </c>
      <c r="AV1564" s="27">
        <f t="shared" ref="AV1564:AV1568" si="4043">AV1565</f>
        <v>0</v>
      </c>
      <c r="AW1564" s="23"/>
      <c r="AX1564" s="23"/>
      <c r="AY1564" s="19"/>
      <c r="AZ1564" s="19"/>
      <c r="BA1564" s="19"/>
      <c r="BB1564" s="19"/>
      <c r="BC1564" s="19"/>
      <c r="BD1564" s="19"/>
      <c r="BE1564" s="19"/>
    </row>
    <row r="1565" s="19" customFormat="1" ht="31.5">
      <c r="A1565" s="29" t="s">
        <v>520</v>
      </c>
      <c r="B1565" s="29" t="s">
        <v>61</v>
      </c>
      <c r="C1565" s="29" t="s">
        <v>329</v>
      </c>
      <c r="D1565" s="29" t="s">
        <v>465</v>
      </c>
      <c r="E1565" s="29"/>
      <c r="F1565" s="30" t="s">
        <v>466</v>
      </c>
      <c r="G1565" s="31">
        <f t="shared" si="4014"/>
        <v>25.699999999999999</v>
      </c>
      <c r="H1565" s="31">
        <f t="shared" si="4015"/>
        <v>0</v>
      </c>
      <c r="I1565" s="31">
        <f t="shared" si="4016"/>
        <v>0</v>
      </c>
      <c r="J1565" s="31">
        <f t="shared" si="4017"/>
        <v>0</v>
      </c>
      <c r="K1565" s="31">
        <f t="shared" si="4018"/>
        <v>0</v>
      </c>
      <c r="L1565" s="31">
        <f t="shared" si="4019"/>
        <v>0</v>
      </c>
      <c r="M1565" s="31">
        <f t="shared" si="3921"/>
        <v>25.699999999999999</v>
      </c>
      <c r="N1565" s="31">
        <f t="shared" si="3922"/>
        <v>0</v>
      </c>
      <c r="O1565" s="31">
        <f t="shared" si="3923"/>
        <v>0</v>
      </c>
      <c r="P1565" s="31">
        <f t="shared" si="4020"/>
        <v>0</v>
      </c>
      <c r="Q1565" s="31">
        <f t="shared" si="4021"/>
        <v>0</v>
      </c>
      <c r="R1565" s="31">
        <f t="shared" si="4022"/>
        <v>0</v>
      </c>
      <c r="S1565" s="31">
        <f t="shared" si="4023"/>
        <v>0</v>
      </c>
      <c r="T1565" s="31">
        <f t="shared" si="4024"/>
        <v>0</v>
      </c>
      <c r="U1565" s="31">
        <f t="shared" si="4025"/>
        <v>0</v>
      </c>
      <c r="V1565" s="31">
        <f t="shared" si="4026"/>
        <v>0</v>
      </c>
      <c r="W1565" s="31">
        <f t="shared" si="4027"/>
        <v>0</v>
      </c>
      <c r="X1565" s="31">
        <f t="shared" si="4028"/>
        <v>0</v>
      </c>
      <c r="Y1565" s="31">
        <f t="shared" si="4029"/>
        <v>0</v>
      </c>
      <c r="Z1565" s="31">
        <f t="shared" si="4030"/>
        <v>0</v>
      </c>
      <c r="AA1565" s="31">
        <f t="shared" si="4031"/>
        <v>0</v>
      </c>
      <c r="AB1565" s="31">
        <f t="shared" si="4032"/>
        <v>0</v>
      </c>
      <c r="AC1565" s="31">
        <f t="shared" si="3855"/>
        <v>25.699999999999999</v>
      </c>
      <c r="AD1565" s="31">
        <f t="shared" si="3856"/>
        <v>0</v>
      </c>
      <c r="AE1565" s="31">
        <f t="shared" si="3857"/>
        <v>0</v>
      </c>
      <c r="AF1565" s="31">
        <f t="shared" si="4033"/>
        <v>0</v>
      </c>
      <c r="AG1565" s="31">
        <f t="shared" si="3858"/>
        <v>25.699999999999999</v>
      </c>
      <c r="AH1565" s="31">
        <f t="shared" si="3859"/>
        <v>0</v>
      </c>
      <c r="AI1565" s="31">
        <f t="shared" si="3860"/>
        <v>0</v>
      </c>
      <c r="AJ1565" s="31">
        <f t="shared" si="4034"/>
        <v>0</v>
      </c>
      <c r="AK1565" s="31">
        <f t="shared" si="4035"/>
        <v>0</v>
      </c>
      <c r="AL1565" s="31">
        <f t="shared" si="4036"/>
        <v>0</v>
      </c>
      <c r="AM1565" s="31">
        <f t="shared" si="4037"/>
        <v>0</v>
      </c>
      <c r="AN1565" s="31">
        <f t="shared" si="4038"/>
        <v>0</v>
      </c>
      <c r="AO1565" s="31">
        <f t="shared" si="4039"/>
        <v>0</v>
      </c>
      <c r="AP1565" s="31">
        <f t="shared" si="4040"/>
        <v>0</v>
      </c>
      <c r="AQ1565" s="31">
        <f t="shared" si="4041"/>
        <v>0</v>
      </c>
      <c r="AR1565" s="31">
        <f t="shared" si="4042"/>
        <v>0</v>
      </c>
      <c r="AS1565" s="31">
        <f t="shared" si="3852"/>
        <v>25.699999999999999</v>
      </c>
      <c r="AT1565" s="31">
        <f t="shared" si="3853"/>
        <v>0</v>
      </c>
      <c r="AU1565" s="31">
        <f t="shared" si="3854"/>
        <v>0</v>
      </c>
      <c r="AV1565" s="31">
        <f t="shared" si="4043"/>
        <v>0</v>
      </c>
      <c r="AW1565" s="23"/>
      <c r="AX1565" s="23"/>
      <c r="AY1565" s="19"/>
      <c r="AZ1565" s="19"/>
      <c r="BA1565" s="19"/>
      <c r="BB1565" s="19"/>
      <c r="BC1565" s="19"/>
      <c r="BD1565" s="19"/>
      <c r="BE1565" s="19"/>
    </row>
    <row r="1566" s="19" customFormat="1" hidden="1">
      <c r="A1566" s="29" t="s">
        <v>520</v>
      </c>
      <c r="B1566" s="29" t="s">
        <v>61</v>
      </c>
      <c r="C1566" s="29" t="s">
        <v>329</v>
      </c>
      <c r="D1566" s="29" t="s">
        <v>478</v>
      </c>
      <c r="E1566" s="29"/>
      <c r="F1566" s="30" t="s">
        <v>34</v>
      </c>
      <c r="G1566" s="31">
        <f t="shared" si="4014"/>
        <v>25.699999999999999</v>
      </c>
      <c r="H1566" s="31">
        <f t="shared" si="4015"/>
        <v>0</v>
      </c>
      <c r="I1566" s="31">
        <f t="shared" si="4016"/>
        <v>0</v>
      </c>
      <c r="J1566" s="31">
        <f t="shared" si="4017"/>
        <v>0</v>
      </c>
      <c r="K1566" s="31">
        <f t="shared" si="4018"/>
        <v>0</v>
      </c>
      <c r="L1566" s="31">
        <f t="shared" si="4019"/>
        <v>0</v>
      </c>
      <c r="M1566" s="31">
        <f t="shared" si="3921"/>
        <v>25.699999999999999</v>
      </c>
      <c r="N1566" s="31">
        <f t="shared" si="3922"/>
        <v>0</v>
      </c>
      <c r="O1566" s="31">
        <f t="shared" si="3923"/>
        <v>0</v>
      </c>
      <c r="P1566" s="31">
        <f t="shared" si="4020"/>
        <v>0</v>
      </c>
      <c r="Q1566" s="31">
        <f t="shared" si="4021"/>
        <v>0</v>
      </c>
      <c r="R1566" s="31">
        <f t="shared" si="4022"/>
        <v>0</v>
      </c>
      <c r="S1566" s="31">
        <f t="shared" si="4023"/>
        <v>0</v>
      </c>
      <c r="T1566" s="31">
        <f t="shared" si="4024"/>
        <v>0</v>
      </c>
      <c r="U1566" s="31">
        <f t="shared" si="4025"/>
        <v>0</v>
      </c>
      <c r="V1566" s="31">
        <f t="shared" si="4026"/>
        <v>0</v>
      </c>
      <c r="W1566" s="31">
        <f t="shared" si="4027"/>
        <v>0</v>
      </c>
      <c r="X1566" s="31">
        <f t="shared" si="4028"/>
        <v>0</v>
      </c>
      <c r="Y1566" s="31">
        <f t="shared" si="4029"/>
        <v>0</v>
      </c>
      <c r="Z1566" s="31">
        <f t="shared" si="4030"/>
        <v>0</v>
      </c>
      <c r="AA1566" s="31">
        <f t="shared" si="4031"/>
        <v>0</v>
      </c>
      <c r="AB1566" s="31">
        <f t="shared" si="4032"/>
        <v>0</v>
      </c>
      <c r="AC1566" s="31">
        <f t="shared" si="3855"/>
        <v>25.699999999999999</v>
      </c>
      <c r="AD1566" s="31">
        <f t="shared" si="3856"/>
        <v>0</v>
      </c>
      <c r="AE1566" s="31">
        <f t="shared" si="3857"/>
        <v>0</v>
      </c>
      <c r="AF1566" s="31">
        <f t="shared" si="4033"/>
        <v>0</v>
      </c>
      <c r="AG1566" s="31">
        <f t="shared" si="3858"/>
        <v>25.699999999999999</v>
      </c>
      <c r="AH1566" s="31">
        <f t="shared" si="3859"/>
        <v>0</v>
      </c>
      <c r="AI1566" s="31">
        <f t="shared" si="3860"/>
        <v>0</v>
      </c>
      <c r="AJ1566" s="31">
        <f t="shared" si="4034"/>
        <v>0</v>
      </c>
      <c r="AK1566" s="31">
        <f t="shared" si="4035"/>
        <v>0</v>
      </c>
      <c r="AL1566" s="31">
        <f t="shared" si="4036"/>
        <v>0</v>
      </c>
      <c r="AM1566" s="31">
        <f t="shared" si="4037"/>
        <v>0</v>
      </c>
      <c r="AN1566" s="31">
        <f t="shared" si="4038"/>
        <v>0</v>
      </c>
      <c r="AO1566" s="31">
        <f t="shared" si="4039"/>
        <v>0</v>
      </c>
      <c r="AP1566" s="31">
        <f t="shared" si="4040"/>
        <v>0</v>
      </c>
      <c r="AQ1566" s="31">
        <f t="shared" si="4041"/>
        <v>0</v>
      </c>
      <c r="AR1566" s="31">
        <f t="shared" si="4042"/>
        <v>0</v>
      </c>
      <c r="AS1566" s="31">
        <f t="shared" si="3852"/>
        <v>25.699999999999999</v>
      </c>
      <c r="AT1566" s="31">
        <f t="shared" si="3853"/>
        <v>0</v>
      </c>
      <c r="AU1566" s="31">
        <f t="shared" si="3854"/>
        <v>0</v>
      </c>
      <c r="AV1566" s="31">
        <f t="shared" si="4043"/>
        <v>0</v>
      </c>
      <c r="AW1566" s="32">
        <v>0</v>
      </c>
      <c r="AX1566" s="32"/>
      <c r="AY1566" s="19" t="s">
        <v>152</v>
      </c>
      <c r="AZ1566" s="19"/>
      <c r="BA1566" s="19"/>
      <c r="BB1566" s="19"/>
      <c r="BC1566" s="19"/>
      <c r="BD1566" s="19"/>
      <c r="BE1566" s="19"/>
    </row>
    <row r="1567" s="19" customFormat="1" ht="31.5">
      <c r="A1567" s="29" t="s">
        <v>520</v>
      </c>
      <c r="B1567" s="29" t="s">
        <v>61</v>
      </c>
      <c r="C1567" s="29" t="s">
        <v>329</v>
      </c>
      <c r="D1567" s="29" t="s">
        <v>496</v>
      </c>
      <c r="E1567" s="29"/>
      <c r="F1567" s="30" t="s">
        <v>497</v>
      </c>
      <c r="G1567" s="31">
        <f t="shared" si="4014"/>
        <v>25.699999999999999</v>
      </c>
      <c r="H1567" s="31">
        <f t="shared" si="4015"/>
        <v>0</v>
      </c>
      <c r="I1567" s="31">
        <f t="shared" si="4016"/>
        <v>0</v>
      </c>
      <c r="J1567" s="31">
        <f t="shared" si="4017"/>
        <v>0</v>
      </c>
      <c r="K1567" s="31">
        <f t="shared" si="4018"/>
        <v>0</v>
      </c>
      <c r="L1567" s="31">
        <f t="shared" si="4019"/>
        <v>0</v>
      </c>
      <c r="M1567" s="31">
        <f t="shared" si="3921"/>
        <v>25.699999999999999</v>
      </c>
      <c r="N1567" s="31">
        <f t="shared" si="3922"/>
        <v>0</v>
      </c>
      <c r="O1567" s="31">
        <f t="shared" si="3923"/>
        <v>0</v>
      </c>
      <c r="P1567" s="31">
        <f t="shared" si="4020"/>
        <v>0</v>
      </c>
      <c r="Q1567" s="31">
        <f t="shared" si="4021"/>
        <v>0</v>
      </c>
      <c r="R1567" s="31">
        <f t="shared" si="4022"/>
        <v>0</v>
      </c>
      <c r="S1567" s="31">
        <f t="shared" si="4023"/>
        <v>0</v>
      </c>
      <c r="T1567" s="31">
        <f t="shared" si="4024"/>
        <v>0</v>
      </c>
      <c r="U1567" s="31">
        <f t="shared" si="4025"/>
        <v>0</v>
      </c>
      <c r="V1567" s="31">
        <f t="shared" si="4026"/>
        <v>0</v>
      </c>
      <c r="W1567" s="31">
        <f t="shared" si="4027"/>
        <v>0</v>
      </c>
      <c r="X1567" s="31">
        <f t="shared" si="4028"/>
        <v>0</v>
      </c>
      <c r="Y1567" s="31">
        <f t="shared" si="4029"/>
        <v>0</v>
      </c>
      <c r="Z1567" s="31">
        <f t="shared" si="4030"/>
        <v>0</v>
      </c>
      <c r="AA1567" s="31">
        <f t="shared" si="4031"/>
        <v>0</v>
      </c>
      <c r="AB1567" s="31">
        <f t="shared" si="4032"/>
        <v>0</v>
      </c>
      <c r="AC1567" s="31">
        <f t="shared" si="3855"/>
        <v>25.699999999999999</v>
      </c>
      <c r="AD1567" s="31">
        <f t="shared" si="3856"/>
        <v>0</v>
      </c>
      <c r="AE1567" s="31">
        <f t="shared" si="3857"/>
        <v>0</v>
      </c>
      <c r="AF1567" s="31">
        <f t="shared" si="4033"/>
        <v>0</v>
      </c>
      <c r="AG1567" s="31">
        <f t="shared" si="3858"/>
        <v>25.699999999999999</v>
      </c>
      <c r="AH1567" s="31">
        <f t="shared" si="3859"/>
        <v>0</v>
      </c>
      <c r="AI1567" s="31">
        <f t="shared" si="3860"/>
        <v>0</v>
      </c>
      <c r="AJ1567" s="31">
        <f t="shared" si="4034"/>
        <v>0</v>
      </c>
      <c r="AK1567" s="31">
        <f t="shared" si="4035"/>
        <v>0</v>
      </c>
      <c r="AL1567" s="31">
        <f t="shared" si="4036"/>
        <v>0</v>
      </c>
      <c r="AM1567" s="31">
        <f t="shared" si="4037"/>
        <v>0</v>
      </c>
      <c r="AN1567" s="31">
        <f t="shared" si="4038"/>
        <v>0</v>
      </c>
      <c r="AO1567" s="31">
        <f t="shared" si="4039"/>
        <v>0</v>
      </c>
      <c r="AP1567" s="31">
        <f t="shared" si="4040"/>
        <v>0</v>
      </c>
      <c r="AQ1567" s="31">
        <f t="shared" si="4041"/>
        <v>0</v>
      </c>
      <c r="AR1567" s="31">
        <f t="shared" si="4042"/>
        <v>0</v>
      </c>
      <c r="AS1567" s="31">
        <f t="shared" si="3852"/>
        <v>25.699999999999999</v>
      </c>
      <c r="AT1567" s="31">
        <f t="shared" si="3853"/>
        <v>0</v>
      </c>
      <c r="AU1567" s="31">
        <f t="shared" si="3854"/>
        <v>0</v>
      </c>
      <c r="AV1567" s="31">
        <f t="shared" si="4043"/>
        <v>0</v>
      </c>
      <c r="AW1567" s="23"/>
      <c r="AX1567" s="23"/>
      <c r="AY1567" s="19"/>
      <c r="AZ1567" s="19"/>
      <c r="BA1567" s="19"/>
      <c r="BB1567" s="19"/>
      <c r="BC1567" s="19"/>
      <c r="BD1567" s="19"/>
      <c r="BE1567" s="19"/>
    </row>
    <row r="1568" s="19" customFormat="1" ht="31.5">
      <c r="A1568" s="29" t="s">
        <v>520</v>
      </c>
      <c r="B1568" s="29" t="s">
        <v>61</v>
      </c>
      <c r="C1568" s="29" t="s">
        <v>329</v>
      </c>
      <c r="D1568" s="29" t="s">
        <v>498</v>
      </c>
      <c r="E1568" s="29"/>
      <c r="F1568" s="30" t="s">
        <v>499</v>
      </c>
      <c r="G1568" s="31">
        <f t="shared" si="4014"/>
        <v>25.699999999999999</v>
      </c>
      <c r="H1568" s="31">
        <f t="shared" si="4015"/>
        <v>0</v>
      </c>
      <c r="I1568" s="31">
        <f t="shared" si="4016"/>
        <v>0</v>
      </c>
      <c r="J1568" s="31">
        <f t="shared" si="4017"/>
        <v>0</v>
      </c>
      <c r="K1568" s="31">
        <f t="shared" si="4018"/>
        <v>0</v>
      </c>
      <c r="L1568" s="31">
        <f t="shared" si="4019"/>
        <v>0</v>
      </c>
      <c r="M1568" s="31">
        <f t="shared" si="3921"/>
        <v>25.699999999999999</v>
      </c>
      <c r="N1568" s="31">
        <f t="shared" si="3922"/>
        <v>0</v>
      </c>
      <c r="O1568" s="31">
        <f t="shared" si="3923"/>
        <v>0</v>
      </c>
      <c r="P1568" s="31">
        <f t="shared" si="4020"/>
        <v>0</v>
      </c>
      <c r="Q1568" s="31">
        <f t="shared" si="4021"/>
        <v>0</v>
      </c>
      <c r="R1568" s="31">
        <f t="shared" si="4022"/>
        <v>0</v>
      </c>
      <c r="S1568" s="31">
        <f t="shared" si="4023"/>
        <v>0</v>
      </c>
      <c r="T1568" s="31">
        <f t="shared" si="4024"/>
        <v>0</v>
      </c>
      <c r="U1568" s="31">
        <f t="shared" si="4025"/>
        <v>0</v>
      </c>
      <c r="V1568" s="31">
        <f t="shared" si="4026"/>
        <v>0</v>
      </c>
      <c r="W1568" s="31">
        <f t="shared" si="4027"/>
        <v>0</v>
      </c>
      <c r="X1568" s="31">
        <f t="shared" si="4028"/>
        <v>0</v>
      </c>
      <c r="Y1568" s="31">
        <f t="shared" si="4029"/>
        <v>0</v>
      </c>
      <c r="Z1568" s="31">
        <f t="shared" si="4030"/>
        <v>0</v>
      </c>
      <c r="AA1568" s="31">
        <f t="shared" si="4031"/>
        <v>0</v>
      </c>
      <c r="AB1568" s="31">
        <f t="shared" si="4032"/>
        <v>0</v>
      </c>
      <c r="AC1568" s="31">
        <f t="shared" si="3855"/>
        <v>25.699999999999999</v>
      </c>
      <c r="AD1568" s="31">
        <f t="shared" si="3856"/>
        <v>0</v>
      </c>
      <c r="AE1568" s="31">
        <f t="shared" si="3857"/>
        <v>0</v>
      </c>
      <c r="AF1568" s="31">
        <f t="shared" si="4033"/>
        <v>0</v>
      </c>
      <c r="AG1568" s="31">
        <f t="shared" si="3858"/>
        <v>25.699999999999999</v>
      </c>
      <c r="AH1568" s="31">
        <f t="shared" si="3859"/>
        <v>0</v>
      </c>
      <c r="AI1568" s="31">
        <f t="shared" si="3860"/>
        <v>0</v>
      </c>
      <c r="AJ1568" s="31">
        <f t="shared" si="4034"/>
        <v>0</v>
      </c>
      <c r="AK1568" s="31">
        <f t="shared" si="4035"/>
        <v>0</v>
      </c>
      <c r="AL1568" s="31">
        <f t="shared" si="4036"/>
        <v>0</v>
      </c>
      <c r="AM1568" s="31">
        <f t="shared" si="4037"/>
        <v>0</v>
      </c>
      <c r="AN1568" s="31">
        <f t="shared" si="4038"/>
        <v>0</v>
      </c>
      <c r="AO1568" s="31">
        <f t="shared" si="4039"/>
        <v>0</v>
      </c>
      <c r="AP1568" s="31">
        <f t="shared" si="4040"/>
        <v>0</v>
      </c>
      <c r="AQ1568" s="31">
        <f t="shared" si="4041"/>
        <v>0</v>
      </c>
      <c r="AR1568" s="31">
        <f t="shared" si="4042"/>
        <v>0</v>
      </c>
      <c r="AS1568" s="31">
        <f t="shared" si="3852"/>
        <v>25.699999999999999</v>
      </c>
      <c r="AT1568" s="31">
        <f t="shared" si="3853"/>
        <v>0</v>
      </c>
      <c r="AU1568" s="31">
        <f t="shared" si="3854"/>
        <v>0</v>
      </c>
      <c r="AV1568" s="31">
        <f t="shared" si="4043"/>
        <v>0</v>
      </c>
      <c r="AW1568" s="23"/>
      <c r="AX1568" s="23"/>
      <c r="AY1568" s="19"/>
      <c r="AZ1568" s="19"/>
      <c r="BA1568" s="19"/>
      <c r="BB1568" s="19"/>
      <c r="BC1568" s="19"/>
      <c r="BD1568" s="19"/>
      <c r="BE1568" s="19"/>
    </row>
    <row r="1569" s="19" customFormat="1" ht="31.5">
      <c r="A1569" s="29" t="s">
        <v>520</v>
      </c>
      <c r="B1569" s="29" t="s">
        <v>61</v>
      </c>
      <c r="C1569" s="29" t="s">
        <v>329</v>
      </c>
      <c r="D1569" s="29" t="s">
        <v>498</v>
      </c>
      <c r="E1569" s="29" t="s">
        <v>39</v>
      </c>
      <c r="F1569" s="30" t="s">
        <v>40</v>
      </c>
      <c r="G1569" s="31">
        <v>25.699999999999999</v>
      </c>
      <c r="H1569" s="31"/>
      <c r="I1569" s="31"/>
      <c r="J1569" s="31"/>
      <c r="K1569" s="31"/>
      <c r="L1569" s="31"/>
      <c r="M1569" s="31">
        <f t="shared" si="3921"/>
        <v>25.699999999999999</v>
      </c>
      <c r="N1569" s="31">
        <f t="shared" si="3922"/>
        <v>0</v>
      </c>
      <c r="O1569" s="31">
        <f t="shared" si="3923"/>
        <v>0</v>
      </c>
      <c r="P1569" s="31"/>
      <c r="Q1569" s="31"/>
      <c r="R1569" s="31"/>
      <c r="S1569" s="31"/>
      <c r="T1569" s="31"/>
      <c r="U1569" s="31"/>
      <c r="V1569" s="31"/>
      <c r="W1569" s="31"/>
      <c r="X1569" s="31"/>
      <c r="Y1569" s="31"/>
      <c r="Z1569" s="31"/>
      <c r="AA1569" s="31"/>
      <c r="AB1569" s="31"/>
      <c r="AC1569" s="31">
        <f t="shared" si="3855"/>
        <v>25.699999999999999</v>
      </c>
      <c r="AD1569" s="31">
        <f t="shared" si="3856"/>
        <v>0</v>
      </c>
      <c r="AE1569" s="31">
        <f t="shared" si="3857"/>
        <v>0</v>
      </c>
      <c r="AF1569" s="31"/>
      <c r="AG1569" s="31">
        <f t="shared" si="3858"/>
        <v>25.699999999999999</v>
      </c>
      <c r="AH1569" s="31">
        <f t="shared" si="3859"/>
        <v>0</v>
      </c>
      <c r="AI1569" s="31">
        <f t="shared" si="3860"/>
        <v>0</v>
      </c>
      <c r="AJ1569" s="31"/>
      <c r="AK1569" s="31"/>
      <c r="AL1569" s="31"/>
      <c r="AM1569" s="31"/>
      <c r="AN1569" s="31"/>
      <c r="AO1569" s="31"/>
      <c r="AP1569" s="31"/>
      <c r="AQ1569" s="31"/>
      <c r="AR1569" s="31"/>
      <c r="AS1569" s="31">
        <f t="shared" si="3852"/>
        <v>25.699999999999999</v>
      </c>
      <c r="AT1569" s="31">
        <f t="shared" si="3853"/>
        <v>0</v>
      </c>
      <c r="AU1569" s="31">
        <f t="shared" si="3854"/>
        <v>0</v>
      </c>
      <c r="AV1569" s="31"/>
      <c r="AW1569" s="23"/>
      <c r="AX1569" s="23"/>
      <c r="AY1569" s="19"/>
      <c r="AZ1569" s="19"/>
      <c r="BA1569" s="19"/>
      <c r="BB1569" s="19"/>
      <c r="BC1569" s="19"/>
      <c r="BD1569" s="19"/>
      <c r="BE1569" s="19"/>
    </row>
    <row r="1570" s="24" customFormat="1">
      <c r="A1570" s="25" t="s">
        <v>520</v>
      </c>
      <c r="B1570" s="25" t="s">
        <v>61</v>
      </c>
      <c r="C1570" s="25" t="s">
        <v>63</v>
      </c>
      <c r="D1570" s="25"/>
      <c r="E1570" s="25"/>
      <c r="F1570" s="26" t="s">
        <v>64</v>
      </c>
      <c r="G1570" s="27">
        <f>G1571+G1576</f>
        <v>7314.0999999999995</v>
      </c>
      <c r="H1570" s="27">
        <f>H1571+H1576</f>
        <v>3981.3999999999996</v>
      </c>
      <c r="I1570" s="27">
        <f>I1571+I1576</f>
        <v>4125.6999999999998</v>
      </c>
      <c r="J1570" s="27">
        <f>J1571+J1576</f>
        <v>0</v>
      </c>
      <c r="K1570" s="27">
        <f>K1571+K1576</f>
        <v>0</v>
      </c>
      <c r="L1570" s="27">
        <f>L1571+L1576</f>
        <v>0</v>
      </c>
      <c r="M1570" s="27">
        <f t="shared" si="3921"/>
        <v>7314.0999999999995</v>
      </c>
      <c r="N1570" s="27">
        <f t="shared" si="3922"/>
        <v>3981.3999999999996</v>
      </c>
      <c r="O1570" s="27">
        <f t="shared" si="3923"/>
        <v>4125.6999999999998</v>
      </c>
      <c r="P1570" s="27">
        <f>P1571+P1576</f>
        <v>0</v>
      </c>
      <c r="Q1570" s="27">
        <f>Q1571+Q1576</f>
        <v>0</v>
      </c>
      <c r="R1570" s="27">
        <f>R1571+R1576</f>
        <v>512.5</v>
      </c>
      <c r="S1570" s="27">
        <f>S1571+S1576</f>
        <v>0</v>
      </c>
      <c r="T1570" s="27">
        <f>T1571+T1576</f>
        <v>0</v>
      </c>
      <c r="U1570" s="27">
        <f>U1571+U1576</f>
        <v>0</v>
      </c>
      <c r="V1570" s="27">
        <f>V1571+V1576</f>
        <v>3103.085</v>
      </c>
      <c r="W1570" s="27">
        <f>W1571+W1576</f>
        <v>0</v>
      </c>
      <c r="X1570" s="27">
        <f>X1571+X1576</f>
        <v>0</v>
      </c>
      <c r="Y1570" s="27">
        <f>Y1571+Y1576</f>
        <v>0</v>
      </c>
      <c r="Z1570" s="27">
        <f>Z1571+Z1576</f>
        <v>0</v>
      </c>
      <c r="AA1570" s="27">
        <f>AA1571+AA1576</f>
        <v>0</v>
      </c>
      <c r="AB1570" s="27">
        <f>AB1571+AB1576</f>
        <v>0</v>
      </c>
      <c r="AC1570" s="27">
        <f t="shared" si="3855"/>
        <v>7826.5999999999995</v>
      </c>
      <c r="AD1570" s="27">
        <f t="shared" si="3856"/>
        <v>7084.4849999999997</v>
      </c>
      <c r="AE1570" s="27">
        <f t="shared" si="3857"/>
        <v>4125.6999999999998</v>
      </c>
      <c r="AF1570" s="27">
        <f>AF1571+AF1576</f>
        <v>0</v>
      </c>
      <c r="AG1570" s="27">
        <f t="shared" si="3858"/>
        <v>7826.5999999999995</v>
      </c>
      <c r="AH1570" s="27">
        <f t="shared" si="3859"/>
        <v>7084.4849999999997</v>
      </c>
      <c r="AI1570" s="27">
        <f t="shared" si="3860"/>
        <v>4125.6999999999998</v>
      </c>
      <c r="AJ1570" s="27">
        <f>AJ1571+AJ1576</f>
        <v>0</v>
      </c>
      <c r="AK1570" s="27">
        <f>AK1571+AK1576</f>
        <v>0</v>
      </c>
      <c r="AL1570" s="27">
        <f>AL1571+AL1576</f>
        <v>-80</v>
      </c>
      <c r="AM1570" s="27">
        <f>AM1571+AM1576</f>
        <v>0</v>
      </c>
      <c r="AN1570" s="27">
        <f>AN1571+AN1576</f>
        <v>0</v>
      </c>
      <c r="AO1570" s="27">
        <f>AO1571+AO1576</f>
        <v>0</v>
      </c>
      <c r="AP1570" s="27">
        <f>AP1571+AP1576</f>
        <v>0</v>
      </c>
      <c r="AQ1570" s="27">
        <f>AQ1571+AQ1576</f>
        <v>0</v>
      </c>
      <c r="AR1570" s="27">
        <f>AR1571+AR1576</f>
        <v>0</v>
      </c>
      <c r="AS1570" s="27">
        <f t="shared" si="3852"/>
        <v>7746.5999999999995</v>
      </c>
      <c r="AT1570" s="27">
        <f t="shared" si="3853"/>
        <v>7084.4849999999997</v>
      </c>
      <c r="AU1570" s="27">
        <f t="shared" si="3854"/>
        <v>4125.6999999999998</v>
      </c>
      <c r="AV1570" s="27">
        <f>AV1571+AV1576</f>
        <v>0</v>
      </c>
      <c r="AW1570" s="28"/>
      <c r="AX1570" s="28"/>
      <c r="AY1570" s="24"/>
      <c r="AZ1570" s="24"/>
      <c r="BA1570" s="24"/>
      <c r="BB1570" s="24"/>
      <c r="BC1570" s="24"/>
      <c r="BD1570" s="24"/>
      <c r="BE1570" s="24"/>
    </row>
    <row r="1571" ht="31.5">
      <c r="A1571" s="29" t="s">
        <v>520</v>
      </c>
      <c r="B1571" s="29" t="s">
        <v>61</v>
      </c>
      <c r="C1571" s="29" t="s">
        <v>63</v>
      </c>
      <c r="D1571" s="29" t="s">
        <v>65</v>
      </c>
      <c r="E1571" s="36"/>
      <c r="F1571" s="30" t="s">
        <v>66</v>
      </c>
      <c r="G1571" s="31">
        <f t="shared" ref="G1571:G1609" si="4044">G1572</f>
        <v>58.200000000000003</v>
      </c>
      <c r="H1571" s="31">
        <f t="shared" ref="H1571:H1609" si="4045">H1572</f>
        <v>58.200000000000003</v>
      </c>
      <c r="I1571" s="31">
        <f t="shared" ref="I1571:I1609" si="4046">I1572</f>
        <v>58.200000000000003</v>
      </c>
      <c r="J1571" s="31">
        <f t="shared" ref="J1571:J1609" si="4047">J1572</f>
        <v>0</v>
      </c>
      <c r="K1571" s="31">
        <f t="shared" ref="K1571:K1609" si="4048">K1572</f>
        <v>0</v>
      </c>
      <c r="L1571" s="31">
        <f t="shared" ref="L1571:L1609" si="4049">L1572</f>
        <v>0</v>
      </c>
      <c r="M1571" s="31">
        <f t="shared" si="3921"/>
        <v>58.200000000000003</v>
      </c>
      <c r="N1571" s="31">
        <f t="shared" si="3922"/>
        <v>58.200000000000003</v>
      </c>
      <c r="O1571" s="31">
        <f t="shared" si="3923"/>
        <v>58.200000000000003</v>
      </c>
      <c r="P1571" s="31">
        <f t="shared" ref="P1571:P1609" si="4050">P1572</f>
        <v>0</v>
      </c>
      <c r="Q1571" s="31">
        <f t="shared" ref="Q1571:Q1609" si="4051">Q1572</f>
        <v>0</v>
      </c>
      <c r="R1571" s="31">
        <f t="shared" ref="R1571:R1609" si="4052">R1572</f>
        <v>512.5</v>
      </c>
      <c r="S1571" s="31">
        <f t="shared" ref="S1571:S1609" si="4053">S1572</f>
        <v>0</v>
      </c>
      <c r="T1571" s="31">
        <f t="shared" ref="T1571:T1609" si="4054">T1572</f>
        <v>0</v>
      </c>
      <c r="U1571" s="31">
        <f t="shared" ref="U1571:U1609" si="4055">U1572</f>
        <v>0</v>
      </c>
      <c r="V1571" s="31">
        <f t="shared" ref="V1571:V1609" si="4056">V1572</f>
        <v>0</v>
      </c>
      <c r="W1571" s="31">
        <f t="shared" ref="W1571:W1609" si="4057">W1572</f>
        <v>0</v>
      </c>
      <c r="X1571" s="31">
        <f t="shared" ref="X1571:X1609" si="4058">X1572</f>
        <v>0</v>
      </c>
      <c r="Y1571" s="31">
        <f t="shared" ref="Y1571:Y1609" si="4059">Y1572</f>
        <v>0</v>
      </c>
      <c r="Z1571" s="31">
        <f t="shared" ref="Z1571:Z1609" si="4060">Z1572</f>
        <v>0</v>
      </c>
      <c r="AA1571" s="31">
        <f t="shared" ref="AA1571:AA1609" si="4061">AA1572</f>
        <v>0</v>
      </c>
      <c r="AB1571" s="31">
        <f t="shared" ref="AB1571:AB1609" si="4062">AB1572</f>
        <v>0</v>
      </c>
      <c r="AC1571" s="31">
        <f t="shared" si="3855"/>
        <v>570.70000000000005</v>
      </c>
      <c r="AD1571" s="31">
        <f t="shared" si="3856"/>
        <v>58.200000000000003</v>
      </c>
      <c r="AE1571" s="31">
        <f t="shared" si="3857"/>
        <v>58.200000000000003</v>
      </c>
      <c r="AF1571" s="31">
        <f t="shared" ref="AF1571:AF1577" si="4063">AF1572</f>
        <v>0</v>
      </c>
      <c r="AG1571" s="31">
        <f t="shared" si="3858"/>
        <v>570.70000000000005</v>
      </c>
      <c r="AH1571" s="31">
        <f t="shared" si="3859"/>
        <v>58.200000000000003</v>
      </c>
      <c r="AI1571" s="31">
        <f t="shared" si="3860"/>
        <v>58.200000000000003</v>
      </c>
      <c r="AJ1571" s="31">
        <f t="shared" ref="AJ1571:AJ1577" si="4064">AJ1572</f>
        <v>0</v>
      </c>
      <c r="AK1571" s="31">
        <f t="shared" ref="AK1571:AK1577" si="4065">AK1572</f>
        <v>0</v>
      </c>
      <c r="AL1571" s="31">
        <f t="shared" ref="AL1571:AL1577" si="4066">AL1572</f>
        <v>-80</v>
      </c>
      <c r="AM1571" s="31">
        <f t="shared" ref="AM1571:AM1577" si="4067">AM1572</f>
        <v>0</v>
      </c>
      <c r="AN1571" s="31">
        <f t="shared" ref="AN1571:AN1577" si="4068">AN1572</f>
        <v>0</v>
      </c>
      <c r="AO1571" s="31">
        <f t="shared" ref="AO1571:AO1577" si="4069">AO1572</f>
        <v>0</v>
      </c>
      <c r="AP1571" s="31">
        <f t="shared" ref="AP1571:AP1577" si="4070">AP1572</f>
        <v>0</v>
      </c>
      <c r="AQ1571" s="31">
        <f t="shared" ref="AQ1571:AQ1577" si="4071">AQ1572</f>
        <v>0</v>
      </c>
      <c r="AR1571" s="31">
        <f t="shared" ref="AR1571:AR1577" si="4072">AR1572</f>
        <v>0</v>
      </c>
      <c r="AS1571" s="31">
        <f t="shared" si="3852"/>
        <v>490.70000000000005</v>
      </c>
      <c r="AT1571" s="31">
        <f t="shared" si="3853"/>
        <v>58.200000000000003</v>
      </c>
      <c r="AU1571" s="31">
        <f t="shared" si="3854"/>
        <v>58.200000000000003</v>
      </c>
      <c r="AV1571" s="31">
        <f t="shared" ref="AV1571:AV1577" si="4073">AV1572</f>
        <v>0</v>
      </c>
      <c r="AW1571" s="32"/>
      <c r="AX1571" s="32"/>
      <c r="AY1571" s="1"/>
      <c r="AZ1571" s="1"/>
      <c r="BA1571" s="1"/>
      <c r="BB1571" s="1"/>
      <c r="BC1571" s="1"/>
      <c r="BD1571" s="1"/>
      <c r="BE1571" s="1"/>
    </row>
    <row r="1572" hidden="1">
      <c r="A1572" s="29" t="s">
        <v>520</v>
      </c>
      <c r="B1572" s="29" t="s">
        <v>61</v>
      </c>
      <c r="C1572" s="29" t="s">
        <v>63</v>
      </c>
      <c r="D1572" s="29" t="s">
        <v>67</v>
      </c>
      <c r="E1572" s="16"/>
      <c r="F1572" s="30" t="s">
        <v>34</v>
      </c>
      <c r="G1572" s="31">
        <f t="shared" si="4044"/>
        <v>58.200000000000003</v>
      </c>
      <c r="H1572" s="31">
        <f t="shared" si="4045"/>
        <v>58.200000000000003</v>
      </c>
      <c r="I1572" s="31">
        <f t="shared" si="4046"/>
        <v>58.200000000000003</v>
      </c>
      <c r="J1572" s="31">
        <f t="shared" si="4047"/>
        <v>0</v>
      </c>
      <c r="K1572" s="31">
        <f t="shared" si="4048"/>
        <v>0</v>
      </c>
      <c r="L1572" s="31">
        <f t="shared" si="4049"/>
        <v>0</v>
      </c>
      <c r="M1572" s="31">
        <f t="shared" si="3921"/>
        <v>58.200000000000003</v>
      </c>
      <c r="N1572" s="31">
        <f t="shared" si="3922"/>
        <v>58.200000000000003</v>
      </c>
      <c r="O1572" s="31">
        <f t="shared" si="3923"/>
        <v>58.200000000000003</v>
      </c>
      <c r="P1572" s="31">
        <f t="shared" si="4050"/>
        <v>0</v>
      </c>
      <c r="Q1572" s="31">
        <f t="shared" si="4051"/>
        <v>0</v>
      </c>
      <c r="R1572" s="31">
        <f t="shared" si="4052"/>
        <v>512.5</v>
      </c>
      <c r="S1572" s="31">
        <f t="shared" si="4053"/>
        <v>0</v>
      </c>
      <c r="T1572" s="31">
        <f t="shared" si="4054"/>
        <v>0</v>
      </c>
      <c r="U1572" s="31">
        <f t="shared" si="4055"/>
        <v>0</v>
      </c>
      <c r="V1572" s="31">
        <f t="shared" si="4056"/>
        <v>0</v>
      </c>
      <c r="W1572" s="31">
        <f t="shared" si="4057"/>
        <v>0</v>
      </c>
      <c r="X1572" s="31">
        <f t="shared" si="4058"/>
        <v>0</v>
      </c>
      <c r="Y1572" s="31">
        <f t="shared" si="4059"/>
        <v>0</v>
      </c>
      <c r="Z1572" s="31">
        <f t="shared" si="4060"/>
        <v>0</v>
      </c>
      <c r="AA1572" s="31">
        <f t="shared" si="4061"/>
        <v>0</v>
      </c>
      <c r="AB1572" s="31">
        <f t="shared" si="4062"/>
        <v>0</v>
      </c>
      <c r="AC1572" s="31">
        <f t="shared" si="3855"/>
        <v>570.70000000000005</v>
      </c>
      <c r="AD1572" s="31">
        <f t="shared" si="3856"/>
        <v>58.200000000000003</v>
      </c>
      <c r="AE1572" s="31">
        <f t="shared" si="3857"/>
        <v>58.200000000000003</v>
      </c>
      <c r="AF1572" s="31">
        <f t="shared" si="4063"/>
        <v>0</v>
      </c>
      <c r="AG1572" s="31">
        <f t="shared" si="3858"/>
        <v>570.70000000000005</v>
      </c>
      <c r="AH1572" s="31">
        <f t="shared" si="3859"/>
        <v>58.200000000000003</v>
      </c>
      <c r="AI1572" s="31">
        <f t="shared" si="3860"/>
        <v>58.200000000000003</v>
      </c>
      <c r="AJ1572" s="31">
        <f t="shared" si="4064"/>
        <v>0</v>
      </c>
      <c r="AK1572" s="31">
        <f t="shared" si="4065"/>
        <v>0</v>
      </c>
      <c r="AL1572" s="31">
        <f t="shared" si="4066"/>
        <v>-80</v>
      </c>
      <c r="AM1572" s="31">
        <f t="shared" si="4067"/>
        <v>0</v>
      </c>
      <c r="AN1572" s="31">
        <f t="shared" si="4068"/>
        <v>0</v>
      </c>
      <c r="AO1572" s="31">
        <f t="shared" si="4069"/>
        <v>0</v>
      </c>
      <c r="AP1572" s="31">
        <f t="shared" si="4070"/>
        <v>0</v>
      </c>
      <c r="AQ1572" s="31">
        <f t="shared" si="4071"/>
        <v>0</v>
      </c>
      <c r="AR1572" s="31">
        <f t="shared" si="4072"/>
        <v>0</v>
      </c>
      <c r="AS1572" s="31">
        <f t="shared" si="3852"/>
        <v>490.70000000000005</v>
      </c>
      <c r="AT1572" s="31">
        <f t="shared" si="3853"/>
        <v>58.200000000000003</v>
      </c>
      <c r="AU1572" s="31">
        <f t="shared" si="3854"/>
        <v>58.200000000000003</v>
      </c>
      <c r="AV1572" s="31">
        <f t="shared" si="4073"/>
        <v>0</v>
      </c>
      <c r="AW1572" s="32">
        <v>0</v>
      </c>
      <c r="AX1572" s="32"/>
      <c r="AY1572" s="1" t="s">
        <v>152</v>
      </c>
      <c r="AZ1572" s="1"/>
      <c r="BA1572" s="1"/>
      <c r="BB1572" s="1"/>
      <c r="BC1572" s="1"/>
      <c r="BD1572" s="1"/>
      <c r="BE1572" s="1"/>
    </row>
    <row r="1573" ht="31.5">
      <c r="A1573" s="29" t="s">
        <v>520</v>
      </c>
      <c r="B1573" s="29" t="s">
        <v>61</v>
      </c>
      <c r="C1573" s="29" t="s">
        <v>63</v>
      </c>
      <c r="D1573" s="29" t="s">
        <v>68</v>
      </c>
      <c r="E1573" s="16"/>
      <c r="F1573" s="30" t="s">
        <v>69</v>
      </c>
      <c r="G1573" s="31">
        <f t="shared" si="4044"/>
        <v>58.200000000000003</v>
      </c>
      <c r="H1573" s="31">
        <f t="shared" si="4045"/>
        <v>58.200000000000003</v>
      </c>
      <c r="I1573" s="31">
        <f t="shared" si="4046"/>
        <v>58.200000000000003</v>
      </c>
      <c r="J1573" s="31">
        <f t="shared" si="4047"/>
        <v>0</v>
      </c>
      <c r="K1573" s="31">
        <f t="shared" si="4048"/>
        <v>0</v>
      </c>
      <c r="L1573" s="31">
        <f t="shared" si="4049"/>
        <v>0</v>
      </c>
      <c r="M1573" s="31">
        <f t="shared" si="3921"/>
        <v>58.200000000000003</v>
      </c>
      <c r="N1573" s="31">
        <f t="shared" si="3922"/>
        <v>58.200000000000003</v>
      </c>
      <c r="O1573" s="31">
        <f t="shared" si="3923"/>
        <v>58.200000000000003</v>
      </c>
      <c r="P1573" s="31">
        <f t="shared" si="4050"/>
        <v>0</v>
      </c>
      <c r="Q1573" s="31">
        <f t="shared" si="4051"/>
        <v>0</v>
      </c>
      <c r="R1573" s="31">
        <f t="shared" si="4052"/>
        <v>512.5</v>
      </c>
      <c r="S1573" s="31">
        <f t="shared" si="4053"/>
        <v>0</v>
      </c>
      <c r="T1573" s="31">
        <f t="shared" si="4054"/>
        <v>0</v>
      </c>
      <c r="U1573" s="31">
        <f t="shared" si="4055"/>
        <v>0</v>
      </c>
      <c r="V1573" s="31">
        <f t="shared" si="4056"/>
        <v>0</v>
      </c>
      <c r="W1573" s="31">
        <f t="shared" si="4057"/>
        <v>0</v>
      </c>
      <c r="X1573" s="31">
        <f t="shared" si="4058"/>
        <v>0</v>
      </c>
      <c r="Y1573" s="31">
        <f t="shared" si="4059"/>
        <v>0</v>
      </c>
      <c r="Z1573" s="31">
        <f t="shared" si="4060"/>
        <v>0</v>
      </c>
      <c r="AA1573" s="31">
        <f t="shared" si="4061"/>
        <v>0</v>
      </c>
      <c r="AB1573" s="31">
        <f t="shared" si="4062"/>
        <v>0</v>
      </c>
      <c r="AC1573" s="31">
        <f t="shared" si="3855"/>
        <v>570.70000000000005</v>
      </c>
      <c r="AD1573" s="31">
        <f t="shared" si="3856"/>
        <v>58.200000000000003</v>
      </c>
      <c r="AE1573" s="31">
        <f t="shared" si="3857"/>
        <v>58.200000000000003</v>
      </c>
      <c r="AF1573" s="31">
        <f t="shared" si="4063"/>
        <v>0</v>
      </c>
      <c r="AG1573" s="31">
        <f t="shared" si="3858"/>
        <v>570.70000000000005</v>
      </c>
      <c r="AH1573" s="31">
        <f t="shared" si="3859"/>
        <v>58.200000000000003</v>
      </c>
      <c r="AI1573" s="31">
        <f t="shared" si="3860"/>
        <v>58.200000000000003</v>
      </c>
      <c r="AJ1573" s="31">
        <f t="shared" si="4064"/>
        <v>0</v>
      </c>
      <c r="AK1573" s="31">
        <f t="shared" si="4065"/>
        <v>0</v>
      </c>
      <c r="AL1573" s="31">
        <f t="shared" si="4066"/>
        <v>-80</v>
      </c>
      <c r="AM1573" s="31">
        <f t="shared" si="4067"/>
        <v>0</v>
      </c>
      <c r="AN1573" s="31">
        <f t="shared" si="4068"/>
        <v>0</v>
      </c>
      <c r="AO1573" s="31">
        <f t="shared" si="4069"/>
        <v>0</v>
      </c>
      <c r="AP1573" s="31">
        <f t="shared" si="4070"/>
        <v>0</v>
      </c>
      <c r="AQ1573" s="31">
        <f t="shared" si="4071"/>
        <v>0</v>
      </c>
      <c r="AR1573" s="31">
        <f t="shared" si="4072"/>
        <v>0</v>
      </c>
      <c r="AS1573" s="31">
        <f t="shared" si="3852"/>
        <v>490.70000000000005</v>
      </c>
      <c r="AT1573" s="31">
        <f t="shared" si="3853"/>
        <v>58.200000000000003</v>
      </c>
      <c r="AU1573" s="31">
        <f t="shared" si="3854"/>
        <v>58.200000000000003</v>
      </c>
      <c r="AV1573" s="31">
        <f t="shared" si="4073"/>
        <v>0</v>
      </c>
      <c r="AW1573" s="32"/>
      <c r="AX1573" s="32"/>
      <c r="AY1573" s="1"/>
      <c r="AZ1573" s="1"/>
      <c r="BA1573" s="1"/>
      <c r="BB1573" s="1"/>
      <c r="BC1573" s="1"/>
      <c r="BD1573" s="1"/>
      <c r="BE1573" s="1"/>
    </row>
    <row r="1574" ht="47.25">
      <c r="A1574" s="29" t="s">
        <v>520</v>
      </c>
      <c r="B1574" s="29" t="s">
        <v>61</v>
      </c>
      <c r="C1574" s="29" t="s">
        <v>63</v>
      </c>
      <c r="D1574" s="29" t="s">
        <v>474</v>
      </c>
      <c r="E1574" s="16"/>
      <c r="F1574" s="30" t="s">
        <v>475</v>
      </c>
      <c r="G1574" s="31">
        <f t="shared" si="4044"/>
        <v>58.200000000000003</v>
      </c>
      <c r="H1574" s="31">
        <f t="shared" si="4045"/>
        <v>58.200000000000003</v>
      </c>
      <c r="I1574" s="31">
        <f t="shared" si="4046"/>
        <v>58.200000000000003</v>
      </c>
      <c r="J1574" s="31">
        <f t="shared" si="4047"/>
        <v>0</v>
      </c>
      <c r="K1574" s="31">
        <f t="shared" si="4048"/>
        <v>0</v>
      </c>
      <c r="L1574" s="31">
        <f t="shared" si="4049"/>
        <v>0</v>
      </c>
      <c r="M1574" s="31">
        <f t="shared" si="3921"/>
        <v>58.200000000000003</v>
      </c>
      <c r="N1574" s="31">
        <f t="shared" si="3922"/>
        <v>58.200000000000003</v>
      </c>
      <c r="O1574" s="31">
        <f t="shared" si="3923"/>
        <v>58.200000000000003</v>
      </c>
      <c r="P1574" s="31">
        <f t="shared" si="4050"/>
        <v>0</v>
      </c>
      <c r="Q1574" s="31">
        <f t="shared" si="4051"/>
        <v>0</v>
      </c>
      <c r="R1574" s="31">
        <f t="shared" si="4052"/>
        <v>512.5</v>
      </c>
      <c r="S1574" s="31">
        <f t="shared" si="4053"/>
        <v>0</v>
      </c>
      <c r="T1574" s="31">
        <f t="shared" si="4054"/>
        <v>0</v>
      </c>
      <c r="U1574" s="31">
        <f t="shared" si="4055"/>
        <v>0</v>
      </c>
      <c r="V1574" s="31">
        <f t="shared" si="4056"/>
        <v>0</v>
      </c>
      <c r="W1574" s="31">
        <f t="shared" si="4057"/>
        <v>0</v>
      </c>
      <c r="X1574" s="31">
        <f t="shared" si="4058"/>
        <v>0</v>
      </c>
      <c r="Y1574" s="31">
        <f t="shared" si="4059"/>
        <v>0</v>
      </c>
      <c r="Z1574" s="31">
        <f t="shared" si="4060"/>
        <v>0</v>
      </c>
      <c r="AA1574" s="31">
        <f t="shared" si="4061"/>
        <v>0</v>
      </c>
      <c r="AB1574" s="31">
        <f t="shared" si="4062"/>
        <v>0</v>
      </c>
      <c r="AC1574" s="31">
        <f t="shared" si="3855"/>
        <v>570.70000000000005</v>
      </c>
      <c r="AD1574" s="31">
        <f t="shared" si="3856"/>
        <v>58.200000000000003</v>
      </c>
      <c r="AE1574" s="31">
        <f t="shared" si="3857"/>
        <v>58.200000000000003</v>
      </c>
      <c r="AF1574" s="31">
        <f t="shared" si="4063"/>
        <v>0</v>
      </c>
      <c r="AG1574" s="31">
        <f t="shared" si="3858"/>
        <v>570.70000000000005</v>
      </c>
      <c r="AH1574" s="31">
        <f t="shared" si="3859"/>
        <v>58.200000000000003</v>
      </c>
      <c r="AI1574" s="31">
        <f t="shared" si="3860"/>
        <v>58.200000000000003</v>
      </c>
      <c r="AJ1574" s="31">
        <f t="shared" si="4064"/>
        <v>0</v>
      </c>
      <c r="AK1574" s="31">
        <f t="shared" si="4065"/>
        <v>0</v>
      </c>
      <c r="AL1574" s="31">
        <f t="shared" si="4066"/>
        <v>-80</v>
      </c>
      <c r="AM1574" s="31">
        <f t="shared" si="4067"/>
        <v>0</v>
      </c>
      <c r="AN1574" s="31">
        <f t="shared" si="4068"/>
        <v>0</v>
      </c>
      <c r="AO1574" s="31">
        <f t="shared" si="4069"/>
        <v>0</v>
      </c>
      <c r="AP1574" s="31">
        <f t="shared" si="4070"/>
        <v>0</v>
      </c>
      <c r="AQ1574" s="31">
        <f t="shared" si="4071"/>
        <v>0</v>
      </c>
      <c r="AR1574" s="31">
        <f t="shared" si="4072"/>
        <v>0</v>
      </c>
      <c r="AS1574" s="31">
        <f t="shared" si="3852"/>
        <v>490.70000000000005</v>
      </c>
      <c r="AT1574" s="31">
        <f t="shared" si="3853"/>
        <v>58.200000000000003</v>
      </c>
      <c r="AU1574" s="31">
        <f t="shared" si="3854"/>
        <v>58.200000000000003</v>
      </c>
      <c r="AV1574" s="31">
        <f t="shared" si="4073"/>
        <v>0</v>
      </c>
      <c r="AW1574" s="32"/>
      <c r="AX1574" s="32"/>
      <c r="AY1574" s="1"/>
      <c r="AZ1574" s="1"/>
      <c r="BA1574" s="1"/>
      <c r="BB1574" s="1"/>
      <c r="BC1574" s="1"/>
      <c r="BD1574" s="1"/>
      <c r="BE1574" s="1"/>
    </row>
    <row r="1575" ht="31.5">
      <c r="A1575" s="29" t="s">
        <v>520</v>
      </c>
      <c r="B1575" s="29" t="s">
        <v>61</v>
      </c>
      <c r="C1575" s="29" t="s">
        <v>63</v>
      </c>
      <c r="D1575" s="29" t="s">
        <v>474</v>
      </c>
      <c r="E1575" s="15" t="s">
        <v>39</v>
      </c>
      <c r="F1575" s="30" t="s">
        <v>40</v>
      </c>
      <c r="G1575" s="31">
        <v>58.200000000000003</v>
      </c>
      <c r="H1575" s="31">
        <v>58.200000000000003</v>
      </c>
      <c r="I1575" s="31">
        <v>58.200000000000003</v>
      </c>
      <c r="J1575" s="31"/>
      <c r="K1575" s="31"/>
      <c r="L1575" s="31"/>
      <c r="M1575" s="31">
        <f t="shared" si="3921"/>
        <v>58.200000000000003</v>
      </c>
      <c r="N1575" s="31">
        <f t="shared" si="3922"/>
        <v>58.200000000000003</v>
      </c>
      <c r="O1575" s="31">
        <f t="shared" si="3923"/>
        <v>58.200000000000003</v>
      </c>
      <c r="P1575" s="31"/>
      <c r="Q1575" s="31"/>
      <c r="R1575" s="31">
        <v>512.5</v>
      </c>
      <c r="S1575" s="31"/>
      <c r="T1575" s="31"/>
      <c r="U1575" s="31"/>
      <c r="V1575" s="31"/>
      <c r="W1575" s="31"/>
      <c r="X1575" s="31"/>
      <c r="Y1575" s="31"/>
      <c r="Z1575" s="31"/>
      <c r="AA1575" s="31"/>
      <c r="AB1575" s="31"/>
      <c r="AC1575" s="31">
        <f t="shared" si="3855"/>
        <v>570.70000000000005</v>
      </c>
      <c r="AD1575" s="31">
        <f t="shared" si="3856"/>
        <v>58.200000000000003</v>
      </c>
      <c r="AE1575" s="31">
        <f t="shared" si="3857"/>
        <v>58.200000000000003</v>
      </c>
      <c r="AF1575" s="31"/>
      <c r="AG1575" s="31">
        <f t="shared" si="3858"/>
        <v>570.70000000000005</v>
      </c>
      <c r="AH1575" s="31">
        <f t="shared" si="3859"/>
        <v>58.200000000000003</v>
      </c>
      <c r="AI1575" s="31">
        <f t="shared" si="3860"/>
        <v>58.200000000000003</v>
      </c>
      <c r="AJ1575" s="31"/>
      <c r="AK1575" s="31"/>
      <c r="AL1575" s="31">
        <v>-80</v>
      </c>
      <c r="AM1575" s="31"/>
      <c r="AN1575" s="31"/>
      <c r="AO1575" s="31"/>
      <c r="AP1575" s="31"/>
      <c r="AQ1575" s="31"/>
      <c r="AR1575" s="31"/>
      <c r="AS1575" s="31">
        <f t="shared" si="3852"/>
        <v>490.70000000000005</v>
      </c>
      <c r="AT1575" s="31">
        <f t="shared" si="3853"/>
        <v>58.200000000000003</v>
      </c>
      <c r="AU1575" s="31">
        <f t="shared" si="3854"/>
        <v>58.200000000000003</v>
      </c>
      <c r="AV1575" s="31"/>
      <c r="AW1575" s="32"/>
      <c r="AX1575" s="32"/>
      <c r="AY1575" s="1"/>
      <c r="AZ1575" s="1"/>
      <c r="BA1575" s="1"/>
      <c r="BB1575" s="1"/>
      <c r="BC1575" s="1"/>
      <c r="BD1575" s="1"/>
      <c r="BE1575" s="1"/>
    </row>
    <row r="1576" ht="31.5">
      <c r="A1576" s="29" t="s">
        <v>520</v>
      </c>
      <c r="B1576" s="29" t="s">
        <v>61</v>
      </c>
      <c r="C1576" s="29" t="s">
        <v>63</v>
      </c>
      <c r="D1576" s="29" t="s">
        <v>465</v>
      </c>
      <c r="E1576" s="16"/>
      <c r="F1576" s="30" t="s">
        <v>466</v>
      </c>
      <c r="G1576" s="31">
        <f t="shared" si="4044"/>
        <v>7255.8999999999996</v>
      </c>
      <c r="H1576" s="31">
        <f t="shared" si="4045"/>
        <v>3923.1999999999998</v>
      </c>
      <c r="I1576" s="31">
        <f t="shared" si="4046"/>
        <v>4067.5</v>
      </c>
      <c r="J1576" s="31">
        <f t="shared" si="4047"/>
        <v>0</v>
      </c>
      <c r="K1576" s="31">
        <f t="shared" si="4048"/>
        <v>0</v>
      </c>
      <c r="L1576" s="31">
        <f t="shared" si="4049"/>
        <v>0</v>
      </c>
      <c r="M1576" s="31">
        <f t="shared" si="3921"/>
        <v>7255.8999999999996</v>
      </c>
      <c r="N1576" s="31">
        <f t="shared" si="3922"/>
        <v>3923.1999999999998</v>
      </c>
      <c r="O1576" s="31">
        <f t="shared" si="3923"/>
        <v>4067.5</v>
      </c>
      <c r="P1576" s="31">
        <f t="shared" si="4050"/>
        <v>0</v>
      </c>
      <c r="Q1576" s="31">
        <f t="shared" si="4051"/>
        <v>0</v>
      </c>
      <c r="R1576" s="31">
        <f t="shared" si="4052"/>
        <v>0</v>
      </c>
      <c r="S1576" s="31">
        <f t="shared" si="4053"/>
        <v>0</v>
      </c>
      <c r="T1576" s="31">
        <f t="shared" si="4054"/>
        <v>0</v>
      </c>
      <c r="U1576" s="31">
        <f t="shared" si="4055"/>
        <v>0</v>
      </c>
      <c r="V1576" s="31">
        <f t="shared" si="4056"/>
        <v>3103.085</v>
      </c>
      <c r="W1576" s="31">
        <f t="shared" si="4057"/>
        <v>0</v>
      </c>
      <c r="X1576" s="31">
        <f t="shared" si="4058"/>
        <v>0</v>
      </c>
      <c r="Y1576" s="31">
        <f t="shared" si="4059"/>
        <v>0</v>
      </c>
      <c r="Z1576" s="31">
        <f t="shared" si="4060"/>
        <v>0</v>
      </c>
      <c r="AA1576" s="31">
        <f t="shared" si="4061"/>
        <v>0</v>
      </c>
      <c r="AB1576" s="31">
        <f t="shared" si="4062"/>
        <v>0</v>
      </c>
      <c r="AC1576" s="31">
        <f t="shared" si="3855"/>
        <v>7255.8999999999996</v>
      </c>
      <c r="AD1576" s="31">
        <f t="shared" si="3856"/>
        <v>7026.2849999999999</v>
      </c>
      <c r="AE1576" s="31">
        <f t="shared" si="3857"/>
        <v>4067.5</v>
      </c>
      <c r="AF1576" s="31">
        <f t="shared" si="4063"/>
        <v>0</v>
      </c>
      <c r="AG1576" s="31">
        <f t="shared" si="3858"/>
        <v>7255.8999999999996</v>
      </c>
      <c r="AH1576" s="31">
        <f t="shared" si="3859"/>
        <v>7026.2849999999999</v>
      </c>
      <c r="AI1576" s="31">
        <f t="shared" si="3860"/>
        <v>4067.5</v>
      </c>
      <c r="AJ1576" s="31">
        <f t="shared" si="4064"/>
        <v>0</v>
      </c>
      <c r="AK1576" s="31">
        <f t="shared" si="4065"/>
        <v>0</v>
      </c>
      <c r="AL1576" s="31">
        <f t="shared" si="4066"/>
        <v>0</v>
      </c>
      <c r="AM1576" s="31">
        <f t="shared" si="4067"/>
        <v>0</v>
      </c>
      <c r="AN1576" s="31">
        <f t="shared" si="4068"/>
        <v>0</v>
      </c>
      <c r="AO1576" s="31">
        <f t="shared" si="4069"/>
        <v>0</v>
      </c>
      <c r="AP1576" s="31">
        <f t="shared" si="4070"/>
        <v>0</v>
      </c>
      <c r="AQ1576" s="31">
        <f t="shared" si="4071"/>
        <v>0</v>
      </c>
      <c r="AR1576" s="31">
        <f t="shared" si="4072"/>
        <v>0</v>
      </c>
      <c r="AS1576" s="31">
        <f t="shared" ref="AS1576:AS1639" si="4074">AG1576+AJ1576+AK1576+AL1576+AM1576</f>
        <v>7255.8999999999996</v>
      </c>
      <c r="AT1576" s="31">
        <f t="shared" ref="AT1576:AT1639" si="4075">AH1576+AN1576+AO1576+AP1576</f>
        <v>7026.2849999999999</v>
      </c>
      <c r="AU1576" s="31">
        <f t="shared" ref="AU1576:AU1639" si="4076">AI1576+AR1576+AQ1576</f>
        <v>4067.5</v>
      </c>
      <c r="AV1576" s="31">
        <f t="shared" si="4073"/>
        <v>0</v>
      </c>
      <c r="AW1576" s="32"/>
      <c r="AX1576" s="32"/>
      <c r="AY1576" s="1"/>
      <c r="AZ1576" s="1"/>
      <c r="BA1576" s="1"/>
      <c r="BB1576" s="1"/>
      <c r="BC1576" s="1"/>
      <c r="BD1576" s="1"/>
      <c r="BE1576" s="1"/>
    </row>
    <row r="1577" hidden="1">
      <c r="A1577" s="29" t="s">
        <v>520</v>
      </c>
      <c r="B1577" s="29" t="s">
        <v>61</v>
      </c>
      <c r="C1577" s="29" t="s">
        <v>63</v>
      </c>
      <c r="D1577" s="29" t="s">
        <v>478</v>
      </c>
      <c r="E1577" s="16"/>
      <c r="F1577" s="30" t="s">
        <v>34</v>
      </c>
      <c r="G1577" s="31">
        <f t="shared" si="4044"/>
        <v>7255.8999999999996</v>
      </c>
      <c r="H1577" s="31">
        <f t="shared" si="4045"/>
        <v>3923.1999999999998</v>
      </c>
      <c r="I1577" s="31">
        <f t="shared" si="4046"/>
        <v>4067.5</v>
      </c>
      <c r="J1577" s="31">
        <f t="shared" si="4047"/>
        <v>0</v>
      </c>
      <c r="K1577" s="31">
        <f t="shared" si="4048"/>
        <v>0</v>
      </c>
      <c r="L1577" s="31">
        <f t="shared" si="4049"/>
        <v>0</v>
      </c>
      <c r="M1577" s="31">
        <f t="shared" si="3921"/>
        <v>7255.8999999999996</v>
      </c>
      <c r="N1577" s="31">
        <f t="shared" si="3922"/>
        <v>3923.1999999999998</v>
      </c>
      <c r="O1577" s="31">
        <f t="shared" si="3923"/>
        <v>4067.5</v>
      </c>
      <c r="P1577" s="31">
        <f t="shared" si="4050"/>
        <v>0</v>
      </c>
      <c r="Q1577" s="31">
        <f t="shared" si="4051"/>
        <v>0</v>
      </c>
      <c r="R1577" s="31">
        <f t="shared" si="4052"/>
        <v>0</v>
      </c>
      <c r="S1577" s="31">
        <f t="shared" si="4053"/>
        <v>0</v>
      </c>
      <c r="T1577" s="31">
        <f t="shared" si="4054"/>
        <v>0</v>
      </c>
      <c r="U1577" s="31">
        <f t="shared" si="4055"/>
        <v>0</v>
      </c>
      <c r="V1577" s="31">
        <f t="shared" si="4056"/>
        <v>3103.085</v>
      </c>
      <c r="W1577" s="31">
        <f t="shared" si="4057"/>
        <v>0</v>
      </c>
      <c r="X1577" s="31">
        <f t="shared" si="4058"/>
        <v>0</v>
      </c>
      <c r="Y1577" s="31">
        <f t="shared" si="4059"/>
        <v>0</v>
      </c>
      <c r="Z1577" s="31">
        <f t="shared" si="4060"/>
        <v>0</v>
      </c>
      <c r="AA1577" s="31">
        <f t="shared" si="4061"/>
        <v>0</v>
      </c>
      <c r="AB1577" s="31">
        <f t="shared" si="4062"/>
        <v>0</v>
      </c>
      <c r="AC1577" s="31">
        <f t="shared" si="3855"/>
        <v>7255.8999999999996</v>
      </c>
      <c r="AD1577" s="31">
        <f t="shared" si="3856"/>
        <v>7026.2849999999999</v>
      </c>
      <c r="AE1577" s="31">
        <f t="shared" si="3857"/>
        <v>4067.5</v>
      </c>
      <c r="AF1577" s="31">
        <f t="shared" si="4063"/>
        <v>0</v>
      </c>
      <c r="AG1577" s="31">
        <f t="shared" si="3858"/>
        <v>7255.8999999999996</v>
      </c>
      <c r="AH1577" s="31">
        <f t="shared" si="3859"/>
        <v>7026.2849999999999</v>
      </c>
      <c r="AI1577" s="31">
        <f t="shared" si="3860"/>
        <v>4067.5</v>
      </c>
      <c r="AJ1577" s="31">
        <f t="shared" si="4064"/>
        <v>0</v>
      </c>
      <c r="AK1577" s="31">
        <f t="shared" si="4065"/>
        <v>0</v>
      </c>
      <c r="AL1577" s="31">
        <f t="shared" si="4066"/>
        <v>0</v>
      </c>
      <c r="AM1577" s="31">
        <f t="shared" si="4067"/>
        <v>0</v>
      </c>
      <c r="AN1577" s="31">
        <f t="shared" si="4068"/>
        <v>0</v>
      </c>
      <c r="AO1577" s="31">
        <f t="shared" si="4069"/>
        <v>0</v>
      </c>
      <c r="AP1577" s="31">
        <f t="shared" si="4070"/>
        <v>0</v>
      </c>
      <c r="AQ1577" s="31">
        <f t="shared" si="4071"/>
        <v>0</v>
      </c>
      <c r="AR1577" s="31">
        <f t="shared" si="4072"/>
        <v>0</v>
      </c>
      <c r="AS1577" s="31">
        <f t="shared" si="4074"/>
        <v>7255.8999999999996</v>
      </c>
      <c r="AT1577" s="31">
        <f t="shared" si="4075"/>
        <v>7026.2849999999999</v>
      </c>
      <c r="AU1577" s="31">
        <f t="shared" si="4076"/>
        <v>4067.5</v>
      </c>
      <c r="AV1577" s="31">
        <f t="shared" si="4073"/>
        <v>0</v>
      </c>
      <c r="AW1577" s="32">
        <v>0</v>
      </c>
      <c r="AX1577" s="32"/>
      <c r="AY1577" s="1" t="s">
        <v>152</v>
      </c>
      <c r="AZ1577" s="1"/>
      <c r="BA1577" s="1"/>
      <c r="BB1577" s="1"/>
      <c r="BC1577" s="1"/>
      <c r="BD1577" s="1"/>
      <c r="BE1577" s="1"/>
    </row>
    <row r="1578" ht="47.25">
      <c r="A1578" s="29" t="s">
        <v>520</v>
      </c>
      <c r="B1578" s="29" t="s">
        <v>61</v>
      </c>
      <c r="C1578" s="29" t="s">
        <v>63</v>
      </c>
      <c r="D1578" s="29" t="s">
        <v>479</v>
      </c>
      <c r="E1578" s="16"/>
      <c r="F1578" s="30" t="s">
        <v>480</v>
      </c>
      <c r="G1578" s="31">
        <f t="shared" si="4044"/>
        <v>7255.8999999999996</v>
      </c>
      <c r="H1578" s="31">
        <f t="shared" si="4045"/>
        <v>3923.1999999999998</v>
      </c>
      <c r="I1578" s="31">
        <f t="shared" si="4046"/>
        <v>4067.5</v>
      </c>
      <c r="J1578" s="31">
        <f t="shared" si="4047"/>
        <v>0</v>
      </c>
      <c r="K1578" s="31">
        <f t="shared" si="4048"/>
        <v>0</v>
      </c>
      <c r="L1578" s="31">
        <f t="shared" si="4049"/>
        <v>0</v>
      </c>
      <c r="M1578" s="31">
        <f t="shared" si="3921"/>
        <v>7255.8999999999996</v>
      </c>
      <c r="N1578" s="31">
        <f t="shared" si="3922"/>
        <v>3923.1999999999998</v>
      </c>
      <c r="O1578" s="31">
        <f t="shared" si="3923"/>
        <v>4067.5</v>
      </c>
      <c r="P1578" s="31">
        <f>P1579+P1581</f>
        <v>0</v>
      </c>
      <c r="Q1578" s="31">
        <f>Q1579+Q1581</f>
        <v>0</v>
      </c>
      <c r="R1578" s="31">
        <f>R1579+R1581</f>
        <v>0</v>
      </c>
      <c r="S1578" s="31">
        <f>S1579+S1581</f>
        <v>0</v>
      </c>
      <c r="T1578" s="31">
        <f>T1579+T1581</f>
        <v>0</v>
      </c>
      <c r="U1578" s="31">
        <f>U1579+U1581</f>
        <v>0</v>
      </c>
      <c r="V1578" s="31">
        <f>V1579+V1581</f>
        <v>3103.085</v>
      </c>
      <c r="W1578" s="31">
        <f>W1579+W1581</f>
        <v>0</v>
      </c>
      <c r="X1578" s="31">
        <f>X1579+X1581</f>
        <v>0</v>
      </c>
      <c r="Y1578" s="31">
        <f>Y1579+Y1581</f>
        <v>0</v>
      </c>
      <c r="Z1578" s="31">
        <f>Z1579+Z1581</f>
        <v>0</v>
      </c>
      <c r="AA1578" s="31">
        <f>AA1579+AA1581</f>
        <v>0</v>
      </c>
      <c r="AB1578" s="31">
        <f>AB1579+AB1581</f>
        <v>0</v>
      </c>
      <c r="AC1578" s="31">
        <f t="shared" ref="AC1578:AC1641" si="4077">M1578+R1578+P1578+Q1578+T1578+S1578</f>
        <v>7255.8999999999996</v>
      </c>
      <c r="AD1578" s="31">
        <f t="shared" ref="AD1578:AD1641" si="4078">N1578+V1578+X1578+U1578+W1578</f>
        <v>7026.2849999999999</v>
      </c>
      <c r="AE1578" s="31">
        <f t="shared" ref="AE1578:AE1641" si="4079">O1578+Z1578+AB1578+Y1578+AA1578</f>
        <v>4067.5</v>
      </c>
      <c r="AF1578" s="31">
        <f>AF1579+AF1581</f>
        <v>0</v>
      </c>
      <c r="AG1578" s="31">
        <f t="shared" ref="AG1578:AG1641" si="4080">AC1578+AF1578</f>
        <v>7255.8999999999996</v>
      </c>
      <c r="AH1578" s="31">
        <f t="shared" ref="AH1578:AH1641" si="4081">AD1578</f>
        <v>7026.2849999999999</v>
      </c>
      <c r="AI1578" s="31">
        <f t="shared" ref="AI1578:AI1641" si="4082">AE1578</f>
        <v>4067.5</v>
      </c>
      <c r="AJ1578" s="31">
        <f>AJ1579+AJ1581</f>
        <v>0</v>
      </c>
      <c r="AK1578" s="31">
        <f>AK1579+AK1581</f>
        <v>0</v>
      </c>
      <c r="AL1578" s="31">
        <f>AL1579+AL1581</f>
        <v>0</v>
      </c>
      <c r="AM1578" s="31">
        <f>AM1579+AM1581</f>
        <v>0</v>
      </c>
      <c r="AN1578" s="31">
        <f>AN1579+AN1581</f>
        <v>0</v>
      </c>
      <c r="AO1578" s="31">
        <f>AO1579+AO1581</f>
        <v>0</v>
      </c>
      <c r="AP1578" s="31">
        <f>AP1579+AP1581</f>
        <v>0</v>
      </c>
      <c r="AQ1578" s="31">
        <f>AQ1579+AQ1581</f>
        <v>0</v>
      </c>
      <c r="AR1578" s="31">
        <f>AR1579+AR1581</f>
        <v>0</v>
      </c>
      <c r="AS1578" s="31">
        <f t="shared" si="4074"/>
        <v>7255.8999999999996</v>
      </c>
      <c r="AT1578" s="31">
        <f t="shared" si="4075"/>
        <v>7026.2849999999999</v>
      </c>
      <c r="AU1578" s="31">
        <f t="shared" si="4076"/>
        <v>4067.5</v>
      </c>
      <c r="AV1578" s="31">
        <f>AV1579+AV1581</f>
        <v>0</v>
      </c>
      <c r="AW1578" s="32"/>
      <c r="AX1578" s="32"/>
      <c r="AY1578" s="1"/>
      <c r="AZ1578" s="1"/>
      <c r="BA1578" s="1"/>
      <c r="BB1578" s="1"/>
      <c r="BC1578" s="1"/>
      <c r="BD1578" s="1"/>
      <c r="BE1578" s="1"/>
    </row>
    <row r="1579" ht="31.5">
      <c r="A1579" s="29" t="s">
        <v>520</v>
      </c>
      <c r="B1579" s="29" t="s">
        <v>61</v>
      </c>
      <c r="C1579" s="29" t="s">
        <v>63</v>
      </c>
      <c r="D1579" s="29" t="s">
        <v>481</v>
      </c>
      <c r="E1579" s="16"/>
      <c r="F1579" s="30" t="s">
        <v>482</v>
      </c>
      <c r="G1579" s="31">
        <f t="shared" si="4044"/>
        <v>7255.8999999999996</v>
      </c>
      <c r="H1579" s="31">
        <f t="shared" si="4045"/>
        <v>3923.1999999999998</v>
      </c>
      <c r="I1579" s="31">
        <f t="shared" si="4046"/>
        <v>4067.5</v>
      </c>
      <c r="J1579" s="31">
        <f t="shared" si="4047"/>
        <v>0</v>
      </c>
      <c r="K1579" s="31">
        <f t="shared" si="4048"/>
        <v>0</v>
      </c>
      <c r="L1579" s="31">
        <f t="shared" si="4049"/>
        <v>0</v>
      </c>
      <c r="M1579" s="31">
        <f t="shared" si="3921"/>
        <v>7255.8999999999996</v>
      </c>
      <c r="N1579" s="31">
        <f t="shared" si="3922"/>
        <v>3923.1999999999998</v>
      </c>
      <c r="O1579" s="31">
        <f t="shared" si="3923"/>
        <v>4067.5</v>
      </c>
      <c r="P1579" s="31">
        <f t="shared" si="4050"/>
        <v>0</v>
      </c>
      <c r="Q1579" s="31">
        <f t="shared" si="4051"/>
        <v>0</v>
      </c>
      <c r="R1579" s="31">
        <f t="shared" si="4052"/>
        <v>0</v>
      </c>
      <c r="S1579" s="31">
        <f t="shared" si="4053"/>
        <v>0</v>
      </c>
      <c r="T1579" s="31">
        <f t="shared" si="4054"/>
        <v>0</v>
      </c>
      <c r="U1579" s="31">
        <f t="shared" si="4055"/>
        <v>0</v>
      </c>
      <c r="V1579" s="31">
        <f t="shared" si="4056"/>
        <v>2321.9299999999998</v>
      </c>
      <c r="W1579" s="31">
        <f t="shared" si="4057"/>
        <v>0</v>
      </c>
      <c r="X1579" s="31">
        <f t="shared" si="4058"/>
        <v>0</v>
      </c>
      <c r="Y1579" s="31">
        <f t="shared" si="4059"/>
        <v>0</v>
      </c>
      <c r="Z1579" s="31">
        <f t="shared" si="4060"/>
        <v>0</v>
      </c>
      <c r="AA1579" s="31">
        <f t="shared" si="4061"/>
        <v>0</v>
      </c>
      <c r="AB1579" s="31">
        <f t="shared" si="4062"/>
        <v>0</v>
      </c>
      <c r="AC1579" s="31">
        <f t="shared" si="4077"/>
        <v>7255.8999999999996</v>
      </c>
      <c r="AD1579" s="31">
        <f t="shared" si="4078"/>
        <v>6245.1299999999992</v>
      </c>
      <c r="AE1579" s="31">
        <f t="shared" si="4079"/>
        <v>4067.5</v>
      </c>
      <c r="AF1579" s="31">
        <f>AF1580</f>
        <v>0</v>
      </c>
      <c r="AG1579" s="31">
        <f t="shared" si="4080"/>
        <v>7255.8999999999996</v>
      </c>
      <c r="AH1579" s="31">
        <f t="shared" si="4081"/>
        <v>6245.1299999999992</v>
      </c>
      <c r="AI1579" s="31">
        <f t="shared" si="4082"/>
        <v>4067.5</v>
      </c>
      <c r="AJ1579" s="31">
        <f>AJ1580</f>
        <v>0</v>
      </c>
      <c r="AK1579" s="31">
        <f>AK1580</f>
        <v>0</v>
      </c>
      <c r="AL1579" s="31">
        <f>AL1580</f>
        <v>0</v>
      </c>
      <c r="AM1579" s="31">
        <f>AM1580</f>
        <v>0</v>
      </c>
      <c r="AN1579" s="31">
        <f>AN1580</f>
        <v>0</v>
      </c>
      <c r="AO1579" s="31">
        <f>AO1580</f>
        <v>0</v>
      </c>
      <c r="AP1579" s="31">
        <f>AP1580</f>
        <v>0</v>
      </c>
      <c r="AQ1579" s="31">
        <f>AQ1580</f>
        <v>0</v>
      </c>
      <c r="AR1579" s="31">
        <f>AR1580</f>
        <v>0</v>
      </c>
      <c r="AS1579" s="31">
        <f t="shared" si="4074"/>
        <v>7255.8999999999996</v>
      </c>
      <c r="AT1579" s="31">
        <f t="shared" si="4075"/>
        <v>6245.1299999999992</v>
      </c>
      <c r="AU1579" s="31">
        <f t="shared" si="4076"/>
        <v>4067.5</v>
      </c>
      <c r="AV1579" s="31">
        <f>AV1580</f>
        <v>0</v>
      </c>
      <c r="AW1579" s="32"/>
      <c r="AX1579" s="32"/>
      <c r="AY1579" s="1"/>
      <c r="AZ1579" s="1"/>
      <c r="BA1579" s="1"/>
      <c r="BB1579" s="1"/>
      <c r="BC1579" s="1"/>
      <c r="BD1579" s="1"/>
      <c r="BE1579" s="1"/>
    </row>
    <row r="1580" ht="31.5">
      <c r="A1580" s="29" t="s">
        <v>520</v>
      </c>
      <c r="B1580" s="29" t="s">
        <v>61</v>
      </c>
      <c r="C1580" s="29" t="s">
        <v>63</v>
      </c>
      <c r="D1580" s="29" t="s">
        <v>481</v>
      </c>
      <c r="E1580" s="15" t="s">
        <v>39</v>
      </c>
      <c r="F1580" s="30" t="s">
        <v>40</v>
      </c>
      <c r="G1580" s="31">
        <v>7255.8999999999996</v>
      </c>
      <c r="H1580" s="31">
        <v>3923.1999999999998</v>
      </c>
      <c r="I1580" s="31">
        <v>4067.5</v>
      </c>
      <c r="J1580" s="31"/>
      <c r="K1580" s="31"/>
      <c r="L1580" s="31"/>
      <c r="M1580" s="31">
        <f t="shared" si="3921"/>
        <v>7255.8999999999996</v>
      </c>
      <c r="N1580" s="31">
        <f t="shared" si="3922"/>
        <v>3923.1999999999998</v>
      </c>
      <c r="O1580" s="31">
        <f t="shared" si="3923"/>
        <v>4067.5</v>
      </c>
      <c r="P1580" s="31"/>
      <c r="Q1580" s="31"/>
      <c r="R1580" s="31"/>
      <c r="S1580" s="31"/>
      <c r="T1580" s="31"/>
      <c r="U1580" s="31"/>
      <c r="V1580" s="31">
        <v>2321.9299999999998</v>
      </c>
      <c r="W1580" s="31"/>
      <c r="X1580" s="31"/>
      <c r="Y1580" s="31"/>
      <c r="Z1580" s="31"/>
      <c r="AA1580" s="31"/>
      <c r="AB1580" s="31"/>
      <c r="AC1580" s="31">
        <f t="shared" si="4077"/>
        <v>7255.8999999999996</v>
      </c>
      <c r="AD1580" s="31">
        <f t="shared" si="4078"/>
        <v>6245.1299999999992</v>
      </c>
      <c r="AE1580" s="31">
        <f t="shared" si="4079"/>
        <v>4067.5</v>
      </c>
      <c r="AF1580" s="31"/>
      <c r="AG1580" s="31">
        <f t="shared" si="4080"/>
        <v>7255.8999999999996</v>
      </c>
      <c r="AH1580" s="31">
        <f t="shared" si="4081"/>
        <v>6245.1299999999992</v>
      </c>
      <c r="AI1580" s="31">
        <f t="shared" si="4082"/>
        <v>4067.5</v>
      </c>
      <c r="AJ1580" s="31"/>
      <c r="AK1580" s="31"/>
      <c r="AL1580" s="31"/>
      <c r="AM1580" s="31"/>
      <c r="AN1580" s="31"/>
      <c r="AO1580" s="31"/>
      <c r="AP1580" s="31"/>
      <c r="AQ1580" s="31"/>
      <c r="AR1580" s="31"/>
      <c r="AS1580" s="31">
        <f t="shared" si="4074"/>
        <v>7255.8999999999996</v>
      </c>
      <c r="AT1580" s="31">
        <f t="shared" si="4075"/>
        <v>6245.1299999999992</v>
      </c>
      <c r="AU1580" s="31">
        <f t="shared" si="4076"/>
        <v>4067.5</v>
      </c>
      <c r="AV1580" s="31"/>
      <c r="AW1580" s="32"/>
      <c r="AX1580" s="32"/>
      <c r="AY1580" s="1"/>
      <c r="AZ1580" s="1"/>
      <c r="BA1580" s="1"/>
      <c r="BB1580" s="1"/>
      <c r="BC1580" s="1"/>
      <c r="BD1580" s="1"/>
      <c r="BE1580" s="1"/>
    </row>
    <row r="1581" ht="31.5">
      <c r="A1581" s="29" t="s">
        <v>520</v>
      </c>
      <c r="B1581" s="29" t="s">
        <v>61</v>
      </c>
      <c r="C1581" s="29" t="s">
        <v>63</v>
      </c>
      <c r="D1581" s="29" t="s">
        <v>483</v>
      </c>
      <c r="E1581" s="16"/>
      <c r="F1581" s="30" t="s">
        <v>484</v>
      </c>
      <c r="G1581" s="31"/>
      <c r="H1581" s="31"/>
      <c r="I1581" s="31"/>
      <c r="J1581" s="31"/>
      <c r="K1581" s="31"/>
      <c r="L1581" s="31"/>
      <c r="M1581" s="31"/>
      <c r="N1581" s="31"/>
      <c r="O1581" s="31"/>
      <c r="P1581" s="31">
        <f t="shared" si="4050"/>
        <v>0</v>
      </c>
      <c r="Q1581" s="31">
        <f t="shared" si="4051"/>
        <v>0</v>
      </c>
      <c r="R1581" s="31">
        <f t="shared" si="4052"/>
        <v>0</v>
      </c>
      <c r="S1581" s="31">
        <f t="shared" si="4053"/>
        <v>0</v>
      </c>
      <c r="T1581" s="31">
        <f t="shared" si="4054"/>
        <v>0</v>
      </c>
      <c r="U1581" s="31">
        <f t="shared" si="4055"/>
        <v>0</v>
      </c>
      <c r="V1581" s="31">
        <f t="shared" si="4056"/>
        <v>781.15499999999997</v>
      </c>
      <c r="W1581" s="31">
        <f t="shared" si="4057"/>
        <v>0</v>
      </c>
      <c r="X1581" s="31">
        <f t="shared" si="4058"/>
        <v>0</v>
      </c>
      <c r="Y1581" s="31">
        <f t="shared" si="4059"/>
        <v>0</v>
      </c>
      <c r="Z1581" s="31">
        <f t="shared" si="4060"/>
        <v>0</v>
      </c>
      <c r="AA1581" s="31">
        <f t="shared" si="4061"/>
        <v>0</v>
      </c>
      <c r="AB1581" s="31">
        <f t="shared" si="4062"/>
        <v>0</v>
      </c>
      <c r="AC1581" s="31">
        <f t="shared" si="4077"/>
        <v>0</v>
      </c>
      <c r="AD1581" s="31">
        <f t="shared" si="4078"/>
        <v>781.15499999999997</v>
      </c>
      <c r="AE1581" s="31">
        <f t="shared" si="4079"/>
        <v>0</v>
      </c>
      <c r="AF1581" s="31">
        <f>AF1582</f>
        <v>0</v>
      </c>
      <c r="AG1581" s="31">
        <f t="shared" si="4080"/>
        <v>0</v>
      </c>
      <c r="AH1581" s="31">
        <f t="shared" si="4081"/>
        <v>781.15499999999997</v>
      </c>
      <c r="AI1581" s="31">
        <f t="shared" si="4082"/>
        <v>0</v>
      </c>
      <c r="AJ1581" s="31">
        <f>AJ1582</f>
        <v>0</v>
      </c>
      <c r="AK1581" s="31">
        <f>AK1582</f>
        <v>0</v>
      </c>
      <c r="AL1581" s="31">
        <f>AL1582</f>
        <v>0</v>
      </c>
      <c r="AM1581" s="31">
        <f>AM1582</f>
        <v>0</v>
      </c>
      <c r="AN1581" s="31">
        <f>AN1582</f>
        <v>0</v>
      </c>
      <c r="AO1581" s="31">
        <f>AO1582</f>
        <v>0</v>
      </c>
      <c r="AP1581" s="31">
        <f>AP1582</f>
        <v>0</v>
      </c>
      <c r="AQ1581" s="31">
        <f>AQ1582</f>
        <v>0</v>
      </c>
      <c r="AR1581" s="31">
        <f>AR1582</f>
        <v>0</v>
      </c>
      <c r="AS1581" s="31">
        <f t="shared" si="4074"/>
        <v>0</v>
      </c>
      <c r="AT1581" s="31">
        <f t="shared" si="4075"/>
        <v>781.15499999999997</v>
      </c>
      <c r="AU1581" s="31">
        <f t="shared" si="4076"/>
        <v>0</v>
      </c>
      <c r="AV1581" s="31">
        <f>AV1582</f>
        <v>0</v>
      </c>
      <c r="AW1581" s="32"/>
      <c r="AX1581" s="32"/>
      <c r="AY1581" s="1"/>
      <c r="AZ1581" s="1"/>
      <c r="BA1581" s="1"/>
      <c r="BB1581" s="1"/>
      <c r="BC1581" s="1"/>
      <c r="BD1581" s="1"/>
      <c r="BE1581" s="1"/>
    </row>
    <row r="1582" ht="31.5">
      <c r="A1582" s="29" t="s">
        <v>520</v>
      </c>
      <c r="B1582" s="29" t="s">
        <v>61</v>
      </c>
      <c r="C1582" s="29" t="s">
        <v>63</v>
      </c>
      <c r="D1582" s="29" t="s">
        <v>483</v>
      </c>
      <c r="E1582" s="15" t="s">
        <v>39</v>
      </c>
      <c r="F1582" s="30" t="s">
        <v>40</v>
      </c>
      <c r="G1582" s="31"/>
      <c r="H1582" s="31"/>
      <c r="I1582" s="31"/>
      <c r="J1582" s="31"/>
      <c r="K1582" s="31"/>
      <c r="L1582" s="31"/>
      <c r="M1582" s="31"/>
      <c r="N1582" s="31"/>
      <c r="O1582" s="31"/>
      <c r="P1582" s="31"/>
      <c r="Q1582" s="31"/>
      <c r="R1582" s="31"/>
      <c r="S1582" s="31"/>
      <c r="T1582" s="31"/>
      <c r="U1582" s="31"/>
      <c r="V1582" s="31">
        <v>781.15499999999997</v>
      </c>
      <c r="W1582" s="31"/>
      <c r="X1582" s="31"/>
      <c r="Y1582" s="31"/>
      <c r="Z1582" s="31"/>
      <c r="AA1582" s="31"/>
      <c r="AB1582" s="31"/>
      <c r="AC1582" s="31">
        <f t="shared" si="4077"/>
        <v>0</v>
      </c>
      <c r="AD1582" s="31">
        <f t="shared" si="4078"/>
        <v>781.15499999999997</v>
      </c>
      <c r="AE1582" s="31">
        <f t="shared" si="4079"/>
        <v>0</v>
      </c>
      <c r="AF1582" s="31"/>
      <c r="AG1582" s="31">
        <f t="shared" si="4080"/>
        <v>0</v>
      </c>
      <c r="AH1582" s="31">
        <f t="shared" si="4081"/>
        <v>781.15499999999997</v>
      </c>
      <c r="AI1582" s="31">
        <f t="shared" si="4082"/>
        <v>0</v>
      </c>
      <c r="AJ1582" s="31"/>
      <c r="AK1582" s="31"/>
      <c r="AL1582" s="31"/>
      <c r="AM1582" s="31"/>
      <c r="AN1582" s="31"/>
      <c r="AO1582" s="31"/>
      <c r="AP1582" s="31"/>
      <c r="AQ1582" s="31"/>
      <c r="AR1582" s="31"/>
      <c r="AS1582" s="31">
        <f t="shared" si="4074"/>
        <v>0</v>
      </c>
      <c r="AT1582" s="31">
        <f t="shared" si="4075"/>
        <v>781.15499999999997</v>
      </c>
      <c r="AU1582" s="31">
        <f t="shared" si="4076"/>
        <v>0</v>
      </c>
      <c r="AV1582" s="31"/>
      <c r="AW1582" s="32"/>
      <c r="AX1582" s="32"/>
      <c r="AY1582" s="1"/>
      <c r="AZ1582" s="1"/>
      <c r="BA1582" s="1"/>
      <c r="BB1582" s="1"/>
      <c r="BC1582" s="1"/>
      <c r="BD1582" s="1"/>
      <c r="BE1582" s="1"/>
    </row>
    <row r="1583" s="19" customFormat="1">
      <c r="A1583" s="20" t="s">
        <v>520</v>
      </c>
      <c r="B1583" s="20" t="s">
        <v>80</v>
      </c>
      <c r="C1583" s="20"/>
      <c r="D1583" s="20"/>
      <c r="E1583" s="43"/>
      <c r="F1583" s="21" t="s">
        <v>185</v>
      </c>
      <c r="G1583" s="22">
        <f t="shared" si="4044"/>
        <v>548.5</v>
      </c>
      <c r="H1583" s="22">
        <f t="shared" si="4045"/>
        <v>548.5</v>
      </c>
      <c r="I1583" s="22">
        <f t="shared" si="4046"/>
        <v>548.5</v>
      </c>
      <c r="J1583" s="22">
        <f t="shared" si="4047"/>
        <v>0</v>
      </c>
      <c r="K1583" s="22">
        <f t="shared" si="4048"/>
        <v>0</v>
      </c>
      <c r="L1583" s="22">
        <f t="shared" si="4049"/>
        <v>0</v>
      </c>
      <c r="M1583" s="22">
        <f t="shared" si="3921"/>
        <v>548.5</v>
      </c>
      <c r="N1583" s="22">
        <f t="shared" si="3922"/>
        <v>548.5</v>
      </c>
      <c r="O1583" s="22">
        <f t="shared" si="3923"/>
        <v>548.5</v>
      </c>
      <c r="P1583" s="22">
        <f t="shared" si="4050"/>
        <v>0</v>
      </c>
      <c r="Q1583" s="22">
        <f t="shared" si="4051"/>
        <v>0</v>
      </c>
      <c r="R1583" s="22">
        <f t="shared" si="4052"/>
        <v>0</v>
      </c>
      <c r="S1583" s="22">
        <f t="shared" si="4053"/>
        <v>0</v>
      </c>
      <c r="T1583" s="22">
        <f t="shared" si="4054"/>
        <v>0</v>
      </c>
      <c r="U1583" s="22">
        <f t="shared" si="4055"/>
        <v>0</v>
      </c>
      <c r="V1583" s="22">
        <f t="shared" si="4056"/>
        <v>0</v>
      </c>
      <c r="W1583" s="22">
        <f t="shared" si="4057"/>
        <v>0</v>
      </c>
      <c r="X1583" s="22">
        <f t="shared" si="4058"/>
        <v>0</v>
      </c>
      <c r="Y1583" s="22">
        <f t="shared" si="4059"/>
        <v>0</v>
      </c>
      <c r="Z1583" s="22">
        <f t="shared" si="4060"/>
        <v>0</v>
      </c>
      <c r="AA1583" s="22">
        <f t="shared" si="4061"/>
        <v>0</v>
      </c>
      <c r="AB1583" s="22">
        <f t="shared" si="4062"/>
        <v>0</v>
      </c>
      <c r="AC1583" s="22">
        <f t="shared" si="4077"/>
        <v>548.5</v>
      </c>
      <c r="AD1583" s="22">
        <f t="shared" si="4078"/>
        <v>548.5</v>
      </c>
      <c r="AE1583" s="22">
        <f t="shared" si="4079"/>
        <v>548.5</v>
      </c>
      <c r="AF1583" s="22">
        <f t="shared" ref="AF1583:AF1609" si="4083">AF1584</f>
        <v>0</v>
      </c>
      <c r="AG1583" s="22">
        <f t="shared" si="4080"/>
        <v>548.5</v>
      </c>
      <c r="AH1583" s="22">
        <f t="shared" si="4081"/>
        <v>548.5</v>
      </c>
      <c r="AI1583" s="22">
        <f t="shared" si="4082"/>
        <v>548.5</v>
      </c>
      <c r="AJ1583" s="22">
        <f t="shared" ref="AJ1583:AJ1609" si="4084">AJ1584</f>
        <v>0</v>
      </c>
      <c r="AK1583" s="22">
        <f t="shared" ref="AK1583:AK1609" si="4085">AK1584</f>
        <v>0</v>
      </c>
      <c r="AL1583" s="22">
        <f t="shared" ref="AL1583:AL1609" si="4086">AL1584</f>
        <v>0</v>
      </c>
      <c r="AM1583" s="22">
        <f t="shared" ref="AM1583:AM1609" si="4087">AM1584</f>
        <v>0</v>
      </c>
      <c r="AN1583" s="22">
        <f t="shared" ref="AN1583:AN1609" si="4088">AN1584</f>
        <v>0</v>
      </c>
      <c r="AO1583" s="22">
        <f t="shared" ref="AO1583:AO1609" si="4089">AO1584</f>
        <v>0</v>
      </c>
      <c r="AP1583" s="22">
        <f t="shared" ref="AP1583:AP1609" si="4090">AP1584</f>
        <v>0</v>
      </c>
      <c r="AQ1583" s="22">
        <f t="shared" ref="AQ1583:AQ1609" si="4091">AQ1584</f>
        <v>0</v>
      </c>
      <c r="AR1583" s="22">
        <f t="shared" ref="AR1583:AR1609" si="4092">AR1584</f>
        <v>0</v>
      </c>
      <c r="AS1583" s="22">
        <f t="shared" si="4074"/>
        <v>548.5</v>
      </c>
      <c r="AT1583" s="22">
        <f t="shared" si="4075"/>
        <v>548.5</v>
      </c>
      <c r="AU1583" s="22">
        <f t="shared" si="4076"/>
        <v>548.5</v>
      </c>
      <c r="AV1583" s="22">
        <f t="shared" ref="AV1583:AV1609" si="4093">AV1584</f>
        <v>0</v>
      </c>
      <c r="AW1583" s="23"/>
      <c r="AX1583" s="23"/>
      <c r="AY1583" s="19"/>
      <c r="AZ1583" s="19"/>
      <c r="BA1583" s="19"/>
      <c r="BB1583" s="19"/>
      <c r="BC1583" s="19"/>
      <c r="BD1583" s="19"/>
      <c r="BE1583" s="19"/>
    </row>
    <row r="1584" s="24" customFormat="1" ht="31.5">
      <c r="A1584" s="25" t="s">
        <v>520</v>
      </c>
      <c r="B1584" s="25" t="s">
        <v>80</v>
      </c>
      <c r="C1584" s="25" t="s">
        <v>63</v>
      </c>
      <c r="D1584" s="25"/>
      <c r="E1584" s="44"/>
      <c r="F1584" s="26" t="s">
        <v>186</v>
      </c>
      <c r="G1584" s="27">
        <f t="shared" si="4044"/>
        <v>548.5</v>
      </c>
      <c r="H1584" s="27">
        <f t="shared" si="4045"/>
        <v>548.5</v>
      </c>
      <c r="I1584" s="27">
        <f t="shared" si="4046"/>
        <v>548.5</v>
      </c>
      <c r="J1584" s="27">
        <f t="shared" si="4047"/>
        <v>0</v>
      </c>
      <c r="K1584" s="27">
        <f t="shared" si="4048"/>
        <v>0</v>
      </c>
      <c r="L1584" s="27">
        <f t="shared" si="4049"/>
        <v>0</v>
      </c>
      <c r="M1584" s="27">
        <f t="shared" si="3921"/>
        <v>548.5</v>
      </c>
      <c r="N1584" s="27">
        <f t="shared" si="3922"/>
        <v>548.5</v>
      </c>
      <c r="O1584" s="27">
        <f t="shared" si="3923"/>
        <v>548.5</v>
      </c>
      <c r="P1584" s="27">
        <f t="shared" si="4050"/>
        <v>0</v>
      </c>
      <c r="Q1584" s="27">
        <f t="shared" si="4051"/>
        <v>0</v>
      </c>
      <c r="R1584" s="27">
        <f t="shared" si="4052"/>
        <v>0</v>
      </c>
      <c r="S1584" s="27">
        <f t="shared" si="4053"/>
        <v>0</v>
      </c>
      <c r="T1584" s="27">
        <f t="shared" si="4054"/>
        <v>0</v>
      </c>
      <c r="U1584" s="27">
        <f t="shared" si="4055"/>
        <v>0</v>
      </c>
      <c r="V1584" s="27">
        <f t="shared" si="4056"/>
        <v>0</v>
      </c>
      <c r="W1584" s="27">
        <f t="shared" si="4057"/>
        <v>0</v>
      </c>
      <c r="X1584" s="27">
        <f t="shared" si="4058"/>
        <v>0</v>
      </c>
      <c r="Y1584" s="27">
        <f t="shared" si="4059"/>
        <v>0</v>
      </c>
      <c r="Z1584" s="27">
        <f t="shared" si="4060"/>
        <v>0</v>
      </c>
      <c r="AA1584" s="27">
        <f t="shared" si="4061"/>
        <v>0</v>
      </c>
      <c r="AB1584" s="27">
        <f t="shared" si="4062"/>
        <v>0</v>
      </c>
      <c r="AC1584" s="27">
        <f t="shared" si="4077"/>
        <v>548.5</v>
      </c>
      <c r="AD1584" s="27">
        <f t="shared" si="4078"/>
        <v>548.5</v>
      </c>
      <c r="AE1584" s="27">
        <f t="shared" si="4079"/>
        <v>548.5</v>
      </c>
      <c r="AF1584" s="27">
        <f t="shared" si="4083"/>
        <v>0</v>
      </c>
      <c r="AG1584" s="27">
        <f t="shared" si="4080"/>
        <v>548.5</v>
      </c>
      <c r="AH1584" s="27">
        <f t="shared" si="4081"/>
        <v>548.5</v>
      </c>
      <c r="AI1584" s="27">
        <f t="shared" si="4082"/>
        <v>548.5</v>
      </c>
      <c r="AJ1584" s="27">
        <f t="shared" si="4084"/>
        <v>0</v>
      </c>
      <c r="AK1584" s="27">
        <f t="shared" si="4085"/>
        <v>0</v>
      </c>
      <c r="AL1584" s="27">
        <f t="shared" si="4086"/>
        <v>0</v>
      </c>
      <c r="AM1584" s="27">
        <f t="shared" si="4087"/>
        <v>0</v>
      </c>
      <c r="AN1584" s="27">
        <f t="shared" si="4088"/>
        <v>0</v>
      </c>
      <c r="AO1584" s="27">
        <f t="shared" si="4089"/>
        <v>0</v>
      </c>
      <c r="AP1584" s="27">
        <f t="shared" si="4090"/>
        <v>0</v>
      </c>
      <c r="AQ1584" s="27">
        <f t="shared" si="4091"/>
        <v>0</v>
      </c>
      <c r="AR1584" s="27">
        <f t="shared" si="4092"/>
        <v>0</v>
      </c>
      <c r="AS1584" s="27">
        <f t="shared" si="4074"/>
        <v>548.5</v>
      </c>
      <c r="AT1584" s="27">
        <f t="shared" si="4075"/>
        <v>548.5</v>
      </c>
      <c r="AU1584" s="27">
        <f t="shared" si="4076"/>
        <v>548.5</v>
      </c>
      <c r="AV1584" s="27">
        <f t="shared" si="4093"/>
        <v>0</v>
      </c>
      <c r="AW1584" s="28"/>
      <c r="AX1584" s="28"/>
      <c r="AY1584" s="24"/>
      <c r="AZ1584" s="24"/>
      <c r="BA1584" s="24"/>
      <c r="BB1584" s="24"/>
      <c r="BC1584" s="24"/>
      <c r="BD1584" s="24"/>
      <c r="BE1584" s="24"/>
    </row>
    <row r="1585" ht="31.5">
      <c r="A1585" s="29" t="s">
        <v>520</v>
      </c>
      <c r="B1585" s="29" t="s">
        <v>80</v>
      </c>
      <c r="C1585" s="29" t="s">
        <v>63</v>
      </c>
      <c r="D1585" s="29" t="s">
        <v>149</v>
      </c>
      <c r="E1585" s="16"/>
      <c r="F1585" s="30" t="s">
        <v>150</v>
      </c>
      <c r="G1585" s="31">
        <f t="shared" si="4044"/>
        <v>548.5</v>
      </c>
      <c r="H1585" s="31">
        <f t="shared" si="4045"/>
        <v>548.5</v>
      </c>
      <c r="I1585" s="31">
        <f t="shared" si="4046"/>
        <v>548.5</v>
      </c>
      <c r="J1585" s="31">
        <f t="shared" si="4047"/>
        <v>0</v>
      </c>
      <c r="K1585" s="31">
        <f t="shared" si="4048"/>
        <v>0</v>
      </c>
      <c r="L1585" s="31">
        <f t="shared" si="4049"/>
        <v>0</v>
      </c>
      <c r="M1585" s="31">
        <f t="shared" si="3921"/>
        <v>548.5</v>
      </c>
      <c r="N1585" s="31">
        <f t="shared" si="3922"/>
        <v>548.5</v>
      </c>
      <c r="O1585" s="31">
        <f t="shared" si="3923"/>
        <v>548.5</v>
      </c>
      <c r="P1585" s="31">
        <f t="shared" si="4050"/>
        <v>0</v>
      </c>
      <c r="Q1585" s="31">
        <f t="shared" si="4051"/>
        <v>0</v>
      </c>
      <c r="R1585" s="31">
        <f t="shared" si="4052"/>
        <v>0</v>
      </c>
      <c r="S1585" s="31">
        <f t="shared" si="4053"/>
        <v>0</v>
      </c>
      <c r="T1585" s="31">
        <f t="shared" si="4054"/>
        <v>0</v>
      </c>
      <c r="U1585" s="31">
        <f t="shared" si="4055"/>
        <v>0</v>
      </c>
      <c r="V1585" s="31">
        <f t="shared" si="4056"/>
        <v>0</v>
      </c>
      <c r="W1585" s="31">
        <f t="shared" si="4057"/>
        <v>0</v>
      </c>
      <c r="X1585" s="31">
        <f t="shared" si="4058"/>
        <v>0</v>
      </c>
      <c r="Y1585" s="31">
        <f t="shared" si="4059"/>
        <v>0</v>
      </c>
      <c r="Z1585" s="31">
        <f t="shared" si="4060"/>
        <v>0</v>
      </c>
      <c r="AA1585" s="31">
        <f t="shared" si="4061"/>
        <v>0</v>
      </c>
      <c r="AB1585" s="31">
        <f t="shared" si="4062"/>
        <v>0</v>
      </c>
      <c r="AC1585" s="31">
        <f t="shared" si="4077"/>
        <v>548.5</v>
      </c>
      <c r="AD1585" s="31">
        <f t="shared" si="4078"/>
        <v>548.5</v>
      </c>
      <c r="AE1585" s="31">
        <f t="shared" si="4079"/>
        <v>548.5</v>
      </c>
      <c r="AF1585" s="31">
        <f t="shared" si="4083"/>
        <v>0</v>
      </c>
      <c r="AG1585" s="31">
        <f t="shared" si="4080"/>
        <v>548.5</v>
      </c>
      <c r="AH1585" s="31">
        <f t="shared" si="4081"/>
        <v>548.5</v>
      </c>
      <c r="AI1585" s="31">
        <f t="shared" si="4082"/>
        <v>548.5</v>
      </c>
      <c r="AJ1585" s="31">
        <f t="shared" si="4084"/>
        <v>0</v>
      </c>
      <c r="AK1585" s="31">
        <f t="shared" si="4085"/>
        <v>0</v>
      </c>
      <c r="AL1585" s="31">
        <f t="shared" si="4086"/>
        <v>0</v>
      </c>
      <c r="AM1585" s="31">
        <f t="shared" si="4087"/>
        <v>0</v>
      </c>
      <c r="AN1585" s="31">
        <f t="shared" si="4088"/>
        <v>0</v>
      </c>
      <c r="AO1585" s="31">
        <f t="shared" si="4089"/>
        <v>0</v>
      </c>
      <c r="AP1585" s="31">
        <f t="shared" si="4090"/>
        <v>0</v>
      </c>
      <c r="AQ1585" s="31">
        <f t="shared" si="4091"/>
        <v>0</v>
      </c>
      <c r="AR1585" s="31">
        <f t="shared" si="4092"/>
        <v>0</v>
      </c>
      <c r="AS1585" s="31">
        <f t="shared" si="4074"/>
        <v>548.5</v>
      </c>
      <c r="AT1585" s="31">
        <f t="shared" si="4075"/>
        <v>548.5</v>
      </c>
      <c r="AU1585" s="31">
        <f t="shared" si="4076"/>
        <v>548.5</v>
      </c>
      <c r="AV1585" s="31">
        <f t="shared" si="4093"/>
        <v>0</v>
      </c>
      <c r="AW1585" s="32"/>
      <c r="AX1585" s="32"/>
      <c r="AY1585" s="1"/>
      <c r="AZ1585" s="1"/>
      <c r="BA1585" s="1"/>
      <c r="BB1585" s="1"/>
      <c r="BC1585" s="1"/>
      <c r="BD1585" s="1"/>
      <c r="BE1585" s="1"/>
    </row>
    <row r="1586" hidden="1">
      <c r="A1586" s="29" t="s">
        <v>520</v>
      </c>
      <c r="B1586" s="29" t="s">
        <v>80</v>
      </c>
      <c r="C1586" s="29" t="s">
        <v>63</v>
      </c>
      <c r="D1586" s="29" t="s">
        <v>151</v>
      </c>
      <c r="E1586" s="16"/>
      <c r="F1586" s="30" t="s">
        <v>34</v>
      </c>
      <c r="G1586" s="31">
        <f t="shared" si="4044"/>
        <v>548.5</v>
      </c>
      <c r="H1586" s="31">
        <f t="shared" si="4045"/>
        <v>548.5</v>
      </c>
      <c r="I1586" s="31">
        <f t="shared" si="4046"/>
        <v>548.5</v>
      </c>
      <c r="J1586" s="31">
        <f t="shared" si="4047"/>
        <v>0</v>
      </c>
      <c r="K1586" s="31">
        <f t="shared" si="4048"/>
        <v>0</v>
      </c>
      <c r="L1586" s="31">
        <f t="shared" si="4049"/>
        <v>0</v>
      </c>
      <c r="M1586" s="31">
        <f t="shared" si="3921"/>
        <v>548.5</v>
      </c>
      <c r="N1586" s="31">
        <f t="shared" si="3922"/>
        <v>548.5</v>
      </c>
      <c r="O1586" s="31">
        <f t="shared" si="3923"/>
        <v>548.5</v>
      </c>
      <c r="P1586" s="31">
        <f t="shared" si="4050"/>
        <v>0</v>
      </c>
      <c r="Q1586" s="31">
        <f t="shared" si="4051"/>
        <v>0</v>
      </c>
      <c r="R1586" s="31">
        <f t="shared" si="4052"/>
        <v>0</v>
      </c>
      <c r="S1586" s="31">
        <f t="shared" si="4053"/>
        <v>0</v>
      </c>
      <c r="T1586" s="31">
        <f t="shared" si="4054"/>
        <v>0</v>
      </c>
      <c r="U1586" s="31">
        <f t="shared" si="4055"/>
        <v>0</v>
      </c>
      <c r="V1586" s="31">
        <f t="shared" si="4056"/>
        <v>0</v>
      </c>
      <c r="W1586" s="31">
        <f t="shared" si="4057"/>
        <v>0</v>
      </c>
      <c r="X1586" s="31">
        <f t="shared" si="4058"/>
        <v>0</v>
      </c>
      <c r="Y1586" s="31">
        <f t="shared" si="4059"/>
        <v>0</v>
      </c>
      <c r="Z1586" s="31">
        <f t="shared" si="4060"/>
        <v>0</v>
      </c>
      <c r="AA1586" s="31">
        <f t="shared" si="4061"/>
        <v>0</v>
      </c>
      <c r="AB1586" s="31">
        <f t="shared" si="4062"/>
        <v>0</v>
      </c>
      <c r="AC1586" s="31">
        <f t="shared" si="4077"/>
        <v>548.5</v>
      </c>
      <c r="AD1586" s="31">
        <f t="shared" si="4078"/>
        <v>548.5</v>
      </c>
      <c r="AE1586" s="31">
        <f t="shared" si="4079"/>
        <v>548.5</v>
      </c>
      <c r="AF1586" s="31">
        <f t="shared" si="4083"/>
        <v>0</v>
      </c>
      <c r="AG1586" s="31">
        <f t="shared" si="4080"/>
        <v>548.5</v>
      </c>
      <c r="AH1586" s="31">
        <f t="shared" si="4081"/>
        <v>548.5</v>
      </c>
      <c r="AI1586" s="31">
        <f t="shared" si="4082"/>
        <v>548.5</v>
      </c>
      <c r="AJ1586" s="31">
        <f t="shared" si="4084"/>
        <v>0</v>
      </c>
      <c r="AK1586" s="31">
        <f t="shared" si="4085"/>
        <v>0</v>
      </c>
      <c r="AL1586" s="31">
        <f t="shared" si="4086"/>
        <v>0</v>
      </c>
      <c r="AM1586" s="31">
        <f t="shared" si="4087"/>
        <v>0</v>
      </c>
      <c r="AN1586" s="31">
        <f t="shared" si="4088"/>
        <v>0</v>
      </c>
      <c r="AO1586" s="31">
        <f t="shared" si="4089"/>
        <v>0</v>
      </c>
      <c r="AP1586" s="31">
        <f t="shared" si="4090"/>
        <v>0</v>
      </c>
      <c r="AQ1586" s="31">
        <f t="shared" si="4091"/>
        <v>0</v>
      </c>
      <c r="AR1586" s="31">
        <f t="shared" si="4092"/>
        <v>0</v>
      </c>
      <c r="AS1586" s="31">
        <f t="shared" si="4074"/>
        <v>548.5</v>
      </c>
      <c r="AT1586" s="31">
        <f t="shared" si="4075"/>
        <v>548.5</v>
      </c>
      <c r="AU1586" s="31">
        <f t="shared" si="4076"/>
        <v>548.5</v>
      </c>
      <c r="AV1586" s="31">
        <f t="shared" si="4093"/>
        <v>0</v>
      </c>
      <c r="AW1586" s="32">
        <v>0</v>
      </c>
      <c r="AX1586" s="32"/>
      <c r="AY1586" s="1" t="s">
        <v>152</v>
      </c>
      <c r="AZ1586" s="1"/>
      <c r="BA1586" s="1"/>
      <c r="BB1586" s="1"/>
      <c r="BC1586" s="1"/>
      <c r="BD1586" s="1"/>
      <c r="BE1586" s="1"/>
    </row>
    <row r="1587" ht="47.25">
      <c r="A1587" s="29" t="s">
        <v>520</v>
      </c>
      <c r="B1587" s="29" t="s">
        <v>80</v>
      </c>
      <c r="C1587" s="29" t="s">
        <v>63</v>
      </c>
      <c r="D1587" s="29" t="s">
        <v>170</v>
      </c>
      <c r="E1587" s="16"/>
      <c r="F1587" s="42" t="s">
        <v>171</v>
      </c>
      <c r="G1587" s="31">
        <f t="shared" si="4044"/>
        <v>548.5</v>
      </c>
      <c r="H1587" s="31">
        <f t="shared" si="4045"/>
        <v>548.5</v>
      </c>
      <c r="I1587" s="31">
        <f t="shared" si="4046"/>
        <v>548.5</v>
      </c>
      <c r="J1587" s="31">
        <f t="shared" si="4047"/>
        <v>0</v>
      </c>
      <c r="K1587" s="31">
        <f t="shared" si="4048"/>
        <v>0</v>
      </c>
      <c r="L1587" s="31">
        <f t="shared" si="4049"/>
        <v>0</v>
      </c>
      <c r="M1587" s="31">
        <f t="shared" si="3921"/>
        <v>548.5</v>
      </c>
      <c r="N1587" s="31">
        <f t="shared" si="3922"/>
        <v>548.5</v>
      </c>
      <c r="O1587" s="31">
        <f t="shared" si="3923"/>
        <v>548.5</v>
      </c>
      <c r="P1587" s="31">
        <f t="shared" si="4050"/>
        <v>0</v>
      </c>
      <c r="Q1587" s="31">
        <f t="shared" si="4051"/>
        <v>0</v>
      </c>
      <c r="R1587" s="31">
        <f t="shared" si="4052"/>
        <v>0</v>
      </c>
      <c r="S1587" s="31">
        <f t="shared" si="4053"/>
        <v>0</v>
      </c>
      <c r="T1587" s="31">
        <f t="shared" si="4054"/>
        <v>0</v>
      </c>
      <c r="U1587" s="31">
        <f t="shared" si="4055"/>
        <v>0</v>
      </c>
      <c r="V1587" s="31">
        <f t="shared" si="4056"/>
        <v>0</v>
      </c>
      <c r="W1587" s="31">
        <f t="shared" si="4057"/>
        <v>0</v>
      </c>
      <c r="X1587" s="31">
        <f t="shared" si="4058"/>
        <v>0</v>
      </c>
      <c r="Y1587" s="31">
        <f t="shared" si="4059"/>
        <v>0</v>
      </c>
      <c r="Z1587" s="31">
        <f t="shared" si="4060"/>
        <v>0</v>
      </c>
      <c r="AA1587" s="31">
        <f t="shared" si="4061"/>
        <v>0</v>
      </c>
      <c r="AB1587" s="31">
        <f t="shared" si="4062"/>
        <v>0</v>
      </c>
      <c r="AC1587" s="31">
        <f t="shared" si="4077"/>
        <v>548.5</v>
      </c>
      <c r="AD1587" s="31">
        <f t="shared" si="4078"/>
        <v>548.5</v>
      </c>
      <c r="AE1587" s="31">
        <f t="shared" si="4079"/>
        <v>548.5</v>
      </c>
      <c r="AF1587" s="31">
        <f t="shared" si="4083"/>
        <v>0</v>
      </c>
      <c r="AG1587" s="31">
        <f t="shared" si="4080"/>
        <v>548.5</v>
      </c>
      <c r="AH1587" s="31">
        <f t="shared" si="4081"/>
        <v>548.5</v>
      </c>
      <c r="AI1587" s="31">
        <f t="shared" si="4082"/>
        <v>548.5</v>
      </c>
      <c r="AJ1587" s="31">
        <f t="shared" si="4084"/>
        <v>0</v>
      </c>
      <c r="AK1587" s="31">
        <f t="shared" si="4085"/>
        <v>0</v>
      </c>
      <c r="AL1587" s="31">
        <f t="shared" si="4086"/>
        <v>0</v>
      </c>
      <c r="AM1587" s="31">
        <f t="shared" si="4087"/>
        <v>0</v>
      </c>
      <c r="AN1587" s="31">
        <f t="shared" si="4088"/>
        <v>0</v>
      </c>
      <c r="AO1587" s="31">
        <f t="shared" si="4089"/>
        <v>0</v>
      </c>
      <c r="AP1587" s="31">
        <f t="shared" si="4090"/>
        <v>0</v>
      </c>
      <c r="AQ1587" s="31">
        <f t="shared" si="4091"/>
        <v>0</v>
      </c>
      <c r="AR1587" s="31">
        <f t="shared" si="4092"/>
        <v>0</v>
      </c>
      <c r="AS1587" s="31">
        <f t="shared" si="4074"/>
        <v>548.5</v>
      </c>
      <c r="AT1587" s="31">
        <f t="shared" si="4075"/>
        <v>548.5</v>
      </c>
      <c r="AU1587" s="31">
        <f t="shared" si="4076"/>
        <v>548.5</v>
      </c>
      <c r="AV1587" s="31">
        <f t="shared" si="4093"/>
        <v>0</v>
      </c>
      <c r="AW1587" s="32"/>
      <c r="AX1587" s="32"/>
      <c r="AY1587" s="1"/>
      <c r="AZ1587" s="1"/>
      <c r="BA1587" s="1"/>
      <c r="BB1587" s="1"/>
      <c r="BC1587" s="1"/>
      <c r="BD1587" s="1"/>
      <c r="BE1587" s="1"/>
    </row>
    <row r="1588">
      <c r="A1588" s="29" t="s">
        <v>520</v>
      </c>
      <c r="B1588" s="29" t="s">
        <v>80</v>
      </c>
      <c r="C1588" s="29" t="s">
        <v>63</v>
      </c>
      <c r="D1588" s="29" t="s">
        <v>187</v>
      </c>
      <c r="E1588" s="16"/>
      <c r="F1588" s="30" t="s">
        <v>188</v>
      </c>
      <c r="G1588" s="31">
        <f t="shared" si="4044"/>
        <v>548.5</v>
      </c>
      <c r="H1588" s="31">
        <f t="shared" si="4045"/>
        <v>548.5</v>
      </c>
      <c r="I1588" s="31">
        <f t="shared" si="4046"/>
        <v>548.5</v>
      </c>
      <c r="J1588" s="31">
        <f t="shared" si="4047"/>
        <v>0</v>
      </c>
      <c r="K1588" s="31">
        <f t="shared" si="4048"/>
        <v>0</v>
      </c>
      <c r="L1588" s="31">
        <f t="shared" si="4049"/>
        <v>0</v>
      </c>
      <c r="M1588" s="31">
        <f t="shared" si="3921"/>
        <v>548.5</v>
      </c>
      <c r="N1588" s="31">
        <f t="shared" si="3922"/>
        <v>548.5</v>
      </c>
      <c r="O1588" s="31">
        <f t="shared" si="3923"/>
        <v>548.5</v>
      </c>
      <c r="P1588" s="31">
        <f t="shared" si="4050"/>
        <v>0</v>
      </c>
      <c r="Q1588" s="31">
        <f t="shared" si="4051"/>
        <v>0</v>
      </c>
      <c r="R1588" s="31">
        <f t="shared" si="4052"/>
        <v>0</v>
      </c>
      <c r="S1588" s="31">
        <f t="shared" si="4053"/>
        <v>0</v>
      </c>
      <c r="T1588" s="31">
        <f t="shared" si="4054"/>
        <v>0</v>
      </c>
      <c r="U1588" s="31">
        <f t="shared" si="4055"/>
        <v>0</v>
      </c>
      <c r="V1588" s="31">
        <f t="shared" si="4056"/>
        <v>0</v>
      </c>
      <c r="W1588" s="31">
        <f t="shared" si="4057"/>
        <v>0</v>
      </c>
      <c r="X1588" s="31">
        <f t="shared" si="4058"/>
        <v>0</v>
      </c>
      <c r="Y1588" s="31">
        <f t="shared" si="4059"/>
        <v>0</v>
      </c>
      <c r="Z1588" s="31">
        <f t="shared" si="4060"/>
        <v>0</v>
      </c>
      <c r="AA1588" s="31">
        <f t="shared" si="4061"/>
        <v>0</v>
      </c>
      <c r="AB1588" s="31">
        <f t="shared" si="4062"/>
        <v>0</v>
      </c>
      <c r="AC1588" s="31">
        <f t="shared" si="4077"/>
        <v>548.5</v>
      </c>
      <c r="AD1588" s="31">
        <f t="shared" si="4078"/>
        <v>548.5</v>
      </c>
      <c r="AE1588" s="31">
        <f t="shared" si="4079"/>
        <v>548.5</v>
      </c>
      <c r="AF1588" s="31">
        <f t="shared" si="4083"/>
        <v>0</v>
      </c>
      <c r="AG1588" s="31">
        <f t="shared" si="4080"/>
        <v>548.5</v>
      </c>
      <c r="AH1588" s="31">
        <f t="shared" si="4081"/>
        <v>548.5</v>
      </c>
      <c r="AI1588" s="31">
        <f t="shared" si="4082"/>
        <v>548.5</v>
      </c>
      <c r="AJ1588" s="31">
        <f t="shared" si="4084"/>
        <v>0</v>
      </c>
      <c r="AK1588" s="31">
        <f t="shared" si="4085"/>
        <v>0</v>
      </c>
      <c r="AL1588" s="31">
        <f t="shared" si="4086"/>
        <v>0</v>
      </c>
      <c r="AM1588" s="31">
        <f t="shared" si="4087"/>
        <v>0</v>
      </c>
      <c r="AN1588" s="31">
        <f t="shared" si="4088"/>
        <v>0</v>
      </c>
      <c r="AO1588" s="31">
        <f t="shared" si="4089"/>
        <v>0</v>
      </c>
      <c r="AP1588" s="31">
        <f t="shared" si="4090"/>
        <v>0</v>
      </c>
      <c r="AQ1588" s="31">
        <f t="shared" si="4091"/>
        <v>0</v>
      </c>
      <c r="AR1588" s="31">
        <f t="shared" si="4092"/>
        <v>0</v>
      </c>
      <c r="AS1588" s="31">
        <f t="shared" si="4074"/>
        <v>548.5</v>
      </c>
      <c r="AT1588" s="31">
        <f t="shared" si="4075"/>
        <v>548.5</v>
      </c>
      <c r="AU1588" s="31">
        <f t="shared" si="4076"/>
        <v>548.5</v>
      </c>
      <c r="AV1588" s="31">
        <f t="shared" si="4093"/>
        <v>0</v>
      </c>
      <c r="AW1588" s="32"/>
      <c r="AX1588" s="32"/>
      <c r="AY1588" s="1"/>
      <c r="AZ1588" s="1"/>
      <c r="BA1588" s="1"/>
      <c r="BB1588" s="1"/>
      <c r="BC1588" s="1"/>
      <c r="BD1588" s="1"/>
      <c r="BE1588" s="1"/>
    </row>
    <row r="1589" ht="31.5">
      <c r="A1589" s="29" t="s">
        <v>520</v>
      </c>
      <c r="B1589" s="29" t="s">
        <v>80</v>
      </c>
      <c r="C1589" s="29" t="s">
        <v>63</v>
      </c>
      <c r="D1589" s="29" t="s">
        <v>187</v>
      </c>
      <c r="E1589" s="15" t="s">
        <v>39</v>
      </c>
      <c r="F1589" s="30" t="s">
        <v>40</v>
      </c>
      <c r="G1589" s="31">
        <v>548.5</v>
      </c>
      <c r="H1589" s="31">
        <v>548.5</v>
      </c>
      <c r="I1589" s="31">
        <v>548.5</v>
      </c>
      <c r="J1589" s="31"/>
      <c r="K1589" s="31"/>
      <c r="L1589" s="31"/>
      <c r="M1589" s="31">
        <f t="shared" si="3921"/>
        <v>548.5</v>
      </c>
      <c r="N1589" s="31">
        <f t="shared" si="3922"/>
        <v>548.5</v>
      </c>
      <c r="O1589" s="31">
        <f t="shared" si="3923"/>
        <v>548.5</v>
      </c>
      <c r="P1589" s="31"/>
      <c r="Q1589" s="31"/>
      <c r="R1589" s="31"/>
      <c r="S1589" s="31"/>
      <c r="T1589" s="31"/>
      <c r="U1589" s="31"/>
      <c r="V1589" s="31"/>
      <c r="W1589" s="31"/>
      <c r="X1589" s="31"/>
      <c r="Y1589" s="31"/>
      <c r="Z1589" s="31"/>
      <c r="AA1589" s="31"/>
      <c r="AB1589" s="31"/>
      <c r="AC1589" s="31">
        <f t="shared" si="4077"/>
        <v>548.5</v>
      </c>
      <c r="AD1589" s="31">
        <f t="shared" si="4078"/>
        <v>548.5</v>
      </c>
      <c r="AE1589" s="31">
        <f t="shared" si="4079"/>
        <v>548.5</v>
      </c>
      <c r="AF1589" s="31"/>
      <c r="AG1589" s="31">
        <f t="shared" si="4080"/>
        <v>548.5</v>
      </c>
      <c r="AH1589" s="31">
        <f t="shared" si="4081"/>
        <v>548.5</v>
      </c>
      <c r="AI1589" s="31">
        <f t="shared" si="4082"/>
        <v>548.5</v>
      </c>
      <c r="AJ1589" s="31"/>
      <c r="AK1589" s="31"/>
      <c r="AL1589" s="31"/>
      <c r="AM1589" s="31"/>
      <c r="AN1589" s="31"/>
      <c r="AO1589" s="31"/>
      <c r="AP1589" s="31"/>
      <c r="AQ1589" s="31"/>
      <c r="AR1589" s="31"/>
      <c r="AS1589" s="31">
        <f t="shared" si="4074"/>
        <v>548.5</v>
      </c>
      <c r="AT1589" s="31">
        <f t="shared" si="4075"/>
        <v>548.5</v>
      </c>
      <c r="AU1589" s="31">
        <f t="shared" si="4076"/>
        <v>548.5</v>
      </c>
      <c r="AV1589" s="31"/>
      <c r="AW1589" s="47"/>
      <c r="AX1589" s="47"/>
      <c r="AY1589" s="1"/>
      <c r="AZ1589" s="1"/>
      <c r="BA1589" s="1"/>
      <c r="BB1589" s="1"/>
      <c r="BC1589" s="1"/>
      <c r="BD1589" s="1"/>
      <c r="BE1589" s="1"/>
    </row>
    <row r="1590" s="19" customFormat="1">
      <c r="A1590" s="20" t="s">
        <v>520</v>
      </c>
      <c r="B1590" s="20" t="s">
        <v>74</v>
      </c>
      <c r="C1590" s="20"/>
      <c r="D1590" s="20"/>
      <c r="E1590" s="43"/>
      <c r="F1590" s="21" t="s">
        <v>201</v>
      </c>
      <c r="G1590" s="22">
        <f t="shared" si="4044"/>
        <v>310.39999999999998</v>
      </c>
      <c r="H1590" s="22">
        <f t="shared" si="4045"/>
        <v>310.39999999999998</v>
      </c>
      <c r="I1590" s="22">
        <f t="shared" si="4046"/>
        <v>310.39999999999998</v>
      </c>
      <c r="J1590" s="22">
        <f t="shared" si="4047"/>
        <v>0</v>
      </c>
      <c r="K1590" s="22">
        <f t="shared" si="4048"/>
        <v>0</v>
      </c>
      <c r="L1590" s="22">
        <f t="shared" si="4049"/>
        <v>0</v>
      </c>
      <c r="M1590" s="22">
        <f t="shared" si="3921"/>
        <v>310.39999999999998</v>
      </c>
      <c r="N1590" s="22">
        <f t="shared" si="3922"/>
        <v>310.39999999999998</v>
      </c>
      <c r="O1590" s="22">
        <f t="shared" si="3923"/>
        <v>310.39999999999998</v>
      </c>
      <c r="P1590" s="22">
        <f t="shared" si="4050"/>
        <v>0</v>
      </c>
      <c r="Q1590" s="22">
        <f t="shared" si="4051"/>
        <v>0</v>
      </c>
      <c r="R1590" s="22">
        <f t="shared" si="4052"/>
        <v>0</v>
      </c>
      <c r="S1590" s="22">
        <f t="shared" si="4053"/>
        <v>0</v>
      </c>
      <c r="T1590" s="22">
        <f t="shared" si="4054"/>
        <v>0</v>
      </c>
      <c r="U1590" s="22">
        <f t="shared" si="4055"/>
        <v>0</v>
      </c>
      <c r="V1590" s="22">
        <f t="shared" si="4056"/>
        <v>0</v>
      </c>
      <c r="W1590" s="22">
        <f t="shared" si="4057"/>
        <v>0</v>
      </c>
      <c r="X1590" s="22">
        <f t="shared" si="4058"/>
        <v>0</v>
      </c>
      <c r="Y1590" s="22">
        <f t="shared" si="4059"/>
        <v>0</v>
      </c>
      <c r="Z1590" s="22">
        <f t="shared" si="4060"/>
        <v>0</v>
      </c>
      <c r="AA1590" s="22">
        <f t="shared" si="4061"/>
        <v>0</v>
      </c>
      <c r="AB1590" s="22">
        <f t="shared" si="4062"/>
        <v>0</v>
      </c>
      <c r="AC1590" s="22">
        <f t="shared" si="4077"/>
        <v>310.39999999999998</v>
      </c>
      <c r="AD1590" s="22">
        <f t="shared" si="4078"/>
        <v>310.39999999999998</v>
      </c>
      <c r="AE1590" s="22">
        <f t="shared" si="4079"/>
        <v>310.39999999999998</v>
      </c>
      <c r="AF1590" s="22">
        <f t="shared" si="4083"/>
        <v>0</v>
      </c>
      <c r="AG1590" s="22">
        <f t="shared" si="4080"/>
        <v>310.39999999999998</v>
      </c>
      <c r="AH1590" s="22">
        <f t="shared" si="4081"/>
        <v>310.39999999999998</v>
      </c>
      <c r="AI1590" s="22">
        <f t="shared" si="4082"/>
        <v>310.39999999999998</v>
      </c>
      <c r="AJ1590" s="22">
        <f t="shared" si="4084"/>
        <v>0</v>
      </c>
      <c r="AK1590" s="22">
        <f t="shared" si="4085"/>
        <v>0</v>
      </c>
      <c r="AL1590" s="22">
        <f t="shared" si="4086"/>
        <v>0</v>
      </c>
      <c r="AM1590" s="22">
        <f t="shared" si="4087"/>
        <v>0</v>
      </c>
      <c r="AN1590" s="22">
        <f t="shared" si="4088"/>
        <v>0</v>
      </c>
      <c r="AO1590" s="22">
        <f t="shared" si="4089"/>
        <v>0</v>
      </c>
      <c r="AP1590" s="22">
        <f t="shared" si="4090"/>
        <v>0</v>
      </c>
      <c r="AQ1590" s="22">
        <f t="shared" si="4091"/>
        <v>0</v>
      </c>
      <c r="AR1590" s="22">
        <f t="shared" si="4092"/>
        <v>0</v>
      </c>
      <c r="AS1590" s="22">
        <f t="shared" si="4074"/>
        <v>310.39999999999998</v>
      </c>
      <c r="AT1590" s="22">
        <f t="shared" si="4075"/>
        <v>310.39999999999998</v>
      </c>
      <c r="AU1590" s="22">
        <f t="shared" si="4076"/>
        <v>310.39999999999998</v>
      </c>
      <c r="AV1590" s="22">
        <f t="shared" si="4093"/>
        <v>0</v>
      </c>
      <c r="AW1590" s="23"/>
      <c r="AX1590" s="23"/>
      <c r="AY1590" s="19"/>
      <c r="AZ1590" s="19"/>
      <c r="BA1590" s="19"/>
      <c r="BB1590" s="19"/>
      <c r="BC1590" s="19"/>
      <c r="BD1590" s="19"/>
      <c r="BE1590" s="19"/>
    </row>
    <row r="1591" s="24" customFormat="1">
      <c r="A1591" s="25" t="s">
        <v>520</v>
      </c>
      <c r="B1591" s="25" t="s">
        <v>74</v>
      </c>
      <c r="C1591" s="25" t="s">
        <v>74</v>
      </c>
      <c r="D1591" s="25"/>
      <c r="E1591" s="44"/>
      <c r="F1591" s="26" t="s">
        <v>221</v>
      </c>
      <c r="G1591" s="27">
        <f t="shared" si="4044"/>
        <v>310.39999999999998</v>
      </c>
      <c r="H1591" s="27">
        <f t="shared" si="4045"/>
        <v>310.39999999999998</v>
      </c>
      <c r="I1591" s="27">
        <f t="shared" si="4046"/>
        <v>310.39999999999998</v>
      </c>
      <c r="J1591" s="27">
        <f t="shared" si="4047"/>
        <v>0</v>
      </c>
      <c r="K1591" s="27">
        <f t="shared" si="4048"/>
        <v>0</v>
      </c>
      <c r="L1591" s="27">
        <f t="shared" si="4049"/>
        <v>0</v>
      </c>
      <c r="M1591" s="27">
        <f t="shared" si="3921"/>
        <v>310.39999999999998</v>
      </c>
      <c r="N1591" s="27">
        <f t="shared" si="3922"/>
        <v>310.39999999999998</v>
      </c>
      <c r="O1591" s="27">
        <f t="shared" si="3923"/>
        <v>310.39999999999998</v>
      </c>
      <c r="P1591" s="27">
        <f t="shared" si="4050"/>
        <v>0</v>
      </c>
      <c r="Q1591" s="27">
        <f t="shared" si="4051"/>
        <v>0</v>
      </c>
      <c r="R1591" s="27">
        <f t="shared" si="4052"/>
        <v>0</v>
      </c>
      <c r="S1591" s="27">
        <f t="shared" si="4053"/>
        <v>0</v>
      </c>
      <c r="T1591" s="27">
        <f t="shared" si="4054"/>
        <v>0</v>
      </c>
      <c r="U1591" s="27">
        <f t="shared" si="4055"/>
        <v>0</v>
      </c>
      <c r="V1591" s="27">
        <f t="shared" si="4056"/>
        <v>0</v>
      </c>
      <c r="W1591" s="27">
        <f t="shared" si="4057"/>
        <v>0</v>
      </c>
      <c r="X1591" s="27">
        <f t="shared" si="4058"/>
        <v>0</v>
      </c>
      <c r="Y1591" s="27">
        <f t="shared" si="4059"/>
        <v>0</v>
      </c>
      <c r="Z1591" s="27">
        <f t="shared" si="4060"/>
        <v>0</v>
      </c>
      <c r="AA1591" s="27">
        <f t="shared" si="4061"/>
        <v>0</v>
      </c>
      <c r="AB1591" s="27">
        <f t="shared" si="4062"/>
        <v>0</v>
      </c>
      <c r="AC1591" s="27">
        <f t="shared" si="4077"/>
        <v>310.39999999999998</v>
      </c>
      <c r="AD1591" s="27">
        <f t="shared" si="4078"/>
        <v>310.39999999999998</v>
      </c>
      <c r="AE1591" s="27">
        <f t="shared" si="4079"/>
        <v>310.39999999999998</v>
      </c>
      <c r="AF1591" s="27">
        <f t="shared" si="4083"/>
        <v>0</v>
      </c>
      <c r="AG1591" s="27">
        <f t="shared" si="4080"/>
        <v>310.39999999999998</v>
      </c>
      <c r="AH1591" s="27">
        <f t="shared" si="4081"/>
        <v>310.39999999999998</v>
      </c>
      <c r="AI1591" s="27">
        <f t="shared" si="4082"/>
        <v>310.39999999999998</v>
      </c>
      <c r="AJ1591" s="27">
        <f t="shared" si="4084"/>
        <v>0</v>
      </c>
      <c r="AK1591" s="27">
        <f t="shared" si="4085"/>
        <v>0</v>
      </c>
      <c r="AL1591" s="27">
        <f t="shared" si="4086"/>
        <v>0</v>
      </c>
      <c r="AM1591" s="27">
        <f t="shared" si="4087"/>
        <v>0</v>
      </c>
      <c r="AN1591" s="27">
        <f t="shared" si="4088"/>
        <v>0</v>
      </c>
      <c r="AO1591" s="27">
        <f t="shared" si="4089"/>
        <v>0</v>
      </c>
      <c r="AP1591" s="27">
        <f t="shared" si="4090"/>
        <v>0</v>
      </c>
      <c r="AQ1591" s="27">
        <f t="shared" si="4091"/>
        <v>0</v>
      </c>
      <c r="AR1591" s="27">
        <f t="shared" si="4092"/>
        <v>0</v>
      </c>
      <c r="AS1591" s="27">
        <f t="shared" si="4074"/>
        <v>310.39999999999998</v>
      </c>
      <c r="AT1591" s="27">
        <f t="shared" si="4075"/>
        <v>310.39999999999998</v>
      </c>
      <c r="AU1591" s="27">
        <f t="shared" si="4076"/>
        <v>310.39999999999998</v>
      </c>
      <c r="AV1591" s="27">
        <f t="shared" si="4093"/>
        <v>0</v>
      </c>
      <c r="AW1591" s="28"/>
      <c r="AX1591" s="28"/>
      <c r="AY1591" s="24"/>
      <c r="AZ1591" s="24"/>
      <c r="BA1591" s="24"/>
      <c r="BB1591" s="24"/>
      <c r="BC1591" s="24"/>
      <c r="BD1591" s="24"/>
      <c r="BE1591" s="24"/>
    </row>
    <row r="1592" ht="31.5">
      <c r="A1592" s="29" t="s">
        <v>520</v>
      </c>
      <c r="B1592" s="29" t="s">
        <v>74</v>
      </c>
      <c r="C1592" s="29" t="s">
        <v>74</v>
      </c>
      <c r="D1592" s="29" t="s">
        <v>203</v>
      </c>
      <c r="E1592" s="36"/>
      <c r="F1592" s="30" t="s">
        <v>204</v>
      </c>
      <c r="G1592" s="31">
        <f t="shared" si="4044"/>
        <v>310.39999999999998</v>
      </c>
      <c r="H1592" s="31">
        <f t="shared" si="4045"/>
        <v>310.39999999999998</v>
      </c>
      <c r="I1592" s="31">
        <f t="shared" si="4046"/>
        <v>310.39999999999998</v>
      </c>
      <c r="J1592" s="31">
        <f t="shared" si="4047"/>
        <v>0</v>
      </c>
      <c r="K1592" s="31">
        <f t="shared" si="4048"/>
        <v>0</v>
      </c>
      <c r="L1592" s="31">
        <f t="shared" si="4049"/>
        <v>0</v>
      </c>
      <c r="M1592" s="31">
        <f t="shared" si="3921"/>
        <v>310.39999999999998</v>
      </c>
      <c r="N1592" s="31">
        <f t="shared" si="3922"/>
        <v>310.39999999999998</v>
      </c>
      <c r="O1592" s="31">
        <f t="shared" si="3923"/>
        <v>310.39999999999998</v>
      </c>
      <c r="P1592" s="31">
        <f t="shared" si="4050"/>
        <v>0</v>
      </c>
      <c r="Q1592" s="31">
        <f t="shared" si="4051"/>
        <v>0</v>
      </c>
      <c r="R1592" s="31">
        <f t="shared" si="4052"/>
        <v>0</v>
      </c>
      <c r="S1592" s="31">
        <f t="shared" si="4053"/>
        <v>0</v>
      </c>
      <c r="T1592" s="31">
        <f t="shared" si="4054"/>
        <v>0</v>
      </c>
      <c r="U1592" s="31">
        <f t="shared" si="4055"/>
        <v>0</v>
      </c>
      <c r="V1592" s="31">
        <f t="shared" si="4056"/>
        <v>0</v>
      </c>
      <c r="W1592" s="31">
        <f t="shared" si="4057"/>
        <v>0</v>
      </c>
      <c r="X1592" s="31">
        <f t="shared" si="4058"/>
        <v>0</v>
      </c>
      <c r="Y1592" s="31">
        <f t="shared" si="4059"/>
        <v>0</v>
      </c>
      <c r="Z1592" s="31">
        <f t="shared" si="4060"/>
        <v>0</v>
      </c>
      <c r="AA1592" s="31">
        <f t="shared" si="4061"/>
        <v>0</v>
      </c>
      <c r="AB1592" s="31">
        <f t="shared" si="4062"/>
        <v>0</v>
      </c>
      <c r="AC1592" s="31">
        <f t="shared" si="4077"/>
        <v>310.39999999999998</v>
      </c>
      <c r="AD1592" s="31">
        <f t="shared" si="4078"/>
        <v>310.39999999999998</v>
      </c>
      <c r="AE1592" s="31">
        <f t="shared" si="4079"/>
        <v>310.39999999999998</v>
      </c>
      <c r="AF1592" s="31">
        <f t="shared" si="4083"/>
        <v>0</v>
      </c>
      <c r="AG1592" s="31">
        <f t="shared" si="4080"/>
        <v>310.39999999999998</v>
      </c>
      <c r="AH1592" s="31">
        <f t="shared" si="4081"/>
        <v>310.39999999999998</v>
      </c>
      <c r="AI1592" s="31">
        <f t="shared" si="4082"/>
        <v>310.39999999999998</v>
      </c>
      <c r="AJ1592" s="31">
        <f t="shared" si="4084"/>
        <v>0</v>
      </c>
      <c r="AK1592" s="31">
        <f t="shared" si="4085"/>
        <v>0</v>
      </c>
      <c r="AL1592" s="31">
        <f t="shared" si="4086"/>
        <v>0</v>
      </c>
      <c r="AM1592" s="31">
        <f t="shared" si="4087"/>
        <v>0</v>
      </c>
      <c r="AN1592" s="31">
        <f t="shared" si="4088"/>
        <v>0</v>
      </c>
      <c r="AO1592" s="31">
        <f t="shared" si="4089"/>
        <v>0</v>
      </c>
      <c r="AP1592" s="31">
        <f t="shared" si="4090"/>
        <v>0</v>
      </c>
      <c r="AQ1592" s="31">
        <f t="shared" si="4091"/>
        <v>0</v>
      </c>
      <c r="AR1592" s="31">
        <f t="shared" si="4092"/>
        <v>0</v>
      </c>
      <c r="AS1592" s="31">
        <f t="shared" si="4074"/>
        <v>310.39999999999998</v>
      </c>
      <c r="AT1592" s="31">
        <f t="shared" si="4075"/>
        <v>310.39999999999998</v>
      </c>
      <c r="AU1592" s="31">
        <f t="shared" si="4076"/>
        <v>310.39999999999998</v>
      </c>
      <c r="AV1592" s="31">
        <f t="shared" si="4093"/>
        <v>0</v>
      </c>
      <c r="AW1592" s="32"/>
      <c r="AX1592" s="32"/>
      <c r="AY1592" s="1"/>
      <c r="AZ1592" s="1"/>
      <c r="BA1592" s="1"/>
      <c r="BB1592" s="1"/>
      <c r="BC1592" s="1"/>
      <c r="BD1592" s="1"/>
      <c r="BE1592" s="1"/>
    </row>
    <row r="1593" hidden="1">
      <c r="A1593" s="29" t="s">
        <v>520</v>
      </c>
      <c r="B1593" s="29" t="s">
        <v>74</v>
      </c>
      <c r="C1593" s="29" t="s">
        <v>74</v>
      </c>
      <c r="D1593" s="29" t="s">
        <v>205</v>
      </c>
      <c r="E1593" s="36"/>
      <c r="F1593" s="30" t="s">
        <v>34</v>
      </c>
      <c r="G1593" s="31">
        <f t="shared" si="4044"/>
        <v>310.39999999999998</v>
      </c>
      <c r="H1593" s="31">
        <f t="shared" si="4045"/>
        <v>310.39999999999998</v>
      </c>
      <c r="I1593" s="31">
        <f t="shared" si="4046"/>
        <v>310.39999999999998</v>
      </c>
      <c r="J1593" s="31">
        <f t="shared" si="4047"/>
        <v>0</v>
      </c>
      <c r="K1593" s="31">
        <f t="shared" si="4048"/>
        <v>0</v>
      </c>
      <c r="L1593" s="31">
        <f t="shared" si="4049"/>
        <v>0</v>
      </c>
      <c r="M1593" s="31">
        <f t="shared" ref="M1593:M1656" si="4094">G1593+J1593</f>
        <v>310.39999999999998</v>
      </c>
      <c r="N1593" s="31">
        <f t="shared" ref="N1593:N1656" si="4095">H1593+K1593</f>
        <v>310.39999999999998</v>
      </c>
      <c r="O1593" s="31">
        <f t="shared" ref="O1593:O1656" si="4096">I1593+L1593</f>
        <v>310.39999999999998</v>
      </c>
      <c r="P1593" s="31">
        <f t="shared" si="4050"/>
        <v>0</v>
      </c>
      <c r="Q1593" s="31">
        <f t="shared" si="4051"/>
        <v>0</v>
      </c>
      <c r="R1593" s="31">
        <f t="shared" si="4052"/>
        <v>0</v>
      </c>
      <c r="S1593" s="31">
        <f t="shared" si="4053"/>
        <v>0</v>
      </c>
      <c r="T1593" s="31">
        <f t="shared" si="4054"/>
        <v>0</v>
      </c>
      <c r="U1593" s="31">
        <f t="shared" si="4055"/>
        <v>0</v>
      </c>
      <c r="V1593" s="31">
        <f t="shared" si="4056"/>
        <v>0</v>
      </c>
      <c r="W1593" s="31">
        <f t="shared" si="4057"/>
        <v>0</v>
      </c>
      <c r="X1593" s="31">
        <f t="shared" si="4058"/>
        <v>0</v>
      </c>
      <c r="Y1593" s="31">
        <f t="shared" si="4059"/>
        <v>0</v>
      </c>
      <c r="Z1593" s="31">
        <f t="shared" si="4060"/>
        <v>0</v>
      </c>
      <c r="AA1593" s="31">
        <f t="shared" si="4061"/>
        <v>0</v>
      </c>
      <c r="AB1593" s="31">
        <f t="shared" si="4062"/>
        <v>0</v>
      </c>
      <c r="AC1593" s="31">
        <f t="shared" si="4077"/>
        <v>310.39999999999998</v>
      </c>
      <c r="AD1593" s="31">
        <f t="shared" si="4078"/>
        <v>310.39999999999998</v>
      </c>
      <c r="AE1593" s="31">
        <f t="shared" si="4079"/>
        <v>310.39999999999998</v>
      </c>
      <c r="AF1593" s="31">
        <f t="shared" si="4083"/>
        <v>0</v>
      </c>
      <c r="AG1593" s="31">
        <f t="shared" si="4080"/>
        <v>310.39999999999998</v>
      </c>
      <c r="AH1593" s="31">
        <f t="shared" si="4081"/>
        <v>310.39999999999998</v>
      </c>
      <c r="AI1593" s="31">
        <f t="shared" si="4082"/>
        <v>310.39999999999998</v>
      </c>
      <c r="AJ1593" s="31">
        <f t="shared" si="4084"/>
        <v>0</v>
      </c>
      <c r="AK1593" s="31">
        <f t="shared" si="4085"/>
        <v>0</v>
      </c>
      <c r="AL1593" s="31">
        <f t="shared" si="4086"/>
        <v>0</v>
      </c>
      <c r="AM1593" s="31">
        <f t="shared" si="4087"/>
        <v>0</v>
      </c>
      <c r="AN1593" s="31">
        <f t="shared" si="4088"/>
        <v>0</v>
      </c>
      <c r="AO1593" s="31">
        <f t="shared" si="4089"/>
        <v>0</v>
      </c>
      <c r="AP1593" s="31">
        <f t="shared" si="4090"/>
        <v>0</v>
      </c>
      <c r="AQ1593" s="31">
        <f t="shared" si="4091"/>
        <v>0</v>
      </c>
      <c r="AR1593" s="31">
        <f t="shared" si="4092"/>
        <v>0</v>
      </c>
      <c r="AS1593" s="31">
        <f t="shared" si="4074"/>
        <v>310.39999999999998</v>
      </c>
      <c r="AT1593" s="31">
        <f t="shared" si="4075"/>
        <v>310.39999999999998</v>
      </c>
      <c r="AU1593" s="31">
        <f t="shared" si="4076"/>
        <v>310.39999999999998</v>
      </c>
      <c r="AV1593" s="31">
        <f t="shared" si="4093"/>
        <v>0</v>
      </c>
      <c r="AW1593" s="32">
        <v>0</v>
      </c>
      <c r="AX1593" s="32"/>
      <c r="AY1593" s="1" t="s">
        <v>152</v>
      </c>
      <c r="AZ1593" s="1"/>
      <c r="BA1593" s="1"/>
      <c r="BB1593" s="1"/>
      <c r="BC1593" s="1"/>
      <c r="BD1593" s="1"/>
      <c r="BE1593" s="1"/>
    </row>
    <row r="1594" ht="47.25">
      <c r="A1594" s="29" t="s">
        <v>520</v>
      </c>
      <c r="B1594" s="29" t="s">
        <v>74</v>
      </c>
      <c r="C1594" s="29" t="s">
        <v>74</v>
      </c>
      <c r="D1594" s="29" t="s">
        <v>236</v>
      </c>
      <c r="E1594" s="36"/>
      <c r="F1594" s="30" t="s">
        <v>237</v>
      </c>
      <c r="G1594" s="31">
        <f t="shared" si="4044"/>
        <v>310.39999999999998</v>
      </c>
      <c r="H1594" s="31">
        <f t="shared" si="4045"/>
        <v>310.39999999999998</v>
      </c>
      <c r="I1594" s="31">
        <f t="shared" si="4046"/>
        <v>310.39999999999998</v>
      </c>
      <c r="J1594" s="31">
        <f t="shared" si="4047"/>
        <v>0</v>
      </c>
      <c r="K1594" s="31">
        <f t="shared" si="4048"/>
        <v>0</v>
      </c>
      <c r="L1594" s="31">
        <f t="shared" si="4049"/>
        <v>0</v>
      </c>
      <c r="M1594" s="31">
        <f t="shared" si="4094"/>
        <v>310.39999999999998</v>
      </c>
      <c r="N1594" s="31">
        <f t="shared" si="4095"/>
        <v>310.39999999999998</v>
      </c>
      <c r="O1594" s="31">
        <f t="shared" si="4096"/>
        <v>310.39999999999998</v>
      </c>
      <c r="P1594" s="31">
        <f t="shared" si="4050"/>
        <v>0</v>
      </c>
      <c r="Q1594" s="31">
        <f t="shared" si="4051"/>
        <v>0</v>
      </c>
      <c r="R1594" s="31">
        <f t="shared" si="4052"/>
        <v>0</v>
      </c>
      <c r="S1594" s="31">
        <f t="shared" si="4053"/>
        <v>0</v>
      </c>
      <c r="T1594" s="31">
        <f t="shared" si="4054"/>
        <v>0</v>
      </c>
      <c r="U1594" s="31">
        <f t="shared" si="4055"/>
        <v>0</v>
      </c>
      <c r="V1594" s="31">
        <f t="shared" si="4056"/>
        <v>0</v>
      </c>
      <c r="W1594" s="31">
        <f t="shared" si="4057"/>
        <v>0</v>
      </c>
      <c r="X1594" s="31">
        <f t="shared" si="4058"/>
        <v>0</v>
      </c>
      <c r="Y1594" s="31">
        <f t="shared" si="4059"/>
        <v>0</v>
      </c>
      <c r="Z1594" s="31">
        <f t="shared" si="4060"/>
        <v>0</v>
      </c>
      <c r="AA1594" s="31">
        <f t="shared" si="4061"/>
        <v>0</v>
      </c>
      <c r="AB1594" s="31">
        <f t="shared" si="4062"/>
        <v>0</v>
      </c>
      <c r="AC1594" s="31">
        <f t="shared" si="4077"/>
        <v>310.39999999999998</v>
      </c>
      <c r="AD1594" s="31">
        <f t="shared" si="4078"/>
        <v>310.39999999999998</v>
      </c>
      <c r="AE1594" s="31">
        <f t="shared" si="4079"/>
        <v>310.39999999999998</v>
      </c>
      <c r="AF1594" s="31">
        <f t="shared" si="4083"/>
        <v>0</v>
      </c>
      <c r="AG1594" s="31">
        <f t="shared" si="4080"/>
        <v>310.39999999999998</v>
      </c>
      <c r="AH1594" s="31">
        <f t="shared" si="4081"/>
        <v>310.39999999999998</v>
      </c>
      <c r="AI1594" s="31">
        <f t="shared" si="4082"/>
        <v>310.39999999999998</v>
      </c>
      <c r="AJ1594" s="31">
        <f t="shared" si="4084"/>
        <v>0</v>
      </c>
      <c r="AK1594" s="31">
        <f t="shared" si="4085"/>
        <v>0</v>
      </c>
      <c r="AL1594" s="31">
        <f t="shared" si="4086"/>
        <v>0</v>
      </c>
      <c r="AM1594" s="31">
        <f t="shared" si="4087"/>
        <v>0</v>
      </c>
      <c r="AN1594" s="31">
        <f t="shared" si="4088"/>
        <v>0</v>
      </c>
      <c r="AO1594" s="31">
        <f t="shared" si="4089"/>
        <v>0</v>
      </c>
      <c r="AP1594" s="31">
        <f t="shared" si="4090"/>
        <v>0</v>
      </c>
      <c r="AQ1594" s="31">
        <f t="shared" si="4091"/>
        <v>0</v>
      </c>
      <c r="AR1594" s="31">
        <f t="shared" si="4092"/>
        <v>0</v>
      </c>
      <c r="AS1594" s="31">
        <f t="shared" si="4074"/>
        <v>310.39999999999998</v>
      </c>
      <c r="AT1594" s="31">
        <f t="shared" si="4075"/>
        <v>310.39999999999998</v>
      </c>
      <c r="AU1594" s="31">
        <f t="shared" si="4076"/>
        <v>310.39999999999998</v>
      </c>
      <c r="AV1594" s="31">
        <f t="shared" si="4093"/>
        <v>0</v>
      </c>
      <c r="AW1594" s="32"/>
      <c r="AX1594" s="32"/>
      <c r="AY1594" s="1"/>
      <c r="AZ1594" s="1"/>
      <c r="BA1594" s="1"/>
      <c r="BB1594" s="1"/>
      <c r="BC1594" s="1"/>
      <c r="BD1594" s="1"/>
      <c r="BE1594" s="1"/>
    </row>
    <row r="1595" ht="63">
      <c r="A1595" s="29" t="s">
        <v>520</v>
      </c>
      <c r="B1595" s="29" t="s">
        <v>74</v>
      </c>
      <c r="C1595" s="29" t="s">
        <v>74</v>
      </c>
      <c r="D1595" s="29" t="s">
        <v>485</v>
      </c>
      <c r="E1595" s="36"/>
      <c r="F1595" s="30" t="s">
        <v>486</v>
      </c>
      <c r="G1595" s="31">
        <f t="shared" si="4044"/>
        <v>310.39999999999998</v>
      </c>
      <c r="H1595" s="31">
        <f t="shared" si="4045"/>
        <v>310.39999999999998</v>
      </c>
      <c r="I1595" s="31">
        <f t="shared" si="4046"/>
        <v>310.39999999999998</v>
      </c>
      <c r="J1595" s="31">
        <f t="shared" si="4047"/>
        <v>0</v>
      </c>
      <c r="K1595" s="31">
        <f t="shared" si="4048"/>
        <v>0</v>
      </c>
      <c r="L1595" s="31">
        <f t="shared" si="4049"/>
        <v>0</v>
      </c>
      <c r="M1595" s="31">
        <f t="shared" si="4094"/>
        <v>310.39999999999998</v>
      </c>
      <c r="N1595" s="31">
        <f t="shared" si="4095"/>
        <v>310.39999999999998</v>
      </c>
      <c r="O1595" s="31">
        <f t="shared" si="4096"/>
        <v>310.39999999999998</v>
      </c>
      <c r="P1595" s="31">
        <f t="shared" si="4050"/>
        <v>0</v>
      </c>
      <c r="Q1595" s="31">
        <f t="shared" si="4051"/>
        <v>0</v>
      </c>
      <c r="R1595" s="31">
        <f t="shared" si="4052"/>
        <v>0</v>
      </c>
      <c r="S1595" s="31">
        <f t="shared" si="4053"/>
        <v>0</v>
      </c>
      <c r="T1595" s="31">
        <f t="shared" si="4054"/>
        <v>0</v>
      </c>
      <c r="U1595" s="31">
        <f t="shared" si="4055"/>
        <v>0</v>
      </c>
      <c r="V1595" s="31">
        <f t="shared" si="4056"/>
        <v>0</v>
      </c>
      <c r="W1595" s="31">
        <f t="shared" si="4057"/>
        <v>0</v>
      </c>
      <c r="X1595" s="31">
        <f t="shared" si="4058"/>
        <v>0</v>
      </c>
      <c r="Y1595" s="31">
        <f t="shared" si="4059"/>
        <v>0</v>
      </c>
      <c r="Z1595" s="31">
        <f t="shared" si="4060"/>
        <v>0</v>
      </c>
      <c r="AA1595" s="31">
        <f t="shared" si="4061"/>
        <v>0</v>
      </c>
      <c r="AB1595" s="31">
        <f t="shared" si="4062"/>
        <v>0</v>
      </c>
      <c r="AC1595" s="31">
        <f t="shared" si="4077"/>
        <v>310.39999999999998</v>
      </c>
      <c r="AD1595" s="31">
        <f t="shared" si="4078"/>
        <v>310.39999999999998</v>
      </c>
      <c r="AE1595" s="31">
        <f t="shared" si="4079"/>
        <v>310.39999999999998</v>
      </c>
      <c r="AF1595" s="31">
        <f t="shared" si="4083"/>
        <v>0</v>
      </c>
      <c r="AG1595" s="31">
        <f t="shared" si="4080"/>
        <v>310.39999999999998</v>
      </c>
      <c r="AH1595" s="31">
        <f t="shared" si="4081"/>
        <v>310.39999999999998</v>
      </c>
      <c r="AI1595" s="31">
        <f t="shared" si="4082"/>
        <v>310.39999999999998</v>
      </c>
      <c r="AJ1595" s="31">
        <f t="shared" si="4084"/>
        <v>0</v>
      </c>
      <c r="AK1595" s="31">
        <f t="shared" si="4085"/>
        <v>0</v>
      </c>
      <c r="AL1595" s="31">
        <f t="shared" si="4086"/>
        <v>0</v>
      </c>
      <c r="AM1595" s="31">
        <f t="shared" si="4087"/>
        <v>0</v>
      </c>
      <c r="AN1595" s="31">
        <f t="shared" si="4088"/>
        <v>0</v>
      </c>
      <c r="AO1595" s="31">
        <f t="shared" si="4089"/>
        <v>0</v>
      </c>
      <c r="AP1595" s="31">
        <f t="shared" si="4090"/>
        <v>0</v>
      </c>
      <c r="AQ1595" s="31">
        <f t="shared" si="4091"/>
        <v>0</v>
      </c>
      <c r="AR1595" s="31">
        <f t="shared" si="4092"/>
        <v>0</v>
      </c>
      <c r="AS1595" s="31">
        <f t="shared" si="4074"/>
        <v>310.39999999999998</v>
      </c>
      <c r="AT1595" s="31">
        <f t="shared" si="4075"/>
        <v>310.39999999999998</v>
      </c>
      <c r="AU1595" s="31">
        <f t="shared" si="4076"/>
        <v>310.39999999999998</v>
      </c>
      <c r="AV1595" s="31">
        <f t="shared" si="4093"/>
        <v>0</v>
      </c>
      <c r="AW1595" s="32"/>
      <c r="AX1595" s="32"/>
      <c r="AY1595" s="1"/>
      <c r="AZ1595" s="1"/>
      <c r="BA1595" s="1"/>
      <c r="BB1595" s="1"/>
      <c r="BC1595" s="1"/>
      <c r="BD1595" s="1"/>
      <c r="BE1595" s="1"/>
    </row>
    <row r="1596" ht="31.5">
      <c r="A1596" s="29" t="s">
        <v>520</v>
      </c>
      <c r="B1596" s="29" t="s">
        <v>74</v>
      </c>
      <c r="C1596" s="29" t="s">
        <v>74</v>
      </c>
      <c r="D1596" s="29" t="s">
        <v>485</v>
      </c>
      <c r="E1596" s="29" t="s">
        <v>129</v>
      </c>
      <c r="F1596" s="30" t="s">
        <v>130</v>
      </c>
      <c r="G1596" s="31">
        <v>310.39999999999998</v>
      </c>
      <c r="H1596" s="31">
        <v>310.39999999999998</v>
      </c>
      <c r="I1596" s="31">
        <v>310.39999999999998</v>
      </c>
      <c r="J1596" s="31"/>
      <c r="K1596" s="31"/>
      <c r="L1596" s="31"/>
      <c r="M1596" s="31">
        <f t="shared" si="4094"/>
        <v>310.39999999999998</v>
      </c>
      <c r="N1596" s="31">
        <f t="shared" si="4095"/>
        <v>310.39999999999998</v>
      </c>
      <c r="O1596" s="31">
        <f t="shared" si="4096"/>
        <v>310.39999999999998</v>
      </c>
      <c r="P1596" s="31"/>
      <c r="Q1596" s="31"/>
      <c r="R1596" s="31"/>
      <c r="S1596" s="31"/>
      <c r="T1596" s="31"/>
      <c r="U1596" s="31"/>
      <c r="V1596" s="31"/>
      <c r="W1596" s="31"/>
      <c r="X1596" s="31"/>
      <c r="Y1596" s="31"/>
      <c r="Z1596" s="31"/>
      <c r="AA1596" s="31"/>
      <c r="AB1596" s="31"/>
      <c r="AC1596" s="31">
        <f t="shared" si="4077"/>
        <v>310.39999999999998</v>
      </c>
      <c r="AD1596" s="31">
        <f t="shared" si="4078"/>
        <v>310.39999999999998</v>
      </c>
      <c r="AE1596" s="31">
        <f t="shared" si="4079"/>
        <v>310.39999999999998</v>
      </c>
      <c r="AF1596" s="31"/>
      <c r="AG1596" s="31">
        <f t="shared" si="4080"/>
        <v>310.39999999999998</v>
      </c>
      <c r="AH1596" s="31">
        <f t="shared" si="4081"/>
        <v>310.39999999999998</v>
      </c>
      <c r="AI1596" s="31">
        <f t="shared" si="4082"/>
        <v>310.39999999999998</v>
      </c>
      <c r="AJ1596" s="31"/>
      <c r="AK1596" s="31"/>
      <c r="AL1596" s="31"/>
      <c r="AM1596" s="31"/>
      <c r="AN1596" s="31"/>
      <c r="AO1596" s="31"/>
      <c r="AP1596" s="31"/>
      <c r="AQ1596" s="31"/>
      <c r="AR1596" s="31"/>
      <c r="AS1596" s="31">
        <f t="shared" si="4074"/>
        <v>310.39999999999998</v>
      </c>
      <c r="AT1596" s="31">
        <f t="shared" si="4075"/>
        <v>310.39999999999998</v>
      </c>
      <c r="AU1596" s="31">
        <f t="shared" si="4076"/>
        <v>310.39999999999998</v>
      </c>
      <c r="AV1596" s="31"/>
      <c r="AW1596" s="32"/>
      <c r="AX1596" s="32"/>
      <c r="AY1596" s="1"/>
      <c r="AZ1596" s="1"/>
      <c r="BA1596" s="1"/>
      <c r="BB1596" s="1"/>
      <c r="BC1596" s="1"/>
      <c r="BD1596" s="1"/>
      <c r="BE1596" s="1"/>
    </row>
    <row r="1597" s="19" customFormat="1">
      <c r="A1597" s="20" t="s">
        <v>520</v>
      </c>
      <c r="B1597" s="20" t="s">
        <v>265</v>
      </c>
      <c r="C1597" s="20"/>
      <c r="D1597" s="20"/>
      <c r="E1597" s="20"/>
      <c r="F1597" s="21" t="s">
        <v>266</v>
      </c>
      <c r="G1597" s="22">
        <f t="shared" si="4044"/>
        <v>2927.1999999999998</v>
      </c>
      <c r="H1597" s="22">
        <f t="shared" si="4045"/>
        <v>2927.1999999999998</v>
      </c>
      <c r="I1597" s="22">
        <f t="shared" si="4046"/>
        <v>2927.1999999999998</v>
      </c>
      <c r="J1597" s="22">
        <f t="shared" si="4047"/>
        <v>0</v>
      </c>
      <c r="K1597" s="22">
        <f t="shared" si="4048"/>
        <v>0</v>
      </c>
      <c r="L1597" s="22">
        <f t="shared" si="4049"/>
        <v>0</v>
      </c>
      <c r="M1597" s="22">
        <f t="shared" si="4094"/>
        <v>2927.1999999999998</v>
      </c>
      <c r="N1597" s="22">
        <f t="shared" si="4095"/>
        <v>2927.1999999999998</v>
      </c>
      <c r="O1597" s="22">
        <f t="shared" si="4096"/>
        <v>2927.1999999999998</v>
      </c>
      <c r="P1597" s="22">
        <f t="shared" si="4050"/>
        <v>0</v>
      </c>
      <c r="Q1597" s="22">
        <f t="shared" si="4051"/>
        <v>0</v>
      </c>
      <c r="R1597" s="22">
        <f t="shared" si="4052"/>
        <v>-1500</v>
      </c>
      <c r="S1597" s="22">
        <f t="shared" si="4053"/>
        <v>0</v>
      </c>
      <c r="T1597" s="22">
        <f t="shared" si="4054"/>
        <v>0</v>
      </c>
      <c r="U1597" s="22">
        <f t="shared" si="4055"/>
        <v>0</v>
      </c>
      <c r="V1597" s="22">
        <f t="shared" si="4056"/>
        <v>0</v>
      </c>
      <c r="W1597" s="22">
        <f t="shared" si="4057"/>
        <v>0</v>
      </c>
      <c r="X1597" s="22">
        <f t="shared" si="4058"/>
        <v>0</v>
      </c>
      <c r="Y1597" s="22">
        <f t="shared" si="4059"/>
        <v>0</v>
      </c>
      <c r="Z1597" s="22">
        <f t="shared" si="4060"/>
        <v>0</v>
      </c>
      <c r="AA1597" s="22">
        <f t="shared" si="4061"/>
        <v>0</v>
      </c>
      <c r="AB1597" s="22">
        <f t="shared" si="4062"/>
        <v>0</v>
      </c>
      <c r="AC1597" s="22">
        <f t="shared" si="4077"/>
        <v>1427.1999999999998</v>
      </c>
      <c r="AD1597" s="22">
        <f t="shared" si="4078"/>
        <v>2927.1999999999998</v>
      </c>
      <c r="AE1597" s="22">
        <f t="shared" si="4079"/>
        <v>2927.1999999999998</v>
      </c>
      <c r="AF1597" s="22">
        <f t="shared" si="4083"/>
        <v>0</v>
      </c>
      <c r="AG1597" s="22">
        <f t="shared" si="4080"/>
        <v>1427.1999999999998</v>
      </c>
      <c r="AH1597" s="22">
        <f t="shared" si="4081"/>
        <v>2927.1999999999998</v>
      </c>
      <c r="AI1597" s="22">
        <f t="shared" si="4082"/>
        <v>2927.1999999999998</v>
      </c>
      <c r="AJ1597" s="22">
        <f t="shared" si="4084"/>
        <v>0</v>
      </c>
      <c r="AK1597" s="22">
        <f t="shared" si="4085"/>
        <v>0</v>
      </c>
      <c r="AL1597" s="22">
        <f t="shared" si="4086"/>
        <v>-1.774</v>
      </c>
      <c r="AM1597" s="22">
        <f t="shared" si="4087"/>
        <v>0</v>
      </c>
      <c r="AN1597" s="22">
        <f t="shared" si="4088"/>
        <v>0</v>
      </c>
      <c r="AO1597" s="22">
        <f t="shared" si="4089"/>
        <v>0</v>
      </c>
      <c r="AP1597" s="22">
        <f t="shared" si="4090"/>
        <v>0</v>
      </c>
      <c r="AQ1597" s="22">
        <f t="shared" si="4091"/>
        <v>0</v>
      </c>
      <c r="AR1597" s="22">
        <f t="shared" si="4092"/>
        <v>0</v>
      </c>
      <c r="AS1597" s="22">
        <f t="shared" si="4074"/>
        <v>1425.4259999999999</v>
      </c>
      <c r="AT1597" s="22">
        <f t="shared" si="4075"/>
        <v>2927.1999999999998</v>
      </c>
      <c r="AU1597" s="22">
        <f t="shared" si="4076"/>
        <v>2927.1999999999998</v>
      </c>
      <c r="AV1597" s="22">
        <f t="shared" si="4093"/>
        <v>0</v>
      </c>
      <c r="AW1597" s="23"/>
      <c r="AX1597" s="23"/>
      <c r="AY1597" s="19"/>
      <c r="AZ1597" s="19"/>
      <c r="BA1597" s="19"/>
      <c r="BB1597" s="19"/>
      <c r="BC1597" s="19"/>
      <c r="BD1597" s="19"/>
      <c r="BE1597" s="19"/>
    </row>
    <row r="1598" s="24" customFormat="1">
      <c r="A1598" s="25" t="s">
        <v>520</v>
      </c>
      <c r="B1598" s="25" t="s">
        <v>265</v>
      </c>
      <c r="C1598" s="25" t="s">
        <v>27</v>
      </c>
      <c r="D1598" s="25"/>
      <c r="E1598" s="25"/>
      <c r="F1598" s="26" t="s">
        <v>267</v>
      </c>
      <c r="G1598" s="27">
        <f t="shared" si="4044"/>
        <v>2927.1999999999998</v>
      </c>
      <c r="H1598" s="27">
        <f t="shared" si="4045"/>
        <v>2927.1999999999998</v>
      </c>
      <c r="I1598" s="27">
        <f t="shared" si="4046"/>
        <v>2927.1999999999998</v>
      </c>
      <c r="J1598" s="27">
        <f t="shared" si="4047"/>
        <v>0</v>
      </c>
      <c r="K1598" s="27">
        <f t="shared" si="4048"/>
        <v>0</v>
      </c>
      <c r="L1598" s="27">
        <f t="shared" si="4049"/>
        <v>0</v>
      </c>
      <c r="M1598" s="27">
        <f t="shared" si="4094"/>
        <v>2927.1999999999998</v>
      </c>
      <c r="N1598" s="27">
        <f t="shared" si="4095"/>
        <v>2927.1999999999998</v>
      </c>
      <c r="O1598" s="27">
        <f t="shared" si="4096"/>
        <v>2927.1999999999998</v>
      </c>
      <c r="P1598" s="27">
        <f t="shared" si="4050"/>
        <v>0</v>
      </c>
      <c r="Q1598" s="27">
        <f t="shared" si="4051"/>
        <v>0</v>
      </c>
      <c r="R1598" s="27">
        <f t="shared" si="4052"/>
        <v>-1500</v>
      </c>
      <c r="S1598" s="27">
        <f t="shared" si="4053"/>
        <v>0</v>
      </c>
      <c r="T1598" s="27">
        <f t="shared" si="4054"/>
        <v>0</v>
      </c>
      <c r="U1598" s="27">
        <f t="shared" si="4055"/>
        <v>0</v>
      </c>
      <c r="V1598" s="27">
        <f t="shared" si="4056"/>
        <v>0</v>
      </c>
      <c r="W1598" s="27">
        <f t="shared" si="4057"/>
        <v>0</v>
      </c>
      <c r="X1598" s="27">
        <f t="shared" si="4058"/>
        <v>0</v>
      </c>
      <c r="Y1598" s="27">
        <f t="shared" si="4059"/>
        <v>0</v>
      </c>
      <c r="Z1598" s="27">
        <f t="shared" si="4060"/>
        <v>0</v>
      </c>
      <c r="AA1598" s="27">
        <f t="shared" si="4061"/>
        <v>0</v>
      </c>
      <c r="AB1598" s="27">
        <f t="shared" si="4062"/>
        <v>0</v>
      </c>
      <c r="AC1598" s="27">
        <f t="shared" si="4077"/>
        <v>1427.1999999999998</v>
      </c>
      <c r="AD1598" s="27">
        <f t="shared" si="4078"/>
        <v>2927.1999999999998</v>
      </c>
      <c r="AE1598" s="27">
        <f t="shared" si="4079"/>
        <v>2927.1999999999998</v>
      </c>
      <c r="AF1598" s="27">
        <f t="shared" si="4083"/>
        <v>0</v>
      </c>
      <c r="AG1598" s="27">
        <f t="shared" si="4080"/>
        <v>1427.1999999999998</v>
      </c>
      <c r="AH1598" s="27">
        <f t="shared" si="4081"/>
        <v>2927.1999999999998</v>
      </c>
      <c r="AI1598" s="27">
        <f t="shared" si="4082"/>
        <v>2927.1999999999998</v>
      </c>
      <c r="AJ1598" s="27">
        <f t="shared" si="4084"/>
        <v>0</v>
      </c>
      <c r="AK1598" s="27">
        <f t="shared" si="4085"/>
        <v>0</v>
      </c>
      <c r="AL1598" s="27">
        <f t="shared" si="4086"/>
        <v>-1.774</v>
      </c>
      <c r="AM1598" s="27">
        <f t="shared" si="4087"/>
        <v>0</v>
      </c>
      <c r="AN1598" s="27">
        <f t="shared" si="4088"/>
        <v>0</v>
      </c>
      <c r="AO1598" s="27">
        <f t="shared" si="4089"/>
        <v>0</v>
      </c>
      <c r="AP1598" s="27">
        <f t="shared" si="4090"/>
        <v>0</v>
      </c>
      <c r="AQ1598" s="27">
        <f t="shared" si="4091"/>
        <v>0</v>
      </c>
      <c r="AR1598" s="27">
        <f t="shared" si="4092"/>
        <v>0</v>
      </c>
      <c r="AS1598" s="27">
        <f t="shared" si="4074"/>
        <v>1425.4259999999999</v>
      </c>
      <c r="AT1598" s="27">
        <f t="shared" si="4075"/>
        <v>2927.1999999999998</v>
      </c>
      <c r="AU1598" s="27">
        <f t="shared" si="4076"/>
        <v>2927.1999999999998</v>
      </c>
      <c r="AV1598" s="27">
        <f t="shared" si="4093"/>
        <v>0</v>
      </c>
      <c r="AW1598" s="28"/>
      <c r="AX1598" s="28"/>
      <c r="AY1598" s="24"/>
      <c r="AZ1598" s="24"/>
      <c r="BA1598" s="24"/>
      <c r="BB1598" s="24"/>
      <c r="BC1598" s="24"/>
      <c r="BD1598" s="24"/>
      <c r="BE1598" s="24"/>
    </row>
    <row r="1599" ht="31.5">
      <c r="A1599" s="29" t="s">
        <v>520</v>
      </c>
      <c r="B1599" s="29" t="s">
        <v>265</v>
      </c>
      <c r="C1599" s="29" t="s">
        <v>27</v>
      </c>
      <c r="D1599" s="29" t="s">
        <v>203</v>
      </c>
      <c r="E1599" s="36"/>
      <c r="F1599" s="30" t="s">
        <v>204</v>
      </c>
      <c r="G1599" s="31">
        <f t="shared" si="4044"/>
        <v>2927.1999999999998</v>
      </c>
      <c r="H1599" s="31">
        <f t="shared" si="4045"/>
        <v>2927.1999999999998</v>
      </c>
      <c r="I1599" s="31">
        <f t="shared" si="4046"/>
        <v>2927.1999999999998</v>
      </c>
      <c r="J1599" s="31">
        <f t="shared" si="4047"/>
        <v>0</v>
      </c>
      <c r="K1599" s="31">
        <f t="shared" si="4048"/>
        <v>0</v>
      </c>
      <c r="L1599" s="31">
        <f t="shared" si="4049"/>
        <v>0</v>
      </c>
      <c r="M1599" s="31">
        <f t="shared" si="4094"/>
        <v>2927.1999999999998</v>
      </c>
      <c r="N1599" s="31">
        <f t="shared" si="4095"/>
        <v>2927.1999999999998</v>
      </c>
      <c r="O1599" s="31">
        <f t="shared" si="4096"/>
        <v>2927.1999999999998</v>
      </c>
      <c r="P1599" s="31">
        <f t="shared" si="4050"/>
        <v>0</v>
      </c>
      <c r="Q1599" s="31">
        <f t="shared" si="4051"/>
        <v>0</v>
      </c>
      <c r="R1599" s="31">
        <f t="shared" si="4052"/>
        <v>-1500</v>
      </c>
      <c r="S1599" s="31">
        <f t="shared" si="4053"/>
        <v>0</v>
      </c>
      <c r="T1599" s="31">
        <f t="shared" si="4054"/>
        <v>0</v>
      </c>
      <c r="U1599" s="31">
        <f t="shared" si="4055"/>
        <v>0</v>
      </c>
      <c r="V1599" s="31">
        <f t="shared" si="4056"/>
        <v>0</v>
      </c>
      <c r="W1599" s="31">
        <f t="shared" si="4057"/>
        <v>0</v>
      </c>
      <c r="X1599" s="31">
        <f t="shared" si="4058"/>
        <v>0</v>
      </c>
      <c r="Y1599" s="31">
        <f t="shared" si="4059"/>
        <v>0</v>
      </c>
      <c r="Z1599" s="31">
        <f t="shared" si="4060"/>
        <v>0</v>
      </c>
      <c r="AA1599" s="31">
        <f t="shared" si="4061"/>
        <v>0</v>
      </c>
      <c r="AB1599" s="31">
        <f t="shared" si="4062"/>
        <v>0</v>
      </c>
      <c r="AC1599" s="31">
        <f t="shared" si="4077"/>
        <v>1427.1999999999998</v>
      </c>
      <c r="AD1599" s="31">
        <f t="shared" si="4078"/>
        <v>2927.1999999999998</v>
      </c>
      <c r="AE1599" s="31">
        <f t="shared" si="4079"/>
        <v>2927.1999999999998</v>
      </c>
      <c r="AF1599" s="31">
        <f t="shared" si="4083"/>
        <v>0</v>
      </c>
      <c r="AG1599" s="31">
        <f t="shared" si="4080"/>
        <v>1427.1999999999998</v>
      </c>
      <c r="AH1599" s="31">
        <f t="shared" si="4081"/>
        <v>2927.1999999999998</v>
      </c>
      <c r="AI1599" s="31">
        <f t="shared" si="4082"/>
        <v>2927.1999999999998</v>
      </c>
      <c r="AJ1599" s="31">
        <f t="shared" si="4084"/>
        <v>0</v>
      </c>
      <c r="AK1599" s="31">
        <f t="shared" si="4085"/>
        <v>0</v>
      </c>
      <c r="AL1599" s="31">
        <f t="shared" si="4086"/>
        <v>-1.774</v>
      </c>
      <c r="AM1599" s="31">
        <f t="shared" si="4087"/>
        <v>0</v>
      </c>
      <c r="AN1599" s="31">
        <f t="shared" si="4088"/>
        <v>0</v>
      </c>
      <c r="AO1599" s="31">
        <f t="shared" si="4089"/>
        <v>0</v>
      </c>
      <c r="AP1599" s="31">
        <f t="shared" si="4090"/>
        <v>0</v>
      </c>
      <c r="AQ1599" s="31">
        <f t="shared" si="4091"/>
        <v>0</v>
      </c>
      <c r="AR1599" s="31">
        <f t="shared" si="4092"/>
        <v>0</v>
      </c>
      <c r="AS1599" s="31">
        <f t="shared" si="4074"/>
        <v>1425.4259999999999</v>
      </c>
      <c r="AT1599" s="31">
        <f t="shared" si="4075"/>
        <v>2927.1999999999998</v>
      </c>
      <c r="AU1599" s="31">
        <f t="shared" si="4076"/>
        <v>2927.1999999999998</v>
      </c>
      <c r="AV1599" s="31">
        <f t="shared" si="4093"/>
        <v>0</v>
      </c>
      <c r="AW1599" s="32"/>
      <c r="AX1599" s="32"/>
      <c r="AY1599" s="1"/>
      <c r="AZ1599" s="1"/>
      <c r="BA1599" s="1"/>
      <c r="BB1599" s="1"/>
      <c r="BC1599" s="1"/>
      <c r="BD1599" s="1"/>
      <c r="BE1599" s="1"/>
    </row>
    <row r="1600" hidden="1">
      <c r="A1600" s="29" t="s">
        <v>520</v>
      </c>
      <c r="B1600" s="29" t="s">
        <v>265</v>
      </c>
      <c r="C1600" s="29" t="s">
        <v>27</v>
      </c>
      <c r="D1600" s="29" t="s">
        <v>205</v>
      </c>
      <c r="E1600" s="36"/>
      <c r="F1600" s="30" t="s">
        <v>34</v>
      </c>
      <c r="G1600" s="31">
        <f t="shared" si="4044"/>
        <v>2927.1999999999998</v>
      </c>
      <c r="H1600" s="31">
        <f t="shared" si="4045"/>
        <v>2927.1999999999998</v>
      </c>
      <c r="I1600" s="31">
        <f t="shared" si="4046"/>
        <v>2927.1999999999998</v>
      </c>
      <c r="J1600" s="31">
        <f t="shared" si="4047"/>
        <v>0</v>
      </c>
      <c r="K1600" s="31">
        <f t="shared" si="4048"/>
        <v>0</v>
      </c>
      <c r="L1600" s="31">
        <f t="shared" si="4049"/>
        <v>0</v>
      </c>
      <c r="M1600" s="31">
        <f t="shared" si="4094"/>
        <v>2927.1999999999998</v>
      </c>
      <c r="N1600" s="31">
        <f t="shared" si="4095"/>
        <v>2927.1999999999998</v>
      </c>
      <c r="O1600" s="31">
        <f t="shared" si="4096"/>
        <v>2927.1999999999998</v>
      </c>
      <c r="P1600" s="31">
        <f t="shared" si="4050"/>
        <v>0</v>
      </c>
      <c r="Q1600" s="31">
        <f t="shared" si="4051"/>
        <v>0</v>
      </c>
      <c r="R1600" s="31">
        <f t="shared" si="4052"/>
        <v>-1500</v>
      </c>
      <c r="S1600" s="31">
        <f t="shared" si="4053"/>
        <v>0</v>
      </c>
      <c r="T1600" s="31">
        <f t="shared" si="4054"/>
        <v>0</v>
      </c>
      <c r="U1600" s="31">
        <f t="shared" si="4055"/>
        <v>0</v>
      </c>
      <c r="V1600" s="31">
        <f t="shared" si="4056"/>
        <v>0</v>
      </c>
      <c r="W1600" s="31">
        <f t="shared" si="4057"/>
        <v>0</v>
      </c>
      <c r="X1600" s="31">
        <f t="shared" si="4058"/>
        <v>0</v>
      </c>
      <c r="Y1600" s="31">
        <f t="shared" si="4059"/>
        <v>0</v>
      </c>
      <c r="Z1600" s="31">
        <f t="shared" si="4060"/>
        <v>0</v>
      </c>
      <c r="AA1600" s="31">
        <f t="shared" si="4061"/>
        <v>0</v>
      </c>
      <c r="AB1600" s="31">
        <f t="shared" si="4062"/>
        <v>0</v>
      </c>
      <c r="AC1600" s="31">
        <f t="shared" si="4077"/>
        <v>1427.1999999999998</v>
      </c>
      <c r="AD1600" s="31">
        <f t="shared" si="4078"/>
        <v>2927.1999999999998</v>
      </c>
      <c r="AE1600" s="31">
        <f t="shared" si="4079"/>
        <v>2927.1999999999998</v>
      </c>
      <c r="AF1600" s="31">
        <f t="shared" si="4083"/>
        <v>0</v>
      </c>
      <c r="AG1600" s="31">
        <f t="shared" si="4080"/>
        <v>1427.1999999999998</v>
      </c>
      <c r="AH1600" s="31">
        <f t="shared" si="4081"/>
        <v>2927.1999999999998</v>
      </c>
      <c r="AI1600" s="31">
        <f t="shared" si="4082"/>
        <v>2927.1999999999998</v>
      </c>
      <c r="AJ1600" s="31">
        <f t="shared" si="4084"/>
        <v>0</v>
      </c>
      <c r="AK1600" s="31">
        <f t="shared" si="4085"/>
        <v>0</v>
      </c>
      <c r="AL1600" s="31">
        <f t="shared" si="4086"/>
        <v>-1.774</v>
      </c>
      <c r="AM1600" s="31">
        <f t="shared" si="4087"/>
        <v>0</v>
      </c>
      <c r="AN1600" s="31">
        <f t="shared" si="4088"/>
        <v>0</v>
      </c>
      <c r="AO1600" s="31">
        <f t="shared" si="4089"/>
        <v>0</v>
      </c>
      <c r="AP1600" s="31">
        <f t="shared" si="4090"/>
        <v>0</v>
      </c>
      <c r="AQ1600" s="31">
        <f t="shared" si="4091"/>
        <v>0</v>
      </c>
      <c r="AR1600" s="31">
        <f t="shared" si="4092"/>
        <v>0</v>
      </c>
      <c r="AS1600" s="31">
        <f t="shared" si="4074"/>
        <v>1425.4259999999999</v>
      </c>
      <c r="AT1600" s="31">
        <f t="shared" si="4075"/>
        <v>2927.1999999999998</v>
      </c>
      <c r="AU1600" s="31">
        <f t="shared" si="4076"/>
        <v>2927.1999999999998</v>
      </c>
      <c r="AV1600" s="31">
        <f t="shared" si="4093"/>
        <v>0</v>
      </c>
      <c r="AW1600" s="32">
        <v>0</v>
      </c>
      <c r="AX1600" s="32"/>
      <c r="AY1600" s="1" t="s">
        <v>152</v>
      </c>
      <c r="AZ1600" s="1"/>
      <c r="BA1600" s="1"/>
      <c r="BB1600" s="1"/>
      <c r="BC1600" s="1"/>
      <c r="BD1600" s="1"/>
      <c r="BE1600" s="1"/>
    </row>
    <row r="1601" ht="31.5">
      <c r="A1601" s="29" t="s">
        <v>520</v>
      </c>
      <c r="B1601" s="29" t="s">
        <v>265</v>
      </c>
      <c r="C1601" s="29" t="s">
        <v>27</v>
      </c>
      <c r="D1601" s="29" t="s">
        <v>270</v>
      </c>
      <c r="E1601" s="36"/>
      <c r="F1601" s="30" t="s">
        <v>271</v>
      </c>
      <c r="G1601" s="31">
        <f t="shared" si="4044"/>
        <v>2927.1999999999998</v>
      </c>
      <c r="H1601" s="31">
        <f t="shared" si="4045"/>
        <v>2927.1999999999998</v>
      </c>
      <c r="I1601" s="31">
        <f t="shared" si="4046"/>
        <v>2927.1999999999998</v>
      </c>
      <c r="J1601" s="31">
        <f t="shared" si="4047"/>
        <v>0</v>
      </c>
      <c r="K1601" s="31">
        <f t="shared" si="4048"/>
        <v>0</v>
      </c>
      <c r="L1601" s="31">
        <f t="shared" si="4049"/>
        <v>0</v>
      </c>
      <c r="M1601" s="31">
        <f t="shared" si="4094"/>
        <v>2927.1999999999998</v>
      </c>
      <c r="N1601" s="31">
        <f t="shared" si="4095"/>
        <v>2927.1999999999998</v>
      </c>
      <c r="O1601" s="31">
        <f t="shared" si="4096"/>
        <v>2927.1999999999998</v>
      </c>
      <c r="P1601" s="31">
        <f t="shared" si="4050"/>
        <v>0</v>
      </c>
      <c r="Q1601" s="31">
        <f t="shared" si="4051"/>
        <v>0</v>
      </c>
      <c r="R1601" s="31">
        <f t="shared" si="4052"/>
        <v>-1500</v>
      </c>
      <c r="S1601" s="31">
        <f t="shared" si="4053"/>
        <v>0</v>
      </c>
      <c r="T1601" s="31">
        <f t="shared" si="4054"/>
        <v>0</v>
      </c>
      <c r="U1601" s="31">
        <f t="shared" si="4055"/>
        <v>0</v>
      </c>
      <c r="V1601" s="31">
        <f t="shared" si="4056"/>
        <v>0</v>
      </c>
      <c r="W1601" s="31">
        <f t="shared" si="4057"/>
        <v>0</v>
      </c>
      <c r="X1601" s="31">
        <f t="shared" si="4058"/>
        <v>0</v>
      </c>
      <c r="Y1601" s="31">
        <f t="shared" si="4059"/>
        <v>0</v>
      </c>
      <c r="Z1601" s="31">
        <f t="shared" si="4060"/>
        <v>0</v>
      </c>
      <c r="AA1601" s="31">
        <f t="shared" si="4061"/>
        <v>0</v>
      </c>
      <c r="AB1601" s="31">
        <f t="shared" si="4062"/>
        <v>0</v>
      </c>
      <c r="AC1601" s="31">
        <f t="shared" si="4077"/>
        <v>1427.1999999999998</v>
      </c>
      <c r="AD1601" s="31">
        <f t="shared" si="4078"/>
        <v>2927.1999999999998</v>
      </c>
      <c r="AE1601" s="31">
        <f t="shared" si="4079"/>
        <v>2927.1999999999998</v>
      </c>
      <c r="AF1601" s="31">
        <f t="shared" si="4083"/>
        <v>0</v>
      </c>
      <c r="AG1601" s="31">
        <f t="shared" si="4080"/>
        <v>1427.1999999999998</v>
      </c>
      <c r="AH1601" s="31">
        <f t="shared" si="4081"/>
        <v>2927.1999999999998</v>
      </c>
      <c r="AI1601" s="31">
        <f t="shared" si="4082"/>
        <v>2927.1999999999998</v>
      </c>
      <c r="AJ1601" s="31">
        <f t="shared" si="4084"/>
        <v>0</v>
      </c>
      <c r="AK1601" s="31">
        <f t="shared" si="4085"/>
        <v>0</v>
      </c>
      <c r="AL1601" s="31">
        <f t="shared" si="4086"/>
        <v>-1.774</v>
      </c>
      <c r="AM1601" s="31">
        <f t="shared" si="4087"/>
        <v>0</v>
      </c>
      <c r="AN1601" s="31">
        <f t="shared" si="4088"/>
        <v>0</v>
      </c>
      <c r="AO1601" s="31">
        <f t="shared" si="4089"/>
        <v>0</v>
      </c>
      <c r="AP1601" s="31">
        <f t="shared" si="4090"/>
        <v>0</v>
      </c>
      <c r="AQ1601" s="31">
        <f t="shared" si="4091"/>
        <v>0</v>
      </c>
      <c r="AR1601" s="31">
        <f t="shared" si="4092"/>
        <v>0</v>
      </c>
      <c r="AS1601" s="31">
        <f t="shared" si="4074"/>
        <v>1425.4259999999999</v>
      </c>
      <c r="AT1601" s="31">
        <f t="shared" si="4075"/>
        <v>2927.1999999999998</v>
      </c>
      <c r="AU1601" s="31">
        <f t="shared" si="4076"/>
        <v>2927.1999999999998</v>
      </c>
      <c r="AV1601" s="31">
        <f t="shared" si="4093"/>
        <v>0</v>
      </c>
      <c r="AW1601" s="32"/>
      <c r="AX1601" s="32"/>
      <c r="AY1601" s="1"/>
      <c r="AZ1601" s="1"/>
      <c r="BA1601" s="1"/>
      <c r="BB1601" s="1"/>
      <c r="BC1601" s="1"/>
      <c r="BD1601" s="1"/>
      <c r="BE1601" s="1"/>
    </row>
    <row r="1602" ht="31.5">
      <c r="A1602" s="29" t="s">
        <v>520</v>
      </c>
      <c r="B1602" s="29" t="s">
        <v>265</v>
      </c>
      <c r="C1602" s="29" t="s">
        <v>27</v>
      </c>
      <c r="D1602" s="29" t="s">
        <v>273</v>
      </c>
      <c r="E1602" s="36"/>
      <c r="F1602" s="30" t="s">
        <v>274</v>
      </c>
      <c r="G1602" s="31">
        <f t="shared" si="4044"/>
        <v>2927.1999999999998</v>
      </c>
      <c r="H1602" s="31">
        <f t="shared" si="4045"/>
        <v>2927.1999999999998</v>
      </c>
      <c r="I1602" s="31">
        <f t="shared" si="4046"/>
        <v>2927.1999999999998</v>
      </c>
      <c r="J1602" s="31">
        <f t="shared" si="4047"/>
        <v>0</v>
      </c>
      <c r="K1602" s="31">
        <f t="shared" si="4048"/>
        <v>0</v>
      </c>
      <c r="L1602" s="31">
        <f t="shared" si="4049"/>
        <v>0</v>
      </c>
      <c r="M1602" s="31">
        <f t="shared" si="4094"/>
        <v>2927.1999999999998</v>
      </c>
      <c r="N1602" s="31">
        <f t="shared" si="4095"/>
        <v>2927.1999999999998</v>
      </c>
      <c r="O1602" s="31">
        <f t="shared" si="4096"/>
        <v>2927.1999999999998</v>
      </c>
      <c r="P1602" s="31">
        <f t="shared" si="4050"/>
        <v>0</v>
      </c>
      <c r="Q1602" s="31">
        <f t="shared" si="4051"/>
        <v>0</v>
      </c>
      <c r="R1602" s="31">
        <f t="shared" si="4052"/>
        <v>-1500</v>
      </c>
      <c r="S1602" s="31">
        <f t="shared" si="4053"/>
        <v>0</v>
      </c>
      <c r="T1602" s="31">
        <f t="shared" si="4054"/>
        <v>0</v>
      </c>
      <c r="U1602" s="31">
        <f t="shared" si="4055"/>
        <v>0</v>
      </c>
      <c r="V1602" s="31">
        <f t="shared" si="4056"/>
        <v>0</v>
      </c>
      <c r="W1602" s="31">
        <f t="shared" si="4057"/>
        <v>0</v>
      </c>
      <c r="X1602" s="31">
        <f t="shared" si="4058"/>
        <v>0</v>
      </c>
      <c r="Y1602" s="31">
        <f t="shared" si="4059"/>
        <v>0</v>
      </c>
      <c r="Z1602" s="31">
        <f t="shared" si="4060"/>
        <v>0</v>
      </c>
      <c r="AA1602" s="31">
        <f t="shared" si="4061"/>
        <v>0</v>
      </c>
      <c r="AB1602" s="31">
        <f t="shared" si="4062"/>
        <v>0</v>
      </c>
      <c r="AC1602" s="31">
        <f t="shared" si="4077"/>
        <v>1427.1999999999998</v>
      </c>
      <c r="AD1602" s="31">
        <f t="shared" si="4078"/>
        <v>2927.1999999999998</v>
      </c>
      <c r="AE1602" s="31">
        <f t="shared" si="4079"/>
        <v>2927.1999999999998</v>
      </c>
      <c r="AF1602" s="31">
        <f t="shared" si="4083"/>
        <v>0</v>
      </c>
      <c r="AG1602" s="31">
        <f t="shared" si="4080"/>
        <v>1427.1999999999998</v>
      </c>
      <c r="AH1602" s="31">
        <f t="shared" si="4081"/>
        <v>2927.1999999999998</v>
      </c>
      <c r="AI1602" s="31">
        <f t="shared" si="4082"/>
        <v>2927.1999999999998</v>
      </c>
      <c r="AJ1602" s="31">
        <f t="shared" si="4084"/>
        <v>0</v>
      </c>
      <c r="AK1602" s="31">
        <f t="shared" si="4085"/>
        <v>0</v>
      </c>
      <c r="AL1602" s="31">
        <f t="shared" si="4086"/>
        <v>-1.774</v>
      </c>
      <c r="AM1602" s="31">
        <f t="shared" si="4087"/>
        <v>0</v>
      </c>
      <c r="AN1602" s="31">
        <f t="shared" si="4088"/>
        <v>0</v>
      </c>
      <c r="AO1602" s="31">
        <f t="shared" si="4089"/>
        <v>0</v>
      </c>
      <c r="AP1602" s="31">
        <f t="shared" si="4090"/>
        <v>0</v>
      </c>
      <c r="AQ1602" s="31">
        <f t="shared" si="4091"/>
        <v>0</v>
      </c>
      <c r="AR1602" s="31">
        <f t="shared" si="4092"/>
        <v>0</v>
      </c>
      <c r="AS1602" s="31">
        <f t="shared" si="4074"/>
        <v>1425.4259999999999</v>
      </c>
      <c r="AT1602" s="31">
        <f t="shared" si="4075"/>
        <v>2927.1999999999998</v>
      </c>
      <c r="AU1602" s="31">
        <f t="shared" si="4076"/>
        <v>2927.1999999999998</v>
      </c>
      <c r="AV1602" s="31">
        <f t="shared" si="4093"/>
        <v>0</v>
      </c>
      <c r="AW1602" s="32"/>
      <c r="AX1602" s="32"/>
      <c r="AY1602" s="1"/>
      <c r="AZ1602" s="1"/>
      <c r="BA1602" s="1"/>
      <c r="BB1602" s="1"/>
      <c r="BC1602" s="1"/>
      <c r="BD1602" s="1"/>
      <c r="BE1602" s="1"/>
    </row>
    <row r="1603" ht="31.5">
      <c r="A1603" s="29" t="s">
        <v>520</v>
      </c>
      <c r="B1603" s="29" t="s">
        <v>265</v>
      </c>
      <c r="C1603" s="29" t="s">
        <v>27</v>
      </c>
      <c r="D1603" s="29" t="s">
        <v>273</v>
      </c>
      <c r="E1603" s="29" t="s">
        <v>39</v>
      </c>
      <c r="F1603" s="30" t="s">
        <v>40</v>
      </c>
      <c r="G1603" s="31">
        <v>2927.1999999999998</v>
      </c>
      <c r="H1603" s="31">
        <v>2927.1999999999998</v>
      </c>
      <c r="I1603" s="31">
        <v>2927.1999999999998</v>
      </c>
      <c r="J1603" s="31"/>
      <c r="K1603" s="31"/>
      <c r="L1603" s="31"/>
      <c r="M1603" s="31">
        <f t="shared" si="4094"/>
        <v>2927.1999999999998</v>
      </c>
      <c r="N1603" s="31">
        <f t="shared" si="4095"/>
        <v>2927.1999999999998</v>
      </c>
      <c r="O1603" s="31">
        <f t="shared" si="4096"/>
        <v>2927.1999999999998</v>
      </c>
      <c r="P1603" s="31"/>
      <c r="Q1603" s="31"/>
      <c r="R1603" s="31">
        <v>-1500</v>
      </c>
      <c r="S1603" s="31"/>
      <c r="T1603" s="31"/>
      <c r="U1603" s="31"/>
      <c r="V1603" s="31"/>
      <c r="W1603" s="31"/>
      <c r="X1603" s="31"/>
      <c r="Y1603" s="31"/>
      <c r="Z1603" s="31"/>
      <c r="AA1603" s="31"/>
      <c r="AB1603" s="31"/>
      <c r="AC1603" s="31">
        <f t="shared" si="4077"/>
        <v>1427.1999999999998</v>
      </c>
      <c r="AD1603" s="31">
        <f t="shared" si="4078"/>
        <v>2927.1999999999998</v>
      </c>
      <c r="AE1603" s="31">
        <f t="shared" si="4079"/>
        <v>2927.1999999999998</v>
      </c>
      <c r="AF1603" s="31"/>
      <c r="AG1603" s="31">
        <f t="shared" si="4080"/>
        <v>1427.1999999999998</v>
      </c>
      <c r="AH1603" s="31">
        <f t="shared" si="4081"/>
        <v>2927.1999999999998</v>
      </c>
      <c r="AI1603" s="31">
        <f t="shared" si="4082"/>
        <v>2927.1999999999998</v>
      </c>
      <c r="AJ1603" s="31"/>
      <c r="AK1603" s="31"/>
      <c r="AL1603" s="31">
        <v>-1.774</v>
      </c>
      <c r="AM1603" s="31"/>
      <c r="AN1603" s="31"/>
      <c r="AO1603" s="31"/>
      <c r="AP1603" s="31"/>
      <c r="AQ1603" s="31"/>
      <c r="AR1603" s="31"/>
      <c r="AS1603" s="31">
        <f t="shared" si="4074"/>
        <v>1425.4259999999999</v>
      </c>
      <c r="AT1603" s="31">
        <f t="shared" si="4075"/>
        <v>2927.1999999999998</v>
      </c>
      <c r="AU1603" s="31">
        <f t="shared" si="4076"/>
        <v>2927.1999999999998</v>
      </c>
      <c r="AV1603" s="31"/>
      <c r="AW1603" s="32"/>
      <c r="AX1603" s="32"/>
      <c r="AY1603" s="1"/>
      <c r="AZ1603" s="1"/>
      <c r="BA1603" s="1"/>
      <c r="BB1603" s="1"/>
      <c r="BC1603" s="1"/>
      <c r="BD1603" s="1"/>
      <c r="BE1603" s="1"/>
    </row>
    <row r="1604" s="19" customFormat="1">
      <c r="A1604" s="20" t="s">
        <v>520</v>
      </c>
      <c r="B1604" s="20" t="s">
        <v>87</v>
      </c>
      <c r="C1604" s="20"/>
      <c r="D1604" s="20"/>
      <c r="E1604" s="34"/>
      <c r="F1604" s="21" t="s">
        <v>411</v>
      </c>
      <c r="G1604" s="22">
        <f t="shared" si="4044"/>
        <v>332.80000000000001</v>
      </c>
      <c r="H1604" s="22">
        <f t="shared" si="4045"/>
        <v>332.80000000000001</v>
      </c>
      <c r="I1604" s="22">
        <f t="shared" si="4046"/>
        <v>332.80000000000001</v>
      </c>
      <c r="J1604" s="22">
        <f t="shared" si="4047"/>
        <v>0</v>
      </c>
      <c r="K1604" s="22">
        <f t="shared" si="4048"/>
        <v>0</v>
      </c>
      <c r="L1604" s="22">
        <f t="shared" si="4049"/>
        <v>0</v>
      </c>
      <c r="M1604" s="22">
        <f t="shared" si="4094"/>
        <v>332.80000000000001</v>
      </c>
      <c r="N1604" s="22">
        <f t="shared" si="4095"/>
        <v>332.80000000000001</v>
      </c>
      <c r="O1604" s="22">
        <f t="shared" si="4096"/>
        <v>332.80000000000001</v>
      </c>
      <c r="P1604" s="22">
        <f t="shared" si="4050"/>
        <v>0</v>
      </c>
      <c r="Q1604" s="22">
        <f t="shared" si="4051"/>
        <v>0</v>
      </c>
      <c r="R1604" s="22">
        <f t="shared" si="4052"/>
        <v>0</v>
      </c>
      <c r="S1604" s="22">
        <f t="shared" si="4053"/>
        <v>0</v>
      </c>
      <c r="T1604" s="22">
        <f t="shared" si="4054"/>
        <v>0</v>
      </c>
      <c r="U1604" s="22">
        <f t="shared" si="4055"/>
        <v>0</v>
      </c>
      <c r="V1604" s="22">
        <f t="shared" si="4056"/>
        <v>0</v>
      </c>
      <c r="W1604" s="22">
        <f t="shared" si="4057"/>
        <v>0</v>
      </c>
      <c r="X1604" s="22">
        <f t="shared" si="4058"/>
        <v>0</v>
      </c>
      <c r="Y1604" s="22">
        <f t="shared" si="4059"/>
        <v>0</v>
      </c>
      <c r="Z1604" s="22">
        <f t="shared" si="4060"/>
        <v>0</v>
      </c>
      <c r="AA1604" s="22">
        <f t="shared" si="4061"/>
        <v>0</v>
      </c>
      <c r="AB1604" s="22">
        <f t="shared" si="4062"/>
        <v>0</v>
      </c>
      <c r="AC1604" s="22">
        <f t="shared" si="4077"/>
        <v>332.80000000000001</v>
      </c>
      <c r="AD1604" s="22">
        <f t="shared" si="4078"/>
        <v>332.80000000000001</v>
      </c>
      <c r="AE1604" s="22">
        <f t="shared" si="4079"/>
        <v>332.80000000000001</v>
      </c>
      <c r="AF1604" s="22">
        <f t="shared" si="4083"/>
        <v>0</v>
      </c>
      <c r="AG1604" s="22">
        <f t="shared" si="4080"/>
        <v>332.80000000000001</v>
      </c>
      <c r="AH1604" s="22">
        <f t="shared" si="4081"/>
        <v>332.80000000000001</v>
      </c>
      <c r="AI1604" s="22">
        <f t="shared" si="4082"/>
        <v>332.80000000000001</v>
      </c>
      <c r="AJ1604" s="22">
        <f t="shared" si="4084"/>
        <v>0</v>
      </c>
      <c r="AK1604" s="22">
        <f t="shared" si="4085"/>
        <v>0</v>
      </c>
      <c r="AL1604" s="22">
        <f t="shared" si="4086"/>
        <v>0</v>
      </c>
      <c r="AM1604" s="22">
        <f t="shared" si="4087"/>
        <v>0</v>
      </c>
      <c r="AN1604" s="22">
        <f t="shared" si="4088"/>
        <v>0</v>
      </c>
      <c r="AO1604" s="22">
        <f t="shared" si="4089"/>
        <v>0</v>
      </c>
      <c r="AP1604" s="22">
        <f t="shared" si="4090"/>
        <v>0</v>
      </c>
      <c r="AQ1604" s="22">
        <f t="shared" si="4091"/>
        <v>0</v>
      </c>
      <c r="AR1604" s="22">
        <f t="shared" si="4092"/>
        <v>0</v>
      </c>
      <c r="AS1604" s="22">
        <f t="shared" si="4074"/>
        <v>332.80000000000001</v>
      </c>
      <c r="AT1604" s="22">
        <f t="shared" si="4075"/>
        <v>332.80000000000001</v>
      </c>
      <c r="AU1604" s="22">
        <f t="shared" si="4076"/>
        <v>332.80000000000001</v>
      </c>
      <c r="AV1604" s="22">
        <f t="shared" si="4093"/>
        <v>0</v>
      </c>
      <c r="AW1604" s="23"/>
      <c r="AX1604" s="23"/>
      <c r="AY1604" s="19"/>
      <c r="AZ1604" s="19"/>
      <c r="BA1604" s="19"/>
      <c r="BB1604" s="19"/>
      <c r="BC1604" s="19"/>
      <c r="BD1604" s="19"/>
      <c r="BE1604" s="19"/>
    </row>
    <row r="1605" s="24" customFormat="1">
      <c r="A1605" s="25" t="s">
        <v>520</v>
      </c>
      <c r="B1605" s="25" t="s">
        <v>87</v>
      </c>
      <c r="C1605" s="25" t="s">
        <v>27</v>
      </c>
      <c r="D1605" s="25"/>
      <c r="E1605" s="35"/>
      <c r="F1605" s="26" t="s">
        <v>412</v>
      </c>
      <c r="G1605" s="27">
        <f t="shared" si="4044"/>
        <v>332.80000000000001</v>
      </c>
      <c r="H1605" s="27">
        <f t="shared" si="4045"/>
        <v>332.80000000000001</v>
      </c>
      <c r="I1605" s="27">
        <f t="shared" si="4046"/>
        <v>332.80000000000001</v>
      </c>
      <c r="J1605" s="27">
        <f t="shared" si="4047"/>
        <v>0</v>
      </c>
      <c r="K1605" s="27">
        <f t="shared" si="4048"/>
        <v>0</v>
      </c>
      <c r="L1605" s="27">
        <f t="shared" si="4049"/>
        <v>0</v>
      </c>
      <c r="M1605" s="27">
        <f t="shared" si="4094"/>
        <v>332.80000000000001</v>
      </c>
      <c r="N1605" s="27">
        <f t="shared" si="4095"/>
        <v>332.80000000000001</v>
      </c>
      <c r="O1605" s="27">
        <f t="shared" si="4096"/>
        <v>332.80000000000001</v>
      </c>
      <c r="P1605" s="27">
        <f t="shared" si="4050"/>
        <v>0</v>
      </c>
      <c r="Q1605" s="27">
        <f t="shared" si="4051"/>
        <v>0</v>
      </c>
      <c r="R1605" s="27">
        <f t="shared" si="4052"/>
        <v>0</v>
      </c>
      <c r="S1605" s="27">
        <f t="shared" si="4053"/>
        <v>0</v>
      </c>
      <c r="T1605" s="27">
        <f t="shared" si="4054"/>
        <v>0</v>
      </c>
      <c r="U1605" s="27">
        <f t="shared" si="4055"/>
        <v>0</v>
      </c>
      <c r="V1605" s="27">
        <f t="shared" si="4056"/>
        <v>0</v>
      </c>
      <c r="W1605" s="27">
        <f t="shared" si="4057"/>
        <v>0</v>
      </c>
      <c r="X1605" s="27">
        <f t="shared" si="4058"/>
        <v>0</v>
      </c>
      <c r="Y1605" s="27">
        <f t="shared" si="4059"/>
        <v>0</v>
      </c>
      <c r="Z1605" s="27">
        <f t="shared" si="4060"/>
        <v>0</v>
      </c>
      <c r="AA1605" s="27">
        <f t="shared" si="4061"/>
        <v>0</v>
      </c>
      <c r="AB1605" s="27">
        <f t="shared" si="4062"/>
        <v>0</v>
      </c>
      <c r="AC1605" s="27">
        <f t="shared" si="4077"/>
        <v>332.80000000000001</v>
      </c>
      <c r="AD1605" s="27">
        <f t="shared" si="4078"/>
        <v>332.80000000000001</v>
      </c>
      <c r="AE1605" s="27">
        <f t="shared" si="4079"/>
        <v>332.80000000000001</v>
      </c>
      <c r="AF1605" s="27">
        <f t="shared" si="4083"/>
        <v>0</v>
      </c>
      <c r="AG1605" s="27">
        <f t="shared" si="4080"/>
        <v>332.80000000000001</v>
      </c>
      <c r="AH1605" s="27">
        <f t="shared" si="4081"/>
        <v>332.80000000000001</v>
      </c>
      <c r="AI1605" s="27">
        <f t="shared" si="4082"/>
        <v>332.80000000000001</v>
      </c>
      <c r="AJ1605" s="27">
        <f t="shared" si="4084"/>
        <v>0</v>
      </c>
      <c r="AK1605" s="27">
        <f t="shared" si="4085"/>
        <v>0</v>
      </c>
      <c r="AL1605" s="27">
        <f t="shared" si="4086"/>
        <v>0</v>
      </c>
      <c r="AM1605" s="27">
        <f t="shared" si="4087"/>
        <v>0</v>
      </c>
      <c r="AN1605" s="27">
        <f t="shared" si="4088"/>
        <v>0</v>
      </c>
      <c r="AO1605" s="27">
        <f t="shared" si="4089"/>
        <v>0</v>
      </c>
      <c r="AP1605" s="27">
        <f t="shared" si="4090"/>
        <v>0</v>
      </c>
      <c r="AQ1605" s="27">
        <f t="shared" si="4091"/>
        <v>0</v>
      </c>
      <c r="AR1605" s="27">
        <f t="shared" si="4092"/>
        <v>0</v>
      </c>
      <c r="AS1605" s="27">
        <f t="shared" si="4074"/>
        <v>332.80000000000001</v>
      </c>
      <c r="AT1605" s="27">
        <f t="shared" si="4075"/>
        <v>332.80000000000001</v>
      </c>
      <c r="AU1605" s="27">
        <f t="shared" si="4076"/>
        <v>332.80000000000001</v>
      </c>
      <c r="AV1605" s="27">
        <f t="shared" si="4093"/>
        <v>0</v>
      </c>
      <c r="AW1605" s="28"/>
      <c r="AX1605" s="28"/>
      <c r="AY1605" s="24"/>
      <c r="AZ1605" s="24"/>
      <c r="BA1605" s="24"/>
      <c r="BB1605" s="24"/>
      <c r="BC1605" s="24"/>
      <c r="BD1605" s="24"/>
      <c r="BE1605" s="24"/>
    </row>
    <row r="1606" ht="31.5">
      <c r="A1606" s="29" t="s">
        <v>520</v>
      </c>
      <c r="B1606" s="29" t="s">
        <v>87</v>
      </c>
      <c r="C1606" s="29" t="s">
        <v>27</v>
      </c>
      <c r="D1606" s="29" t="s">
        <v>413</v>
      </c>
      <c r="E1606" s="36"/>
      <c r="F1606" s="30" t="s">
        <v>414</v>
      </c>
      <c r="G1606" s="31">
        <f t="shared" si="4044"/>
        <v>332.80000000000001</v>
      </c>
      <c r="H1606" s="31">
        <f t="shared" si="4045"/>
        <v>332.80000000000001</v>
      </c>
      <c r="I1606" s="31">
        <f t="shared" si="4046"/>
        <v>332.80000000000001</v>
      </c>
      <c r="J1606" s="31">
        <f t="shared" si="4047"/>
        <v>0</v>
      </c>
      <c r="K1606" s="31">
        <f t="shared" si="4048"/>
        <v>0</v>
      </c>
      <c r="L1606" s="31">
        <f t="shared" si="4049"/>
        <v>0</v>
      </c>
      <c r="M1606" s="31">
        <f t="shared" si="4094"/>
        <v>332.80000000000001</v>
      </c>
      <c r="N1606" s="31">
        <f t="shared" si="4095"/>
        <v>332.80000000000001</v>
      </c>
      <c r="O1606" s="31">
        <f t="shared" si="4096"/>
        <v>332.80000000000001</v>
      </c>
      <c r="P1606" s="31">
        <f t="shared" si="4050"/>
        <v>0</v>
      </c>
      <c r="Q1606" s="31">
        <f t="shared" si="4051"/>
        <v>0</v>
      </c>
      <c r="R1606" s="31">
        <f t="shared" si="4052"/>
        <v>0</v>
      </c>
      <c r="S1606" s="31">
        <f t="shared" si="4053"/>
        <v>0</v>
      </c>
      <c r="T1606" s="31">
        <f t="shared" si="4054"/>
        <v>0</v>
      </c>
      <c r="U1606" s="31">
        <f t="shared" si="4055"/>
        <v>0</v>
      </c>
      <c r="V1606" s="31">
        <f t="shared" si="4056"/>
        <v>0</v>
      </c>
      <c r="W1606" s="31">
        <f t="shared" si="4057"/>
        <v>0</v>
      </c>
      <c r="X1606" s="31">
        <f t="shared" si="4058"/>
        <v>0</v>
      </c>
      <c r="Y1606" s="31">
        <f t="shared" si="4059"/>
        <v>0</v>
      </c>
      <c r="Z1606" s="31">
        <f t="shared" si="4060"/>
        <v>0</v>
      </c>
      <c r="AA1606" s="31">
        <f t="shared" si="4061"/>
        <v>0</v>
      </c>
      <c r="AB1606" s="31">
        <f t="shared" si="4062"/>
        <v>0</v>
      </c>
      <c r="AC1606" s="31">
        <f t="shared" si="4077"/>
        <v>332.80000000000001</v>
      </c>
      <c r="AD1606" s="31">
        <f t="shared" si="4078"/>
        <v>332.80000000000001</v>
      </c>
      <c r="AE1606" s="31">
        <f t="shared" si="4079"/>
        <v>332.80000000000001</v>
      </c>
      <c r="AF1606" s="31">
        <f t="shared" si="4083"/>
        <v>0</v>
      </c>
      <c r="AG1606" s="31">
        <f t="shared" si="4080"/>
        <v>332.80000000000001</v>
      </c>
      <c r="AH1606" s="31">
        <f t="shared" si="4081"/>
        <v>332.80000000000001</v>
      </c>
      <c r="AI1606" s="31">
        <f t="shared" si="4082"/>
        <v>332.80000000000001</v>
      </c>
      <c r="AJ1606" s="31">
        <f t="shared" si="4084"/>
        <v>0</v>
      </c>
      <c r="AK1606" s="31">
        <f t="shared" si="4085"/>
        <v>0</v>
      </c>
      <c r="AL1606" s="31">
        <f t="shared" si="4086"/>
        <v>0</v>
      </c>
      <c r="AM1606" s="31">
        <f t="shared" si="4087"/>
        <v>0</v>
      </c>
      <c r="AN1606" s="31">
        <f t="shared" si="4088"/>
        <v>0</v>
      </c>
      <c r="AO1606" s="31">
        <f t="shared" si="4089"/>
        <v>0</v>
      </c>
      <c r="AP1606" s="31">
        <f t="shared" si="4090"/>
        <v>0</v>
      </c>
      <c r="AQ1606" s="31">
        <f t="shared" si="4091"/>
        <v>0</v>
      </c>
      <c r="AR1606" s="31">
        <f t="shared" si="4092"/>
        <v>0</v>
      </c>
      <c r="AS1606" s="31">
        <f t="shared" si="4074"/>
        <v>332.80000000000001</v>
      </c>
      <c r="AT1606" s="31">
        <f t="shared" si="4075"/>
        <v>332.80000000000001</v>
      </c>
      <c r="AU1606" s="31">
        <f t="shared" si="4076"/>
        <v>332.80000000000001</v>
      </c>
      <c r="AV1606" s="31">
        <f t="shared" si="4093"/>
        <v>0</v>
      </c>
      <c r="AW1606" s="32"/>
      <c r="AX1606" s="32"/>
      <c r="AY1606" s="1"/>
      <c r="AZ1606" s="1"/>
      <c r="BA1606" s="1"/>
      <c r="BB1606" s="1"/>
      <c r="BC1606" s="1"/>
      <c r="BD1606" s="1"/>
      <c r="BE1606" s="1"/>
    </row>
    <row r="1607" hidden="1">
      <c r="A1607" s="29" t="s">
        <v>520</v>
      </c>
      <c r="B1607" s="29" t="s">
        <v>87</v>
      </c>
      <c r="C1607" s="29" t="s">
        <v>27</v>
      </c>
      <c r="D1607" s="29" t="s">
        <v>419</v>
      </c>
      <c r="E1607" s="36"/>
      <c r="F1607" s="30" t="s">
        <v>34</v>
      </c>
      <c r="G1607" s="31">
        <f t="shared" si="4044"/>
        <v>332.80000000000001</v>
      </c>
      <c r="H1607" s="31">
        <f t="shared" si="4045"/>
        <v>332.80000000000001</v>
      </c>
      <c r="I1607" s="31">
        <f t="shared" si="4046"/>
        <v>332.80000000000001</v>
      </c>
      <c r="J1607" s="31">
        <f t="shared" si="4047"/>
        <v>0</v>
      </c>
      <c r="K1607" s="31">
        <f t="shared" si="4048"/>
        <v>0</v>
      </c>
      <c r="L1607" s="31">
        <f t="shared" si="4049"/>
        <v>0</v>
      </c>
      <c r="M1607" s="31">
        <f t="shared" si="4094"/>
        <v>332.80000000000001</v>
      </c>
      <c r="N1607" s="31">
        <f t="shared" si="4095"/>
        <v>332.80000000000001</v>
      </c>
      <c r="O1607" s="31">
        <f t="shared" si="4096"/>
        <v>332.80000000000001</v>
      </c>
      <c r="P1607" s="31">
        <f t="shared" si="4050"/>
        <v>0</v>
      </c>
      <c r="Q1607" s="31">
        <f t="shared" si="4051"/>
        <v>0</v>
      </c>
      <c r="R1607" s="31">
        <f t="shared" si="4052"/>
        <v>0</v>
      </c>
      <c r="S1607" s="31">
        <f t="shared" si="4053"/>
        <v>0</v>
      </c>
      <c r="T1607" s="31">
        <f t="shared" si="4054"/>
        <v>0</v>
      </c>
      <c r="U1607" s="31">
        <f t="shared" si="4055"/>
        <v>0</v>
      </c>
      <c r="V1607" s="31">
        <f t="shared" si="4056"/>
        <v>0</v>
      </c>
      <c r="W1607" s="31">
        <f t="shared" si="4057"/>
        <v>0</v>
      </c>
      <c r="X1607" s="31">
        <f t="shared" si="4058"/>
        <v>0</v>
      </c>
      <c r="Y1607" s="31">
        <f t="shared" si="4059"/>
        <v>0</v>
      </c>
      <c r="Z1607" s="31">
        <f t="shared" si="4060"/>
        <v>0</v>
      </c>
      <c r="AA1607" s="31">
        <f t="shared" si="4061"/>
        <v>0</v>
      </c>
      <c r="AB1607" s="31">
        <f t="shared" si="4062"/>
        <v>0</v>
      </c>
      <c r="AC1607" s="31">
        <f t="shared" si="4077"/>
        <v>332.80000000000001</v>
      </c>
      <c r="AD1607" s="31">
        <f t="shared" si="4078"/>
        <v>332.80000000000001</v>
      </c>
      <c r="AE1607" s="31">
        <f t="shared" si="4079"/>
        <v>332.80000000000001</v>
      </c>
      <c r="AF1607" s="31">
        <f t="shared" si="4083"/>
        <v>0</v>
      </c>
      <c r="AG1607" s="31">
        <f t="shared" si="4080"/>
        <v>332.80000000000001</v>
      </c>
      <c r="AH1607" s="31">
        <f t="shared" si="4081"/>
        <v>332.80000000000001</v>
      </c>
      <c r="AI1607" s="31">
        <f t="shared" si="4082"/>
        <v>332.80000000000001</v>
      </c>
      <c r="AJ1607" s="31">
        <f t="shared" si="4084"/>
        <v>0</v>
      </c>
      <c r="AK1607" s="31">
        <f t="shared" si="4085"/>
        <v>0</v>
      </c>
      <c r="AL1607" s="31">
        <f t="shared" si="4086"/>
        <v>0</v>
      </c>
      <c r="AM1607" s="31">
        <f t="shared" si="4087"/>
        <v>0</v>
      </c>
      <c r="AN1607" s="31">
        <f t="shared" si="4088"/>
        <v>0</v>
      </c>
      <c r="AO1607" s="31">
        <f t="shared" si="4089"/>
        <v>0</v>
      </c>
      <c r="AP1607" s="31">
        <f t="shared" si="4090"/>
        <v>0</v>
      </c>
      <c r="AQ1607" s="31">
        <f t="shared" si="4091"/>
        <v>0</v>
      </c>
      <c r="AR1607" s="31">
        <f t="shared" si="4092"/>
        <v>0</v>
      </c>
      <c r="AS1607" s="31">
        <f t="shared" si="4074"/>
        <v>332.80000000000001</v>
      </c>
      <c r="AT1607" s="31">
        <f t="shared" si="4075"/>
        <v>332.80000000000001</v>
      </c>
      <c r="AU1607" s="31">
        <f t="shared" si="4076"/>
        <v>332.80000000000001</v>
      </c>
      <c r="AV1607" s="31">
        <f t="shared" si="4093"/>
        <v>0</v>
      </c>
      <c r="AW1607" s="32">
        <v>0</v>
      </c>
      <c r="AX1607" s="32"/>
      <c r="AY1607" s="1" t="s">
        <v>152</v>
      </c>
      <c r="AZ1607" s="1"/>
      <c r="BA1607" s="1"/>
      <c r="BB1607" s="1"/>
      <c r="BC1607" s="1"/>
      <c r="BD1607" s="1"/>
      <c r="BE1607" s="1"/>
    </row>
    <row r="1608" ht="47.25">
      <c r="A1608" s="29" t="s">
        <v>520</v>
      </c>
      <c r="B1608" s="29" t="s">
        <v>87</v>
      </c>
      <c r="C1608" s="29" t="s">
        <v>27</v>
      </c>
      <c r="D1608" s="29" t="s">
        <v>420</v>
      </c>
      <c r="E1608" s="36"/>
      <c r="F1608" s="30" t="s">
        <v>421</v>
      </c>
      <c r="G1608" s="31">
        <f t="shared" si="4044"/>
        <v>332.80000000000001</v>
      </c>
      <c r="H1608" s="31">
        <f t="shared" si="4045"/>
        <v>332.80000000000001</v>
      </c>
      <c r="I1608" s="31">
        <f t="shared" si="4046"/>
        <v>332.80000000000001</v>
      </c>
      <c r="J1608" s="31">
        <f t="shared" si="4047"/>
        <v>0</v>
      </c>
      <c r="K1608" s="31">
        <f t="shared" si="4048"/>
        <v>0</v>
      </c>
      <c r="L1608" s="31">
        <f t="shared" si="4049"/>
        <v>0</v>
      </c>
      <c r="M1608" s="31">
        <f t="shared" si="4094"/>
        <v>332.80000000000001</v>
      </c>
      <c r="N1608" s="31">
        <f t="shared" si="4095"/>
        <v>332.80000000000001</v>
      </c>
      <c r="O1608" s="31">
        <f t="shared" si="4096"/>
        <v>332.80000000000001</v>
      </c>
      <c r="P1608" s="31">
        <f t="shared" si="4050"/>
        <v>0</v>
      </c>
      <c r="Q1608" s="31">
        <f t="shared" si="4051"/>
        <v>0</v>
      </c>
      <c r="R1608" s="31">
        <f t="shared" si="4052"/>
        <v>0</v>
      </c>
      <c r="S1608" s="31">
        <f t="shared" si="4053"/>
        <v>0</v>
      </c>
      <c r="T1608" s="31">
        <f t="shared" si="4054"/>
        <v>0</v>
      </c>
      <c r="U1608" s="31">
        <f t="shared" si="4055"/>
        <v>0</v>
      </c>
      <c r="V1608" s="31">
        <f t="shared" si="4056"/>
        <v>0</v>
      </c>
      <c r="W1608" s="31">
        <f t="shared" si="4057"/>
        <v>0</v>
      </c>
      <c r="X1608" s="31">
        <f t="shared" si="4058"/>
        <v>0</v>
      </c>
      <c r="Y1608" s="31">
        <f t="shared" si="4059"/>
        <v>0</v>
      </c>
      <c r="Z1608" s="31">
        <f t="shared" si="4060"/>
        <v>0</v>
      </c>
      <c r="AA1608" s="31">
        <f t="shared" si="4061"/>
        <v>0</v>
      </c>
      <c r="AB1608" s="31">
        <f t="shared" si="4062"/>
        <v>0</v>
      </c>
      <c r="AC1608" s="31">
        <f t="shared" si="4077"/>
        <v>332.80000000000001</v>
      </c>
      <c r="AD1608" s="31">
        <f t="shared" si="4078"/>
        <v>332.80000000000001</v>
      </c>
      <c r="AE1608" s="31">
        <f t="shared" si="4079"/>
        <v>332.80000000000001</v>
      </c>
      <c r="AF1608" s="31">
        <f t="shared" si="4083"/>
        <v>0</v>
      </c>
      <c r="AG1608" s="31">
        <f t="shared" si="4080"/>
        <v>332.80000000000001</v>
      </c>
      <c r="AH1608" s="31">
        <f t="shared" si="4081"/>
        <v>332.80000000000001</v>
      </c>
      <c r="AI1608" s="31">
        <f t="shared" si="4082"/>
        <v>332.80000000000001</v>
      </c>
      <c r="AJ1608" s="31">
        <f t="shared" si="4084"/>
        <v>0</v>
      </c>
      <c r="AK1608" s="31">
        <f t="shared" si="4085"/>
        <v>0</v>
      </c>
      <c r="AL1608" s="31">
        <f t="shared" si="4086"/>
        <v>0</v>
      </c>
      <c r="AM1608" s="31">
        <f t="shared" si="4087"/>
        <v>0</v>
      </c>
      <c r="AN1608" s="31">
        <f t="shared" si="4088"/>
        <v>0</v>
      </c>
      <c r="AO1608" s="31">
        <f t="shared" si="4089"/>
        <v>0</v>
      </c>
      <c r="AP1608" s="31">
        <f t="shared" si="4090"/>
        <v>0</v>
      </c>
      <c r="AQ1608" s="31">
        <f t="shared" si="4091"/>
        <v>0</v>
      </c>
      <c r="AR1608" s="31">
        <f t="shared" si="4092"/>
        <v>0</v>
      </c>
      <c r="AS1608" s="31">
        <f t="shared" si="4074"/>
        <v>332.80000000000001</v>
      </c>
      <c r="AT1608" s="31">
        <f t="shared" si="4075"/>
        <v>332.80000000000001</v>
      </c>
      <c r="AU1608" s="31">
        <f t="shared" si="4076"/>
        <v>332.80000000000001</v>
      </c>
      <c r="AV1608" s="31">
        <f t="shared" si="4093"/>
        <v>0</v>
      </c>
      <c r="AW1608" s="32"/>
      <c r="AX1608" s="32"/>
      <c r="AY1608" s="1"/>
      <c r="AZ1608" s="1"/>
      <c r="BA1608" s="1"/>
      <c r="BB1608" s="1"/>
      <c r="BC1608" s="1"/>
      <c r="BD1608" s="1"/>
      <c r="BE1608" s="1"/>
    </row>
    <row r="1609" ht="45">
      <c r="A1609" s="29" t="s">
        <v>520</v>
      </c>
      <c r="B1609" s="29" t="s">
        <v>87</v>
      </c>
      <c r="C1609" s="29" t="s">
        <v>27</v>
      </c>
      <c r="D1609" s="29" t="s">
        <v>489</v>
      </c>
      <c r="E1609" s="36"/>
      <c r="F1609" s="30" t="s">
        <v>490</v>
      </c>
      <c r="G1609" s="31">
        <f t="shared" si="4044"/>
        <v>332.80000000000001</v>
      </c>
      <c r="H1609" s="31">
        <f t="shared" si="4045"/>
        <v>332.80000000000001</v>
      </c>
      <c r="I1609" s="31">
        <f t="shared" si="4046"/>
        <v>332.80000000000001</v>
      </c>
      <c r="J1609" s="31">
        <f t="shared" si="4047"/>
        <v>0</v>
      </c>
      <c r="K1609" s="31">
        <f t="shared" si="4048"/>
        <v>0</v>
      </c>
      <c r="L1609" s="31">
        <f t="shared" si="4049"/>
        <v>0</v>
      </c>
      <c r="M1609" s="31">
        <f t="shared" si="4094"/>
        <v>332.80000000000001</v>
      </c>
      <c r="N1609" s="31">
        <f t="shared" si="4095"/>
        <v>332.80000000000001</v>
      </c>
      <c r="O1609" s="31">
        <f t="shared" si="4096"/>
        <v>332.80000000000001</v>
      </c>
      <c r="P1609" s="31">
        <f t="shared" si="4050"/>
        <v>0</v>
      </c>
      <c r="Q1609" s="31">
        <f t="shared" si="4051"/>
        <v>0</v>
      </c>
      <c r="R1609" s="31">
        <f t="shared" si="4052"/>
        <v>0</v>
      </c>
      <c r="S1609" s="31">
        <f t="shared" si="4053"/>
        <v>0</v>
      </c>
      <c r="T1609" s="31">
        <f t="shared" si="4054"/>
        <v>0</v>
      </c>
      <c r="U1609" s="31">
        <f t="shared" si="4055"/>
        <v>0</v>
      </c>
      <c r="V1609" s="31">
        <f t="shared" si="4056"/>
        <v>0</v>
      </c>
      <c r="W1609" s="31">
        <f t="shared" si="4057"/>
        <v>0</v>
      </c>
      <c r="X1609" s="31">
        <f t="shared" si="4058"/>
        <v>0</v>
      </c>
      <c r="Y1609" s="31">
        <f t="shared" si="4059"/>
        <v>0</v>
      </c>
      <c r="Z1609" s="31">
        <f t="shared" si="4060"/>
        <v>0</v>
      </c>
      <c r="AA1609" s="31">
        <f t="shared" si="4061"/>
        <v>0</v>
      </c>
      <c r="AB1609" s="31">
        <f t="shared" si="4062"/>
        <v>0</v>
      </c>
      <c r="AC1609" s="31">
        <f t="shared" si="4077"/>
        <v>332.80000000000001</v>
      </c>
      <c r="AD1609" s="31">
        <f t="shared" si="4078"/>
        <v>332.80000000000001</v>
      </c>
      <c r="AE1609" s="31">
        <f t="shared" si="4079"/>
        <v>332.80000000000001</v>
      </c>
      <c r="AF1609" s="31">
        <f t="shared" si="4083"/>
        <v>0</v>
      </c>
      <c r="AG1609" s="31">
        <f t="shared" si="4080"/>
        <v>332.80000000000001</v>
      </c>
      <c r="AH1609" s="31">
        <f t="shared" si="4081"/>
        <v>332.80000000000001</v>
      </c>
      <c r="AI1609" s="31">
        <f t="shared" si="4082"/>
        <v>332.80000000000001</v>
      </c>
      <c r="AJ1609" s="31">
        <f t="shared" si="4084"/>
        <v>0</v>
      </c>
      <c r="AK1609" s="31">
        <f t="shared" si="4085"/>
        <v>0</v>
      </c>
      <c r="AL1609" s="31">
        <f t="shared" si="4086"/>
        <v>0</v>
      </c>
      <c r="AM1609" s="31">
        <f t="shared" si="4087"/>
        <v>0</v>
      </c>
      <c r="AN1609" s="31">
        <f t="shared" si="4088"/>
        <v>0</v>
      </c>
      <c r="AO1609" s="31">
        <f t="shared" si="4089"/>
        <v>0</v>
      </c>
      <c r="AP1609" s="31">
        <f t="shared" si="4090"/>
        <v>0</v>
      </c>
      <c r="AQ1609" s="31">
        <f t="shared" si="4091"/>
        <v>0</v>
      </c>
      <c r="AR1609" s="31">
        <f t="shared" si="4092"/>
        <v>0</v>
      </c>
      <c r="AS1609" s="31">
        <f t="shared" si="4074"/>
        <v>332.80000000000001</v>
      </c>
      <c r="AT1609" s="31">
        <f t="shared" si="4075"/>
        <v>332.80000000000001</v>
      </c>
      <c r="AU1609" s="31">
        <f t="shared" si="4076"/>
        <v>332.80000000000001</v>
      </c>
      <c r="AV1609" s="31">
        <f t="shared" si="4093"/>
        <v>0</v>
      </c>
      <c r="AW1609" s="32"/>
      <c r="AX1609" s="32"/>
      <c r="AY1609" s="1"/>
      <c r="AZ1609" s="1"/>
      <c r="BA1609" s="1"/>
      <c r="BB1609" s="1"/>
      <c r="BC1609" s="1"/>
      <c r="BD1609" s="1"/>
      <c r="BE1609" s="1"/>
    </row>
    <row r="1610" ht="30">
      <c r="A1610" s="29" t="s">
        <v>520</v>
      </c>
      <c r="B1610" s="29" t="s">
        <v>87</v>
      </c>
      <c r="C1610" s="29" t="s">
        <v>27</v>
      </c>
      <c r="D1610" s="29" t="s">
        <v>489</v>
      </c>
      <c r="E1610" s="29" t="s">
        <v>39</v>
      </c>
      <c r="F1610" s="30" t="s">
        <v>40</v>
      </c>
      <c r="G1610" s="31">
        <v>332.80000000000001</v>
      </c>
      <c r="H1610" s="31">
        <v>332.80000000000001</v>
      </c>
      <c r="I1610" s="31">
        <v>332.80000000000001</v>
      </c>
      <c r="J1610" s="31"/>
      <c r="K1610" s="31"/>
      <c r="L1610" s="31"/>
      <c r="M1610" s="31">
        <f t="shared" si="4094"/>
        <v>332.80000000000001</v>
      </c>
      <c r="N1610" s="31">
        <f t="shared" si="4095"/>
        <v>332.80000000000001</v>
      </c>
      <c r="O1610" s="31">
        <f t="shared" si="4096"/>
        <v>332.80000000000001</v>
      </c>
      <c r="P1610" s="31"/>
      <c r="Q1610" s="31"/>
      <c r="R1610" s="31"/>
      <c r="S1610" s="31"/>
      <c r="T1610" s="31"/>
      <c r="U1610" s="31"/>
      <c r="V1610" s="31"/>
      <c r="W1610" s="31"/>
      <c r="X1610" s="31"/>
      <c r="Y1610" s="31"/>
      <c r="Z1610" s="31"/>
      <c r="AA1610" s="31"/>
      <c r="AB1610" s="31"/>
      <c r="AC1610" s="31">
        <f t="shared" si="4077"/>
        <v>332.80000000000001</v>
      </c>
      <c r="AD1610" s="31">
        <f t="shared" si="4078"/>
        <v>332.80000000000001</v>
      </c>
      <c r="AE1610" s="31">
        <f t="shared" si="4079"/>
        <v>332.80000000000001</v>
      </c>
      <c r="AF1610" s="31"/>
      <c r="AG1610" s="31">
        <f t="shared" si="4080"/>
        <v>332.80000000000001</v>
      </c>
      <c r="AH1610" s="31">
        <f t="shared" si="4081"/>
        <v>332.80000000000001</v>
      </c>
      <c r="AI1610" s="31">
        <f t="shared" si="4082"/>
        <v>332.80000000000001</v>
      </c>
      <c r="AJ1610" s="31"/>
      <c r="AK1610" s="31"/>
      <c r="AL1610" s="31"/>
      <c r="AM1610" s="31"/>
      <c r="AN1610" s="31"/>
      <c r="AO1610" s="31"/>
      <c r="AP1610" s="31"/>
      <c r="AQ1610" s="31"/>
      <c r="AR1610" s="31"/>
      <c r="AS1610" s="31">
        <f t="shared" si="4074"/>
        <v>332.80000000000001</v>
      </c>
      <c r="AT1610" s="31">
        <f t="shared" si="4075"/>
        <v>332.80000000000001</v>
      </c>
      <c r="AU1610" s="31">
        <f t="shared" si="4076"/>
        <v>332.80000000000001</v>
      </c>
      <c r="AV1610" s="31"/>
      <c r="AW1610" s="32"/>
      <c r="AX1610" s="32"/>
      <c r="AY1610" s="1"/>
      <c r="AZ1610" s="1"/>
      <c r="BA1610" s="1"/>
      <c r="BB1610" s="1"/>
      <c r="BC1610" s="1"/>
      <c r="BD1610" s="1"/>
      <c r="BE1610" s="1"/>
    </row>
    <row r="1611" s="19" customFormat="1" ht="30">
      <c r="A1611" s="20" t="s">
        <v>524</v>
      </c>
      <c r="B1611" s="20"/>
      <c r="C1611" s="20"/>
      <c r="D1611" s="20"/>
      <c r="E1611" s="20"/>
      <c r="F1611" s="21" t="s">
        <v>525</v>
      </c>
      <c r="G1611" s="22">
        <f>G1717+G1619</f>
        <v>1791268.8999999999</v>
      </c>
      <c r="H1611" s="22">
        <f>H1717+H1619</f>
        <v>1453296.9999999998</v>
      </c>
      <c r="I1611" s="22">
        <f>I1717+I1619</f>
        <v>1018589.8</v>
      </c>
      <c r="J1611" s="22">
        <f>J1717+J1619+J1612</f>
        <v>185588.05800000002</v>
      </c>
      <c r="K1611" s="22">
        <f>K1717+K1619+K1612</f>
        <v>82487.157999999996</v>
      </c>
      <c r="L1611" s="22">
        <f>L1717+L1619+L1612</f>
        <v>126045.158</v>
      </c>
      <c r="M1611" s="22">
        <f t="shared" si="4094"/>
        <v>1976856.9579999999</v>
      </c>
      <c r="N1611" s="22">
        <f t="shared" si="4095"/>
        <v>1535784.1579999998</v>
      </c>
      <c r="O1611" s="22">
        <f t="shared" si="4096"/>
        <v>1144634.9580000001</v>
      </c>
      <c r="P1611" s="22">
        <f>P1717+P1619+P1612</f>
        <v>0</v>
      </c>
      <c r="Q1611" s="22">
        <f>Q1717+Q1619+Q1612</f>
        <v>0</v>
      </c>
      <c r="R1611" s="22">
        <f>R1717+R1619+R1612</f>
        <v>230339.18099999998</v>
      </c>
      <c r="S1611" s="22">
        <f>S1717+S1619+S1612</f>
        <v>0</v>
      </c>
      <c r="T1611" s="22">
        <f>T1717+T1619+T1612</f>
        <v>0</v>
      </c>
      <c r="U1611" s="22">
        <f>U1717+U1619+U1612</f>
        <v>0</v>
      </c>
      <c r="V1611" s="22">
        <f>V1717+V1619+V1612</f>
        <v>164292.31699999998</v>
      </c>
      <c r="W1611" s="22">
        <f>W1717+W1619+W1612</f>
        <v>0</v>
      </c>
      <c r="X1611" s="22">
        <f>X1717+X1619+X1612</f>
        <v>0</v>
      </c>
      <c r="Y1611" s="22">
        <f>Y1717+Y1619+Y1612</f>
        <v>0</v>
      </c>
      <c r="Z1611" s="22">
        <f>Z1717+Z1619+Z1612</f>
        <v>0</v>
      </c>
      <c r="AA1611" s="22">
        <f>AA1717+AA1619+AA1612</f>
        <v>0</v>
      </c>
      <c r="AB1611" s="22">
        <f>AB1717+AB1619+AB1612</f>
        <v>0</v>
      </c>
      <c r="AC1611" s="22">
        <f t="shared" si="4077"/>
        <v>2207196.139</v>
      </c>
      <c r="AD1611" s="22">
        <f t="shared" si="4078"/>
        <v>1700076.4749999999</v>
      </c>
      <c r="AE1611" s="22">
        <f t="shared" si="4079"/>
        <v>1144634.9580000001</v>
      </c>
      <c r="AF1611" s="22">
        <f>AF1717+AF1619+AF1612</f>
        <v>-2651.6999999999998</v>
      </c>
      <c r="AG1611" s="22">
        <f t="shared" si="4080"/>
        <v>2204544.4389999998</v>
      </c>
      <c r="AH1611" s="22">
        <f t="shared" si="4081"/>
        <v>1700076.4749999999</v>
      </c>
      <c r="AI1611" s="22">
        <f t="shared" si="4082"/>
        <v>1144634.9580000001</v>
      </c>
      <c r="AJ1611" s="22">
        <f>AJ1717+AJ1619+AJ1612</f>
        <v>0</v>
      </c>
      <c r="AK1611" s="22">
        <f>AK1717+AK1619+AK1612</f>
        <v>0</v>
      </c>
      <c r="AL1611" s="22">
        <f>AL1717+AL1619+AL1612</f>
        <v>49679.194000000003</v>
      </c>
      <c r="AM1611" s="22">
        <f>AM1717+AM1619+AM1612</f>
        <v>0</v>
      </c>
      <c r="AN1611" s="22">
        <f>AN1717+AN1619+AN1612</f>
        <v>0</v>
      </c>
      <c r="AO1611" s="22">
        <f>AO1717+AO1619+AO1612</f>
        <v>0</v>
      </c>
      <c r="AP1611" s="22">
        <f>AP1717+AP1619+AP1612</f>
        <v>0</v>
      </c>
      <c r="AQ1611" s="22">
        <f>AQ1717+AQ1619+AQ1612</f>
        <v>0</v>
      </c>
      <c r="AR1611" s="22">
        <f>AR1717+AR1619+AR1612</f>
        <v>0</v>
      </c>
      <c r="AS1611" s="22">
        <f t="shared" si="4074"/>
        <v>2254223.6329999999</v>
      </c>
      <c r="AT1611" s="22">
        <f t="shared" si="4075"/>
        <v>1700076.4749999999</v>
      </c>
      <c r="AU1611" s="22">
        <f t="shared" si="4076"/>
        <v>1144634.9580000001</v>
      </c>
      <c r="AV1611" s="22">
        <f>AV1717+AV1619+AV1612</f>
        <v>0</v>
      </c>
      <c r="AW1611" s="23"/>
      <c r="AX1611" s="23"/>
      <c r="AY1611" s="19"/>
      <c r="AZ1611" s="19"/>
      <c r="BA1611" s="19"/>
      <c r="BB1611" s="19"/>
      <c r="BC1611" s="19"/>
      <c r="BD1611" s="19"/>
      <c r="BE1611" s="19"/>
    </row>
    <row r="1612" s="19" customFormat="1" ht="15">
      <c r="A1612" s="29" t="s">
        <v>524</v>
      </c>
      <c r="B1612" s="20" t="s">
        <v>116</v>
      </c>
      <c r="C1612" s="20"/>
      <c r="D1612" s="20"/>
      <c r="E1612" s="20"/>
      <c r="F1612" s="21" t="s">
        <v>117</v>
      </c>
      <c r="G1612" s="22"/>
      <c r="H1612" s="22"/>
      <c r="I1612" s="22"/>
      <c r="J1612" s="22">
        <f t="shared" ref="J1612:J1617" si="4097">J1613</f>
        <v>95000</v>
      </c>
      <c r="K1612" s="22">
        <f t="shared" ref="K1612:K1617" si="4098">K1613</f>
        <v>0</v>
      </c>
      <c r="L1612" s="22">
        <f t="shared" ref="L1612:L1617" si="4099">L1613</f>
        <v>0</v>
      </c>
      <c r="M1612" s="22">
        <f t="shared" si="4094"/>
        <v>95000</v>
      </c>
      <c r="N1612" s="22">
        <f t="shared" si="4095"/>
        <v>0</v>
      </c>
      <c r="O1612" s="22">
        <f t="shared" si="4096"/>
        <v>0</v>
      </c>
      <c r="P1612" s="22">
        <f t="shared" ref="P1612:P1617" si="4100">P1613</f>
        <v>0</v>
      </c>
      <c r="Q1612" s="22">
        <f t="shared" ref="Q1612:Q1617" si="4101">Q1613</f>
        <v>0</v>
      </c>
      <c r="R1612" s="22">
        <f t="shared" ref="R1612:R1617" si="4102">R1613</f>
        <v>0</v>
      </c>
      <c r="S1612" s="22">
        <f t="shared" ref="S1612:S1617" si="4103">S1613</f>
        <v>0</v>
      </c>
      <c r="T1612" s="22">
        <f t="shared" ref="T1612:T1617" si="4104">T1613</f>
        <v>0</v>
      </c>
      <c r="U1612" s="22">
        <f t="shared" ref="U1612:U1617" si="4105">U1613</f>
        <v>0</v>
      </c>
      <c r="V1612" s="22">
        <f t="shared" ref="V1612:V1617" si="4106">V1613</f>
        <v>0</v>
      </c>
      <c r="W1612" s="22">
        <f t="shared" ref="W1612:W1617" si="4107">W1613</f>
        <v>0</v>
      </c>
      <c r="X1612" s="22">
        <f t="shared" ref="X1612:X1617" si="4108">X1613</f>
        <v>0</v>
      </c>
      <c r="Y1612" s="22">
        <f t="shared" ref="Y1612:Y1617" si="4109">Y1613</f>
        <v>0</v>
      </c>
      <c r="Z1612" s="22">
        <f t="shared" ref="Z1612:Z1617" si="4110">Z1613</f>
        <v>0</v>
      </c>
      <c r="AA1612" s="22">
        <f t="shared" ref="AA1612:AA1617" si="4111">AA1613</f>
        <v>0</v>
      </c>
      <c r="AB1612" s="22">
        <f t="shared" ref="AB1612:AB1617" si="4112">AB1613</f>
        <v>0</v>
      </c>
      <c r="AC1612" s="22">
        <f t="shared" si="4077"/>
        <v>95000</v>
      </c>
      <c r="AD1612" s="22">
        <f t="shared" si="4078"/>
        <v>0</v>
      </c>
      <c r="AE1612" s="22">
        <f t="shared" si="4079"/>
        <v>0</v>
      </c>
      <c r="AF1612" s="22">
        <f t="shared" ref="AF1612:AF1617" si="4113">AF1613</f>
        <v>0</v>
      </c>
      <c r="AG1612" s="22">
        <f t="shared" si="4080"/>
        <v>95000</v>
      </c>
      <c r="AH1612" s="22">
        <f t="shared" si="4081"/>
        <v>0</v>
      </c>
      <c r="AI1612" s="22">
        <f t="shared" si="4082"/>
        <v>0</v>
      </c>
      <c r="AJ1612" s="22">
        <f t="shared" ref="AJ1612:AJ1617" si="4114">AJ1613</f>
        <v>0</v>
      </c>
      <c r="AK1612" s="22">
        <f t="shared" ref="AK1612:AK1617" si="4115">AK1613</f>
        <v>0</v>
      </c>
      <c r="AL1612" s="22">
        <f t="shared" ref="AL1612:AL1617" si="4116">AL1613</f>
        <v>0</v>
      </c>
      <c r="AM1612" s="22">
        <f t="shared" ref="AM1612:AM1617" si="4117">AM1613</f>
        <v>0</v>
      </c>
      <c r="AN1612" s="22">
        <f t="shared" ref="AN1612:AN1617" si="4118">AN1613</f>
        <v>0</v>
      </c>
      <c r="AO1612" s="22">
        <f t="shared" ref="AO1612:AO1617" si="4119">AO1613</f>
        <v>0</v>
      </c>
      <c r="AP1612" s="22">
        <f t="shared" ref="AP1612:AP1617" si="4120">AP1613</f>
        <v>0</v>
      </c>
      <c r="AQ1612" s="22">
        <f t="shared" ref="AQ1612:AQ1617" si="4121">AQ1613</f>
        <v>0</v>
      </c>
      <c r="AR1612" s="22">
        <f t="shared" ref="AR1612:AR1617" si="4122">AR1613</f>
        <v>0</v>
      </c>
      <c r="AS1612" s="22">
        <f t="shared" si="4074"/>
        <v>95000</v>
      </c>
      <c r="AT1612" s="22">
        <f t="shared" si="4075"/>
        <v>0</v>
      </c>
      <c r="AU1612" s="22">
        <f t="shared" si="4076"/>
        <v>0</v>
      </c>
      <c r="AV1612" s="22">
        <f t="shared" ref="AV1612:AV1617" si="4123">AV1613</f>
        <v>0</v>
      </c>
      <c r="AW1612" s="23"/>
      <c r="AX1612" s="23"/>
      <c r="AY1612" s="19"/>
      <c r="AZ1612" s="19"/>
      <c r="BA1612" s="19"/>
      <c r="BB1612" s="19"/>
      <c r="BC1612" s="19"/>
      <c r="BD1612" s="19"/>
      <c r="BE1612" s="19"/>
    </row>
    <row r="1613" s="24" customFormat="1" ht="15">
      <c r="A1613" s="25" t="s">
        <v>524</v>
      </c>
      <c r="B1613" s="25" t="s">
        <v>116</v>
      </c>
      <c r="C1613" s="25" t="s">
        <v>255</v>
      </c>
      <c r="D1613" s="25"/>
      <c r="E1613" s="35"/>
      <c r="F1613" s="26" t="s">
        <v>460</v>
      </c>
      <c r="G1613" s="27"/>
      <c r="H1613" s="27"/>
      <c r="I1613" s="27"/>
      <c r="J1613" s="27">
        <f t="shared" si="4097"/>
        <v>95000</v>
      </c>
      <c r="K1613" s="27">
        <f t="shared" si="4098"/>
        <v>0</v>
      </c>
      <c r="L1613" s="27">
        <f t="shared" si="4099"/>
        <v>0</v>
      </c>
      <c r="M1613" s="27">
        <f t="shared" si="4094"/>
        <v>95000</v>
      </c>
      <c r="N1613" s="27">
        <f t="shared" si="4095"/>
        <v>0</v>
      </c>
      <c r="O1613" s="27">
        <f t="shared" si="4096"/>
        <v>0</v>
      </c>
      <c r="P1613" s="27">
        <f t="shared" si="4100"/>
        <v>0</v>
      </c>
      <c r="Q1613" s="27">
        <f t="shared" si="4101"/>
        <v>0</v>
      </c>
      <c r="R1613" s="27">
        <f t="shared" si="4102"/>
        <v>0</v>
      </c>
      <c r="S1613" s="27">
        <f t="shared" si="4103"/>
        <v>0</v>
      </c>
      <c r="T1613" s="27">
        <f t="shared" si="4104"/>
        <v>0</v>
      </c>
      <c r="U1613" s="27">
        <f t="shared" si="4105"/>
        <v>0</v>
      </c>
      <c r="V1613" s="27">
        <f t="shared" si="4106"/>
        <v>0</v>
      </c>
      <c r="W1613" s="27">
        <f t="shared" si="4107"/>
        <v>0</v>
      </c>
      <c r="X1613" s="27">
        <f t="shared" si="4108"/>
        <v>0</v>
      </c>
      <c r="Y1613" s="27">
        <f t="shared" si="4109"/>
        <v>0</v>
      </c>
      <c r="Z1613" s="27">
        <f t="shared" si="4110"/>
        <v>0</v>
      </c>
      <c r="AA1613" s="27">
        <f t="shared" si="4111"/>
        <v>0</v>
      </c>
      <c r="AB1613" s="27">
        <f t="shared" si="4112"/>
        <v>0</v>
      </c>
      <c r="AC1613" s="27">
        <f t="shared" si="4077"/>
        <v>95000</v>
      </c>
      <c r="AD1613" s="27">
        <f t="shared" si="4078"/>
        <v>0</v>
      </c>
      <c r="AE1613" s="27">
        <f t="shared" si="4079"/>
        <v>0</v>
      </c>
      <c r="AF1613" s="27">
        <f t="shared" si="4113"/>
        <v>0</v>
      </c>
      <c r="AG1613" s="27">
        <f t="shared" si="4080"/>
        <v>95000</v>
      </c>
      <c r="AH1613" s="27">
        <f t="shared" si="4081"/>
        <v>0</v>
      </c>
      <c r="AI1613" s="27">
        <f t="shared" si="4082"/>
        <v>0</v>
      </c>
      <c r="AJ1613" s="27">
        <f t="shared" si="4114"/>
        <v>0</v>
      </c>
      <c r="AK1613" s="27">
        <f t="shared" si="4115"/>
        <v>0</v>
      </c>
      <c r="AL1613" s="27">
        <f t="shared" si="4116"/>
        <v>0</v>
      </c>
      <c r="AM1613" s="27">
        <f t="shared" si="4117"/>
        <v>0</v>
      </c>
      <c r="AN1613" s="27">
        <f t="shared" si="4118"/>
        <v>0</v>
      </c>
      <c r="AO1613" s="27">
        <f t="shared" si="4119"/>
        <v>0</v>
      </c>
      <c r="AP1613" s="27">
        <f t="shared" si="4120"/>
        <v>0</v>
      </c>
      <c r="AQ1613" s="27">
        <f t="shared" si="4121"/>
        <v>0</v>
      </c>
      <c r="AR1613" s="27">
        <f t="shared" si="4122"/>
        <v>0</v>
      </c>
      <c r="AS1613" s="27">
        <f t="shared" si="4074"/>
        <v>95000</v>
      </c>
      <c r="AT1613" s="27">
        <f t="shared" si="4075"/>
        <v>0</v>
      </c>
      <c r="AU1613" s="27">
        <f t="shared" si="4076"/>
        <v>0</v>
      </c>
      <c r="AV1613" s="27">
        <f t="shared" si="4123"/>
        <v>0</v>
      </c>
      <c r="AW1613" s="28"/>
      <c r="AX1613" s="28"/>
      <c r="AY1613" s="24"/>
      <c r="AZ1613" s="24"/>
      <c r="BA1613" s="24"/>
      <c r="BB1613" s="24"/>
      <c r="BC1613" s="24"/>
      <c r="BD1613" s="24"/>
      <c r="BE1613" s="24"/>
    </row>
    <row r="1614" s="19" customFormat="1" ht="30">
      <c r="A1614" s="29" t="s">
        <v>524</v>
      </c>
      <c r="B1614" s="29" t="s">
        <v>116</v>
      </c>
      <c r="C1614" s="29" t="s">
        <v>255</v>
      </c>
      <c r="D1614" s="29" t="s">
        <v>465</v>
      </c>
      <c r="E1614" s="29"/>
      <c r="F1614" s="30" t="s">
        <v>466</v>
      </c>
      <c r="G1614" s="22"/>
      <c r="H1614" s="22"/>
      <c r="I1614" s="22"/>
      <c r="J1614" s="31">
        <f t="shared" si="4097"/>
        <v>95000</v>
      </c>
      <c r="K1614" s="31">
        <f t="shared" si="4098"/>
        <v>0</v>
      </c>
      <c r="L1614" s="31">
        <f t="shared" si="4099"/>
        <v>0</v>
      </c>
      <c r="M1614" s="31">
        <f t="shared" si="4094"/>
        <v>95000</v>
      </c>
      <c r="N1614" s="31">
        <f t="shared" si="4095"/>
        <v>0</v>
      </c>
      <c r="O1614" s="31">
        <f t="shared" si="4096"/>
        <v>0</v>
      </c>
      <c r="P1614" s="31">
        <f t="shared" si="4100"/>
        <v>0</v>
      </c>
      <c r="Q1614" s="31">
        <f t="shared" si="4101"/>
        <v>0</v>
      </c>
      <c r="R1614" s="31">
        <f t="shared" si="4102"/>
        <v>0</v>
      </c>
      <c r="S1614" s="31">
        <f t="shared" si="4103"/>
        <v>0</v>
      </c>
      <c r="T1614" s="31">
        <f t="shared" si="4104"/>
        <v>0</v>
      </c>
      <c r="U1614" s="31">
        <f t="shared" si="4105"/>
        <v>0</v>
      </c>
      <c r="V1614" s="31">
        <f t="shared" si="4106"/>
        <v>0</v>
      </c>
      <c r="W1614" s="31">
        <f t="shared" si="4107"/>
        <v>0</v>
      </c>
      <c r="X1614" s="31">
        <f t="shared" si="4108"/>
        <v>0</v>
      </c>
      <c r="Y1614" s="31">
        <f t="shared" si="4109"/>
        <v>0</v>
      </c>
      <c r="Z1614" s="31">
        <f t="shared" si="4110"/>
        <v>0</v>
      </c>
      <c r="AA1614" s="31">
        <f t="shared" si="4111"/>
        <v>0</v>
      </c>
      <c r="AB1614" s="31">
        <f t="shared" si="4112"/>
        <v>0</v>
      </c>
      <c r="AC1614" s="31">
        <f t="shared" si="4077"/>
        <v>95000</v>
      </c>
      <c r="AD1614" s="31">
        <f t="shared" si="4078"/>
        <v>0</v>
      </c>
      <c r="AE1614" s="31">
        <f t="shared" si="4079"/>
        <v>0</v>
      </c>
      <c r="AF1614" s="31">
        <f t="shared" si="4113"/>
        <v>0</v>
      </c>
      <c r="AG1614" s="31">
        <f t="shared" si="4080"/>
        <v>95000</v>
      </c>
      <c r="AH1614" s="31">
        <f t="shared" si="4081"/>
        <v>0</v>
      </c>
      <c r="AI1614" s="31">
        <f t="shared" si="4082"/>
        <v>0</v>
      </c>
      <c r="AJ1614" s="31">
        <f t="shared" si="4114"/>
        <v>0</v>
      </c>
      <c r="AK1614" s="31">
        <f t="shared" si="4115"/>
        <v>0</v>
      </c>
      <c r="AL1614" s="31">
        <f t="shared" si="4116"/>
        <v>0</v>
      </c>
      <c r="AM1614" s="31">
        <f t="shared" si="4117"/>
        <v>0</v>
      </c>
      <c r="AN1614" s="31">
        <f t="shared" si="4118"/>
        <v>0</v>
      </c>
      <c r="AO1614" s="31">
        <f t="shared" si="4119"/>
        <v>0</v>
      </c>
      <c r="AP1614" s="31">
        <f t="shared" si="4120"/>
        <v>0</v>
      </c>
      <c r="AQ1614" s="31">
        <f t="shared" si="4121"/>
        <v>0</v>
      </c>
      <c r="AR1614" s="31">
        <f t="shared" si="4122"/>
        <v>0</v>
      </c>
      <c r="AS1614" s="31">
        <f t="shared" si="4074"/>
        <v>95000</v>
      </c>
      <c r="AT1614" s="31">
        <f t="shared" si="4075"/>
        <v>0</v>
      </c>
      <c r="AU1614" s="31">
        <f t="shared" si="4076"/>
        <v>0</v>
      </c>
      <c r="AV1614" s="31">
        <f t="shared" si="4123"/>
        <v>0</v>
      </c>
      <c r="AW1614" s="23"/>
      <c r="AX1614" s="23"/>
      <c r="AY1614" s="19"/>
      <c r="AZ1614" s="19"/>
      <c r="BA1614" s="19"/>
      <c r="BB1614" s="19"/>
      <c r="BC1614" s="19"/>
      <c r="BD1614" s="19"/>
      <c r="BE1614" s="19"/>
    </row>
    <row r="1615" s="19" customFormat="1" ht="15">
      <c r="A1615" s="29" t="s">
        <v>524</v>
      </c>
      <c r="B1615" s="29" t="s">
        <v>116</v>
      </c>
      <c r="C1615" s="29" t="s">
        <v>255</v>
      </c>
      <c r="D1615" s="29" t="s">
        <v>467</v>
      </c>
      <c r="E1615" s="36"/>
      <c r="F1615" s="30" t="s">
        <v>440</v>
      </c>
      <c r="G1615" s="22"/>
      <c r="H1615" s="22"/>
      <c r="I1615" s="22"/>
      <c r="J1615" s="31">
        <f t="shared" si="4097"/>
        <v>95000</v>
      </c>
      <c r="K1615" s="31">
        <f t="shared" si="4098"/>
        <v>0</v>
      </c>
      <c r="L1615" s="31">
        <f t="shared" si="4099"/>
        <v>0</v>
      </c>
      <c r="M1615" s="31">
        <f t="shared" si="4094"/>
        <v>95000</v>
      </c>
      <c r="N1615" s="31">
        <f t="shared" si="4095"/>
        <v>0</v>
      </c>
      <c r="O1615" s="31">
        <f t="shared" si="4096"/>
        <v>0</v>
      </c>
      <c r="P1615" s="31">
        <f t="shared" si="4100"/>
        <v>0</v>
      </c>
      <c r="Q1615" s="31">
        <f t="shared" si="4101"/>
        <v>0</v>
      </c>
      <c r="R1615" s="31">
        <f t="shared" si="4102"/>
        <v>0</v>
      </c>
      <c r="S1615" s="31">
        <f t="shared" si="4103"/>
        <v>0</v>
      </c>
      <c r="T1615" s="31">
        <f t="shared" si="4104"/>
        <v>0</v>
      </c>
      <c r="U1615" s="31">
        <f t="shared" si="4105"/>
        <v>0</v>
      </c>
      <c r="V1615" s="31">
        <f t="shared" si="4106"/>
        <v>0</v>
      </c>
      <c r="W1615" s="31">
        <f t="shared" si="4107"/>
        <v>0</v>
      </c>
      <c r="X1615" s="31">
        <f t="shared" si="4108"/>
        <v>0</v>
      </c>
      <c r="Y1615" s="31">
        <f t="shared" si="4109"/>
        <v>0</v>
      </c>
      <c r="Z1615" s="31">
        <f t="shared" si="4110"/>
        <v>0</v>
      </c>
      <c r="AA1615" s="31">
        <f t="shared" si="4111"/>
        <v>0</v>
      </c>
      <c r="AB1615" s="31">
        <f t="shared" si="4112"/>
        <v>0</v>
      </c>
      <c r="AC1615" s="31">
        <f t="shared" si="4077"/>
        <v>95000</v>
      </c>
      <c r="AD1615" s="31">
        <f t="shared" si="4078"/>
        <v>0</v>
      </c>
      <c r="AE1615" s="31">
        <f t="shared" si="4079"/>
        <v>0</v>
      </c>
      <c r="AF1615" s="31">
        <f t="shared" si="4113"/>
        <v>0</v>
      </c>
      <c r="AG1615" s="31">
        <f t="shared" si="4080"/>
        <v>95000</v>
      </c>
      <c r="AH1615" s="31">
        <f t="shared" si="4081"/>
        <v>0</v>
      </c>
      <c r="AI1615" s="31">
        <f t="shared" si="4082"/>
        <v>0</v>
      </c>
      <c r="AJ1615" s="31">
        <f t="shared" si="4114"/>
        <v>0</v>
      </c>
      <c r="AK1615" s="31">
        <f t="shared" si="4115"/>
        <v>0</v>
      </c>
      <c r="AL1615" s="31">
        <f t="shared" si="4116"/>
        <v>0</v>
      </c>
      <c r="AM1615" s="31">
        <f t="shared" si="4117"/>
        <v>0</v>
      </c>
      <c r="AN1615" s="31">
        <f t="shared" si="4118"/>
        <v>0</v>
      </c>
      <c r="AO1615" s="31">
        <f t="shared" si="4119"/>
        <v>0</v>
      </c>
      <c r="AP1615" s="31">
        <f t="shared" si="4120"/>
        <v>0</v>
      </c>
      <c r="AQ1615" s="31">
        <f t="shared" si="4121"/>
        <v>0</v>
      </c>
      <c r="AR1615" s="31">
        <f t="shared" si="4122"/>
        <v>0</v>
      </c>
      <c r="AS1615" s="31">
        <f t="shared" si="4074"/>
        <v>95000</v>
      </c>
      <c r="AT1615" s="31">
        <f t="shared" si="4075"/>
        <v>0</v>
      </c>
      <c r="AU1615" s="31">
        <f t="shared" si="4076"/>
        <v>0</v>
      </c>
      <c r="AV1615" s="31">
        <f t="shared" si="4123"/>
        <v>0</v>
      </c>
      <c r="AW1615" s="23"/>
      <c r="AX1615" s="23"/>
      <c r="AY1615" s="19"/>
      <c r="AZ1615" s="19"/>
      <c r="BA1615" s="19"/>
      <c r="BB1615" s="19"/>
      <c r="BC1615" s="19"/>
      <c r="BD1615" s="19"/>
      <c r="BE1615" s="19"/>
    </row>
    <row r="1616" s="19" customFormat="1" ht="15">
      <c r="A1616" s="29" t="s">
        <v>524</v>
      </c>
      <c r="B1616" s="29" t="s">
        <v>116</v>
      </c>
      <c r="C1616" s="29" t="s">
        <v>255</v>
      </c>
      <c r="D1616" s="29" t="s">
        <v>526</v>
      </c>
      <c r="E1616" s="36"/>
      <c r="F1616" s="30" t="s">
        <v>527</v>
      </c>
      <c r="G1616" s="22"/>
      <c r="H1616" s="22"/>
      <c r="I1616" s="22"/>
      <c r="J1616" s="31">
        <f t="shared" si="4097"/>
        <v>95000</v>
      </c>
      <c r="K1616" s="31">
        <f t="shared" si="4098"/>
        <v>0</v>
      </c>
      <c r="L1616" s="31">
        <f t="shared" si="4099"/>
        <v>0</v>
      </c>
      <c r="M1616" s="31">
        <f t="shared" si="4094"/>
        <v>95000</v>
      </c>
      <c r="N1616" s="31">
        <f t="shared" si="4095"/>
        <v>0</v>
      </c>
      <c r="O1616" s="31">
        <f t="shared" si="4096"/>
        <v>0</v>
      </c>
      <c r="P1616" s="31">
        <f t="shared" si="4100"/>
        <v>0</v>
      </c>
      <c r="Q1616" s="31">
        <f t="shared" si="4101"/>
        <v>0</v>
      </c>
      <c r="R1616" s="31">
        <f t="shared" si="4102"/>
        <v>0</v>
      </c>
      <c r="S1616" s="31">
        <f t="shared" si="4103"/>
        <v>0</v>
      </c>
      <c r="T1616" s="31">
        <f t="shared" si="4104"/>
        <v>0</v>
      </c>
      <c r="U1616" s="31">
        <f t="shared" si="4105"/>
        <v>0</v>
      </c>
      <c r="V1616" s="31">
        <f t="shared" si="4106"/>
        <v>0</v>
      </c>
      <c r="W1616" s="31">
        <f t="shared" si="4107"/>
        <v>0</v>
      </c>
      <c r="X1616" s="31">
        <f t="shared" si="4108"/>
        <v>0</v>
      </c>
      <c r="Y1616" s="31">
        <f t="shared" si="4109"/>
        <v>0</v>
      </c>
      <c r="Z1616" s="31">
        <f t="shared" si="4110"/>
        <v>0</v>
      </c>
      <c r="AA1616" s="31">
        <f t="shared" si="4111"/>
        <v>0</v>
      </c>
      <c r="AB1616" s="31">
        <f t="shared" si="4112"/>
        <v>0</v>
      </c>
      <c r="AC1616" s="31">
        <f t="shared" si="4077"/>
        <v>95000</v>
      </c>
      <c r="AD1616" s="31">
        <f t="shared" si="4078"/>
        <v>0</v>
      </c>
      <c r="AE1616" s="31">
        <f t="shared" si="4079"/>
        <v>0</v>
      </c>
      <c r="AF1616" s="31">
        <f t="shared" si="4113"/>
        <v>0</v>
      </c>
      <c r="AG1616" s="31">
        <f t="shared" si="4080"/>
        <v>95000</v>
      </c>
      <c r="AH1616" s="31">
        <f t="shared" si="4081"/>
        <v>0</v>
      </c>
      <c r="AI1616" s="31">
        <f t="shared" si="4082"/>
        <v>0</v>
      </c>
      <c r="AJ1616" s="31">
        <f t="shared" si="4114"/>
        <v>0</v>
      </c>
      <c r="AK1616" s="31">
        <f t="shared" si="4115"/>
        <v>0</v>
      </c>
      <c r="AL1616" s="31">
        <f t="shared" si="4116"/>
        <v>0</v>
      </c>
      <c r="AM1616" s="31">
        <f t="shared" si="4117"/>
        <v>0</v>
      </c>
      <c r="AN1616" s="31">
        <f t="shared" si="4118"/>
        <v>0</v>
      </c>
      <c r="AO1616" s="31">
        <f t="shared" si="4119"/>
        <v>0</v>
      </c>
      <c r="AP1616" s="31">
        <f t="shared" si="4120"/>
        <v>0</v>
      </c>
      <c r="AQ1616" s="31">
        <f t="shared" si="4121"/>
        <v>0</v>
      </c>
      <c r="AR1616" s="31">
        <f t="shared" si="4122"/>
        <v>0</v>
      </c>
      <c r="AS1616" s="31">
        <f t="shared" si="4074"/>
        <v>95000</v>
      </c>
      <c r="AT1616" s="31">
        <f t="shared" si="4075"/>
        <v>0</v>
      </c>
      <c r="AU1616" s="31">
        <f t="shared" si="4076"/>
        <v>0</v>
      </c>
      <c r="AV1616" s="31">
        <f t="shared" si="4123"/>
        <v>0</v>
      </c>
      <c r="AW1616" s="23"/>
      <c r="AX1616" s="23"/>
      <c r="AY1616" s="19"/>
      <c r="AZ1616" s="19"/>
      <c r="BA1616" s="19"/>
      <c r="BB1616" s="19"/>
      <c r="BC1616" s="19"/>
      <c r="BD1616" s="19"/>
      <c r="BE1616" s="19"/>
    </row>
    <row r="1617" s="19" customFormat="1" ht="15">
      <c r="A1617" s="29" t="s">
        <v>524</v>
      </c>
      <c r="B1617" s="29" t="s">
        <v>116</v>
      </c>
      <c r="C1617" s="29" t="s">
        <v>255</v>
      </c>
      <c r="D1617" s="29" t="s">
        <v>528</v>
      </c>
      <c r="E1617" s="36"/>
      <c r="F1617" s="30" t="s">
        <v>529</v>
      </c>
      <c r="G1617" s="22"/>
      <c r="H1617" s="22"/>
      <c r="I1617" s="22"/>
      <c r="J1617" s="31">
        <f t="shared" si="4097"/>
        <v>95000</v>
      </c>
      <c r="K1617" s="31">
        <f t="shared" si="4098"/>
        <v>0</v>
      </c>
      <c r="L1617" s="31">
        <f t="shared" si="4099"/>
        <v>0</v>
      </c>
      <c r="M1617" s="31">
        <f t="shared" si="4094"/>
        <v>95000</v>
      </c>
      <c r="N1617" s="31">
        <f t="shared" si="4095"/>
        <v>0</v>
      </c>
      <c r="O1617" s="31">
        <f t="shared" si="4096"/>
        <v>0</v>
      </c>
      <c r="P1617" s="31">
        <f t="shared" si="4100"/>
        <v>0</v>
      </c>
      <c r="Q1617" s="31">
        <f t="shared" si="4101"/>
        <v>0</v>
      </c>
      <c r="R1617" s="31">
        <f t="shared" si="4102"/>
        <v>0</v>
      </c>
      <c r="S1617" s="31">
        <f t="shared" si="4103"/>
        <v>0</v>
      </c>
      <c r="T1617" s="31">
        <f t="shared" si="4104"/>
        <v>0</v>
      </c>
      <c r="U1617" s="31">
        <f t="shared" si="4105"/>
        <v>0</v>
      </c>
      <c r="V1617" s="31">
        <f t="shared" si="4106"/>
        <v>0</v>
      </c>
      <c r="W1617" s="31">
        <f t="shared" si="4107"/>
        <v>0</v>
      </c>
      <c r="X1617" s="31">
        <f t="shared" si="4108"/>
        <v>0</v>
      </c>
      <c r="Y1617" s="31">
        <f t="shared" si="4109"/>
        <v>0</v>
      </c>
      <c r="Z1617" s="31">
        <f t="shared" si="4110"/>
        <v>0</v>
      </c>
      <c r="AA1617" s="31">
        <f t="shared" si="4111"/>
        <v>0</v>
      </c>
      <c r="AB1617" s="31">
        <f t="shared" si="4112"/>
        <v>0</v>
      </c>
      <c r="AC1617" s="31">
        <f t="shared" si="4077"/>
        <v>95000</v>
      </c>
      <c r="AD1617" s="31">
        <f t="shared" si="4078"/>
        <v>0</v>
      </c>
      <c r="AE1617" s="31">
        <f t="shared" si="4079"/>
        <v>0</v>
      </c>
      <c r="AF1617" s="31">
        <f t="shared" si="4113"/>
        <v>0</v>
      </c>
      <c r="AG1617" s="31">
        <f t="shared" si="4080"/>
        <v>95000</v>
      </c>
      <c r="AH1617" s="31">
        <f t="shared" si="4081"/>
        <v>0</v>
      </c>
      <c r="AI1617" s="31">
        <f t="shared" si="4082"/>
        <v>0</v>
      </c>
      <c r="AJ1617" s="31">
        <f t="shared" si="4114"/>
        <v>0</v>
      </c>
      <c r="AK1617" s="31">
        <f t="shared" si="4115"/>
        <v>0</v>
      </c>
      <c r="AL1617" s="31">
        <f t="shared" si="4116"/>
        <v>0</v>
      </c>
      <c r="AM1617" s="31">
        <f t="shared" si="4117"/>
        <v>0</v>
      </c>
      <c r="AN1617" s="31">
        <f t="shared" si="4118"/>
        <v>0</v>
      </c>
      <c r="AO1617" s="31">
        <f t="shared" si="4119"/>
        <v>0</v>
      </c>
      <c r="AP1617" s="31">
        <f t="shared" si="4120"/>
        <v>0</v>
      </c>
      <c r="AQ1617" s="31">
        <f t="shared" si="4121"/>
        <v>0</v>
      </c>
      <c r="AR1617" s="31">
        <f t="shared" si="4122"/>
        <v>0</v>
      </c>
      <c r="AS1617" s="31">
        <f t="shared" si="4074"/>
        <v>95000</v>
      </c>
      <c r="AT1617" s="31">
        <f t="shared" si="4075"/>
        <v>0</v>
      </c>
      <c r="AU1617" s="31">
        <f t="shared" si="4076"/>
        <v>0</v>
      </c>
      <c r="AV1617" s="31">
        <f t="shared" si="4123"/>
        <v>0</v>
      </c>
      <c r="AW1617" s="23"/>
      <c r="AX1617" s="23"/>
      <c r="AY1617" s="19"/>
      <c r="AZ1617" s="19"/>
      <c r="BA1617" s="19"/>
      <c r="BB1617" s="19"/>
      <c r="BC1617" s="19"/>
      <c r="BD1617" s="19"/>
      <c r="BE1617" s="19"/>
    </row>
    <row r="1618" s="19" customFormat="1" ht="30">
      <c r="A1618" s="29" t="s">
        <v>524</v>
      </c>
      <c r="B1618" s="29" t="s">
        <v>116</v>
      </c>
      <c r="C1618" s="29" t="s">
        <v>255</v>
      </c>
      <c r="D1618" s="29" t="s">
        <v>528</v>
      </c>
      <c r="E1618" s="29" t="s">
        <v>129</v>
      </c>
      <c r="F1618" s="30" t="s">
        <v>130</v>
      </c>
      <c r="G1618" s="22"/>
      <c r="H1618" s="22"/>
      <c r="I1618" s="22"/>
      <c r="J1618" s="31">
        <v>95000</v>
      </c>
      <c r="K1618" s="31"/>
      <c r="L1618" s="31"/>
      <c r="M1618" s="31">
        <f t="shared" si="4094"/>
        <v>95000</v>
      </c>
      <c r="N1618" s="31">
        <f t="shared" si="4095"/>
        <v>0</v>
      </c>
      <c r="O1618" s="31">
        <f t="shared" si="4096"/>
        <v>0</v>
      </c>
      <c r="P1618" s="31"/>
      <c r="Q1618" s="31"/>
      <c r="R1618" s="31"/>
      <c r="S1618" s="31"/>
      <c r="T1618" s="31"/>
      <c r="U1618" s="31"/>
      <c r="V1618" s="31"/>
      <c r="W1618" s="31"/>
      <c r="X1618" s="31"/>
      <c r="Y1618" s="31"/>
      <c r="Z1618" s="31"/>
      <c r="AA1618" s="31"/>
      <c r="AB1618" s="31"/>
      <c r="AC1618" s="31">
        <f t="shared" si="4077"/>
        <v>95000</v>
      </c>
      <c r="AD1618" s="31">
        <f t="shared" si="4078"/>
        <v>0</v>
      </c>
      <c r="AE1618" s="31">
        <f t="shared" si="4079"/>
        <v>0</v>
      </c>
      <c r="AF1618" s="31"/>
      <c r="AG1618" s="31">
        <f t="shared" si="4080"/>
        <v>95000</v>
      </c>
      <c r="AH1618" s="31">
        <f t="shared" si="4081"/>
        <v>0</v>
      </c>
      <c r="AI1618" s="31">
        <f t="shared" si="4082"/>
        <v>0</v>
      </c>
      <c r="AJ1618" s="31"/>
      <c r="AK1618" s="31"/>
      <c r="AL1618" s="31"/>
      <c r="AM1618" s="31"/>
      <c r="AN1618" s="31"/>
      <c r="AO1618" s="31"/>
      <c r="AP1618" s="31"/>
      <c r="AQ1618" s="31"/>
      <c r="AR1618" s="31"/>
      <c r="AS1618" s="31">
        <f t="shared" si="4074"/>
        <v>95000</v>
      </c>
      <c r="AT1618" s="31">
        <f t="shared" si="4075"/>
        <v>0</v>
      </c>
      <c r="AU1618" s="31">
        <f t="shared" si="4076"/>
        <v>0</v>
      </c>
      <c r="AV1618" s="31"/>
      <c r="AW1618" s="23"/>
      <c r="AX1618" s="23">
        <v>110</v>
      </c>
      <c r="AY1618" s="19"/>
      <c r="AZ1618" s="19"/>
      <c r="BA1618" s="19"/>
      <c r="BB1618" s="19"/>
      <c r="BC1618" s="19"/>
      <c r="BD1618" s="19"/>
      <c r="BE1618" s="19"/>
    </row>
    <row r="1619" s="19" customFormat="1" ht="15">
      <c r="A1619" s="20" t="s">
        <v>524</v>
      </c>
      <c r="B1619" s="20" t="s">
        <v>61</v>
      </c>
      <c r="C1619" s="20"/>
      <c r="D1619" s="20"/>
      <c r="E1619" s="20"/>
      <c r="F1619" s="21" t="s">
        <v>62</v>
      </c>
      <c r="G1619" s="22">
        <f>G1620+G1647+G1679+G1703</f>
        <v>1784835.5</v>
      </c>
      <c r="H1619" s="22">
        <f>H1620+H1647+H1679+H1703</f>
        <v>1445959.2999999998</v>
      </c>
      <c r="I1619" s="22">
        <f>I1620+I1647+I1679+I1703</f>
        <v>1010288.9</v>
      </c>
      <c r="J1619" s="22">
        <f>J1620+J1647+J1679+J1703</f>
        <v>90588.058000000005</v>
      </c>
      <c r="K1619" s="22">
        <f>K1620+K1647+K1679+K1703</f>
        <v>82487.157999999996</v>
      </c>
      <c r="L1619" s="22">
        <f>L1620+L1647+L1679+L1703</f>
        <v>126045.158</v>
      </c>
      <c r="M1619" s="22">
        <f t="shared" si="4094"/>
        <v>1875423.558</v>
      </c>
      <c r="N1619" s="22">
        <f t="shared" si="4095"/>
        <v>1528446.4579999999</v>
      </c>
      <c r="O1619" s="22">
        <f t="shared" si="4096"/>
        <v>1136334.058</v>
      </c>
      <c r="P1619" s="22">
        <f>P1620+P1647+P1679+P1703</f>
        <v>0</v>
      </c>
      <c r="Q1619" s="22">
        <f>Q1620+Q1647+Q1679+Q1703</f>
        <v>0</v>
      </c>
      <c r="R1619" s="22">
        <f>R1620+R1647+R1679+R1703</f>
        <v>230339.18099999998</v>
      </c>
      <c r="S1619" s="22">
        <f>S1620+S1647+S1679+S1703</f>
        <v>0</v>
      </c>
      <c r="T1619" s="22">
        <f>T1620+T1647+T1679+T1703</f>
        <v>0</v>
      </c>
      <c r="U1619" s="22">
        <f>U1620+U1647+U1679+U1703</f>
        <v>0</v>
      </c>
      <c r="V1619" s="22">
        <f>V1620+V1647+V1679+V1703</f>
        <v>164292.31699999998</v>
      </c>
      <c r="W1619" s="22">
        <f>W1620+W1647+W1679+W1703</f>
        <v>0</v>
      </c>
      <c r="X1619" s="22">
        <f>X1620+X1647+X1679+X1703</f>
        <v>0</v>
      </c>
      <c r="Y1619" s="22">
        <f>Y1620+Y1647+Y1679+Y1703</f>
        <v>0</v>
      </c>
      <c r="Z1619" s="22">
        <f>Z1620+Z1647+Z1679+Z1703</f>
        <v>0</v>
      </c>
      <c r="AA1619" s="22">
        <f>AA1620+AA1647+AA1679+AA1703</f>
        <v>0</v>
      </c>
      <c r="AB1619" s="22">
        <f>AB1620+AB1647+AB1679+AB1703</f>
        <v>0</v>
      </c>
      <c r="AC1619" s="22">
        <f t="shared" si="4077"/>
        <v>2105762.7390000001</v>
      </c>
      <c r="AD1619" s="22">
        <f t="shared" si="4078"/>
        <v>1692738.7749999999</v>
      </c>
      <c r="AE1619" s="22">
        <f t="shared" si="4079"/>
        <v>1136334.058</v>
      </c>
      <c r="AF1619" s="22">
        <f>AF1620+AF1647+AF1679+AF1703</f>
        <v>-2651.6999999999998</v>
      </c>
      <c r="AG1619" s="22">
        <f t="shared" si="4080"/>
        <v>2103111.0389999999</v>
      </c>
      <c r="AH1619" s="22">
        <f t="shared" si="4081"/>
        <v>1692738.7749999999</v>
      </c>
      <c r="AI1619" s="22">
        <f t="shared" si="4082"/>
        <v>1136334.058</v>
      </c>
      <c r="AJ1619" s="22">
        <f>AJ1620+AJ1647+AJ1679+AJ1703</f>
        <v>0</v>
      </c>
      <c r="AK1619" s="22">
        <f>AK1620+AK1647+AK1679+AK1703</f>
        <v>0</v>
      </c>
      <c r="AL1619" s="22">
        <f>AL1620+AL1647+AL1679+AL1703</f>
        <v>49679.194000000003</v>
      </c>
      <c r="AM1619" s="22">
        <f>AM1620+AM1647+AM1679+AM1703</f>
        <v>0</v>
      </c>
      <c r="AN1619" s="22">
        <f>AN1620+AN1647+AN1679+AN1703</f>
        <v>0</v>
      </c>
      <c r="AO1619" s="22">
        <f>AO1620+AO1647+AO1679+AO1703</f>
        <v>0</v>
      </c>
      <c r="AP1619" s="22">
        <f>AP1620+AP1647+AP1679+AP1703</f>
        <v>0</v>
      </c>
      <c r="AQ1619" s="22">
        <f>AQ1620+AQ1647+AQ1679+AQ1703</f>
        <v>0</v>
      </c>
      <c r="AR1619" s="22">
        <f>AR1620+AR1647+AR1679+AR1703</f>
        <v>0</v>
      </c>
      <c r="AS1619" s="22">
        <f t="shared" si="4074"/>
        <v>2152790.233</v>
      </c>
      <c r="AT1619" s="22">
        <f t="shared" si="4075"/>
        <v>1692738.7749999999</v>
      </c>
      <c r="AU1619" s="22">
        <f t="shared" si="4076"/>
        <v>1136334.058</v>
      </c>
      <c r="AV1619" s="22">
        <f>AV1620+AV1647+AV1679+AV1703</f>
        <v>0</v>
      </c>
      <c r="AW1619" s="23"/>
      <c r="AX1619" s="23"/>
      <c r="AY1619" s="19"/>
      <c r="AZ1619" s="19"/>
      <c r="BA1619" s="19"/>
      <c r="BB1619" s="19"/>
      <c r="BC1619" s="19"/>
      <c r="BD1619" s="19"/>
      <c r="BE1619" s="19"/>
    </row>
    <row r="1620" s="24" customFormat="1" ht="15">
      <c r="A1620" s="25" t="s">
        <v>524</v>
      </c>
      <c r="B1620" s="25" t="s">
        <v>61</v>
      </c>
      <c r="C1620" s="25" t="s">
        <v>27</v>
      </c>
      <c r="D1620" s="25"/>
      <c r="E1620" s="25"/>
      <c r="F1620" s="26" t="s">
        <v>530</v>
      </c>
      <c r="G1620" s="27">
        <f>G1621</f>
        <v>1266342.1000000001</v>
      </c>
      <c r="H1620" s="27">
        <f>H1621</f>
        <v>1068984.8999999999</v>
      </c>
      <c r="I1620" s="27">
        <f>I1621</f>
        <v>700154.5</v>
      </c>
      <c r="J1620" s="27">
        <f>J1621</f>
        <v>51256.600000000006</v>
      </c>
      <c r="K1620" s="27">
        <f>K1621</f>
        <v>39430.199999999997</v>
      </c>
      <c r="L1620" s="27">
        <f>L1621</f>
        <v>82988.199999999997</v>
      </c>
      <c r="M1620" s="27">
        <f t="shared" si="4094"/>
        <v>1317598.7000000002</v>
      </c>
      <c r="N1620" s="27">
        <f t="shared" si="4095"/>
        <v>1108415.0999999999</v>
      </c>
      <c r="O1620" s="27">
        <f t="shared" si="4096"/>
        <v>783142.69999999995</v>
      </c>
      <c r="P1620" s="27">
        <f>P1621</f>
        <v>0</v>
      </c>
      <c r="Q1620" s="27">
        <f>Q1621</f>
        <v>0</v>
      </c>
      <c r="R1620" s="27">
        <f>R1621</f>
        <v>232526.73199999999</v>
      </c>
      <c r="S1620" s="27">
        <f>S1621</f>
        <v>0</v>
      </c>
      <c r="T1620" s="27">
        <f>T1621</f>
        <v>0</v>
      </c>
      <c r="U1620" s="27">
        <f>U1621</f>
        <v>0</v>
      </c>
      <c r="V1620" s="27">
        <f>V1621</f>
        <v>164292.31699999998</v>
      </c>
      <c r="W1620" s="27">
        <f>W1621</f>
        <v>0</v>
      </c>
      <c r="X1620" s="27">
        <f>X1621</f>
        <v>0</v>
      </c>
      <c r="Y1620" s="27">
        <f>Y1621</f>
        <v>0</v>
      </c>
      <c r="Z1620" s="27">
        <f>Z1621</f>
        <v>0</v>
      </c>
      <c r="AA1620" s="27">
        <f>AA1621</f>
        <v>0</v>
      </c>
      <c r="AB1620" s="27">
        <f>AB1621</f>
        <v>0</v>
      </c>
      <c r="AC1620" s="27">
        <f t="shared" si="4077"/>
        <v>1550125.4320000003</v>
      </c>
      <c r="AD1620" s="27">
        <f t="shared" si="4078"/>
        <v>1272707.4169999999</v>
      </c>
      <c r="AE1620" s="27">
        <f t="shared" si="4079"/>
        <v>783142.69999999995</v>
      </c>
      <c r="AF1620" s="27">
        <f>AF1621</f>
        <v>0</v>
      </c>
      <c r="AG1620" s="27">
        <f t="shared" si="4080"/>
        <v>1550125.4320000003</v>
      </c>
      <c r="AH1620" s="27">
        <f t="shared" si="4081"/>
        <v>1272707.4169999999</v>
      </c>
      <c r="AI1620" s="27">
        <f t="shared" si="4082"/>
        <v>783142.69999999995</v>
      </c>
      <c r="AJ1620" s="27">
        <f>AJ1621</f>
        <v>0</v>
      </c>
      <c r="AK1620" s="27">
        <f>AK1621</f>
        <v>0</v>
      </c>
      <c r="AL1620" s="27">
        <f>AL1621</f>
        <v>-814.20000000000005</v>
      </c>
      <c r="AM1620" s="27">
        <f>AM1621</f>
        <v>0</v>
      </c>
      <c r="AN1620" s="27">
        <f>AN1621</f>
        <v>0</v>
      </c>
      <c r="AO1620" s="27">
        <f>AO1621</f>
        <v>0</v>
      </c>
      <c r="AP1620" s="27">
        <f>AP1621</f>
        <v>0</v>
      </c>
      <c r="AQ1620" s="27">
        <f>AQ1621</f>
        <v>0</v>
      </c>
      <c r="AR1620" s="27">
        <f>AR1621</f>
        <v>0</v>
      </c>
      <c r="AS1620" s="27">
        <f t="shared" si="4074"/>
        <v>1549311.2320000003</v>
      </c>
      <c r="AT1620" s="27">
        <f t="shared" si="4075"/>
        <v>1272707.4169999999</v>
      </c>
      <c r="AU1620" s="27">
        <f t="shared" si="4076"/>
        <v>783142.69999999995</v>
      </c>
      <c r="AV1620" s="27">
        <f>AV1621</f>
        <v>0</v>
      </c>
      <c r="AW1620" s="28"/>
      <c r="AX1620" s="28"/>
      <c r="AY1620" s="24"/>
      <c r="AZ1620" s="24"/>
      <c r="BA1620" s="24"/>
      <c r="BB1620" s="24"/>
      <c r="BC1620" s="24"/>
      <c r="BD1620" s="24"/>
      <c r="BE1620" s="24"/>
    </row>
    <row r="1621" ht="30">
      <c r="A1621" s="29" t="s">
        <v>524</v>
      </c>
      <c r="B1621" s="29" t="s">
        <v>61</v>
      </c>
      <c r="C1621" s="29" t="s">
        <v>27</v>
      </c>
      <c r="D1621" s="29" t="s">
        <v>465</v>
      </c>
      <c r="E1621" s="29"/>
      <c r="F1621" s="30" t="s">
        <v>466</v>
      </c>
      <c r="G1621" s="31">
        <f>G1622+G1631</f>
        <v>1266342.1000000001</v>
      </c>
      <c r="H1621" s="31">
        <f>H1622+H1631</f>
        <v>1068984.8999999999</v>
      </c>
      <c r="I1621" s="31">
        <f>I1622+I1631</f>
        <v>700154.5</v>
      </c>
      <c r="J1621" s="31">
        <f>J1622+J1631</f>
        <v>51256.600000000006</v>
      </c>
      <c r="K1621" s="31">
        <f>K1622+K1631</f>
        <v>39430.199999999997</v>
      </c>
      <c r="L1621" s="31">
        <f>L1622+L1631</f>
        <v>82988.199999999997</v>
      </c>
      <c r="M1621" s="31">
        <f t="shared" si="4094"/>
        <v>1317598.7000000002</v>
      </c>
      <c r="N1621" s="31">
        <f t="shared" si="4095"/>
        <v>1108415.0999999999</v>
      </c>
      <c r="O1621" s="31">
        <f t="shared" si="4096"/>
        <v>783142.69999999995</v>
      </c>
      <c r="P1621" s="31">
        <f>P1622+P1631</f>
        <v>0</v>
      </c>
      <c r="Q1621" s="31">
        <f>Q1622+Q1631</f>
        <v>0</v>
      </c>
      <c r="R1621" s="31">
        <f>R1622+R1631</f>
        <v>232526.73199999999</v>
      </c>
      <c r="S1621" s="31">
        <f>S1622+S1631</f>
        <v>0</v>
      </c>
      <c r="T1621" s="31">
        <f>T1622+T1631</f>
        <v>0</v>
      </c>
      <c r="U1621" s="31">
        <f>U1622+U1631</f>
        <v>0</v>
      </c>
      <c r="V1621" s="31">
        <f>V1622+V1631</f>
        <v>164292.31699999998</v>
      </c>
      <c r="W1621" s="31">
        <f>W1622+W1631</f>
        <v>0</v>
      </c>
      <c r="X1621" s="31">
        <f>X1622+X1631</f>
        <v>0</v>
      </c>
      <c r="Y1621" s="31">
        <f>Y1622+Y1631</f>
        <v>0</v>
      </c>
      <c r="Z1621" s="31">
        <f>Z1622+Z1631</f>
        <v>0</v>
      </c>
      <c r="AA1621" s="31">
        <f>AA1622+AA1631</f>
        <v>0</v>
      </c>
      <c r="AB1621" s="31">
        <f>AB1622+AB1631</f>
        <v>0</v>
      </c>
      <c r="AC1621" s="31">
        <f t="shared" si="4077"/>
        <v>1550125.4320000003</v>
      </c>
      <c r="AD1621" s="31">
        <f t="shared" si="4078"/>
        <v>1272707.4169999999</v>
      </c>
      <c r="AE1621" s="31">
        <f t="shared" si="4079"/>
        <v>783142.69999999995</v>
      </c>
      <c r="AF1621" s="31">
        <f>AF1622+AF1631</f>
        <v>0</v>
      </c>
      <c r="AG1621" s="31">
        <f t="shared" si="4080"/>
        <v>1550125.4320000003</v>
      </c>
      <c r="AH1621" s="31">
        <f t="shared" si="4081"/>
        <v>1272707.4169999999</v>
      </c>
      <c r="AI1621" s="31">
        <f t="shared" si="4082"/>
        <v>783142.69999999995</v>
      </c>
      <c r="AJ1621" s="31">
        <f>AJ1622+AJ1631</f>
        <v>0</v>
      </c>
      <c r="AK1621" s="31">
        <f>AK1622+AK1631</f>
        <v>0</v>
      </c>
      <c r="AL1621" s="31">
        <f>AL1622+AL1631</f>
        <v>-814.20000000000005</v>
      </c>
      <c r="AM1621" s="31">
        <f>AM1622+AM1631</f>
        <v>0</v>
      </c>
      <c r="AN1621" s="31">
        <f>AN1622+AN1631</f>
        <v>0</v>
      </c>
      <c r="AO1621" s="31">
        <f>AO1622+AO1631</f>
        <v>0</v>
      </c>
      <c r="AP1621" s="31">
        <f>AP1622+AP1631</f>
        <v>0</v>
      </c>
      <c r="AQ1621" s="31">
        <f>AQ1622+AQ1631</f>
        <v>0</v>
      </c>
      <c r="AR1621" s="31">
        <f>AR1622+AR1631</f>
        <v>0</v>
      </c>
      <c r="AS1621" s="31">
        <f t="shared" si="4074"/>
        <v>1549311.2320000003</v>
      </c>
      <c r="AT1621" s="31">
        <f t="shared" si="4075"/>
        <v>1272707.4169999999</v>
      </c>
      <c r="AU1621" s="31">
        <f t="shared" si="4076"/>
        <v>783142.69999999995</v>
      </c>
      <c r="AV1621" s="31">
        <f>AV1622+AV1631</f>
        <v>0</v>
      </c>
      <c r="AW1621" s="32"/>
      <c r="AX1621" s="32"/>
      <c r="AY1621" s="1"/>
      <c r="AZ1621" s="1"/>
      <c r="BA1621" s="1"/>
      <c r="BB1621" s="1"/>
      <c r="BC1621" s="1"/>
      <c r="BD1621" s="1"/>
      <c r="BE1621" s="1"/>
    </row>
    <row r="1622" ht="30">
      <c r="A1622" s="29" t="s">
        <v>524</v>
      </c>
      <c r="B1622" s="29" t="s">
        <v>61</v>
      </c>
      <c r="C1622" s="29" t="s">
        <v>27</v>
      </c>
      <c r="D1622" s="29" t="s">
        <v>531</v>
      </c>
      <c r="E1622" s="29"/>
      <c r="F1622" s="30" t="s">
        <v>165</v>
      </c>
      <c r="G1622" s="31">
        <f>G1623</f>
        <v>700000</v>
      </c>
      <c r="H1622" s="31">
        <f>H1623</f>
        <v>400000</v>
      </c>
      <c r="I1622" s="31">
        <f>I1623</f>
        <v>0</v>
      </c>
      <c r="J1622" s="31">
        <f>J1623</f>
        <v>0</v>
      </c>
      <c r="K1622" s="31">
        <f>K1623</f>
        <v>0</v>
      </c>
      <c r="L1622" s="31">
        <f>L1623</f>
        <v>0</v>
      </c>
      <c r="M1622" s="31">
        <f t="shared" si="4094"/>
        <v>700000</v>
      </c>
      <c r="N1622" s="31">
        <f t="shared" si="4095"/>
        <v>400000</v>
      </c>
      <c r="O1622" s="31">
        <f t="shared" si="4096"/>
        <v>0</v>
      </c>
      <c r="P1622" s="31">
        <f>P1623</f>
        <v>0</v>
      </c>
      <c r="Q1622" s="31">
        <f>Q1623</f>
        <v>0</v>
      </c>
      <c r="R1622" s="31">
        <f>R1623</f>
        <v>0</v>
      </c>
      <c r="S1622" s="31">
        <f>S1623</f>
        <v>0</v>
      </c>
      <c r="T1622" s="31">
        <f>T1623</f>
        <v>0</v>
      </c>
      <c r="U1622" s="31">
        <f>U1623</f>
        <v>0</v>
      </c>
      <c r="V1622" s="31">
        <f>V1623</f>
        <v>164292.31699999998</v>
      </c>
      <c r="W1622" s="31">
        <f>W1623</f>
        <v>0</v>
      </c>
      <c r="X1622" s="31">
        <f>X1623</f>
        <v>0</v>
      </c>
      <c r="Y1622" s="31">
        <f>Y1623</f>
        <v>0</v>
      </c>
      <c r="Z1622" s="31">
        <f>Z1623</f>
        <v>0</v>
      </c>
      <c r="AA1622" s="31">
        <f>AA1623</f>
        <v>0</v>
      </c>
      <c r="AB1622" s="31">
        <f>AB1623</f>
        <v>0</v>
      </c>
      <c r="AC1622" s="31">
        <f t="shared" si="4077"/>
        <v>700000</v>
      </c>
      <c r="AD1622" s="31">
        <f t="shared" si="4078"/>
        <v>564292.31700000004</v>
      </c>
      <c r="AE1622" s="31">
        <f t="shared" si="4079"/>
        <v>0</v>
      </c>
      <c r="AF1622" s="31">
        <f>AF1623</f>
        <v>0</v>
      </c>
      <c r="AG1622" s="31">
        <f t="shared" si="4080"/>
        <v>700000</v>
      </c>
      <c r="AH1622" s="31">
        <f t="shared" si="4081"/>
        <v>564292.31700000004</v>
      </c>
      <c r="AI1622" s="31">
        <f t="shared" si="4082"/>
        <v>0</v>
      </c>
      <c r="AJ1622" s="31">
        <f>AJ1623</f>
        <v>0</v>
      </c>
      <c r="AK1622" s="31">
        <f>AK1623</f>
        <v>0</v>
      </c>
      <c r="AL1622" s="31">
        <f>AL1623</f>
        <v>0</v>
      </c>
      <c r="AM1622" s="31">
        <f>AM1623</f>
        <v>0</v>
      </c>
      <c r="AN1622" s="31">
        <f>AN1623</f>
        <v>0</v>
      </c>
      <c r="AO1622" s="31">
        <f>AO1623</f>
        <v>0</v>
      </c>
      <c r="AP1622" s="31">
        <f>AP1623</f>
        <v>0</v>
      </c>
      <c r="AQ1622" s="31">
        <f>AQ1623</f>
        <v>0</v>
      </c>
      <c r="AR1622" s="31">
        <f>AR1623</f>
        <v>0</v>
      </c>
      <c r="AS1622" s="31">
        <f t="shared" si="4074"/>
        <v>700000</v>
      </c>
      <c r="AT1622" s="31">
        <f t="shared" si="4075"/>
        <v>564292.31700000004</v>
      </c>
      <c r="AU1622" s="31">
        <f t="shared" si="4076"/>
        <v>0</v>
      </c>
      <c r="AV1622" s="31">
        <f>AV1623</f>
        <v>0</v>
      </c>
      <c r="AW1622" s="32"/>
      <c r="AX1622" s="32"/>
      <c r="AY1622" s="1"/>
      <c r="AZ1622" s="1"/>
      <c r="BA1622" s="1"/>
      <c r="BB1622" s="1"/>
      <c r="BC1622" s="1"/>
      <c r="BD1622" s="1"/>
      <c r="BE1622" s="1"/>
    </row>
    <row r="1623" ht="30">
      <c r="A1623" s="29" t="s">
        <v>524</v>
      </c>
      <c r="B1623" s="29" t="s">
        <v>61</v>
      </c>
      <c r="C1623" s="29" t="s">
        <v>27</v>
      </c>
      <c r="D1623" s="29" t="s">
        <v>532</v>
      </c>
      <c r="E1623" s="29"/>
      <c r="F1623" s="30" t="s">
        <v>167</v>
      </c>
      <c r="G1623" s="31">
        <f>G1626</f>
        <v>700000</v>
      </c>
      <c r="H1623" s="31">
        <f>H1626</f>
        <v>400000</v>
      </c>
      <c r="I1623" s="31">
        <f>I1626</f>
        <v>0</v>
      </c>
      <c r="J1623" s="31">
        <f>J1626</f>
        <v>0</v>
      </c>
      <c r="K1623" s="31">
        <f>K1626</f>
        <v>0</v>
      </c>
      <c r="L1623" s="31">
        <f>L1626</f>
        <v>0</v>
      </c>
      <c r="M1623" s="31">
        <f t="shared" si="4094"/>
        <v>700000</v>
      </c>
      <c r="N1623" s="31">
        <f t="shared" si="4095"/>
        <v>400000</v>
      </c>
      <c r="O1623" s="31">
        <f t="shared" si="4096"/>
        <v>0</v>
      </c>
      <c r="P1623" s="31">
        <f>P1626+P1624+P1629</f>
        <v>0</v>
      </c>
      <c r="Q1623" s="31">
        <f>Q1626+Q1624+Q1629</f>
        <v>0</v>
      </c>
      <c r="R1623" s="31">
        <f>R1626+R1624+R1629</f>
        <v>0</v>
      </c>
      <c r="S1623" s="31">
        <f>S1626+S1624+S1629</f>
        <v>0</v>
      </c>
      <c r="T1623" s="31">
        <f>T1626+T1624+T1629</f>
        <v>0</v>
      </c>
      <c r="U1623" s="31">
        <f>U1626+U1624+U1629</f>
        <v>0</v>
      </c>
      <c r="V1623" s="31">
        <f>V1626+V1624+V1629</f>
        <v>164292.31699999998</v>
      </c>
      <c r="W1623" s="31">
        <f>W1626+W1624+W1629</f>
        <v>0</v>
      </c>
      <c r="X1623" s="31">
        <f>X1626+X1624+X1629</f>
        <v>0</v>
      </c>
      <c r="Y1623" s="31">
        <f>Y1626+Y1624+Y1629</f>
        <v>0</v>
      </c>
      <c r="Z1623" s="31">
        <f>Z1626+Z1624+Z1629</f>
        <v>0</v>
      </c>
      <c r="AA1623" s="31">
        <f>AA1626+AA1624+AA1629</f>
        <v>0</v>
      </c>
      <c r="AB1623" s="31">
        <f>AB1626+AB1624+AB1629</f>
        <v>0</v>
      </c>
      <c r="AC1623" s="31">
        <f t="shared" si="4077"/>
        <v>700000</v>
      </c>
      <c r="AD1623" s="31">
        <f t="shared" si="4078"/>
        <v>564292.31700000004</v>
      </c>
      <c r="AE1623" s="31">
        <f t="shared" si="4079"/>
        <v>0</v>
      </c>
      <c r="AF1623" s="31">
        <f>AF1626+AF1624+AF1629</f>
        <v>0</v>
      </c>
      <c r="AG1623" s="31">
        <f t="shared" si="4080"/>
        <v>700000</v>
      </c>
      <c r="AH1623" s="31">
        <f t="shared" si="4081"/>
        <v>564292.31700000004</v>
      </c>
      <c r="AI1623" s="31">
        <f t="shared" si="4082"/>
        <v>0</v>
      </c>
      <c r="AJ1623" s="31">
        <f>AJ1626+AJ1624+AJ1629</f>
        <v>0</v>
      </c>
      <c r="AK1623" s="31">
        <f>AK1626+AK1624+AK1629</f>
        <v>0</v>
      </c>
      <c r="AL1623" s="31">
        <f>AL1626+AL1624+AL1629</f>
        <v>0</v>
      </c>
      <c r="AM1623" s="31">
        <f>AM1626+AM1624+AM1629</f>
        <v>0</v>
      </c>
      <c r="AN1623" s="31">
        <f>AN1626+AN1624+AN1629</f>
        <v>0</v>
      </c>
      <c r="AO1623" s="31">
        <f>AO1626+AO1624+AO1629</f>
        <v>0</v>
      </c>
      <c r="AP1623" s="31">
        <f>AP1626+AP1624+AP1629</f>
        <v>0</v>
      </c>
      <c r="AQ1623" s="31">
        <f>AQ1626+AQ1624+AQ1629</f>
        <v>0</v>
      </c>
      <c r="AR1623" s="31">
        <f>AR1626+AR1624+AR1629</f>
        <v>0</v>
      </c>
      <c r="AS1623" s="31">
        <f t="shared" si="4074"/>
        <v>700000</v>
      </c>
      <c r="AT1623" s="31">
        <f t="shared" si="4075"/>
        <v>564292.31700000004</v>
      </c>
      <c r="AU1623" s="31">
        <f t="shared" si="4076"/>
        <v>0</v>
      </c>
      <c r="AV1623" s="31">
        <f>AV1626+AV1624+AV1629</f>
        <v>0</v>
      </c>
      <c r="AW1623" s="32"/>
      <c r="AX1623" s="32"/>
      <c r="AY1623" s="1"/>
      <c r="AZ1623" s="1"/>
      <c r="BA1623" s="1"/>
      <c r="BB1623" s="1"/>
      <c r="BC1623" s="1"/>
      <c r="BD1623" s="1"/>
      <c r="BE1623" s="1"/>
    </row>
    <row r="1624" ht="45">
      <c r="A1624" s="29" t="s">
        <v>524</v>
      </c>
      <c r="B1624" s="29" t="s">
        <v>61</v>
      </c>
      <c r="C1624" s="29" t="s">
        <v>27</v>
      </c>
      <c r="D1624" s="29" t="s">
        <v>533</v>
      </c>
      <c r="E1624" s="29"/>
      <c r="F1624" s="30" t="s">
        <v>534</v>
      </c>
      <c r="G1624" s="31"/>
      <c r="H1624" s="31"/>
      <c r="I1624" s="31"/>
      <c r="J1624" s="31"/>
      <c r="K1624" s="31"/>
      <c r="L1624" s="31"/>
      <c r="M1624" s="31"/>
      <c r="N1624" s="31"/>
      <c r="O1624" s="31"/>
      <c r="P1624" s="31">
        <f>P1625</f>
        <v>0</v>
      </c>
      <c r="Q1624" s="31">
        <f>Q1625</f>
        <v>0</v>
      </c>
      <c r="R1624" s="31">
        <f>R1625</f>
        <v>0</v>
      </c>
      <c r="S1624" s="31">
        <f>S1625</f>
        <v>0</v>
      </c>
      <c r="T1624" s="31">
        <f>T1625</f>
        <v>0</v>
      </c>
      <c r="U1624" s="31">
        <f>U1625</f>
        <v>0</v>
      </c>
      <c r="V1624" s="31">
        <f>V1625</f>
        <v>22140.812999999998</v>
      </c>
      <c r="W1624" s="31">
        <f>W1625</f>
        <v>0</v>
      </c>
      <c r="X1624" s="31">
        <f>X1625</f>
        <v>0</v>
      </c>
      <c r="Y1624" s="31">
        <f>Y1625</f>
        <v>0</v>
      </c>
      <c r="Z1624" s="31">
        <f>Z1625</f>
        <v>0</v>
      </c>
      <c r="AA1624" s="31">
        <f>AA1625</f>
        <v>0</v>
      </c>
      <c r="AB1624" s="31">
        <f>AB1625</f>
        <v>0</v>
      </c>
      <c r="AC1624" s="31">
        <f t="shared" si="4077"/>
        <v>0</v>
      </c>
      <c r="AD1624" s="31">
        <f t="shared" si="4078"/>
        <v>22140.812999999998</v>
      </c>
      <c r="AE1624" s="31">
        <f t="shared" si="4079"/>
        <v>0</v>
      </c>
      <c r="AF1624" s="31">
        <f>AF1625</f>
        <v>0</v>
      </c>
      <c r="AG1624" s="31">
        <f t="shared" si="4080"/>
        <v>0</v>
      </c>
      <c r="AH1624" s="31">
        <f t="shared" si="4081"/>
        <v>22140.812999999998</v>
      </c>
      <c r="AI1624" s="31">
        <f t="shared" si="4082"/>
        <v>0</v>
      </c>
      <c r="AJ1624" s="31">
        <f>AJ1625</f>
        <v>0</v>
      </c>
      <c r="AK1624" s="31">
        <f>AK1625</f>
        <v>0</v>
      </c>
      <c r="AL1624" s="31">
        <f>AL1625</f>
        <v>0</v>
      </c>
      <c r="AM1624" s="31">
        <f>AM1625</f>
        <v>0</v>
      </c>
      <c r="AN1624" s="31">
        <f>AN1625</f>
        <v>0</v>
      </c>
      <c r="AO1624" s="31">
        <f>AO1625</f>
        <v>0</v>
      </c>
      <c r="AP1624" s="31">
        <f>AP1625</f>
        <v>0</v>
      </c>
      <c r="AQ1624" s="31">
        <f>AQ1625</f>
        <v>0</v>
      </c>
      <c r="AR1624" s="31">
        <f>AR1625</f>
        <v>0</v>
      </c>
      <c r="AS1624" s="31">
        <f t="shared" si="4074"/>
        <v>0</v>
      </c>
      <c r="AT1624" s="31">
        <f t="shared" si="4075"/>
        <v>22140.812999999998</v>
      </c>
      <c r="AU1624" s="31">
        <f t="shared" si="4076"/>
        <v>0</v>
      </c>
      <c r="AV1624" s="31">
        <f>AV1625</f>
        <v>0</v>
      </c>
      <c r="AW1624" s="32"/>
      <c r="AX1624" s="32"/>
      <c r="AY1624" s="1"/>
      <c r="AZ1624" s="1"/>
      <c r="BA1624" s="1"/>
      <c r="BB1624" s="1"/>
      <c r="BC1624" s="1"/>
      <c r="BD1624" s="1"/>
      <c r="BE1624" s="1"/>
    </row>
    <row r="1625" ht="30">
      <c r="A1625" s="29" t="s">
        <v>524</v>
      </c>
      <c r="B1625" s="29" t="s">
        <v>61</v>
      </c>
      <c r="C1625" s="29" t="s">
        <v>27</v>
      </c>
      <c r="D1625" s="29" t="s">
        <v>533</v>
      </c>
      <c r="E1625" s="29" t="s">
        <v>129</v>
      </c>
      <c r="F1625" s="30" t="s">
        <v>130</v>
      </c>
      <c r="G1625" s="31"/>
      <c r="H1625" s="31"/>
      <c r="I1625" s="31"/>
      <c r="J1625" s="31"/>
      <c r="K1625" s="31"/>
      <c r="L1625" s="31"/>
      <c r="M1625" s="31"/>
      <c r="N1625" s="31"/>
      <c r="O1625" s="31"/>
      <c r="P1625" s="31"/>
      <c r="Q1625" s="31"/>
      <c r="R1625" s="31"/>
      <c r="S1625" s="31"/>
      <c r="T1625" s="31"/>
      <c r="U1625" s="31"/>
      <c r="V1625" s="31">
        <v>22140.812999999998</v>
      </c>
      <c r="W1625" s="31"/>
      <c r="X1625" s="31"/>
      <c r="Y1625" s="31"/>
      <c r="Z1625" s="31"/>
      <c r="AA1625" s="31"/>
      <c r="AB1625" s="31"/>
      <c r="AC1625" s="31">
        <f t="shared" si="4077"/>
        <v>0</v>
      </c>
      <c r="AD1625" s="31">
        <f t="shared" si="4078"/>
        <v>22140.812999999998</v>
      </c>
      <c r="AE1625" s="31">
        <f t="shared" si="4079"/>
        <v>0</v>
      </c>
      <c r="AF1625" s="31"/>
      <c r="AG1625" s="31">
        <f t="shared" si="4080"/>
        <v>0</v>
      </c>
      <c r="AH1625" s="31">
        <f t="shared" si="4081"/>
        <v>22140.812999999998</v>
      </c>
      <c r="AI1625" s="31">
        <f t="shared" si="4082"/>
        <v>0</v>
      </c>
      <c r="AJ1625" s="31"/>
      <c r="AK1625" s="31"/>
      <c r="AL1625" s="31"/>
      <c r="AM1625" s="31"/>
      <c r="AN1625" s="31"/>
      <c r="AO1625" s="31"/>
      <c r="AP1625" s="31"/>
      <c r="AQ1625" s="31"/>
      <c r="AR1625" s="31"/>
      <c r="AS1625" s="31">
        <f t="shared" si="4074"/>
        <v>0</v>
      </c>
      <c r="AT1625" s="31">
        <f t="shared" si="4075"/>
        <v>22140.812999999998</v>
      </c>
      <c r="AU1625" s="31">
        <f t="shared" si="4076"/>
        <v>0</v>
      </c>
      <c r="AV1625" s="31"/>
      <c r="AW1625" s="32"/>
      <c r="AX1625" s="32"/>
      <c r="AY1625" s="1"/>
      <c r="AZ1625" s="1"/>
      <c r="BA1625" s="1"/>
      <c r="BB1625" s="1"/>
      <c r="BC1625" s="1"/>
      <c r="BD1625" s="1"/>
      <c r="BE1625" s="1"/>
    </row>
    <row r="1626" ht="30">
      <c r="A1626" s="29" t="s">
        <v>524</v>
      </c>
      <c r="B1626" s="29" t="s">
        <v>61</v>
      </c>
      <c r="C1626" s="29" t="s">
        <v>27</v>
      </c>
      <c r="D1626" s="29" t="s">
        <v>535</v>
      </c>
      <c r="E1626" s="29"/>
      <c r="F1626" s="30" t="s">
        <v>536</v>
      </c>
      <c r="G1626" s="31">
        <f>G1627+G1628</f>
        <v>700000</v>
      </c>
      <c r="H1626" s="31">
        <f>H1627+H1628</f>
        <v>400000</v>
      </c>
      <c r="I1626" s="31">
        <f>I1627+I1628</f>
        <v>0</v>
      </c>
      <c r="J1626" s="31">
        <f>J1627+J1628</f>
        <v>0</v>
      </c>
      <c r="K1626" s="31">
        <f>K1627+K1628</f>
        <v>0</v>
      </c>
      <c r="L1626" s="31">
        <f>L1627+L1628</f>
        <v>0</v>
      </c>
      <c r="M1626" s="31">
        <f t="shared" si="4094"/>
        <v>700000</v>
      </c>
      <c r="N1626" s="31">
        <f t="shared" si="4095"/>
        <v>400000</v>
      </c>
      <c r="O1626" s="31">
        <f t="shared" si="4096"/>
        <v>0</v>
      </c>
      <c r="P1626" s="31">
        <f>P1627+P1628</f>
        <v>0</v>
      </c>
      <c r="Q1626" s="31">
        <f>Q1627+Q1628</f>
        <v>0</v>
      </c>
      <c r="R1626" s="31">
        <f>R1627+R1628</f>
        <v>0</v>
      </c>
      <c r="S1626" s="31">
        <f>S1627+S1628</f>
        <v>0</v>
      </c>
      <c r="T1626" s="31">
        <f>T1627+T1628</f>
        <v>0</v>
      </c>
      <c r="U1626" s="31">
        <f>U1627+U1628</f>
        <v>0</v>
      </c>
      <c r="V1626" s="31">
        <f>V1627+V1628</f>
        <v>133250.155</v>
      </c>
      <c r="W1626" s="31">
        <f>W1627+W1628</f>
        <v>0</v>
      </c>
      <c r="X1626" s="31">
        <f>X1627+X1628</f>
        <v>0</v>
      </c>
      <c r="Y1626" s="31">
        <f>Y1627+Y1628</f>
        <v>0</v>
      </c>
      <c r="Z1626" s="31">
        <f>Z1627+Z1628</f>
        <v>0</v>
      </c>
      <c r="AA1626" s="31">
        <f>AA1627+AA1628</f>
        <v>0</v>
      </c>
      <c r="AB1626" s="31">
        <f>AB1627+AB1628</f>
        <v>0</v>
      </c>
      <c r="AC1626" s="31">
        <f t="shared" si="4077"/>
        <v>700000</v>
      </c>
      <c r="AD1626" s="31">
        <f t="shared" si="4078"/>
        <v>533250.15500000003</v>
      </c>
      <c r="AE1626" s="31">
        <f t="shared" si="4079"/>
        <v>0</v>
      </c>
      <c r="AF1626" s="31">
        <f>AF1627+AF1628</f>
        <v>0</v>
      </c>
      <c r="AG1626" s="31">
        <f t="shared" si="4080"/>
        <v>700000</v>
      </c>
      <c r="AH1626" s="31">
        <f t="shared" si="4081"/>
        <v>533250.15500000003</v>
      </c>
      <c r="AI1626" s="31">
        <f t="shared" si="4082"/>
        <v>0</v>
      </c>
      <c r="AJ1626" s="31">
        <f>AJ1627+AJ1628</f>
        <v>0</v>
      </c>
      <c r="AK1626" s="31">
        <f>AK1627+AK1628</f>
        <v>0</v>
      </c>
      <c r="AL1626" s="31">
        <f>AL1627+AL1628</f>
        <v>0</v>
      </c>
      <c r="AM1626" s="31">
        <f>AM1627+AM1628</f>
        <v>0</v>
      </c>
      <c r="AN1626" s="31">
        <f>AN1627+AN1628</f>
        <v>0</v>
      </c>
      <c r="AO1626" s="31">
        <f>AO1627+AO1628</f>
        <v>0</v>
      </c>
      <c r="AP1626" s="31">
        <f>AP1627+AP1628</f>
        <v>0</v>
      </c>
      <c r="AQ1626" s="31">
        <f>AQ1627+AQ1628</f>
        <v>0</v>
      </c>
      <c r="AR1626" s="31">
        <f>AR1627+AR1628</f>
        <v>0</v>
      </c>
      <c r="AS1626" s="31">
        <f t="shared" si="4074"/>
        <v>700000</v>
      </c>
      <c r="AT1626" s="31">
        <f t="shared" si="4075"/>
        <v>533250.15500000003</v>
      </c>
      <c r="AU1626" s="31">
        <f t="shared" si="4076"/>
        <v>0</v>
      </c>
      <c r="AV1626" s="31">
        <f>AV1627+AV1628</f>
        <v>0</v>
      </c>
      <c r="AW1626" s="32"/>
      <c r="AX1626" s="32"/>
      <c r="AY1626" s="1"/>
      <c r="AZ1626" s="1"/>
      <c r="BA1626" s="1"/>
      <c r="BB1626" s="1"/>
      <c r="BC1626" s="1"/>
      <c r="BD1626" s="1"/>
      <c r="BE1626" s="1"/>
    </row>
    <row r="1627" ht="30">
      <c r="A1627" s="29" t="s">
        <v>524</v>
      </c>
      <c r="B1627" s="29" t="s">
        <v>61</v>
      </c>
      <c r="C1627" s="29" t="s">
        <v>27</v>
      </c>
      <c r="D1627" s="29" t="s">
        <v>535</v>
      </c>
      <c r="E1627" s="29" t="s">
        <v>129</v>
      </c>
      <c r="F1627" s="30" t="s">
        <v>130</v>
      </c>
      <c r="G1627" s="31">
        <v>652349.19999999995</v>
      </c>
      <c r="H1627" s="31">
        <v>193205.60000000001</v>
      </c>
      <c r="I1627" s="31"/>
      <c r="J1627" s="31"/>
      <c r="K1627" s="31"/>
      <c r="L1627" s="31"/>
      <c r="M1627" s="31">
        <f t="shared" si="4094"/>
        <v>652349.19999999995</v>
      </c>
      <c r="N1627" s="31">
        <f t="shared" si="4095"/>
        <v>193205.60000000001</v>
      </c>
      <c r="O1627" s="31">
        <f t="shared" si="4096"/>
        <v>0</v>
      </c>
      <c r="P1627" s="31"/>
      <c r="Q1627" s="31"/>
      <c r="R1627" s="31"/>
      <c r="S1627" s="31"/>
      <c r="T1627" s="31"/>
      <c r="U1627" s="31"/>
      <c r="V1627" s="31">
        <f>131749.817+1500.338</f>
        <v>133250.155</v>
      </c>
      <c r="W1627" s="31"/>
      <c r="X1627" s="31"/>
      <c r="Y1627" s="31"/>
      <c r="Z1627" s="31"/>
      <c r="AA1627" s="31"/>
      <c r="AB1627" s="31"/>
      <c r="AC1627" s="31">
        <f t="shared" si="4077"/>
        <v>652349.19999999995</v>
      </c>
      <c r="AD1627" s="31">
        <f t="shared" si="4078"/>
        <v>326455.755</v>
      </c>
      <c r="AE1627" s="31">
        <f t="shared" si="4079"/>
        <v>0</v>
      </c>
      <c r="AF1627" s="31"/>
      <c r="AG1627" s="31">
        <f t="shared" si="4080"/>
        <v>652349.19999999995</v>
      </c>
      <c r="AH1627" s="31">
        <f t="shared" si="4081"/>
        <v>326455.755</v>
      </c>
      <c r="AI1627" s="31">
        <f t="shared" si="4082"/>
        <v>0</v>
      </c>
      <c r="AJ1627" s="31"/>
      <c r="AK1627" s="31"/>
      <c r="AL1627" s="31"/>
      <c r="AM1627" s="31"/>
      <c r="AN1627" s="31"/>
      <c r="AO1627" s="31"/>
      <c r="AP1627" s="31"/>
      <c r="AQ1627" s="31"/>
      <c r="AR1627" s="31"/>
      <c r="AS1627" s="31">
        <f t="shared" si="4074"/>
        <v>652349.19999999995</v>
      </c>
      <c r="AT1627" s="31">
        <f t="shared" si="4075"/>
        <v>326455.755</v>
      </c>
      <c r="AU1627" s="31">
        <f t="shared" si="4076"/>
        <v>0</v>
      </c>
      <c r="AV1627" s="31"/>
      <c r="AW1627" s="32"/>
      <c r="AX1627" s="32"/>
      <c r="AY1627" s="1"/>
      <c r="AZ1627" s="1"/>
      <c r="BA1627" s="1"/>
      <c r="BB1627" s="1"/>
      <c r="BC1627" s="1"/>
      <c r="BD1627" s="1"/>
      <c r="BE1627" s="1"/>
    </row>
    <row r="1628" ht="15">
      <c r="A1628" s="29" t="s">
        <v>524</v>
      </c>
      <c r="B1628" s="29" t="s">
        <v>61</v>
      </c>
      <c r="C1628" s="29" t="s">
        <v>27</v>
      </c>
      <c r="D1628" s="29" t="s">
        <v>535</v>
      </c>
      <c r="E1628" s="29" t="s">
        <v>41</v>
      </c>
      <c r="F1628" s="30" t="s">
        <v>42</v>
      </c>
      <c r="G1628" s="31">
        <v>47650.800000000003</v>
      </c>
      <c r="H1628" s="31">
        <v>206794.39999999999</v>
      </c>
      <c r="I1628" s="31"/>
      <c r="J1628" s="31"/>
      <c r="K1628" s="31"/>
      <c r="L1628" s="31"/>
      <c r="M1628" s="31">
        <f t="shared" si="4094"/>
        <v>47650.800000000003</v>
      </c>
      <c r="N1628" s="31">
        <f t="shared" si="4095"/>
        <v>206794.39999999999</v>
      </c>
      <c r="O1628" s="31">
        <f t="shared" si="4096"/>
        <v>0</v>
      </c>
      <c r="P1628" s="31"/>
      <c r="Q1628" s="31"/>
      <c r="R1628" s="31"/>
      <c r="S1628" s="31"/>
      <c r="T1628" s="31"/>
      <c r="U1628" s="31"/>
      <c r="V1628" s="31"/>
      <c r="W1628" s="31"/>
      <c r="X1628" s="31"/>
      <c r="Y1628" s="31"/>
      <c r="Z1628" s="31"/>
      <c r="AA1628" s="31"/>
      <c r="AB1628" s="31"/>
      <c r="AC1628" s="31">
        <f t="shared" si="4077"/>
        <v>47650.800000000003</v>
      </c>
      <c r="AD1628" s="31">
        <f t="shared" si="4078"/>
        <v>206794.39999999999</v>
      </c>
      <c r="AE1628" s="31">
        <f t="shared" si="4079"/>
        <v>0</v>
      </c>
      <c r="AF1628" s="31"/>
      <c r="AG1628" s="31">
        <f t="shared" si="4080"/>
        <v>47650.800000000003</v>
      </c>
      <c r="AH1628" s="31">
        <f t="shared" si="4081"/>
        <v>206794.39999999999</v>
      </c>
      <c r="AI1628" s="31">
        <f t="shared" si="4082"/>
        <v>0</v>
      </c>
      <c r="AJ1628" s="31"/>
      <c r="AK1628" s="31"/>
      <c r="AL1628" s="31"/>
      <c r="AM1628" s="31"/>
      <c r="AN1628" s="31"/>
      <c r="AO1628" s="31"/>
      <c r="AP1628" s="31"/>
      <c r="AQ1628" s="31"/>
      <c r="AR1628" s="31"/>
      <c r="AS1628" s="31">
        <f t="shared" si="4074"/>
        <v>47650.800000000003</v>
      </c>
      <c r="AT1628" s="31">
        <f t="shared" si="4075"/>
        <v>206794.39999999999</v>
      </c>
      <c r="AU1628" s="31">
        <f t="shared" si="4076"/>
        <v>0</v>
      </c>
      <c r="AV1628" s="31"/>
      <c r="AW1628" s="32"/>
      <c r="AX1628" s="32"/>
      <c r="AY1628" s="1"/>
      <c r="AZ1628" s="1"/>
      <c r="BA1628" s="1"/>
      <c r="BB1628" s="1"/>
      <c r="BC1628" s="1"/>
      <c r="BD1628" s="1"/>
      <c r="BE1628" s="1"/>
    </row>
    <row r="1629" ht="15">
      <c r="A1629" s="29" t="s">
        <v>524</v>
      </c>
      <c r="B1629" s="29" t="s">
        <v>61</v>
      </c>
      <c r="C1629" s="29" t="s">
        <v>27</v>
      </c>
      <c r="D1629" s="29" t="s">
        <v>537</v>
      </c>
      <c r="E1629" s="29"/>
      <c r="F1629" s="30" t="s">
        <v>169</v>
      </c>
      <c r="G1629" s="31"/>
      <c r="H1629" s="31"/>
      <c r="I1629" s="31"/>
      <c r="J1629" s="31"/>
      <c r="K1629" s="31"/>
      <c r="L1629" s="31"/>
      <c r="M1629" s="31"/>
      <c r="N1629" s="31"/>
      <c r="O1629" s="31"/>
      <c r="P1629" s="31">
        <f>P1630</f>
        <v>0</v>
      </c>
      <c r="Q1629" s="31">
        <f>Q1630</f>
        <v>0</v>
      </c>
      <c r="R1629" s="31">
        <f>R1630</f>
        <v>0</v>
      </c>
      <c r="S1629" s="31">
        <f>S1630</f>
        <v>0</v>
      </c>
      <c r="T1629" s="31">
        <f>T1630</f>
        <v>0</v>
      </c>
      <c r="U1629" s="31">
        <f>U1630</f>
        <v>0</v>
      </c>
      <c r="V1629" s="31">
        <f>V1630</f>
        <v>8901.3490000000002</v>
      </c>
      <c r="W1629" s="31">
        <f>W1630</f>
        <v>0</v>
      </c>
      <c r="X1629" s="31">
        <f>X1630</f>
        <v>0</v>
      </c>
      <c r="Y1629" s="31">
        <f>Y1630</f>
        <v>0</v>
      </c>
      <c r="Z1629" s="31">
        <f>Z1630</f>
        <v>0</v>
      </c>
      <c r="AA1629" s="31">
        <f>AA1630</f>
        <v>0</v>
      </c>
      <c r="AB1629" s="31">
        <f>AB1630</f>
        <v>0</v>
      </c>
      <c r="AC1629" s="31">
        <f t="shared" si="4077"/>
        <v>0</v>
      </c>
      <c r="AD1629" s="31">
        <f t="shared" si="4078"/>
        <v>8901.3490000000002</v>
      </c>
      <c r="AE1629" s="31">
        <f t="shared" si="4079"/>
        <v>0</v>
      </c>
      <c r="AF1629" s="31">
        <f>AF1630</f>
        <v>0</v>
      </c>
      <c r="AG1629" s="31">
        <f t="shared" si="4080"/>
        <v>0</v>
      </c>
      <c r="AH1629" s="31">
        <f t="shared" si="4081"/>
        <v>8901.3490000000002</v>
      </c>
      <c r="AI1629" s="31">
        <f t="shared" si="4082"/>
        <v>0</v>
      </c>
      <c r="AJ1629" s="31">
        <f>AJ1630</f>
        <v>0</v>
      </c>
      <c r="AK1629" s="31">
        <f>AK1630</f>
        <v>0</v>
      </c>
      <c r="AL1629" s="31">
        <f>AL1630</f>
        <v>0</v>
      </c>
      <c r="AM1629" s="31">
        <f>AM1630</f>
        <v>0</v>
      </c>
      <c r="AN1629" s="31">
        <f>AN1630</f>
        <v>0</v>
      </c>
      <c r="AO1629" s="31">
        <f>AO1630</f>
        <v>0</v>
      </c>
      <c r="AP1629" s="31">
        <f>AP1630</f>
        <v>0</v>
      </c>
      <c r="AQ1629" s="31">
        <f>AQ1630</f>
        <v>0</v>
      </c>
      <c r="AR1629" s="31">
        <f>AR1630</f>
        <v>0</v>
      </c>
      <c r="AS1629" s="31">
        <f t="shared" si="4074"/>
        <v>0</v>
      </c>
      <c r="AT1629" s="31">
        <f t="shared" si="4075"/>
        <v>8901.3490000000002</v>
      </c>
      <c r="AU1629" s="31">
        <f t="shared" si="4076"/>
        <v>0</v>
      </c>
      <c r="AV1629" s="31">
        <f>AV1630</f>
        <v>0</v>
      </c>
      <c r="AW1629" s="32"/>
      <c r="AX1629" s="32"/>
      <c r="AY1629" s="1"/>
      <c r="AZ1629" s="1"/>
      <c r="BA1629" s="1"/>
      <c r="BB1629" s="1"/>
      <c r="BC1629" s="1"/>
      <c r="BD1629" s="1"/>
      <c r="BE1629" s="1"/>
    </row>
    <row r="1630" ht="30">
      <c r="A1630" s="29" t="s">
        <v>524</v>
      </c>
      <c r="B1630" s="29" t="s">
        <v>61</v>
      </c>
      <c r="C1630" s="29" t="s">
        <v>27</v>
      </c>
      <c r="D1630" s="29" t="s">
        <v>537</v>
      </c>
      <c r="E1630" s="29" t="s">
        <v>129</v>
      </c>
      <c r="F1630" s="30" t="s">
        <v>130</v>
      </c>
      <c r="G1630" s="31"/>
      <c r="H1630" s="31"/>
      <c r="I1630" s="31"/>
      <c r="J1630" s="31"/>
      <c r="K1630" s="31"/>
      <c r="L1630" s="31"/>
      <c r="M1630" s="31"/>
      <c r="N1630" s="31"/>
      <c r="O1630" s="31"/>
      <c r="P1630" s="31"/>
      <c r="Q1630" s="31"/>
      <c r="R1630" s="31"/>
      <c r="S1630" s="31"/>
      <c r="T1630" s="31"/>
      <c r="U1630" s="31"/>
      <c r="V1630" s="31">
        <v>8901.3490000000002</v>
      </c>
      <c r="W1630" s="31"/>
      <c r="X1630" s="31"/>
      <c r="Y1630" s="31"/>
      <c r="Z1630" s="31"/>
      <c r="AA1630" s="31"/>
      <c r="AB1630" s="31"/>
      <c r="AC1630" s="31">
        <f t="shared" si="4077"/>
        <v>0</v>
      </c>
      <c r="AD1630" s="31">
        <f t="shared" si="4078"/>
        <v>8901.3490000000002</v>
      </c>
      <c r="AE1630" s="31">
        <f t="shared" si="4079"/>
        <v>0</v>
      </c>
      <c r="AF1630" s="31"/>
      <c r="AG1630" s="31">
        <f t="shared" si="4080"/>
        <v>0</v>
      </c>
      <c r="AH1630" s="31">
        <f t="shared" si="4081"/>
        <v>8901.3490000000002</v>
      </c>
      <c r="AI1630" s="31">
        <f t="shared" si="4082"/>
        <v>0</v>
      </c>
      <c r="AJ1630" s="31"/>
      <c r="AK1630" s="31"/>
      <c r="AL1630" s="31"/>
      <c r="AM1630" s="31"/>
      <c r="AN1630" s="31"/>
      <c r="AO1630" s="31"/>
      <c r="AP1630" s="31"/>
      <c r="AQ1630" s="31"/>
      <c r="AR1630" s="31"/>
      <c r="AS1630" s="31">
        <f t="shared" si="4074"/>
        <v>0</v>
      </c>
      <c r="AT1630" s="31">
        <f t="shared" si="4075"/>
        <v>8901.3490000000002</v>
      </c>
      <c r="AU1630" s="31">
        <f t="shared" si="4076"/>
        <v>0</v>
      </c>
      <c r="AV1630" s="31"/>
      <c r="AW1630" s="32"/>
      <c r="AX1630" s="32"/>
      <c r="AY1630" s="1"/>
      <c r="AZ1630" s="1"/>
      <c r="BA1630" s="1"/>
      <c r="BB1630" s="1"/>
      <c r="BC1630" s="1"/>
      <c r="BD1630" s="1"/>
      <c r="BE1630" s="1"/>
    </row>
    <row r="1631" ht="15">
      <c r="A1631" s="29" t="s">
        <v>524</v>
      </c>
      <c r="B1631" s="29" t="s">
        <v>61</v>
      </c>
      <c r="C1631" s="29" t="s">
        <v>27</v>
      </c>
      <c r="D1631" s="29" t="s">
        <v>478</v>
      </c>
      <c r="E1631" s="29"/>
      <c r="F1631" s="30" t="s">
        <v>34</v>
      </c>
      <c r="G1631" s="31">
        <f>G1632+G1638</f>
        <v>566342.09999999998</v>
      </c>
      <c r="H1631" s="31">
        <f>H1632+H1638</f>
        <v>668984.89999999991</v>
      </c>
      <c r="I1631" s="31">
        <f>I1632+I1638</f>
        <v>700154.5</v>
      </c>
      <c r="J1631" s="31">
        <f>J1632+J1638</f>
        <v>51256.600000000006</v>
      </c>
      <c r="K1631" s="31">
        <f>K1632+K1638</f>
        <v>39430.199999999997</v>
      </c>
      <c r="L1631" s="31">
        <f>L1632+L1638</f>
        <v>82988.199999999997</v>
      </c>
      <c r="M1631" s="31">
        <f t="shared" si="4094"/>
        <v>617598.69999999995</v>
      </c>
      <c r="N1631" s="31">
        <f t="shared" si="4095"/>
        <v>708415.09999999986</v>
      </c>
      <c r="O1631" s="31">
        <f t="shared" si="4096"/>
        <v>783142.69999999995</v>
      </c>
      <c r="P1631" s="31">
        <f>P1632+P1638</f>
        <v>0</v>
      </c>
      <c r="Q1631" s="31">
        <f>Q1632+Q1638</f>
        <v>0</v>
      </c>
      <c r="R1631" s="31">
        <f>R1632+R1638</f>
        <v>232526.73199999999</v>
      </c>
      <c r="S1631" s="31">
        <f>S1632+S1638</f>
        <v>0</v>
      </c>
      <c r="T1631" s="31">
        <f>T1632+T1638</f>
        <v>0</v>
      </c>
      <c r="U1631" s="31">
        <f>U1632+U1638</f>
        <v>0</v>
      </c>
      <c r="V1631" s="31">
        <f>V1632+V1638</f>
        <v>0</v>
      </c>
      <c r="W1631" s="31">
        <f>W1632+W1638</f>
        <v>0</v>
      </c>
      <c r="X1631" s="31">
        <f>X1632+X1638</f>
        <v>0</v>
      </c>
      <c r="Y1631" s="31">
        <f>Y1632+Y1638</f>
        <v>0</v>
      </c>
      <c r="Z1631" s="31">
        <f>Z1632+Z1638</f>
        <v>0</v>
      </c>
      <c r="AA1631" s="31">
        <f>AA1632+AA1638</f>
        <v>0</v>
      </c>
      <c r="AB1631" s="31">
        <f>AB1632+AB1638</f>
        <v>0</v>
      </c>
      <c r="AC1631" s="31">
        <f t="shared" si="4077"/>
        <v>850125.43199999991</v>
      </c>
      <c r="AD1631" s="31">
        <f t="shared" si="4078"/>
        <v>708415.09999999986</v>
      </c>
      <c r="AE1631" s="31">
        <f t="shared" si="4079"/>
        <v>783142.69999999995</v>
      </c>
      <c r="AF1631" s="31">
        <f>AF1632+AF1638</f>
        <v>0</v>
      </c>
      <c r="AG1631" s="31">
        <f t="shared" si="4080"/>
        <v>850125.43199999991</v>
      </c>
      <c r="AH1631" s="31">
        <f t="shared" si="4081"/>
        <v>708415.09999999986</v>
      </c>
      <c r="AI1631" s="31">
        <f t="shared" si="4082"/>
        <v>783142.69999999995</v>
      </c>
      <c r="AJ1631" s="31">
        <f>AJ1632+AJ1638</f>
        <v>0</v>
      </c>
      <c r="AK1631" s="31">
        <f>AK1632+AK1638</f>
        <v>0</v>
      </c>
      <c r="AL1631" s="31">
        <f>AL1632+AL1638</f>
        <v>-814.20000000000005</v>
      </c>
      <c r="AM1631" s="31">
        <f>AM1632+AM1638</f>
        <v>0</v>
      </c>
      <c r="AN1631" s="31">
        <f>AN1632+AN1638</f>
        <v>0</v>
      </c>
      <c r="AO1631" s="31">
        <f>AO1632+AO1638</f>
        <v>0</v>
      </c>
      <c r="AP1631" s="31">
        <f>AP1632+AP1638</f>
        <v>0</v>
      </c>
      <c r="AQ1631" s="31">
        <f>AQ1632+AQ1638</f>
        <v>0</v>
      </c>
      <c r="AR1631" s="31">
        <f>AR1632+AR1638</f>
        <v>0</v>
      </c>
      <c r="AS1631" s="31">
        <f t="shared" si="4074"/>
        <v>849311.23199999996</v>
      </c>
      <c r="AT1631" s="31">
        <f t="shared" si="4075"/>
        <v>708415.09999999986</v>
      </c>
      <c r="AU1631" s="31">
        <f t="shared" si="4076"/>
        <v>783142.69999999995</v>
      </c>
      <c r="AV1631" s="31">
        <f>AV1632+AV1638</f>
        <v>0</v>
      </c>
      <c r="AW1631" s="32"/>
      <c r="AX1631" s="32"/>
      <c r="AY1631" s="1"/>
      <c r="AZ1631" s="1"/>
      <c r="BA1631" s="1"/>
      <c r="BB1631" s="1"/>
      <c r="BC1631" s="1"/>
      <c r="BD1631" s="1"/>
      <c r="BE1631" s="1"/>
    </row>
    <row r="1632" ht="60">
      <c r="A1632" s="29" t="s">
        <v>524</v>
      </c>
      <c r="B1632" s="29" t="s">
        <v>61</v>
      </c>
      <c r="C1632" s="29" t="s">
        <v>27</v>
      </c>
      <c r="D1632" s="29" t="s">
        <v>538</v>
      </c>
      <c r="E1632" s="29"/>
      <c r="F1632" s="30" t="s">
        <v>539</v>
      </c>
      <c r="G1632" s="31">
        <f>G1633+G1635</f>
        <v>562677.90000000002</v>
      </c>
      <c r="H1632" s="31">
        <f>H1633+H1635</f>
        <v>665320.69999999995</v>
      </c>
      <c r="I1632" s="31">
        <f>I1633+I1635</f>
        <v>696890.69999999995</v>
      </c>
      <c r="J1632" s="31">
        <f>J1633+J1635</f>
        <v>-61540.300000000003</v>
      </c>
      <c r="K1632" s="31">
        <f>K1633+K1635</f>
        <v>-43558</v>
      </c>
      <c r="L1632" s="31">
        <f>L1633+L1635</f>
        <v>0</v>
      </c>
      <c r="M1632" s="31">
        <f t="shared" si="4094"/>
        <v>501137.60000000003</v>
      </c>
      <c r="N1632" s="31">
        <f t="shared" si="4095"/>
        <v>621762.69999999995</v>
      </c>
      <c r="O1632" s="31">
        <f t="shared" si="4096"/>
        <v>696890.69999999995</v>
      </c>
      <c r="P1632" s="31">
        <f>P1633+P1635</f>
        <v>0</v>
      </c>
      <c r="Q1632" s="31">
        <f>Q1633+Q1635</f>
        <v>0</v>
      </c>
      <c r="R1632" s="31">
        <f>R1633+R1635</f>
        <v>232526.73199999999</v>
      </c>
      <c r="S1632" s="31">
        <f>S1633+S1635</f>
        <v>0</v>
      </c>
      <c r="T1632" s="31">
        <f>T1633+T1635</f>
        <v>0</v>
      </c>
      <c r="U1632" s="31">
        <f>U1633+U1635</f>
        <v>0</v>
      </c>
      <c r="V1632" s="31">
        <f>V1633+V1635</f>
        <v>0</v>
      </c>
      <c r="W1632" s="31">
        <f>W1633+W1635</f>
        <v>0</v>
      </c>
      <c r="X1632" s="31">
        <f>X1633+X1635</f>
        <v>0</v>
      </c>
      <c r="Y1632" s="31">
        <f>Y1633+Y1635</f>
        <v>0</v>
      </c>
      <c r="Z1632" s="31">
        <f>Z1633+Z1635</f>
        <v>0</v>
      </c>
      <c r="AA1632" s="31">
        <f>AA1633+AA1635</f>
        <v>0</v>
      </c>
      <c r="AB1632" s="31">
        <f>AB1633+AB1635</f>
        <v>0</v>
      </c>
      <c r="AC1632" s="31">
        <f t="shared" si="4077"/>
        <v>733664.33200000005</v>
      </c>
      <c r="AD1632" s="31">
        <f t="shared" si="4078"/>
        <v>621762.69999999995</v>
      </c>
      <c r="AE1632" s="31">
        <f t="shared" si="4079"/>
        <v>696890.69999999995</v>
      </c>
      <c r="AF1632" s="31">
        <f>AF1633+AF1635</f>
        <v>0</v>
      </c>
      <c r="AG1632" s="31">
        <f t="shared" si="4080"/>
        <v>733664.33200000005</v>
      </c>
      <c r="AH1632" s="31">
        <f t="shared" si="4081"/>
        <v>621762.69999999995</v>
      </c>
      <c r="AI1632" s="31">
        <f t="shared" si="4082"/>
        <v>696890.69999999995</v>
      </c>
      <c r="AJ1632" s="31">
        <f>AJ1633+AJ1635</f>
        <v>0</v>
      </c>
      <c r="AK1632" s="31">
        <f>AK1633+AK1635</f>
        <v>0</v>
      </c>
      <c r="AL1632" s="31">
        <f>AL1633+AL1635</f>
        <v>0</v>
      </c>
      <c r="AM1632" s="31">
        <f>AM1633+AM1635</f>
        <v>0</v>
      </c>
      <c r="AN1632" s="31">
        <f>AN1633+AN1635</f>
        <v>0</v>
      </c>
      <c r="AO1632" s="31">
        <f>AO1633+AO1635</f>
        <v>0</v>
      </c>
      <c r="AP1632" s="31">
        <f>AP1633+AP1635</f>
        <v>0</v>
      </c>
      <c r="AQ1632" s="31">
        <f>AQ1633+AQ1635</f>
        <v>0</v>
      </c>
      <c r="AR1632" s="31">
        <f>AR1633+AR1635</f>
        <v>0</v>
      </c>
      <c r="AS1632" s="31">
        <f t="shared" si="4074"/>
        <v>733664.33200000005</v>
      </c>
      <c r="AT1632" s="31">
        <f t="shared" si="4075"/>
        <v>621762.69999999995</v>
      </c>
      <c r="AU1632" s="31">
        <f t="shared" si="4076"/>
        <v>696890.69999999995</v>
      </c>
      <c r="AV1632" s="31">
        <f>AV1633+AV1635</f>
        <v>0</v>
      </c>
      <c r="AW1632" s="32"/>
      <c r="AX1632" s="32"/>
      <c r="AY1632" s="1"/>
      <c r="AZ1632" s="1"/>
      <c r="BA1632" s="1"/>
      <c r="BB1632" s="1"/>
      <c r="BC1632" s="1"/>
      <c r="BD1632" s="1"/>
      <c r="BE1632" s="1"/>
    </row>
    <row r="1633" ht="45">
      <c r="A1633" s="29" t="s">
        <v>524</v>
      </c>
      <c r="B1633" s="29" t="s">
        <v>61</v>
      </c>
      <c r="C1633" s="29" t="s">
        <v>27</v>
      </c>
      <c r="D1633" s="29" t="s">
        <v>540</v>
      </c>
      <c r="E1633" s="29"/>
      <c r="F1633" s="30" t="s">
        <v>541</v>
      </c>
      <c r="G1633" s="31">
        <f>G1634</f>
        <v>96890.5</v>
      </c>
      <c r="H1633" s="31">
        <f>H1634</f>
        <v>0</v>
      </c>
      <c r="I1633" s="31">
        <f>I1634</f>
        <v>96890.699999999997</v>
      </c>
      <c r="J1633" s="31">
        <f>J1634</f>
        <v>0</v>
      </c>
      <c r="K1633" s="31">
        <f>K1634</f>
        <v>0</v>
      </c>
      <c r="L1633" s="31">
        <f>L1634</f>
        <v>0</v>
      </c>
      <c r="M1633" s="31">
        <f t="shared" si="4094"/>
        <v>96890.5</v>
      </c>
      <c r="N1633" s="31">
        <f t="shared" si="4095"/>
        <v>0</v>
      </c>
      <c r="O1633" s="31">
        <f t="shared" si="4096"/>
        <v>96890.699999999997</v>
      </c>
      <c r="P1633" s="31">
        <f>P1634</f>
        <v>0</v>
      </c>
      <c r="Q1633" s="31">
        <f>Q1634</f>
        <v>0</v>
      </c>
      <c r="R1633" s="31">
        <f>R1634</f>
        <v>0</v>
      </c>
      <c r="S1633" s="31">
        <f>S1634</f>
        <v>0</v>
      </c>
      <c r="T1633" s="31">
        <f>T1634</f>
        <v>0</v>
      </c>
      <c r="U1633" s="31">
        <f>U1634</f>
        <v>0</v>
      </c>
      <c r="V1633" s="31">
        <f>V1634</f>
        <v>0</v>
      </c>
      <c r="W1633" s="31">
        <f>W1634</f>
        <v>0</v>
      </c>
      <c r="X1633" s="31">
        <f>X1634</f>
        <v>0</v>
      </c>
      <c r="Y1633" s="31">
        <f>Y1634</f>
        <v>0</v>
      </c>
      <c r="Z1633" s="31">
        <f>Z1634</f>
        <v>0</v>
      </c>
      <c r="AA1633" s="31">
        <f>AA1634</f>
        <v>0</v>
      </c>
      <c r="AB1633" s="31">
        <f>AB1634</f>
        <v>0</v>
      </c>
      <c r="AC1633" s="31">
        <f t="shared" si="4077"/>
        <v>96890.5</v>
      </c>
      <c r="AD1633" s="31">
        <f t="shared" si="4078"/>
        <v>0</v>
      </c>
      <c r="AE1633" s="31">
        <f t="shared" si="4079"/>
        <v>96890.699999999997</v>
      </c>
      <c r="AF1633" s="31">
        <f>AF1634</f>
        <v>0</v>
      </c>
      <c r="AG1633" s="31">
        <f t="shared" si="4080"/>
        <v>96890.5</v>
      </c>
      <c r="AH1633" s="31">
        <f t="shared" si="4081"/>
        <v>0</v>
      </c>
      <c r="AI1633" s="31">
        <f t="shared" si="4082"/>
        <v>96890.699999999997</v>
      </c>
      <c r="AJ1633" s="31">
        <f>AJ1634</f>
        <v>0</v>
      </c>
      <c r="AK1633" s="31">
        <f>AK1634</f>
        <v>0</v>
      </c>
      <c r="AL1633" s="31">
        <f>AL1634</f>
        <v>0</v>
      </c>
      <c r="AM1633" s="31">
        <f>AM1634</f>
        <v>0</v>
      </c>
      <c r="AN1633" s="31">
        <f>AN1634</f>
        <v>0</v>
      </c>
      <c r="AO1633" s="31">
        <f>AO1634</f>
        <v>0</v>
      </c>
      <c r="AP1633" s="31">
        <f>AP1634</f>
        <v>0</v>
      </c>
      <c r="AQ1633" s="31">
        <f>AQ1634</f>
        <v>0</v>
      </c>
      <c r="AR1633" s="31">
        <f>AR1634</f>
        <v>0</v>
      </c>
      <c r="AS1633" s="31">
        <f t="shared" si="4074"/>
        <v>96890.5</v>
      </c>
      <c r="AT1633" s="31">
        <f t="shared" si="4075"/>
        <v>0</v>
      </c>
      <c r="AU1633" s="31">
        <f t="shared" si="4076"/>
        <v>96890.699999999997</v>
      </c>
      <c r="AV1633" s="31">
        <f>AV1634</f>
        <v>0</v>
      </c>
      <c r="AW1633" s="32"/>
      <c r="AX1633" s="32"/>
      <c r="AY1633" s="1"/>
      <c r="AZ1633" s="1"/>
      <c r="BA1633" s="1"/>
      <c r="BB1633" s="1"/>
      <c r="BC1633" s="1"/>
      <c r="BD1633" s="1"/>
      <c r="BE1633" s="1"/>
    </row>
    <row r="1634" ht="30">
      <c r="A1634" s="29" t="s">
        <v>524</v>
      </c>
      <c r="B1634" s="29" t="s">
        <v>61</v>
      </c>
      <c r="C1634" s="29" t="s">
        <v>27</v>
      </c>
      <c r="D1634" s="29" t="s">
        <v>540</v>
      </c>
      <c r="E1634" s="29" t="s">
        <v>39</v>
      </c>
      <c r="F1634" s="30" t="s">
        <v>40</v>
      </c>
      <c r="G1634" s="31">
        <v>96890.5</v>
      </c>
      <c r="H1634" s="31"/>
      <c r="I1634" s="31">
        <v>96890.699999999997</v>
      </c>
      <c r="J1634" s="31"/>
      <c r="K1634" s="31"/>
      <c r="L1634" s="31"/>
      <c r="M1634" s="31">
        <f t="shared" si="4094"/>
        <v>96890.5</v>
      </c>
      <c r="N1634" s="31">
        <f t="shared" si="4095"/>
        <v>0</v>
      </c>
      <c r="O1634" s="31">
        <f t="shared" si="4096"/>
        <v>96890.699999999997</v>
      </c>
      <c r="P1634" s="31"/>
      <c r="Q1634" s="31"/>
      <c r="R1634" s="31"/>
      <c r="S1634" s="31"/>
      <c r="T1634" s="31"/>
      <c r="U1634" s="31"/>
      <c r="V1634" s="31"/>
      <c r="W1634" s="31"/>
      <c r="X1634" s="31"/>
      <c r="Y1634" s="31"/>
      <c r="Z1634" s="31"/>
      <c r="AA1634" s="31"/>
      <c r="AB1634" s="31"/>
      <c r="AC1634" s="31">
        <f t="shared" si="4077"/>
        <v>96890.5</v>
      </c>
      <c r="AD1634" s="31">
        <f t="shared" si="4078"/>
        <v>0</v>
      </c>
      <c r="AE1634" s="31">
        <f t="shared" si="4079"/>
        <v>96890.699999999997</v>
      </c>
      <c r="AF1634" s="31"/>
      <c r="AG1634" s="31">
        <f t="shared" si="4080"/>
        <v>96890.5</v>
      </c>
      <c r="AH1634" s="31">
        <f t="shared" si="4081"/>
        <v>0</v>
      </c>
      <c r="AI1634" s="31">
        <f t="shared" si="4082"/>
        <v>96890.699999999997</v>
      </c>
      <c r="AJ1634" s="31"/>
      <c r="AK1634" s="31"/>
      <c r="AL1634" s="31"/>
      <c r="AM1634" s="31"/>
      <c r="AN1634" s="31"/>
      <c r="AO1634" s="31"/>
      <c r="AP1634" s="31"/>
      <c r="AQ1634" s="31"/>
      <c r="AR1634" s="31"/>
      <c r="AS1634" s="31">
        <f t="shared" si="4074"/>
        <v>96890.5</v>
      </c>
      <c r="AT1634" s="31">
        <f t="shared" si="4075"/>
        <v>0</v>
      </c>
      <c r="AU1634" s="31">
        <f t="shared" si="4076"/>
        <v>96890.699999999997</v>
      </c>
      <c r="AV1634" s="31"/>
      <c r="AW1634" s="32"/>
      <c r="AX1634" s="32"/>
      <c r="AY1634" s="1"/>
      <c r="AZ1634" s="1"/>
      <c r="BA1634" s="1"/>
      <c r="BB1634" s="1"/>
      <c r="BC1634" s="1"/>
      <c r="BD1634" s="1"/>
      <c r="BE1634" s="1"/>
    </row>
    <row r="1635" ht="45">
      <c r="A1635" s="29" t="s">
        <v>524</v>
      </c>
      <c r="B1635" s="29" t="s">
        <v>61</v>
      </c>
      <c r="C1635" s="29" t="s">
        <v>27</v>
      </c>
      <c r="D1635" s="29" t="s">
        <v>542</v>
      </c>
      <c r="E1635" s="29"/>
      <c r="F1635" s="30" t="s">
        <v>543</v>
      </c>
      <c r="G1635" s="31">
        <f>G1636</f>
        <v>465787.40000000002</v>
      </c>
      <c r="H1635" s="31">
        <f>H1636</f>
        <v>665320.69999999995</v>
      </c>
      <c r="I1635" s="31">
        <f>I1636</f>
        <v>600000</v>
      </c>
      <c r="J1635" s="31">
        <f>J1636</f>
        <v>-61540.300000000003</v>
      </c>
      <c r="K1635" s="31">
        <f>K1636</f>
        <v>-43558</v>
      </c>
      <c r="L1635" s="31">
        <f>L1636</f>
        <v>0</v>
      </c>
      <c r="M1635" s="31">
        <f t="shared" si="4094"/>
        <v>404247.10000000003</v>
      </c>
      <c r="N1635" s="31">
        <f t="shared" si="4095"/>
        <v>621762.69999999995</v>
      </c>
      <c r="O1635" s="31">
        <f t="shared" si="4096"/>
        <v>600000</v>
      </c>
      <c r="P1635" s="31">
        <f>P1636+P1637</f>
        <v>0</v>
      </c>
      <c r="Q1635" s="31">
        <f>Q1636+Q1637</f>
        <v>0</v>
      </c>
      <c r="R1635" s="31">
        <f>R1636+R1637</f>
        <v>232526.73199999999</v>
      </c>
      <c r="S1635" s="31">
        <f>S1636+S1637</f>
        <v>0</v>
      </c>
      <c r="T1635" s="31">
        <f>T1636+T1637</f>
        <v>0</v>
      </c>
      <c r="U1635" s="31">
        <f>U1636+U1637</f>
        <v>0</v>
      </c>
      <c r="V1635" s="31">
        <f>V1636+V1637</f>
        <v>0</v>
      </c>
      <c r="W1635" s="31">
        <f>W1636+W1637</f>
        <v>0</v>
      </c>
      <c r="X1635" s="31">
        <f>X1636+X1637</f>
        <v>0</v>
      </c>
      <c r="Y1635" s="31">
        <f>Y1636+Y1637</f>
        <v>0</v>
      </c>
      <c r="Z1635" s="31">
        <f>Z1636+Z1637</f>
        <v>0</v>
      </c>
      <c r="AA1635" s="31">
        <f>AA1636+AA1637</f>
        <v>0</v>
      </c>
      <c r="AB1635" s="31">
        <f>AB1636+AB1637</f>
        <v>0</v>
      </c>
      <c r="AC1635" s="31">
        <f t="shared" si="4077"/>
        <v>636773.83200000005</v>
      </c>
      <c r="AD1635" s="31">
        <f t="shared" si="4078"/>
        <v>621762.69999999995</v>
      </c>
      <c r="AE1635" s="31">
        <f t="shared" si="4079"/>
        <v>600000</v>
      </c>
      <c r="AF1635" s="31">
        <f>AF1636+AF1637</f>
        <v>0</v>
      </c>
      <c r="AG1635" s="31">
        <f t="shared" si="4080"/>
        <v>636773.83200000005</v>
      </c>
      <c r="AH1635" s="31">
        <f t="shared" si="4081"/>
        <v>621762.69999999995</v>
      </c>
      <c r="AI1635" s="31">
        <f t="shared" si="4082"/>
        <v>600000</v>
      </c>
      <c r="AJ1635" s="31">
        <f>AJ1636+AJ1637</f>
        <v>0</v>
      </c>
      <c r="AK1635" s="31">
        <f>AK1636+AK1637</f>
        <v>0</v>
      </c>
      <c r="AL1635" s="31">
        <f>AL1636+AL1637</f>
        <v>0</v>
      </c>
      <c r="AM1635" s="31">
        <f>AM1636+AM1637</f>
        <v>0</v>
      </c>
      <c r="AN1635" s="31">
        <f>AN1636+AN1637</f>
        <v>0</v>
      </c>
      <c r="AO1635" s="31">
        <f>AO1636+AO1637</f>
        <v>0</v>
      </c>
      <c r="AP1635" s="31">
        <f>AP1636+AP1637</f>
        <v>0</v>
      </c>
      <c r="AQ1635" s="31">
        <f>AQ1636+AQ1637</f>
        <v>0</v>
      </c>
      <c r="AR1635" s="31">
        <f>AR1636+AR1637</f>
        <v>0</v>
      </c>
      <c r="AS1635" s="31">
        <f t="shared" si="4074"/>
        <v>636773.83200000005</v>
      </c>
      <c r="AT1635" s="31">
        <f t="shared" si="4075"/>
        <v>621762.69999999995</v>
      </c>
      <c r="AU1635" s="31">
        <f t="shared" si="4076"/>
        <v>600000</v>
      </c>
      <c r="AV1635" s="31">
        <f>AV1636+AV1637</f>
        <v>0</v>
      </c>
      <c r="AW1635" s="32"/>
      <c r="AX1635" s="32"/>
      <c r="AY1635" s="1"/>
      <c r="AZ1635" s="1"/>
      <c r="BA1635" s="1"/>
      <c r="BB1635" s="1"/>
      <c r="BC1635" s="1"/>
      <c r="BD1635" s="1"/>
      <c r="BE1635" s="1"/>
    </row>
    <row r="1636" ht="30">
      <c r="A1636" s="29" t="s">
        <v>524</v>
      </c>
      <c r="B1636" s="29" t="s">
        <v>61</v>
      </c>
      <c r="C1636" s="29" t="s">
        <v>27</v>
      </c>
      <c r="D1636" s="29" t="s">
        <v>542</v>
      </c>
      <c r="E1636" s="29" t="s">
        <v>39</v>
      </c>
      <c r="F1636" s="30" t="s">
        <v>40</v>
      </c>
      <c r="G1636" s="31">
        <v>465787.40000000002</v>
      </c>
      <c r="H1636" s="31">
        <v>665320.69999999995</v>
      </c>
      <c r="I1636" s="31">
        <v>600000</v>
      </c>
      <c r="J1636" s="31">
        <v>-61540.300000000003</v>
      </c>
      <c r="K1636" s="31">
        <v>-43558</v>
      </c>
      <c r="L1636" s="31"/>
      <c r="M1636" s="31">
        <f t="shared" si="4094"/>
        <v>404247.10000000003</v>
      </c>
      <c r="N1636" s="31">
        <f t="shared" si="4095"/>
        <v>621762.69999999995</v>
      </c>
      <c r="O1636" s="31">
        <f t="shared" si="4096"/>
        <v>600000</v>
      </c>
      <c r="P1636" s="31"/>
      <c r="Q1636" s="31"/>
      <c r="R1636" s="31"/>
      <c r="S1636" s="31"/>
      <c r="T1636" s="31"/>
      <c r="U1636" s="31"/>
      <c r="V1636" s="31"/>
      <c r="W1636" s="31"/>
      <c r="X1636" s="31"/>
      <c r="Y1636" s="31"/>
      <c r="Z1636" s="31"/>
      <c r="AA1636" s="31"/>
      <c r="AB1636" s="31"/>
      <c r="AC1636" s="31">
        <f t="shared" si="4077"/>
        <v>404247.10000000003</v>
      </c>
      <c r="AD1636" s="31">
        <f t="shared" si="4078"/>
        <v>621762.69999999995</v>
      </c>
      <c r="AE1636" s="31">
        <f t="shared" si="4079"/>
        <v>600000</v>
      </c>
      <c r="AF1636" s="31"/>
      <c r="AG1636" s="31">
        <f t="shared" si="4080"/>
        <v>404247.10000000003</v>
      </c>
      <c r="AH1636" s="31">
        <f t="shared" si="4081"/>
        <v>621762.69999999995</v>
      </c>
      <c r="AI1636" s="31">
        <f t="shared" si="4082"/>
        <v>600000</v>
      </c>
      <c r="AJ1636" s="31"/>
      <c r="AK1636" s="31"/>
      <c r="AL1636" s="31"/>
      <c r="AM1636" s="31"/>
      <c r="AN1636" s="31"/>
      <c r="AO1636" s="31"/>
      <c r="AP1636" s="31"/>
      <c r="AQ1636" s="31"/>
      <c r="AR1636" s="31"/>
      <c r="AS1636" s="31">
        <f t="shared" si="4074"/>
        <v>404247.10000000003</v>
      </c>
      <c r="AT1636" s="31">
        <f t="shared" si="4075"/>
        <v>621762.69999999995</v>
      </c>
      <c r="AU1636" s="31">
        <f t="shared" si="4076"/>
        <v>600000</v>
      </c>
      <c r="AV1636" s="31"/>
      <c r="AW1636" s="32"/>
      <c r="AX1636" s="32" t="s">
        <v>544</v>
      </c>
      <c r="AY1636" s="1"/>
      <c r="AZ1636" s="1"/>
      <c r="BA1636" s="1"/>
      <c r="BB1636" s="1"/>
      <c r="BC1636" s="1"/>
      <c r="BD1636" s="1"/>
      <c r="BE1636" s="1"/>
    </row>
    <row r="1637" ht="15">
      <c r="A1637" s="29" t="s">
        <v>524</v>
      </c>
      <c r="B1637" s="29" t="s">
        <v>61</v>
      </c>
      <c r="C1637" s="29" t="s">
        <v>27</v>
      </c>
      <c r="D1637" s="29" t="s">
        <v>542</v>
      </c>
      <c r="E1637" s="29" t="s">
        <v>41</v>
      </c>
      <c r="F1637" s="30" t="s">
        <v>42</v>
      </c>
      <c r="G1637" s="31"/>
      <c r="H1637" s="31"/>
      <c r="I1637" s="31"/>
      <c r="J1637" s="31"/>
      <c r="K1637" s="31"/>
      <c r="L1637" s="31"/>
      <c r="M1637" s="31"/>
      <c r="N1637" s="31"/>
      <c r="O1637" s="31"/>
      <c r="P1637" s="31"/>
      <c r="Q1637" s="31"/>
      <c r="R1637" s="31">
        <v>232526.73199999999</v>
      </c>
      <c r="S1637" s="31"/>
      <c r="T1637" s="31"/>
      <c r="U1637" s="31"/>
      <c r="V1637" s="31"/>
      <c r="W1637" s="31"/>
      <c r="X1637" s="31"/>
      <c r="Y1637" s="31"/>
      <c r="Z1637" s="31"/>
      <c r="AA1637" s="31"/>
      <c r="AB1637" s="31"/>
      <c r="AC1637" s="31">
        <f t="shared" si="4077"/>
        <v>232526.73199999999</v>
      </c>
      <c r="AD1637" s="31">
        <f t="shared" si="4078"/>
        <v>0</v>
      </c>
      <c r="AE1637" s="31">
        <f t="shared" si="4079"/>
        <v>0</v>
      </c>
      <c r="AF1637" s="31"/>
      <c r="AG1637" s="31">
        <f t="shared" si="4080"/>
        <v>232526.73199999999</v>
      </c>
      <c r="AH1637" s="31">
        <f t="shared" si="4081"/>
        <v>0</v>
      </c>
      <c r="AI1637" s="31">
        <f t="shared" si="4082"/>
        <v>0</v>
      </c>
      <c r="AJ1637" s="31"/>
      <c r="AK1637" s="31"/>
      <c r="AL1637" s="31"/>
      <c r="AM1637" s="31"/>
      <c r="AN1637" s="31"/>
      <c r="AO1637" s="31"/>
      <c r="AP1637" s="31"/>
      <c r="AQ1637" s="31"/>
      <c r="AR1637" s="31"/>
      <c r="AS1637" s="31">
        <f t="shared" si="4074"/>
        <v>232526.73199999999</v>
      </c>
      <c r="AT1637" s="31">
        <f t="shared" si="4075"/>
        <v>0</v>
      </c>
      <c r="AU1637" s="31">
        <f t="shared" si="4076"/>
        <v>0</v>
      </c>
      <c r="AV1637" s="31"/>
      <c r="AW1637" s="32"/>
      <c r="AX1637" s="32"/>
      <c r="AY1637" s="1"/>
      <c r="AZ1637" s="1"/>
      <c r="BA1637" s="1"/>
      <c r="BB1637" s="1"/>
      <c r="BC1637" s="1"/>
      <c r="BD1637" s="1"/>
      <c r="BE1637" s="1"/>
    </row>
    <row r="1638" ht="45">
      <c r="A1638" s="29" t="s">
        <v>524</v>
      </c>
      <c r="B1638" s="29" t="s">
        <v>61</v>
      </c>
      <c r="C1638" s="29" t="s">
        <v>27</v>
      </c>
      <c r="D1638" s="29" t="s">
        <v>545</v>
      </c>
      <c r="E1638" s="29"/>
      <c r="F1638" s="30" t="s">
        <v>546</v>
      </c>
      <c r="G1638" s="31">
        <f>G1643</f>
        <v>3664.1999999999998</v>
      </c>
      <c r="H1638" s="31">
        <f>H1643</f>
        <v>3664.1999999999998</v>
      </c>
      <c r="I1638" s="31">
        <f>I1643</f>
        <v>3263.8000000000002</v>
      </c>
      <c r="J1638" s="31">
        <f>J1643+J1639+J1641+J1645</f>
        <v>112796.90000000001</v>
      </c>
      <c r="K1638" s="31">
        <f>K1643+K1639+K1641+K1645</f>
        <v>82988.199999999997</v>
      </c>
      <c r="L1638" s="31">
        <f>L1643+L1639+L1641+L1645</f>
        <v>82988.199999999997</v>
      </c>
      <c r="M1638" s="31">
        <f t="shared" si="4094"/>
        <v>116461.10000000001</v>
      </c>
      <c r="N1638" s="31">
        <f t="shared" si="4095"/>
        <v>86652.399999999994</v>
      </c>
      <c r="O1638" s="31">
        <f t="shared" si="4096"/>
        <v>86252</v>
      </c>
      <c r="P1638" s="31">
        <f>P1643+P1639+P1641+P1645</f>
        <v>0</v>
      </c>
      <c r="Q1638" s="31">
        <f>Q1643+Q1639+Q1641+Q1645</f>
        <v>0</v>
      </c>
      <c r="R1638" s="31">
        <f>R1643+R1639+R1641+R1645</f>
        <v>0</v>
      </c>
      <c r="S1638" s="31">
        <f>S1643+S1639+S1641+S1645</f>
        <v>0</v>
      </c>
      <c r="T1638" s="31">
        <f>T1643+T1639+T1641+T1645</f>
        <v>0</v>
      </c>
      <c r="U1638" s="31">
        <f>U1643+U1639+U1641+U1645</f>
        <v>0</v>
      </c>
      <c r="V1638" s="31">
        <f>V1643+V1639+V1641+V1645</f>
        <v>0</v>
      </c>
      <c r="W1638" s="31">
        <f>W1643+W1639+W1641+W1645</f>
        <v>0</v>
      </c>
      <c r="X1638" s="31">
        <f>X1643+X1639+X1641+X1645</f>
        <v>0</v>
      </c>
      <c r="Y1638" s="31">
        <f>Y1643+Y1639+Y1641+Y1645</f>
        <v>0</v>
      </c>
      <c r="Z1638" s="31">
        <f>Z1643+Z1639+Z1641+Z1645</f>
        <v>0</v>
      </c>
      <c r="AA1638" s="31">
        <f>AA1643+AA1639+AA1641+AA1645</f>
        <v>0</v>
      </c>
      <c r="AB1638" s="31">
        <f>AB1643+AB1639+AB1641+AB1645</f>
        <v>0</v>
      </c>
      <c r="AC1638" s="31">
        <f t="shared" si="4077"/>
        <v>116461.10000000001</v>
      </c>
      <c r="AD1638" s="31">
        <f t="shared" si="4078"/>
        <v>86652.399999999994</v>
      </c>
      <c r="AE1638" s="31">
        <f t="shared" si="4079"/>
        <v>86252</v>
      </c>
      <c r="AF1638" s="31">
        <f>AF1643+AF1639+AF1641+AF1645</f>
        <v>0</v>
      </c>
      <c r="AG1638" s="31">
        <f t="shared" si="4080"/>
        <v>116461.10000000001</v>
      </c>
      <c r="AH1638" s="31">
        <f t="shared" si="4081"/>
        <v>86652.399999999994</v>
      </c>
      <c r="AI1638" s="31">
        <f t="shared" si="4082"/>
        <v>86252</v>
      </c>
      <c r="AJ1638" s="31">
        <f>AJ1643+AJ1639+AJ1641+AJ1645</f>
        <v>0</v>
      </c>
      <c r="AK1638" s="31">
        <f>AK1643+AK1639+AK1641+AK1645</f>
        <v>0</v>
      </c>
      <c r="AL1638" s="31">
        <f>AL1643+AL1639+AL1641+AL1645</f>
        <v>-814.20000000000005</v>
      </c>
      <c r="AM1638" s="31">
        <f>AM1643+AM1639+AM1641+AM1645</f>
        <v>0</v>
      </c>
      <c r="AN1638" s="31">
        <f>AN1643+AN1639+AN1641+AN1645</f>
        <v>0</v>
      </c>
      <c r="AO1638" s="31">
        <f>AO1643+AO1639+AO1641+AO1645</f>
        <v>0</v>
      </c>
      <c r="AP1638" s="31">
        <f>AP1643+AP1639+AP1641+AP1645</f>
        <v>0</v>
      </c>
      <c r="AQ1638" s="31">
        <f>AQ1643+AQ1639+AQ1641+AQ1645</f>
        <v>0</v>
      </c>
      <c r="AR1638" s="31">
        <f>AR1643+AR1639+AR1641+AR1645</f>
        <v>0</v>
      </c>
      <c r="AS1638" s="31">
        <f t="shared" si="4074"/>
        <v>115646.90000000001</v>
      </c>
      <c r="AT1638" s="31">
        <f t="shared" si="4075"/>
        <v>86652.399999999994</v>
      </c>
      <c r="AU1638" s="31">
        <f t="shared" si="4076"/>
        <v>86252</v>
      </c>
      <c r="AV1638" s="31">
        <f>AV1643+AV1639+AV1641+AV1645</f>
        <v>0</v>
      </c>
      <c r="AW1638" s="32"/>
      <c r="AX1638" s="32"/>
      <c r="AY1638" s="1"/>
      <c r="AZ1638" s="1"/>
      <c r="BA1638" s="1"/>
      <c r="BB1638" s="1"/>
      <c r="BC1638" s="1"/>
      <c r="BD1638" s="1"/>
      <c r="BE1638" s="1"/>
    </row>
    <row r="1639" ht="15">
      <c r="A1639" s="29" t="s">
        <v>524</v>
      </c>
      <c r="B1639" s="29" t="s">
        <v>61</v>
      </c>
      <c r="C1639" s="29" t="s">
        <v>27</v>
      </c>
      <c r="D1639" s="29" t="s">
        <v>547</v>
      </c>
      <c r="E1639" s="29"/>
      <c r="F1639" s="30" t="s">
        <v>218</v>
      </c>
      <c r="G1639" s="31"/>
      <c r="H1639" s="31"/>
      <c r="I1639" s="31"/>
      <c r="J1639" s="31">
        <f>J1640</f>
        <v>1628.3</v>
      </c>
      <c r="K1639" s="31">
        <f>K1640</f>
        <v>0</v>
      </c>
      <c r="L1639" s="31">
        <f>L1640</f>
        <v>0</v>
      </c>
      <c r="M1639" s="31">
        <f t="shared" si="4094"/>
        <v>1628.3</v>
      </c>
      <c r="N1639" s="31">
        <f t="shared" si="4095"/>
        <v>0</v>
      </c>
      <c r="O1639" s="31">
        <f t="shared" si="4096"/>
        <v>0</v>
      </c>
      <c r="P1639" s="31">
        <f>P1640</f>
        <v>0</v>
      </c>
      <c r="Q1639" s="31">
        <f>Q1640</f>
        <v>0</v>
      </c>
      <c r="R1639" s="31">
        <f>R1640</f>
        <v>0</v>
      </c>
      <c r="S1639" s="31">
        <f>S1640</f>
        <v>0</v>
      </c>
      <c r="T1639" s="31">
        <f>T1640</f>
        <v>0</v>
      </c>
      <c r="U1639" s="31">
        <f>U1640</f>
        <v>0</v>
      </c>
      <c r="V1639" s="31">
        <f>V1640</f>
        <v>0</v>
      </c>
      <c r="W1639" s="31">
        <f>W1640</f>
        <v>0</v>
      </c>
      <c r="X1639" s="31">
        <f>X1640</f>
        <v>0</v>
      </c>
      <c r="Y1639" s="31">
        <f>Y1640</f>
        <v>0</v>
      </c>
      <c r="Z1639" s="31">
        <f>Z1640</f>
        <v>0</v>
      </c>
      <c r="AA1639" s="31">
        <f>AA1640</f>
        <v>0</v>
      </c>
      <c r="AB1639" s="31">
        <f>AB1640</f>
        <v>0</v>
      </c>
      <c r="AC1639" s="31">
        <f t="shared" si="4077"/>
        <v>1628.3</v>
      </c>
      <c r="AD1639" s="31">
        <f t="shared" si="4078"/>
        <v>0</v>
      </c>
      <c r="AE1639" s="31">
        <f t="shared" si="4079"/>
        <v>0</v>
      </c>
      <c r="AF1639" s="31">
        <f>AF1640</f>
        <v>0</v>
      </c>
      <c r="AG1639" s="31">
        <f t="shared" si="4080"/>
        <v>1628.3</v>
      </c>
      <c r="AH1639" s="31">
        <f t="shared" si="4081"/>
        <v>0</v>
      </c>
      <c r="AI1639" s="31">
        <f t="shared" si="4082"/>
        <v>0</v>
      </c>
      <c r="AJ1639" s="31">
        <f>AJ1640</f>
        <v>0</v>
      </c>
      <c r="AK1639" s="31">
        <f>AK1640</f>
        <v>0</v>
      </c>
      <c r="AL1639" s="31">
        <f>AL1640</f>
        <v>-814.20000000000005</v>
      </c>
      <c r="AM1639" s="31">
        <f>AM1640</f>
        <v>0</v>
      </c>
      <c r="AN1639" s="31">
        <f>AN1640</f>
        <v>0</v>
      </c>
      <c r="AO1639" s="31">
        <f>AO1640</f>
        <v>0</v>
      </c>
      <c r="AP1639" s="31">
        <f>AP1640</f>
        <v>0</v>
      </c>
      <c r="AQ1639" s="31">
        <f>AQ1640</f>
        <v>0</v>
      </c>
      <c r="AR1639" s="31">
        <f>AR1640</f>
        <v>0</v>
      </c>
      <c r="AS1639" s="31">
        <f t="shared" si="4074"/>
        <v>814.09999999999991</v>
      </c>
      <c r="AT1639" s="31">
        <f t="shared" si="4075"/>
        <v>0</v>
      </c>
      <c r="AU1639" s="31">
        <f t="shared" si="4076"/>
        <v>0</v>
      </c>
      <c r="AV1639" s="31">
        <f>AV1640</f>
        <v>0</v>
      </c>
      <c r="AW1639" s="32"/>
      <c r="AX1639" s="32"/>
      <c r="AY1639" s="1"/>
      <c r="AZ1639" s="1"/>
      <c r="BA1639" s="1"/>
      <c r="BB1639" s="1"/>
      <c r="BC1639" s="1"/>
      <c r="BD1639" s="1"/>
      <c r="BE1639" s="1"/>
    </row>
    <row r="1640" ht="30">
      <c r="A1640" s="29" t="s">
        <v>524</v>
      </c>
      <c r="B1640" s="29" t="s">
        <v>61</v>
      </c>
      <c r="C1640" s="29" t="s">
        <v>27</v>
      </c>
      <c r="D1640" s="29" t="s">
        <v>547</v>
      </c>
      <c r="E1640" s="29" t="s">
        <v>129</v>
      </c>
      <c r="F1640" s="30" t="s">
        <v>130</v>
      </c>
      <c r="G1640" s="31"/>
      <c r="H1640" s="31"/>
      <c r="I1640" s="31"/>
      <c r="J1640" s="31">
        <v>1628.3</v>
      </c>
      <c r="K1640" s="31"/>
      <c r="L1640" s="31"/>
      <c r="M1640" s="31">
        <f t="shared" si="4094"/>
        <v>1628.3</v>
      </c>
      <c r="N1640" s="31">
        <f t="shared" si="4095"/>
        <v>0</v>
      </c>
      <c r="O1640" s="31">
        <f t="shared" si="4096"/>
        <v>0</v>
      </c>
      <c r="P1640" s="31"/>
      <c r="Q1640" s="31"/>
      <c r="R1640" s="31"/>
      <c r="S1640" s="31"/>
      <c r="T1640" s="31"/>
      <c r="U1640" s="31"/>
      <c r="V1640" s="31"/>
      <c r="W1640" s="31"/>
      <c r="X1640" s="31"/>
      <c r="Y1640" s="31"/>
      <c r="Z1640" s="31"/>
      <c r="AA1640" s="31"/>
      <c r="AB1640" s="31"/>
      <c r="AC1640" s="31">
        <f t="shared" si="4077"/>
        <v>1628.3</v>
      </c>
      <c r="AD1640" s="31">
        <f t="shared" si="4078"/>
        <v>0</v>
      </c>
      <c r="AE1640" s="31">
        <f t="shared" si="4079"/>
        <v>0</v>
      </c>
      <c r="AF1640" s="31"/>
      <c r="AG1640" s="31">
        <f t="shared" si="4080"/>
        <v>1628.3</v>
      </c>
      <c r="AH1640" s="31">
        <f t="shared" si="4081"/>
        <v>0</v>
      </c>
      <c r="AI1640" s="31">
        <f t="shared" si="4082"/>
        <v>0</v>
      </c>
      <c r="AJ1640" s="31"/>
      <c r="AK1640" s="31"/>
      <c r="AL1640" s="31">
        <v>-814.20000000000005</v>
      </c>
      <c r="AM1640" s="31"/>
      <c r="AN1640" s="31"/>
      <c r="AO1640" s="31"/>
      <c r="AP1640" s="31"/>
      <c r="AQ1640" s="31"/>
      <c r="AR1640" s="31"/>
      <c r="AS1640" s="31">
        <f t="shared" ref="AS1640:AS1703" si="4124">AG1640+AJ1640+AK1640+AL1640+AM1640</f>
        <v>814.09999999999991</v>
      </c>
      <c r="AT1640" s="31">
        <f t="shared" ref="AT1640:AT1703" si="4125">AH1640+AN1640+AO1640+AP1640</f>
        <v>0</v>
      </c>
      <c r="AU1640" s="31">
        <f t="shared" ref="AU1640:AU1703" si="4126">AI1640+AR1640+AQ1640</f>
        <v>0</v>
      </c>
      <c r="AV1640" s="31"/>
      <c r="AW1640" s="32"/>
      <c r="AX1640" s="32">
        <v>107</v>
      </c>
      <c r="AY1640" s="1"/>
      <c r="AZ1640" s="1"/>
      <c r="BA1640" s="1"/>
      <c r="BB1640" s="1"/>
      <c r="BC1640" s="1"/>
      <c r="BD1640" s="1"/>
      <c r="BE1640" s="1"/>
    </row>
    <row r="1641" ht="15">
      <c r="A1641" s="29" t="s">
        <v>524</v>
      </c>
      <c r="B1641" s="29" t="s">
        <v>61</v>
      </c>
      <c r="C1641" s="29" t="s">
        <v>27</v>
      </c>
      <c r="D1641" s="29" t="s">
        <v>548</v>
      </c>
      <c r="E1641" s="29"/>
      <c r="F1641" s="30" t="s">
        <v>209</v>
      </c>
      <c r="G1641" s="31"/>
      <c r="H1641" s="31"/>
      <c r="I1641" s="31"/>
      <c r="J1641" s="31">
        <f>J1642</f>
        <v>190.30000000000001</v>
      </c>
      <c r="K1641" s="31">
        <f>K1642</f>
        <v>190.30000000000001</v>
      </c>
      <c r="L1641" s="31">
        <f>L1642</f>
        <v>190.30000000000001</v>
      </c>
      <c r="M1641" s="31">
        <f t="shared" si="4094"/>
        <v>190.30000000000001</v>
      </c>
      <c r="N1641" s="31">
        <f t="shared" si="4095"/>
        <v>190.30000000000001</v>
      </c>
      <c r="O1641" s="31">
        <f t="shared" si="4096"/>
        <v>190.30000000000001</v>
      </c>
      <c r="P1641" s="31">
        <f>P1642</f>
        <v>0</v>
      </c>
      <c r="Q1641" s="31">
        <f>Q1642</f>
        <v>0</v>
      </c>
      <c r="R1641" s="31">
        <f>R1642</f>
        <v>0</v>
      </c>
      <c r="S1641" s="31">
        <f>S1642</f>
        <v>0</v>
      </c>
      <c r="T1641" s="31">
        <f>T1642</f>
        <v>0</v>
      </c>
      <c r="U1641" s="31">
        <f>U1642</f>
        <v>0</v>
      </c>
      <c r="V1641" s="31">
        <f>V1642</f>
        <v>0</v>
      </c>
      <c r="W1641" s="31">
        <f>W1642</f>
        <v>0</v>
      </c>
      <c r="X1641" s="31">
        <f>X1642</f>
        <v>0</v>
      </c>
      <c r="Y1641" s="31">
        <f>Y1642</f>
        <v>0</v>
      </c>
      <c r="Z1641" s="31">
        <f>Z1642</f>
        <v>0</v>
      </c>
      <c r="AA1641" s="31">
        <f>AA1642</f>
        <v>0</v>
      </c>
      <c r="AB1641" s="31">
        <f>AB1642</f>
        <v>0</v>
      </c>
      <c r="AC1641" s="31">
        <f t="shared" si="4077"/>
        <v>190.30000000000001</v>
      </c>
      <c r="AD1641" s="31">
        <f t="shared" si="4078"/>
        <v>190.30000000000001</v>
      </c>
      <c r="AE1641" s="31">
        <f t="shared" si="4079"/>
        <v>190.30000000000001</v>
      </c>
      <c r="AF1641" s="31">
        <f>AF1642</f>
        <v>0</v>
      </c>
      <c r="AG1641" s="31">
        <f t="shared" si="4080"/>
        <v>190.30000000000001</v>
      </c>
      <c r="AH1641" s="31">
        <f t="shared" si="4081"/>
        <v>190.30000000000001</v>
      </c>
      <c r="AI1641" s="31">
        <f t="shared" si="4082"/>
        <v>190.30000000000001</v>
      </c>
      <c r="AJ1641" s="31">
        <f>AJ1642</f>
        <v>0</v>
      </c>
      <c r="AK1641" s="31">
        <f>AK1642</f>
        <v>0</v>
      </c>
      <c r="AL1641" s="31">
        <f>AL1642</f>
        <v>0</v>
      </c>
      <c r="AM1641" s="31">
        <f>AM1642</f>
        <v>0</v>
      </c>
      <c r="AN1641" s="31">
        <f>AN1642</f>
        <v>0</v>
      </c>
      <c r="AO1641" s="31">
        <f>AO1642</f>
        <v>0</v>
      </c>
      <c r="AP1641" s="31">
        <f>AP1642</f>
        <v>0</v>
      </c>
      <c r="AQ1641" s="31">
        <f>AQ1642</f>
        <v>0</v>
      </c>
      <c r="AR1641" s="31">
        <f>AR1642</f>
        <v>0</v>
      </c>
      <c r="AS1641" s="31">
        <f t="shared" si="4124"/>
        <v>190.30000000000001</v>
      </c>
      <c r="AT1641" s="31">
        <f t="shared" si="4125"/>
        <v>190.30000000000001</v>
      </c>
      <c r="AU1641" s="31">
        <f t="shared" si="4126"/>
        <v>190.30000000000001</v>
      </c>
      <c r="AV1641" s="31">
        <f>AV1642</f>
        <v>0</v>
      </c>
      <c r="AW1641" s="32"/>
      <c r="AX1641" s="32"/>
      <c r="AY1641" s="1"/>
      <c r="AZ1641" s="1"/>
      <c r="BA1641" s="1"/>
      <c r="BB1641" s="1"/>
      <c r="BC1641" s="1"/>
      <c r="BD1641" s="1"/>
      <c r="BE1641" s="1"/>
    </row>
    <row r="1642" ht="30">
      <c r="A1642" s="29" t="s">
        <v>524</v>
      </c>
      <c r="B1642" s="29" t="s">
        <v>61</v>
      </c>
      <c r="C1642" s="29" t="s">
        <v>27</v>
      </c>
      <c r="D1642" s="29" t="s">
        <v>548</v>
      </c>
      <c r="E1642" s="29" t="s">
        <v>129</v>
      </c>
      <c r="F1642" s="30" t="s">
        <v>130</v>
      </c>
      <c r="G1642" s="31"/>
      <c r="H1642" s="31"/>
      <c r="I1642" s="31"/>
      <c r="J1642" s="31">
        <v>190.30000000000001</v>
      </c>
      <c r="K1642" s="31">
        <v>190.30000000000001</v>
      </c>
      <c r="L1642" s="31">
        <v>190.30000000000001</v>
      </c>
      <c r="M1642" s="31">
        <f t="shared" si="4094"/>
        <v>190.30000000000001</v>
      </c>
      <c r="N1642" s="31">
        <f t="shared" si="4095"/>
        <v>190.30000000000001</v>
      </c>
      <c r="O1642" s="31">
        <f t="shared" si="4096"/>
        <v>190.30000000000001</v>
      </c>
      <c r="P1642" s="31"/>
      <c r="Q1642" s="31"/>
      <c r="R1642" s="31"/>
      <c r="S1642" s="31"/>
      <c r="T1642" s="31"/>
      <c r="U1642" s="31"/>
      <c r="V1642" s="31"/>
      <c r="W1642" s="31"/>
      <c r="X1642" s="31"/>
      <c r="Y1642" s="31"/>
      <c r="Z1642" s="31"/>
      <c r="AA1642" s="31"/>
      <c r="AB1642" s="31"/>
      <c r="AC1642" s="31">
        <f t="shared" ref="AC1642:AC1705" si="4127">M1642+R1642+P1642+Q1642+T1642+S1642</f>
        <v>190.30000000000001</v>
      </c>
      <c r="AD1642" s="31">
        <f t="shared" ref="AD1642:AD1705" si="4128">N1642+V1642+X1642+U1642+W1642</f>
        <v>190.30000000000001</v>
      </c>
      <c r="AE1642" s="31">
        <f t="shared" ref="AE1642:AE1705" si="4129">O1642+Z1642+AB1642+Y1642+AA1642</f>
        <v>190.30000000000001</v>
      </c>
      <c r="AF1642" s="31"/>
      <c r="AG1642" s="31">
        <f t="shared" ref="AG1642:AG1705" si="4130">AC1642+AF1642</f>
        <v>190.30000000000001</v>
      </c>
      <c r="AH1642" s="31">
        <f t="shared" ref="AH1642:AH1705" si="4131">AD1642</f>
        <v>190.30000000000001</v>
      </c>
      <c r="AI1642" s="31">
        <f t="shared" ref="AI1642:AI1705" si="4132">AE1642</f>
        <v>190.30000000000001</v>
      </c>
      <c r="AJ1642" s="31"/>
      <c r="AK1642" s="31"/>
      <c r="AL1642" s="31"/>
      <c r="AM1642" s="31"/>
      <c r="AN1642" s="31"/>
      <c r="AO1642" s="31"/>
      <c r="AP1642" s="31"/>
      <c r="AQ1642" s="31"/>
      <c r="AR1642" s="31"/>
      <c r="AS1642" s="31">
        <f t="shared" si="4124"/>
        <v>190.30000000000001</v>
      </c>
      <c r="AT1642" s="31">
        <f t="shared" si="4125"/>
        <v>190.30000000000001</v>
      </c>
      <c r="AU1642" s="31">
        <f t="shared" si="4126"/>
        <v>190.30000000000001</v>
      </c>
      <c r="AV1642" s="31"/>
      <c r="AW1642" s="32"/>
      <c r="AX1642" s="32">
        <v>109</v>
      </c>
      <c r="AY1642" s="1"/>
      <c r="AZ1642" s="1"/>
      <c r="BA1642" s="1"/>
      <c r="BB1642" s="1"/>
      <c r="BC1642" s="1"/>
      <c r="BD1642" s="1"/>
      <c r="BE1642" s="1"/>
    </row>
    <row r="1643" ht="45">
      <c r="A1643" s="29" t="s">
        <v>524</v>
      </c>
      <c r="B1643" s="29" t="s">
        <v>61</v>
      </c>
      <c r="C1643" s="29" t="s">
        <v>27</v>
      </c>
      <c r="D1643" s="29" t="s">
        <v>549</v>
      </c>
      <c r="E1643" s="29"/>
      <c r="F1643" s="30" t="s">
        <v>550</v>
      </c>
      <c r="G1643" s="31">
        <f t="shared" ref="G1643:G1647" si="4133">G1644</f>
        <v>3664.1999999999998</v>
      </c>
      <c r="H1643" s="31">
        <f t="shared" ref="H1643:H1647" si="4134">H1644</f>
        <v>3664.1999999999998</v>
      </c>
      <c r="I1643" s="31">
        <f t="shared" ref="I1643:I1647" si="4135">I1644</f>
        <v>3263.8000000000002</v>
      </c>
      <c r="J1643" s="31">
        <f t="shared" ref="J1643:J1647" si="4136">J1644</f>
        <v>0</v>
      </c>
      <c r="K1643" s="31">
        <f t="shared" ref="K1643:K1647" si="4137">K1644</f>
        <v>0</v>
      </c>
      <c r="L1643" s="31">
        <f t="shared" ref="L1643:L1647" si="4138">L1644</f>
        <v>0</v>
      </c>
      <c r="M1643" s="31">
        <f t="shared" si="4094"/>
        <v>3664.1999999999998</v>
      </c>
      <c r="N1643" s="31">
        <f t="shared" si="4095"/>
        <v>3664.1999999999998</v>
      </c>
      <c r="O1643" s="31">
        <f t="shared" si="4096"/>
        <v>3263.8000000000002</v>
      </c>
      <c r="P1643" s="31">
        <f>P1644</f>
        <v>0</v>
      </c>
      <c r="Q1643" s="31">
        <f>Q1644</f>
        <v>0</v>
      </c>
      <c r="R1643" s="31">
        <f>R1644</f>
        <v>0</v>
      </c>
      <c r="S1643" s="31">
        <f>S1644</f>
        <v>0</v>
      </c>
      <c r="T1643" s="31">
        <f>T1644</f>
        <v>0</v>
      </c>
      <c r="U1643" s="31">
        <f>U1644</f>
        <v>0</v>
      </c>
      <c r="V1643" s="31">
        <f>V1644</f>
        <v>0</v>
      </c>
      <c r="W1643" s="31">
        <f>W1644</f>
        <v>0</v>
      </c>
      <c r="X1643" s="31">
        <f>X1644</f>
        <v>0</v>
      </c>
      <c r="Y1643" s="31">
        <f>Y1644</f>
        <v>0</v>
      </c>
      <c r="Z1643" s="31">
        <f>Z1644</f>
        <v>0</v>
      </c>
      <c r="AA1643" s="31">
        <f>AA1644</f>
        <v>0</v>
      </c>
      <c r="AB1643" s="31">
        <f>AB1644</f>
        <v>0</v>
      </c>
      <c r="AC1643" s="31">
        <f t="shared" si="4127"/>
        <v>3664.1999999999998</v>
      </c>
      <c r="AD1643" s="31">
        <f t="shared" si="4128"/>
        <v>3664.1999999999998</v>
      </c>
      <c r="AE1643" s="31">
        <f t="shared" si="4129"/>
        <v>3263.8000000000002</v>
      </c>
      <c r="AF1643" s="31">
        <f>AF1644</f>
        <v>0</v>
      </c>
      <c r="AG1643" s="31">
        <f t="shared" si="4130"/>
        <v>3664.1999999999998</v>
      </c>
      <c r="AH1643" s="31">
        <f t="shared" si="4131"/>
        <v>3664.1999999999998</v>
      </c>
      <c r="AI1643" s="31">
        <f t="shared" si="4132"/>
        <v>3263.8000000000002</v>
      </c>
      <c r="AJ1643" s="31">
        <f>AJ1644</f>
        <v>0</v>
      </c>
      <c r="AK1643" s="31">
        <f>AK1644</f>
        <v>0</v>
      </c>
      <c r="AL1643" s="31">
        <f>AL1644</f>
        <v>0</v>
      </c>
      <c r="AM1643" s="31">
        <f>AM1644</f>
        <v>0</v>
      </c>
      <c r="AN1643" s="31">
        <f>AN1644</f>
        <v>0</v>
      </c>
      <c r="AO1643" s="31">
        <f>AO1644</f>
        <v>0</v>
      </c>
      <c r="AP1643" s="31">
        <f>AP1644</f>
        <v>0</v>
      </c>
      <c r="AQ1643" s="31">
        <f>AQ1644</f>
        <v>0</v>
      </c>
      <c r="AR1643" s="31">
        <f>AR1644</f>
        <v>0</v>
      </c>
      <c r="AS1643" s="31">
        <f t="shared" si="4124"/>
        <v>3664.1999999999998</v>
      </c>
      <c r="AT1643" s="31">
        <f t="shared" si="4125"/>
        <v>3664.1999999999998</v>
      </c>
      <c r="AU1643" s="31">
        <f t="shared" si="4126"/>
        <v>3263.8000000000002</v>
      </c>
      <c r="AV1643" s="31">
        <f>AV1644</f>
        <v>0</v>
      </c>
      <c r="AW1643" s="32"/>
      <c r="AX1643" s="32"/>
      <c r="AY1643" s="1"/>
      <c r="AZ1643" s="1"/>
      <c r="BA1643" s="1"/>
      <c r="BB1643" s="1"/>
      <c r="BC1643" s="1"/>
      <c r="BD1643" s="1"/>
      <c r="BE1643" s="1"/>
    </row>
    <row r="1644" ht="30">
      <c r="A1644" s="29" t="s">
        <v>524</v>
      </c>
      <c r="B1644" s="29" t="s">
        <v>61</v>
      </c>
      <c r="C1644" s="29" t="s">
        <v>27</v>
      </c>
      <c r="D1644" s="29" t="s">
        <v>549</v>
      </c>
      <c r="E1644" s="29" t="s">
        <v>39</v>
      </c>
      <c r="F1644" s="30" t="s">
        <v>40</v>
      </c>
      <c r="G1644" s="31">
        <v>3664.1999999999998</v>
      </c>
      <c r="H1644" s="31">
        <v>3664.1999999999998</v>
      </c>
      <c r="I1644" s="31">
        <v>3263.8000000000002</v>
      </c>
      <c r="J1644" s="31"/>
      <c r="K1644" s="31"/>
      <c r="L1644" s="31"/>
      <c r="M1644" s="31">
        <f t="shared" si="4094"/>
        <v>3664.1999999999998</v>
      </c>
      <c r="N1644" s="31">
        <f t="shared" si="4095"/>
        <v>3664.1999999999998</v>
      </c>
      <c r="O1644" s="31">
        <f t="shared" si="4096"/>
        <v>3263.8000000000002</v>
      </c>
      <c r="P1644" s="31"/>
      <c r="Q1644" s="31"/>
      <c r="R1644" s="31"/>
      <c r="S1644" s="31"/>
      <c r="T1644" s="31"/>
      <c r="U1644" s="31"/>
      <c r="V1644" s="31"/>
      <c r="W1644" s="31"/>
      <c r="X1644" s="31"/>
      <c r="Y1644" s="31"/>
      <c r="Z1644" s="31"/>
      <c r="AA1644" s="31"/>
      <c r="AB1644" s="31"/>
      <c r="AC1644" s="31">
        <f t="shared" si="4127"/>
        <v>3664.1999999999998</v>
      </c>
      <c r="AD1644" s="31">
        <f t="shared" si="4128"/>
        <v>3664.1999999999998</v>
      </c>
      <c r="AE1644" s="31">
        <f t="shared" si="4129"/>
        <v>3263.8000000000002</v>
      </c>
      <c r="AF1644" s="31"/>
      <c r="AG1644" s="31">
        <f t="shared" si="4130"/>
        <v>3664.1999999999998</v>
      </c>
      <c r="AH1644" s="31">
        <f t="shared" si="4131"/>
        <v>3664.1999999999998</v>
      </c>
      <c r="AI1644" s="31">
        <f t="shared" si="4132"/>
        <v>3263.8000000000002</v>
      </c>
      <c r="AJ1644" s="31"/>
      <c r="AK1644" s="31"/>
      <c r="AL1644" s="31"/>
      <c r="AM1644" s="31"/>
      <c r="AN1644" s="31"/>
      <c r="AO1644" s="31"/>
      <c r="AP1644" s="31"/>
      <c r="AQ1644" s="31"/>
      <c r="AR1644" s="31"/>
      <c r="AS1644" s="31">
        <f t="shared" si="4124"/>
        <v>3664.1999999999998</v>
      </c>
      <c r="AT1644" s="31">
        <f t="shared" si="4125"/>
        <v>3664.1999999999998</v>
      </c>
      <c r="AU1644" s="31">
        <f t="shared" si="4126"/>
        <v>3263.8000000000002</v>
      </c>
      <c r="AV1644" s="31"/>
      <c r="AW1644" s="32"/>
      <c r="AX1644" s="32"/>
      <c r="AY1644" s="1"/>
      <c r="AZ1644" s="1"/>
      <c r="BA1644" s="1"/>
      <c r="BB1644" s="1"/>
      <c r="BC1644" s="1"/>
      <c r="BD1644" s="1"/>
      <c r="BE1644" s="1"/>
    </row>
    <row r="1645" ht="15">
      <c r="A1645" s="29" t="s">
        <v>524</v>
      </c>
      <c r="B1645" s="29" t="s">
        <v>61</v>
      </c>
      <c r="C1645" s="29" t="s">
        <v>27</v>
      </c>
      <c r="D1645" s="29" t="s">
        <v>551</v>
      </c>
      <c r="E1645" s="29"/>
      <c r="F1645" s="30" t="s">
        <v>552</v>
      </c>
      <c r="G1645" s="31"/>
      <c r="H1645" s="31"/>
      <c r="I1645" s="31"/>
      <c r="J1645" s="31">
        <f t="shared" si="4136"/>
        <v>110978.3</v>
      </c>
      <c r="K1645" s="31">
        <f t="shared" si="4137"/>
        <v>82797.899999999994</v>
      </c>
      <c r="L1645" s="31">
        <f t="shared" si="4138"/>
        <v>82797.899999999994</v>
      </c>
      <c r="M1645" s="31">
        <f t="shared" si="4094"/>
        <v>110978.3</v>
      </c>
      <c r="N1645" s="31">
        <f t="shared" si="4095"/>
        <v>82797.899999999994</v>
      </c>
      <c r="O1645" s="31">
        <f t="shared" si="4096"/>
        <v>82797.899999999994</v>
      </c>
      <c r="P1645" s="31">
        <f>P1646</f>
        <v>0</v>
      </c>
      <c r="Q1645" s="31">
        <f>Q1646</f>
        <v>0</v>
      </c>
      <c r="R1645" s="31">
        <f>R1646</f>
        <v>0</v>
      </c>
      <c r="S1645" s="31">
        <f>S1646</f>
        <v>0</v>
      </c>
      <c r="T1645" s="31">
        <f>T1646</f>
        <v>0</v>
      </c>
      <c r="U1645" s="31">
        <f>U1646</f>
        <v>0</v>
      </c>
      <c r="V1645" s="31">
        <f>V1646</f>
        <v>0</v>
      </c>
      <c r="W1645" s="31">
        <f>W1646</f>
        <v>0</v>
      </c>
      <c r="X1645" s="31">
        <f>X1646</f>
        <v>0</v>
      </c>
      <c r="Y1645" s="31">
        <f>Y1646</f>
        <v>0</v>
      </c>
      <c r="Z1645" s="31">
        <f>Z1646</f>
        <v>0</v>
      </c>
      <c r="AA1645" s="31">
        <f>AA1646</f>
        <v>0</v>
      </c>
      <c r="AB1645" s="31">
        <f>AB1646</f>
        <v>0</v>
      </c>
      <c r="AC1645" s="31">
        <f t="shared" si="4127"/>
        <v>110978.3</v>
      </c>
      <c r="AD1645" s="31">
        <f t="shared" si="4128"/>
        <v>82797.899999999994</v>
      </c>
      <c r="AE1645" s="31">
        <f t="shared" si="4129"/>
        <v>82797.899999999994</v>
      </c>
      <c r="AF1645" s="31">
        <f>AF1646</f>
        <v>0</v>
      </c>
      <c r="AG1645" s="31">
        <f t="shared" si="4130"/>
        <v>110978.3</v>
      </c>
      <c r="AH1645" s="31">
        <f t="shared" si="4131"/>
        <v>82797.899999999994</v>
      </c>
      <c r="AI1645" s="31">
        <f t="shared" si="4132"/>
        <v>82797.899999999994</v>
      </c>
      <c r="AJ1645" s="31">
        <f>AJ1646</f>
        <v>0</v>
      </c>
      <c r="AK1645" s="31">
        <f>AK1646</f>
        <v>0</v>
      </c>
      <c r="AL1645" s="31">
        <f>AL1646</f>
        <v>0</v>
      </c>
      <c r="AM1645" s="31">
        <f>AM1646</f>
        <v>0</v>
      </c>
      <c r="AN1645" s="31">
        <f>AN1646</f>
        <v>0</v>
      </c>
      <c r="AO1645" s="31">
        <f>AO1646</f>
        <v>0</v>
      </c>
      <c r="AP1645" s="31">
        <f>AP1646</f>
        <v>0</v>
      </c>
      <c r="AQ1645" s="31">
        <f>AQ1646</f>
        <v>0</v>
      </c>
      <c r="AR1645" s="31">
        <f>AR1646</f>
        <v>0</v>
      </c>
      <c r="AS1645" s="31">
        <f t="shared" si="4124"/>
        <v>110978.3</v>
      </c>
      <c r="AT1645" s="31">
        <f t="shared" si="4125"/>
        <v>82797.899999999994</v>
      </c>
      <c r="AU1645" s="31">
        <f t="shared" si="4126"/>
        <v>82797.899999999994</v>
      </c>
      <c r="AV1645" s="31">
        <f>AV1646</f>
        <v>0</v>
      </c>
      <c r="AW1645" s="32"/>
      <c r="AX1645" s="32"/>
      <c r="AY1645" s="1"/>
      <c r="AZ1645" s="1"/>
      <c r="BA1645" s="1"/>
      <c r="BB1645" s="1"/>
      <c r="BC1645" s="1"/>
      <c r="BD1645" s="1"/>
      <c r="BE1645" s="1"/>
    </row>
    <row r="1646" ht="30">
      <c r="A1646" s="29" t="s">
        <v>524</v>
      </c>
      <c r="B1646" s="29" t="s">
        <v>61</v>
      </c>
      <c r="C1646" s="29" t="s">
        <v>27</v>
      </c>
      <c r="D1646" s="29" t="s">
        <v>551</v>
      </c>
      <c r="E1646" s="29" t="s">
        <v>129</v>
      </c>
      <c r="F1646" s="30" t="s">
        <v>130</v>
      </c>
      <c r="G1646" s="31"/>
      <c r="H1646" s="31"/>
      <c r="I1646" s="31"/>
      <c r="J1646" s="31">
        <v>110978.3</v>
      </c>
      <c r="K1646" s="31">
        <v>82797.899999999994</v>
      </c>
      <c r="L1646" s="31">
        <v>82797.899999999994</v>
      </c>
      <c r="M1646" s="31">
        <f t="shared" si="4094"/>
        <v>110978.3</v>
      </c>
      <c r="N1646" s="31">
        <f t="shared" si="4095"/>
        <v>82797.899999999994</v>
      </c>
      <c r="O1646" s="31">
        <f t="shared" si="4096"/>
        <v>82797.899999999994</v>
      </c>
      <c r="P1646" s="31"/>
      <c r="Q1646" s="31"/>
      <c r="R1646" s="31"/>
      <c r="S1646" s="31"/>
      <c r="T1646" s="31"/>
      <c r="U1646" s="31"/>
      <c r="V1646" s="31"/>
      <c r="W1646" s="31"/>
      <c r="X1646" s="31"/>
      <c r="Y1646" s="31"/>
      <c r="Z1646" s="31"/>
      <c r="AA1646" s="31"/>
      <c r="AB1646" s="31"/>
      <c r="AC1646" s="31">
        <f t="shared" si="4127"/>
        <v>110978.3</v>
      </c>
      <c r="AD1646" s="31">
        <f t="shared" si="4128"/>
        <v>82797.899999999994</v>
      </c>
      <c r="AE1646" s="31">
        <f t="shared" si="4129"/>
        <v>82797.899999999994</v>
      </c>
      <c r="AF1646" s="31"/>
      <c r="AG1646" s="31">
        <f t="shared" si="4130"/>
        <v>110978.3</v>
      </c>
      <c r="AH1646" s="31">
        <f t="shared" si="4131"/>
        <v>82797.899999999994</v>
      </c>
      <c r="AI1646" s="31">
        <f t="shared" si="4132"/>
        <v>82797.899999999994</v>
      </c>
      <c r="AJ1646" s="31"/>
      <c r="AK1646" s="31"/>
      <c r="AL1646" s="31"/>
      <c r="AM1646" s="31"/>
      <c r="AN1646" s="31"/>
      <c r="AO1646" s="31"/>
      <c r="AP1646" s="31"/>
      <c r="AQ1646" s="31"/>
      <c r="AR1646" s="31"/>
      <c r="AS1646" s="31">
        <f t="shared" si="4124"/>
        <v>110978.3</v>
      </c>
      <c r="AT1646" s="31">
        <f t="shared" si="4125"/>
        <v>82797.899999999994</v>
      </c>
      <c r="AU1646" s="31">
        <f t="shared" si="4126"/>
        <v>82797.899999999994</v>
      </c>
      <c r="AV1646" s="31"/>
      <c r="AW1646" s="32"/>
      <c r="AX1646" s="32">
        <v>108</v>
      </c>
      <c r="AY1646" s="1"/>
      <c r="AZ1646" s="1"/>
      <c r="BA1646" s="1"/>
      <c r="BB1646" s="1"/>
      <c r="BC1646" s="1"/>
      <c r="BD1646" s="1"/>
      <c r="BE1646" s="1"/>
    </row>
    <row r="1647" s="24" customFormat="1" ht="15">
      <c r="A1647" s="25" t="s">
        <v>524</v>
      </c>
      <c r="B1647" s="25" t="s">
        <v>61</v>
      </c>
      <c r="C1647" s="25" t="s">
        <v>329</v>
      </c>
      <c r="D1647" s="25"/>
      <c r="E1647" s="25"/>
      <c r="F1647" s="26" t="s">
        <v>495</v>
      </c>
      <c r="G1647" s="27">
        <f t="shared" si="4133"/>
        <v>297960.89999999997</v>
      </c>
      <c r="H1647" s="27">
        <f t="shared" si="4134"/>
        <v>147919.79999999999</v>
      </c>
      <c r="I1647" s="27">
        <f t="shared" si="4135"/>
        <v>78597</v>
      </c>
      <c r="J1647" s="27">
        <f t="shared" si="4136"/>
        <v>-3660</v>
      </c>
      <c r="K1647" s="27">
        <f t="shared" si="4137"/>
        <v>0</v>
      </c>
      <c r="L1647" s="27">
        <f t="shared" si="4138"/>
        <v>0</v>
      </c>
      <c r="M1647" s="27">
        <f t="shared" si="4094"/>
        <v>294300.89999999997</v>
      </c>
      <c r="N1647" s="27">
        <f t="shared" si="4095"/>
        <v>147919.79999999999</v>
      </c>
      <c r="O1647" s="27">
        <f t="shared" si="4096"/>
        <v>78597</v>
      </c>
      <c r="P1647" s="27">
        <f>P1648</f>
        <v>0</v>
      </c>
      <c r="Q1647" s="27">
        <f>Q1648</f>
        <v>0</v>
      </c>
      <c r="R1647" s="27">
        <f>R1648</f>
        <v>-8333.2009999999991</v>
      </c>
      <c r="S1647" s="27">
        <f>S1648</f>
        <v>0</v>
      </c>
      <c r="T1647" s="27">
        <f>T1648</f>
        <v>0</v>
      </c>
      <c r="U1647" s="27">
        <f>U1648</f>
        <v>0</v>
      </c>
      <c r="V1647" s="27">
        <f>V1648</f>
        <v>0</v>
      </c>
      <c r="W1647" s="27">
        <f>W1648</f>
        <v>0</v>
      </c>
      <c r="X1647" s="27">
        <f>X1648</f>
        <v>0</v>
      </c>
      <c r="Y1647" s="27">
        <f>Y1648</f>
        <v>0</v>
      </c>
      <c r="Z1647" s="27">
        <f>Z1648</f>
        <v>0</v>
      </c>
      <c r="AA1647" s="27">
        <f>AA1648</f>
        <v>0</v>
      </c>
      <c r="AB1647" s="27">
        <f>AB1648</f>
        <v>0</v>
      </c>
      <c r="AC1647" s="27">
        <f t="shared" si="4127"/>
        <v>285967.69899999996</v>
      </c>
      <c r="AD1647" s="27">
        <f t="shared" si="4128"/>
        <v>147919.79999999999</v>
      </c>
      <c r="AE1647" s="27">
        <f t="shared" si="4129"/>
        <v>78597</v>
      </c>
      <c r="AF1647" s="27">
        <f>AF1648</f>
        <v>0</v>
      </c>
      <c r="AG1647" s="27">
        <f t="shared" si="4130"/>
        <v>285967.69899999996</v>
      </c>
      <c r="AH1647" s="27">
        <f t="shared" si="4131"/>
        <v>147919.79999999999</v>
      </c>
      <c r="AI1647" s="27">
        <f t="shared" si="4132"/>
        <v>78597</v>
      </c>
      <c r="AJ1647" s="27">
        <f>AJ1648</f>
        <v>0</v>
      </c>
      <c r="AK1647" s="27">
        <f>AK1648</f>
        <v>0</v>
      </c>
      <c r="AL1647" s="27">
        <f>AL1648</f>
        <v>48000</v>
      </c>
      <c r="AM1647" s="27">
        <f>AM1648</f>
        <v>0</v>
      </c>
      <c r="AN1647" s="27">
        <f>AN1648</f>
        <v>0</v>
      </c>
      <c r="AO1647" s="27">
        <f>AO1648</f>
        <v>0</v>
      </c>
      <c r="AP1647" s="27">
        <f>AP1648</f>
        <v>0</v>
      </c>
      <c r="AQ1647" s="27">
        <f>AQ1648</f>
        <v>0</v>
      </c>
      <c r="AR1647" s="27">
        <f>AR1648</f>
        <v>0</v>
      </c>
      <c r="AS1647" s="27">
        <f t="shared" si="4124"/>
        <v>333967.69899999996</v>
      </c>
      <c r="AT1647" s="27">
        <f t="shared" si="4125"/>
        <v>147919.79999999999</v>
      </c>
      <c r="AU1647" s="27">
        <f t="shared" si="4126"/>
        <v>78597</v>
      </c>
      <c r="AV1647" s="27">
        <f>AV1648</f>
        <v>0</v>
      </c>
      <c r="AW1647" s="28"/>
      <c r="AX1647" s="28"/>
      <c r="AY1647" s="24"/>
      <c r="AZ1647" s="24"/>
      <c r="BA1647" s="24"/>
      <c r="BB1647" s="24"/>
      <c r="BC1647" s="24"/>
      <c r="BD1647" s="24"/>
      <c r="BE1647" s="24"/>
    </row>
    <row r="1648" ht="30">
      <c r="A1648" s="29" t="s">
        <v>524</v>
      </c>
      <c r="B1648" s="29" t="s">
        <v>61</v>
      </c>
      <c r="C1648" s="29" t="s">
        <v>329</v>
      </c>
      <c r="D1648" s="29" t="s">
        <v>465</v>
      </c>
      <c r="E1648" s="29"/>
      <c r="F1648" s="30" t="s">
        <v>466</v>
      </c>
      <c r="G1648" s="31">
        <f>G1671+G1649+G1663</f>
        <v>297960.89999999997</v>
      </c>
      <c r="H1648" s="31">
        <f>H1671+H1649+H1663</f>
        <v>147919.79999999999</v>
      </c>
      <c r="I1648" s="31">
        <f>I1671+I1649+I1663</f>
        <v>78597</v>
      </c>
      <c r="J1648" s="31">
        <f>J1671+J1649+J1663</f>
        <v>-3660</v>
      </c>
      <c r="K1648" s="31">
        <f>K1671+K1649+K1663</f>
        <v>0</v>
      </c>
      <c r="L1648" s="31">
        <f>L1671+L1649+L1663</f>
        <v>0</v>
      </c>
      <c r="M1648" s="31">
        <f t="shared" si="4094"/>
        <v>294300.89999999997</v>
      </c>
      <c r="N1648" s="31">
        <f t="shared" si="4095"/>
        <v>147919.79999999999</v>
      </c>
      <c r="O1648" s="31">
        <f t="shared" si="4096"/>
        <v>78597</v>
      </c>
      <c r="P1648" s="31">
        <f>P1671+P1649+P1663</f>
        <v>0</v>
      </c>
      <c r="Q1648" s="31">
        <f>Q1671+Q1649+Q1663</f>
        <v>0</v>
      </c>
      <c r="R1648" s="31">
        <f>R1671+R1649+R1663</f>
        <v>-8333.2009999999991</v>
      </c>
      <c r="S1648" s="31">
        <f>S1671+S1649+S1663</f>
        <v>0</v>
      </c>
      <c r="T1648" s="31">
        <f>T1671+T1649+T1663</f>
        <v>0</v>
      </c>
      <c r="U1648" s="31">
        <f>U1671+U1649+U1663</f>
        <v>0</v>
      </c>
      <c r="V1648" s="31">
        <f>V1671+V1649+V1663</f>
        <v>0</v>
      </c>
      <c r="W1648" s="31">
        <f>W1671+W1649+W1663</f>
        <v>0</v>
      </c>
      <c r="X1648" s="31">
        <f>X1671+X1649+X1663</f>
        <v>0</v>
      </c>
      <c r="Y1648" s="31">
        <f>Y1671+Y1649+Y1663</f>
        <v>0</v>
      </c>
      <c r="Z1648" s="31">
        <f>Z1671+Z1649+Z1663</f>
        <v>0</v>
      </c>
      <c r="AA1648" s="31">
        <f>AA1671+AA1649+AA1663</f>
        <v>0</v>
      </c>
      <c r="AB1648" s="31">
        <f>AB1671+AB1649+AB1663</f>
        <v>0</v>
      </c>
      <c r="AC1648" s="31">
        <f t="shared" si="4127"/>
        <v>285967.69899999996</v>
      </c>
      <c r="AD1648" s="31">
        <f t="shared" si="4128"/>
        <v>147919.79999999999</v>
      </c>
      <c r="AE1648" s="31">
        <f t="shared" si="4129"/>
        <v>78597</v>
      </c>
      <c r="AF1648" s="31">
        <f>AF1671+AF1649+AF1663</f>
        <v>0</v>
      </c>
      <c r="AG1648" s="31">
        <f t="shared" si="4130"/>
        <v>285967.69899999996</v>
      </c>
      <c r="AH1648" s="31">
        <f t="shared" si="4131"/>
        <v>147919.79999999999</v>
      </c>
      <c r="AI1648" s="31">
        <f t="shared" si="4132"/>
        <v>78597</v>
      </c>
      <c r="AJ1648" s="31">
        <f>AJ1671+AJ1649+AJ1663</f>
        <v>0</v>
      </c>
      <c r="AK1648" s="31">
        <f>AK1671+AK1649+AK1663</f>
        <v>0</v>
      </c>
      <c r="AL1648" s="31">
        <f>AL1671+AL1649+AL1663</f>
        <v>48000</v>
      </c>
      <c r="AM1648" s="31">
        <f>AM1671+AM1649+AM1663</f>
        <v>0</v>
      </c>
      <c r="AN1648" s="31">
        <f>AN1671+AN1649+AN1663</f>
        <v>0</v>
      </c>
      <c r="AO1648" s="31">
        <f>AO1671+AO1649+AO1663</f>
        <v>0</v>
      </c>
      <c r="AP1648" s="31">
        <f>AP1671+AP1649+AP1663</f>
        <v>0</v>
      </c>
      <c r="AQ1648" s="31">
        <f>AQ1671+AQ1649+AQ1663</f>
        <v>0</v>
      </c>
      <c r="AR1648" s="31">
        <f>AR1671+AR1649+AR1663</f>
        <v>0</v>
      </c>
      <c r="AS1648" s="31">
        <f t="shared" si="4124"/>
        <v>333967.69899999996</v>
      </c>
      <c r="AT1648" s="31">
        <f t="shared" si="4125"/>
        <v>147919.79999999999</v>
      </c>
      <c r="AU1648" s="31">
        <f t="shared" si="4126"/>
        <v>78597</v>
      </c>
      <c r="AV1648" s="31">
        <f>AV1671+AV1649+AV1663</f>
        <v>0</v>
      </c>
      <c r="AW1648" s="32"/>
      <c r="AX1648" s="32"/>
      <c r="AY1648" s="1"/>
      <c r="AZ1648" s="1"/>
      <c r="BA1648" s="1"/>
      <c r="BB1648" s="1"/>
      <c r="BC1648" s="1"/>
      <c r="BD1648" s="1"/>
      <c r="BE1648" s="1"/>
    </row>
    <row r="1649" ht="30">
      <c r="A1649" s="29" t="s">
        <v>524</v>
      </c>
      <c r="B1649" s="29" t="s">
        <v>61</v>
      </c>
      <c r="C1649" s="29" t="s">
        <v>329</v>
      </c>
      <c r="D1649" s="29" t="s">
        <v>531</v>
      </c>
      <c r="E1649" s="29"/>
      <c r="F1649" s="30" t="s">
        <v>165</v>
      </c>
      <c r="G1649" s="31">
        <f t="shared" ref="G1649:G1671" si="4139">G1650</f>
        <v>197644</v>
      </c>
      <c r="H1649" s="31">
        <f t="shared" ref="H1649:H1663" si="4140">H1650</f>
        <v>77044</v>
      </c>
      <c r="I1649" s="31">
        <f t="shared" ref="I1649:I1663" si="4141">I1650</f>
        <v>0</v>
      </c>
      <c r="J1649" s="31">
        <f>J1650</f>
        <v>0</v>
      </c>
      <c r="K1649" s="31">
        <f>K1650</f>
        <v>0</v>
      </c>
      <c r="L1649" s="31">
        <f>L1650</f>
        <v>0</v>
      </c>
      <c r="M1649" s="31">
        <f t="shared" si="4094"/>
        <v>197644</v>
      </c>
      <c r="N1649" s="31">
        <f t="shared" si="4095"/>
        <v>77044</v>
      </c>
      <c r="O1649" s="31">
        <f t="shared" si="4096"/>
        <v>0</v>
      </c>
      <c r="P1649" s="31">
        <f>P1650</f>
        <v>0</v>
      </c>
      <c r="Q1649" s="31">
        <f>Q1650</f>
        <v>0</v>
      </c>
      <c r="R1649" s="31">
        <f>R1650</f>
        <v>0</v>
      </c>
      <c r="S1649" s="31">
        <f>S1650</f>
        <v>0</v>
      </c>
      <c r="T1649" s="31">
        <f>T1650</f>
        <v>0</v>
      </c>
      <c r="U1649" s="31">
        <f>U1650</f>
        <v>0</v>
      </c>
      <c r="V1649" s="31">
        <f>V1650</f>
        <v>0</v>
      </c>
      <c r="W1649" s="31">
        <f>W1650</f>
        <v>0</v>
      </c>
      <c r="X1649" s="31">
        <f>X1650</f>
        <v>0</v>
      </c>
      <c r="Y1649" s="31">
        <f>Y1650</f>
        <v>0</v>
      </c>
      <c r="Z1649" s="31">
        <f>Z1650</f>
        <v>0</v>
      </c>
      <c r="AA1649" s="31">
        <f>AA1650</f>
        <v>0</v>
      </c>
      <c r="AB1649" s="31">
        <f>AB1650</f>
        <v>0</v>
      </c>
      <c r="AC1649" s="31">
        <f t="shared" si="4127"/>
        <v>197644</v>
      </c>
      <c r="AD1649" s="31">
        <f t="shared" si="4128"/>
        <v>77044</v>
      </c>
      <c r="AE1649" s="31">
        <f t="shared" si="4129"/>
        <v>0</v>
      </c>
      <c r="AF1649" s="31">
        <f>AF1650</f>
        <v>0</v>
      </c>
      <c r="AG1649" s="31">
        <f t="shared" si="4130"/>
        <v>197644</v>
      </c>
      <c r="AH1649" s="31">
        <f t="shared" si="4131"/>
        <v>77044</v>
      </c>
      <c r="AI1649" s="31">
        <f t="shared" si="4132"/>
        <v>0</v>
      </c>
      <c r="AJ1649" s="31">
        <f>AJ1650</f>
        <v>0</v>
      </c>
      <c r="AK1649" s="31">
        <f>AK1650</f>
        <v>0</v>
      </c>
      <c r="AL1649" s="31">
        <f>AL1650</f>
        <v>0</v>
      </c>
      <c r="AM1649" s="31">
        <f>AM1650</f>
        <v>0</v>
      </c>
      <c r="AN1649" s="31">
        <f>AN1650</f>
        <v>0</v>
      </c>
      <c r="AO1649" s="31">
        <f>AO1650</f>
        <v>0</v>
      </c>
      <c r="AP1649" s="31">
        <f>AP1650</f>
        <v>0</v>
      </c>
      <c r="AQ1649" s="31">
        <f>AQ1650</f>
        <v>0</v>
      </c>
      <c r="AR1649" s="31">
        <f>AR1650</f>
        <v>0</v>
      </c>
      <c r="AS1649" s="31">
        <f t="shared" si="4124"/>
        <v>197644</v>
      </c>
      <c r="AT1649" s="31">
        <f t="shared" si="4125"/>
        <v>77044</v>
      </c>
      <c r="AU1649" s="31">
        <f t="shared" si="4126"/>
        <v>0</v>
      </c>
      <c r="AV1649" s="31">
        <f>AV1650</f>
        <v>0</v>
      </c>
      <c r="AW1649" s="32"/>
      <c r="AX1649" s="32"/>
      <c r="AY1649" s="1"/>
      <c r="AZ1649" s="1"/>
      <c r="BA1649" s="1"/>
      <c r="BB1649" s="1"/>
      <c r="BC1649" s="1"/>
      <c r="BD1649" s="1"/>
      <c r="BE1649" s="1"/>
    </row>
    <row r="1650" ht="30">
      <c r="A1650" s="29" t="s">
        <v>524</v>
      </c>
      <c r="B1650" s="29" t="s">
        <v>61</v>
      </c>
      <c r="C1650" s="29" t="s">
        <v>329</v>
      </c>
      <c r="D1650" s="29" t="s">
        <v>553</v>
      </c>
      <c r="E1650" s="29"/>
      <c r="F1650" s="30" t="s">
        <v>554</v>
      </c>
      <c r="G1650" s="31">
        <f>G1651+G1653+G1655+G1657+G1659+G1661</f>
        <v>197644</v>
      </c>
      <c r="H1650" s="31">
        <f>H1651+H1653+H1655+H1657+H1659+H1661</f>
        <v>77044</v>
      </c>
      <c r="I1650" s="31">
        <f>I1651+I1653+I1655+I1657+I1659+I1661</f>
        <v>0</v>
      </c>
      <c r="J1650" s="31">
        <f>J1651+J1653+J1655+J1657+J1659+J1661</f>
        <v>0</v>
      </c>
      <c r="K1650" s="31">
        <f>K1651+K1653+K1655+K1657+K1659+K1661</f>
        <v>0</v>
      </c>
      <c r="L1650" s="31">
        <f>L1651+L1653+L1655+L1657+L1659+L1661</f>
        <v>0</v>
      </c>
      <c r="M1650" s="31">
        <f t="shared" si="4094"/>
        <v>197644</v>
      </c>
      <c r="N1650" s="31">
        <f t="shared" si="4095"/>
        <v>77044</v>
      </c>
      <c r="O1650" s="31">
        <f t="shared" si="4096"/>
        <v>0</v>
      </c>
      <c r="P1650" s="31">
        <f>P1651+P1653+P1655+P1657+P1659+P1661</f>
        <v>0</v>
      </c>
      <c r="Q1650" s="31">
        <f>Q1651+Q1653+Q1655+Q1657+Q1659+Q1661</f>
        <v>0</v>
      </c>
      <c r="R1650" s="31">
        <f>R1651+R1653+R1655+R1657+R1659+R1661</f>
        <v>0</v>
      </c>
      <c r="S1650" s="31">
        <f>S1651+S1653+S1655+S1657+S1659+S1661</f>
        <v>0</v>
      </c>
      <c r="T1650" s="31">
        <f>T1651+T1653+T1655+T1657+T1659+T1661</f>
        <v>0</v>
      </c>
      <c r="U1650" s="31">
        <f>U1651+U1653+U1655+U1657+U1659+U1661</f>
        <v>0</v>
      </c>
      <c r="V1650" s="31">
        <f>V1651+V1653+V1655+V1657+V1659+V1661</f>
        <v>0</v>
      </c>
      <c r="W1650" s="31">
        <f>W1651+W1653+W1655+W1657+W1659+W1661</f>
        <v>0</v>
      </c>
      <c r="X1650" s="31">
        <f>X1651+X1653+X1655+X1657+X1659+X1661</f>
        <v>0</v>
      </c>
      <c r="Y1650" s="31">
        <f>Y1651+Y1653+Y1655+Y1657+Y1659+Y1661</f>
        <v>0</v>
      </c>
      <c r="Z1650" s="31">
        <f>Z1651+Z1653+Z1655+Z1657+Z1659+Z1661</f>
        <v>0</v>
      </c>
      <c r="AA1650" s="31">
        <f>AA1651+AA1653+AA1655+AA1657+AA1659+AA1661</f>
        <v>0</v>
      </c>
      <c r="AB1650" s="31">
        <f>AB1651+AB1653+AB1655+AB1657+AB1659+AB1661</f>
        <v>0</v>
      </c>
      <c r="AC1650" s="31">
        <f t="shared" si="4127"/>
        <v>197644</v>
      </c>
      <c r="AD1650" s="31">
        <f t="shared" si="4128"/>
        <v>77044</v>
      </c>
      <c r="AE1650" s="31">
        <f t="shared" si="4129"/>
        <v>0</v>
      </c>
      <c r="AF1650" s="31">
        <f>AF1651+AF1653+AF1655+AF1657+AF1659+AF1661</f>
        <v>0</v>
      </c>
      <c r="AG1650" s="31">
        <f t="shared" si="4130"/>
        <v>197644</v>
      </c>
      <c r="AH1650" s="31">
        <f t="shared" si="4131"/>
        <v>77044</v>
      </c>
      <c r="AI1650" s="31">
        <f t="shared" si="4132"/>
        <v>0</v>
      </c>
      <c r="AJ1650" s="31">
        <f>AJ1651+AJ1653+AJ1655+AJ1657+AJ1659+AJ1661</f>
        <v>0</v>
      </c>
      <c r="AK1650" s="31">
        <f>AK1651+AK1653+AK1655+AK1657+AK1659+AK1661</f>
        <v>0</v>
      </c>
      <c r="AL1650" s="31">
        <f>AL1651+AL1653+AL1655+AL1657+AL1659+AL1661</f>
        <v>0</v>
      </c>
      <c r="AM1650" s="31">
        <f>AM1651+AM1653+AM1655+AM1657+AM1659+AM1661</f>
        <v>0</v>
      </c>
      <c r="AN1650" s="31">
        <f>AN1651+AN1653+AN1655+AN1657+AN1659+AN1661</f>
        <v>0</v>
      </c>
      <c r="AO1650" s="31">
        <f>AO1651+AO1653+AO1655+AO1657+AO1659+AO1661</f>
        <v>0</v>
      </c>
      <c r="AP1650" s="31">
        <f>AP1651+AP1653+AP1655+AP1657+AP1659+AP1661</f>
        <v>0</v>
      </c>
      <c r="AQ1650" s="31">
        <f>AQ1651+AQ1653+AQ1655+AQ1657+AQ1659+AQ1661</f>
        <v>0</v>
      </c>
      <c r="AR1650" s="31">
        <f>AR1651+AR1653+AR1655+AR1657+AR1659+AR1661</f>
        <v>0</v>
      </c>
      <c r="AS1650" s="31">
        <f t="shared" si="4124"/>
        <v>197644</v>
      </c>
      <c r="AT1650" s="31">
        <f t="shared" si="4125"/>
        <v>77044</v>
      </c>
      <c r="AU1650" s="31">
        <f t="shared" si="4126"/>
        <v>0</v>
      </c>
      <c r="AV1650" s="31">
        <f>AV1651+AV1653+AV1655+AV1657+AV1659+AV1661</f>
        <v>0</v>
      </c>
      <c r="AW1650" s="32"/>
      <c r="AX1650" s="32"/>
      <c r="AY1650" s="1"/>
      <c r="AZ1650" s="1"/>
      <c r="BA1650" s="1"/>
      <c r="BB1650" s="1"/>
      <c r="BC1650" s="1"/>
      <c r="BD1650" s="1"/>
      <c r="BE1650" s="1"/>
    </row>
    <row r="1651" ht="15">
      <c r="A1651" s="29" t="s">
        <v>524</v>
      </c>
      <c r="B1651" s="29" t="s">
        <v>61</v>
      </c>
      <c r="C1651" s="29" t="s">
        <v>329</v>
      </c>
      <c r="D1651" s="29" t="s">
        <v>555</v>
      </c>
      <c r="E1651" s="29"/>
      <c r="F1651" s="30" t="s">
        <v>556</v>
      </c>
      <c r="G1651" s="31">
        <f t="shared" si="4139"/>
        <v>39000</v>
      </c>
      <c r="H1651" s="31">
        <f>H1652</f>
        <v>0</v>
      </c>
      <c r="I1651" s="31">
        <f>I1652</f>
        <v>0</v>
      </c>
      <c r="J1651" s="31">
        <f>J1652</f>
        <v>0</v>
      </c>
      <c r="K1651" s="31">
        <f>K1652</f>
        <v>0</v>
      </c>
      <c r="L1651" s="31">
        <f>L1652</f>
        <v>0</v>
      </c>
      <c r="M1651" s="31">
        <f t="shared" si="4094"/>
        <v>39000</v>
      </c>
      <c r="N1651" s="31">
        <f t="shared" si="4095"/>
        <v>0</v>
      </c>
      <c r="O1651" s="31">
        <f t="shared" si="4096"/>
        <v>0</v>
      </c>
      <c r="P1651" s="31">
        <f>P1652</f>
        <v>0</v>
      </c>
      <c r="Q1651" s="31">
        <f>Q1652</f>
        <v>0</v>
      </c>
      <c r="R1651" s="31">
        <f>R1652</f>
        <v>0</v>
      </c>
      <c r="S1651" s="31">
        <f>S1652</f>
        <v>0</v>
      </c>
      <c r="T1651" s="31">
        <f>T1652</f>
        <v>0</v>
      </c>
      <c r="U1651" s="31">
        <f>U1652</f>
        <v>0</v>
      </c>
      <c r="V1651" s="31">
        <f>V1652</f>
        <v>0</v>
      </c>
      <c r="W1651" s="31">
        <f>W1652</f>
        <v>0</v>
      </c>
      <c r="X1651" s="31">
        <f>X1652</f>
        <v>0</v>
      </c>
      <c r="Y1651" s="31">
        <f>Y1652</f>
        <v>0</v>
      </c>
      <c r="Z1651" s="31">
        <f>Z1652</f>
        <v>0</v>
      </c>
      <c r="AA1651" s="31">
        <f>AA1652</f>
        <v>0</v>
      </c>
      <c r="AB1651" s="31">
        <f>AB1652</f>
        <v>0</v>
      </c>
      <c r="AC1651" s="31">
        <f t="shared" si="4127"/>
        <v>39000</v>
      </c>
      <c r="AD1651" s="31">
        <f t="shared" si="4128"/>
        <v>0</v>
      </c>
      <c r="AE1651" s="31">
        <f t="shared" si="4129"/>
        <v>0</v>
      </c>
      <c r="AF1651" s="31">
        <f>AF1652</f>
        <v>0</v>
      </c>
      <c r="AG1651" s="31">
        <f t="shared" si="4130"/>
        <v>39000</v>
      </c>
      <c r="AH1651" s="31">
        <f t="shared" si="4131"/>
        <v>0</v>
      </c>
      <c r="AI1651" s="31">
        <f t="shared" si="4132"/>
        <v>0</v>
      </c>
      <c r="AJ1651" s="31">
        <f>AJ1652</f>
        <v>0</v>
      </c>
      <c r="AK1651" s="31">
        <f>AK1652</f>
        <v>0</v>
      </c>
      <c r="AL1651" s="31">
        <f>AL1652</f>
        <v>0</v>
      </c>
      <c r="AM1651" s="31">
        <f>AM1652</f>
        <v>0</v>
      </c>
      <c r="AN1651" s="31">
        <f>AN1652</f>
        <v>0</v>
      </c>
      <c r="AO1651" s="31">
        <f>AO1652</f>
        <v>0</v>
      </c>
      <c r="AP1651" s="31">
        <f>AP1652</f>
        <v>0</v>
      </c>
      <c r="AQ1651" s="31">
        <f>AQ1652</f>
        <v>0</v>
      </c>
      <c r="AR1651" s="31">
        <f>AR1652</f>
        <v>0</v>
      </c>
      <c r="AS1651" s="31">
        <f t="shared" si="4124"/>
        <v>39000</v>
      </c>
      <c r="AT1651" s="31">
        <f t="shared" si="4125"/>
        <v>0</v>
      </c>
      <c r="AU1651" s="31">
        <f t="shared" si="4126"/>
        <v>0</v>
      </c>
      <c r="AV1651" s="31">
        <f>AV1652</f>
        <v>0</v>
      </c>
      <c r="AW1651" s="32"/>
      <c r="AX1651" s="32"/>
      <c r="AY1651" s="1"/>
      <c r="AZ1651" s="1"/>
      <c r="BA1651" s="1"/>
      <c r="BB1651" s="1"/>
      <c r="BC1651" s="1"/>
      <c r="BD1651" s="1"/>
      <c r="BE1651" s="1"/>
    </row>
    <row r="1652" ht="30">
      <c r="A1652" s="29" t="s">
        <v>524</v>
      </c>
      <c r="B1652" s="29" t="s">
        <v>61</v>
      </c>
      <c r="C1652" s="29" t="s">
        <v>329</v>
      </c>
      <c r="D1652" s="29" t="s">
        <v>555</v>
      </c>
      <c r="E1652" s="29" t="s">
        <v>335</v>
      </c>
      <c r="F1652" s="30" t="s">
        <v>336</v>
      </c>
      <c r="G1652" s="31">
        <v>39000</v>
      </c>
      <c r="H1652" s="31"/>
      <c r="I1652" s="31"/>
      <c r="J1652" s="31"/>
      <c r="K1652" s="31"/>
      <c r="L1652" s="31"/>
      <c r="M1652" s="31">
        <f t="shared" si="4094"/>
        <v>39000</v>
      </c>
      <c r="N1652" s="31">
        <f t="shared" si="4095"/>
        <v>0</v>
      </c>
      <c r="O1652" s="31">
        <f t="shared" si="4096"/>
        <v>0</v>
      </c>
      <c r="P1652" s="31"/>
      <c r="Q1652" s="31"/>
      <c r="R1652" s="31"/>
      <c r="S1652" s="31"/>
      <c r="T1652" s="31"/>
      <c r="U1652" s="31"/>
      <c r="V1652" s="31"/>
      <c r="W1652" s="31"/>
      <c r="X1652" s="31"/>
      <c r="Y1652" s="31"/>
      <c r="Z1652" s="31"/>
      <c r="AA1652" s="31"/>
      <c r="AB1652" s="31"/>
      <c r="AC1652" s="31">
        <f t="shared" si="4127"/>
        <v>39000</v>
      </c>
      <c r="AD1652" s="31">
        <f t="shared" si="4128"/>
        <v>0</v>
      </c>
      <c r="AE1652" s="31">
        <f t="shared" si="4129"/>
        <v>0</v>
      </c>
      <c r="AF1652" s="31"/>
      <c r="AG1652" s="31">
        <f t="shared" si="4130"/>
        <v>39000</v>
      </c>
      <c r="AH1652" s="31">
        <f t="shared" si="4131"/>
        <v>0</v>
      </c>
      <c r="AI1652" s="31">
        <f t="shared" si="4132"/>
        <v>0</v>
      </c>
      <c r="AJ1652" s="31"/>
      <c r="AK1652" s="31"/>
      <c r="AL1652" s="31"/>
      <c r="AM1652" s="31"/>
      <c r="AN1652" s="31"/>
      <c r="AO1652" s="31"/>
      <c r="AP1652" s="31"/>
      <c r="AQ1652" s="31"/>
      <c r="AR1652" s="31"/>
      <c r="AS1652" s="31">
        <f t="shared" si="4124"/>
        <v>39000</v>
      </c>
      <c r="AT1652" s="31">
        <f t="shared" si="4125"/>
        <v>0</v>
      </c>
      <c r="AU1652" s="31">
        <f t="shared" si="4126"/>
        <v>0</v>
      </c>
      <c r="AV1652" s="31"/>
      <c r="AW1652" s="32"/>
      <c r="AX1652" s="32"/>
      <c r="AY1652" s="1"/>
      <c r="AZ1652" s="1"/>
      <c r="BA1652" s="1"/>
      <c r="BB1652" s="1"/>
      <c r="BC1652" s="1"/>
      <c r="BD1652" s="1"/>
      <c r="BE1652" s="1"/>
    </row>
    <row r="1653" ht="15">
      <c r="A1653" s="29" t="s">
        <v>524</v>
      </c>
      <c r="B1653" s="29" t="s">
        <v>61</v>
      </c>
      <c r="C1653" s="29" t="s">
        <v>329</v>
      </c>
      <c r="D1653" s="29" t="s">
        <v>557</v>
      </c>
      <c r="E1653" s="29"/>
      <c r="F1653" s="30" t="s">
        <v>558</v>
      </c>
      <c r="G1653" s="31">
        <f t="shared" si="4139"/>
        <v>0</v>
      </c>
      <c r="H1653" s="31">
        <f>H1654</f>
        <v>55200</v>
      </c>
      <c r="I1653" s="31">
        <f>I1654</f>
        <v>0</v>
      </c>
      <c r="J1653" s="31">
        <f>J1654</f>
        <v>0</v>
      </c>
      <c r="K1653" s="31">
        <f>K1654</f>
        <v>0</v>
      </c>
      <c r="L1653" s="31">
        <f>L1654</f>
        <v>0</v>
      </c>
      <c r="M1653" s="31">
        <f t="shared" si="4094"/>
        <v>0</v>
      </c>
      <c r="N1653" s="31">
        <f t="shared" si="4095"/>
        <v>55200</v>
      </c>
      <c r="O1653" s="31">
        <f t="shared" si="4096"/>
        <v>0</v>
      </c>
      <c r="P1653" s="31">
        <f>P1654</f>
        <v>0</v>
      </c>
      <c r="Q1653" s="31">
        <f>Q1654</f>
        <v>0</v>
      </c>
      <c r="R1653" s="31">
        <f>R1654</f>
        <v>0</v>
      </c>
      <c r="S1653" s="31">
        <f>S1654</f>
        <v>0</v>
      </c>
      <c r="T1653" s="31">
        <f>T1654</f>
        <v>0</v>
      </c>
      <c r="U1653" s="31">
        <f>U1654</f>
        <v>0</v>
      </c>
      <c r="V1653" s="31">
        <f>V1654</f>
        <v>0</v>
      </c>
      <c r="W1653" s="31">
        <f>W1654</f>
        <v>0</v>
      </c>
      <c r="X1653" s="31">
        <f>X1654</f>
        <v>0</v>
      </c>
      <c r="Y1653" s="31">
        <f>Y1654</f>
        <v>0</v>
      </c>
      <c r="Z1653" s="31">
        <f>Z1654</f>
        <v>0</v>
      </c>
      <c r="AA1653" s="31">
        <f>AA1654</f>
        <v>0</v>
      </c>
      <c r="AB1653" s="31">
        <f>AB1654</f>
        <v>0</v>
      </c>
      <c r="AC1653" s="31">
        <f t="shared" si="4127"/>
        <v>0</v>
      </c>
      <c r="AD1653" s="31">
        <f t="shared" si="4128"/>
        <v>55200</v>
      </c>
      <c r="AE1653" s="31">
        <f t="shared" si="4129"/>
        <v>0</v>
      </c>
      <c r="AF1653" s="31">
        <f>AF1654</f>
        <v>0</v>
      </c>
      <c r="AG1653" s="31">
        <f t="shared" si="4130"/>
        <v>0</v>
      </c>
      <c r="AH1653" s="31">
        <f t="shared" si="4131"/>
        <v>55200</v>
      </c>
      <c r="AI1653" s="31">
        <f t="shared" si="4132"/>
        <v>0</v>
      </c>
      <c r="AJ1653" s="31">
        <f>AJ1654</f>
        <v>0</v>
      </c>
      <c r="AK1653" s="31">
        <f>AK1654</f>
        <v>0</v>
      </c>
      <c r="AL1653" s="31">
        <f>AL1654</f>
        <v>0</v>
      </c>
      <c r="AM1653" s="31">
        <f>AM1654</f>
        <v>0</v>
      </c>
      <c r="AN1653" s="31">
        <f>AN1654</f>
        <v>0</v>
      </c>
      <c r="AO1653" s="31">
        <f>AO1654</f>
        <v>0</v>
      </c>
      <c r="AP1653" s="31">
        <f>AP1654</f>
        <v>0</v>
      </c>
      <c r="AQ1653" s="31">
        <f>AQ1654</f>
        <v>0</v>
      </c>
      <c r="AR1653" s="31">
        <f>AR1654</f>
        <v>0</v>
      </c>
      <c r="AS1653" s="31">
        <f t="shared" si="4124"/>
        <v>0</v>
      </c>
      <c r="AT1653" s="31">
        <f t="shared" si="4125"/>
        <v>55200</v>
      </c>
      <c r="AU1653" s="31">
        <f t="shared" si="4126"/>
        <v>0</v>
      </c>
      <c r="AV1653" s="31">
        <f>AV1654</f>
        <v>0</v>
      </c>
      <c r="AW1653" s="32"/>
      <c r="AX1653" s="32"/>
      <c r="AY1653" s="1"/>
      <c r="AZ1653" s="1"/>
      <c r="BA1653" s="1"/>
      <c r="BB1653" s="1"/>
      <c r="BC1653" s="1"/>
      <c r="BD1653" s="1"/>
      <c r="BE1653" s="1"/>
    </row>
    <row r="1654" ht="30">
      <c r="A1654" s="29" t="s">
        <v>524</v>
      </c>
      <c r="B1654" s="29" t="s">
        <v>61</v>
      </c>
      <c r="C1654" s="29" t="s">
        <v>329</v>
      </c>
      <c r="D1654" s="29" t="s">
        <v>557</v>
      </c>
      <c r="E1654" s="29" t="s">
        <v>335</v>
      </c>
      <c r="F1654" s="30" t="s">
        <v>336</v>
      </c>
      <c r="G1654" s="31"/>
      <c r="H1654" s="31">
        <v>55200</v>
      </c>
      <c r="I1654" s="31"/>
      <c r="J1654" s="31"/>
      <c r="K1654" s="31"/>
      <c r="L1654" s="31"/>
      <c r="M1654" s="31">
        <f t="shared" si="4094"/>
        <v>0</v>
      </c>
      <c r="N1654" s="31">
        <f t="shared" si="4095"/>
        <v>55200</v>
      </c>
      <c r="O1654" s="31">
        <f t="shared" si="4096"/>
        <v>0</v>
      </c>
      <c r="P1654" s="31"/>
      <c r="Q1654" s="31"/>
      <c r="R1654" s="31"/>
      <c r="S1654" s="31"/>
      <c r="T1654" s="31"/>
      <c r="U1654" s="31"/>
      <c r="V1654" s="31"/>
      <c r="W1654" s="31"/>
      <c r="X1654" s="31"/>
      <c r="Y1654" s="31"/>
      <c r="Z1654" s="31"/>
      <c r="AA1654" s="31"/>
      <c r="AB1654" s="31"/>
      <c r="AC1654" s="31">
        <f t="shared" si="4127"/>
        <v>0</v>
      </c>
      <c r="AD1654" s="31">
        <f t="shared" si="4128"/>
        <v>55200</v>
      </c>
      <c r="AE1654" s="31">
        <f t="shared" si="4129"/>
        <v>0</v>
      </c>
      <c r="AF1654" s="31"/>
      <c r="AG1654" s="31">
        <f t="shared" si="4130"/>
        <v>0</v>
      </c>
      <c r="AH1654" s="31">
        <f t="shared" si="4131"/>
        <v>55200</v>
      </c>
      <c r="AI1654" s="31">
        <f t="shared" si="4132"/>
        <v>0</v>
      </c>
      <c r="AJ1654" s="31"/>
      <c r="AK1654" s="31"/>
      <c r="AL1654" s="31"/>
      <c r="AM1654" s="31"/>
      <c r="AN1654" s="31"/>
      <c r="AO1654" s="31"/>
      <c r="AP1654" s="31"/>
      <c r="AQ1654" s="31"/>
      <c r="AR1654" s="31"/>
      <c r="AS1654" s="31">
        <f t="shared" si="4124"/>
        <v>0</v>
      </c>
      <c r="AT1654" s="31">
        <f t="shared" si="4125"/>
        <v>55200</v>
      </c>
      <c r="AU1654" s="31">
        <f t="shared" si="4126"/>
        <v>0</v>
      </c>
      <c r="AV1654" s="31"/>
      <c r="AW1654" s="32"/>
      <c r="AX1654" s="32"/>
      <c r="AY1654" s="1"/>
      <c r="AZ1654" s="1"/>
      <c r="BA1654" s="1"/>
      <c r="BB1654" s="1"/>
      <c r="BC1654" s="1"/>
      <c r="BD1654" s="1"/>
      <c r="BE1654" s="1"/>
    </row>
    <row r="1655" ht="60">
      <c r="A1655" s="29" t="s">
        <v>524</v>
      </c>
      <c r="B1655" s="29" t="s">
        <v>61</v>
      </c>
      <c r="C1655" s="29" t="s">
        <v>329</v>
      </c>
      <c r="D1655" s="29" t="s">
        <v>559</v>
      </c>
      <c r="E1655" s="29"/>
      <c r="F1655" s="30" t="s">
        <v>560</v>
      </c>
      <c r="G1655" s="31">
        <f t="shared" si="4139"/>
        <v>94706</v>
      </c>
      <c r="H1655" s="31">
        <f>H1656</f>
        <v>0</v>
      </c>
      <c r="I1655" s="31">
        <f>I1656</f>
        <v>0</v>
      </c>
      <c r="J1655" s="31">
        <f>J1656</f>
        <v>0</v>
      </c>
      <c r="K1655" s="31">
        <f>K1656</f>
        <v>0</v>
      </c>
      <c r="L1655" s="31">
        <f>L1656</f>
        <v>0</v>
      </c>
      <c r="M1655" s="31">
        <f t="shared" si="4094"/>
        <v>94706</v>
      </c>
      <c r="N1655" s="31">
        <f t="shared" si="4095"/>
        <v>0</v>
      </c>
      <c r="O1655" s="31">
        <f t="shared" si="4096"/>
        <v>0</v>
      </c>
      <c r="P1655" s="31">
        <f>P1656</f>
        <v>0</v>
      </c>
      <c r="Q1655" s="31">
        <f>Q1656</f>
        <v>0</v>
      </c>
      <c r="R1655" s="31">
        <f>R1656</f>
        <v>0</v>
      </c>
      <c r="S1655" s="31">
        <f>S1656</f>
        <v>0</v>
      </c>
      <c r="T1655" s="31">
        <f>T1656</f>
        <v>0</v>
      </c>
      <c r="U1655" s="31">
        <f>U1656</f>
        <v>0</v>
      </c>
      <c r="V1655" s="31">
        <f>V1656</f>
        <v>0</v>
      </c>
      <c r="W1655" s="31">
        <f>W1656</f>
        <v>0</v>
      </c>
      <c r="X1655" s="31">
        <f>X1656</f>
        <v>0</v>
      </c>
      <c r="Y1655" s="31">
        <f>Y1656</f>
        <v>0</v>
      </c>
      <c r="Z1655" s="31">
        <f>Z1656</f>
        <v>0</v>
      </c>
      <c r="AA1655" s="31">
        <f>AA1656</f>
        <v>0</v>
      </c>
      <c r="AB1655" s="31">
        <f>AB1656</f>
        <v>0</v>
      </c>
      <c r="AC1655" s="31">
        <f t="shared" si="4127"/>
        <v>94706</v>
      </c>
      <c r="AD1655" s="31">
        <f t="shared" si="4128"/>
        <v>0</v>
      </c>
      <c r="AE1655" s="31">
        <f t="shared" si="4129"/>
        <v>0</v>
      </c>
      <c r="AF1655" s="31">
        <f>AF1656</f>
        <v>0</v>
      </c>
      <c r="AG1655" s="31">
        <f t="shared" si="4130"/>
        <v>94706</v>
      </c>
      <c r="AH1655" s="31">
        <f t="shared" si="4131"/>
        <v>0</v>
      </c>
      <c r="AI1655" s="31">
        <f t="shared" si="4132"/>
        <v>0</v>
      </c>
      <c r="AJ1655" s="31">
        <f>AJ1656</f>
        <v>0</v>
      </c>
      <c r="AK1655" s="31">
        <f>AK1656</f>
        <v>0</v>
      </c>
      <c r="AL1655" s="31">
        <f>AL1656</f>
        <v>0</v>
      </c>
      <c r="AM1655" s="31">
        <f>AM1656</f>
        <v>0</v>
      </c>
      <c r="AN1655" s="31">
        <f>AN1656</f>
        <v>0</v>
      </c>
      <c r="AO1655" s="31">
        <f>AO1656</f>
        <v>0</v>
      </c>
      <c r="AP1655" s="31">
        <f>AP1656</f>
        <v>0</v>
      </c>
      <c r="AQ1655" s="31">
        <f>AQ1656</f>
        <v>0</v>
      </c>
      <c r="AR1655" s="31">
        <f>AR1656</f>
        <v>0</v>
      </c>
      <c r="AS1655" s="31">
        <f t="shared" si="4124"/>
        <v>94706</v>
      </c>
      <c r="AT1655" s="31">
        <f t="shared" si="4125"/>
        <v>0</v>
      </c>
      <c r="AU1655" s="31">
        <f t="shared" si="4126"/>
        <v>0</v>
      </c>
      <c r="AV1655" s="31">
        <f>AV1656</f>
        <v>0</v>
      </c>
      <c r="AW1655" s="32"/>
      <c r="AX1655" s="32"/>
      <c r="AY1655" s="1"/>
      <c r="AZ1655" s="1"/>
      <c r="BA1655" s="1"/>
      <c r="BB1655" s="1"/>
      <c r="BC1655" s="1"/>
      <c r="BD1655" s="1"/>
      <c r="BE1655" s="1"/>
    </row>
    <row r="1656" ht="30">
      <c r="A1656" s="29" t="s">
        <v>524</v>
      </c>
      <c r="B1656" s="29" t="s">
        <v>61</v>
      </c>
      <c r="C1656" s="29" t="s">
        <v>329</v>
      </c>
      <c r="D1656" s="29" t="s">
        <v>559</v>
      </c>
      <c r="E1656" s="29" t="s">
        <v>335</v>
      </c>
      <c r="F1656" s="30" t="s">
        <v>336</v>
      </c>
      <c r="G1656" s="31">
        <v>94706</v>
      </c>
      <c r="H1656" s="31"/>
      <c r="I1656" s="31"/>
      <c r="J1656" s="31"/>
      <c r="K1656" s="31"/>
      <c r="L1656" s="31"/>
      <c r="M1656" s="31">
        <f t="shared" si="4094"/>
        <v>94706</v>
      </c>
      <c r="N1656" s="31">
        <f t="shared" si="4095"/>
        <v>0</v>
      </c>
      <c r="O1656" s="31">
        <f t="shared" si="4096"/>
        <v>0</v>
      </c>
      <c r="P1656" s="31"/>
      <c r="Q1656" s="31"/>
      <c r="R1656" s="31"/>
      <c r="S1656" s="31"/>
      <c r="T1656" s="31"/>
      <c r="U1656" s="31"/>
      <c r="V1656" s="31"/>
      <c r="W1656" s="31"/>
      <c r="X1656" s="31"/>
      <c r="Y1656" s="31"/>
      <c r="Z1656" s="31"/>
      <c r="AA1656" s="31"/>
      <c r="AB1656" s="31"/>
      <c r="AC1656" s="31">
        <f t="shared" si="4127"/>
        <v>94706</v>
      </c>
      <c r="AD1656" s="31">
        <f t="shared" si="4128"/>
        <v>0</v>
      </c>
      <c r="AE1656" s="31">
        <f t="shared" si="4129"/>
        <v>0</v>
      </c>
      <c r="AF1656" s="31"/>
      <c r="AG1656" s="31">
        <f t="shared" si="4130"/>
        <v>94706</v>
      </c>
      <c r="AH1656" s="31">
        <f t="shared" si="4131"/>
        <v>0</v>
      </c>
      <c r="AI1656" s="31">
        <f t="shared" si="4132"/>
        <v>0</v>
      </c>
      <c r="AJ1656" s="31"/>
      <c r="AK1656" s="31"/>
      <c r="AL1656" s="31"/>
      <c r="AM1656" s="31"/>
      <c r="AN1656" s="31"/>
      <c r="AO1656" s="31"/>
      <c r="AP1656" s="31"/>
      <c r="AQ1656" s="31"/>
      <c r="AR1656" s="31"/>
      <c r="AS1656" s="31">
        <f t="shared" si="4124"/>
        <v>94706</v>
      </c>
      <c r="AT1656" s="31">
        <f t="shared" si="4125"/>
        <v>0</v>
      </c>
      <c r="AU1656" s="31">
        <f t="shared" si="4126"/>
        <v>0</v>
      </c>
      <c r="AV1656" s="31"/>
      <c r="AW1656" s="32"/>
      <c r="AX1656" s="32"/>
      <c r="AY1656" s="1"/>
      <c r="AZ1656" s="1"/>
      <c r="BA1656" s="1"/>
      <c r="BB1656" s="1"/>
      <c r="BC1656" s="1"/>
      <c r="BD1656" s="1"/>
      <c r="BE1656" s="1"/>
    </row>
    <row r="1657" ht="30">
      <c r="A1657" s="29" t="s">
        <v>524</v>
      </c>
      <c r="B1657" s="29" t="s">
        <v>61</v>
      </c>
      <c r="C1657" s="29" t="s">
        <v>329</v>
      </c>
      <c r="D1657" s="29" t="s">
        <v>561</v>
      </c>
      <c r="E1657" s="29"/>
      <c r="F1657" s="30" t="s">
        <v>562</v>
      </c>
      <c r="G1657" s="31">
        <f t="shared" si="4139"/>
        <v>38918</v>
      </c>
      <c r="H1657" s="31">
        <f>H1658</f>
        <v>0</v>
      </c>
      <c r="I1657" s="31">
        <f>I1658</f>
        <v>0</v>
      </c>
      <c r="J1657" s="31">
        <f>J1658</f>
        <v>0</v>
      </c>
      <c r="K1657" s="31">
        <f>K1658</f>
        <v>0</v>
      </c>
      <c r="L1657" s="31">
        <f>L1658</f>
        <v>0</v>
      </c>
      <c r="M1657" s="31">
        <f t="shared" ref="M1657:M1720" si="4142">G1657+J1657</f>
        <v>38918</v>
      </c>
      <c r="N1657" s="31">
        <f t="shared" ref="N1657:N1720" si="4143">H1657+K1657</f>
        <v>0</v>
      </c>
      <c r="O1657" s="31">
        <f t="shared" ref="O1657:O1720" si="4144">I1657+L1657</f>
        <v>0</v>
      </c>
      <c r="P1657" s="31">
        <f>P1658</f>
        <v>0</v>
      </c>
      <c r="Q1657" s="31">
        <f>Q1658</f>
        <v>0</v>
      </c>
      <c r="R1657" s="31">
        <f>R1658</f>
        <v>0</v>
      </c>
      <c r="S1657" s="31">
        <f>S1658</f>
        <v>0</v>
      </c>
      <c r="T1657" s="31">
        <f>T1658</f>
        <v>0</v>
      </c>
      <c r="U1657" s="31">
        <f>U1658</f>
        <v>0</v>
      </c>
      <c r="V1657" s="31">
        <f>V1658</f>
        <v>0</v>
      </c>
      <c r="W1657" s="31">
        <f>W1658</f>
        <v>0</v>
      </c>
      <c r="X1657" s="31">
        <f>X1658</f>
        <v>0</v>
      </c>
      <c r="Y1657" s="31">
        <f>Y1658</f>
        <v>0</v>
      </c>
      <c r="Z1657" s="31">
        <f>Z1658</f>
        <v>0</v>
      </c>
      <c r="AA1657" s="31">
        <f>AA1658</f>
        <v>0</v>
      </c>
      <c r="AB1657" s="31">
        <f>AB1658</f>
        <v>0</v>
      </c>
      <c r="AC1657" s="31">
        <f t="shared" si="4127"/>
        <v>38918</v>
      </c>
      <c r="AD1657" s="31">
        <f t="shared" si="4128"/>
        <v>0</v>
      </c>
      <c r="AE1657" s="31">
        <f t="shared" si="4129"/>
        <v>0</v>
      </c>
      <c r="AF1657" s="31">
        <f>AF1658</f>
        <v>0</v>
      </c>
      <c r="AG1657" s="31">
        <f t="shared" si="4130"/>
        <v>38918</v>
      </c>
      <c r="AH1657" s="31">
        <f t="shared" si="4131"/>
        <v>0</v>
      </c>
      <c r="AI1657" s="31">
        <f t="shared" si="4132"/>
        <v>0</v>
      </c>
      <c r="AJ1657" s="31">
        <f>AJ1658</f>
        <v>0</v>
      </c>
      <c r="AK1657" s="31">
        <f>AK1658</f>
        <v>0</v>
      </c>
      <c r="AL1657" s="31">
        <f>AL1658</f>
        <v>0</v>
      </c>
      <c r="AM1657" s="31">
        <f>AM1658</f>
        <v>0</v>
      </c>
      <c r="AN1657" s="31">
        <f>AN1658</f>
        <v>0</v>
      </c>
      <c r="AO1657" s="31">
        <f>AO1658</f>
        <v>0</v>
      </c>
      <c r="AP1657" s="31">
        <f>AP1658</f>
        <v>0</v>
      </c>
      <c r="AQ1657" s="31">
        <f>AQ1658</f>
        <v>0</v>
      </c>
      <c r="AR1657" s="31">
        <f>AR1658</f>
        <v>0</v>
      </c>
      <c r="AS1657" s="31">
        <f t="shared" si="4124"/>
        <v>38918</v>
      </c>
      <c r="AT1657" s="31">
        <f t="shared" si="4125"/>
        <v>0</v>
      </c>
      <c r="AU1657" s="31">
        <f t="shared" si="4126"/>
        <v>0</v>
      </c>
      <c r="AV1657" s="31">
        <f>AV1658</f>
        <v>0</v>
      </c>
      <c r="AW1657" s="32"/>
      <c r="AX1657" s="32"/>
      <c r="AY1657" s="1"/>
      <c r="AZ1657" s="1"/>
      <c r="BA1657" s="1"/>
      <c r="BB1657" s="1"/>
      <c r="BC1657" s="1"/>
      <c r="BD1657" s="1"/>
      <c r="BE1657" s="1"/>
    </row>
    <row r="1658" ht="30">
      <c r="A1658" s="29" t="s">
        <v>524</v>
      </c>
      <c r="B1658" s="29" t="s">
        <v>61</v>
      </c>
      <c r="C1658" s="29" t="s">
        <v>329</v>
      </c>
      <c r="D1658" s="29" t="s">
        <v>561</v>
      </c>
      <c r="E1658" s="29" t="s">
        <v>335</v>
      </c>
      <c r="F1658" s="30" t="s">
        <v>336</v>
      </c>
      <c r="G1658" s="31">
        <v>38918</v>
      </c>
      <c r="H1658" s="31"/>
      <c r="I1658" s="31"/>
      <c r="J1658" s="31"/>
      <c r="K1658" s="31"/>
      <c r="L1658" s="31"/>
      <c r="M1658" s="31">
        <f t="shared" si="4142"/>
        <v>38918</v>
      </c>
      <c r="N1658" s="31">
        <f t="shared" si="4143"/>
        <v>0</v>
      </c>
      <c r="O1658" s="31">
        <f t="shared" si="4144"/>
        <v>0</v>
      </c>
      <c r="P1658" s="31"/>
      <c r="Q1658" s="31"/>
      <c r="R1658" s="31"/>
      <c r="S1658" s="31"/>
      <c r="T1658" s="31"/>
      <c r="U1658" s="31"/>
      <c r="V1658" s="31"/>
      <c r="W1658" s="31"/>
      <c r="X1658" s="31"/>
      <c r="Y1658" s="31"/>
      <c r="Z1658" s="31"/>
      <c r="AA1658" s="31"/>
      <c r="AB1658" s="31"/>
      <c r="AC1658" s="31">
        <f t="shared" si="4127"/>
        <v>38918</v>
      </c>
      <c r="AD1658" s="31">
        <f t="shared" si="4128"/>
        <v>0</v>
      </c>
      <c r="AE1658" s="31">
        <f t="shared" si="4129"/>
        <v>0</v>
      </c>
      <c r="AF1658" s="31"/>
      <c r="AG1658" s="31">
        <f t="shared" si="4130"/>
        <v>38918</v>
      </c>
      <c r="AH1658" s="31">
        <f t="shared" si="4131"/>
        <v>0</v>
      </c>
      <c r="AI1658" s="31">
        <f t="shared" si="4132"/>
        <v>0</v>
      </c>
      <c r="AJ1658" s="31"/>
      <c r="AK1658" s="31"/>
      <c r="AL1658" s="31"/>
      <c r="AM1658" s="31"/>
      <c r="AN1658" s="31"/>
      <c r="AO1658" s="31"/>
      <c r="AP1658" s="31"/>
      <c r="AQ1658" s="31"/>
      <c r="AR1658" s="31"/>
      <c r="AS1658" s="31">
        <f t="shared" si="4124"/>
        <v>38918</v>
      </c>
      <c r="AT1658" s="31">
        <f t="shared" si="4125"/>
        <v>0</v>
      </c>
      <c r="AU1658" s="31">
        <f t="shared" si="4126"/>
        <v>0</v>
      </c>
      <c r="AV1658" s="31"/>
      <c r="AW1658" s="32"/>
      <c r="AX1658" s="32"/>
      <c r="AY1658" s="1"/>
      <c r="AZ1658" s="1"/>
      <c r="BA1658" s="1"/>
      <c r="BB1658" s="1"/>
      <c r="BC1658" s="1"/>
      <c r="BD1658" s="1"/>
      <c r="BE1658" s="1"/>
    </row>
    <row r="1659" ht="75">
      <c r="A1659" s="29" t="s">
        <v>524</v>
      </c>
      <c r="B1659" s="29" t="s">
        <v>61</v>
      </c>
      <c r="C1659" s="29" t="s">
        <v>329</v>
      </c>
      <c r="D1659" s="29" t="s">
        <v>563</v>
      </c>
      <c r="E1659" s="29"/>
      <c r="F1659" s="30" t="s">
        <v>564</v>
      </c>
      <c r="G1659" s="31">
        <f t="shared" si="4139"/>
        <v>25020</v>
      </c>
      <c r="H1659" s="31">
        <f>H1660</f>
        <v>0</v>
      </c>
      <c r="I1659" s="31">
        <f>I1660</f>
        <v>0</v>
      </c>
      <c r="J1659" s="31">
        <f>J1660</f>
        <v>0</v>
      </c>
      <c r="K1659" s="31">
        <f>K1660</f>
        <v>0</v>
      </c>
      <c r="L1659" s="31">
        <f>L1660</f>
        <v>0</v>
      </c>
      <c r="M1659" s="31">
        <f t="shared" si="4142"/>
        <v>25020</v>
      </c>
      <c r="N1659" s="31">
        <f t="shared" si="4143"/>
        <v>0</v>
      </c>
      <c r="O1659" s="31">
        <f t="shared" si="4144"/>
        <v>0</v>
      </c>
      <c r="P1659" s="31">
        <f>P1660</f>
        <v>0</v>
      </c>
      <c r="Q1659" s="31">
        <f>Q1660</f>
        <v>0</v>
      </c>
      <c r="R1659" s="31">
        <f>R1660</f>
        <v>0</v>
      </c>
      <c r="S1659" s="31">
        <f>S1660</f>
        <v>0</v>
      </c>
      <c r="T1659" s="31">
        <f>T1660</f>
        <v>0</v>
      </c>
      <c r="U1659" s="31">
        <f>U1660</f>
        <v>0</v>
      </c>
      <c r="V1659" s="31">
        <f>V1660</f>
        <v>0</v>
      </c>
      <c r="W1659" s="31">
        <f>W1660</f>
        <v>0</v>
      </c>
      <c r="X1659" s="31">
        <f>X1660</f>
        <v>0</v>
      </c>
      <c r="Y1659" s="31">
        <f>Y1660</f>
        <v>0</v>
      </c>
      <c r="Z1659" s="31">
        <f>Z1660</f>
        <v>0</v>
      </c>
      <c r="AA1659" s="31">
        <f>AA1660</f>
        <v>0</v>
      </c>
      <c r="AB1659" s="31">
        <f>AB1660</f>
        <v>0</v>
      </c>
      <c r="AC1659" s="31">
        <f t="shared" si="4127"/>
        <v>25020</v>
      </c>
      <c r="AD1659" s="31">
        <f t="shared" si="4128"/>
        <v>0</v>
      </c>
      <c r="AE1659" s="31">
        <f t="shared" si="4129"/>
        <v>0</v>
      </c>
      <c r="AF1659" s="31">
        <f>AF1660</f>
        <v>0</v>
      </c>
      <c r="AG1659" s="31">
        <f t="shared" si="4130"/>
        <v>25020</v>
      </c>
      <c r="AH1659" s="31">
        <f t="shared" si="4131"/>
        <v>0</v>
      </c>
      <c r="AI1659" s="31">
        <f t="shared" si="4132"/>
        <v>0</v>
      </c>
      <c r="AJ1659" s="31">
        <f>AJ1660</f>
        <v>0</v>
      </c>
      <c r="AK1659" s="31">
        <f>AK1660</f>
        <v>0</v>
      </c>
      <c r="AL1659" s="31">
        <f>AL1660</f>
        <v>0</v>
      </c>
      <c r="AM1659" s="31">
        <f>AM1660</f>
        <v>0</v>
      </c>
      <c r="AN1659" s="31">
        <f>AN1660</f>
        <v>0</v>
      </c>
      <c r="AO1659" s="31">
        <f>AO1660</f>
        <v>0</v>
      </c>
      <c r="AP1659" s="31">
        <f>AP1660</f>
        <v>0</v>
      </c>
      <c r="AQ1659" s="31">
        <f>AQ1660</f>
        <v>0</v>
      </c>
      <c r="AR1659" s="31">
        <f>AR1660</f>
        <v>0</v>
      </c>
      <c r="AS1659" s="31">
        <f t="shared" si="4124"/>
        <v>25020</v>
      </c>
      <c r="AT1659" s="31">
        <f t="shared" si="4125"/>
        <v>0</v>
      </c>
      <c r="AU1659" s="31">
        <f t="shared" si="4126"/>
        <v>0</v>
      </c>
      <c r="AV1659" s="31">
        <f>AV1660</f>
        <v>0</v>
      </c>
      <c r="AW1659" s="32"/>
      <c r="AX1659" s="32"/>
      <c r="AY1659" s="1"/>
      <c r="AZ1659" s="1"/>
      <c r="BA1659" s="1"/>
      <c r="BB1659" s="1"/>
      <c r="BC1659" s="1"/>
      <c r="BD1659" s="1"/>
      <c r="BE1659" s="1"/>
    </row>
    <row r="1660" ht="30">
      <c r="A1660" s="29" t="s">
        <v>524</v>
      </c>
      <c r="B1660" s="29" t="s">
        <v>61</v>
      </c>
      <c r="C1660" s="29" t="s">
        <v>329</v>
      </c>
      <c r="D1660" s="29" t="s">
        <v>563</v>
      </c>
      <c r="E1660" s="29" t="s">
        <v>335</v>
      </c>
      <c r="F1660" s="30" t="s">
        <v>336</v>
      </c>
      <c r="G1660" s="31">
        <v>25020</v>
      </c>
      <c r="H1660" s="31"/>
      <c r="I1660" s="31"/>
      <c r="J1660" s="31"/>
      <c r="K1660" s="31"/>
      <c r="L1660" s="31"/>
      <c r="M1660" s="31">
        <f t="shared" si="4142"/>
        <v>25020</v>
      </c>
      <c r="N1660" s="31">
        <f t="shared" si="4143"/>
        <v>0</v>
      </c>
      <c r="O1660" s="31">
        <f t="shared" si="4144"/>
        <v>0</v>
      </c>
      <c r="P1660" s="31"/>
      <c r="Q1660" s="31"/>
      <c r="R1660" s="31"/>
      <c r="S1660" s="31"/>
      <c r="T1660" s="31"/>
      <c r="U1660" s="31"/>
      <c r="V1660" s="31"/>
      <c r="W1660" s="31"/>
      <c r="X1660" s="31"/>
      <c r="Y1660" s="31"/>
      <c r="Z1660" s="31"/>
      <c r="AA1660" s="31"/>
      <c r="AB1660" s="31"/>
      <c r="AC1660" s="31">
        <f t="shared" si="4127"/>
        <v>25020</v>
      </c>
      <c r="AD1660" s="31">
        <f t="shared" si="4128"/>
        <v>0</v>
      </c>
      <c r="AE1660" s="31">
        <f t="shared" si="4129"/>
        <v>0</v>
      </c>
      <c r="AF1660" s="31"/>
      <c r="AG1660" s="31">
        <f t="shared" si="4130"/>
        <v>25020</v>
      </c>
      <c r="AH1660" s="31">
        <f t="shared" si="4131"/>
        <v>0</v>
      </c>
      <c r="AI1660" s="31">
        <f t="shared" si="4132"/>
        <v>0</v>
      </c>
      <c r="AJ1660" s="31"/>
      <c r="AK1660" s="31"/>
      <c r="AL1660" s="31"/>
      <c r="AM1660" s="31"/>
      <c r="AN1660" s="31"/>
      <c r="AO1660" s="31"/>
      <c r="AP1660" s="31"/>
      <c r="AQ1660" s="31"/>
      <c r="AR1660" s="31"/>
      <c r="AS1660" s="31">
        <f t="shared" si="4124"/>
        <v>25020</v>
      </c>
      <c r="AT1660" s="31">
        <f t="shared" si="4125"/>
        <v>0</v>
      </c>
      <c r="AU1660" s="31">
        <f t="shared" si="4126"/>
        <v>0</v>
      </c>
      <c r="AV1660" s="31"/>
      <c r="AW1660" s="32"/>
      <c r="AX1660" s="32"/>
      <c r="AY1660" s="1"/>
      <c r="AZ1660" s="1"/>
      <c r="BA1660" s="1"/>
      <c r="BB1660" s="1"/>
      <c r="BC1660" s="1"/>
      <c r="BD1660" s="1"/>
      <c r="BE1660" s="1"/>
    </row>
    <row r="1661" ht="45">
      <c r="A1661" s="29" t="s">
        <v>524</v>
      </c>
      <c r="B1661" s="29" t="s">
        <v>61</v>
      </c>
      <c r="C1661" s="29" t="s">
        <v>329</v>
      </c>
      <c r="D1661" s="29" t="s">
        <v>565</v>
      </c>
      <c r="E1661" s="29"/>
      <c r="F1661" s="30" t="s">
        <v>566</v>
      </c>
      <c r="G1661" s="31">
        <f t="shared" si="4139"/>
        <v>0</v>
      </c>
      <c r="H1661" s="31">
        <f>H1662</f>
        <v>21844</v>
      </c>
      <c r="I1661" s="31">
        <f>I1662</f>
        <v>0</v>
      </c>
      <c r="J1661" s="31">
        <f>J1662</f>
        <v>0</v>
      </c>
      <c r="K1661" s="31">
        <f>K1662</f>
        <v>0</v>
      </c>
      <c r="L1661" s="31">
        <f>L1662</f>
        <v>0</v>
      </c>
      <c r="M1661" s="31">
        <f t="shared" si="4142"/>
        <v>0</v>
      </c>
      <c r="N1661" s="31">
        <f t="shared" si="4143"/>
        <v>21844</v>
      </c>
      <c r="O1661" s="31">
        <f t="shared" si="4144"/>
        <v>0</v>
      </c>
      <c r="P1661" s="31">
        <f>P1662</f>
        <v>0</v>
      </c>
      <c r="Q1661" s="31">
        <f>Q1662</f>
        <v>0</v>
      </c>
      <c r="R1661" s="31">
        <f>R1662</f>
        <v>0</v>
      </c>
      <c r="S1661" s="31">
        <f>S1662</f>
        <v>0</v>
      </c>
      <c r="T1661" s="31">
        <f>T1662</f>
        <v>0</v>
      </c>
      <c r="U1661" s="31">
        <f>U1662</f>
        <v>0</v>
      </c>
      <c r="V1661" s="31">
        <f>V1662</f>
        <v>0</v>
      </c>
      <c r="W1661" s="31">
        <f>W1662</f>
        <v>0</v>
      </c>
      <c r="X1661" s="31">
        <f>X1662</f>
        <v>0</v>
      </c>
      <c r="Y1661" s="31">
        <f>Y1662</f>
        <v>0</v>
      </c>
      <c r="Z1661" s="31">
        <f>Z1662</f>
        <v>0</v>
      </c>
      <c r="AA1661" s="31">
        <f>AA1662</f>
        <v>0</v>
      </c>
      <c r="AB1661" s="31">
        <f>AB1662</f>
        <v>0</v>
      </c>
      <c r="AC1661" s="31">
        <f t="shared" si="4127"/>
        <v>0</v>
      </c>
      <c r="AD1661" s="31">
        <f t="shared" si="4128"/>
        <v>21844</v>
      </c>
      <c r="AE1661" s="31">
        <f t="shared" si="4129"/>
        <v>0</v>
      </c>
      <c r="AF1661" s="31">
        <f>AF1662</f>
        <v>0</v>
      </c>
      <c r="AG1661" s="31">
        <f t="shared" si="4130"/>
        <v>0</v>
      </c>
      <c r="AH1661" s="31">
        <f t="shared" si="4131"/>
        <v>21844</v>
      </c>
      <c r="AI1661" s="31">
        <f t="shared" si="4132"/>
        <v>0</v>
      </c>
      <c r="AJ1661" s="31">
        <f>AJ1662</f>
        <v>0</v>
      </c>
      <c r="AK1661" s="31">
        <f>AK1662</f>
        <v>0</v>
      </c>
      <c r="AL1661" s="31">
        <f>AL1662</f>
        <v>0</v>
      </c>
      <c r="AM1661" s="31">
        <f>AM1662</f>
        <v>0</v>
      </c>
      <c r="AN1661" s="31">
        <f>AN1662</f>
        <v>0</v>
      </c>
      <c r="AO1661" s="31">
        <f>AO1662</f>
        <v>0</v>
      </c>
      <c r="AP1661" s="31">
        <f>AP1662</f>
        <v>0</v>
      </c>
      <c r="AQ1661" s="31">
        <f>AQ1662</f>
        <v>0</v>
      </c>
      <c r="AR1661" s="31">
        <f>AR1662</f>
        <v>0</v>
      </c>
      <c r="AS1661" s="31">
        <f t="shared" si="4124"/>
        <v>0</v>
      </c>
      <c r="AT1661" s="31">
        <f t="shared" si="4125"/>
        <v>21844</v>
      </c>
      <c r="AU1661" s="31">
        <f t="shared" si="4126"/>
        <v>0</v>
      </c>
      <c r="AV1661" s="31">
        <f>AV1662</f>
        <v>0</v>
      </c>
      <c r="AW1661" s="32"/>
      <c r="AX1661" s="32"/>
      <c r="AY1661" s="1"/>
      <c r="AZ1661" s="1"/>
      <c r="BA1661" s="1"/>
      <c r="BB1661" s="1"/>
      <c r="BC1661" s="1"/>
      <c r="BD1661" s="1"/>
      <c r="BE1661" s="1"/>
    </row>
    <row r="1662" ht="30">
      <c r="A1662" s="29" t="s">
        <v>524</v>
      </c>
      <c r="B1662" s="29" t="s">
        <v>61</v>
      </c>
      <c r="C1662" s="29" t="s">
        <v>329</v>
      </c>
      <c r="D1662" s="29" t="s">
        <v>565</v>
      </c>
      <c r="E1662" s="29" t="s">
        <v>335</v>
      </c>
      <c r="F1662" s="30" t="s">
        <v>336</v>
      </c>
      <c r="G1662" s="31"/>
      <c r="H1662" s="31">
        <v>21844</v>
      </c>
      <c r="I1662" s="31"/>
      <c r="J1662" s="31"/>
      <c r="K1662" s="31"/>
      <c r="L1662" s="31"/>
      <c r="M1662" s="31">
        <f t="shared" si="4142"/>
        <v>0</v>
      </c>
      <c r="N1662" s="31">
        <f t="shared" si="4143"/>
        <v>21844</v>
      </c>
      <c r="O1662" s="31">
        <f t="shared" si="4144"/>
        <v>0</v>
      </c>
      <c r="P1662" s="31"/>
      <c r="Q1662" s="31"/>
      <c r="R1662" s="31"/>
      <c r="S1662" s="31"/>
      <c r="T1662" s="31"/>
      <c r="U1662" s="31"/>
      <c r="V1662" s="31"/>
      <c r="W1662" s="31"/>
      <c r="X1662" s="31"/>
      <c r="Y1662" s="31"/>
      <c r="Z1662" s="31"/>
      <c r="AA1662" s="31"/>
      <c r="AB1662" s="31"/>
      <c r="AC1662" s="31">
        <f t="shared" si="4127"/>
        <v>0</v>
      </c>
      <c r="AD1662" s="31">
        <f t="shared" si="4128"/>
        <v>21844</v>
      </c>
      <c r="AE1662" s="31">
        <f t="shared" si="4129"/>
        <v>0</v>
      </c>
      <c r="AF1662" s="31"/>
      <c r="AG1662" s="31">
        <f t="shared" si="4130"/>
        <v>0</v>
      </c>
      <c r="AH1662" s="31">
        <f t="shared" si="4131"/>
        <v>21844</v>
      </c>
      <c r="AI1662" s="31">
        <f t="shared" si="4132"/>
        <v>0</v>
      </c>
      <c r="AJ1662" s="31"/>
      <c r="AK1662" s="31"/>
      <c r="AL1662" s="31"/>
      <c r="AM1662" s="31"/>
      <c r="AN1662" s="31"/>
      <c r="AO1662" s="31"/>
      <c r="AP1662" s="31"/>
      <c r="AQ1662" s="31"/>
      <c r="AR1662" s="31"/>
      <c r="AS1662" s="31">
        <f t="shared" si="4124"/>
        <v>0</v>
      </c>
      <c r="AT1662" s="31">
        <f t="shared" si="4125"/>
        <v>21844</v>
      </c>
      <c r="AU1662" s="31">
        <f t="shared" si="4126"/>
        <v>0</v>
      </c>
      <c r="AV1662" s="31"/>
      <c r="AW1662" s="32"/>
      <c r="AX1662" s="32"/>
      <c r="AY1662" s="1"/>
      <c r="AZ1662" s="1"/>
      <c r="BA1662" s="1"/>
      <c r="BB1662" s="1"/>
      <c r="BC1662" s="1"/>
      <c r="BD1662" s="1"/>
      <c r="BE1662" s="1"/>
    </row>
    <row r="1663" ht="15">
      <c r="A1663" s="29" t="s">
        <v>524</v>
      </c>
      <c r="B1663" s="29" t="s">
        <v>61</v>
      </c>
      <c r="C1663" s="29" t="s">
        <v>329</v>
      </c>
      <c r="D1663" s="29" t="s">
        <v>467</v>
      </c>
      <c r="E1663" s="29"/>
      <c r="F1663" s="30" t="s">
        <v>440</v>
      </c>
      <c r="G1663" s="31">
        <f t="shared" si="4139"/>
        <v>4895.6000000000004</v>
      </c>
      <c r="H1663" s="31">
        <f t="shared" si="4140"/>
        <v>0</v>
      </c>
      <c r="I1663" s="31">
        <f t="shared" si="4141"/>
        <v>0</v>
      </c>
      <c r="J1663" s="31">
        <f>J1664</f>
        <v>-3660</v>
      </c>
      <c r="K1663" s="31">
        <f>K1664</f>
        <v>0</v>
      </c>
      <c r="L1663" s="31">
        <f>L1664</f>
        <v>0</v>
      </c>
      <c r="M1663" s="31">
        <f t="shared" si="4142"/>
        <v>1235.6000000000004</v>
      </c>
      <c r="N1663" s="31">
        <f t="shared" si="4143"/>
        <v>0</v>
      </c>
      <c r="O1663" s="31">
        <f t="shared" si="4144"/>
        <v>0</v>
      </c>
      <c r="P1663" s="31">
        <f>P1664</f>
        <v>0</v>
      </c>
      <c r="Q1663" s="31">
        <f>Q1664</f>
        <v>0</v>
      </c>
      <c r="R1663" s="31">
        <f>R1664</f>
        <v>430.16000000000003</v>
      </c>
      <c r="S1663" s="31">
        <f>S1664</f>
        <v>0</v>
      </c>
      <c r="T1663" s="31">
        <f>T1664</f>
        <v>0</v>
      </c>
      <c r="U1663" s="31">
        <f>U1664</f>
        <v>0</v>
      </c>
      <c r="V1663" s="31">
        <f>V1664</f>
        <v>0</v>
      </c>
      <c r="W1663" s="31">
        <f>W1664</f>
        <v>0</v>
      </c>
      <c r="X1663" s="31">
        <f>X1664</f>
        <v>0</v>
      </c>
      <c r="Y1663" s="31">
        <f>Y1664</f>
        <v>0</v>
      </c>
      <c r="Z1663" s="31">
        <f>Z1664</f>
        <v>0</v>
      </c>
      <c r="AA1663" s="31">
        <f>AA1664</f>
        <v>0</v>
      </c>
      <c r="AB1663" s="31">
        <f>AB1664</f>
        <v>0</v>
      </c>
      <c r="AC1663" s="31">
        <f t="shared" si="4127"/>
        <v>1665.7600000000004</v>
      </c>
      <c r="AD1663" s="31">
        <f t="shared" si="4128"/>
        <v>0</v>
      </c>
      <c r="AE1663" s="31">
        <f t="shared" si="4129"/>
        <v>0</v>
      </c>
      <c r="AF1663" s="31">
        <f>AF1664</f>
        <v>0</v>
      </c>
      <c r="AG1663" s="31">
        <f t="shared" si="4130"/>
        <v>1665.7600000000004</v>
      </c>
      <c r="AH1663" s="31">
        <f t="shared" si="4131"/>
        <v>0</v>
      </c>
      <c r="AI1663" s="31">
        <f t="shared" si="4132"/>
        <v>0</v>
      </c>
      <c r="AJ1663" s="31">
        <f>AJ1664</f>
        <v>0</v>
      </c>
      <c r="AK1663" s="31">
        <f>AK1664</f>
        <v>0</v>
      </c>
      <c r="AL1663" s="31">
        <f>AL1664</f>
        <v>0</v>
      </c>
      <c r="AM1663" s="31">
        <f>AM1664</f>
        <v>0</v>
      </c>
      <c r="AN1663" s="31">
        <f>AN1664</f>
        <v>0</v>
      </c>
      <c r="AO1663" s="31">
        <f>AO1664</f>
        <v>0</v>
      </c>
      <c r="AP1663" s="31">
        <f>AP1664</f>
        <v>0</v>
      </c>
      <c r="AQ1663" s="31">
        <f>AQ1664</f>
        <v>0</v>
      </c>
      <c r="AR1663" s="31">
        <f>AR1664</f>
        <v>0</v>
      </c>
      <c r="AS1663" s="31">
        <f t="shared" si="4124"/>
        <v>1665.7600000000004</v>
      </c>
      <c r="AT1663" s="31">
        <f t="shared" si="4125"/>
        <v>0</v>
      </c>
      <c r="AU1663" s="31">
        <f t="shared" si="4126"/>
        <v>0</v>
      </c>
      <c r="AV1663" s="31">
        <f>AV1664</f>
        <v>0</v>
      </c>
      <c r="AW1663" s="32"/>
      <c r="AX1663" s="32"/>
      <c r="AY1663" s="1"/>
      <c r="AZ1663" s="1"/>
      <c r="BA1663" s="1"/>
      <c r="BB1663" s="1"/>
      <c r="BC1663" s="1"/>
      <c r="BD1663" s="1"/>
      <c r="BE1663" s="1"/>
    </row>
    <row r="1664" ht="45">
      <c r="A1664" s="29" t="s">
        <v>524</v>
      </c>
      <c r="B1664" s="29" t="s">
        <v>61</v>
      </c>
      <c r="C1664" s="29" t="s">
        <v>329</v>
      </c>
      <c r="D1664" s="29" t="s">
        <v>567</v>
      </c>
      <c r="E1664" s="29"/>
      <c r="F1664" s="30" t="s">
        <v>568</v>
      </c>
      <c r="G1664" s="31">
        <f>G1667+G1669</f>
        <v>4895.6000000000004</v>
      </c>
      <c r="H1664" s="31">
        <f>H1667+H1669</f>
        <v>0</v>
      </c>
      <c r="I1664" s="31">
        <f>I1667+I1669</f>
        <v>0</v>
      </c>
      <c r="J1664" s="31">
        <f>J1667+J1669</f>
        <v>-3660</v>
      </c>
      <c r="K1664" s="31">
        <f>K1667+K1669</f>
        <v>0</v>
      </c>
      <c r="L1664" s="31">
        <f>L1667+L1669</f>
        <v>0</v>
      </c>
      <c r="M1664" s="31">
        <f t="shared" si="4142"/>
        <v>1235.6000000000004</v>
      </c>
      <c r="N1664" s="31">
        <f t="shared" si="4143"/>
        <v>0</v>
      </c>
      <c r="O1664" s="31">
        <f t="shared" si="4144"/>
        <v>0</v>
      </c>
      <c r="P1664" s="31">
        <f>P1667+P1669+P1665</f>
        <v>0</v>
      </c>
      <c r="Q1664" s="31">
        <f>Q1667+Q1669+Q1665</f>
        <v>0</v>
      </c>
      <c r="R1664" s="31">
        <f>R1667+R1669+R1665</f>
        <v>430.16000000000003</v>
      </c>
      <c r="S1664" s="31">
        <f>S1667+S1669+S1665</f>
        <v>0</v>
      </c>
      <c r="T1664" s="31">
        <f>T1667+T1669+T1665</f>
        <v>0</v>
      </c>
      <c r="U1664" s="31">
        <f>U1667+U1669+U1665</f>
        <v>0</v>
      </c>
      <c r="V1664" s="31">
        <f>V1667+V1669+V1665</f>
        <v>0</v>
      </c>
      <c r="W1664" s="31">
        <f>W1667+W1669+W1665</f>
        <v>0</v>
      </c>
      <c r="X1664" s="31">
        <f>X1667+X1669+X1665</f>
        <v>0</v>
      </c>
      <c r="Y1664" s="31">
        <f>Y1667+Y1669+Y1665</f>
        <v>0</v>
      </c>
      <c r="Z1664" s="31">
        <f>Z1667+Z1669+Z1665</f>
        <v>0</v>
      </c>
      <c r="AA1664" s="31">
        <f>AA1667+AA1669+AA1665</f>
        <v>0</v>
      </c>
      <c r="AB1664" s="31">
        <f>AB1667+AB1669+AB1665</f>
        <v>0</v>
      </c>
      <c r="AC1664" s="31">
        <f t="shared" si="4127"/>
        <v>1665.7600000000004</v>
      </c>
      <c r="AD1664" s="31">
        <f t="shared" si="4128"/>
        <v>0</v>
      </c>
      <c r="AE1664" s="31">
        <f t="shared" si="4129"/>
        <v>0</v>
      </c>
      <c r="AF1664" s="31">
        <f>AF1667+AF1669+AF1665</f>
        <v>0</v>
      </c>
      <c r="AG1664" s="31">
        <f t="shared" si="4130"/>
        <v>1665.7600000000004</v>
      </c>
      <c r="AH1664" s="31">
        <f t="shared" si="4131"/>
        <v>0</v>
      </c>
      <c r="AI1664" s="31">
        <f t="shared" si="4132"/>
        <v>0</v>
      </c>
      <c r="AJ1664" s="31">
        <f>AJ1667+AJ1669+AJ1665</f>
        <v>0</v>
      </c>
      <c r="AK1664" s="31">
        <f>AK1667+AK1669+AK1665</f>
        <v>0</v>
      </c>
      <c r="AL1664" s="31">
        <f>AL1667+AL1669+AL1665</f>
        <v>0</v>
      </c>
      <c r="AM1664" s="31">
        <f>AM1667+AM1669+AM1665</f>
        <v>0</v>
      </c>
      <c r="AN1664" s="31">
        <f>AN1667+AN1669+AN1665</f>
        <v>0</v>
      </c>
      <c r="AO1664" s="31">
        <f>AO1667+AO1669+AO1665</f>
        <v>0</v>
      </c>
      <c r="AP1664" s="31">
        <f>AP1667+AP1669+AP1665</f>
        <v>0</v>
      </c>
      <c r="AQ1664" s="31">
        <f>AQ1667+AQ1669+AQ1665</f>
        <v>0</v>
      </c>
      <c r="AR1664" s="31">
        <f>AR1667+AR1669+AR1665</f>
        <v>0</v>
      </c>
      <c r="AS1664" s="31">
        <f t="shared" si="4124"/>
        <v>1665.7600000000004</v>
      </c>
      <c r="AT1664" s="31">
        <f t="shared" si="4125"/>
        <v>0</v>
      </c>
      <c r="AU1664" s="31">
        <f t="shared" si="4126"/>
        <v>0</v>
      </c>
      <c r="AV1664" s="31">
        <f>AV1667+AV1669+AV1665</f>
        <v>0</v>
      </c>
      <c r="AW1664" s="32"/>
      <c r="AX1664" s="32"/>
      <c r="AY1664" s="1"/>
      <c r="AZ1664" s="1"/>
      <c r="BA1664" s="1"/>
      <c r="BB1664" s="1"/>
      <c r="BC1664" s="1"/>
      <c r="BD1664" s="1"/>
      <c r="BE1664" s="1"/>
    </row>
    <row r="1665" ht="90">
      <c r="A1665" s="29" t="s">
        <v>524</v>
      </c>
      <c r="B1665" s="29" t="s">
        <v>61</v>
      </c>
      <c r="C1665" s="29" t="s">
        <v>329</v>
      </c>
      <c r="D1665" s="29" t="s">
        <v>569</v>
      </c>
      <c r="E1665" s="29"/>
      <c r="F1665" s="30" t="s">
        <v>570</v>
      </c>
      <c r="G1665" s="31"/>
      <c r="H1665" s="31"/>
      <c r="I1665" s="31"/>
      <c r="J1665" s="31"/>
      <c r="K1665" s="31"/>
      <c r="L1665" s="31"/>
      <c r="M1665" s="31"/>
      <c r="N1665" s="31"/>
      <c r="O1665" s="31"/>
      <c r="P1665" s="31">
        <f>P1666</f>
        <v>0</v>
      </c>
      <c r="Q1665" s="31">
        <f>Q1666</f>
        <v>0</v>
      </c>
      <c r="R1665" s="31">
        <f>R1666</f>
        <v>430.16000000000003</v>
      </c>
      <c r="S1665" s="31">
        <f>S1666</f>
        <v>0</v>
      </c>
      <c r="T1665" s="31">
        <f>T1666</f>
        <v>0</v>
      </c>
      <c r="U1665" s="31">
        <f>U1666</f>
        <v>0</v>
      </c>
      <c r="V1665" s="31">
        <f>V1666</f>
        <v>0</v>
      </c>
      <c r="W1665" s="31">
        <f>W1666</f>
        <v>0</v>
      </c>
      <c r="X1665" s="31">
        <f>X1666</f>
        <v>0</v>
      </c>
      <c r="Y1665" s="31">
        <f>Y1666</f>
        <v>0</v>
      </c>
      <c r="Z1665" s="31">
        <f>Z1666</f>
        <v>0</v>
      </c>
      <c r="AA1665" s="31">
        <f>AA1666</f>
        <v>0</v>
      </c>
      <c r="AB1665" s="31">
        <f>AB1666</f>
        <v>0</v>
      </c>
      <c r="AC1665" s="31">
        <f t="shared" si="4127"/>
        <v>430.16000000000003</v>
      </c>
      <c r="AD1665" s="31">
        <f t="shared" si="4128"/>
        <v>0</v>
      </c>
      <c r="AE1665" s="31">
        <f t="shared" si="4129"/>
        <v>0</v>
      </c>
      <c r="AF1665" s="31">
        <f>AF1666</f>
        <v>0</v>
      </c>
      <c r="AG1665" s="31">
        <f t="shared" si="4130"/>
        <v>430.16000000000003</v>
      </c>
      <c r="AH1665" s="31">
        <f t="shared" si="4131"/>
        <v>0</v>
      </c>
      <c r="AI1665" s="31">
        <f t="shared" si="4132"/>
        <v>0</v>
      </c>
      <c r="AJ1665" s="31">
        <f>AJ1666</f>
        <v>0</v>
      </c>
      <c r="AK1665" s="31">
        <f>AK1666</f>
        <v>0</v>
      </c>
      <c r="AL1665" s="31">
        <f>AL1666</f>
        <v>0</v>
      </c>
      <c r="AM1665" s="31">
        <f>AM1666</f>
        <v>0</v>
      </c>
      <c r="AN1665" s="31">
        <f>AN1666</f>
        <v>0</v>
      </c>
      <c r="AO1665" s="31">
        <f>AO1666</f>
        <v>0</v>
      </c>
      <c r="AP1665" s="31">
        <f>AP1666</f>
        <v>0</v>
      </c>
      <c r="AQ1665" s="31">
        <f>AQ1666</f>
        <v>0</v>
      </c>
      <c r="AR1665" s="31">
        <f>AR1666</f>
        <v>0</v>
      </c>
      <c r="AS1665" s="31">
        <f t="shared" si="4124"/>
        <v>430.16000000000003</v>
      </c>
      <c r="AT1665" s="31">
        <f t="shared" si="4125"/>
        <v>0</v>
      </c>
      <c r="AU1665" s="31">
        <f t="shared" si="4126"/>
        <v>0</v>
      </c>
      <c r="AV1665" s="31">
        <f>AV1666</f>
        <v>0</v>
      </c>
      <c r="AW1665" s="32"/>
      <c r="AX1665" s="32"/>
      <c r="AY1665" s="1"/>
      <c r="AZ1665" s="1"/>
      <c r="BA1665" s="1"/>
      <c r="BB1665" s="1"/>
      <c r="BC1665" s="1"/>
      <c r="BD1665" s="1"/>
      <c r="BE1665" s="1"/>
    </row>
    <row r="1666" ht="30">
      <c r="A1666" s="29" t="s">
        <v>524</v>
      </c>
      <c r="B1666" s="29" t="s">
        <v>61</v>
      </c>
      <c r="C1666" s="29" t="s">
        <v>329</v>
      </c>
      <c r="D1666" s="29" t="s">
        <v>569</v>
      </c>
      <c r="E1666" s="29" t="s">
        <v>335</v>
      </c>
      <c r="F1666" s="30" t="s">
        <v>336</v>
      </c>
      <c r="G1666" s="31"/>
      <c r="H1666" s="31"/>
      <c r="I1666" s="31"/>
      <c r="J1666" s="31"/>
      <c r="K1666" s="31"/>
      <c r="L1666" s="31"/>
      <c r="M1666" s="31"/>
      <c r="N1666" s="31"/>
      <c r="O1666" s="31"/>
      <c r="P1666" s="31"/>
      <c r="Q1666" s="31"/>
      <c r="R1666" s="31">
        <v>430.16000000000003</v>
      </c>
      <c r="S1666" s="31"/>
      <c r="T1666" s="31"/>
      <c r="U1666" s="31"/>
      <c r="V1666" s="31"/>
      <c r="W1666" s="31"/>
      <c r="X1666" s="31"/>
      <c r="Y1666" s="31"/>
      <c r="Z1666" s="31"/>
      <c r="AA1666" s="31"/>
      <c r="AB1666" s="31"/>
      <c r="AC1666" s="31">
        <f t="shared" si="4127"/>
        <v>430.16000000000003</v>
      </c>
      <c r="AD1666" s="31">
        <f t="shared" si="4128"/>
        <v>0</v>
      </c>
      <c r="AE1666" s="31">
        <f t="shared" si="4129"/>
        <v>0</v>
      </c>
      <c r="AF1666" s="31"/>
      <c r="AG1666" s="31">
        <f t="shared" si="4130"/>
        <v>430.16000000000003</v>
      </c>
      <c r="AH1666" s="31">
        <f t="shared" si="4131"/>
        <v>0</v>
      </c>
      <c r="AI1666" s="31">
        <f t="shared" si="4132"/>
        <v>0</v>
      </c>
      <c r="AJ1666" s="31"/>
      <c r="AK1666" s="31"/>
      <c r="AL1666" s="31"/>
      <c r="AM1666" s="31"/>
      <c r="AN1666" s="31"/>
      <c r="AO1666" s="31"/>
      <c r="AP1666" s="31"/>
      <c r="AQ1666" s="31"/>
      <c r="AR1666" s="31"/>
      <c r="AS1666" s="31">
        <f t="shared" si="4124"/>
        <v>430.16000000000003</v>
      </c>
      <c r="AT1666" s="31">
        <f t="shared" si="4125"/>
        <v>0</v>
      </c>
      <c r="AU1666" s="31">
        <f t="shared" si="4126"/>
        <v>0</v>
      </c>
      <c r="AV1666" s="31"/>
      <c r="AW1666" s="32"/>
      <c r="AX1666" s="32"/>
      <c r="AY1666" s="1"/>
      <c r="AZ1666" s="1"/>
      <c r="BA1666" s="1"/>
      <c r="BB1666" s="1"/>
      <c r="BC1666" s="1"/>
      <c r="BD1666" s="1"/>
      <c r="BE1666" s="1"/>
    </row>
    <row r="1667" ht="60">
      <c r="A1667" s="29" t="s">
        <v>524</v>
      </c>
      <c r="B1667" s="29" t="s">
        <v>61</v>
      </c>
      <c r="C1667" s="29" t="s">
        <v>329</v>
      </c>
      <c r="D1667" s="29" t="s">
        <v>571</v>
      </c>
      <c r="E1667" s="29"/>
      <c r="F1667" s="30" t="s">
        <v>572</v>
      </c>
      <c r="G1667" s="31">
        <f>G1668</f>
        <v>1235.5999999999999</v>
      </c>
      <c r="H1667" s="31">
        <f>H1668</f>
        <v>0</v>
      </c>
      <c r="I1667" s="31">
        <f>I1668</f>
        <v>0</v>
      </c>
      <c r="J1667" s="31">
        <f>J1668</f>
        <v>0</v>
      </c>
      <c r="K1667" s="31">
        <f>K1668</f>
        <v>0</v>
      </c>
      <c r="L1667" s="31">
        <f>L1668</f>
        <v>0</v>
      </c>
      <c r="M1667" s="31">
        <f t="shared" si="4142"/>
        <v>1235.5999999999999</v>
      </c>
      <c r="N1667" s="31">
        <f t="shared" si="4143"/>
        <v>0</v>
      </c>
      <c r="O1667" s="31">
        <f t="shared" si="4144"/>
        <v>0</v>
      </c>
      <c r="P1667" s="31">
        <f>P1668</f>
        <v>0</v>
      </c>
      <c r="Q1667" s="31">
        <f>Q1668</f>
        <v>0</v>
      </c>
      <c r="R1667" s="31">
        <f>R1668</f>
        <v>0</v>
      </c>
      <c r="S1667" s="31">
        <f>S1668</f>
        <v>0</v>
      </c>
      <c r="T1667" s="31">
        <f>T1668</f>
        <v>0</v>
      </c>
      <c r="U1667" s="31">
        <f>U1668</f>
        <v>0</v>
      </c>
      <c r="V1667" s="31">
        <f>V1668</f>
        <v>0</v>
      </c>
      <c r="W1667" s="31">
        <f>W1668</f>
        <v>0</v>
      </c>
      <c r="X1667" s="31">
        <f>X1668</f>
        <v>0</v>
      </c>
      <c r="Y1667" s="31">
        <f>Y1668</f>
        <v>0</v>
      </c>
      <c r="Z1667" s="31">
        <f>Z1668</f>
        <v>0</v>
      </c>
      <c r="AA1667" s="31">
        <f>AA1668</f>
        <v>0</v>
      </c>
      <c r="AB1667" s="31">
        <f>AB1668</f>
        <v>0</v>
      </c>
      <c r="AC1667" s="31">
        <f t="shared" si="4127"/>
        <v>1235.5999999999999</v>
      </c>
      <c r="AD1667" s="31">
        <f t="shared" si="4128"/>
        <v>0</v>
      </c>
      <c r="AE1667" s="31">
        <f t="shared" si="4129"/>
        <v>0</v>
      </c>
      <c r="AF1667" s="31">
        <f>AF1668</f>
        <v>0</v>
      </c>
      <c r="AG1667" s="31">
        <f t="shared" si="4130"/>
        <v>1235.5999999999999</v>
      </c>
      <c r="AH1667" s="31">
        <f t="shared" si="4131"/>
        <v>0</v>
      </c>
      <c r="AI1667" s="31">
        <f t="shared" si="4132"/>
        <v>0</v>
      </c>
      <c r="AJ1667" s="31">
        <f>AJ1668</f>
        <v>0</v>
      </c>
      <c r="AK1667" s="31">
        <f>AK1668</f>
        <v>0</v>
      </c>
      <c r="AL1667" s="31">
        <f>AL1668</f>
        <v>0</v>
      </c>
      <c r="AM1667" s="31">
        <f>AM1668</f>
        <v>0</v>
      </c>
      <c r="AN1667" s="31">
        <f>AN1668</f>
        <v>0</v>
      </c>
      <c r="AO1667" s="31">
        <f>AO1668</f>
        <v>0</v>
      </c>
      <c r="AP1667" s="31">
        <f>AP1668</f>
        <v>0</v>
      </c>
      <c r="AQ1667" s="31">
        <f>AQ1668</f>
        <v>0</v>
      </c>
      <c r="AR1667" s="31">
        <f>AR1668</f>
        <v>0</v>
      </c>
      <c r="AS1667" s="31">
        <f t="shared" si="4124"/>
        <v>1235.5999999999999</v>
      </c>
      <c r="AT1667" s="31">
        <f t="shared" si="4125"/>
        <v>0</v>
      </c>
      <c r="AU1667" s="31">
        <f t="shared" si="4126"/>
        <v>0</v>
      </c>
      <c r="AV1667" s="31">
        <f>AV1668</f>
        <v>0</v>
      </c>
      <c r="AW1667" s="32"/>
      <c r="AX1667" s="32"/>
      <c r="AY1667" s="1"/>
      <c r="AZ1667" s="1"/>
      <c r="BA1667" s="1"/>
      <c r="BB1667" s="1"/>
      <c r="BC1667" s="1"/>
      <c r="BD1667" s="1"/>
      <c r="BE1667" s="1"/>
    </row>
    <row r="1668" ht="30">
      <c r="A1668" s="29" t="s">
        <v>524</v>
      </c>
      <c r="B1668" s="29" t="s">
        <v>61</v>
      </c>
      <c r="C1668" s="29" t="s">
        <v>329</v>
      </c>
      <c r="D1668" s="29" t="s">
        <v>571</v>
      </c>
      <c r="E1668" s="29" t="s">
        <v>335</v>
      </c>
      <c r="F1668" s="30" t="s">
        <v>336</v>
      </c>
      <c r="G1668" s="31">
        <v>1235.5999999999999</v>
      </c>
      <c r="H1668" s="31"/>
      <c r="I1668" s="31"/>
      <c r="J1668" s="31"/>
      <c r="K1668" s="31"/>
      <c r="L1668" s="31"/>
      <c r="M1668" s="31">
        <f t="shared" si="4142"/>
        <v>1235.5999999999999</v>
      </c>
      <c r="N1668" s="31">
        <f t="shared" si="4143"/>
        <v>0</v>
      </c>
      <c r="O1668" s="31">
        <f t="shared" si="4144"/>
        <v>0</v>
      </c>
      <c r="P1668" s="31"/>
      <c r="Q1668" s="31"/>
      <c r="R1668" s="31"/>
      <c r="S1668" s="31"/>
      <c r="T1668" s="31"/>
      <c r="U1668" s="31"/>
      <c r="V1668" s="31"/>
      <c r="W1668" s="31"/>
      <c r="X1668" s="31"/>
      <c r="Y1668" s="31"/>
      <c r="Z1668" s="31"/>
      <c r="AA1668" s="31"/>
      <c r="AB1668" s="31"/>
      <c r="AC1668" s="31">
        <f t="shared" si="4127"/>
        <v>1235.5999999999999</v>
      </c>
      <c r="AD1668" s="31">
        <f t="shared" si="4128"/>
        <v>0</v>
      </c>
      <c r="AE1668" s="31">
        <f t="shared" si="4129"/>
        <v>0</v>
      </c>
      <c r="AF1668" s="31"/>
      <c r="AG1668" s="31">
        <f t="shared" si="4130"/>
        <v>1235.5999999999999</v>
      </c>
      <c r="AH1668" s="31">
        <f t="shared" si="4131"/>
        <v>0</v>
      </c>
      <c r="AI1668" s="31">
        <f t="shared" si="4132"/>
        <v>0</v>
      </c>
      <c r="AJ1668" s="31"/>
      <c r="AK1668" s="31"/>
      <c r="AL1668" s="31"/>
      <c r="AM1668" s="31"/>
      <c r="AN1668" s="31"/>
      <c r="AO1668" s="31"/>
      <c r="AP1668" s="31"/>
      <c r="AQ1668" s="31"/>
      <c r="AR1668" s="31"/>
      <c r="AS1668" s="31">
        <f t="shared" si="4124"/>
        <v>1235.5999999999999</v>
      </c>
      <c r="AT1668" s="31">
        <f t="shared" si="4125"/>
        <v>0</v>
      </c>
      <c r="AU1668" s="31">
        <f t="shared" si="4126"/>
        <v>0</v>
      </c>
      <c r="AV1668" s="31"/>
      <c r="AW1668" s="32"/>
      <c r="AX1668" s="32"/>
      <c r="AY1668" s="1"/>
      <c r="AZ1668" s="1"/>
      <c r="BA1668" s="1"/>
      <c r="BB1668" s="1"/>
      <c r="BC1668" s="1"/>
      <c r="BD1668" s="1"/>
      <c r="BE1668" s="1"/>
    </row>
    <row r="1669" ht="75" hidden="1">
      <c r="A1669" s="29" t="s">
        <v>524</v>
      </c>
      <c r="B1669" s="29" t="s">
        <v>61</v>
      </c>
      <c r="C1669" s="29" t="s">
        <v>329</v>
      </c>
      <c r="D1669" s="29" t="s">
        <v>573</v>
      </c>
      <c r="E1669" s="29"/>
      <c r="F1669" s="30" t="s">
        <v>574</v>
      </c>
      <c r="G1669" s="31">
        <f>G1670</f>
        <v>3660</v>
      </c>
      <c r="H1669" s="31">
        <f>H1670</f>
        <v>0</v>
      </c>
      <c r="I1669" s="31">
        <f>I1670</f>
        <v>0</v>
      </c>
      <c r="J1669" s="31">
        <f>J1670</f>
        <v>-3660</v>
      </c>
      <c r="K1669" s="31">
        <f>K1670</f>
        <v>0</v>
      </c>
      <c r="L1669" s="31">
        <f>L1670</f>
        <v>0</v>
      </c>
      <c r="M1669" s="31">
        <f t="shared" si="4142"/>
        <v>0</v>
      </c>
      <c r="N1669" s="31">
        <f t="shared" si="4143"/>
        <v>0</v>
      </c>
      <c r="O1669" s="31">
        <f t="shared" si="4144"/>
        <v>0</v>
      </c>
      <c r="P1669" s="31">
        <f>P1670</f>
        <v>0</v>
      </c>
      <c r="Q1669" s="31">
        <f>Q1670</f>
        <v>0</v>
      </c>
      <c r="R1669" s="31">
        <f>R1670</f>
        <v>0</v>
      </c>
      <c r="S1669" s="31">
        <f>S1670</f>
        <v>0</v>
      </c>
      <c r="T1669" s="31">
        <f>T1670</f>
        <v>0</v>
      </c>
      <c r="U1669" s="31">
        <f>U1670</f>
        <v>0</v>
      </c>
      <c r="V1669" s="31">
        <f>V1670</f>
        <v>0</v>
      </c>
      <c r="W1669" s="31">
        <f>W1670</f>
        <v>0</v>
      </c>
      <c r="X1669" s="31">
        <f>X1670</f>
        <v>0</v>
      </c>
      <c r="Y1669" s="31">
        <f>Y1670</f>
        <v>0</v>
      </c>
      <c r="Z1669" s="31">
        <f>Z1670</f>
        <v>0</v>
      </c>
      <c r="AA1669" s="31">
        <f>AA1670</f>
        <v>0</v>
      </c>
      <c r="AB1669" s="31">
        <f>AB1670</f>
        <v>0</v>
      </c>
      <c r="AC1669" s="31">
        <f t="shared" si="4127"/>
        <v>0</v>
      </c>
      <c r="AD1669" s="31">
        <f t="shared" si="4128"/>
        <v>0</v>
      </c>
      <c r="AE1669" s="31">
        <f t="shared" si="4129"/>
        <v>0</v>
      </c>
      <c r="AF1669" s="31">
        <f>AF1670</f>
        <v>0</v>
      </c>
      <c r="AG1669" s="31">
        <f t="shared" si="4130"/>
        <v>0</v>
      </c>
      <c r="AH1669" s="31">
        <f t="shared" si="4131"/>
        <v>0</v>
      </c>
      <c r="AI1669" s="31">
        <f t="shared" si="4132"/>
        <v>0</v>
      </c>
      <c r="AJ1669" s="31">
        <f>AJ1670</f>
        <v>0</v>
      </c>
      <c r="AK1669" s="31">
        <f>AK1670</f>
        <v>0</v>
      </c>
      <c r="AL1669" s="31">
        <f>AL1670</f>
        <v>0</v>
      </c>
      <c r="AM1669" s="31">
        <f>AM1670</f>
        <v>0</v>
      </c>
      <c r="AN1669" s="31">
        <f>AN1670</f>
        <v>0</v>
      </c>
      <c r="AO1669" s="31">
        <f>AO1670</f>
        <v>0</v>
      </c>
      <c r="AP1669" s="31">
        <f>AP1670</f>
        <v>0</v>
      </c>
      <c r="AQ1669" s="31">
        <f>AQ1670</f>
        <v>0</v>
      </c>
      <c r="AR1669" s="31">
        <f>AR1670</f>
        <v>0</v>
      </c>
      <c r="AS1669" s="31">
        <f t="shared" si="4124"/>
        <v>0</v>
      </c>
      <c r="AT1669" s="31">
        <f t="shared" si="4125"/>
        <v>0</v>
      </c>
      <c r="AU1669" s="31">
        <f t="shared" si="4126"/>
        <v>0</v>
      </c>
      <c r="AV1669" s="31">
        <f>AV1670</f>
        <v>0</v>
      </c>
      <c r="AW1669" s="32">
        <v>0</v>
      </c>
      <c r="AX1669" s="32"/>
      <c r="AY1669" s="1"/>
      <c r="AZ1669" s="1"/>
      <c r="BA1669" s="1"/>
      <c r="BB1669" s="1"/>
      <c r="BC1669" s="1"/>
      <c r="BD1669" s="1"/>
      <c r="BE1669" s="1"/>
    </row>
    <row r="1670" ht="30" hidden="1">
      <c r="A1670" s="29" t="s">
        <v>524</v>
      </c>
      <c r="B1670" s="29" t="s">
        <v>61</v>
      </c>
      <c r="C1670" s="29" t="s">
        <v>329</v>
      </c>
      <c r="D1670" s="29" t="s">
        <v>573</v>
      </c>
      <c r="E1670" s="29" t="s">
        <v>335</v>
      </c>
      <c r="F1670" s="30" t="s">
        <v>336</v>
      </c>
      <c r="G1670" s="31">
        <v>3660</v>
      </c>
      <c r="H1670" s="31"/>
      <c r="I1670" s="31"/>
      <c r="J1670" s="33">
        <v>-3660</v>
      </c>
      <c r="K1670" s="31"/>
      <c r="L1670" s="31"/>
      <c r="M1670" s="31">
        <f t="shared" si="4142"/>
        <v>0</v>
      </c>
      <c r="N1670" s="31">
        <f t="shared" si="4143"/>
        <v>0</v>
      </c>
      <c r="O1670" s="31">
        <f t="shared" si="4144"/>
        <v>0</v>
      </c>
      <c r="P1670" s="31"/>
      <c r="Q1670" s="31"/>
      <c r="R1670" s="31"/>
      <c r="S1670" s="31"/>
      <c r="T1670" s="31"/>
      <c r="U1670" s="31"/>
      <c r="V1670" s="31"/>
      <c r="W1670" s="31"/>
      <c r="X1670" s="31"/>
      <c r="Y1670" s="31"/>
      <c r="Z1670" s="31"/>
      <c r="AA1670" s="31"/>
      <c r="AB1670" s="31"/>
      <c r="AC1670" s="31">
        <f t="shared" si="4127"/>
        <v>0</v>
      </c>
      <c r="AD1670" s="31">
        <f t="shared" si="4128"/>
        <v>0</v>
      </c>
      <c r="AE1670" s="31">
        <f t="shared" si="4129"/>
        <v>0</v>
      </c>
      <c r="AF1670" s="31"/>
      <c r="AG1670" s="31">
        <f t="shared" si="4130"/>
        <v>0</v>
      </c>
      <c r="AH1670" s="31">
        <f t="shared" si="4131"/>
        <v>0</v>
      </c>
      <c r="AI1670" s="31">
        <f t="shared" si="4132"/>
        <v>0</v>
      </c>
      <c r="AJ1670" s="31"/>
      <c r="AK1670" s="31"/>
      <c r="AL1670" s="31"/>
      <c r="AM1670" s="31"/>
      <c r="AN1670" s="31"/>
      <c r="AO1670" s="31"/>
      <c r="AP1670" s="31"/>
      <c r="AQ1670" s="31"/>
      <c r="AR1670" s="31"/>
      <c r="AS1670" s="31">
        <f t="shared" si="4124"/>
        <v>0</v>
      </c>
      <c r="AT1670" s="31">
        <f t="shared" si="4125"/>
        <v>0</v>
      </c>
      <c r="AU1670" s="31">
        <f t="shared" si="4126"/>
        <v>0</v>
      </c>
      <c r="AV1670" s="31"/>
      <c r="AW1670" s="32">
        <v>0</v>
      </c>
      <c r="AX1670" s="32">
        <v>30</v>
      </c>
      <c r="AY1670" s="1"/>
      <c r="AZ1670" s="1"/>
      <c r="BA1670" s="1"/>
      <c r="BB1670" s="1"/>
      <c r="BC1670" s="1"/>
      <c r="BD1670" s="1"/>
      <c r="BE1670" s="1"/>
    </row>
    <row r="1671" ht="15" hidden="1">
      <c r="A1671" s="29" t="s">
        <v>524</v>
      </c>
      <c r="B1671" s="29" t="s">
        <v>61</v>
      </c>
      <c r="C1671" s="29" t="s">
        <v>329</v>
      </c>
      <c r="D1671" s="29" t="s">
        <v>478</v>
      </c>
      <c r="E1671" s="29"/>
      <c r="F1671" s="30" t="s">
        <v>34</v>
      </c>
      <c r="G1671" s="31">
        <f t="shared" si="4139"/>
        <v>95421.299999999988</v>
      </c>
      <c r="H1671" s="31">
        <f>H1672</f>
        <v>70875.799999999988</v>
      </c>
      <c r="I1671" s="31">
        <f>I1672</f>
        <v>78597</v>
      </c>
      <c r="J1671" s="31">
        <f>J1672</f>
        <v>0</v>
      </c>
      <c r="K1671" s="31">
        <f>K1672</f>
        <v>0</v>
      </c>
      <c r="L1671" s="31">
        <f>L1672</f>
        <v>0</v>
      </c>
      <c r="M1671" s="31">
        <f t="shared" si="4142"/>
        <v>95421.299999999988</v>
      </c>
      <c r="N1671" s="31">
        <f t="shared" si="4143"/>
        <v>70875.799999999988</v>
      </c>
      <c r="O1671" s="31">
        <f t="shared" si="4144"/>
        <v>78597</v>
      </c>
      <c r="P1671" s="31">
        <f>P1672</f>
        <v>0</v>
      </c>
      <c r="Q1671" s="31">
        <f>Q1672</f>
        <v>0</v>
      </c>
      <c r="R1671" s="31">
        <f>R1672</f>
        <v>-8763.360999999999</v>
      </c>
      <c r="S1671" s="31">
        <f>S1672</f>
        <v>0</v>
      </c>
      <c r="T1671" s="31">
        <f>T1672</f>
        <v>0</v>
      </c>
      <c r="U1671" s="31">
        <f>U1672</f>
        <v>0</v>
      </c>
      <c r="V1671" s="31">
        <f>V1672</f>
        <v>0</v>
      </c>
      <c r="W1671" s="31">
        <f>W1672</f>
        <v>0</v>
      </c>
      <c r="X1671" s="31">
        <f>X1672</f>
        <v>0</v>
      </c>
      <c r="Y1671" s="31">
        <f>Y1672</f>
        <v>0</v>
      </c>
      <c r="Z1671" s="31">
        <f>Z1672</f>
        <v>0</v>
      </c>
      <c r="AA1671" s="31">
        <f>AA1672</f>
        <v>0</v>
      </c>
      <c r="AB1671" s="31">
        <f>AB1672</f>
        <v>0</v>
      </c>
      <c r="AC1671" s="31">
        <f t="shared" si="4127"/>
        <v>86657.938999999984</v>
      </c>
      <c r="AD1671" s="31">
        <f t="shared" si="4128"/>
        <v>70875.799999999988</v>
      </c>
      <c r="AE1671" s="31">
        <f t="shared" si="4129"/>
        <v>78597</v>
      </c>
      <c r="AF1671" s="31">
        <f>AF1672</f>
        <v>0</v>
      </c>
      <c r="AG1671" s="31">
        <f t="shared" si="4130"/>
        <v>86657.938999999984</v>
      </c>
      <c r="AH1671" s="31">
        <f t="shared" si="4131"/>
        <v>70875.799999999988</v>
      </c>
      <c r="AI1671" s="31">
        <f t="shared" si="4132"/>
        <v>78597</v>
      </c>
      <c r="AJ1671" s="31">
        <f>AJ1672</f>
        <v>0</v>
      </c>
      <c r="AK1671" s="31">
        <f>AK1672</f>
        <v>0</v>
      </c>
      <c r="AL1671" s="31">
        <f>AL1672</f>
        <v>48000</v>
      </c>
      <c r="AM1671" s="31">
        <f>AM1672</f>
        <v>0</v>
      </c>
      <c r="AN1671" s="31">
        <f>AN1672</f>
        <v>0</v>
      </c>
      <c r="AO1671" s="31">
        <f>AO1672</f>
        <v>0</v>
      </c>
      <c r="AP1671" s="31">
        <f>AP1672</f>
        <v>0</v>
      </c>
      <c r="AQ1671" s="31">
        <f>AQ1672</f>
        <v>0</v>
      </c>
      <c r="AR1671" s="31">
        <f>AR1672</f>
        <v>0</v>
      </c>
      <c r="AS1671" s="31">
        <f t="shared" si="4124"/>
        <v>134657.93899999998</v>
      </c>
      <c r="AT1671" s="31">
        <f t="shared" si="4125"/>
        <v>70875.799999999988</v>
      </c>
      <c r="AU1671" s="31">
        <f t="shared" si="4126"/>
        <v>78597</v>
      </c>
      <c r="AV1671" s="31">
        <f>AV1672</f>
        <v>0</v>
      </c>
      <c r="AW1671" s="32">
        <v>0</v>
      </c>
      <c r="AX1671" s="32"/>
      <c r="AY1671" s="1" t="s">
        <v>152</v>
      </c>
      <c r="AZ1671" s="1"/>
      <c r="BA1671" s="1"/>
      <c r="BB1671" s="1"/>
      <c r="BC1671" s="1"/>
      <c r="BD1671" s="1"/>
      <c r="BE1671" s="1"/>
    </row>
    <row r="1672" ht="30">
      <c r="A1672" s="29" t="s">
        <v>524</v>
      </c>
      <c r="B1672" s="29" t="s">
        <v>61</v>
      </c>
      <c r="C1672" s="29" t="s">
        <v>329</v>
      </c>
      <c r="D1672" s="29" t="s">
        <v>496</v>
      </c>
      <c r="E1672" s="29"/>
      <c r="F1672" s="30" t="s">
        <v>497</v>
      </c>
      <c r="G1672" s="31">
        <f>G1673+G1675+G1677</f>
        <v>95421.299999999988</v>
      </c>
      <c r="H1672" s="31">
        <f>H1673+H1675+H1677</f>
        <v>70875.799999999988</v>
      </c>
      <c r="I1672" s="31">
        <f>I1673+I1675+I1677</f>
        <v>78597</v>
      </c>
      <c r="J1672" s="31">
        <f>J1673+J1675+J1677</f>
        <v>0</v>
      </c>
      <c r="K1672" s="31">
        <f>K1673+K1675+K1677</f>
        <v>0</v>
      </c>
      <c r="L1672" s="31">
        <f>L1673+L1675+L1677</f>
        <v>0</v>
      </c>
      <c r="M1672" s="31">
        <f t="shared" si="4142"/>
        <v>95421.299999999988</v>
      </c>
      <c r="N1672" s="31">
        <f t="shared" si="4143"/>
        <v>70875.799999999988</v>
      </c>
      <c r="O1672" s="31">
        <f t="shared" si="4144"/>
        <v>78597</v>
      </c>
      <c r="P1672" s="31">
        <f>P1673+P1675+P1677</f>
        <v>0</v>
      </c>
      <c r="Q1672" s="31">
        <f>Q1673+Q1675+Q1677</f>
        <v>0</v>
      </c>
      <c r="R1672" s="31">
        <f>R1673+R1675+R1677</f>
        <v>-8763.360999999999</v>
      </c>
      <c r="S1672" s="31">
        <f>S1673+S1675+S1677</f>
        <v>0</v>
      </c>
      <c r="T1672" s="31">
        <f>T1673+T1675+T1677</f>
        <v>0</v>
      </c>
      <c r="U1672" s="31">
        <f>U1673+U1675+U1677</f>
        <v>0</v>
      </c>
      <c r="V1672" s="31">
        <f>V1673+V1675+V1677</f>
        <v>0</v>
      </c>
      <c r="W1672" s="31">
        <f>W1673+W1675+W1677</f>
        <v>0</v>
      </c>
      <c r="X1672" s="31">
        <f>X1673+X1675+X1677</f>
        <v>0</v>
      </c>
      <c r="Y1672" s="31">
        <f>Y1673+Y1675+Y1677</f>
        <v>0</v>
      </c>
      <c r="Z1672" s="31">
        <f>Z1673+Z1675+Z1677</f>
        <v>0</v>
      </c>
      <c r="AA1672" s="31">
        <f>AA1673+AA1675+AA1677</f>
        <v>0</v>
      </c>
      <c r="AB1672" s="31">
        <f>AB1673+AB1675+AB1677</f>
        <v>0</v>
      </c>
      <c r="AC1672" s="31">
        <f t="shared" si="4127"/>
        <v>86657.938999999984</v>
      </c>
      <c r="AD1672" s="31">
        <f t="shared" si="4128"/>
        <v>70875.799999999988</v>
      </c>
      <c r="AE1672" s="31">
        <f t="shared" si="4129"/>
        <v>78597</v>
      </c>
      <c r="AF1672" s="31">
        <f>AF1673+AF1675+AF1677</f>
        <v>0</v>
      </c>
      <c r="AG1672" s="31">
        <f t="shared" si="4130"/>
        <v>86657.938999999984</v>
      </c>
      <c r="AH1672" s="31">
        <f t="shared" si="4131"/>
        <v>70875.799999999988</v>
      </c>
      <c r="AI1672" s="31">
        <f t="shared" si="4132"/>
        <v>78597</v>
      </c>
      <c r="AJ1672" s="31">
        <f>AJ1673+AJ1675+AJ1677</f>
        <v>0</v>
      </c>
      <c r="AK1672" s="31">
        <f>AK1673+AK1675+AK1677</f>
        <v>0</v>
      </c>
      <c r="AL1672" s="31">
        <f>AL1673+AL1675+AL1677</f>
        <v>48000</v>
      </c>
      <c r="AM1672" s="31">
        <f>AM1673+AM1675+AM1677</f>
        <v>0</v>
      </c>
      <c r="AN1672" s="31">
        <f>AN1673+AN1675+AN1677</f>
        <v>0</v>
      </c>
      <c r="AO1672" s="31">
        <f>AO1673+AO1675+AO1677</f>
        <v>0</v>
      </c>
      <c r="AP1672" s="31">
        <f>AP1673+AP1675+AP1677</f>
        <v>0</v>
      </c>
      <c r="AQ1672" s="31">
        <f>AQ1673+AQ1675+AQ1677</f>
        <v>0</v>
      </c>
      <c r="AR1672" s="31">
        <f>AR1673+AR1675+AR1677</f>
        <v>0</v>
      </c>
      <c r="AS1672" s="31">
        <f t="shared" si="4124"/>
        <v>134657.93899999998</v>
      </c>
      <c r="AT1672" s="31">
        <f t="shared" si="4125"/>
        <v>70875.799999999988</v>
      </c>
      <c r="AU1672" s="31">
        <f t="shared" si="4126"/>
        <v>78597</v>
      </c>
      <c r="AV1672" s="31">
        <f>AV1673+AV1675+AV1677</f>
        <v>0</v>
      </c>
      <c r="AW1672" s="32"/>
      <c r="AX1672" s="32"/>
      <c r="AY1672" s="1"/>
      <c r="AZ1672" s="1"/>
      <c r="BA1672" s="1"/>
      <c r="BB1672" s="1"/>
      <c r="BC1672" s="1"/>
      <c r="BD1672" s="1"/>
      <c r="BE1672" s="1"/>
    </row>
    <row r="1673">
      <c r="A1673" s="29" t="s">
        <v>524</v>
      </c>
      <c r="B1673" s="29" t="s">
        <v>61</v>
      </c>
      <c r="C1673" s="29" t="s">
        <v>329</v>
      </c>
      <c r="D1673" s="29" t="s">
        <v>575</v>
      </c>
      <c r="E1673" s="29"/>
      <c r="F1673" s="30" t="s">
        <v>576</v>
      </c>
      <c r="G1673" s="31">
        <f>G1674</f>
        <v>27578.900000000001</v>
      </c>
      <c r="H1673" s="31">
        <f>H1674</f>
        <v>1045.5</v>
      </c>
      <c r="I1673" s="31">
        <f>I1674</f>
        <v>1045.5</v>
      </c>
      <c r="J1673" s="31">
        <f>J1674</f>
        <v>0</v>
      </c>
      <c r="K1673" s="31">
        <f>K1674</f>
        <v>0</v>
      </c>
      <c r="L1673" s="31">
        <f>L1674</f>
        <v>0</v>
      </c>
      <c r="M1673" s="31">
        <f t="shared" si="4142"/>
        <v>27578.900000000001</v>
      </c>
      <c r="N1673" s="31">
        <f t="shared" si="4143"/>
        <v>1045.5</v>
      </c>
      <c r="O1673" s="31">
        <f t="shared" si="4144"/>
        <v>1045.5</v>
      </c>
      <c r="P1673" s="31">
        <f>P1674</f>
        <v>0</v>
      </c>
      <c r="Q1673" s="31">
        <f>Q1674</f>
        <v>0</v>
      </c>
      <c r="R1673" s="31">
        <f>R1674</f>
        <v>-6543.3999999999996</v>
      </c>
      <c r="S1673" s="31">
        <f>S1674</f>
        <v>0</v>
      </c>
      <c r="T1673" s="31">
        <f>T1674</f>
        <v>0</v>
      </c>
      <c r="U1673" s="31">
        <f>U1674</f>
        <v>0</v>
      </c>
      <c r="V1673" s="31">
        <f>V1674</f>
        <v>0</v>
      </c>
      <c r="W1673" s="31">
        <f>W1674</f>
        <v>0</v>
      </c>
      <c r="X1673" s="31">
        <f>X1674</f>
        <v>0</v>
      </c>
      <c r="Y1673" s="31">
        <f>Y1674</f>
        <v>0</v>
      </c>
      <c r="Z1673" s="31">
        <f>Z1674</f>
        <v>0</v>
      </c>
      <c r="AA1673" s="31">
        <f>AA1674</f>
        <v>0</v>
      </c>
      <c r="AB1673" s="31">
        <f>AB1674</f>
        <v>0</v>
      </c>
      <c r="AC1673" s="31">
        <f t="shared" si="4127"/>
        <v>21035.5</v>
      </c>
      <c r="AD1673" s="31">
        <f t="shared" si="4128"/>
        <v>1045.5</v>
      </c>
      <c r="AE1673" s="31">
        <f t="shared" si="4129"/>
        <v>1045.5</v>
      </c>
      <c r="AF1673" s="31">
        <f>AF1674</f>
        <v>0</v>
      </c>
      <c r="AG1673" s="31">
        <f t="shared" si="4130"/>
        <v>21035.5</v>
      </c>
      <c r="AH1673" s="31">
        <f t="shared" si="4131"/>
        <v>1045.5</v>
      </c>
      <c r="AI1673" s="31">
        <f t="shared" si="4132"/>
        <v>1045.5</v>
      </c>
      <c r="AJ1673" s="31">
        <f>AJ1674</f>
        <v>0</v>
      </c>
      <c r="AK1673" s="31">
        <f>AK1674</f>
        <v>0</v>
      </c>
      <c r="AL1673" s="31">
        <f>AL1674</f>
        <v>48000</v>
      </c>
      <c r="AM1673" s="31">
        <f>AM1674</f>
        <v>0</v>
      </c>
      <c r="AN1673" s="31">
        <f>AN1674</f>
        <v>0</v>
      </c>
      <c r="AO1673" s="31">
        <f>AO1674</f>
        <v>0</v>
      </c>
      <c r="AP1673" s="31">
        <f>AP1674</f>
        <v>0</v>
      </c>
      <c r="AQ1673" s="31">
        <f>AQ1674</f>
        <v>0</v>
      </c>
      <c r="AR1673" s="31">
        <f>AR1674</f>
        <v>0</v>
      </c>
      <c r="AS1673" s="31">
        <f t="shared" si="4124"/>
        <v>69035.5</v>
      </c>
      <c r="AT1673" s="31">
        <f t="shared" si="4125"/>
        <v>1045.5</v>
      </c>
      <c r="AU1673" s="31">
        <f t="shared" si="4126"/>
        <v>1045.5</v>
      </c>
      <c r="AV1673" s="31">
        <f>AV1674</f>
        <v>0</v>
      </c>
      <c r="AW1673" s="32"/>
      <c r="AX1673" s="32"/>
      <c r="AY1673" s="1"/>
      <c r="AZ1673" s="1"/>
      <c r="BA1673" s="1"/>
      <c r="BB1673" s="1"/>
      <c r="BC1673" s="1"/>
      <c r="BD1673" s="1"/>
      <c r="BE1673" s="1"/>
    </row>
    <row r="1674" ht="31.5">
      <c r="A1674" s="29" t="s">
        <v>524</v>
      </c>
      <c r="B1674" s="29" t="s">
        <v>61</v>
      </c>
      <c r="C1674" s="29" t="s">
        <v>329</v>
      </c>
      <c r="D1674" s="29" t="s">
        <v>575</v>
      </c>
      <c r="E1674" s="29" t="s">
        <v>39</v>
      </c>
      <c r="F1674" s="30" t="s">
        <v>40</v>
      </c>
      <c r="G1674" s="31">
        <v>27578.900000000001</v>
      </c>
      <c r="H1674" s="31">
        <v>1045.5</v>
      </c>
      <c r="I1674" s="31">
        <v>1045.5</v>
      </c>
      <c r="J1674" s="31"/>
      <c r="K1674" s="31"/>
      <c r="L1674" s="31"/>
      <c r="M1674" s="31">
        <f t="shared" si="4142"/>
        <v>27578.900000000001</v>
      </c>
      <c r="N1674" s="31">
        <f t="shared" si="4143"/>
        <v>1045.5</v>
      </c>
      <c r="O1674" s="31">
        <f t="shared" si="4144"/>
        <v>1045.5</v>
      </c>
      <c r="P1674" s="31"/>
      <c r="Q1674" s="31"/>
      <c r="R1674" s="31">
        <v>-6543.3999999999996</v>
      </c>
      <c r="S1674" s="31"/>
      <c r="T1674" s="31"/>
      <c r="U1674" s="31"/>
      <c r="V1674" s="31"/>
      <c r="W1674" s="31"/>
      <c r="X1674" s="31"/>
      <c r="Y1674" s="31"/>
      <c r="Z1674" s="31"/>
      <c r="AA1674" s="31"/>
      <c r="AB1674" s="31"/>
      <c r="AC1674" s="31">
        <f t="shared" si="4127"/>
        <v>21035.5</v>
      </c>
      <c r="AD1674" s="31">
        <f t="shared" si="4128"/>
        <v>1045.5</v>
      </c>
      <c r="AE1674" s="31">
        <f t="shared" si="4129"/>
        <v>1045.5</v>
      </c>
      <c r="AF1674" s="31"/>
      <c r="AG1674" s="31">
        <f t="shared" si="4130"/>
        <v>21035.5</v>
      </c>
      <c r="AH1674" s="31">
        <f t="shared" si="4131"/>
        <v>1045.5</v>
      </c>
      <c r="AI1674" s="31">
        <f t="shared" si="4132"/>
        <v>1045.5</v>
      </c>
      <c r="AJ1674" s="31"/>
      <c r="AK1674" s="31"/>
      <c r="AL1674" s="31">
        <v>48000</v>
      </c>
      <c r="AM1674" s="31"/>
      <c r="AN1674" s="31"/>
      <c r="AO1674" s="31"/>
      <c r="AP1674" s="31"/>
      <c r="AQ1674" s="31"/>
      <c r="AR1674" s="31"/>
      <c r="AS1674" s="31">
        <f t="shared" si="4124"/>
        <v>69035.5</v>
      </c>
      <c r="AT1674" s="31">
        <f t="shared" si="4125"/>
        <v>1045.5</v>
      </c>
      <c r="AU1674" s="31">
        <f t="shared" si="4126"/>
        <v>1045.5</v>
      </c>
      <c r="AV1674" s="31"/>
      <c r="AW1674" s="32"/>
      <c r="AX1674" s="32"/>
      <c r="AY1674" s="1"/>
      <c r="AZ1674" s="1"/>
      <c r="BA1674" s="1"/>
      <c r="BB1674" s="1"/>
      <c r="BC1674" s="1"/>
      <c r="BD1674" s="1"/>
      <c r="BE1674" s="1"/>
    </row>
    <row r="1675" ht="31.5">
      <c r="A1675" s="29" t="s">
        <v>524</v>
      </c>
      <c r="B1675" s="29" t="s">
        <v>61</v>
      </c>
      <c r="C1675" s="29" t="s">
        <v>329</v>
      </c>
      <c r="D1675" s="29" t="s">
        <v>498</v>
      </c>
      <c r="E1675" s="29"/>
      <c r="F1675" s="30" t="s">
        <v>499</v>
      </c>
      <c r="G1675" s="31">
        <f>G1676</f>
        <v>48221.5</v>
      </c>
      <c r="H1675" s="31">
        <f>H1676</f>
        <v>35702.599999999999</v>
      </c>
      <c r="I1675" s="31">
        <f>I1676</f>
        <v>35702.599999999999</v>
      </c>
      <c r="J1675" s="31">
        <f>J1676</f>
        <v>0</v>
      </c>
      <c r="K1675" s="31">
        <f>K1676</f>
        <v>0</v>
      </c>
      <c r="L1675" s="31">
        <f>L1676</f>
        <v>0</v>
      </c>
      <c r="M1675" s="31">
        <f t="shared" si="4142"/>
        <v>48221.5</v>
      </c>
      <c r="N1675" s="31">
        <f t="shared" si="4143"/>
        <v>35702.599999999999</v>
      </c>
      <c r="O1675" s="31">
        <f t="shared" si="4144"/>
        <v>35702.599999999999</v>
      </c>
      <c r="P1675" s="31">
        <f>P1676</f>
        <v>0</v>
      </c>
      <c r="Q1675" s="31">
        <f>Q1676</f>
        <v>0</v>
      </c>
      <c r="R1675" s="31">
        <f>R1676</f>
        <v>-2219.9609999999998</v>
      </c>
      <c r="S1675" s="31">
        <f>S1676</f>
        <v>0</v>
      </c>
      <c r="T1675" s="31">
        <f>T1676</f>
        <v>0</v>
      </c>
      <c r="U1675" s="31">
        <f>U1676</f>
        <v>0</v>
      </c>
      <c r="V1675" s="31">
        <f>V1676</f>
        <v>0</v>
      </c>
      <c r="W1675" s="31">
        <f>W1676</f>
        <v>0</v>
      </c>
      <c r="X1675" s="31">
        <f>X1676</f>
        <v>0</v>
      </c>
      <c r="Y1675" s="31">
        <f>Y1676</f>
        <v>0</v>
      </c>
      <c r="Z1675" s="31">
        <f>Z1676</f>
        <v>0</v>
      </c>
      <c r="AA1675" s="31">
        <f>AA1676</f>
        <v>0</v>
      </c>
      <c r="AB1675" s="31">
        <f>AB1676</f>
        <v>0</v>
      </c>
      <c r="AC1675" s="31">
        <f t="shared" si="4127"/>
        <v>46001.538999999997</v>
      </c>
      <c r="AD1675" s="31">
        <f t="shared" si="4128"/>
        <v>35702.599999999999</v>
      </c>
      <c r="AE1675" s="31">
        <f t="shared" si="4129"/>
        <v>35702.599999999999</v>
      </c>
      <c r="AF1675" s="31">
        <f>AF1676</f>
        <v>0</v>
      </c>
      <c r="AG1675" s="31">
        <f t="shared" si="4130"/>
        <v>46001.538999999997</v>
      </c>
      <c r="AH1675" s="31">
        <f t="shared" si="4131"/>
        <v>35702.599999999999</v>
      </c>
      <c r="AI1675" s="31">
        <f t="shared" si="4132"/>
        <v>35702.599999999999</v>
      </c>
      <c r="AJ1675" s="31">
        <f>AJ1676</f>
        <v>0</v>
      </c>
      <c r="AK1675" s="31">
        <f>AK1676</f>
        <v>0</v>
      </c>
      <c r="AL1675" s="31">
        <f>AL1676</f>
        <v>0</v>
      </c>
      <c r="AM1675" s="31">
        <f>AM1676</f>
        <v>0</v>
      </c>
      <c r="AN1675" s="31">
        <f>AN1676</f>
        <v>0</v>
      </c>
      <c r="AO1675" s="31">
        <f>AO1676</f>
        <v>0</v>
      </c>
      <c r="AP1675" s="31">
        <f>AP1676</f>
        <v>0</v>
      </c>
      <c r="AQ1675" s="31">
        <f>AQ1676</f>
        <v>0</v>
      </c>
      <c r="AR1675" s="31">
        <f>AR1676</f>
        <v>0</v>
      </c>
      <c r="AS1675" s="31">
        <f t="shared" si="4124"/>
        <v>46001.538999999997</v>
      </c>
      <c r="AT1675" s="31">
        <f t="shared" si="4125"/>
        <v>35702.599999999999</v>
      </c>
      <c r="AU1675" s="31">
        <f t="shared" si="4126"/>
        <v>35702.599999999999</v>
      </c>
      <c r="AV1675" s="31">
        <f>AV1676</f>
        <v>0</v>
      </c>
      <c r="AW1675" s="32"/>
      <c r="AX1675" s="32"/>
      <c r="AY1675" s="1"/>
      <c r="AZ1675" s="1"/>
      <c r="BA1675" s="1"/>
      <c r="BB1675" s="1"/>
      <c r="BC1675" s="1"/>
      <c r="BD1675" s="1"/>
      <c r="BE1675" s="1"/>
    </row>
    <row r="1676" ht="31.5">
      <c r="A1676" s="29" t="s">
        <v>524</v>
      </c>
      <c r="B1676" s="29" t="s">
        <v>61</v>
      </c>
      <c r="C1676" s="29" t="s">
        <v>329</v>
      </c>
      <c r="D1676" s="29" t="s">
        <v>498</v>
      </c>
      <c r="E1676" s="29" t="s">
        <v>39</v>
      </c>
      <c r="F1676" s="30" t="s">
        <v>40</v>
      </c>
      <c r="G1676" s="31">
        <v>48221.5</v>
      </c>
      <c r="H1676" s="31">
        <v>35702.599999999999</v>
      </c>
      <c r="I1676" s="31">
        <v>35702.599999999999</v>
      </c>
      <c r="J1676" s="31"/>
      <c r="K1676" s="31"/>
      <c r="L1676" s="31"/>
      <c r="M1676" s="31">
        <f t="shared" si="4142"/>
        <v>48221.5</v>
      </c>
      <c r="N1676" s="31">
        <f t="shared" si="4143"/>
        <v>35702.599999999999</v>
      </c>
      <c r="O1676" s="31">
        <f t="shared" si="4144"/>
        <v>35702.599999999999</v>
      </c>
      <c r="P1676" s="31"/>
      <c r="Q1676" s="31"/>
      <c r="R1676" s="31">
        <v>-2219.9609999999998</v>
      </c>
      <c r="S1676" s="31"/>
      <c r="T1676" s="31"/>
      <c r="U1676" s="31"/>
      <c r="V1676" s="31"/>
      <c r="W1676" s="31"/>
      <c r="X1676" s="31"/>
      <c r="Y1676" s="31"/>
      <c r="Z1676" s="31"/>
      <c r="AA1676" s="31"/>
      <c r="AB1676" s="31"/>
      <c r="AC1676" s="31">
        <f t="shared" si="4127"/>
        <v>46001.538999999997</v>
      </c>
      <c r="AD1676" s="31">
        <f t="shared" si="4128"/>
        <v>35702.599999999999</v>
      </c>
      <c r="AE1676" s="31">
        <f t="shared" si="4129"/>
        <v>35702.599999999999</v>
      </c>
      <c r="AF1676" s="31"/>
      <c r="AG1676" s="31">
        <f t="shared" si="4130"/>
        <v>46001.538999999997</v>
      </c>
      <c r="AH1676" s="31">
        <f t="shared" si="4131"/>
        <v>35702.599999999999</v>
      </c>
      <c r="AI1676" s="31">
        <f t="shared" si="4132"/>
        <v>35702.599999999999</v>
      </c>
      <c r="AJ1676" s="31"/>
      <c r="AK1676" s="31"/>
      <c r="AL1676" s="31"/>
      <c r="AM1676" s="31"/>
      <c r="AN1676" s="31"/>
      <c r="AO1676" s="31"/>
      <c r="AP1676" s="31"/>
      <c r="AQ1676" s="31"/>
      <c r="AR1676" s="31"/>
      <c r="AS1676" s="31">
        <f t="shared" si="4124"/>
        <v>46001.538999999997</v>
      </c>
      <c r="AT1676" s="31">
        <f t="shared" si="4125"/>
        <v>35702.599999999999</v>
      </c>
      <c r="AU1676" s="31">
        <f t="shared" si="4126"/>
        <v>35702.599999999999</v>
      </c>
      <c r="AV1676" s="31"/>
      <c r="AW1676" s="32"/>
      <c r="AX1676" s="32"/>
      <c r="AY1676" s="1"/>
      <c r="AZ1676" s="1"/>
      <c r="BA1676" s="1"/>
      <c r="BB1676" s="1"/>
      <c r="BC1676" s="1"/>
      <c r="BD1676" s="1"/>
      <c r="BE1676" s="1"/>
    </row>
    <row r="1677" ht="47.25">
      <c r="A1677" s="29" t="s">
        <v>524</v>
      </c>
      <c r="B1677" s="29" t="s">
        <v>61</v>
      </c>
      <c r="C1677" s="29" t="s">
        <v>329</v>
      </c>
      <c r="D1677" s="29" t="s">
        <v>577</v>
      </c>
      <c r="E1677" s="29"/>
      <c r="F1677" s="30" t="s">
        <v>578</v>
      </c>
      <c r="G1677" s="31">
        <f>G1678</f>
        <v>19620.900000000001</v>
      </c>
      <c r="H1677" s="31">
        <f>H1678</f>
        <v>34127.699999999997</v>
      </c>
      <c r="I1677" s="31">
        <f>I1678</f>
        <v>41848.900000000001</v>
      </c>
      <c r="J1677" s="31">
        <f>J1678</f>
        <v>0</v>
      </c>
      <c r="K1677" s="31">
        <f>K1678</f>
        <v>0</v>
      </c>
      <c r="L1677" s="31">
        <f>L1678</f>
        <v>0</v>
      </c>
      <c r="M1677" s="31">
        <f t="shared" si="4142"/>
        <v>19620.900000000001</v>
      </c>
      <c r="N1677" s="31">
        <f t="shared" si="4143"/>
        <v>34127.699999999997</v>
      </c>
      <c r="O1677" s="31">
        <f t="shared" si="4144"/>
        <v>41848.900000000001</v>
      </c>
      <c r="P1677" s="31">
        <f>P1678</f>
        <v>0</v>
      </c>
      <c r="Q1677" s="31">
        <f>Q1678</f>
        <v>0</v>
      </c>
      <c r="R1677" s="31">
        <f>R1678</f>
        <v>0</v>
      </c>
      <c r="S1677" s="31">
        <f>S1678</f>
        <v>0</v>
      </c>
      <c r="T1677" s="31">
        <f>T1678</f>
        <v>0</v>
      </c>
      <c r="U1677" s="31">
        <f>U1678</f>
        <v>0</v>
      </c>
      <c r="V1677" s="31">
        <f>V1678</f>
        <v>0</v>
      </c>
      <c r="W1677" s="31">
        <f>W1678</f>
        <v>0</v>
      </c>
      <c r="X1677" s="31">
        <f>X1678</f>
        <v>0</v>
      </c>
      <c r="Y1677" s="31">
        <f>Y1678</f>
        <v>0</v>
      </c>
      <c r="Z1677" s="31">
        <f>Z1678</f>
        <v>0</v>
      </c>
      <c r="AA1677" s="31">
        <f>AA1678</f>
        <v>0</v>
      </c>
      <c r="AB1677" s="31">
        <f>AB1678</f>
        <v>0</v>
      </c>
      <c r="AC1677" s="31">
        <f t="shared" si="4127"/>
        <v>19620.900000000001</v>
      </c>
      <c r="AD1677" s="31">
        <f t="shared" si="4128"/>
        <v>34127.699999999997</v>
      </c>
      <c r="AE1677" s="31">
        <f t="shared" si="4129"/>
        <v>41848.900000000001</v>
      </c>
      <c r="AF1677" s="31">
        <f>AF1678</f>
        <v>0</v>
      </c>
      <c r="AG1677" s="31">
        <f t="shared" si="4130"/>
        <v>19620.900000000001</v>
      </c>
      <c r="AH1677" s="31">
        <f t="shared" si="4131"/>
        <v>34127.699999999997</v>
      </c>
      <c r="AI1677" s="31">
        <f t="shared" si="4132"/>
        <v>41848.900000000001</v>
      </c>
      <c r="AJ1677" s="31">
        <f>AJ1678</f>
        <v>0</v>
      </c>
      <c r="AK1677" s="31">
        <f>AK1678</f>
        <v>0</v>
      </c>
      <c r="AL1677" s="31">
        <f>AL1678</f>
        <v>0</v>
      </c>
      <c r="AM1677" s="31">
        <f>AM1678</f>
        <v>0</v>
      </c>
      <c r="AN1677" s="31">
        <f>AN1678</f>
        <v>0</v>
      </c>
      <c r="AO1677" s="31">
        <f>AO1678</f>
        <v>0</v>
      </c>
      <c r="AP1677" s="31">
        <f>AP1678</f>
        <v>0</v>
      </c>
      <c r="AQ1677" s="31">
        <f>AQ1678</f>
        <v>0</v>
      </c>
      <c r="AR1677" s="31">
        <f>AR1678</f>
        <v>0</v>
      </c>
      <c r="AS1677" s="31">
        <f t="shared" si="4124"/>
        <v>19620.900000000001</v>
      </c>
      <c r="AT1677" s="31">
        <f t="shared" si="4125"/>
        <v>34127.699999999997</v>
      </c>
      <c r="AU1677" s="31">
        <f t="shared" si="4126"/>
        <v>41848.900000000001</v>
      </c>
      <c r="AV1677" s="31">
        <f>AV1678</f>
        <v>0</v>
      </c>
      <c r="AW1677" s="32"/>
      <c r="AX1677" s="32"/>
      <c r="AY1677" s="1"/>
      <c r="AZ1677" s="1"/>
      <c r="BA1677" s="1"/>
      <c r="BB1677" s="1"/>
      <c r="BC1677" s="1"/>
      <c r="BD1677" s="1"/>
      <c r="BE1677" s="1"/>
    </row>
    <row r="1678">
      <c r="A1678" s="29" t="s">
        <v>524</v>
      </c>
      <c r="B1678" s="29" t="s">
        <v>61</v>
      </c>
      <c r="C1678" s="29" t="s">
        <v>329</v>
      </c>
      <c r="D1678" s="29" t="s">
        <v>577</v>
      </c>
      <c r="E1678" s="29" t="s">
        <v>41</v>
      </c>
      <c r="F1678" s="30" t="s">
        <v>42</v>
      </c>
      <c r="G1678" s="31">
        <v>19620.900000000001</v>
      </c>
      <c r="H1678" s="31">
        <v>34127.699999999997</v>
      </c>
      <c r="I1678" s="31">
        <v>41848.900000000001</v>
      </c>
      <c r="J1678" s="31"/>
      <c r="K1678" s="31"/>
      <c r="L1678" s="31"/>
      <c r="M1678" s="31">
        <f t="shared" si="4142"/>
        <v>19620.900000000001</v>
      </c>
      <c r="N1678" s="31">
        <f t="shared" si="4143"/>
        <v>34127.699999999997</v>
      </c>
      <c r="O1678" s="31">
        <f t="shared" si="4144"/>
        <v>41848.900000000001</v>
      </c>
      <c r="P1678" s="31"/>
      <c r="Q1678" s="31"/>
      <c r="R1678" s="31"/>
      <c r="S1678" s="31"/>
      <c r="T1678" s="31"/>
      <c r="U1678" s="31"/>
      <c r="V1678" s="31"/>
      <c r="W1678" s="31"/>
      <c r="X1678" s="31"/>
      <c r="Y1678" s="31"/>
      <c r="Z1678" s="31"/>
      <c r="AA1678" s="31"/>
      <c r="AB1678" s="31"/>
      <c r="AC1678" s="31">
        <f t="shared" si="4127"/>
        <v>19620.900000000001</v>
      </c>
      <c r="AD1678" s="31">
        <f t="shared" si="4128"/>
        <v>34127.699999999997</v>
      </c>
      <c r="AE1678" s="31">
        <f t="shared" si="4129"/>
        <v>41848.900000000001</v>
      </c>
      <c r="AF1678" s="31"/>
      <c r="AG1678" s="31">
        <f t="shared" si="4130"/>
        <v>19620.900000000001</v>
      </c>
      <c r="AH1678" s="31">
        <f t="shared" si="4131"/>
        <v>34127.699999999997</v>
      </c>
      <c r="AI1678" s="31">
        <f t="shared" si="4132"/>
        <v>41848.900000000001</v>
      </c>
      <c r="AJ1678" s="31"/>
      <c r="AK1678" s="31"/>
      <c r="AL1678" s="31"/>
      <c r="AM1678" s="31"/>
      <c r="AN1678" s="31"/>
      <c r="AO1678" s="31"/>
      <c r="AP1678" s="31"/>
      <c r="AQ1678" s="31"/>
      <c r="AR1678" s="31"/>
      <c r="AS1678" s="31">
        <f t="shared" si="4124"/>
        <v>19620.900000000001</v>
      </c>
      <c r="AT1678" s="31">
        <f t="shared" si="4125"/>
        <v>34127.699999999997</v>
      </c>
      <c r="AU1678" s="31">
        <f t="shared" si="4126"/>
        <v>41848.900000000001</v>
      </c>
      <c r="AV1678" s="31"/>
      <c r="AW1678" s="32"/>
      <c r="AX1678" s="32"/>
      <c r="AY1678" s="1"/>
      <c r="AZ1678" s="1"/>
      <c r="BA1678" s="1"/>
      <c r="BB1678" s="1"/>
      <c r="BC1678" s="1"/>
      <c r="BD1678" s="1"/>
      <c r="BE1678" s="1"/>
    </row>
    <row r="1679" s="24" customFormat="1">
      <c r="A1679" s="25" t="s">
        <v>524</v>
      </c>
      <c r="B1679" s="25" t="s">
        <v>61</v>
      </c>
      <c r="C1679" s="25" t="s">
        <v>63</v>
      </c>
      <c r="D1679" s="25"/>
      <c r="E1679" s="25"/>
      <c r="F1679" s="26" t="s">
        <v>64</v>
      </c>
      <c r="G1679" s="27">
        <f t="shared" ref="G1679:G1704" si="4145">G1680</f>
        <v>76267.100000000006</v>
      </c>
      <c r="H1679" s="27">
        <f t="shared" ref="H1679:H1704" si="4146">H1680</f>
        <v>80933.699999999997</v>
      </c>
      <c r="I1679" s="27">
        <f t="shared" ref="I1679:I1704" si="4147">I1680</f>
        <v>83416.5</v>
      </c>
      <c r="J1679" s="27">
        <f>J1680</f>
        <v>42991.457999999999</v>
      </c>
      <c r="K1679" s="27">
        <f>K1680</f>
        <v>43056.957999999999</v>
      </c>
      <c r="L1679" s="27">
        <f>L1680</f>
        <v>43056.957999999999</v>
      </c>
      <c r="M1679" s="27">
        <f t="shared" si="4142"/>
        <v>119258.558</v>
      </c>
      <c r="N1679" s="27">
        <f t="shared" si="4143"/>
        <v>123990.658</v>
      </c>
      <c r="O1679" s="27">
        <f t="shared" si="4144"/>
        <v>126473.458</v>
      </c>
      <c r="P1679" s="27">
        <f>P1680</f>
        <v>0</v>
      </c>
      <c r="Q1679" s="27">
        <f>Q1680</f>
        <v>0</v>
      </c>
      <c r="R1679" s="27">
        <f>R1680</f>
        <v>6145.6499999999996</v>
      </c>
      <c r="S1679" s="27">
        <f>S1680</f>
        <v>0</v>
      </c>
      <c r="T1679" s="27">
        <f>T1680</f>
        <v>0</v>
      </c>
      <c r="U1679" s="27">
        <f>U1680</f>
        <v>0</v>
      </c>
      <c r="V1679" s="27">
        <f>V1680</f>
        <v>0</v>
      </c>
      <c r="W1679" s="27">
        <f>W1680</f>
        <v>0</v>
      </c>
      <c r="X1679" s="27">
        <f>X1680</f>
        <v>0</v>
      </c>
      <c r="Y1679" s="27">
        <f>Y1680</f>
        <v>0</v>
      </c>
      <c r="Z1679" s="27">
        <f>Z1680</f>
        <v>0</v>
      </c>
      <c r="AA1679" s="27">
        <f>AA1680</f>
        <v>0</v>
      </c>
      <c r="AB1679" s="27">
        <f>AB1680</f>
        <v>0</v>
      </c>
      <c r="AC1679" s="27">
        <f t="shared" si="4127"/>
        <v>125404.208</v>
      </c>
      <c r="AD1679" s="27">
        <f t="shared" si="4128"/>
        <v>123990.658</v>
      </c>
      <c r="AE1679" s="27">
        <f t="shared" si="4129"/>
        <v>126473.458</v>
      </c>
      <c r="AF1679" s="27">
        <f>AF1680</f>
        <v>-2651.6999999999998</v>
      </c>
      <c r="AG1679" s="27">
        <f t="shared" si="4130"/>
        <v>122752.508</v>
      </c>
      <c r="AH1679" s="27">
        <f t="shared" si="4131"/>
        <v>123990.658</v>
      </c>
      <c r="AI1679" s="27">
        <f t="shared" si="4132"/>
        <v>126473.458</v>
      </c>
      <c r="AJ1679" s="27">
        <f>AJ1680</f>
        <v>0</v>
      </c>
      <c r="AK1679" s="27">
        <f>AK1680</f>
        <v>0</v>
      </c>
      <c r="AL1679" s="27">
        <f>AL1680</f>
        <v>4407.0940000000001</v>
      </c>
      <c r="AM1679" s="27">
        <f>AM1680</f>
        <v>0</v>
      </c>
      <c r="AN1679" s="27">
        <f>AN1680</f>
        <v>0</v>
      </c>
      <c r="AO1679" s="27">
        <f>AO1680</f>
        <v>0</v>
      </c>
      <c r="AP1679" s="27">
        <f>AP1680</f>
        <v>0</v>
      </c>
      <c r="AQ1679" s="27">
        <f>AQ1680</f>
        <v>0</v>
      </c>
      <c r="AR1679" s="27">
        <f>AR1680</f>
        <v>0</v>
      </c>
      <c r="AS1679" s="27">
        <f t="shared" si="4124"/>
        <v>127159.602</v>
      </c>
      <c r="AT1679" s="27">
        <f t="shared" si="4125"/>
        <v>123990.658</v>
      </c>
      <c r="AU1679" s="27">
        <f t="shared" si="4126"/>
        <v>126473.458</v>
      </c>
      <c r="AV1679" s="27">
        <f>AV1680</f>
        <v>0</v>
      </c>
      <c r="AW1679" s="28"/>
      <c r="AX1679" s="28"/>
      <c r="AY1679" s="24"/>
      <c r="AZ1679" s="24"/>
      <c r="BA1679" s="24"/>
      <c r="BB1679" s="24"/>
      <c r="BC1679" s="24"/>
      <c r="BD1679" s="24"/>
      <c r="BE1679" s="24"/>
    </row>
    <row r="1680" ht="31.5">
      <c r="A1680" s="29" t="s">
        <v>524</v>
      </c>
      <c r="B1680" s="29" t="s">
        <v>61</v>
      </c>
      <c r="C1680" s="29" t="s">
        <v>63</v>
      </c>
      <c r="D1680" s="29" t="s">
        <v>465</v>
      </c>
      <c r="E1680" s="29"/>
      <c r="F1680" s="30" t="s">
        <v>466</v>
      </c>
      <c r="G1680" s="31">
        <f>G1688</f>
        <v>76267.100000000006</v>
      </c>
      <c r="H1680" s="31">
        <f>H1688</f>
        <v>80933.699999999997</v>
      </c>
      <c r="I1680" s="31">
        <f>I1688</f>
        <v>83416.5</v>
      </c>
      <c r="J1680" s="31">
        <f>J1688</f>
        <v>42991.457999999999</v>
      </c>
      <c r="K1680" s="31">
        <f>K1688</f>
        <v>43056.957999999999</v>
      </c>
      <c r="L1680" s="31">
        <f>L1688</f>
        <v>43056.957999999999</v>
      </c>
      <c r="M1680" s="31">
        <f t="shared" si="4142"/>
        <v>119258.558</v>
      </c>
      <c r="N1680" s="31">
        <f t="shared" si="4143"/>
        <v>123990.658</v>
      </c>
      <c r="O1680" s="31">
        <f t="shared" si="4144"/>
        <v>126473.458</v>
      </c>
      <c r="P1680" s="31">
        <f>P1688+P1681</f>
        <v>0</v>
      </c>
      <c r="Q1680" s="31">
        <f>Q1688+Q1681</f>
        <v>0</v>
      </c>
      <c r="R1680" s="31">
        <f>R1688+R1681</f>
        <v>6145.6499999999996</v>
      </c>
      <c r="S1680" s="31">
        <f>S1688+S1681</f>
        <v>0</v>
      </c>
      <c r="T1680" s="31">
        <f>T1688+T1681</f>
        <v>0</v>
      </c>
      <c r="U1680" s="31">
        <f>U1688+U1681</f>
        <v>0</v>
      </c>
      <c r="V1680" s="31">
        <f>V1688+V1681</f>
        <v>0</v>
      </c>
      <c r="W1680" s="31">
        <f>W1688+W1681</f>
        <v>0</v>
      </c>
      <c r="X1680" s="31">
        <f>X1688+X1681</f>
        <v>0</v>
      </c>
      <c r="Y1680" s="31">
        <f>Y1688+Y1681</f>
        <v>0</v>
      </c>
      <c r="Z1680" s="31">
        <f>Z1688+Z1681</f>
        <v>0</v>
      </c>
      <c r="AA1680" s="31">
        <f>AA1688+AA1681</f>
        <v>0</v>
      </c>
      <c r="AB1680" s="31">
        <f>AB1688+AB1681</f>
        <v>0</v>
      </c>
      <c r="AC1680" s="31">
        <f t="shared" si="4127"/>
        <v>125404.208</v>
      </c>
      <c r="AD1680" s="31">
        <f t="shared" si="4128"/>
        <v>123990.658</v>
      </c>
      <c r="AE1680" s="31">
        <f t="shared" si="4129"/>
        <v>126473.458</v>
      </c>
      <c r="AF1680" s="31">
        <f>AF1688+AF1681</f>
        <v>-2651.6999999999998</v>
      </c>
      <c r="AG1680" s="31">
        <f t="shared" si="4130"/>
        <v>122752.508</v>
      </c>
      <c r="AH1680" s="31">
        <f t="shared" si="4131"/>
        <v>123990.658</v>
      </c>
      <c r="AI1680" s="31">
        <f t="shared" si="4132"/>
        <v>126473.458</v>
      </c>
      <c r="AJ1680" s="31">
        <f>AJ1688+AJ1681</f>
        <v>0</v>
      </c>
      <c r="AK1680" s="31">
        <f>AK1688+AK1681</f>
        <v>0</v>
      </c>
      <c r="AL1680" s="31">
        <f>AL1688+AL1681</f>
        <v>4407.0940000000001</v>
      </c>
      <c r="AM1680" s="31">
        <f>AM1688+AM1681</f>
        <v>0</v>
      </c>
      <c r="AN1680" s="31">
        <f>AN1688+AN1681</f>
        <v>0</v>
      </c>
      <c r="AO1680" s="31">
        <f>AO1688+AO1681</f>
        <v>0</v>
      </c>
      <c r="AP1680" s="31">
        <f>AP1688+AP1681</f>
        <v>0</v>
      </c>
      <c r="AQ1680" s="31">
        <f>AQ1688+AQ1681</f>
        <v>0</v>
      </c>
      <c r="AR1680" s="31">
        <f>AR1688+AR1681</f>
        <v>0</v>
      </c>
      <c r="AS1680" s="31">
        <f t="shared" si="4124"/>
        <v>127159.602</v>
      </c>
      <c r="AT1680" s="31">
        <f t="shared" si="4125"/>
        <v>123990.658</v>
      </c>
      <c r="AU1680" s="31">
        <f t="shared" si="4126"/>
        <v>126473.458</v>
      </c>
      <c r="AV1680" s="31">
        <f>AV1688+AV1681</f>
        <v>0</v>
      </c>
      <c r="AW1680" s="32"/>
      <c r="AX1680" s="32"/>
      <c r="AY1680" s="1"/>
      <c r="AZ1680" s="1"/>
      <c r="BA1680" s="1"/>
      <c r="BB1680" s="1"/>
      <c r="BC1680" s="1"/>
      <c r="BD1680" s="1"/>
      <c r="BE1680" s="1"/>
    </row>
    <row r="1681" ht="31.5">
      <c r="A1681" s="29" t="s">
        <v>524</v>
      </c>
      <c r="B1681" s="29" t="s">
        <v>61</v>
      </c>
      <c r="C1681" s="29" t="s">
        <v>63</v>
      </c>
      <c r="D1681" s="29" t="s">
        <v>467</v>
      </c>
      <c r="E1681" s="36"/>
      <c r="F1681" s="30" t="s">
        <v>440</v>
      </c>
      <c r="G1681" s="31"/>
      <c r="H1681" s="31"/>
      <c r="I1681" s="31"/>
      <c r="J1681" s="31"/>
      <c r="K1681" s="31"/>
      <c r="L1681" s="31"/>
      <c r="M1681" s="31"/>
      <c r="N1681" s="31"/>
      <c r="O1681" s="31"/>
      <c r="P1681" s="31">
        <f>P1685</f>
        <v>0</v>
      </c>
      <c r="Q1681" s="31">
        <f>Q1685</f>
        <v>0</v>
      </c>
      <c r="R1681" s="31">
        <f>R1685</f>
        <v>0</v>
      </c>
      <c r="S1681" s="31">
        <f>S1685</f>
        <v>0</v>
      </c>
      <c r="T1681" s="31">
        <f>T1685</f>
        <v>0</v>
      </c>
      <c r="U1681" s="31">
        <f>U1685</f>
        <v>0</v>
      </c>
      <c r="V1681" s="31">
        <f>V1685</f>
        <v>0</v>
      </c>
      <c r="W1681" s="31">
        <f>W1685</f>
        <v>0</v>
      </c>
      <c r="X1681" s="31">
        <f>X1685</f>
        <v>0</v>
      </c>
      <c r="Y1681" s="31">
        <f>Y1685</f>
        <v>0</v>
      </c>
      <c r="Z1681" s="31">
        <f>Z1685</f>
        <v>0</v>
      </c>
      <c r="AA1681" s="31">
        <f>AA1685</f>
        <v>0</v>
      </c>
      <c r="AB1681" s="31">
        <f>AB1685</f>
        <v>0</v>
      </c>
      <c r="AC1681" s="31">
        <f t="shared" si="4127"/>
        <v>0</v>
      </c>
      <c r="AD1681" s="31">
        <f t="shared" si="4128"/>
        <v>0</v>
      </c>
      <c r="AE1681" s="31">
        <f t="shared" si="4129"/>
        <v>0</v>
      </c>
      <c r="AF1681" s="31">
        <f>AF1685</f>
        <v>0</v>
      </c>
      <c r="AG1681" s="31">
        <f t="shared" si="4130"/>
        <v>0</v>
      </c>
      <c r="AH1681" s="31">
        <f t="shared" si="4131"/>
        <v>0</v>
      </c>
      <c r="AI1681" s="31">
        <f t="shared" si="4132"/>
        <v>0</v>
      </c>
      <c r="AJ1681" s="31">
        <f>AJ1685+AJ1682</f>
        <v>0</v>
      </c>
      <c r="AK1681" s="31">
        <f>AK1685+AK1682</f>
        <v>0</v>
      </c>
      <c r="AL1681" s="31">
        <f>AL1685+AL1682</f>
        <v>4448.4939999999997</v>
      </c>
      <c r="AM1681" s="31">
        <f>AM1685+AM1682</f>
        <v>0</v>
      </c>
      <c r="AN1681" s="31">
        <f>AN1685+AN1682</f>
        <v>0</v>
      </c>
      <c r="AO1681" s="31">
        <f>AO1685+AO1682</f>
        <v>0</v>
      </c>
      <c r="AP1681" s="31">
        <f>AP1685+AP1682</f>
        <v>0</v>
      </c>
      <c r="AQ1681" s="31">
        <f>AQ1685+AQ1682</f>
        <v>0</v>
      </c>
      <c r="AR1681" s="31">
        <f>AR1685+AR1682</f>
        <v>0</v>
      </c>
      <c r="AS1681" s="31">
        <f t="shared" si="4124"/>
        <v>4448.4939999999997</v>
      </c>
      <c r="AT1681" s="31">
        <f t="shared" si="4125"/>
        <v>0</v>
      </c>
      <c r="AU1681" s="31">
        <f t="shared" si="4126"/>
        <v>0</v>
      </c>
      <c r="AV1681" s="31">
        <f>AV1685+AV1682</f>
        <v>0</v>
      </c>
      <c r="AW1681" s="32"/>
      <c r="AX1681" s="32"/>
      <c r="AY1681" s="1"/>
      <c r="AZ1681" s="1"/>
      <c r="BA1681" s="1"/>
      <c r="BB1681" s="1"/>
      <c r="BC1681" s="1"/>
      <c r="BD1681" s="1"/>
      <c r="BE1681" s="1"/>
    </row>
    <row r="1682" ht="31.5">
      <c r="A1682" s="29" t="s">
        <v>524</v>
      </c>
      <c r="B1682" s="29" t="s">
        <v>61</v>
      </c>
      <c r="C1682" s="29" t="s">
        <v>63</v>
      </c>
      <c r="D1682" s="29" t="s">
        <v>567</v>
      </c>
      <c r="E1682" s="36"/>
      <c r="F1682" s="42" t="s">
        <v>568</v>
      </c>
      <c r="G1682" s="31"/>
      <c r="H1682" s="31"/>
      <c r="I1682" s="31"/>
      <c r="J1682" s="31"/>
      <c r="K1682" s="31"/>
      <c r="L1682" s="31"/>
      <c r="M1682" s="31"/>
      <c r="N1682" s="31"/>
      <c r="O1682" s="31"/>
      <c r="P1682" s="31"/>
      <c r="Q1682" s="31"/>
      <c r="R1682" s="31"/>
      <c r="S1682" s="31"/>
      <c r="T1682" s="31"/>
      <c r="U1682" s="31"/>
      <c r="V1682" s="31"/>
      <c r="W1682" s="31"/>
      <c r="X1682" s="31"/>
      <c r="Y1682" s="31"/>
      <c r="Z1682" s="31"/>
      <c r="AA1682" s="31"/>
      <c r="AB1682" s="31"/>
      <c r="AC1682" s="31"/>
      <c r="AD1682" s="31"/>
      <c r="AE1682" s="31"/>
      <c r="AF1682" s="31"/>
      <c r="AG1682" s="31"/>
      <c r="AH1682" s="31"/>
      <c r="AI1682" s="31"/>
      <c r="AJ1682" s="31">
        <f t="shared" ref="AJ1682:AJ1686" si="4148">AJ1683</f>
        <v>0</v>
      </c>
      <c r="AK1682" s="31">
        <f t="shared" ref="AK1682:AK1686" si="4149">AK1683</f>
        <v>0</v>
      </c>
      <c r="AL1682" s="31">
        <f t="shared" ref="AL1682:AL1686" si="4150">AL1683</f>
        <v>4448.4939999999997</v>
      </c>
      <c r="AM1682" s="31">
        <f t="shared" ref="AM1682:AM1686" si="4151">AM1683</f>
        <v>0</v>
      </c>
      <c r="AN1682" s="31">
        <f t="shared" ref="AN1682:AN1686" si="4152">AN1683</f>
        <v>0</v>
      </c>
      <c r="AO1682" s="31">
        <f t="shared" ref="AO1682:AO1686" si="4153">AO1683</f>
        <v>0</v>
      </c>
      <c r="AP1682" s="31">
        <f t="shared" ref="AP1682:AP1686" si="4154">AP1683</f>
        <v>0</v>
      </c>
      <c r="AQ1682" s="31">
        <f t="shared" ref="AQ1682:AQ1686" si="4155">AQ1683</f>
        <v>0</v>
      </c>
      <c r="AR1682" s="31">
        <f t="shared" ref="AR1682:AR1686" si="4156">AR1683</f>
        <v>0</v>
      </c>
      <c r="AS1682" s="31">
        <f t="shared" si="4124"/>
        <v>4448.4939999999997</v>
      </c>
      <c r="AT1682" s="31">
        <f t="shared" si="4125"/>
        <v>0</v>
      </c>
      <c r="AU1682" s="31">
        <f t="shared" si="4126"/>
        <v>0</v>
      </c>
      <c r="AV1682" s="31">
        <f t="shared" ref="AV1682:AV1686" si="4157">AV1683</f>
        <v>0</v>
      </c>
      <c r="AW1682" s="32"/>
      <c r="AX1682" s="32"/>
      <c r="AY1682" s="1"/>
      <c r="AZ1682" s="1"/>
      <c r="BA1682" s="1"/>
      <c r="BB1682" s="1"/>
      <c r="BC1682" s="1"/>
      <c r="BD1682" s="1"/>
      <c r="BE1682" s="1"/>
    </row>
    <row r="1683" ht="31.5">
      <c r="A1683" s="29" t="s">
        <v>524</v>
      </c>
      <c r="B1683" s="29" t="s">
        <v>61</v>
      </c>
      <c r="C1683" s="29" t="s">
        <v>63</v>
      </c>
      <c r="D1683" s="29" t="s">
        <v>579</v>
      </c>
      <c r="E1683" s="29"/>
      <c r="F1683" s="30" t="s">
        <v>580</v>
      </c>
      <c r="G1683" s="31"/>
      <c r="H1683" s="31"/>
      <c r="I1683" s="31"/>
      <c r="J1683" s="31"/>
      <c r="K1683" s="31"/>
      <c r="L1683" s="31"/>
      <c r="M1683" s="31"/>
      <c r="N1683" s="31"/>
      <c r="O1683" s="31"/>
      <c r="P1683" s="31"/>
      <c r="Q1683" s="31"/>
      <c r="R1683" s="31"/>
      <c r="S1683" s="31"/>
      <c r="T1683" s="31"/>
      <c r="U1683" s="31"/>
      <c r="V1683" s="31"/>
      <c r="W1683" s="31"/>
      <c r="X1683" s="31"/>
      <c r="Y1683" s="31"/>
      <c r="Z1683" s="31"/>
      <c r="AA1683" s="31"/>
      <c r="AB1683" s="31"/>
      <c r="AC1683" s="31"/>
      <c r="AD1683" s="31"/>
      <c r="AE1683" s="31"/>
      <c r="AF1683" s="31"/>
      <c r="AG1683" s="31"/>
      <c r="AH1683" s="31"/>
      <c r="AI1683" s="31"/>
      <c r="AJ1683" s="31">
        <f t="shared" si="4148"/>
        <v>0</v>
      </c>
      <c r="AK1683" s="31">
        <f t="shared" si="4149"/>
        <v>0</v>
      </c>
      <c r="AL1683" s="31">
        <f t="shared" si="4150"/>
        <v>4448.4939999999997</v>
      </c>
      <c r="AM1683" s="31">
        <f t="shared" si="4151"/>
        <v>0</v>
      </c>
      <c r="AN1683" s="31">
        <f t="shared" si="4152"/>
        <v>0</v>
      </c>
      <c r="AO1683" s="31">
        <f t="shared" si="4153"/>
        <v>0</v>
      </c>
      <c r="AP1683" s="31">
        <f t="shared" si="4154"/>
        <v>0</v>
      </c>
      <c r="AQ1683" s="31">
        <f t="shared" si="4155"/>
        <v>0</v>
      </c>
      <c r="AR1683" s="31">
        <f t="shared" si="4156"/>
        <v>0</v>
      </c>
      <c r="AS1683" s="31">
        <f t="shared" si="4124"/>
        <v>4448.4939999999997</v>
      </c>
      <c r="AT1683" s="31">
        <f t="shared" si="4125"/>
        <v>0</v>
      </c>
      <c r="AU1683" s="31">
        <f t="shared" si="4126"/>
        <v>0</v>
      </c>
      <c r="AV1683" s="31">
        <f t="shared" si="4157"/>
        <v>0</v>
      </c>
      <c r="AW1683" s="32"/>
      <c r="AX1683" s="32"/>
      <c r="AY1683" s="1"/>
      <c r="AZ1683" s="1"/>
      <c r="BA1683" s="1"/>
      <c r="BB1683" s="1"/>
      <c r="BC1683" s="1"/>
      <c r="BD1683" s="1"/>
      <c r="BE1683" s="1"/>
    </row>
    <row r="1684" ht="31.5">
      <c r="A1684" s="29" t="s">
        <v>524</v>
      </c>
      <c r="B1684" s="29" t="s">
        <v>61</v>
      </c>
      <c r="C1684" s="29" t="s">
        <v>63</v>
      </c>
      <c r="D1684" s="29" t="s">
        <v>579</v>
      </c>
      <c r="E1684" s="29" t="s">
        <v>335</v>
      </c>
      <c r="F1684" s="30" t="s">
        <v>336</v>
      </c>
      <c r="G1684" s="31"/>
      <c r="H1684" s="31"/>
      <c r="I1684" s="31"/>
      <c r="J1684" s="31"/>
      <c r="K1684" s="31"/>
      <c r="L1684" s="31"/>
      <c r="M1684" s="31"/>
      <c r="N1684" s="31"/>
      <c r="O1684" s="31"/>
      <c r="P1684" s="31"/>
      <c r="Q1684" s="31"/>
      <c r="R1684" s="31"/>
      <c r="S1684" s="31"/>
      <c r="T1684" s="31"/>
      <c r="U1684" s="31"/>
      <c r="V1684" s="31"/>
      <c r="W1684" s="31"/>
      <c r="X1684" s="31"/>
      <c r="Y1684" s="31"/>
      <c r="Z1684" s="31"/>
      <c r="AA1684" s="31"/>
      <c r="AB1684" s="31"/>
      <c r="AC1684" s="31"/>
      <c r="AD1684" s="31"/>
      <c r="AE1684" s="31"/>
      <c r="AF1684" s="31"/>
      <c r="AG1684" s="31"/>
      <c r="AH1684" s="31"/>
      <c r="AI1684" s="31"/>
      <c r="AJ1684" s="31"/>
      <c r="AK1684" s="31"/>
      <c r="AL1684" s="31">
        <v>4448.4939999999997</v>
      </c>
      <c r="AM1684" s="31"/>
      <c r="AN1684" s="31"/>
      <c r="AO1684" s="31"/>
      <c r="AP1684" s="31"/>
      <c r="AQ1684" s="31"/>
      <c r="AR1684" s="31"/>
      <c r="AS1684" s="31">
        <f t="shared" si="4124"/>
        <v>4448.4939999999997</v>
      </c>
      <c r="AT1684" s="31">
        <f t="shared" si="4125"/>
        <v>0</v>
      </c>
      <c r="AU1684" s="31">
        <f t="shared" si="4126"/>
        <v>0</v>
      </c>
      <c r="AV1684" s="31"/>
      <c r="AW1684" s="32"/>
      <c r="AX1684" s="32"/>
      <c r="AY1684" s="1"/>
      <c r="AZ1684" s="1"/>
      <c r="BA1684" s="1"/>
      <c r="BB1684" s="1"/>
      <c r="BC1684" s="1"/>
      <c r="BD1684" s="1"/>
      <c r="BE1684" s="1"/>
    </row>
    <row r="1685" ht="31.5" hidden="1">
      <c r="A1685" s="29" t="s">
        <v>524</v>
      </c>
      <c r="B1685" s="29" t="s">
        <v>61</v>
      </c>
      <c r="C1685" s="29" t="s">
        <v>63</v>
      </c>
      <c r="D1685" s="29" t="s">
        <v>468</v>
      </c>
      <c r="E1685" s="36"/>
      <c r="F1685" s="30" t="s">
        <v>469</v>
      </c>
      <c r="G1685" s="31"/>
      <c r="H1685" s="31"/>
      <c r="I1685" s="31"/>
      <c r="J1685" s="31"/>
      <c r="K1685" s="31"/>
      <c r="L1685" s="31"/>
      <c r="M1685" s="31"/>
      <c r="N1685" s="31"/>
      <c r="O1685" s="31"/>
      <c r="P1685" s="31">
        <f t="shared" ref="P1685:P1686" si="4158">P1686</f>
        <v>0</v>
      </c>
      <c r="Q1685" s="31">
        <f t="shared" ref="Q1685:Q1686" si="4159">Q1686</f>
        <v>0</v>
      </c>
      <c r="R1685" s="31">
        <f t="shared" ref="R1685:R1686" si="4160">R1686</f>
        <v>0</v>
      </c>
      <c r="S1685" s="31">
        <f t="shared" ref="S1685:S1686" si="4161">S1686</f>
        <v>0</v>
      </c>
      <c r="T1685" s="31">
        <f t="shared" ref="T1685:T1686" si="4162">T1686</f>
        <v>0</v>
      </c>
      <c r="U1685" s="31">
        <f t="shared" ref="U1685:U1686" si="4163">U1686</f>
        <v>0</v>
      </c>
      <c r="V1685" s="31">
        <f t="shared" ref="V1685:V1686" si="4164">V1686</f>
        <v>0</v>
      </c>
      <c r="W1685" s="31">
        <f t="shared" ref="W1685:W1686" si="4165">W1686</f>
        <v>0</v>
      </c>
      <c r="X1685" s="31">
        <f t="shared" ref="X1685:X1686" si="4166">X1686</f>
        <v>0</v>
      </c>
      <c r="Y1685" s="31">
        <f t="shared" ref="Y1685:Y1686" si="4167">Y1686</f>
        <v>0</v>
      </c>
      <c r="Z1685" s="31">
        <f t="shared" ref="Z1685:Z1686" si="4168">Z1686</f>
        <v>0</v>
      </c>
      <c r="AA1685" s="31">
        <f t="shared" ref="AA1685:AA1686" si="4169">AA1686</f>
        <v>0</v>
      </c>
      <c r="AB1685" s="31">
        <f t="shared" ref="AB1685:AB1686" si="4170">AB1686</f>
        <v>0</v>
      </c>
      <c r="AC1685" s="31">
        <f t="shared" si="4127"/>
        <v>0</v>
      </c>
      <c r="AD1685" s="31">
        <f t="shared" si="4128"/>
        <v>0</v>
      </c>
      <c r="AE1685" s="31">
        <f t="shared" si="4129"/>
        <v>0</v>
      </c>
      <c r="AF1685" s="31">
        <f t="shared" ref="AF1685:AF1686" si="4171">AF1686</f>
        <v>0</v>
      </c>
      <c r="AG1685" s="31">
        <f t="shared" si="4130"/>
        <v>0</v>
      </c>
      <c r="AH1685" s="31">
        <f t="shared" si="4131"/>
        <v>0</v>
      </c>
      <c r="AI1685" s="31">
        <f t="shared" si="4132"/>
        <v>0</v>
      </c>
      <c r="AJ1685" s="31">
        <f t="shared" si="4148"/>
        <v>0</v>
      </c>
      <c r="AK1685" s="31">
        <f t="shared" si="4149"/>
        <v>0</v>
      </c>
      <c r="AL1685" s="31">
        <f t="shared" si="4150"/>
        <v>0</v>
      </c>
      <c r="AM1685" s="31">
        <f t="shared" si="4151"/>
        <v>0</v>
      </c>
      <c r="AN1685" s="31">
        <f t="shared" si="4152"/>
        <v>0</v>
      </c>
      <c r="AO1685" s="31">
        <f t="shared" si="4153"/>
        <v>0</v>
      </c>
      <c r="AP1685" s="31">
        <f t="shared" si="4154"/>
        <v>0</v>
      </c>
      <c r="AQ1685" s="31">
        <f t="shared" si="4155"/>
        <v>0</v>
      </c>
      <c r="AR1685" s="31">
        <f t="shared" si="4156"/>
        <v>0</v>
      </c>
      <c r="AS1685" s="31">
        <f t="shared" si="4124"/>
        <v>0</v>
      </c>
      <c r="AT1685" s="31">
        <f t="shared" si="4125"/>
        <v>0</v>
      </c>
      <c r="AU1685" s="31">
        <f t="shared" si="4126"/>
        <v>0</v>
      </c>
      <c r="AV1685" s="31">
        <f t="shared" si="4157"/>
        <v>0</v>
      </c>
      <c r="AW1685" s="32">
        <v>0</v>
      </c>
      <c r="AX1685" s="32"/>
      <c r="AY1685" s="1"/>
      <c r="AZ1685" s="1"/>
      <c r="BA1685" s="1"/>
      <c r="BB1685" s="1"/>
      <c r="BC1685" s="1"/>
      <c r="BD1685" s="1"/>
      <c r="BE1685" s="1"/>
    </row>
    <row r="1686" ht="31.5" hidden="1">
      <c r="A1686" s="29" t="s">
        <v>524</v>
      </c>
      <c r="B1686" s="29" t="s">
        <v>61</v>
      </c>
      <c r="C1686" s="29" t="s">
        <v>63</v>
      </c>
      <c r="D1686" s="29" t="s">
        <v>476</v>
      </c>
      <c r="E1686" s="36"/>
      <c r="F1686" s="30" t="s">
        <v>477</v>
      </c>
      <c r="G1686" s="31"/>
      <c r="H1686" s="31"/>
      <c r="I1686" s="31"/>
      <c r="J1686" s="31"/>
      <c r="K1686" s="31"/>
      <c r="L1686" s="31"/>
      <c r="M1686" s="31"/>
      <c r="N1686" s="31"/>
      <c r="O1686" s="31"/>
      <c r="P1686" s="31">
        <f t="shared" si="4158"/>
        <v>0</v>
      </c>
      <c r="Q1686" s="31">
        <f t="shared" si="4159"/>
        <v>0</v>
      </c>
      <c r="R1686" s="31">
        <f t="shared" si="4160"/>
        <v>0</v>
      </c>
      <c r="S1686" s="31">
        <f t="shared" si="4161"/>
        <v>0</v>
      </c>
      <c r="T1686" s="31">
        <f t="shared" si="4162"/>
        <v>0</v>
      </c>
      <c r="U1686" s="31">
        <f t="shared" si="4163"/>
        <v>0</v>
      </c>
      <c r="V1686" s="31">
        <f t="shared" si="4164"/>
        <v>0</v>
      </c>
      <c r="W1686" s="31">
        <f t="shared" si="4165"/>
        <v>0</v>
      </c>
      <c r="X1686" s="31">
        <f t="shared" si="4166"/>
        <v>0</v>
      </c>
      <c r="Y1686" s="31">
        <f t="shared" si="4167"/>
        <v>0</v>
      </c>
      <c r="Z1686" s="31">
        <f t="shared" si="4168"/>
        <v>0</v>
      </c>
      <c r="AA1686" s="31">
        <f t="shared" si="4169"/>
        <v>0</v>
      </c>
      <c r="AB1686" s="31">
        <f t="shared" si="4170"/>
        <v>0</v>
      </c>
      <c r="AC1686" s="31">
        <f t="shared" si="4127"/>
        <v>0</v>
      </c>
      <c r="AD1686" s="31">
        <f t="shared" si="4128"/>
        <v>0</v>
      </c>
      <c r="AE1686" s="31">
        <f t="shared" si="4129"/>
        <v>0</v>
      </c>
      <c r="AF1686" s="31">
        <f t="shared" si="4171"/>
        <v>0</v>
      </c>
      <c r="AG1686" s="31">
        <f t="shared" si="4130"/>
        <v>0</v>
      </c>
      <c r="AH1686" s="31">
        <f t="shared" si="4131"/>
        <v>0</v>
      </c>
      <c r="AI1686" s="31">
        <f t="shared" si="4132"/>
        <v>0</v>
      </c>
      <c r="AJ1686" s="31">
        <f t="shared" si="4148"/>
        <v>0</v>
      </c>
      <c r="AK1686" s="31">
        <f t="shared" si="4149"/>
        <v>0</v>
      </c>
      <c r="AL1686" s="31">
        <f t="shared" si="4150"/>
        <v>0</v>
      </c>
      <c r="AM1686" s="31">
        <f t="shared" si="4151"/>
        <v>0</v>
      </c>
      <c r="AN1686" s="31">
        <f t="shared" si="4152"/>
        <v>0</v>
      </c>
      <c r="AO1686" s="31">
        <f t="shared" si="4153"/>
        <v>0</v>
      </c>
      <c r="AP1686" s="31">
        <f t="shared" si="4154"/>
        <v>0</v>
      </c>
      <c r="AQ1686" s="31">
        <f t="shared" si="4155"/>
        <v>0</v>
      </c>
      <c r="AR1686" s="31">
        <f t="shared" si="4156"/>
        <v>0</v>
      </c>
      <c r="AS1686" s="31">
        <f t="shared" si="4124"/>
        <v>0</v>
      </c>
      <c r="AT1686" s="31">
        <f t="shared" si="4125"/>
        <v>0</v>
      </c>
      <c r="AU1686" s="31">
        <f t="shared" si="4126"/>
        <v>0</v>
      </c>
      <c r="AV1686" s="31">
        <f t="shared" si="4157"/>
        <v>0</v>
      </c>
      <c r="AW1686" s="32">
        <v>0</v>
      </c>
      <c r="AX1686" s="32"/>
      <c r="AY1686" s="1"/>
      <c r="AZ1686" s="1"/>
      <c r="BA1686" s="1"/>
      <c r="BB1686" s="1"/>
      <c r="BC1686" s="1"/>
      <c r="BD1686" s="1"/>
      <c r="BE1686" s="1"/>
    </row>
    <row r="1687" ht="31.5" hidden="1">
      <c r="A1687" s="29" t="s">
        <v>524</v>
      </c>
      <c r="B1687" s="29" t="s">
        <v>61</v>
      </c>
      <c r="C1687" s="29" t="s">
        <v>63</v>
      </c>
      <c r="D1687" s="29" t="s">
        <v>476</v>
      </c>
      <c r="E1687" s="29" t="s">
        <v>129</v>
      </c>
      <c r="F1687" s="30" t="s">
        <v>130</v>
      </c>
      <c r="G1687" s="31"/>
      <c r="H1687" s="31"/>
      <c r="I1687" s="31"/>
      <c r="J1687" s="31"/>
      <c r="K1687" s="31"/>
      <c r="L1687" s="31"/>
      <c r="M1687" s="31"/>
      <c r="N1687" s="31"/>
      <c r="O1687" s="31"/>
      <c r="P1687" s="31"/>
      <c r="Q1687" s="31"/>
      <c r="R1687" s="31"/>
      <c r="S1687" s="31"/>
      <c r="T1687" s="31"/>
      <c r="U1687" s="31"/>
      <c r="V1687" s="31"/>
      <c r="W1687" s="31"/>
      <c r="X1687" s="31"/>
      <c r="Y1687" s="31"/>
      <c r="Z1687" s="31"/>
      <c r="AA1687" s="31"/>
      <c r="AB1687" s="31"/>
      <c r="AC1687" s="31">
        <f t="shared" si="4127"/>
        <v>0</v>
      </c>
      <c r="AD1687" s="31">
        <f t="shared" si="4128"/>
        <v>0</v>
      </c>
      <c r="AE1687" s="31">
        <f t="shared" si="4129"/>
        <v>0</v>
      </c>
      <c r="AF1687" s="31"/>
      <c r="AG1687" s="31">
        <f t="shared" si="4130"/>
        <v>0</v>
      </c>
      <c r="AH1687" s="31">
        <f t="shared" si="4131"/>
        <v>0</v>
      </c>
      <c r="AI1687" s="31">
        <f t="shared" si="4132"/>
        <v>0</v>
      </c>
      <c r="AJ1687" s="31"/>
      <c r="AK1687" s="31"/>
      <c r="AL1687" s="31"/>
      <c r="AM1687" s="31"/>
      <c r="AN1687" s="31"/>
      <c r="AO1687" s="31"/>
      <c r="AP1687" s="31"/>
      <c r="AQ1687" s="31"/>
      <c r="AR1687" s="31"/>
      <c r="AS1687" s="31">
        <f t="shared" si="4124"/>
        <v>0</v>
      </c>
      <c r="AT1687" s="31">
        <f t="shared" si="4125"/>
        <v>0</v>
      </c>
      <c r="AU1687" s="31">
        <f t="shared" si="4126"/>
        <v>0</v>
      </c>
      <c r="AV1687" s="31"/>
      <c r="AW1687" s="32">
        <v>0</v>
      </c>
      <c r="AX1687" s="32"/>
      <c r="AY1687" s="1"/>
      <c r="AZ1687" s="1"/>
      <c r="BA1687" s="1"/>
      <c r="BB1687" s="1"/>
      <c r="BC1687" s="1"/>
      <c r="BD1687" s="1"/>
      <c r="BE1687" s="1"/>
    </row>
    <row r="1688" hidden="1">
      <c r="A1688" s="29" t="s">
        <v>524</v>
      </c>
      <c r="B1688" s="29" t="s">
        <v>61</v>
      </c>
      <c r="C1688" s="29" t="s">
        <v>63</v>
      </c>
      <c r="D1688" s="29" t="s">
        <v>478</v>
      </c>
      <c r="E1688" s="29"/>
      <c r="F1688" s="30" t="s">
        <v>34</v>
      </c>
      <c r="G1688" s="31">
        <f t="shared" si="4145"/>
        <v>76267.100000000006</v>
      </c>
      <c r="H1688" s="31">
        <f t="shared" si="4146"/>
        <v>80933.699999999997</v>
      </c>
      <c r="I1688" s="31">
        <f t="shared" si="4147"/>
        <v>83416.5</v>
      </c>
      <c r="J1688" s="31">
        <f>J1689+J1692</f>
        <v>42991.457999999999</v>
      </c>
      <c r="K1688" s="31">
        <f>K1689+K1692</f>
        <v>43056.957999999999</v>
      </c>
      <c r="L1688" s="31">
        <f>L1689+L1692</f>
        <v>43056.957999999999</v>
      </c>
      <c r="M1688" s="31">
        <f t="shared" si="4142"/>
        <v>119258.558</v>
      </c>
      <c r="N1688" s="31">
        <f t="shared" si="4143"/>
        <v>123990.658</v>
      </c>
      <c r="O1688" s="31">
        <f t="shared" si="4144"/>
        <v>126473.458</v>
      </c>
      <c r="P1688" s="31">
        <f>P1689+P1692</f>
        <v>0</v>
      </c>
      <c r="Q1688" s="31">
        <f>Q1689+Q1692</f>
        <v>0</v>
      </c>
      <c r="R1688" s="31">
        <f>R1689+R1692</f>
        <v>6145.6499999999996</v>
      </c>
      <c r="S1688" s="31">
        <f>S1689+S1692</f>
        <v>0</v>
      </c>
      <c r="T1688" s="31">
        <f>T1689+T1692</f>
        <v>0</v>
      </c>
      <c r="U1688" s="31">
        <f>U1689+U1692</f>
        <v>0</v>
      </c>
      <c r="V1688" s="31">
        <f>V1689+V1692</f>
        <v>0</v>
      </c>
      <c r="W1688" s="31">
        <f>W1689+W1692</f>
        <v>0</v>
      </c>
      <c r="X1688" s="31">
        <f>X1689+X1692</f>
        <v>0</v>
      </c>
      <c r="Y1688" s="31">
        <f>Y1689+Y1692</f>
        <v>0</v>
      </c>
      <c r="Z1688" s="31">
        <f>Z1689+Z1692</f>
        <v>0</v>
      </c>
      <c r="AA1688" s="31">
        <f>AA1689+AA1692</f>
        <v>0</v>
      </c>
      <c r="AB1688" s="31">
        <f>AB1689+AB1692</f>
        <v>0</v>
      </c>
      <c r="AC1688" s="31">
        <f t="shared" si="4127"/>
        <v>125404.208</v>
      </c>
      <c r="AD1688" s="31">
        <f t="shared" si="4128"/>
        <v>123990.658</v>
      </c>
      <c r="AE1688" s="31">
        <f t="shared" si="4129"/>
        <v>126473.458</v>
      </c>
      <c r="AF1688" s="31">
        <f>AF1689+AF1692</f>
        <v>-2651.6999999999998</v>
      </c>
      <c r="AG1688" s="31">
        <f t="shared" si="4130"/>
        <v>122752.508</v>
      </c>
      <c r="AH1688" s="31">
        <f t="shared" si="4131"/>
        <v>123990.658</v>
      </c>
      <c r="AI1688" s="31">
        <f t="shared" si="4132"/>
        <v>126473.458</v>
      </c>
      <c r="AJ1688" s="31">
        <f>AJ1689+AJ1692</f>
        <v>0</v>
      </c>
      <c r="AK1688" s="31">
        <f>AK1689+AK1692</f>
        <v>0</v>
      </c>
      <c r="AL1688" s="31">
        <f>AL1689+AL1692</f>
        <v>-41.399999999999999</v>
      </c>
      <c r="AM1688" s="31">
        <f>AM1689+AM1692</f>
        <v>0</v>
      </c>
      <c r="AN1688" s="31">
        <f>AN1689+AN1692</f>
        <v>0</v>
      </c>
      <c r="AO1688" s="31">
        <f>AO1689+AO1692</f>
        <v>0</v>
      </c>
      <c r="AP1688" s="31">
        <f>AP1689+AP1692</f>
        <v>0</v>
      </c>
      <c r="AQ1688" s="31">
        <f>AQ1689+AQ1692</f>
        <v>0</v>
      </c>
      <c r="AR1688" s="31">
        <f>AR1689+AR1692</f>
        <v>0</v>
      </c>
      <c r="AS1688" s="31">
        <f t="shared" si="4124"/>
        <v>122711.10800000001</v>
      </c>
      <c r="AT1688" s="31">
        <f t="shared" si="4125"/>
        <v>123990.658</v>
      </c>
      <c r="AU1688" s="31">
        <f t="shared" si="4126"/>
        <v>126473.458</v>
      </c>
      <c r="AV1688" s="31">
        <f>AV1689+AV1692</f>
        <v>0</v>
      </c>
      <c r="AW1688" s="32">
        <v>0</v>
      </c>
      <c r="AX1688" s="32"/>
      <c r="AY1688" s="1" t="s">
        <v>152</v>
      </c>
      <c r="AZ1688" s="1"/>
      <c r="BA1688" s="1"/>
      <c r="BB1688" s="1"/>
      <c r="BC1688" s="1"/>
      <c r="BD1688" s="1"/>
      <c r="BE1688" s="1"/>
    </row>
    <row r="1689" ht="31.5">
      <c r="A1689" s="29" t="s">
        <v>524</v>
      </c>
      <c r="B1689" s="29" t="s">
        <v>61</v>
      </c>
      <c r="C1689" s="29" t="s">
        <v>63</v>
      </c>
      <c r="D1689" s="29" t="s">
        <v>496</v>
      </c>
      <c r="E1689" s="29"/>
      <c r="F1689" s="30" t="s">
        <v>497</v>
      </c>
      <c r="G1689" s="31">
        <f t="shared" si="4145"/>
        <v>76267.100000000006</v>
      </c>
      <c r="H1689" s="31">
        <f t="shared" si="4146"/>
        <v>80933.699999999997</v>
      </c>
      <c r="I1689" s="31">
        <f t="shared" si="4147"/>
        <v>83416.5</v>
      </c>
      <c r="J1689" s="31">
        <f t="shared" ref="J1689:J1704" si="4172">J1690</f>
        <v>0</v>
      </c>
      <c r="K1689" s="31">
        <f t="shared" ref="K1689:K1704" si="4173">K1690</f>
        <v>0</v>
      </c>
      <c r="L1689" s="31">
        <f t="shared" ref="L1689:L1704" si="4174">L1690</f>
        <v>0</v>
      </c>
      <c r="M1689" s="31">
        <f t="shared" si="4142"/>
        <v>76267.100000000006</v>
      </c>
      <c r="N1689" s="31">
        <f t="shared" si="4143"/>
        <v>80933.699999999997</v>
      </c>
      <c r="O1689" s="31">
        <f t="shared" si="4144"/>
        <v>83416.5</v>
      </c>
      <c r="P1689" s="31">
        <f t="shared" ref="P1689:P1690" si="4175">P1690</f>
        <v>0</v>
      </c>
      <c r="Q1689" s="31">
        <f t="shared" ref="Q1689:Q1690" si="4176">Q1690</f>
        <v>0</v>
      </c>
      <c r="R1689" s="31">
        <f t="shared" ref="R1689:R1690" si="4177">R1690</f>
        <v>7711.9499999999998</v>
      </c>
      <c r="S1689" s="31">
        <f t="shared" ref="S1689:S1690" si="4178">S1690</f>
        <v>0</v>
      </c>
      <c r="T1689" s="31">
        <f t="shared" ref="T1689:T1690" si="4179">T1690</f>
        <v>0</v>
      </c>
      <c r="U1689" s="31">
        <f t="shared" ref="U1689:U1690" si="4180">U1690</f>
        <v>0</v>
      </c>
      <c r="V1689" s="31">
        <f t="shared" ref="V1689:V1690" si="4181">V1690</f>
        <v>0</v>
      </c>
      <c r="W1689" s="31">
        <f t="shared" ref="W1689:W1690" si="4182">W1690</f>
        <v>0</v>
      </c>
      <c r="X1689" s="31">
        <f t="shared" ref="X1689:X1690" si="4183">X1690</f>
        <v>0</v>
      </c>
      <c r="Y1689" s="31">
        <f t="shared" ref="Y1689:Y1690" si="4184">Y1690</f>
        <v>0</v>
      </c>
      <c r="Z1689" s="31">
        <f t="shared" ref="Z1689:Z1690" si="4185">Z1690</f>
        <v>0</v>
      </c>
      <c r="AA1689" s="31">
        <f t="shared" ref="AA1689:AA1690" si="4186">AA1690</f>
        <v>0</v>
      </c>
      <c r="AB1689" s="31">
        <f t="shared" ref="AB1689:AB1690" si="4187">AB1690</f>
        <v>0</v>
      </c>
      <c r="AC1689" s="31">
        <f t="shared" si="4127"/>
        <v>83979.050000000003</v>
      </c>
      <c r="AD1689" s="31">
        <f t="shared" si="4128"/>
        <v>80933.699999999997</v>
      </c>
      <c r="AE1689" s="31">
        <f t="shared" si="4129"/>
        <v>83416.5</v>
      </c>
      <c r="AF1689" s="31">
        <f t="shared" ref="AF1689:AF1690" si="4188">AF1690</f>
        <v>-2651.6999999999998</v>
      </c>
      <c r="AG1689" s="31">
        <f t="shared" si="4130"/>
        <v>81327.350000000006</v>
      </c>
      <c r="AH1689" s="31">
        <f t="shared" si="4131"/>
        <v>80933.699999999997</v>
      </c>
      <c r="AI1689" s="31">
        <f t="shared" si="4132"/>
        <v>83416.5</v>
      </c>
      <c r="AJ1689" s="31">
        <f t="shared" ref="AJ1689:AJ1690" si="4189">AJ1690</f>
        <v>0</v>
      </c>
      <c r="AK1689" s="31">
        <f t="shared" ref="AK1689:AK1690" si="4190">AK1690</f>
        <v>0</v>
      </c>
      <c r="AL1689" s="31">
        <f t="shared" ref="AL1689:AL1690" si="4191">AL1690</f>
        <v>0</v>
      </c>
      <c r="AM1689" s="31">
        <f t="shared" ref="AM1689:AM1690" si="4192">AM1690</f>
        <v>0</v>
      </c>
      <c r="AN1689" s="31">
        <f t="shared" ref="AN1689:AN1690" si="4193">AN1690</f>
        <v>0</v>
      </c>
      <c r="AO1689" s="31">
        <f t="shared" ref="AO1689:AO1690" si="4194">AO1690</f>
        <v>0</v>
      </c>
      <c r="AP1689" s="31">
        <f t="shared" ref="AP1689:AP1690" si="4195">AP1690</f>
        <v>0</v>
      </c>
      <c r="AQ1689" s="31">
        <f t="shared" ref="AQ1689:AQ1690" si="4196">AQ1690</f>
        <v>0</v>
      </c>
      <c r="AR1689" s="31">
        <f t="shared" ref="AR1689:AR1690" si="4197">AR1690</f>
        <v>0</v>
      </c>
      <c r="AS1689" s="31">
        <f t="shared" si="4124"/>
        <v>81327.350000000006</v>
      </c>
      <c r="AT1689" s="31">
        <f t="shared" si="4125"/>
        <v>80933.699999999997</v>
      </c>
      <c r="AU1689" s="31">
        <f t="shared" si="4126"/>
        <v>83416.5</v>
      </c>
      <c r="AV1689" s="31">
        <f t="shared" ref="AV1689:AV1690" si="4198">AV1690</f>
        <v>0</v>
      </c>
      <c r="AW1689" s="32"/>
      <c r="AX1689" s="32"/>
      <c r="AY1689" s="1"/>
      <c r="AZ1689" s="1"/>
      <c r="BA1689" s="1"/>
      <c r="BB1689" s="1"/>
      <c r="BC1689" s="1"/>
      <c r="BD1689" s="1"/>
      <c r="BE1689" s="1"/>
    </row>
    <row r="1690" ht="47.25">
      <c r="A1690" s="29" t="s">
        <v>524</v>
      </c>
      <c r="B1690" s="29" t="s">
        <v>61</v>
      </c>
      <c r="C1690" s="29" t="s">
        <v>63</v>
      </c>
      <c r="D1690" s="29" t="s">
        <v>581</v>
      </c>
      <c r="E1690" s="29"/>
      <c r="F1690" s="30" t="s">
        <v>582</v>
      </c>
      <c r="G1690" s="31">
        <f t="shared" si="4145"/>
        <v>76267.100000000006</v>
      </c>
      <c r="H1690" s="31">
        <f t="shared" si="4146"/>
        <v>80933.699999999997</v>
      </c>
      <c r="I1690" s="31">
        <f t="shared" si="4147"/>
        <v>83416.5</v>
      </c>
      <c r="J1690" s="31">
        <f t="shared" si="4172"/>
        <v>0</v>
      </c>
      <c r="K1690" s="31">
        <f t="shared" si="4173"/>
        <v>0</v>
      </c>
      <c r="L1690" s="31">
        <f t="shared" si="4174"/>
        <v>0</v>
      </c>
      <c r="M1690" s="31">
        <f t="shared" si="4142"/>
        <v>76267.100000000006</v>
      </c>
      <c r="N1690" s="31">
        <f t="shared" si="4143"/>
        <v>80933.699999999997</v>
      </c>
      <c r="O1690" s="31">
        <f t="shared" si="4144"/>
        <v>83416.5</v>
      </c>
      <c r="P1690" s="31">
        <f t="shared" si="4175"/>
        <v>0</v>
      </c>
      <c r="Q1690" s="31">
        <f t="shared" si="4176"/>
        <v>0</v>
      </c>
      <c r="R1690" s="31">
        <f t="shared" si="4177"/>
        <v>7711.9499999999998</v>
      </c>
      <c r="S1690" s="31">
        <f t="shared" si="4178"/>
        <v>0</v>
      </c>
      <c r="T1690" s="31">
        <f t="shared" si="4179"/>
        <v>0</v>
      </c>
      <c r="U1690" s="31">
        <f t="shared" si="4180"/>
        <v>0</v>
      </c>
      <c r="V1690" s="31">
        <f t="shared" si="4181"/>
        <v>0</v>
      </c>
      <c r="W1690" s="31">
        <f t="shared" si="4182"/>
        <v>0</v>
      </c>
      <c r="X1690" s="31">
        <f t="shared" si="4183"/>
        <v>0</v>
      </c>
      <c r="Y1690" s="31">
        <f t="shared" si="4184"/>
        <v>0</v>
      </c>
      <c r="Z1690" s="31">
        <f t="shared" si="4185"/>
        <v>0</v>
      </c>
      <c r="AA1690" s="31">
        <f t="shared" si="4186"/>
        <v>0</v>
      </c>
      <c r="AB1690" s="31">
        <f t="shared" si="4187"/>
        <v>0</v>
      </c>
      <c r="AC1690" s="31">
        <f t="shared" si="4127"/>
        <v>83979.050000000003</v>
      </c>
      <c r="AD1690" s="31">
        <f t="shared" si="4128"/>
        <v>80933.699999999997</v>
      </c>
      <c r="AE1690" s="31">
        <f t="shared" si="4129"/>
        <v>83416.5</v>
      </c>
      <c r="AF1690" s="31">
        <f t="shared" si="4188"/>
        <v>-2651.6999999999998</v>
      </c>
      <c r="AG1690" s="31">
        <f t="shared" si="4130"/>
        <v>81327.350000000006</v>
      </c>
      <c r="AH1690" s="31">
        <f t="shared" si="4131"/>
        <v>80933.699999999997</v>
      </c>
      <c r="AI1690" s="31">
        <f t="shared" si="4132"/>
        <v>83416.5</v>
      </c>
      <c r="AJ1690" s="31">
        <f t="shared" si="4189"/>
        <v>0</v>
      </c>
      <c r="AK1690" s="31">
        <f t="shared" si="4190"/>
        <v>0</v>
      </c>
      <c r="AL1690" s="31">
        <f t="shared" si="4191"/>
        <v>0</v>
      </c>
      <c r="AM1690" s="31">
        <f t="shared" si="4192"/>
        <v>0</v>
      </c>
      <c r="AN1690" s="31">
        <f t="shared" si="4193"/>
        <v>0</v>
      </c>
      <c r="AO1690" s="31">
        <f t="shared" si="4194"/>
        <v>0</v>
      </c>
      <c r="AP1690" s="31">
        <f t="shared" si="4195"/>
        <v>0</v>
      </c>
      <c r="AQ1690" s="31">
        <f t="shared" si="4196"/>
        <v>0</v>
      </c>
      <c r="AR1690" s="31">
        <f t="shared" si="4197"/>
        <v>0</v>
      </c>
      <c r="AS1690" s="31">
        <f t="shared" si="4124"/>
        <v>81327.350000000006</v>
      </c>
      <c r="AT1690" s="31">
        <f t="shared" si="4125"/>
        <v>80933.699999999997</v>
      </c>
      <c r="AU1690" s="31">
        <f t="shared" si="4126"/>
        <v>83416.5</v>
      </c>
      <c r="AV1690" s="31">
        <f t="shared" si="4198"/>
        <v>0</v>
      </c>
      <c r="AW1690" s="32"/>
      <c r="AX1690" s="32"/>
      <c r="AY1690" s="1"/>
      <c r="AZ1690" s="1"/>
      <c r="BA1690" s="1"/>
      <c r="BB1690" s="1"/>
      <c r="BC1690" s="1"/>
      <c r="BD1690" s="1"/>
      <c r="BE1690" s="1"/>
    </row>
    <row r="1691">
      <c r="A1691" s="29" t="s">
        <v>524</v>
      </c>
      <c r="B1691" s="29" t="s">
        <v>61</v>
      </c>
      <c r="C1691" s="29" t="s">
        <v>63</v>
      </c>
      <c r="D1691" s="29" t="s">
        <v>581</v>
      </c>
      <c r="E1691" s="29" t="s">
        <v>41</v>
      </c>
      <c r="F1691" s="30" t="s">
        <v>42</v>
      </c>
      <c r="G1691" s="31">
        <v>76267.100000000006</v>
      </c>
      <c r="H1691" s="31">
        <v>80933.699999999997</v>
      </c>
      <c r="I1691" s="31">
        <v>83416.5</v>
      </c>
      <c r="J1691" s="31"/>
      <c r="K1691" s="31"/>
      <c r="L1691" s="31"/>
      <c r="M1691" s="31">
        <f t="shared" si="4142"/>
        <v>76267.100000000006</v>
      </c>
      <c r="N1691" s="31">
        <f t="shared" si="4143"/>
        <v>80933.699999999997</v>
      </c>
      <c r="O1691" s="31">
        <f t="shared" si="4144"/>
        <v>83416.5</v>
      </c>
      <c r="P1691" s="31"/>
      <c r="Q1691" s="31"/>
      <c r="R1691" s="31">
        <v>7711.9499999999998</v>
      </c>
      <c r="S1691" s="31"/>
      <c r="T1691" s="31"/>
      <c r="U1691" s="31"/>
      <c r="V1691" s="31"/>
      <c r="W1691" s="31"/>
      <c r="X1691" s="31"/>
      <c r="Y1691" s="31"/>
      <c r="Z1691" s="31"/>
      <c r="AA1691" s="31"/>
      <c r="AB1691" s="31"/>
      <c r="AC1691" s="31">
        <f t="shared" si="4127"/>
        <v>83979.050000000003</v>
      </c>
      <c r="AD1691" s="31">
        <f t="shared" si="4128"/>
        <v>80933.699999999997</v>
      </c>
      <c r="AE1691" s="31">
        <f t="shared" si="4129"/>
        <v>83416.5</v>
      </c>
      <c r="AF1691" s="31">
        <v>-2651.6999999999998</v>
      </c>
      <c r="AG1691" s="31">
        <f t="shared" si="4130"/>
        <v>81327.350000000006</v>
      </c>
      <c r="AH1691" s="31">
        <f t="shared" si="4131"/>
        <v>80933.699999999997</v>
      </c>
      <c r="AI1691" s="31">
        <f t="shared" si="4132"/>
        <v>83416.5</v>
      </c>
      <c r="AJ1691" s="31"/>
      <c r="AK1691" s="31"/>
      <c r="AL1691" s="31"/>
      <c r="AM1691" s="31"/>
      <c r="AN1691" s="31"/>
      <c r="AO1691" s="31"/>
      <c r="AP1691" s="31"/>
      <c r="AQ1691" s="31"/>
      <c r="AR1691" s="31"/>
      <c r="AS1691" s="31">
        <f t="shared" si="4124"/>
        <v>81327.350000000006</v>
      </c>
      <c r="AT1691" s="31">
        <f t="shared" si="4125"/>
        <v>80933.699999999997</v>
      </c>
      <c r="AU1691" s="31">
        <f t="shared" si="4126"/>
        <v>83416.5</v>
      </c>
      <c r="AV1691" s="31"/>
      <c r="AW1691" s="32"/>
      <c r="AX1691" s="32"/>
      <c r="AY1691" s="1"/>
      <c r="AZ1691" s="1"/>
      <c r="BA1691" s="1"/>
      <c r="BB1691" s="1"/>
      <c r="BC1691" s="1"/>
      <c r="BD1691" s="1"/>
      <c r="BE1691" s="1"/>
    </row>
    <row r="1692">
      <c r="A1692" s="29" t="s">
        <v>524</v>
      </c>
      <c r="B1692" s="29" t="s">
        <v>61</v>
      </c>
      <c r="C1692" s="29" t="s">
        <v>63</v>
      </c>
      <c r="D1692" s="29" t="s">
        <v>479</v>
      </c>
      <c r="E1692" s="29"/>
      <c r="F1692" s="30" t="s">
        <v>480</v>
      </c>
      <c r="G1692" s="31"/>
      <c r="H1692" s="31"/>
      <c r="I1692" s="31"/>
      <c r="J1692" s="31">
        <f>J1693+J1695+J1701</f>
        <v>42991.457999999999</v>
      </c>
      <c r="K1692" s="31">
        <f>K1693+K1695+K1701</f>
        <v>43056.957999999999</v>
      </c>
      <c r="L1692" s="31">
        <f>L1693+L1695+L1701</f>
        <v>43056.957999999999</v>
      </c>
      <c r="M1692" s="31">
        <f t="shared" si="4142"/>
        <v>42991.457999999999</v>
      </c>
      <c r="N1692" s="31">
        <f t="shared" si="4143"/>
        <v>43056.957999999999</v>
      </c>
      <c r="O1692" s="31">
        <f t="shared" si="4144"/>
        <v>43056.957999999999</v>
      </c>
      <c r="P1692" s="31">
        <f>P1693+P1695+P1701+P1699+P1697</f>
        <v>0</v>
      </c>
      <c r="Q1692" s="31">
        <f>Q1693+Q1695+Q1701+Q1699+Q1697</f>
        <v>0</v>
      </c>
      <c r="R1692" s="31">
        <f>R1693+R1695+R1701+R1699+R1697</f>
        <v>-1566.3</v>
      </c>
      <c r="S1692" s="31">
        <f>S1693+S1695+S1701+S1699+S1697</f>
        <v>0</v>
      </c>
      <c r="T1692" s="31">
        <f>T1693+T1695+T1701+T1699+T1697</f>
        <v>0</v>
      </c>
      <c r="U1692" s="31">
        <f>U1693+U1695+U1701+U1699+U1697</f>
        <v>0</v>
      </c>
      <c r="V1692" s="31">
        <f>V1693+V1695+V1701+V1699+V1697</f>
        <v>0</v>
      </c>
      <c r="W1692" s="31">
        <f>W1693+W1695+W1701+W1699+W1697</f>
        <v>0</v>
      </c>
      <c r="X1692" s="31">
        <f>X1693+X1695+X1701+X1699+X1697</f>
        <v>0</v>
      </c>
      <c r="Y1692" s="31">
        <f>Y1693+Y1695+Y1701+Y1699+Y1697</f>
        <v>0</v>
      </c>
      <c r="Z1692" s="31">
        <f>Z1693+Z1695+Z1701+Z1699+Z1697</f>
        <v>0</v>
      </c>
      <c r="AA1692" s="31">
        <f>AA1693+AA1695+AA1701+AA1699+AA1697</f>
        <v>0</v>
      </c>
      <c r="AB1692" s="31">
        <f>AB1693+AB1695+AB1701+AB1699+AB1697</f>
        <v>0</v>
      </c>
      <c r="AC1692" s="31">
        <f t="shared" si="4127"/>
        <v>41425.157999999996</v>
      </c>
      <c r="AD1692" s="31">
        <f t="shared" si="4128"/>
        <v>43056.957999999999</v>
      </c>
      <c r="AE1692" s="31">
        <f t="shared" si="4129"/>
        <v>43056.957999999999</v>
      </c>
      <c r="AF1692" s="31">
        <f>AF1693+AF1695+AF1701+AF1699+AF1697</f>
        <v>0</v>
      </c>
      <c r="AG1692" s="31">
        <f t="shared" si="4130"/>
        <v>41425.157999999996</v>
      </c>
      <c r="AH1692" s="31">
        <f t="shared" si="4131"/>
        <v>43056.957999999999</v>
      </c>
      <c r="AI1692" s="31">
        <f t="shared" si="4132"/>
        <v>43056.957999999999</v>
      </c>
      <c r="AJ1692" s="31">
        <f>AJ1693+AJ1695+AJ1701+AJ1699+AJ1697</f>
        <v>0</v>
      </c>
      <c r="AK1692" s="31">
        <f>AK1693+AK1695+AK1701+AK1699+AK1697</f>
        <v>0</v>
      </c>
      <c r="AL1692" s="31">
        <f>AL1693+AL1695+AL1701+AL1699+AL1697</f>
        <v>-41.399999999999999</v>
      </c>
      <c r="AM1692" s="31">
        <f>AM1693+AM1695+AM1701+AM1699+AM1697</f>
        <v>0</v>
      </c>
      <c r="AN1692" s="31">
        <f>AN1693+AN1695+AN1701+AN1699+AN1697</f>
        <v>0</v>
      </c>
      <c r="AO1692" s="31">
        <f>AO1693+AO1695+AO1701+AO1699+AO1697</f>
        <v>0</v>
      </c>
      <c r="AP1692" s="31">
        <f>AP1693+AP1695+AP1701+AP1699+AP1697</f>
        <v>0</v>
      </c>
      <c r="AQ1692" s="31">
        <f>AQ1693+AQ1695+AQ1701+AQ1699+AQ1697</f>
        <v>0</v>
      </c>
      <c r="AR1692" s="31">
        <f>AR1693+AR1695+AR1701+AR1699+AR1697</f>
        <v>0</v>
      </c>
      <c r="AS1692" s="31">
        <f t="shared" si="4124"/>
        <v>41383.757999999994</v>
      </c>
      <c r="AT1692" s="31">
        <f t="shared" si="4125"/>
        <v>43056.957999999999</v>
      </c>
      <c r="AU1692" s="31">
        <f t="shared" si="4126"/>
        <v>43056.957999999999</v>
      </c>
      <c r="AV1692" s="31">
        <f>AV1693+AV1695+AV1701+AV1699+AV1697</f>
        <v>0</v>
      </c>
      <c r="AW1692" s="32"/>
      <c r="AX1692" s="32"/>
      <c r="AY1692" s="1"/>
      <c r="AZ1692" s="1"/>
      <c r="BA1692" s="1"/>
      <c r="BB1692" s="1"/>
      <c r="BC1692" s="1"/>
      <c r="BD1692" s="1"/>
      <c r="BE1692" s="1"/>
    </row>
    <row r="1693">
      <c r="A1693" s="29" t="s">
        <v>524</v>
      </c>
      <c r="B1693" s="29" t="s">
        <v>61</v>
      </c>
      <c r="C1693" s="29" t="s">
        <v>63</v>
      </c>
      <c r="D1693" s="29" t="s">
        <v>583</v>
      </c>
      <c r="E1693" s="29"/>
      <c r="F1693" s="30" t="s">
        <v>218</v>
      </c>
      <c r="G1693" s="31"/>
      <c r="H1693" s="31"/>
      <c r="I1693" s="31"/>
      <c r="J1693" s="31">
        <f>J1694</f>
        <v>82.700000000000003</v>
      </c>
      <c r="K1693" s="31">
        <f>K1694</f>
        <v>0</v>
      </c>
      <c r="L1693" s="31">
        <f>L1694</f>
        <v>0</v>
      </c>
      <c r="M1693" s="31">
        <f t="shared" si="4142"/>
        <v>82.700000000000003</v>
      </c>
      <c r="N1693" s="31">
        <f t="shared" si="4143"/>
        <v>0</v>
      </c>
      <c r="O1693" s="31">
        <f t="shared" si="4144"/>
        <v>0</v>
      </c>
      <c r="P1693" s="31">
        <f>P1694</f>
        <v>0</v>
      </c>
      <c r="Q1693" s="31">
        <f>Q1694</f>
        <v>0</v>
      </c>
      <c r="R1693" s="31">
        <f>R1694</f>
        <v>0</v>
      </c>
      <c r="S1693" s="31">
        <f>S1694</f>
        <v>0</v>
      </c>
      <c r="T1693" s="31">
        <f>T1694</f>
        <v>0</v>
      </c>
      <c r="U1693" s="31">
        <f>U1694</f>
        <v>0</v>
      </c>
      <c r="V1693" s="31">
        <f>V1694</f>
        <v>0</v>
      </c>
      <c r="W1693" s="31">
        <f>W1694</f>
        <v>0</v>
      </c>
      <c r="X1693" s="31">
        <f>X1694</f>
        <v>0</v>
      </c>
      <c r="Y1693" s="31">
        <f>Y1694</f>
        <v>0</v>
      </c>
      <c r="Z1693" s="31">
        <f>Z1694</f>
        <v>0</v>
      </c>
      <c r="AA1693" s="31">
        <f>AA1694</f>
        <v>0</v>
      </c>
      <c r="AB1693" s="31">
        <f>AB1694</f>
        <v>0</v>
      </c>
      <c r="AC1693" s="31">
        <f t="shared" si="4127"/>
        <v>82.700000000000003</v>
      </c>
      <c r="AD1693" s="31">
        <f t="shared" si="4128"/>
        <v>0</v>
      </c>
      <c r="AE1693" s="31">
        <f t="shared" si="4129"/>
        <v>0</v>
      </c>
      <c r="AF1693" s="31">
        <f>AF1694</f>
        <v>0</v>
      </c>
      <c r="AG1693" s="31">
        <f t="shared" si="4130"/>
        <v>82.700000000000003</v>
      </c>
      <c r="AH1693" s="31">
        <f t="shared" si="4131"/>
        <v>0</v>
      </c>
      <c r="AI1693" s="31">
        <f t="shared" si="4132"/>
        <v>0</v>
      </c>
      <c r="AJ1693" s="31">
        <f>AJ1694</f>
        <v>0</v>
      </c>
      <c r="AK1693" s="31">
        <f>AK1694</f>
        <v>0</v>
      </c>
      <c r="AL1693" s="31">
        <f>AL1694</f>
        <v>-41.399999999999999</v>
      </c>
      <c r="AM1693" s="31">
        <f>AM1694</f>
        <v>0</v>
      </c>
      <c r="AN1693" s="31">
        <f>AN1694</f>
        <v>0</v>
      </c>
      <c r="AO1693" s="31">
        <f>AO1694</f>
        <v>0</v>
      </c>
      <c r="AP1693" s="31">
        <f>AP1694</f>
        <v>0</v>
      </c>
      <c r="AQ1693" s="31">
        <f>AQ1694</f>
        <v>0</v>
      </c>
      <c r="AR1693" s="31">
        <f>AR1694</f>
        <v>0</v>
      </c>
      <c r="AS1693" s="31">
        <f t="shared" si="4124"/>
        <v>41.300000000000004</v>
      </c>
      <c r="AT1693" s="31">
        <f t="shared" si="4125"/>
        <v>0</v>
      </c>
      <c r="AU1693" s="31">
        <f t="shared" si="4126"/>
        <v>0</v>
      </c>
      <c r="AV1693" s="31">
        <f>AV1694</f>
        <v>0</v>
      </c>
      <c r="AW1693" s="32"/>
      <c r="AX1693" s="32"/>
      <c r="AY1693" s="1"/>
      <c r="AZ1693" s="1"/>
      <c r="BA1693" s="1"/>
      <c r="BB1693" s="1"/>
      <c r="BC1693" s="1"/>
      <c r="BD1693" s="1"/>
      <c r="BE1693" s="1"/>
    </row>
    <row r="1694">
      <c r="A1694" s="29" t="s">
        <v>524</v>
      </c>
      <c r="B1694" s="29" t="s">
        <v>61</v>
      </c>
      <c r="C1694" s="29" t="s">
        <v>63</v>
      </c>
      <c r="D1694" s="29" t="s">
        <v>583</v>
      </c>
      <c r="E1694" s="29" t="s">
        <v>129</v>
      </c>
      <c r="F1694" s="30" t="s">
        <v>130</v>
      </c>
      <c r="G1694" s="31"/>
      <c r="H1694" s="31"/>
      <c r="I1694" s="31"/>
      <c r="J1694" s="31">
        <v>82.700000000000003</v>
      </c>
      <c r="K1694" s="31"/>
      <c r="L1694" s="31"/>
      <c r="M1694" s="31">
        <f t="shared" si="4142"/>
        <v>82.700000000000003</v>
      </c>
      <c r="N1694" s="31">
        <f t="shared" si="4143"/>
        <v>0</v>
      </c>
      <c r="O1694" s="31">
        <f t="shared" si="4144"/>
        <v>0</v>
      </c>
      <c r="P1694" s="31"/>
      <c r="Q1694" s="31"/>
      <c r="R1694" s="31"/>
      <c r="S1694" s="31"/>
      <c r="T1694" s="31"/>
      <c r="U1694" s="31"/>
      <c r="V1694" s="31"/>
      <c r="W1694" s="31"/>
      <c r="X1694" s="31"/>
      <c r="Y1694" s="31"/>
      <c r="Z1694" s="31"/>
      <c r="AA1694" s="31"/>
      <c r="AB1694" s="31"/>
      <c r="AC1694" s="31">
        <f t="shared" si="4127"/>
        <v>82.700000000000003</v>
      </c>
      <c r="AD1694" s="31">
        <f t="shared" si="4128"/>
        <v>0</v>
      </c>
      <c r="AE1694" s="31">
        <f t="shared" si="4129"/>
        <v>0</v>
      </c>
      <c r="AF1694" s="31"/>
      <c r="AG1694" s="31">
        <f t="shared" si="4130"/>
        <v>82.700000000000003</v>
      </c>
      <c r="AH1694" s="31">
        <f t="shared" si="4131"/>
        <v>0</v>
      </c>
      <c r="AI1694" s="31">
        <f t="shared" si="4132"/>
        <v>0</v>
      </c>
      <c r="AJ1694" s="31"/>
      <c r="AK1694" s="31"/>
      <c r="AL1694" s="31">
        <v>-41.399999999999999</v>
      </c>
      <c r="AM1694" s="31"/>
      <c r="AN1694" s="31"/>
      <c r="AO1694" s="31"/>
      <c r="AP1694" s="31"/>
      <c r="AQ1694" s="31"/>
      <c r="AR1694" s="31"/>
      <c r="AS1694" s="31">
        <f t="shared" si="4124"/>
        <v>41.300000000000004</v>
      </c>
      <c r="AT1694" s="31">
        <f t="shared" si="4125"/>
        <v>0</v>
      </c>
      <c r="AU1694" s="31">
        <f t="shared" si="4126"/>
        <v>0</v>
      </c>
      <c r="AV1694" s="31"/>
      <c r="AW1694" s="32"/>
      <c r="AX1694" s="32">
        <v>104</v>
      </c>
      <c r="AY1694" s="1"/>
      <c r="AZ1694" s="1"/>
      <c r="BA1694" s="1"/>
      <c r="BB1694" s="1"/>
      <c r="BC1694" s="1"/>
      <c r="BD1694" s="1"/>
      <c r="BE1694" s="1"/>
    </row>
    <row r="1695">
      <c r="A1695" s="29" t="s">
        <v>524</v>
      </c>
      <c r="B1695" s="29" t="s">
        <v>61</v>
      </c>
      <c r="C1695" s="29" t="s">
        <v>63</v>
      </c>
      <c r="D1695" s="29" t="s">
        <v>584</v>
      </c>
      <c r="E1695" s="29"/>
      <c r="F1695" s="30" t="s">
        <v>209</v>
      </c>
      <c r="G1695" s="31"/>
      <c r="H1695" s="31"/>
      <c r="I1695" s="31"/>
      <c r="J1695" s="31">
        <f>J1696</f>
        <v>40.758000000000003</v>
      </c>
      <c r="K1695" s="31">
        <f>K1696</f>
        <v>40.758000000000003</v>
      </c>
      <c r="L1695" s="31">
        <f>L1696</f>
        <v>40.758000000000003</v>
      </c>
      <c r="M1695" s="31">
        <f t="shared" si="4142"/>
        <v>40.758000000000003</v>
      </c>
      <c r="N1695" s="31">
        <f t="shared" si="4143"/>
        <v>40.758000000000003</v>
      </c>
      <c r="O1695" s="31">
        <f t="shared" si="4144"/>
        <v>40.758000000000003</v>
      </c>
      <c r="P1695" s="31">
        <f>P1696</f>
        <v>0</v>
      </c>
      <c r="Q1695" s="31">
        <f>Q1696</f>
        <v>0</v>
      </c>
      <c r="R1695" s="31">
        <f>R1696</f>
        <v>0</v>
      </c>
      <c r="S1695" s="31">
        <f>S1696</f>
        <v>0</v>
      </c>
      <c r="T1695" s="31">
        <f>T1696</f>
        <v>0</v>
      </c>
      <c r="U1695" s="31">
        <f>U1696</f>
        <v>0</v>
      </c>
      <c r="V1695" s="31">
        <f>V1696</f>
        <v>0</v>
      </c>
      <c r="W1695" s="31">
        <f>W1696</f>
        <v>0</v>
      </c>
      <c r="X1695" s="31">
        <f>X1696</f>
        <v>0</v>
      </c>
      <c r="Y1695" s="31">
        <f>Y1696</f>
        <v>0</v>
      </c>
      <c r="Z1695" s="31">
        <f>Z1696</f>
        <v>0</v>
      </c>
      <c r="AA1695" s="31">
        <f>AA1696</f>
        <v>0</v>
      </c>
      <c r="AB1695" s="31">
        <f>AB1696</f>
        <v>0</v>
      </c>
      <c r="AC1695" s="31">
        <f t="shared" si="4127"/>
        <v>40.758000000000003</v>
      </c>
      <c r="AD1695" s="31">
        <f t="shared" si="4128"/>
        <v>40.758000000000003</v>
      </c>
      <c r="AE1695" s="31">
        <f t="shared" si="4129"/>
        <v>40.758000000000003</v>
      </c>
      <c r="AF1695" s="31">
        <f>AF1696</f>
        <v>0</v>
      </c>
      <c r="AG1695" s="31">
        <f t="shared" si="4130"/>
        <v>40.758000000000003</v>
      </c>
      <c r="AH1695" s="31">
        <f t="shared" si="4131"/>
        <v>40.758000000000003</v>
      </c>
      <c r="AI1695" s="31">
        <f t="shared" si="4132"/>
        <v>40.758000000000003</v>
      </c>
      <c r="AJ1695" s="31">
        <f>AJ1696</f>
        <v>0</v>
      </c>
      <c r="AK1695" s="31">
        <f>AK1696</f>
        <v>0</v>
      </c>
      <c r="AL1695" s="31">
        <f>AL1696</f>
        <v>0</v>
      </c>
      <c r="AM1695" s="31">
        <f>AM1696</f>
        <v>0</v>
      </c>
      <c r="AN1695" s="31">
        <f>AN1696</f>
        <v>0</v>
      </c>
      <c r="AO1695" s="31">
        <f>AO1696</f>
        <v>0</v>
      </c>
      <c r="AP1695" s="31">
        <f>AP1696</f>
        <v>0</v>
      </c>
      <c r="AQ1695" s="31">
        <f>AQ1696</f>
        <v>0</v>
      </c>
      <c r="AR1695" s="31">
        <f>AR1696</f>
        <v>0</v>
      </c>
      <c r="AS1695" s="31">
        <f t="shared" si="4124"/>
        <v>40.758000000000003</v>
      </c>
      <c r="AT1695" s="31">
        <f t="shared" si="4125"/>
        <v>40.758000000000003</v>
      </c>
      <c r="AU1695" s="31">
        <f t="shared" si="4126"/>
        <v>40.758000000000003</v>
      </c>
      <c r="AV1695" s="31">
        <f>AV1696</f>
        <v>0</v>
      </c>
      <c r="AW1695" s="32"/>
      <c r="AX1695" s="32"/>
      <c r="AY1695" s="1"/>
      <c r="AZ1695" s="1"/>
      <c r="BA1695" s="1"/>
      <c r="BB1695" s="1"/>
      <c r="BC1695" s="1"/>
      <c r="BD1695" s="1"/>
      <c r="BE1695" s="1"/>
    </row>
    <row r="1696">
      <c r="A1696" s="29" t="s">
        <v>524</v>
      </c>
      <c r="B1696" s="29" t="s">
        <v>61</v>
      </c>
      <c r="C1696" s="29" t="s">
        <v>63</v>
      </c>
      <c r="D1696" s="29" t="s">
        <v>584</v>
      </c>
      <c r="E1696" s="29" t="s">
        <v>129</v>
      </c>
      <c r="F1696" s="30" t="s">
        <v>130</v>
      </c>
      <c r="G1696" s="31"/>
      <c r="H1696" s="31"/>
      <c r="I1696" s="31"/>
      <c r="J1696" s="31">
        <v>40.758000000000003</v>
      </c>
      <c r="K1696" s="31">
        <v>40.758000000000003</v>
      </c>
      <c r="L1696" s="31">
        <v>40.758000000000003</v>
      </c>
      <c r="M1696" s="31">
        <f t="shared" si="4142"/>
        <v>40.758000000000003</v>
      </c>
      <c r="N1696" s="31">
        <f t="shared" si="4143"/>
        <v>40.758000000000003</v>
      </c>
      <c r="O1696" s="31">
        <f t="shared" si="4144"/>
        <v>40.758000000000003</v>
      </c>
      <c r="P1696" s="31"/>
      <c r="Q1696" s="31"/>
      <c r="R1696" s="31"/>
      <c r="S1696" s="31"/>
      <c r="T1696" s="31"/>
      <c r="U1696" s="31"/>
      <c r="V1696" s="31"/>
      <c r="W1696" s="31"/>
      <c r="X1696" s="31"/>
      <c r="Y1696" s="31"/>
      <c r="Z1696" s="31"/>
      <c r="AA1696" s="31"/>
      <c r="AB1696" s="31"/>
      <c r="AC1696" s="31">
        <f t="shared" si="4127"/>
        <v>40.758000000000003</v>
      </c>
      <c r="AD1696" s="31">
        <f t="shared" si="4128"/>
        <v>40.758000000000003</v>
      </c>
      <c r="AE1696" s="31">
        <f t="shared" si="4129"/>
        <v>40.758000000000003</v>
      </c>
      <c r="AF1696" s="31"/>
      <c r="AG1696" s="31">
        <f t="shared" si="4130"/>
        <v>40.758000000000003</v>
      </c>
      <c r="AH1696" s="31">
        <f t="shared" si="4131"/>
        <v>40.758000000000003</v>
      </c>
      <c r="AI1696" s="31">
        <f t="shared" si="4132"/>
        <v>40.758000000000003</v>
      </c>
      <c r="AJ1696" s="31"/>
      <c r="AK1696" s="31"/>
      <c r="AL1696" s="31"/>
      <c r="AM1696" s="31"/>
      <c r="AN1696" s="31"/>
      <c r="AO1696" s="31"/>
      <c r="AP1696" s="31"/>
      <c r="AQ1696" s="31"/>
      <c r="AR1696" s="31"/>
      <c r="AS1696" s="31">
        <f t="shared" si="4124"/>
        <v>40.758000000000003</v>
      </c>
      <c r="AT1696" s="31">
        <f t="shared" si="4125"/>
        <v>40.758000000000003</v>
      </c>
      <c r="AU1696" s="31">
        <f t="shared" si="4126"/>
        <v>40.758000000000003</v>
      </c>
      <c r="AV1696" s="31"/>
      <c r="AW1696" s="32"/>
      <c r="AX1696" s="32">
        <v>106</v>
      </c>
      <c r="AY1696" s="1"/>
      <c r="AZ1696" s="1"/>
      <c r="BA1696" s="1"/>
      <c r="BB1696" s="1"/>
      <c r="BC1696" s="1"/>
      <c r="BD1696" s="1"/>
      <c r="BE1696" s="1"/>
    </row>
    <row r="1697" hidden="1">
      <c r="A1697" s="29" t="s">
        <v>524</v>
      </c>
      <c r="B1697" s="29" t="s">
        <v>61</v>
      </c>
      <c r="C1697" s="29" t="s">
        <v>63</v>
      </c>
      <c r="D1697" s="29" t="s">
        <v>481</v>
      </c>
      <c r="E1697" s="29"/>
      <c r="F1697" s="30" t="s">
        <v>482</v>
      </c>
      <c r="G1697" s="31"/>
      <c r="H1697" s="31"/>
      <c r="I1697" s="31"/>
      <c r="J1697" s="31"/>
      <c r="K1697" s="31"/>
      <c r="L1697" s="31"/>
      <c r="M1697" s="31"/>
      <c r="N1697" s="31"/>
      <c r="O1697" s="31"/>
      <c r="P1697" s="31">
        <f>P1698</f>
        <v>0</v>
      </c>
      <c r="Q1697" s="31">
        <f>Q1698</f>
        <v>0</v>
      </c>
      <c r="R1697" s="31">
        <f>R1698</f>
        <v>0</v>
      </c>
      <c r="S1697" s="31">
        <f>S1698</f>
        <v>0</v>
      </c>
      <c r="T1697" s="31">
        <f>T1698</f>
        <v>0</v>
      </c>
      <c r="U1697" s="31">
        <f>U1698</f>
        <v>0</v>
      </c>
      <c r="V1697" s="31">
        <f>V1698</f>
        <v>0</v>
      </c>
      <c r="W1697" s="31">
        <f>W1698</f>
        <v>0</v>
      </c>
      <c r="X1697" s="31">
        <f>X1698</f>
        <v>0</v>
      </c>
      <c r="Y1697" s="31">
        <f>Y1698</f>
        <v>0</v>
      </c>
      <c r="Z1697" s="31">
        <f>Z1698</f>
        <v>0</v>
      </c>
      <c r="AA1697" s="31">
        <f>AA1698</f>
        <v>0</v>
      </c>
      <c r="AB1697" s="31">
        <f>AB1698</f>
        <v>0</v>
      </c>
      <c r="AC1697" s="31">
        <f t="shared" si="4127"/>
        <v>0</v>
      </c>
      <c r="AD1697" s="31">
        <f t="shared" si="4128"/>
        <v>0</v>
      </c>
      <c r="AE1697" s="31">
        <f t="shared" si="4129"/>
        <v>0</v>
      </c>
      <c r="AF1697" s="31">
        <f>AF1698</f>
        <v>0</v>
      </c>
      <c r="AG1697" s="31">
        <f t="shared" si="4130"/>
        <v>0</v>
      </c>
      <c r="AH1697" s="31">
        <f t="shared" si="4131"/>
        <v>0</v>
      </c>
      <c r="AI1697" s="31">
        <f t="shared" si="4132"/>
        <v>0</v>
      </c>
      <c r="AJ1697" s="31">
        <f>AJ1698</f>
        <v>0</v>
      </c>
      <c r="AK1697" s="31">
        <f>AK1698</f>
        <v>0</v>
      </c>
      <c r="AL1697" s="31">
        <f>AL1698</f>
        <v>0</v>
      </c>
      <c r="AM1697" s="31">
        <f>AM1698</f>
        <v>0</v>
      </c>
      <c r="AN1697" s="31">
        <f>AN1698</f>
        <v>0</v>
      </c>
      <c r="AO1697" s="31">
        <f>AO1698</f>
        <v>0</v>
      </c>
      <c r="AP1697" s="31">
        <f>AP1698</f>
        <v>0</v>
      </c>
      <c r="AQ1697" s="31">
        <f>AQ1698</f>
        <v>0</v>
      </c>
      <c r="AR1697" s="31">
        <f>AR1698</f>
        <v>0</v>
      </c>
      <c r="AS1697" s="31">
        <f t="shared" si="4124"/>
        <v>0</v>
      </c>
      <c r="AT1697" s="31">
        <f t="shared" si="4125"/>
        <v>0</v>
      </c>
      <c r="AU1697" s="31">
        <f t="shared" si="4126"/>
        <v>0</v>
      </c>
      <c r="AV1697" s="31">
        <f>AV1698</f>
        <v>0</v>
      </c>
      <c r="AW1697" s="32">
        <v>0</v>
      </c>
      <c r="AX1697" s="32"/>
      <c r="AY1697" s="1"/>
      <c r="AZ1697" s="1"/>
      <c r="BA1697" s="1"/>
      <c r="BB1697" s="1"/>
      <c r="BC1697" s="1"/>
      <c r="BD1697" s="1"/>
      <c r="BE1697" s="1"/>
    </row>
    <row r="1698" hidden="1">
      <c r="A1698" s="29" t="s">
        <v>524</v>
      </c>
      <c r="B1698" s="29" t="s">
        <v>61</v>
      </c>
      <c r="C1698" s="29" t="s">
        <v>63</v>
      </c>
      <c r="D1698" s="29" t="s">
        <v>481</v>
      </c>
      <c r="E1698" s="29" t="s">
        <v>39</v>
      </c>
      <c r="F1698" s="30" t="s">
        <v>40</v>
      </c>
      <c r="G1698" s="31"/>
      <c r="H1698" s="31"/>
      <c r="I1698" s="31"/>
      <c r="J1698" s="31"/>
      <c r="K1698" s="31"/>
      <c r="L1698" s="31"/>
      <c r="M1698" s="31"/>
      <c r="N1698" s="31"/>
      <c r="O1698" s="31"/>
      <c r="P1698" s="31"/>
      <c r="Q1698" s="31"/>
      <c r="R1698" s="31"/>
      <c r="S1698" s="31"/>
      <c r="T1698" s="31"/>
      <c r="U1698" s="31"/>
      <c r="V1698" s="31"/>
      <c r="W1698" s="31"/>
      <c r="X1698" s="31"/>
      <c r="Y1698" s="31"/>
      <c r="Z1698" s="31"/>
      <c r="AA1698" s="31"/>
      <c r="AB1698" s="31"/>
      <c r="AC1698" s="31">
        <f t="shared" si="4127"/>
        <v>0</v>
      </c>
      <c r="AD1698" s="31">
        <f t="shared" si="4128"/>
        <v>0</v>
      </c>
      <c r="AE1698" s="31">
        <f t="shared" si="4129"/>
        <v>0</v>
      </c>
      <c r="AF1698" s="31"/>
      <c r="AG1698" s="31">
        <f t="shared" si="4130"/>
        <v>0</v>
      </c>
      <c r="AH1698" s="31">
        <f t="shared" si="4131"/>
        <v>0</v>
      </c>
      <c r="AI1698" s="31">
        <f t="shared" si="4132"/>
        <v>0</v>
      </c>
      <c r="AJ1698" s="31"/>
      <c r="AK1698" s="31"/>
      <c r="AL1698" s="31"/>
      <c r="AM1698" s="31"/>
      <c r="AN1698" s="31"/>
      <c r="AO1698" s="31"/>
      <c r="AP1698" s="31"/>
      <c r="AQ1698" s="31"/>
      <c r="AR1698" s="31"/>
      <c r="AS1698" s="31">
        <f t="shared" si="4124"/>
        <v>0</v>
      </c>
      <c r="AT1698" s="31">
        <f t="shared" si="4125"/>
        <v>0</v>
      </c>
      <c r="AU1698" s="31">
        <f t="shared" si="4126"/>
        <v>0</v>
      </c>
      <c r="AV1698" s="31"/>
      <c r="AW1698" s="32">
        <v>0</v>
      </c>
      <c r="AX1698" s="32"/>
      <c r="AY1698" s="1"/>
      <c r="AZ1698" s="1"/>
      <c r="BA1698" s="1"/>
      <c r="BB1698" s="1"/>
      <c r="BC1698" s="1"/>
      <c r="BD1698" s="1"/>
      <c r="BE1698" s="1"/>
    </row>
    <row r="1699" hidden="1">
      <c r="A1699" s="29" t="s">
        <v>524</v>
      </c>
      <c r="B1699" s="29" t="s">
        <v>61</v>
      </c>
      <c r="C1699" s="29" t="s">
        <v>63</v>
      </c>
      <c r="D1699" s="29" t="s">
        <v>483</v>
      </c>
      <c r="E1699" s="29"/>
      <c r="F1699" s="30" t="s">
        <v>484</v>
      </c>
      <c r="G1699" s="31"/>
      <c r="H1699" s="31"/>
      <c r="I1699" s="31"/>
      <c r="J1699" s="31"/>
      <c r="K1699" s="31"/>
      <c r="L1699" s="31"/>
      <c r="M1699" s="31"/>
      <c r="N1699" s="31"/>
      <c r="O1699" s="31"/>
      <c r="P1699" s="31">
        <f>P1700</f>
        <v>0</v>
      </c>
      <c r="Q1699" s="31">
        <f>Q1700</f>
        <v>0</v>
      </c>
      <c r="R1699" s="31">
        <f>R1700</f>
        <v>0</v>
      </c>
      <c r="S1699" s="31">
        <f>S1700</f>
        <v>0</v>
      </c>
      <c r="T1699" s="31">
        <f>T1700</f>
        <v>0</v>
      </c>
      <c r="U1699" s="31">
        <f>U1700</f>
        <v>0</v>
      </c>
      <c r="V1699" s="31">
        <f>V1700</f>
        <v>0</v>
      </c>
      <c r="W1699" s="31">
        <f>W1700</f>
        <v>0</v>
      </c>
      <c r="X1699" s="31">
        <f>X1700</f>
        <v>0</v>
      </c>
      <c r="Y1699" s="31">
        <f>Y1700</f>
        <v>0</v>
      </c>
      <c r="Z1699" s="31">
        <f>Z1700</f>
        <v>0</v>
      </c>
      <c r="AA1699" s="31">
        <f>AA1700</f>
        <v>0</v>
      </c>
      <c r="AB1699" s="31">
        <f>AB1700</f>
        <v>0</v>
      </c>
      <c r="AC1699" s="31">
        <f t="shared" si="4127"/>
        <v>0</v>
      </c>
      <c r="AD1699" s="31">
        <f t="shared" si="4128"/>
        <v>0</v>
      </c>
      <c r="AE1699" s="31">
        <f t="shared" si="4129"/>
        <v>0</v>
      </c>
      <c r="AF1699" s="31">
        <f>AF1700</f>
        <v>0</v>
      </c>
      <c r="AG1699" s="31">
        <f t="shared" si="4130"/>
        <v>0</v>
      </c>
      <c r="AH1699" s="31">
        <f t="shared" si="4131"/>
        <v>0</v>
      </c>
      <c r="AI1699" s="31">
        <f t="shared" si="4132"/>
        <v>0</v>
      </c>
      <c r="AJ1699" s="31">
        <f>AJ1700</f>
        <v>0</v>
      </c>
      <c r="AK1699" s="31">
        <f>AK1700</f>
        <v>0</v>
      </c>
      <c r="AL1699" s="31">
        <f>AL1700</f>
        <v>0</v>
      </c>
      <c r="AM1699" s="31">
        <f>AM1700</f>
        <v>0</v>
      </c>
      <c r="AN1699" s="31">
        <f>AN1700</f>
        <v>0</v>
      </c>
      <c r="AO1699" s="31">
        <f>AO1700</f>
        <v>0</v>
      </c>
      <c r="AP1699" s="31">
        <f>AP1700</f>
        <v>0</v>
      </c>
      <c r="AQ1699" s="31">
        <f>AQ1700</f>
        <v>0</v>
      </c>
      <c r="AR1699" s="31">
        <f>AR1700</f>
        <v>0</v>
      </c>
      <c r="AS1699" s="31">
        <f t="shared" si="4124"/>
        <v>0</v>
      </c>
      <c r="AT1699" s="31">
        <f t="shared" si="4125"/>
        <v>0</v>
      </c>
      <c r="AU1699" s="31">
        <f t="shared" si="4126"/>
        <v>0</v>
      </c>
      <c r="AV1699" s="31">
        <f>AV1700</f>
        <v>0</v>
      </c>
      <c r="AW1699" s="32">
        <v>0</v>
      </c>
      <c r="AX1699" s="32"/>
      <c r="AY1699" s="1"/>
      <c r="AZ1699" s="1"/>
      <c r="BA1699" s="1"/>
      <c r="BB1699" s="1"/>
      <c r="BC1699" s="1"/>
      <c r="BD1699" s="1"/>
      <c r="BE1699" s="1"/>
    </row>
    <row r="1700" hidden="1">
      <c r="A1700" s="29" t="s">
        <v>524</v>
      </c>
      <c r="B1700" s="29" t="s">
        <v>61</v>
      </c>
      <c r="C1700" s="29" t="s">
        <v>63</v>
      </c>
      <c r="D1700" s="29" t="s">
        <v>483</v>
      </c>
      <c r="E1700" s="29" t="s">
        <v>39</v>
      </c>
      <c r="F1700" s="30" t="s">
        <v>40</v>
      </c>
      <c r="G1700" s="31"/>
      <c r="H1700" s="31"/>
      <c r="I1700" s="31"/>
      <c r="J1700" s="31"/>
      <c r="K1700" s="31"/>
      <c r="L1700" s="31"/>
      <c r="M1700" s="31"/>
      <c r="N1700" s="31"/>
      <c r="O1700" s="31"/>
      <c r="P1700" s="31"/>
      <c r="Q1700" s="31"/>
      <c r="R1700" s="31"/>
      <c r="S1700" s="31"/>
      <c r="T1700" s="31"/>
      <c r="U1700" s="31"/>
      <c r="V1700" s="31"/>
      <c r="W1700" s="31"/>
      <c r="X1700" s="31"/>
      <c r="Y1700" s="31"/>
      <c r="Z1700" s="31"/>
      <c r="AA1700" s="31"/>
      <c r="AB1700" s="31"/>
      <c r="AC1700" s="31">
        <f t="shared" si="4127"/>
        <v>0</v>
      </c>
      <c r="AD1700" s="31">
        <f t="shared" si="4128"/>
        <v>0</v>
      </c>
      <c r="AE1700" s="31">
        <f t="shared" si="4129"/>
        <v>0</v>
      </c>
      <c r="AF1700" s="31"/>
      <c r="AG1700" s="31">
        <f t="shared" si="4130"/>
        <v>0</v>
      </c>
      <c r="AH1700" s="31">
        <f t="shared" si="4131"/>
        <v>0</v>
      </c>
      <c r="AI1700" s="31">
        <f t="shared" si="4132"/>
        <v>0</v>
      </c>
      <c r="AJ1700" s="31"/>
      <c r="AK1700" s="31"/>
      <c r="AL1700" s="31"/>
      <c r="AM1700" s="31"/>
      <c r="AN1700" s="31"/>
      <c r="AO1700" s="31"/>
      <c r="AP1700" s="31"/>
      <c r="AQ1700" s="31"/>
      <c r="AR1700" s="31"/>
      <c r="AS1700" s="31">
        <f t="shared" si="4124"/>
        <v>0</v>
      </c>
      <c r="AT1700" s="31">
        <f t="shared" si="4125"/>
        <v>0</v>
      </c>
      <c r="AU1700" s="31">
        <f t="shared" si="4126"/>
        <v>0</v>
      </c>
      <c r="AV1700" s="31"/>
      <c r="AW1700" s="32">
        <v>0</v>
      </c>
      <c r="AX1700" s="32"/>
      <c r="AY1700" s="1"/>
      <c r="AZ1700" s="1"/>
      <c r="BA1700" s="1"/>
      <c r="BB1700" s="1"/>
      <c r="BC1700" s="1"/>
      <c r="BD1700" s="1"/>
      <c r="BE1700" s="1"/>
    </row>
    <row r="1701">
      <c r="A1701" s="29" t="s">
        <v>524</v>
      </c>
      <c r="B1701" s="29" t="s">
        <v>61</v>
      </c>
      <c r="C1701" s="29" t="s">
        <v>63</v>
      </c>
      <c r="D1701" s="29" t="s">
        <v>585</v>
      </c>
      <c r="E1701" s="29"/>
      <c r="F1701" s="30" t="s">
        <v>586</v>
      </c>
      <c r="G1701" s="31"/>
      <c r="H1701" s="31"/>
      <c r="I1701" s="31"/>
      <c r="J1701" s="31">
        <f>J1702</f>
        <v>42868</v>
      </c>
      <c r="K1701" s="31">
        <f>K1702</f>
        <v>43016.199999999997</v>
      </c>
      <c r="L1701" s="31">
        <f>L1702</f>
        <v>43016.199999999997</v>
      </c>
      <c r="M1701" s="31">
        <f t="shared" si="4142"/>
        <v>42868</v>
      </c>
      <c r="N1701" s="31">
        <f t="shared" si="4143"/>
        <v>43016.199999999997</v>
      </c>
      <c r="O1701" s="31">
        <f t="shared" si="4144"/>
        <v>43016.199999999997</v>
      </c>
      <c r="P1701" s="31">
        <f>P1702</f>
        <v>0</v>
      </c>
      <c r="Q1701" s="31">
        <f>Q1702</f>
        <v>0</v>
      </c>
      <c r="R1701" s="31">
        <f>R1702</f>
        <v>-1566.3</v>
      </c>
      <c r="S1701" s="31">
        <f>S1702</f>
        <v>0</v>
      </c>
      <c r="T1701" s="31">
        <f>T1702</f>
        <v>0</v>
      </c>
      <c r="U1701" s="31">
        <f>U1702</f>
        <v>0</v>
      </c>
      <c r="V1701" s="31">
        <f>V1702</f>
        <v>0</v>
      </c>
      <c r="W1701" s="31">
        <f>W1702</f>
        <v>0</v>
      </c>
      <c r="X1701" s="31">
        <f>X1702</f>
        <v>0</v>
      </c>
      <c r="Y1701" s="31">
        <f>Y1702</f>
        <v>0</v>
      </c>
      <c r="Z1701" s="31">
        <f>Z1702</f>
        <v>0</v>
      </c>
      <c r="AA1701" s="31">
        <f>AA1702</f>
        <v>0</v>
      </c>
      <c r="AB1701" s="31">
        <f>AB1702</f>
        <v>0</v>
      </c>
      <c r="AC1701" s="31">
        <f t="shared" si="4127"/>
        <v>41301.699999999997</v>
      </c>
      <c r="AD1701" s="31">
        <f t="shared" si="4128"/>
        <v>43016.199999999997</v>
      </c>
      <c r="AE1701" s="31">
        <f t="shared" si="4129"/>
        <v>43016.199999999997</v>
      </c>
      <c r="AF1701" s="31">
        <f>AF1702</f>
        <v>0</v>
      </c>
      <c r="AG1701" s="31">
        <f t="shared" si="4130"/>
        <v>41301.699999999997</v>
      </c>
      <c r="AH1701" s="31">
        <f t="shared" si="4131"/>
        <v>43016.199999999997</v>
      </c>
      <c r="AI1701" s="31">
        <f t="shared" si="4132"/>
        <v>43016.199999999997</v>
      </c>
      <c r="AJ1701" s="31">
        <f>AJ1702</f>
        <v>0</v>
      </c>
      <c r="AK1701" s="31">
        <f>AK1702</f>
        <v>0</v>
      </c>
      <c r="AL1701" s="31">
        <f>AL1702</f>
        <v>0</v>
      </c>
      <c r="AM1701" s="31">
        <f>AM1702</f>
        <v>0</v>
      </c>
      <c r="AN1701" s="31">
        <f>AN1702</f>
        <v>0</v>
      </c>
      <c r="AO1701" s="31">
        <f>AO1702</f>
        <v>0</v>
      </c>
      <c r="AP1701" s="31">
        <f>AP1702</f>
        <v>0</v>
      </c>
      <c r="AQ1701" s="31">
        <f>AQ1702</f>
        <v>0</v>
      </c>
      <c r="AR1701" s="31">
        <f>AR1702</f>
        <v>0</v>
      </c>
      <c r="AS1701" s="31">
        <f t="shared" si="4124"/>
        <v>41301.699999999997</v>
      </c>
      <c r="AT1701" s="31">
        <f t="shared" si="4125"/>
        <v>43016.199999999997</v>
      </c>
      <c r="AU1701" s="31">
        <f t="shared" si="4126"/>
        <v>43016.199999999997</v>
      </c>
      <c r="AV1701" s="31">
        <f>AV1702</f>
        <v>0</v>
      </c>
      <c r="AW1701" s="32"/>
      <c r="AX1701" s="32"/>
      <c r="AY1701" s="1"/>
      <c r="AZ1701" s="1"/>
      <c r="BA1701" s="1"/>
      <c r="BB1701" s="1"/>
      <c r="BC1701" s="1"/>
      <c r="BD1701" s="1"/>
      <c r="BE1701" s="1"/>
    </row>
    <row r="1702">
      <c r="A1702" s="29" t="s">
        <v>524</v>
      </c>
      <c r="B1702" s="29" t="s">
        <v>61</v>
      </c>
      <c r="C1702" s="29" t="s">
        <v>63</v>
      </c>
      <c r="D1702" s="29" t="s">
        <v>585</v>
      </c>
      <c r="E1702" s="29" t="s">
        <v>129</v>
      </c>
      <c r="F1702" s="30" t="s">
        <v>130</v>
      </c>
      <c r="G1702" s="31"/>
      <c r="H1702" s="31"/>
      <c r="I1702" s="31"/>
      <c r="J1702" s="31">
        <v>42868</v>
      </c>
      <c r="K1702" s="31">
        <v>43016.199999999997</v>
      </c>
      <c r="L1702" s="31">
        <v>43016.199999999997</v>
      </c>
      <c r="M1702" s="31">
        <f t="shared" si="4142"/>
        <v>42868</v>
      </c>
      <c r="N1702" s="31">
        <f t="shared" si="4143"/>
        <v>43016.199999999997</v>
      </c>
      <c r="O1702" s="31">
        <f t="shared" si="4144"/>
        <v>43016.199999999997</v>
      </c>
      <c r="P1702" s="31"/>
      <c r="Q1702" s="31"/>
      <c r="R1702" s="31">
        <v>-1566.3</v>
      </c>
      <c r="S1702" s="31"/>
      <c r="T1702" s="31"/>
      <c r="U1702" s="31"/>
      <c r="V1702" s="31"/>
      <c r="W1702" s="31"/>
      <c r="X1702" s="31"/>
      <c r="Y1702" s="31"/>
      <c r="Z1702" s="31"/>
      <c r="AA1702" s="31"/>
      <c r="AB1702" s="31"/>
      <c r="AC1702" s="31">
        <f t="shared" si="4127"/>
        <v>41301.699999999997</v>
      </c>
      <c r="AD1702" s="31">
        <f t="shared" si="4128"/>
        <v>43016.199999999997</v>
      </c>
      <c r="AE1702" s="31">
        <f t="shared" si="4129"/>
        <v>43016.199999999997</v>
      </c>
      <c r="AF1702" s="31"/>
      <c r="AG1702" s="31">
        <f t="shared" si="4130"/>
        <v>41301.699999999997</v>
      </c>
      <c r="AH1702" s="31">
        <f t="shared" si="4131"/>
        <v>43016.199999999997</v>
      </c>
      <c r="AI1702" s="31">
        <f t="shared" si="4132"/>
        <v>43016.199999999997</v>
      </c>
      <c r="AJ1702" s="31"/>
      <c r="AK1702" s="31"/>
      <c r="AL1702" s="31"/>
      <c r="AM1702" s="31"/>
      <c r="AN1702" s="31"/>
      <c r="AO1702" s="31"/>
      <c r="AP1702" s="31"/>
      <c r="AQ1702" s="31"/>
      <c r="AR1702" s="31"/>
      <c r="AS1702" s="31">
        <f t="shared" si="4124"/>
        <v>41301.699999999997</v>
      </c>
      <c r="AT1702" s="31">
        <f t="shared" si="4125"/>
        <v>43016.199999999997</v>
      </c>
      <c r="AU1702" s="31">
        <f t="shared" si="4126"/>
        <v>43016.199999999997</v>
      </c>
      <c r="AV1702" s="31"/>
      <c r="AW1702" s="32"/>
      <c r="AX1702" s="32">
        <v>105</v>
      </c>
      <c r="AY1702" s="1"/>
      <c r="AZ1702" s="1"/>
      <c r="BA1702" s="1"/>
      <c r="BB1702" s="1"/>
      <c r="BC1702" s="1"/>
      <c r="BD1702" s="1"/>
      <c r="BE1702" s="1"/>
    </row>
    <row r="1703" s="24" customFormat="1" ht="31.5">
      <c r="A1703" s="25" t="s">
        <v>524</v>
      </c>
      <c r="B1703" s="25" t="s">
        <v>61</v>
      </c>
      <c r="C1703" s="25" t="s">
        <v>61</v>
      </c>
      <c r="D1703" s="25"/>
      <c r="E1703" s="25"/>
      <c r="F1703" s="26" t="s">
        <v>183</v>
      </c>
      <c r="G1703" s="27">
        <f t="shared" si="4145"/>
        <v>144265.40000000002</v>
      </c>
      <c r="H1703" s="27">
        <f t="shared" si="4146"/>
        <v>148120.90000000002</v>
      </c>
      <c r="I1703" s="27">
        <f t="shared" si="4147"/>
        <v>148120.90000000002</v>
      </c>
      <c r="J1703" s="27">
        <f t="shared" si="4172"/>
        <v>0</v>
      </c>
      <c r="K1703" s="27">
        <f t="shared" si="4173"/>
        <v>0</v>
      </c>
      <c r="L1703" s="27">
        <f t="shared" si="4174"/>
        <v>0</v>
      </c>
      <c r="M1703" s="27">
        <f t="shared" si="4142"/>
        <v>144265.40000000002</v>
      </c>
      <c r="N1703" s="27">
        <f t="shared" si="4143"/>
        <v>148120.90000000002</v>
      </c>
      <c r="O1703" s="27">
        <f t="shared" si="4144"/>
        <v>148120.90000000002</v>
      </c>
      <c r="P1703" s="27">
        <f t="shared" ref="P1703:P1704" si="4199">P1704</f>
        <v>0</v>
      </c>
      <c r="Q1703" s="27">
        <f t="shared" ref="Q1703:Q1704" si="4200">Q1704</f>
        <v>0</v>
      </c>
      <c r="R1703" s="27">
        <f t="shared" ref="R1703:R1704" si="4201">R1704</f>
        <v>0</v>
      </c>
      <c r="S1703" s="27">
        <f t="shared" ref="S1703:S1704" si="4202">S1704</f>
        <v>0</v>
      </c>
      <c r="T1703" s="27">
        <f t="shared" ref="T1703:T1704" si="4203">T1704</f>
        <v>0</v>
      </c>
      <c r="U1703" s="27">
        <f t="shared" ref="U1703:U1704" si="4204">U1704</f>
        <v>0</v>
      </c>
      <c r="V1703" s="27">
        <f t="shared" ref="V1703:V1704" si="4205">V1704</f>
        <v>0</v>
      </c>
      <c r="W1703" s="27">
        <f t="shared" ref="W1703:W1704" si="4206">W1704</f>
        <v>0</v>
      </c>
      <c r="X1703" s="27">
        <f t="shared" ref="X1703:X1704" si="4207">X1704</f>
        <v>0</v>
      </c>
      <c r="Y1703" s="27">
        <f t="shared" ref="Y1703:Y1704" si="4208">Y1704</f>
        <v>0</v>
      </c>
      <c r="Z1703" s="27">
        <f t="shared" ref="Z1703:Z1704" si="4209">Z1704</f>
        <v>0</v>
      </c>
      <c r="AA1703" s="27">
        <f t="shared" ref="AA1703:AA1704" si="4210">AA1704</f>
        <v>0</v>
      </c>
      <c r="AB1703" s="27">
        <f t="shared" ref="AB1703:AB1704" si="4211">AB1704</f>
        <v>0</v>
      </c>
      <c r="AC1703" s="27">
        <f t="shared" si="4127"/>
        <v>144265.40000000002</v>
      </c>
      <c r="AD1703" s="27">
        <f t="shared" si="4128"/>
        <v>148120.90000000002</v>
      </c>
      <c r="AE1703" s="27">
        <f t="shared" si="4129"/>
        <v>148120.90000000002</v>
      </c>
      <c r="AF1703" s="27">
        <f t="shared" ref="AF1703:AF1704" si="4212">AF1704</f>
        <v>0</v>
      </c>
      <c r="AG1703" s="27">
        <f t="shared" si="4130"/>
        <v>144265.40000000002</v>
      </c>
      <c r="AH1703" s="27">
        <f t="shared" si="4131"/>
        <v>148120.90000000002</v>
      </c>
      <c r="AI1703" s="27">
        <f t="shared" si="4132"/>
        <v>148120.90000000002</v>
      </c>
      <c r="AJ1703" s="27">
        <f t="shared" ref="AJ1703:AJ1704" si="4213">AJ1704</f>
        <v>0</v>
      </c>
      <c r="AK1703" s="27">
        <f t="shared" ref="AK1703:AK1704" si="4214">AK1704</f>
        <v>0</v>
      </c>
      <c r="AL1703" s="27">
        <f t="shared" ref="AL1703:AL1704" si="4215">AL1704</f>
        <v>-1913.7</v>
      </c>
      <c r="AM1703" s="27">
        <f t="shared" ref="AM1703:AM1704" si="4216">AM1704</f>
        <v>0</v>
      </c>
      <c r="AN1703" s="27">
        <f t="shared" ref="AN1703:AN1704" si="4217">AN1704</f>
        <v>0</v>
      </c>
      <c r="AO1703" s="27">
        <f t="shared" ref="AO1703:AO1704" si="4218">AO1704</f>
        <v>0</v>
      </c>
      <c r="AP1703" s="27">
        <f t="shared" ref="AP1703:AP1704" si="4219">AP1704</f>
        <v>0</v>
      </c>
      <c r="AQ1703" s="27">
        <f t="shared" ref="AQ1703:AQ1704" si="4220">AQ1704</f>
        <v>0</v>
      </c>
      <c r="AR1703" s="27">
        <f t="shared" ref="AR1703:AR1704" si="4221">AR1704</f>
        <v>0</v>
      </c>
      <c r="AS1703" s="27">
        <f t="shared" si="4124"/>
        <v>142351.70000000001</v>
      </c>
      <c r="AT1703" s="27">
        <f t="shared" si="4125"/>
        <v>148120.90000000002</v>
      </c>
      <c r="AU1703" s="27">
        <f t="shared" si="4126"/>
        <v>148120.90000000002</v>
      </c>
      <c r="AV1703" s="27">
        <f t="shared" ref="AV1703:AV1704" si="4222">AV1704</f>
        <v>0</v>
      </c>
      <c r="AW1703" s="28"/>
      <c r="AX1703" s="28"/>
      <c r="AY1703" s="24"/>
      <c r="AZ1703" s="24"/>
      <c r="BA1703" s="24"/>
      <c r="BB1703" s="24"/>
      <c r="BC1703" s="24"/>
      <c r="BD1703" s="24"/>
      <c r="BE1703" s="24"/>
    </row>
    <row r="1704" ht="31.5">
      <c r="A1704" s="29" t="s">
        <v>524</v>
      </c>
      <c r="B1704" s="29" t="s">
        <v>61</v>
      </c>
      <c r="C1704" s="29" t="s">
        <v>61</v>
      </c>
      <c r="D1704" s="29" t="s">
        <v>465</v>
      </c>
      <c r="E1704" s="29"/>
      <c r="F1704" s="30" t="s">
        <v>466</v>
      </c>
      <c r="G1704" s="31">
        <f t="shared" si="4145"/>
        <v>144265.40000000002</v>
      </c>
      <c r="H1704" s="31">
        <f t="shared" si="4146"/>
        <v>148120.90000000002</v>
      </c>
      <c r="I1704" s="31">
        <f t="shared" si="4147"/>
        <v>148120.90000000002</v>
      </c>
      <c r="J1704" s="31">
        <f t="shared" si="4172"/>
        <v>0</v>
      </c>
      <c r="K1704" s="31">
        <f t="shared" si="4173"/>
        <v>0</v>
      </c>
      <c r="L1704" s="31">
        <f t="shared" si="4174"/>
        <v>0</v>
      </c>
      <c r="M1704" s="31">
        <f t="shared" si="4142"/>
        <v>144265.40000000002</v>
      </c>
      <c r="N1704" s="31">
        <f t="shared" si="4143"/>
        <v>148120.90000000002</v>
      </c>
      <c r="O1704" s="31">
        <f t="shared" si="4144"/>
        <v>148120.90000000002</v>
      </c>
      <c r="P1704" s="31">
        <f t="shared" si="4199"/>
        <v>0</v>
      </c>
      <c r="Q1704" s="31">
        <f t="shared" si="4200"/>
        <v>0</v>
      </c>
      <c r="R1704" s="31">
        <f t="shared" si="4201"/>
        <v>0</v>
      </c>
      <c r="S1704" s="31">
        <f t="shared" si="4202"/>
        <v>0</v>
      </c>
      <c r="T1704" s="31">
        <f t="shared" si="4203"/>
        <v>0</v>
      </c>
      <c r="U1704" s="31">
        <f t="shared" si="4204"/>
        <v>0</v>
      </c>
      <c r="V1704" s="31">
        <f t="shared" si="4205"/>
        <v>0</v>
      </c>
      <c r="W1704" s="31">
        <f t="shared" si="4206"/>
        <v>0</v>
      </c>
      <c r="X1704" s="31">
        <f t="shared" si="4207"/>
        <v>0</v>
      </c>
      <c r="Y1704" s="31">
        <f t="shared" si="4208"/>
        <v>0</v>
      </c>
      <c r="Z1704" s="31">
        <f t="shared" si="4209"/>
        <v>0</v>
      </c>
      <c r="AA1704" s="31">
        <f t="shared" si="4210"/>
        <v>0</v>
      </c>
      <c r="AB1704" s="31">
        <f t="shared" si="4211"/>
        <v>0</v>
      </c>
      <c r="AC1704" s="31">
        <f t="shared" si="4127"/>
        <v>144265.40000000002</v>
      </c>
      <c r="AD1704" s="31">
        <f t="shared" si="4128"/>
        <v>148120.90000000002</v>
      </c>
      <c r="AE1704" s="31">
        <f t="shared" si="4129"/>
        <v>148120.90000000002</v>
      </c>
      <c r="AF1704" s="31">
        <f t="shared" si="4212"/>
        <v>0</v>
      </c>
      <c r="AG1704" s="31">
        <f t="shared" si="4130"/>
        <v>144265.40000000002</v>
      </c>
      <c r="AH1704" s="31">
        <f t="shared" si="4131"/>
        <v>148120.90000000002</v>
      </c>
      <c r="AI1704" s="31">
        <f t="shared" si="4132"/>
        <v>148120.90000000002</v>
      </c>
      <c r="AJ1704" s="31">
        <f t="shared" si="4213"/>
        <v>0</v>
      </c>
      <c r="AK1704" s="31">
        <f t="shared" si="4214"/>
        <v>0</v>
      </c>
      <c r="AL1704" s="31">
        <f t="shared" si="4215"/>
        <v>-1913.7</v>
      </c>
      <c r="AM1704" s="31">
        <f t="shared" si="4216"/>
        <v>0</v>
      </c>
      <c r="AN1704" s="31">
        <f t="shared" si="4217"/>
        <v>0</v>
      </c>
      <c r="AO1704" s="31">
        <f t="shared" si="4218"/>
        <v>0</v>
      </c>
      <c r="AP1704" s="31">
        <f t="shared" si="4219"/>
        <v>0</v>
      </c>
      <c r="AQ1704" s="31">
        <f t="shared" si="4220"/>
        <v>0</v>
      </c>
      <c r="AR1704" s="31">
        <f t="shared" si="4221"/>
        <v>0</v>
      </c>
      <c r="AS1704" s="31">
        <f t="shared" ref="AS1704:AS1767" si="4223">AG1704+AJ1704+AK1704+AL1704+AM1704</f>
        <v>142351.70000000001</v>
      </c>
      <c r="AT1704" s="31">
        <f t="shared" ref="AT1704:AT1767" si="4224">AH1704+AN1704+AO1704+AP1704</f>
        <v>148120.90000000002</v>
      </c>
      <c r="AU1704" s="31">
        <f t="shared" ref="AU1704:AU1767" si="4225">AI1704+AR1704+AQ1704</f>
        <v>148120.90000000002</v>
      </c>
      <c r="AV1704" s="31">
        <f t="shared" si="4222"/>
        <v>0</v>
      </c>
      <c r="AW1704" s="32"/>
      <c r="AX1704" s="32"/>
      <c r="AY1704" s="1"/>
      <c r="AZ1704" s="1"/>
      <c r="BA1704" s="1"/>
      <c r="BB1704" s="1"/>
      <c r="BC1704" s="1"/>
      <c r="BD1704" s="1"/>
      <c r="BE1704" s="1"/>
    </row>
    <row r="1705">
      <c r="A1705" s="29" t="s">
        <v>524</v>
      </c>
      <c r="B1705" s="29" t="s">
        <v>61</v>
      </c>
      <c r="C1705" s="29" t="s">
        <v>61</v>
      </c>
      <c r="D1705" s="29" t="s">
        <v>478</v>
      </c>
      <c r="E1705" s="29"/>
      <c r="F1705" s="30" t="s">
        <v>34</v>
      </c>
      <c r="G1705" s="31">
        <f>G1706+G1713</f>
        <v>144265.40000000002</v>
      </c>
      <c r="H1705" s="31">
        <f>H1706+H1713</f>
        <v>148120.90000000002</v>
      </c>
      <c r="I1705" s="31">
        <f>I1706+I1713</f>
        <v>148120.90000000002</v>
      </c>
      <c r="J1705" s="31">
        <f>J1706+J1713</f>
        <v>0</v>
      </c>
      <c r="K1705" s="31">
        <f>K1706+K1713</f>
        <v>0</v>
      </c>
      <c r="L1705" s="31">
        <f>L1706+L1713</f>
        <v>0</v>
      </c>
      <c r="M1705" s="31">
        <f t="shared" si="4142"/>
        <v>144265.40000000002</v>
      </c>
      <c r="N1705" s="31">
        <f t="shared" si="4143"/>
        <v>148120.90000000002</v>
      </c>
      <c r="O1705" s="31">
        <f t="shared" si="4144"/>
        <v>148120.90000000002</v>
      </c>
      <c r="P1705" s="31">
        <f>P1706+P1713</f>
        <v>0</v>
      </c>
      <c r="Q1705" s="31">
        <f>Q1706+Q1713</f>
        <v>0</v>
      </c>
      <c r="R1705" s="31">
        <f>R1706+R1713</f>
        <v>0</v>
      </c>
      <c r="S1705" s="31">
        <f>S1706+S1713</f>
        <v>0</v>
      </c>
      <c r="T1705" s="31">
        <f>T1706+T1713</f>
        <v>0</v>
      </c>
      <c r="U1705" s="31">
        <f>U1706+U1713</f>
        <v>0</v>
      </c>
      <c r="V1705" s="31">
        <f>V1706+V1713</f>
        <v>0</v>
      </c>
      <c r="W1705" s="31">
        <f>W1706+W1713</f>
        <v>0</v>
      </c>
      <c r="X1705" s="31">
        <f>X1706+X1713</f>
        <v>0</v>
      </c>
      <c r="Y1705" s="31">
        <f>Y1706+Y1713</f>
        <v>0</v>
      </c>
      <c r="Z1705" s="31">
        <f>Z1706+Z1713</f>
        <v>0</v>
      </c>
      <c r="AA1705" s="31">
        <f>AA1706+AA1713</f>
        <v>0</v>
      </c>
      <c r="AB1705" s="31">
        <f>AB1706+AB1713</f>
        <v>0</v>
      </c>
      <c r="AC1705" s="31">
        <f t="shared" si="4127"/>
        <v>144265.40000000002</v>
      </c>
      <c r="AD1705" s="31">
        <f t="shared" si="4128"/>
        <v>148120.90000000002</v>
      </c>
      <c r="AE1705" s="31">
        <f t="shared" si="4129"/>
        <v>148120.90000000002</v>
      </c>
      <c r="AF1705" s="31">
        <f>AF1706+AF1713</f>
        <v>0</v>
      </c>
      <c r="AG1705" s="31">
        <f t="shared" si="4130"/>
        <v>144265.40000000002</v>
      </c>
      <c r="AH1705" s="31">
        <f t="shared" si="4131"/>
        <v>148120.90000000002</v>
      </c>
      <c r="AI1705" s="31">
        <f t="shared" si="4132"/>
        <v>148120.90000000002</v>
      </c>
      <c r="AJ1705" s="31">
        <f>AJ1706+AJ1713</f>
        <v>0</v>
      </c>
      <c r="AK1705" s="31">
        <f>AK1706+AK1713</f>
        <v>0</v>
      </c>
      <c r="AL1705" s="31">
        <f>AL1706+AL1713</f>
        <v>-1913.7</v>
      </c>
      <c r="AM1705" s="31">
        <f>AM1706+AM1713</f>
        <v>0</v>
      </c>
      <c r="AN1705" s="31">
        <f>AN1706+AN1713</f>
        <v>0</v>
      </c>
      <c r="AO1705" s="31">
        <f>AO1706+AO1713</f>
        <v>0</v>
      </c>
      <c r="AP1705" s="31">
        <f>AP1706+AP1713</f>
        <v>0</v>
      </c>
      <c r="AQ1705" s="31">
        <f>AQ1706+AQ1713</f>
        <v>0</v>
      </c>
      <c r="AR1705" s="31">
        <f>AR1706+AR1713</f>
        <v>0</v>
      </c>
      <c r="AS1705" s="31">
        <f t="shared" si="4223"/>
        <v>142351.70000000001</v>
      </c>
      <c r="AT1705" s="31">
        <f t="shared" si="4224"/>
        <v>148120.90000000002</v>
      </c>
      <c r="AU1705" s="31">
        <f t="shared" si="4225"/>
        <v>148120.90000000002</v>
      </c>
      <c r="AV1705" s="31">
        <f>AV1706+AV1713</f>
        <v>0</v>
      </c>
      <c r="AW1705" s="32"/>
      <c r="AX1705" s="32"/>
      <c r="AY1705" s="1"/>
      <c r="AZ1705" s="1"/>
      <c r="BA1705" s="1"/>
      <c r="BB1705" s="1"/>
      <c r="BC1705" s="1"/>
      <c r="BD1705" s="1"/>
      <c r="BE1705" s="1"/>
    </row>
    <row r="1706" ht="31.5">
      <c r="A1706" s="29" t="s">
        <v>524</v>
      </c>
      <c r="B1706" s="29" t="s">
        <v>61</v>
      </c>
      <c r="C1706" s="29" t="s">
        <v>61</v>
      </c>
      <c r="D1706" s="29" t="s">
        <v>496</v>
      </c>
      <c r="E1706" s="29"/>
      <c r="F1706" s="30" t="s">
        <v>497</v>
      </c>
      <c r="G1706" s="31">
        <f>G1707</f>
        <v>32545.700000000001</v>
      </c>
      <c r="H1706" s="31">
        <f>H1707</f>
        <v>33361</v>
      </c>
      <c r="I1706" s="31">
        <f>I1707</f>
        <v>33361</v>
      </c>
      <c r="J1706" s="31">
        <f>J1707</f>
        <v>0</v>
      </c>
      <c r="K1706" s="31">
        <f>K1707</f>
        <v>0</v>
      </c>
      <c r="L1706" s="31">
        <f>L1707</f>
        <v>0</v>
      </c>
      <c r="M1706" s="31">
        <f t="shared" si="4142"/>
        <v>32545.700000000001</v>
      </c>
      <c r="N1706" s="31">
        <f t="shared" si="4143"/>
        <v>33361</v>
      </c>
      <c r="O1706" s="31">
        <f t="shared" si="4144"/>
        <v>33361</v>
      </c>
      <c r="P1706" s="31">
        <f>P1707</f>
        <v>0</v>
      </c>
      <c r="Q1706" s="31">
        <f>Q1707</f>
        <v>0</v>
      </c>
      <c r="R1706" s="31">
        <f>R1707</f>
        <v>0</v>
      </c>
      <c r="S1706" s="31">
        <f>S1707</f>
        <v>0</v>
      </c>
      <c r="T1706" s="31">
        <f>T1707</f>
        <v>0</v>
      </c>
      <c r="U1706" s="31">
        <f>U1707</f>
        <v>0</v>
      </c>
      <c r="V1706" s="31">
        <f>V1707</f>
        <v>0</v>
      </c>
      <c r="W1706" s="31">
        <f>W1707</f>
        <v>0</v>
      </c>
      <c r="X1706" s="31">
        <f>X1707</f>
        <v>0</v>
      </c>
      <c r="Y1706" s="31">
        <f>Y1707</f>
        <v>0</v>
      </c>
      <c r="Z1706" s="31">
        <f>Z1707</f>
        <v>0</v>
      </c>
      <c r="AA1706" s="31">
        <f>AA1707</f>
        <v>0</v>
      </c>
      <c r="AB1706" s="31">
        <f>AB1707</f>
        <v>0</v>
      </c>
      <c r="AC1706" s="31">
        <f t="shared" ref="AC1706:AC1769" si="4226">M1706+R1706+P1706+Q1706+T1706+S1706</f>
        <v>32545.700000000001</v>
      </c>
      <c r="AD1706" s="31">
        <f t="shared" ref="AD1706:AD1769" si="4227">N1706+V1706+X1706+U1706+W1706</f>
        <v>33361</v>
      </c>
      <c r="AE1706" s="31">
        <f t="shared" ref="AE1706:AE1769" si="4228">O1706+Z1706+AB1706+Y1706+AA1706</f>
        <v>33361</v>
      </c>
      <c r="AF1706" s="31">
        <f>AF1707</f>
        <v>0</v>
      </c>
      <c r="AG1706" s="31">
        <f t="shared" ref="AG1706:AG1769" si="4229">AC1706+AF1706</f>
        <v>32545.700000000001</v>
      </c>
      <c r="AH1706" s="31">
        <f t="shared" ref="AH1706:AH1769" si="4230">AD1706</f>
        <v>33361</v>
      </c>
      <c r="AI1706" s="31">
        <f t="shared" ref="AI1706:AI1769" si="4231">AE1706</f>
        <v>33361</v>
      </c>
      <c r="AJ1706" s="31">
        <f>AJ1707+AJ1711</f>
        <v>0</v>
      </c>
      <c r="AK1706" s="31">
        <f>AK1707+AK1711</f>
        <v>0</v>
      </c>
      <c r="AL1706" s="31">
        <f>AL1707+AL1711</f>
        <v>-407.69999999999999</v>
      </c>
      <c r="AM1706" s="31">
        <f>AM1707+AM1711</f>
        <v>0</v>
      </c>
      <c r="AN1706" s="31">
        <f>AN1707+AN1711</f>
        <v>0</v>
      </c>
      <c r="AO1706" s="31">
        <f>AO1707+AO1711</f>
        <v>0</v>
      </c>
      <c r="AP1706" s="31">
        <f>AP1707+AP1711</f>
        <v>0</v>
      </c>
      <c r="AQ1706" s="31">
        <f>AQ1707+AQ1711</f>
        <v>0</v>
      </c>
      <c r="AR1706" s="31">
        <f>AR1707+AR1711</f>
        <v>0</v>
      </c>
      <c r="AS1706" s="31">
        <f t="shared" si="4223"/>
        <v>32138</v>
      </c>
      <c r="AT1706" s="31">
        <f t="shared" si="4224"/>
        <v>33361</v>
      </c>
      <c r="AU1706" s="31">
        <f t="shared" si="4225"/>
        <v>33361</v>
      </c>
      <c r="AV1706" s="31">
        <f>AV1707+AV1711</f>
        <v>0</v>
      </c>
      <c r="AW1706" s="32"/>
      <c r="AX1706" s="32"/>
      <c r="AY1706" s="1"/>
      <c r="AZ1706" s="1"/>
      <c r="BA1706" s="1"/>
      <c r="BB1706" s="1"/>
      <c r="BC1706" s="1"/>
      <c r="BD1706" s="1"/>
      <c r="BE1706" s="1"/>
    </row>
    <row r="1707" ht="47.25">
      <c r="A1707" s="29" t="s">
        <v>524</v>
      </c>
      <c r="B1707" s="29" t="s">
        <v>61</v>
      </c>
      <c r="C1707" s="29" t="s">
        <v>61</v>
      </c>
      <c r="D1707" s="29" t="s">
        <v>587</v>
      </c>
      <c r="E1707" s="29"/>
      <c r="F1707" s="30" t="s">
        <v>54</v>
      </c>
      <c r="G1707" s="31">
        <f>G1708+G1709+G1710</f>
        <v>32545.700000000001</v>
      </c>
      <c r="H1707" s="31">
        <f>H1708+H1709+H1710</f>
        <v>33361</v>
      </c>
      <c r="I1707" s="31">
        <f>I1708+I1709+I1710</f>
        <v>33361</v>
      </c>
      <c r="J1707" s="31">
        <f>J1708+J1709+J1710</f>
        <v>0</v>
      </c>
      <c r="K1707" s="31">
        <f>K1708+K1709+K1710</f>
        <v>0</v>
      </c>
      <c r="L1707" s="31">
        <f>L1708+L1709+L1710</f>
        <v>0</v>
      </c>
      <c r="M1707" s="31">
        <f t="shared" si="4142"/>
        <v>32545.700000000001</v>
      </c>
      <c r="N1707" s="31">
        <f t="shared" si="4143"/>
        <v>33361</v>
      </c>
      <c r="O1707" s="31">
        <f t="shared" si="4144"/>
        <v>33361</v>
      </c>
      <c r="P1707" s="31">
        <f>P1708+P1709+P1710</f>
        <v>0</v>
      </c>
      <c r="Q1707" s="31">
        <f>Q1708+Q1709+Q1710</f>
        <v>0</v>
      </c>
      <c r="R1707" s="31">
        <f>R1708+R1709+R1710</f>
        <v>0</v>
      </c>
      <c r="S1707" s="31">
        <f>S1708+S1709+S1710</f>
        <v>0</v>
      </c>
      <c r="T1707" s="31">
        <f>T1708+T1709+T1710</f>
        <v>0</v>
      </c>
      <c r="U1707" s="31">
        <f>U1708+U1709+U1710</f>
        <v>0</v>
      </c>
      <c r="V1707" s="31">
        <f>V1708+V1709+V1710</f>
        <v>0</v>
      </c>
      <c r="W1707" s="31">
        <f>W1708+W1709+W1710</f>
        <v>0</v>
      </c>
      <c r="X1707" s="31">
        <f>X1708+X1709+X1710</f>
        <v>0</v>
      </c>
      <c r="Y1707" s="31">
        <f>Y1708+Y1709+Y1710</f>
        <v>0</v>
      </c>
      <c r="Z1707" s="31">
        <f>Z1708+Z1709+Z1710</f>
        <v>0</v>
      </c>
      <c r="AA1707" s="31">
        <f>AA1708+AA1709+AA1710</f>
        <v>0</v>
      </c>
      <c r="AB1707" s="31">
        <f>AB1708+AB1709+AB1710</f>
        <v>0</v>
      </c>
      <c r="AC1707" s="31">
        <f t="shared" si="4226"/>
        <v>32545.700000000001</v>
      </c>
      <c r="AD1707" s="31">
        <f t="shared" si="4227"/>
        <v>33361</v>
      </c>
      <c r="AE1707" s="31">
        <f t="shared" si="4228"/>
        <v>33361</v>
      </c>
      <c r="AF1707" s="31">
        <f>AF1708+AF1709+AF1710</f>
        <v>0</v>
      </c>
      <c r="AG1707" s="31">
        <f t="shared" si="4229"/>
        <v>32545.700000000001</v>
      </c>
      <c r="AH1707" s="31">
        <f t="shared" si="4230"/>
        <v>33361</v>
      </c>
      <c r="AI1707" s="31">
        <f t="shared" si="4231"/>
        <v>33361</v>
      </c>
      <c r="AJ1707" s="31">
        <f>AJ1708+AJ1709+AJ1710</f>
        <v>0</v>
      </c>
      <c r="AK1707" s="31">
        <f>AK1708+AK1709+AK1710</f>
        <v>0</v>
      </c>
      <c r="AL1707" s="31">
        <f>AL1708+AL1709+AL1710</f>
        <v>-407.69999999999999</v>
      </c>
      <c r="AM1707" s="31">
        <f>AM1708+AM1709+AM1710</f>
        <v>0</v>
      </c>
      <c r="AN1707" s="31">
        <f>AN1708+AN1709+AN1710</f>
        <v>0</v>
      </c>
      <c r="AO1707" s="31">
        <f>AO1708+AO1709+AO1710</f>
        <v>0</v>
      </c>
      <c r="AP1707" s="31">
        <f>AP1708+AP1709+AP1710</f>
        <v>0</v>
      </c>
      <c r="AQ1707" s="31">
        <f>AQ1708+AQ1709+AQ1710</f>
        <v>0</v>
      </c>
      <c r="AR1707" s="31">
        <f>AR1708+AR1709+AR1710</f>
        <v>0</v>
      </c>
      <c r="AS1707" s="31">
        <f t="shared" si="4223"/>
        <v>32138</v>
      </c>
      <c r="AT1707" s="31">
        <f t="shared" si="4224"/>
        <v>33361</v>
      </c>
      <c r="AU1707" s="31">
        <f t="shared" si="4225"/>
        <v>33361</v>
      </c>
      <c r="AV1707" s="31">
        <f>AV1708+AV1709+AV1710</f>
        <v>0</v>
      </c>
      <c r="AW1707" s="32"/>
      <c r="AX1707" s="32"/>
      <c r="AY1707" s="1"/>
      <c r="AZ1707" s="1"/>
      <c r="BA1707" s="1"/>
      <c r="BB1707" s="1"/>
      <c r="BC1707" s="1"/>
      <c r="BD1707" s="1"/>
      <c r="BE1707" s="1"/>
    </row>
    <row r="1708" ht="78.75">
      <c r="A1708" s="29" t="s">
        <v>524</v>
      </c>
      <c r="B1708" s="29" t="s">
        <v>61</v>
      </c>
      <c r="C1708" s="29" t="s">
        <v>61</v>
      </c>
      <c r="D1708" s="29" t="s">
        <v>587</v>
      </c>
      <c r="E1708" s="29" t="s">
        <v>51</v>
      </c>
      <c r="F1708" s="30" t="s">
        <v>52</v>
      </c>
      <c r="G1708" s="31">
        <v>28931.099999999999</v>
      </c>
      <c r="H1708" s="31">
        <v>29746.400000000001</v>
      </c>
      <c r="I1708" s="31">
        <v>29746.400000000001</v>
      </c>
      <c r="J1708" s="31"/>
      <c r="K1708" s="31"/>
      <c r="L1708" s="31"/>
      <c r="M1708" s="31">
        <f t="shared" si="4142"/>
        <v>28931.099999999999</v>
      </c>
      <c r="N1708" s="31">
        <f t="shared" si="4143"/>
        <v>29746.400000000001</v>
      </c>
      <c r="O1708" s="31">
        <f t="shared" si="4144"/>
        <v>29746.400000000001</v>
      </c>
      <c r="P1708" s="31"/>
      <c r="Q1708" s="31"/>
      <c r="R1708" s="31"/>
      <c r="S1708" s="31"/>
      <c r="T1708" s="31"/>
      <c r="U1708" s="31"/>
      <c r="V1708" s="31"/>
      <c r="W1708" s="31"/>
      <c r="X1708" s="31"/>
      <c r="Y1708" s="31"/>
      <c r="Z1708" s="31"/>
      <c r="AA1708" s="31"/>
      <c r="AB1708" s="31"/>
      <c r="AC1708" s="31">
        <f t="shared" si="4226"/>
        <v>28931.099999999999</v>
      </c>
      <c r="AD1708" s="31">
        <f t="shared" si="4227"/>
        <v>29746.400000000001</v>
      </c>
      <c r="AE1708" s="31">
        <f t="shared" si="4228"/>
        <v>29746.400000000001</v>
      </c>
      <c r="AF1708" s="31"/>
      <c r="AG1708" s="31">
        <f t="shared" si="4229"/>
        <v>28931.099999999999</v>
      </c>
      <c r="AH1708" s="31">
        <f t="shared" si="4230"/>
        <v>29746.400000000001</v>
      </c>
      <c r="AI1708" s="31">
        <f t="shared" si="4231"/>
        <v>29746.400000000001</v>
      </c>
      <c r="AJ1708" s="31"/>
      <c r="AK1708" s="31"/>
      <c r="AL1708" s="31">
        <v>-407.69999999999999</v>
      </c>
      <c r="AM1708" s="31"/>
      <c r="AN1708" s="31"/>
      <c r="AO1708" s="31"/>
      <c r="AP1708" s="31"/>
      <c r="AQ1708" s="31"/>
      <c r="AR1708" s="31"/>
      <c r="AS1708" s="31">
        <f t="shared" si="4223"/>
        <v>28523.399999999998</v>
      </c>
      <c r="AT1708" s="31">
        <f t="shared" si="4224"/>
        <v>29746.400000000001</v>
      </c>
      <c r="AU1708" s="31">
        <f t="shared" si="4225"/>
        <v>29746.400000000001</v>
      </c>
      <c r="AV1708" s="31"/>
      <c r="AW1708" s="32"/>
      <c r="AX1708" s="32"/>
      <c r="AY1708" s="1"/>
      <c r="AZ1708" s="1"/>
      <c r="BA1708" s="1"/>
      <c r="BB1708" s="1"/>
      <c r="BC1708" s="1"/>
      <c r="BD1708" s="1"/>
      <c r="BE1708" s="1"/>
    </row>
    <row r="1709" ht="31.5">
      <c r="A1709" s="29" t="s">
        <v>524</v>
      </c>
      <c r="B1709" s="29" t="s">
        <v>61</v>
      </c>
      <c r="C1709" s="29" t="s">
        <v>61</v>
      </c>
      <c r="D1709" s="29" t="s">
        <v>587</v>
      </c>
      <c r="E1709" s="29" t="s">
        <v>39</v>
      </c>
      <c r="F1709" s="30" t="s">
        <v>40</v>
      </c>
      <c r="G1709" s="31">
        <v>3600.9000000000001</v>
      </c>
      <c r="H1709" s="31">
        <v>3601.2000000000003</v>
      </c>
      <c r="I1709" s="31">
        <v>3601.4000000000001</v>
      </c>
      <c r="J1709" s="31"/>
      <c r="K1709" s="31"/>
      <c r="L1709" s="31"/>
      <c r="M1709" s="31">
        <f t="shared" si="4142"/>
        <v>3600.9000000000001</v>
      </c>
      <c r="N1709" s="31">
        <f t="shared" si="4143"/>
        <v>3601.2000000000003</v>
      </c>
      <c r="O1709" s="31">
        <f t="shared" si="4144"/>
        <v>3601.4000000000001</v>
      </c>
      <c r="P1709" s="31"/>
      <c r="Q1709" s="31"/>
      <c r="R1709" s="31"/>
      <c r="S1709" s="31"/>
      <c r="T1709" s="31"/>
      <c r="U1709" s="31"/>
      <c r="V1709" s="31"/>
      <c r="W1709" s="31"/>
      <c r="X1709" s="31"/>
      <c r="Y1709" s="31"/>
      <c r="Z1709" s="31"/>
      <c r="AA1709" s="31"/>
      <c r="AB1709" s="31"/>
      <c r="AC1709" s="31">
        <f t="shared" si="4226"/>
        <v>3600.9000000000001</v>
      </c>
      <c r="AD1709" s="31">
        <f t="shared" si="4227"/>
        <v>3601.2000000000003</v>
      </c>
      <c r="AE1709" s="31">
        <f t="shared" si="4228"/>
        <v>3601.4000000000001</v>
      </c>
      <c r="AF1709" s="31"/>
      <c r="AG1709" s="31">
        <f t="shared" si="4229"/>
        <v>3600.9000000000001</v>
      </c>
      <c r="AH1709" s="31">
        <f t="shared" si="4230"/>
        <v>3601.2000000000003</v>
      </c>
      <c r="AI1709" s="31">
        <f t="shared" si="4231"/>
        <v>3601.4000000000001</v>
      </c>
      <c r="AJ1709" s="31"/>
      <c r="AK1709" s="31"/>
      <c r="AL1709" s="31"/>
      <c r="AM1709" s="31"/>
      <c r="AN1709" s="31"/>
      <c r="AO1709" s="31"/>
      <c r="AP1709" s="31"/>
      <c r="AQ1709" s="31"/>
      <c r="AR1709" s="31"/>
      <c r="AS1709" s="31">
        <f t="shared" si="4223"/>
        <v>3600.9000000000001</v>
      </c>
      <c r="AT1709" s="31">
        <f t="shared" si="4224"/>
        <v>3601.2000000000003</v>
      </c>
      <c r="AU1709" s="31">
        <f t="shared" si="4225"/>
        <v>3601.4000000000001</v>
      </c>
      <c r="AV1709" s="31"/>
      <c r="AW1709" s="32"/>
      <c r="AX1709" s="32"/>
      <c r="AY1709" s="1"/>
      <c r="AZ1709" s="1"/>
      <c r="BA1709" s="1"/>
      <c r="BB1709" s="1"/>
      <c r="BC1709" s="1"/>
      <c r="BD1709" s="1"/>
      <c r="BE1709" s="1"/>
    </row>
    <row r="1710">
      <c r="A1710" s="29" t="s">
        <v>524</v>
      </c>
      <c r="B1710" s="29" t="s">
        <v>61</v>
      </c>
      <c r="C1710" s="29" t="s">
        <v>61</v>
      </c>
      <c r="D1710" s="29" t="s">
        <v>587</v>
      </c>
      <c r="E1710" s="29" t="s">
        <v>41</v>
      </c>
      <c r="F1710" s="30" t="s">
        <v>42</v>
      </c>
      <c r="G1710" s="31">
        <v>13.699999999999999</v>
      </c>
      <c r="H1710" s="31">
        <v>13.399999999999999</v>
      </c>
      <c r="I1710" s="31">
        <v>13.199999999999999</v>
      </c>
      <c r="J1710" s="31"/>
      <c r="K1710" s="31"/>
      <c r="L1710" s="31"/>
      <c r="M1710" s="31">
        <f t="shared" si="4142"/>
        <v>13.699999999999999</v>
      </c>
      <c r="N1710" s="31">
        <f t="shared" si="4143"/>
        <v>13.399999999999999</v>
      </c>
      <c r="O1710" s="31">
        <f t="shared" si="4144"/>
        <v>13.199999999999999</v>
      </c>
      <c r="P1710" s="31"/>
      <c r="Q1710" s="31"/>
      <c r="R1710" s="31"/>
      <c r="S1710" s="31"/>
      <c r="T1710" s="31"/>
      <c r="U1710" s="31"/>
      <c r="V1710" s="31"/>
      <c r="W1710" s="31"/>
      <c r="X1710" s="31"/>
      <c r="Y1710" s="31"/>
      <c r="Z1710" s="31"/>
      <c r="AA1710" s="31"/>
      <c r="AB1710" s="31"/>
      <c r="AC1710" s="31">
        <f t="shared" si="4226"/>
        <v>13.699999999999999</v>
      </c>
      <c r="AD1710" s="31">
        <f t="shared" si="4227"/>
        <v>13.399999999999999</v>
      </c>
      <c r="AE1710" s="31">
        <f t="shared" si="4228"/>
        <v>13.199999999999999</v>
      </c>
      <c r="AF1710" s="31"/>
      <c r="AG1710" s="31">
        <f t="shared" si="4229"/>
        <v>13.699999999999999</v>
      </c>
      <c r="AH1710" s="31">
        <f t="shared" si="4230"/>
        <v>13.399999999999999</v>
      </c>
      <c r="AI1710" s="31">
        <f t="shared" si="4231"/>
        <v>13.199999999999999</v>
      </c>
      <c r="AJ1710" s="31"/>
      <c r="AK1710" s="31"/>
      <c r="AL1710" s="31"/>
      <c r="AM1710" s="31"/>
      <c r="AN1710" s="31"/>
      <c r="AO1710" s="31"/>
      <c r="AP1710" s="31"/>
      <c r="AQ1710" s="31"/>
      <c r="AR1710" s="31"/>
      <c r="AS1710" s="31">
        <f t="shared" si="4223"/>
        <v>13.699999999999999</v>
      </c>
      <c r="AT1710" s="31">
        <f t="shared" si="4224"/>
        <v>13.399999999999999</v>
      </c>
      <c r="AU1710" s="31">
        <f t="shared" si="4225"/>
        <v>13.199999999999999</v>
      </c>
      <c r="AV1710" s="31"/>
      <c r="AW1710" s="32"/>
      <c r="AX1710" s="32"/>
      <c r="AY1710" s="1"/>
      <c r="AZ1710" s="1"/>
      <c r="BA1710" s="1"/>
      <c r="BB1710" s="1"/>
      <c r="BC1710" s="1"/>
      <c r="BD1710" s="1"/>
      <c r="BE1710" s="1"/>
    </row>
    <row r="1711" hidden="1">
      <c r="A1711" s="29" t="s">
        <v>524</v>
      </c>
      <c r="B1711" s="29" t="s">
        <v>61</v>
      </c>
      <c r="C1711" s="29" t="s">
        <v>61</v>
      </c>
      <c r="D1711" s="29" t="s">
        <v>575</v>
      </c>
      <c r="E1711" s="29"/>
      <c r="F1711" s="30" t="s">
        <v>576</v>
      </c>
      <c r="G1711" s="31"/>
      <c r="H1711" s="31"/>
      <c r="I1711" s="31"/>
      <c r="J1711" s="31"/>
      <c r="K1711" s="31"/>
      <c r="L1711" s="31"/>
      <c r="M1711" s="31"/>
      <c r="N1711" s="31"/>
      <c r="O1711" s="31"/>
      <c r="P1711" s="31"/>
      <c r="Q1711" s="31"/>
      <c r="R1711" s="31"/>
      <c r="S1711" s="31"/>
      <c r="T1711" s="31"/>
      <c r="U1711" s="31"/>
      <c r="V1711" s="31"/>
      <c r="W1711" s="31"/>
      <c r="X1711" s="31"/>
      <c r="Y1711" s="31"/>
      <c r="Z1711" s="31"/>
      <c r="AA1711" s="31"/>
      <c r="AB1711" s="31"/>
      <c r="AC1711" s="31"/>
      <c r="AD1711" s="31"/>
      <c r="AE1711" s="31"/>
      <c r="AF1711" s="31"/>
      <c r="AG1711" s="31"/>
      <c r="AH1711" s="31"/>
      <c r="AI1711" s="31"/>
      <c r="AJ1711" s="31">
        <f>AJ1712</f>
        <v>0</v>
      </c>
      <c r="AK1711" s="31">
        <f>AK1712</f>
        <v>0</v>
      </c>
      <c r="AL1711" s="31">
        <f>AL1712</f>
        <v>0</v>
      </c>
      <c r="AM1711" s="31">
        <f>AM1712</f>
        <v>0</v>
      </c>
      <c r="AN1711" s="31">
        <f>AN1712</f>
        <v>0</v>
      </c>
      <c r="AO1711" s="31">
        <f>AO1712</f>
        <v>0</v>
      </c>
      <c r="AP1711" s="31">
        <f>AP1712</f>
        <v>0</v>
      </c>
      <c r="AQ1711" s="31">
        <f>AQ1712</f>
        <v>0</v>
      </c>
      <c r="AR1711" s="31">
        <f>AR1712</f>
        <v>0</v>
      </c>
      <c r="AS1711" s="31">
        <f t="shared" si="4223"/>
        <v>0</v>
      </c>
      <c r="AT1711" s="31">
        <f t="shared" si="4224"/>
        <v>0</v>
      </c>
      <c r="AU1711" s="31">
        <f t="shared" si="4225"/>
        <v>0</v>
      </c>
      <c r="AV1711" s="31">
        <f>AV1712</f>
        <v>0</v>
      </c>
      <c r="AW1711" s="32">
        <v>0</v>
      </c>
      <c r="AX1711" s="32"/>
      <c r="AY1711" s="1"/>
      <c r="AZ1711" s="1"/>
      <c r="BA1711" s="1"/>
      <c r="BB1711" s="1"/>
      <c r="BC1711" s="1"/>
      <c r="BD1711" s="1"/>
      <c r="BE1711" s="1"/>
    </row>
    <row r="1712" hidden="1">
      <c r="A1712" s="29" t="s">
        <v>524</v>
      </c>
      <c r="B1712" s="29" t="s">
        <v>61</v>
      </c>
      <c r="C1712" s="29" t="s">
        <v>61</v>
      </c>
      <c r="D1712" s="29" t="s">
        <v>575</v>
      </c>
      <c r="E1712" s="29" t="s">
        <v>39</v>
      </c>
      <c r="F1712" s="30" t="s">
        <v>40</v>
      </c>
      <c r="G1712" s="31"/>
      <c r="H1712" s="31"/>
      <c r="I1712" s="31"/>
      <c r="J1712" s="31"/>
      <c r="K1712" s="31"/>
      <c r="L1712" s="31"/>
      <c r="M1712" s="31"/>
      <c r="N1712" s="31"/>
      <c r="O1712" s="31"/>
      <c r="P1712" s="31"/>
      <c r="Q1712" s="31"/>
      <c r="R1712" s="31"/>
      <c r="S1712" s="31"/>
      <c r="T1712" s="31"/>
      <c r="U1712" s="31"/>
      <c r="V1712" s="31"/>
      <c r="W1712" s="31"/>
      <c r="X1712" s="31"/>
      <c r="Y1712" s="31"/>
      <c r="Z1712" s="31"/>
      <c r="AA1712" s="31"/>
      <c r="AB1712" s="31"/>
      <c r="AC1712" s="31"/>
      <c r="AD1712" s="31"/>
      <c r="AE1712" s="31"/>
      <c r="AF1712" s="31"/>
      <c r="AG1712" s="31"/>
      <c r="AH1712" s="31"/>
      <c r="AI1712" s="31"/>
      <c r="AJ1712" s="31"/>
      <c r="AK1712" s="31"/>
      <c r="AL1712" s="31"/>
      <c r="AM1712" s="31"/>
      <c r="AN1712" s="31"/>
      <c r="AO1712" s="31"/>
      <c r="AP1712" s="31"/>
      <c r="AQ1712" s="31"/>
      <c r="AR1712" s="31"/>
      <c r="AS1712" s="31">
        <f t="shared" si="4223"/>
        <v>0</v>
      </c>
      <c r="AT1712" s="31">
        <f t="shared" si="4224"/>
        <v>0</v>
      </c>
      <c r="AU1712" s="31">
        <f t="shared" si="4225"/>
        <v>0</v>
      </c>
      <c r="AV1712" s="31"/>
      <c r="AW1712" s="32">
        <v>0</v>
      </c>
      <c r="AX1712" s="32"/>
      <c r="AY1712" s="1"/>
      <c r="AZ1712" s="1"/>
      <c r="BA1712" s="1"/>
      <c r="BB1712" s="1"/>
      <c r="BC1712" s="1"/>
      <c r="BD1712" s="1"/>
      <c r="BE1712" s="1"/>
    </row>
    <row r="1713" ht="47.25">
      <c r="A1713" s="29" t="s">
        <v>524</v>
      </c>
      <c r="B1713" s="29" t="s">
        <v>61</v>
      </c>
      <c r="C1713" s="29" t="s">
        <v>61</v>
      </c>
      <c r="D1713" s="29" t="s">
        <v>588</v>
      </c>
      <c r="E1713" s="29"/>
      <c r="F1713" s="30" t="s">
        <v>589</v>
      </c>
      <c r="G1713" s="31">
        <f>G1714</f>
        <v>111719.70000000001</v>
      </c>
      <c r="H1713" s="31">
        <f>H1714</f>
        <v>114759.90000000001</v>
      </c>
      <c r="I1713" s="31">
        <f>I1714</f>
        <v>114759.90000000001</v>
      </c>
      <c r="J1713" s="31">
        <f>J1714</f>
        <v>0</v>
      </c>
      <c r="K1713" s="31">
        <f>K1714</f>
        <v>0</v>
      </c>
      <c r="L1713" s="31">
        <f>L1714</f>
        <v>0</v>
      </c>
      <c r="M1713" s="31">
        <f t="shared" si="4142"/>
        <v>111719.70000000001</v>
      </c>
      <c r="N1713" s="31">
        <f t="shared" si="4143"/>
        <v>114759.90000000001</v>
      </c>
      <c r="O1713" s="31">
        <f t="shared" si="4144"/>
        <v>114759.90000000001</v>
      </c>
      <c r="P1713" s="31">
        <f>P1714</f>
        <v>0</v>
      </c>
      <c r="Q1713" s="31">
        <f>Q1714</f>
        <v>0</v>
      </c>
      <c r="R1713" s="31">
        <f>R1714</f>
        <v>0</v>
      </c>
      <c r="S1713" s="31">
        <f>S1714</f>
        <v>0</v>
      </c>
      <c r="T1713" s="31">
        <f>T1714</f>
        <v>0</v>
      </c>
      <c r="U1713" s="31">
        <f>U1714</f>
        <v>0</v>
      </c>
      <c r="V1713" s="31">
        <f>V1714</f>
        <v>0</v>
      </c>
      <c r="W1713" s="31">
        <f>W1714</f>
        <v>0</v>
      </c>
      <c r="X1713" s="31">
        <f>X1714</f>
        <v>0</v>
      </c>
      <c r="Y1713" s="31">
        <f>Y1714</f>
        <v>0</v>
      </c>
      <c r="Z1713" s="31">
        <f>Z1714</f>
        <v>0</v>
      </c>
      <c r="AA1713" s="31">
        <f>AA1714</f>
        <v>0</v>
      </c>
      <c r="AB1713" s="31">
        <f>AB1714</f>
        <v>0</v>
      </c>
      <c r="AC1713" s="31">
        <f t="shared" si="4226"/>
        <v>111719.70000000001</v>
      </c>
      <c r="AD1713" s="31">
        <f t="shared" si="4227"/>
        <v>114759.90000000001</v>
      </c>
      <c r="AE1713" s="31">
        <f t="shared" si="4228"/>
        <v>114759.90000000001</v>
      </c>
      <c r="AF1713" s="31">
        <f>AF1714</f>
        <v>0</v>
      </c>
      <c r="AG1713" s="31">
        <f t="shared" si="4229"/>
        <v>111719.70000000001</v>
      </c>
      <c r="AH1713" s="31">
        <f t="shared" si="4230"/>
        <v>114759.90000000001</v>
      </c>
      <c r="AI1713" s="31">
        <f t="shared" si="4231"/>
        <v>114759.90000000001</v>
      </c>
      <c r="AJ1713" s="31">
        <f>AJ1714</f>
        <v>0</v>
      </c>
      <c r="AK1713" s="31">
        <f>AK1714</f>
        <v>0</v>
      </c>
      <c r="AL1713" s="31">
        <f>AL1714</f>
        <v>-1506</v>
      </c>
      <c r="AM1713" s="31">
        <f>AM1714</f>
        <v>0</v>
      </c>
      <c r="AN1713" s="31">
        <f>AN1714</f>
        <v>0</v>
      </c>
      <c r="AO1713" s="31">
        <f>AO1714</f>
        <v>0</v>
      </c>
      <c r="AP1713" s="31">
        <f>AP1714</f>
        <v>0</v>
      </c>
      <c r="AQ1713" s="31">
        <f>AQ1714</f>
        <v>0</v>
      </c>
      <c r="AR1713" s="31">
        <f>AR1714</f>
        <v>0</v>
      </c>
      <c r="AS1713" s="31">
        <f t="shared" si="4223"/>
        <v>110213.70000000001</v>
      </c>
      <c r="AT1713" s="31">
        <f t="shared" si="4224"/>
        <v>114759.90000000001</v>
      </c>
      <c r="AU1713" s="31">
        <f t="shared" si="4225"/>
        <v>114759.90000000001</v>
      </c>
      <c r="AV1713" s="31">
        <f>AV1714</f>
        <v>0</v>
      </c>
      <c r="AW1713" s="32"/>
      <c r="AX1713" s="32"/>
      <c r="AY1713" s="1"/>
      <c r="AZ1713" s="1"/>
      <c r="BA1713" s="1"/>
      <c r="BB1713" s="1"/>
      <c r="BC1713" s="1"/>
      <c r="BD1713" s="1"/>
      <c r="BE1713" s="1"/>
    </row>
    <row r="1714">
      <c r="A1714" s="29" t="s">
        <v>524</v>
      </c>
      <c r="B1714" s="29" t="s">
        <v>61</v>
      </c>
      <c r="C1714" s="29" t="s">
        <v>61</v>
      </c>
      <c r="D1714" s="29" t="s">
        <v>590</v>
      </c>
      <c r="E1714" s="29"/>
      <c r="F1714" s="30" t="s">
        <v>50</v>
      </c>
      <c r="G1714" s="31">
        <f>G1715+G1716</f>
        <v>111719.70000000001</v>
      </c>
      <c r="H1714" s="31">
        <f>H1715+H1716</f>
        <v>114759.90000000001</v>
      </c>
      <c r="I1714" s="31">
        <f>I1715+I1716</f>
        <v>114759.90000000001</v>
      </c>
      <c r="J1714" s="31">
        <f>J1715+J1716</f>
        <v>0</v>
      </c>
      <c r="K1714" s="31">
        <f>K1715+K1716</f>
        <v>0</v>
      </c>
      <c r="L1714" s="31">
        <f>L1715+L1716</f>
        <v>0</v>
      </c>
      <c r="M1714" s="31">
        <f t="shared" si="4142"/>
        <v>111719.70000000001</v>
      </c>
      <c r="N1714" s="31">
        <f t="shared" si="4143"/>
        <v>114759.90000000001</v>
      </c>
      <c r="O1714" s="31">
        <f t="shared" si="4144"/>
        <v>114759.90000000001</v>
      </c>
      <c r="P1714" s="31">
        <f>P1715+P1716</f>
        <v>0</v>
      </c>
      <c r="Q1714" s="31">
        <f>Q1715+Q1716</f>
        <v>0</v>
      </c>
      <c r="R1714" s="31">
        <f>R1715+R1716</f>
        <v>0</v>
      </c>
      <c r="S1714" s="31">
        <f>S1715+S1716</f>
        <v>0</v>
      </c>
      <c r="T1714" s="31">
        <f>T1715+T1716</f>
        <v>0</v>
      </c>
      <c r="U1714" s="31">
        <f>U1715+U1716</f>
        <v>0</v>
      </c>
      <c r="V1714" s="31">
        <f>V1715+V1716</f>
        <v>0</v>
      </c>
      <c r="W1714" s="31">
        <f>W1715+W1716</f>
        <v>0</v>
      </c>
      <c r="X1714" s="31">
        <f>X1715+X1716</f>
        <v>0</v>
      </c>
      <c r="Y1714" s="31">
        <f>Y1715+Y1716</f>
        <v>0</v>
      </c>
      <c r="Z1714" s="31">
        <f>Z1715+Z1716</f>
        <v>0</v>
      </c>
      <c r="AA1714" s="31">
        <f>AA1715+AA1716</f>
        <v>0</v>
      </c>
      <c r="AB1714" s="31">
        <f>AB1715+AB1716</f>
        <v>0</v>
      </c>
      <c r="AC1714" s="31">
        <f t="shared" si="4226"/>
        <v>111719.70000000001</v>
      </c>
      <c r="AD1714" s="31">
        <f t="shared" si="4227"/>
        <v>114759.90000000001</v>
      </c>
      <c r="AE1714" s="31">
        <f t="shared" si="4228"/>
        <v>114759.90000000001</v>
      </c>
      <c r="AF1714" s="31">
        <f>AF1715+AF1716</f>
        <v>0</v>
      </c>
      <c r="AG1714" s="31">
        <f t="shared" si="4229"/>
        <v>111719.70000000001</v>
      </c>
      <c r="AH1714" s="31">
        <f t="shared" si="4230"/>
        <v>114759.90000000001</v>
      </c>
      <c r="AI1714" s="31">
        <f t="shared" si="4231"/>
        <v>114759.90000000001</v>
      </c>
      <c r="AJ1714" s="31">
        <f>AJ1715+AJ1716</f>
        <v>0</v>
      </c>
      <c r="AK1714" s="31">
        <f>AK1715+AK1716</f>
        <v>0</v>
      </c>
      <c r="AL1714" s="31">
        <f>AL1715+AL1716</f>
        <v>-1506</v>
      </c>
      <c r="AM1714" s="31">
        <f>AM1715+AM1716</f>
        <v>0</v>
      </c>
      <c r="AN1714" s="31">
        <f>AN1715+AN1716</f>
        <v>0</v>
      </c>
      <c r="AO1714" s="31">
        <f>AO1715+AO1716</f>
        <v>0</v>
      </c>
      <c r="AP1714" s="31">
        <f>AP1715+AP1716</f>
        <v>0</v>
      </c>
      <c r="AQ1714" s="31">
        <f>AQ1715+AQ1716</f>
        <v>0</v>
      </c>
      <c r="AR1714" s="31">
        <f>AR1715+AR1716</f>
        <v>0</v>
      </c>
      <c r="AS1714" s="31">
        <f t="shared" si="4223"/>
        <v>110213.70000000001</v>
      </c>
      <c r="AT1714" s="31">
        <f t="shared" si="4224"/>
        <v>114759.90000000001</v>
      </c>
      <c r="AU1714" s="31">
        <f t="shared" si="4225"/>
        <v>114759.90000000001</v>
      </c>
      <c r="AV1714" s="31">
        <f>AV1715+AV1716</f>
        <v>0</v>
      </c>
      <c r="AW1714" s="32"/>
      <c r="AX1714" s="32"/>
      <c r="AY1714" s="1"/>
      <c r="AZ1714" s="1"/>
      <c r="BA1714" s="1"/>
      <c r="BB1714" s="1"/>
      <c r="BC1714" s="1"/>
      <c r="BD1714" s="1"/>
      <c r="BE1714" s="1"/>
    </row>
    <row r="1715" ht="78.75">
      <c r="A1715" s="29" t="s">
        <v>524</v>
      </c>
      <c r="B1715" s="29" t="s">
        <v>61</v>
      </c>
      <c r="C1715" s="29" t="s">
        <v>61</v>
      </c>
      <c r="D1715" s="29" t="s">
        <v>590</v>
      </c>
      <c r="E1715" s="29" t="s">
        <v>51</v>
      </c>
      <c r="F1715" s="30" t="s">
        <v>52</v>
      </c>
      <c r="G1715" s="31">
        <v>107867.60000000001</v>
      </c>
      <c r="H1715" s="31">
        <v>110907.8</v>
      </c>
      <c r="I1715" s="31">
        <v>110907.8</v>
      </c>
      <c r="J1715" s="31"/>
      <c r="K1715" s="31"/>
      <c r="L1715" s="31"/>
      <c r="M1715" s="31">
        <f t="shared" si="4142"/>
        <v>107867.60000000001</v>
      </c>
      <c r="N1715" s="31">
        <f t="shared" si="4143"/>
        <v>110907.8</v>
      </c>
      <c r="O1715" s="31">
        <f t="shared" si="4144"/>
        <v>110907.8</v>
      </c>
      <c r="P1715" s="31"/>
      <c r="Q1715" s="31"/>
      <c r="R1715" s="31"/>
      <c r="S1715" s="31"/>
      <c r="T1715" s="31"/>
      <c r="U1715" s="31"/>
      <c r="V1715" s="31"/>
      <c r="W1715" s="31"/>
      <c r="X1715" s="31"/>
      <c r="Y1715" s="31"/>
      <c r="Z1715" s="31"/>
      <c r="AA1715" s="31"/>
      <c r="AB1715" s="31"/>
      <c r="AC1715" s="31">
        <f t="shared" si="4226"/>
        <v>107867.60000000001</v>
      </c>
      <c r="AD1715" s="31">
        <f t="shared" si="4227"/>
        <v>110907.8</v>
      </c>
      <c r="AE1715" s="31">
        <f t="shared" si="4228"/>
        <v>110907.8</v>
      </c>
      <c r="AF1715" s="31"/>
      <c r="AG1715" s="31">
        <f t="shared" si="4229"/>
        <v>107867.60000000001</v>
      </c>
      <c r="AH1715" s="31">
        <f t="shared" si="4230"/>
        <v>110907.8</v>
      </c>
      <c r="AI1715" s="31">
        <f t="shared" si="4231"/>
        <v>110907.8</v>
      </c>
      <c r="AJ1715" s="31"/>
      <c r="AK1715" s="31"/>
      <c r="AL1715" s="31">
        <v>-1506</v>
      </c>
      <c r="AM1715" s="31"/>
      <c r="AN1715" s="31"/>
      <c r="AO1715" s="31"/>
      <c r="AP1715" s="31"/>
      <c r="AQ1715" s="31"/>
      <c r="AR1715" s="31"/>
      <c r="AS1715" s="31">
        <f t="shared" si="4223"/>
        <v>106361.60000000001</v>
      </c>
      <c r="AT1715" s="31">
        <f t="shared" si="4224"/>
        <v>110907.8</v>
      </c>
      <c r="AU1715" s="31">
        <f t="shared" si="4225"/>
        <v>110907.8</v>
      </c>
      <c r="AV1715" s="31"/>
      <c r="AW1715" s="32"/>
      <c r="AX1715" s="32"/>
      <c r="AY1715" s="1"/>
      <c r="AZ1715" s="1"/>
      <c r="BA1715" s="1"/>
      <c r="BB1715" s="1"/>
      <c r="BC1715" s="1"/>
      <c r="BD1715" s="1"/>
      <c r="BE1715" s="1"/>
    </row>
    <row r="1716" ht="31.5">
      <c r="A1716" s="29" t="s">
        <v>524</v>
      </c>
      <c r="B1716" s="29" t="s">
        <v>61</v>
      </c>
      <c r="C1716" s="29" t="s">
        <v>61</v>
      </c>
      <c r="D1716" s="29" t="s">
        <v>590</v>
      </c>
      <c r="E1716" s="29" t="s">
        <v>39</v>
      </c>
      <c r="F1716" s="30" t="s">
        <v>40</v>
      </c>
      <c r="G1716" s="31">
        <v>3852.0999999999999</v>
      </c>
      <c r="H1716" s="31">
        <v>3852.0999999999999</v>
      </c>
      <c r="I1716" s="31">
        <v>3852.0999999999999</v>
      </c>
      <c r="J1716" s="31"/>
      <c r="K1716" s="31"/>
      <c r="L1716" s="31"/>
      <c r="M1716" s="31">
        <f t="shared" si="4142"/>
        <v>3852.0999999999999</v>
      </c>
      <c r="N1716" s="31">
        <f t="shared" si="4143"/>
        <v>3852.0999999999999</v>
      </c>
      <c r="O1716" s="31">
        <f t="shared" si="4144"/>
        <v>3852.0999999999999</v>
      </c>
      <c r="P1716" s="31"/>
      <c r="Q1716" s="31"/>
      <c r="R1716" s="31"/>
      <c r="S1716" s="31"/>
      <c r="T1716" s="31"/>
      <c r="U1716" s="31"/>
      <c r="V1716" s="31"/>
      <c r="W1716" s="31"/>
      <c r="X1716" s="31"/>
      <c r="Y1716" s="31"/>
      <c r="Z1716" s="31"/>
      <c r="AA1716" s="31"/>
      <c r="AB1716" s="31"/>
      <c r="AC1716" s="31">
        <f t="shared" si="4226"/>
        <v>3852.0999999999999</v>
      </c>
      <c r="AD1716" s="31">
        <f t="shared" si="4227"/>
        <v>3852.0999999999999</v>
      </c>
      <c r="AE1716" s="31">
        <f t="shared" si="4228"/>
        <v>3852.0999999999999</v>
      </c>
      <c r="AF1716" s="31"/>
      <c r="AG1716" s="31">
        <f t="shared" si="4229"/>
        <v>3852.0999999999999</v>
      </c>
      <c r="AH1716" s="31">
        <f t="shared" si="4230"/>
        <v>3852.0999999999999</v>
      </c>
      <c r="AI1716" s="31">
        <f t="shared" si="4231"/>
        <v>3852.0999999999999</v>
      </c>
      <c r="AJ1716" s="31"/>
      <c r="AK1716" s="31"/>
      <c r="AL1716" s="31"/>
      <c r="AM1716" s="31"/>
      <c r="AN1716" s="31"/>
      <c r="AO1716" s="31"/>
      <c r="AP1716" s="31"/>
      <c r="AQ1716" s="31"/>
      <c r="AR1716" s="31"/>
      <c r="AS1716" s="31">
        <f t="shared" si="4223"/>
        <v>3852.0999999999999</v>
      </c>
      <c r="AT1716" s="31">
        <f t="shared" si="4224"/>
        <v>3852.0999999999999</v>
      </c>
      <c r="AU1716" s="31">
        <f t="shared" si="4225"/>
        <v>3852.0999999999999</v>
      </c>
      <c r="AV1716" s="31"/>
      <c r="AW1716" s="32"/>
      <c r="AX1716" s="32"/>
      <c r="AY1716" s="1"/>
      <c r="AZ1716" s="1"/>
      <c r="BA1716" s="1"/>
      <c r="BB1716" s="1"/>
      <c r="BC1716" s="1"/>
      <c r="BD1716" s="1"/>
      <c r="BE1716" s="1"/>
    </row>
    <row r="1717" s="19" customFormat="1">
      <c r="A1717" s="20" t="s">
        <v>524</v>
      </c>
      <c r="B1717" s="20" t="s">
        <v>295</v>
      </c>
      <c r="C1717" s="20"/>
      <c r="D1717" s="20"/>
      <c r="E1717" s="20"/>
      <c r="F1717" s="21" t="s">
        <v>296</v>
      </c>
      <c r="G1717" s="22">
        <f t="shared" ref="G1717:G1722" si="4232">G1718</f>
        <v>6433.3999999999996</v>
      </c>
      <c r="H1717" s="22">
        <f t="shared" ref="H1717:H1722" si="4233">H1718</f>
        <v>7337.6999999999998</v>
      </c>
      <c r="I1717" s="22">
        <f t="shared" ref="I1717:I1722" si="4234">I1718</f>
        <v>8300.8999999999996</v>
      </c>
      <c r="J1717" s="22">
        <f t="shared" ref="J1717:J1722" si="4235">J1718</f>
        <v>0</v>
      </c>
      <c r="K1717" s="22">
        <f t="shared" ref="K1717:K1722" si="4236">K1718</f>
        <v>0</v>
      </c>
      <c r="L1717" s="22">
        <f t="shared" ref="L1717:L1722" si="4237">L1718</f>
        <v>0</v>
      </c>
      <c r="M1717" s="22">
        <f t="shared" si="4142"/>
        <v>6433.3999999999996</v>
      </c>
      <c r="N1717" s="22">
        <f t="shared" si="4143"/>
        <v>7337.6999999999998</v>
      </c>
      <c r="O1717" s="22">
        <f t="shared" si="4144"/>
        <v>8300.8999999999996</v>
      </c>
      <c r="P1717" s="22">
        <f t="shared" ref="P1717:P1722" si="4238">P1718</f>
        <v>0</v>
      </c>
      <c r="Q1717" s="22">
        <f t="shared" ref="Q1717:Q1722" si="4239">Q1718</f>
        <v>0</v>
      </c>
      <c r="R1717" s="22">
        <f t="shared" ref="R1717:R1722" si="4240">R1718</f>
        <v>0</v>
      </c>
      <c r="S1717" s="22">
        <f t="shared" ref="S1717:S1722" si="4241">S1718</f>
        <v>0</v>
      </c>
      <c r="T1717" s="22">
        <f t="shared" ref="T1717:T1722" si="4242">T1718</f>
        <v>0</v>
      </c>
      <c r="U1717" s="22">
        <f t="shared" ref="U1717:U1722" si="4243">U1718</f>
        <v>0</v>
      </c>
      <c r="V1717" s="22">
        <f t="shared" ref="V1717:V1722" si="4244">V1718</f>
        <v>0</v>
      </c>
      <c r="W1717" s="22">
        <f t="shared" ref="W1717:W1722" si="4245">W1718</f>
        <v>0</v>
      </c>
      <c r="X1717" s="22">
        <f t="shared" ref="X1717:X1722" si="4246">X1718</f>
        <v>0</v>
      </c>
      <c r="Y1717" s="22">
        <f t="shared" ref="Y1717:Y1722" si="4247">Y1718</f>
        <v>0</v>
      </c>
      <c r="Z1717" s="22">
        <f t="shared" ref="Z1717:Z1722" si="4248">Z1718</f>
        <v>0</v>
      </c>
      <c r="AA1717" s="22">
        <f t="shared" ref="AA1717:AA1722" si="4249">AA1718</f>
        <v>0</v>
      </c>
      <c r="AB1717" s="22">
        <f t="shared" ref="AB1717:AB1722" si="4250">AB1718</f>
        <v>0</v>
      </c>
      <c r="AC1717" s="22">
        <f t="shared" si="4226"/>
        <v>6433.3999999999996</v>
      </c>
      <c r="AD1717" s="22">
        <f t="shared" si="4227"/>
        <v>7337.6999999999998</v>
      </c>
      <c r="AE1717" s="22">
        <f t="shared" si="4228"/>
        <v>8300.8999999999996</v>
      </c>
      <c r="AF1717" s="22">
        <f t="shared" ref="AF1717:AF1722" si="4251">AF1718</f>
        <v>0</v>
      </c>
      <c r="AG1717" s="22">
        <f t="shared" si="4229"/>
        <v>6433.3999999999996</v>
      </c>
      <c r="AH1717" s="22">
        <f t="shared" si="4230"/>
        <v>7337.6999999999998</v>
      </c>
      <c r="AI1717" s="22">
        <f t="shared" si="4231"/>
        <v>8300.8999999999996</v>
      </c>
      <c r="AJ1717" s="22">
        <f t="shared" ref="AJ1717:AJ1722" si="4252">AJ1718</f>
        <v>0</v>
      </c>
      <c r="AK1717" s="22">
        <f t="shared" ref="AK1717:AK1722" si="4253">AK1718</f>
        <v>0</v>
      </c>
      <c r="AL1717" s="22">
        <f t="shared" ref="AL1717:AL1722" si="4254">AL1718</f>
        <v>0</v>
      </c>
      <c r="AM1717" s="22">
        <f t="shared" ref="AM1717:AM1722" si="4255">AM1718</f>
        <v>0</v>
      </c>
      <c r="AN1717" s="22">
        <f t="shared" ref="AN1717:AN1722" si="4256">AN1718</f>
        <v>0</v>
      </c>
      <c r="AO1717" s="22">
        <f t="shared" ref="AO1717:AO1722" si="4257">AO1718</f>
        <v>0</v>
      </c>
      <c r="AP1717" s="22">
        <f t="shared" ref="AP1717:AP1722" si="4258">AP1718</f>
        <v>0</v>
      </c>
      <c r="AQ1717" s="22">
        <f t="shared" ref="AQ1717:AQ1722" si="4259">AQ1718</f>
        <v>0</v>
      </c>
      <c r="AR1717" s="22">
        <f t="shared" ref="AR1717:AR1722" si="4260">AR1718</f>
        <v>0</v>
      </c>
      <c r="AS1717" s="22">
        <f t="shared" si="4223"/>
        <v>6433.3999999999996</v>
      </c>
      <c r="AT1717" s="22">
        <f t="shared" si="4224"/>
        <v>7337.6999999999998</v>
      </c>
      <c r="AU1717" s="22">
        <f t="shared" si="4225"/>
        <v>8300.8999999999996</v>
      </c>
      <c r="AV1717" s="22">
        <f t="shared" ref="AV1717:AV1722" si="4261">AV1718</f>
        <v>0</v>
      </c>
      <c r="AW1717" s="23"/>
      <c r="AX1717" s="23"/>
      <c r="AY1717" s="19"/>
      <c r="AZ1717" s="19"/>
      <c r="BA1717" s="19"/>
      <c r="BB1717" s="19"/>
      <c r="BC1717" s="19"/>
      <c r="BD1717" s="19"/>
      <c r="BE1717" s="19"/>
    </row>
    <row r="1718" s="24" customFormat="1">
      <c r="A1718" s="25" t="s">
        <v>524</v>
      </c>
      <c r="B1718" s="25" t="s">
        <v>295</v>
      </c>
      <c r="C1718" s="25" t="s">
        <v>80</v>
      </c>
      <c r="D1718" s="25"/>
      <c r="E1718" s="25"/>
      <c r="F1718" s="26" t="s">
        <v>402</v>
      </c>
      <c r="G1718" s="27">
        <f t="shared" si="4232"/>
        <v>6433.3999999999996</v>
      </c>
      <c r="H1718" s="27">
        <f t="shared" si="4233"/>
        <v>7337.6999999999998</v>
      </c>
      <c r="I1718" s="27">
        <f t="shared" si="4234"/>
        <v>8300.8999999999996</v>
      </c>
      <c r="J1718" s="27">
        <f t="shared" si="4235"/>
        <v>0</v>
      </c>
      <c r="K1718" s="27">
        <f t="shared" si="4236"/>
        <v>0</v>
      </c>
      <c r="L1718" s="27">
        <f t="shared" si="4237"/>
        <v>0</v>
      </c>
      <c r="M1718" s="27">
        <f t="shared" si="4142"/>
        <v>6433.3999999999996</v>
      </c>
      <c r="N1718" s="27">
        <f t="shared" si="4143"/>
        <v>7337.6999999999998</v>
      </c>
      <c r="O1718" s="27">
        <f t="shared" si="4144"/>
        <v>8300.8999999999996</v>
      </c>
      <c r="P1718" s="27">
        <f t="shared" si="4238"/>
        <v>0</v>
      </c>
      <c r="Q1718" s="27">
        <f t="shared" si="4239"/>
        <v>0</v>
      </c>
      <c r="R1718" s="27">
        <f t="shared" si="4240"/>
        <v>0</v>
      </c>
      <c r="S1718" s="27">
        <f t="shared" si="4241"/>
        <v>0</v>
      </c>
      <c r="T1718" s="27">
        <f t="shared" si="4242"/>
        <v>0</v>
      </c>
      <c r="U1718" s="27">
        <f t="shared" si="4243"/>
        <v>0</v>
      </c>
      <c r="V1718" s="27">
        <f t="shared" si="4244"/>
        <v>0</v>
      </c>
      <c r="W1718" s="27">
        <f t="shared" si="4245"/>
        <v>0</v>
      </c>
      <c r="X1718" s="27">
        <f t="shared" si="4246"/>
        <v>0</v>
      </c>
      <c r="Y1718" s="27">
        <f t="shared" si="4247"/>
        <v>0</v>
      </c>
      <c r="Z1718" s="27">
        <f t="shared" si="4248"/>
        <v>0</v>
      </c>
      <c r="AA1718" s="27">
        <f t="shared" si="4249"/>
        <v>0</v>
      </c>
      <c r="AB1718" s="27">
        <f t="shared" si="4250"/>
        <v>0</v>
      </c>
      <c r="AC1718" s="27">
        <f t="shared" si="4226"/>
        <v>6433.3999999999996</v>
      </c>
      <c r="AD1718" s="27">
        <f t="shared" si="4227"/>
        <v>7337.6999999999998</v>
      </c>
      <c r="AE1718" s="27">
        <f t="shared" si="4228"/>
        <v>8300.8999999999996</v>
      </c>
      <c r="AF1718" s="27">
        <f t="shared" si="4251"/>
        <v>0</v>
      </c>
      <c r="AG1718" s="27">
        <f t="shared" si="4229"/>
        <v>6433.3999999999996</v>
      </c>
      <c r="AH1718" s="27">
        <f t="shared" si="4230"/>
        <v>7337.6999999999998</v>
      </c>
      <c r="AI1718" s="27">
        <f t="shared" si="4231"/>
        <v>8300.8999999999996</v>
      </c>
      <c r="AJ1718" s="27">
        <f t="shared" si="4252"/>
        <v>0</v>
      </c>
      <c r="AK1718" s="27">
        <f t="shared" si="4253"/>
        <v>0</v>
      </c>
      <c r="AL1718" s="27">
        <f t="shared" si="4254"/>
        <v>0</v>
      </c>
      <c r="AM1718" s="27">
        <f t="shared" si="4255"/>
        <v>0</v>
      </c>
      <c r="AN1718" s="27">
        <f t="shared" si="4256"/>
        <v>0</v>
      </c>
      <c r="AO1718" s="27">
        <f t="shared" si="4257"/>
        <v>0</v>
      </c>
      <c r="AP1718" s="27">
        <f t="shared" si="4258"/>
        <v>0</v>
      </c>
      <c r="AQ1718" s="27">
        <f t="shared" si="4259"/>
        <v>0</v>
      </c>
      <c r="AR1718" s="27">
        <f t="shared" si="4260"/>
        <v>0</v>
      </c>
      <c r="AS1718" s="27">
        <f t="shared" si="4223"/>
        <v>6433.3999999999996</v>
      </c>
      <c r="AT1718" s="27">
        <f t="shared" si="4224"/>
        <v>7337.6999999999998</v>
      </c>
      <c r="AU1718" s="27">
        <f t="shared" si="4225"/>
        <v>8300.8999999999996</v>
      </c>
      <c r="AV1718" s="27">
        <f t="shared" si="4261"/>
        <v>0</v>
      </c>
      <c r="AW1718" s="28"/>
      <c r="AX1718" s="28"/>
      <c r="AY1718" s="24"/>
      <c r="AZ1718" s="24"/>
      <c r="BA1718" s="24"/>
      <c r="BB1718" s="24"/>
      <c r="BC1718" s="24"/>
      <c r="BD1718" s="24"/>
      <c r="BE1718" s="24"/>
    </row>
    <row r="1719" ht="31.5">
      <c r="A1719" s="29" t="s">
        <v>524</v>
      </c>
      <c r="B1719" s="29" t="s">
        <v>295</v>
      </c>
      <c r="C1719" s="29" t="s">
        <v>80</v>
      </c>
      <c r="D1719" s="29" t="s">
        <v>591</v>
      </c>
      <c r="E1719" s="36"/>
      <c r="F1719" s="30" t="s">
        <v>592</v>
      </c>
      <c r="G1719" s="31">
        <f t="shared" si="4232"/>
        <v>6433.3999999999996</v>
      </c>
      <c r="H1719" s="31">
        <f t="shared" si="4233"/>
        <v>7337.6999999999998</v>
      </c>
      <c r="I1719" s="31">
        <f t="shared" si="4234"/>
        <v>8300.8999999999996</v>
      </c>
      <c r="J1719" s="31">
        <f t="shared" si="4235"/>
        <v>0</v>
      </c>
      <c r="K1719" s="31">
        <f t="shared" si="4236"/>
        <v>0</v>
      </c>
      <c r="L1719" s="31">
        <f t="shared" si="4237"/>
        <v>0</v>
      </c>
      <c r="M1719" s="31">
        <f t="shared" si="4142"/>
        <v>6433.3999999999996</v>
      </c>
      <c r="N1719" s="31">
        <f t="shared" si="4143"/>
        <v>7337.6999999999998</v>
      </c>
      <c r="O1719" s="31">
        <f t="shared" si="4144"/>
        <v>8300.8999999999996</v>
      </c>
      <c r="P1719" s="31">
        <f t="shared" si="4238"/>
        <v>0</v>
      </c>
      <c r="Q1719" s="31">
        <f t="shared" si="4239"/>
        <v>0</v>
      </c>
      <c r="R1719" s="31">
        <f t="shared" si="4240"/>
        <v>0</v>
      </c>
      <c r="S1719" s="31">
        <f t="shared" si="4241"/>
        <v>0</v>
      </c>
      <c r="T1719" s="31">
        <f t="shared" si="4242"/>
        <v>0</v>
      </c>
      <c r="U1719" s="31">
        <f t="shared" si="4243"/>
        <v>0</v>
      </c>
      <c r="V1719" s="31">
        <f t="shared" si="4244"/>
        <v>0</v>
      </c>
      <c r="W1719" s="31">
        <f t="shared" si="4245"/>
        <v>0</v>
      </c>
      <c r="X1719" s="31">
        <f t="shared" si="4246"/>
        <v>0</v>
      </c>
      <c r="Y1719" s="31">
        <f t="shared" si="4247"/>
        <v>0</v>
      </c>
      <c r="Z1719" s="31">
        <f t="shared" si="4248"/>
        <v>0</v>
      </c>
      <c r="AA1719" s="31">
        <f t="shared" si="4249"/>
        <v>0</v>
      </c>
      <c r="AB1719" s="31">
        <f t="shared" si="4250"/>
        <v>0</v>
      </c>
      <c r="AC1719" s="31">
        <f t="shared" si="4226"/>
        <v>6433.3999999999996</v>
      </c>
      <c r="AD1719" s="31">
        <f t="shared" si="4227"/>
        <v>7337.6999999999998</v>
      </c>
      <c r="AE1719" s="31">
        <f t="shared" si="4228"/>
        <v>8300.8999999999996</v>
      </c>
      <c r="AF1719" s="31">
        <f t="shared" si="4251"/>
        <v>0</v>
      </c>
      <c r="AG1719" s="31">
        <f t="shared" si="4229"/>
        <v>6433.3999999999996</v>
      </c>
      <c r="AH1719" s="31">
        <f t="shared" si="4230"/>
        <v>7337.6999999999998</v>
      </c>
      <c r="AI1719" s="31">
        <f t="shared" si="4231"/>
        <v>8300.8999999999996</v>
      </c>
      <c r="AJ1719" s="31">
        <f t="shared" si="4252"/>
        <v>0</v>
      </c>
      <c r="AK1719" s="31">
        <f t="shared" si="4253"/>
        <v>0</v>
      </c>
      <c r="AL1719" s="31">
        <f t="shared" si="4254"/>
        <v>0</v>
      </c>
      <c r="AM1719" s="31">
        <f t="shared" si="4255"/>
        <v>0</v>
      </c>
      <c r="AN1719" s="31">
        <f t="shared" si="4256"/>
        <v>0</v>
      </c>
      <c r="AO1719" s="31">
        <f t="shared" si="4257"/>
        <v>0</v>
      </c>
      <c r="AP1719" s="31">
        <f t="shared" si="4258"/>
        <v>0</v>
      </c>
      <c r="AQ1719" s="31">
        <f t="shared" si="4259"/>
        <v>0</v>
      </c>
      <c r="AR1719" s="31">
        <f t="shared" si="4260"/>
        <v>0</v>
      </c>
      <c r="AS1719" s="31">
        <f t="shared" si="4223"/>
        <v>6433.3999999999996</v>
      </c>
      <c r="AT1719" s="31">
        <f t="shared" si="4224"/>
        <v>7337.6999999999998</v>
      </c>
      <c r="AU1719" s="31">
        <f t="shared" si="4225"/>
        <v>8300.8999999999996</v>
      </c>
      <c r="AV1719" s="31">
        <f t="shared" si="4261"/>
        <v>0</v>
      </c>
      <c r="AW1719" s="32"/>
      <c r="AX1719" s="32"/>
      <c r="AY1719" s="1"/>
      <c r="AZ1719" s="1"/>
      <c r="BA1719" s="1"/>
      <c r="BB1719" s="1"/>
      <c r="BC1719" s="1"/>
      <c r="BD1719" s="1"/>
      <c r="BE1719" s="1"/>
    </row>
    <row r="1720">
      <c r="A1720" s="29" t="s">
        <v>524</v>
      </c>
      <c r="B1720" s="29" t="s">
        <v>295</v>
      </c>
      <c r="C1720" s="29" t="s">
        <v>80</v>
      </c>
      <c r="D1720" s="29" t="s">
        <v>593</v>
      </c>
      <c r="E1720" s="36"/>
      <c r="F1720" s="30" t="s">
        <v>440</v>
      </c>
      <c r="G1720" s="31">
        <f t="shared" si="4232"/>
        <v>6433.3999999999996</v>
      </c>
      <c r="H1720" s="31">
        <f t="shared" si="4233"/>
        <v>7337.6999999999998</v>
      </c>
      <c r="I1720" s="31">
        <f t="shared" si="4234"/>
        <v>8300.8999999999996</v>
      </c>
      <c r="J1720" s="31">
        <f t="shared" si="4235"/>
        <v>0</v>
      </c>
      <c r="K1720" s="31">
        <f t="shared" si="4236"/>
        <v>0</v>
      </c>
      <c r="L1720" s="31">
        <f t="shared" si="4237"/>
        <v>0</v>
      </c>
      <c r="M1720" s="31">
        <f t="shared" si="4142"/>
        <v>6433.3999999999996</v>
      </c>
      <c r="N1720" s="31">
        <f t="shared" si="4143"/>
        <v>7337.6999999999998</v>
      </c>
      <c r="O1720" s="31">
        <f t="shared" si="4144"/>
        <v>8300.8999999999996</v>
      </c>
      <c r="P1720" s="31">
        <f t="shared" si="4238"/>
        <v>0</v>
      </c>
      <c r="Q1720" s="31">
        <f t="shared" si="4239"/>
        <v>0</v>
      </c>
      <c r="R1720" s="31">
        <f t="shared" si="4240"/>
        <v>0</v>
      </c>
      <c r="S1720" s="31">
        <f t="shared" si="4241"/>
        <v>0</v>
      </c>
      <c r="T1720" s="31">
        <f t="shared" si="4242"/>
        <v>0</v>
      </c>
      <c r="U1720" s="31">
        <f t="shared" si="4243"/>
        <v>0</v>
      </c>
      <c r="V1720" s="31">
        <f t="shared" si="4244"/>
        <v>0</v>
      </c>
      <c r="W1720" s="31">
        <f t="shared" si="4245"/>
        <v>0</v>
      </c>
      <c r="X1720" s="31">
        <f t="shared" si="4246"/>
        <v>0</v>
      </c>
      <c r="Y1720" s="31">
        <f t="shared" si="4247"/>
        <v>0</v>
      </c>
      <c r="Z1720" s="31">
        <f t="shared" si="4248"/>
        <v>0</v>
      </c>
      <c r="AA1720" s="31">
        <f t="shared" si="4249"/>
        <v>0</v>
      </c>
      <c r="AB1720" s="31">
        <f t="shared" si="4250"/>
        <v>0</v>
      </c>
      <c r="AC1720" s="31">
        <f t="shared" si="4226"/>
        <v>6433.3999999999996</v>
      </c>
      <c r="AD1720" s="31">
        <f t="shared" si="4227"/>
        <v>7337.6999999999998</v>
      </c>
      <c r="AE1720" s="31">
        <f t="shared" si="4228"/>
        <v>8300.8999999999996</v>
      </c>
      <c r="AF1720" s="31">
        <f t="shared" si="4251"/>
        <v>0</v>
      </c>
      <c r="AG1720" s="31">
        <f t="shared" si="4229"/>
        <v>6433.3999999999996</v>
      </c>
      <c r="AH1720" s="31">
        <f t="shared" si="4230"/>
        <v>7337.6999999999998</v>
      </c>
      <c r="AI1720" s="31">
        <f t="shared" si="4231"/>
        <v>8300.8999999999996</v>
      </c>
      <c r="AJ1720" s="31">
        <f t="shared" si="4252"/>
        <v>0</v>
      </c>
      <c r="AK1720" s="31">
        <f t="shared" si="4253"/>
        <v>0</v>
      </c>
      <c r="AL1720" s="31">
        <f t="shared" si="4254"/>
        <v>0</v>
      </c>
      <c r="AM1720" s="31">
        <f t="shared" si="4255"/>
        <v>0</v>
      </c>
      <c r="AN1720" s="31">
        <f t="shared" si="4256"/>
        <v>0</v>
      </c>
      <c r="AO1720" s="31">
        <f t="shared" si="4257"/>
        <v>0</v>
      </c>
      <c r="AP1720" s="31">
        <f t="shared" si="4258"/>
        <v>0</v>
      </c>
      <c r="AQ1720" s="31">
        <f t="shared" si="4259"/>
        <v>0</v>
      </c>
      <c r="AR1720" s="31">
        <f t="shared" si="4260"/>
        <v>0</v>
      </c>
      <c r="AS1720" s="31">
        <f t="shared" si="4223"/>
        <v>6433.3999999999996</v>
      </c>
      <c r="AT1720" s="31">
        <f t="shared" si="4224"/>
        <v>7337.6999999999998</v>
      </c>
      <c r="AU1720" s="31">
        <f t="shared" si="4225"/>
        <v>8300.8999999999996</v>
      </c>
      <c r="AV1720" s="31">
        <f t="shared" si="4261"/>
        <v>0</v>
      </c>
      <c r="AW1720" s="32"/>
      <c r="AX1720" s="32"/>
      <c r="AY1720" s="1"/>
      <c r="AZ1720" s="1"/>
      <c r="BA1720" s="1"/>
      <c r="BB1720" s="1"/>
      <c r="BC1720" s="1"/>
      <c r="BD1720" s="1"/>
      <c r="BE1720" s="1"/>
    </row>
    <row r="1721" ht="47.25">
      <c r="A1721" s="29" t="s">
        <v>524</v>
      </c>
      <c r="B1721" s="29" t="s">
        <v>295</v>
      </c>
      <c r="C1721" s="29" t="s">
        <v>80</v>
      </c>
      <c r="D1721" s="29" t="s">
        <v>594</v>
      </c>
      <c r="E1721" s="36"/>
      <c r="F1721" s="30" t="s">
        <v>595</v>
      </c>
      <c r="G1721" s="31">
        <f t="shared" si="4232"/>
        <v>6433.3999999999996</v>
      </c>
      <c r="H1721" s="31">
        <f t="shared" si="4233"/>
        <v>7337.6999999999998</v>
      </c>
      <c r="I1721" s="31">
        <f t="shared" si="4234"/>
        <v>8300.8999999999996</v>
      </c>
      <c r="J1721" s="31">
        <f t="shared" si="4235"/>
        <v>0</v>
      </c>
      <c r="K1721" s="31">
        <f t="shared" si="4236"/>
        <v>0</v>
      </c>
      <c r="L1721" s="31">
        <f t="shared" si="4237"/>
        <v>0</v>
      </c>
      <c r="M1721" s="31">
        <f t="shared" ref="M1721:M1784" si="4262">G1721+J1721</f>
        <v>6433.3999999999996</v>
      </c>
      <c r="N1721" s="31">
        <f t="shared" ref="N1721:N1784" si="4263">H1721+K1721</f>
        <v>7337.6999999999998</v>
      </c>
      <c r="O1721" s="31">
        <f t="shared" ref="O1721:O1784" si="4264">I1721+L1721</f>
        <v>8300.8999999999996</v>
      </c>
      <c r="P1721" s="31">
        <f t="shared" si="4238"/>
        <v>0</v>
      </c>
      <c r="Q1721" s="31">
        <f t="shared" si="4239"/>
        <v>0</v>
      </c>
      <c r="R1721" s="31">
        <f t="shared" si="4240"/>
        <v>0</v>
      </c>
      <c r="S1721" s="31">
        <f t="shared" si="4241"/>
        <v>0</v>
      </c>
      <c r="T1721" s="31">
        <f t="shared" si="4242"/>
        <v>0</v>
      </c>
      <c r="U1721" s="31">
        <f t="shared" si="4243"/>
        <v>0</v>
      </c>
      <c r="V1721" s="31">
        <f t="shared" si="4244"/>
        <v>0</v>
      </c>
      <c r="W1721" s="31">
        <f t="shared" si="4245"/>
        <v>0</v>
      </c>
      <c r="X1721" s="31">
        <f t="shared" si="4246"/>
        <v>0</v>
      </c>
      <c r="Y1721" s="31">
        <f t="shared" si="4247"/>
        <v>0</v>
      </c>
      <c r="Z1721" s="31">
        <f t="shared" si="4248"/>
        <v>0</v>
      </c>
      <c r="AA1721" s="31">
        <f t="shared" si="4249"/>
        <v>0</v>
      </c>
      <c r="AB1721" s="31">
        <f t="shared" si="4250"/>
        <v>0</v>
      </c>
      <c r="AC1721" s="31">
        <f t="shared" si="4226"/>
        <v>6433.3999999999996</v>
      </c>
      <c r="AD1721" s="31">
        <f t="shared" si="4227"/>
        <v>7337.6999999999998</v>
      </c>
      <c r="AE1721" s="31">
        <f t="shared" si="4228"/>
        <v>8300.8999999999996</v>
      </c>
      <c r="AF1721" s="31">
        <f t="shared" si="4251"/>
        <v>0</v>
      </c>
      <c r="AG1721" s="31">
        <f t="shared" si="4229"/>
        <v>6433.3999999999996</v>
      </c>
      <c r="AH1721" s="31">
        <f t="shared" si="4230"/>
        <v>7337.6999999999998</v>
      </c>
      <c r="AI1721" s="31">
        <f t="shared" si="4231"/>
        <v>8300.8999999999996</v>
      </c>
      <c r="AJ1721" s="31">
        <f t="shared" si="4252"/>
        <v>0</v>
      </c>
      <c r="AK1721" s="31">
        <f t="shared" si="4253"/>
        <v>0</v>
      </c>
      <c r="AL1721" s="31">
        <f t="shared" si="4254"/>
        <v>0</v>
      </c>
      <c r="AM1721" s="31">
        <f t="shared" si="4255"/>
        <v>0</v>
      </c>
      <c r="AN1721" s="31">
        <f t="shared" si="4256"/>
        <v>0</v>
      </c>
      <c r="AO1721" s="31">
        <f t="shared" si="4257"/>
        <v>0</v>
      </c>
      <c r="AP1721" s="31">
        <f t="shared" si="4258"/>
        <v>0</v>
      </c>
      <c r="AQ1721" s="31">
        <f t="shared" si="4259"/>
        <v>0</v>
      </c>
      <c r="AR1721" s="31">
        <f t="shared" si="4260"/>
        <v>0</v>
      </c>
      <c r="AS1721" s="31">
        <f t="shared" si="4223"/>
        <v>6433.3999999999996</v>
      </c>
      <c r="AT1721" s="31">
        <f t="shared" si="4224"/>
        <v>7337.6999999999998</v>
      </c>
      <c r="AU1721" s="31">
        <f t="shared" si="4225"/>
        <v>8300.8999999999996</v>
      </c>
      <c r="AV1721" s="31">
        <f t="shared" si="4261"/>
        <v>0</v>
      </c>
      <c r="AW1721" s="32"/>
      <c r="AX1721" s="32"/>
      <c r="AY1721" s="1"/>
      <c r="AZ1721" s="1"/>
      <c r="BA1721" s="1"/>
      <c r="BB1721" s="1"/>
      <c r="BC1721" s="1"/>
      <c r="BD1721" s="1"/>
      <c r="BE1721" s="1"/>
    </row>
    <row r="1722" ht="63">
      <c r="A1722" s="29" t="s">
        <v>524</v>
      </c>
      <c r="B1722" s="29" t="s">
        <v>295</v>
      </c>
      <c r="C1722" s="29" t="s">
        <v>80</v>
      </c>
      <c r="D1722" s="29" t="s">
        <v>596</v>
      </c>
      <c r="E1722" s="36"/>
      <c r="F1722" s="30" t="s">
        <v>597</v>
      </c>
      <c r="G1722" s="31">
        <f t="shared" si="4232"/>
        <v>6433.3999999999996</v>
      </c>
      <c r="H1722" s="31">
        <f t="shared" si="4233"/>
        <v>7337.6999999999998</v>
      </c>
      <c r="I1722" s="31">
        <f t="shared" si="4234"/>
        <v>8300.8999999999996</v>
      </c>
      <c r="J1722" s="31">
        <f t="shared" si="4235"/>
        <v>0</v>
      </c>
      <c r="K1722" s="31">
        <f t="shared" si="4236"/>
        <v>0</v>
      </c>
      <c r="L1722" s="31">
        <f t="shared" si="4237"/>
        <v>0</v>
      </c>
      <c r="M1722" s="31">
        <f t="shared" si="4262"/>
        <v>6433.3999999999996</v>
      </c>
      <c r="N1722" s="31">
        <f t="shared" si="4263"/>
        <v>7337.6999999999998</v>
      </c>
      <c r="O1722" s="31">
        <f t="shared" si="4264"/>
        <v>8300.8999999999996</v>
      </c>
      <c r="P1722" s="31">
        <f t="shared" si="4238"/>
        <v>0</v>
      </c>
      <c r="Q1722" s="31">
        <f t="shared" si="4239"/>
        <v>0</v>
      </c>
      <c r="R1722" s="31">
        <f t="shared" si="4240"/>
        <v>0</v>
      </c>
      <c r="S1722" s="31">
        <f t="shared" si="4241"/>
        <v>0</v>
      </c>
      <c r="T1722" s="31">
        <f t="shared" si="4242"/>
        <v>0</v>
      </c>
      <c r="U1722" s="31">
        <f t="shared" si="4243"/>
        <v>0</v>
      </c>
      <c r="V1722" s="31">
        <f t="shared" si="4244"/>
        <v>0</v>
      </c>
      <c r="W1722" s="31">
        <f t="shared" si="4245"/>
        <v>0</v>
      </c>
      <c r="X1722" s="31">
        <f t="shared" si="4246"/>
        <v>0</v>
      </c>
      <c r="Y1722" s="31">
        <f t="shared" si="4247"/>
        <v>0</v>
      </c>
      <c r="Z1722" s="31">
        <f t="shared" si="4248"/>
        <v>0</v>
      </c>
      <c r="AA1722" s="31">
        <f t="shared" si="4249"/>
        <v>0</v>
      </c>
      <c r="AB1722" s="31">
        <f t="shared" si="4250"/>
        <v>0</v>
      </c>
      <c r="AC1722" s="31">
        <f t="shared" si="4226"/>
        <v>6433.3999999999996</v>
      </c>
      <c r="AD1722" s="31">
        <f t="shared" si="4227"/>
        <v>7337.6999999999998</v>
      </c>
      <c r="AE1722" s="31">
        <f t="shared" si="4228"/>
        <v>8300.8999999999996</v>
      </c>
      <c r="AF1722" s="31">
        <f t="shared" si="4251"/>
        <v>0</v>
      </c>
      <c r="AG1722" s="31">
        <f t="shared" si="4229"/>
        <v>6433.3999999999996</v>
      </c>
      <c r="AH1722" s="31">
        <f t="shared" si="4230"/>
        <v>7337.6999999999998</v>
      </c>
      <c r="AI1722" s="31">
        <f t="shared" si="4231"/>
        <v>8300.8999999999996</v>
      </c>
      <c r="AJ1722" s="31">
        <f t="shared" si="4252"/>
        <v>0</v>
      </c>
      <c r="AK1722" s="31">
        <f t="shared" si="4253"/>
        <v>0</v>
      </c>
      <c r="AL1722" s="31">
        <f t="shared" si="4254"/>
        <v>0</v>
      </c>
      <c r="AM1722" s="31">
        <f t="shared" si="4255"/>
        <v>0</v>
      </c>
      <c r="AN1722" s="31">
        <f t="shared" si="4256"/>
        <v>0</v>
      </c>
      <c r="AO1722" s="31">
        <f t="shared" si="4257"/>
        <v>0</v>
      </c>
      <c r="AP1722" s="31">
        <f t="shared" si="4258"/>
        <v>0</v>
      </c>
      <c r="AQ1722" s="31">
        <f t="shared" si="4259"/>
        <v>0</v>
      </c>
      <c r="AR1722" s="31">
        <f t="shared" si="4260"/>
        <v>0</v>
      </c>
      <c r="AS1722" s="31">
        <f t="shared" si="4223"/>
        <v>6433.3999999999996</v>
      </c>
      <c r="AT1722" s="31">
        <f t="shared" si="4224"/>
        <v>7337.6999999999998</v>
      </c>
      <c r="AU1722" s="31">
        <f t="shared" si="4225"/>
        <v>8300.8999999999996</v>
      </c>
      <c r="AV1722" s="31">
        <f t="shared" si="4261"/>
        <v>0</v>
      </c>
      <c r="AW1722" s="32"/>
      <c r="AX1722" s="32"/>
      <c r="AY1722" s="1"/>
      <c r="AZ1722" s="1"/>
      <c r="BA1722" s="1"/>
      <c r="BB1722" s="1"/>
      <c r="BC1722" s="1"/>
      <c r="BD1722" s="1"/>
      <c r="BE1722" s="1"/>
    </row>
    <row r="1723" ht="31.5">
      <c r="A1723" s="29" t="s">
        <v>524</v>
      </c>
      <c r="B1723" s="29" t="s">
        <v>295</v>
      </c>
      <c r="C1723" s="29" t="s">
        <v>80</v>
      </c>
      <c r="D1723" s="29" t="s">
        <v>596</v>
      </c>
      <c r="E1723" s="29" t="s">
        <v>39</v>
      </c>
      <c r="F1723" s="30" t="s">
        <v>40</v>
      </c>
      <c r="G1723" s="31">
        <v>6433.3999999999996</v>
      </c>
      <c r="H1723" s="31">
        <v>7337.6999999999998</v>
      </c>
      <c r="I1723" s="31">
        <v>8300.8999999999996</v>
      </c>
      <c r="J1723" s="31"/>
      <c r="K1723" s="31"/>
      <c r="L1723" s="31"/>
      <c r="M1723" s="31">
        <f t="shared" si="4262"/>
        <v>6433.3999999999996</v>
      </c>
      <c r="N1723" s="31">
        <f t="shared" si="4263"/>
        <v>7337.6999999999998</v>
      </c>
      <c r="O1723" s="31">
        <f t="shared" si="4264"/>
        <v>8300.8999999999996</v>
      </c>
      <c r="P1723" s="31"/>
      <c r="Q1723" s="31"/>
      <c r="R1723" s="31"/>
      <c r="S1723" s="31"/>
      <c r="T1723" s="31"/>
      <c r="U1723" s="31"/>
      <c r="V1723" s="31"/>
      <c r="W1723" s="31"/>
      <c r="X1723" s="31"/>
      <c r="Y1723" s="31"/>
      <c r="Z1723" s="31"/>
      <c r="AA1723" s="31"/>
      <c r="AB1723" s="31"/>
      <c r="AC1723" s="31">
        <f t="shared" si="4226"/>
        <v>6433.3999999999996</v>
      </c>
      <c r="AD1723" s="31">
        <f t="shared" si="4227"/>
        <v>7337.6999999999998</v>
      </c>
      <c r="AE1723" s="31">
        <f t="shared" si="4228"/>
        <v>8300.8999999999996</v>
      </c>
      <c r="AF1723" s="31"/>
      <c r="AG1723" s="31">
        <f t="shared" si="4229"/>
        <v>6433.3999999999996</v>
      </c>
      <c r="AH1723" s="31">
        <f t="shared" si="4230"/>
        <v>7337.6999999999998</v>
      </c>
      <c r="AI1723" s="31">
        <f t="shared" si="4231"/>
        <v>8300.8999999999996</v>
      </c>
      <c r="AJ1723" s="31"/>
      <c r="AK1723" s="31"/>
      <c r="AL1723" s="31"/>
      <c r="AM1723" s="31"/>
      <c r="AN1723" s="31"/>
      <c r="AO1723" s="31"/>
      <c r="AP1723" s="31"/>
      <c r="AQ1723" s="31"/>
      <c r="AR1723" s="31"/>
      <c r="AS1723" s="31">
        <f t="shared" si="4223"/>
        <v>6433.3999999999996</v>
      </c>
      <c r="AT1723" s="31">
        <f t="shared" si="4224"/>
        <v>7337.6999999999998</v>
      </c>
      <c r="AU1723" s="31">
        <f t="shared" si="4225"/>
        <v>8300.8999999999996</v>
      </c>
      <c r="AV1723" s="31"/>
      <c r="AW1723" s="32"/>
      <c r="AX1723" s="32"/>
      <c r="AY1723" s="1"/>
      <c r="AZ1723" s="1"/>
      <c r="BA1723" s="1"/>
      <c r="BB1723" s="1"/>
      <c r="BC1723" s="1"/>
      <c r="BD1723" s="1"/>
      <c r="BE1723" s="1"/>
    </row>
    <row r="1724" s="19" customFormat="1" ht="31.5">
      <c r="A1724" s="20" t="s">
        <v>598</v>
      </c>
      <c r="B1724" s="20"/>
      <c r="C1724" s="20"/>
      <c r="D1724" s="20"/>
      <c r="E1724" s="20"/>
      <c r="F1724" s="21" t="s">
        <v>599</v>
      </c>
      <c r="G1724" s="22">
        <f>G1725+G1805+G1755+G1933+G1858+G1926</f>
        <v>6937726.9000000004</v>
      </c>
      <c r="H1724" s="22">
        <f>H1725+H1805+H1755+H1933+H1858+H1926</f>
        <v>7021296.1000000006</v>
      </c>
      <c r="I1724" s="22">
        <f>I1725+I1805+I1755+I1933+I1858+I1926</f>
        <v>2747488.8000000003</v>
      </c>
      <c r="J1724" s="22">
        <f>J1725+J1805+J1755+J1933+J1858+J1926</f>
        <v>16066.665000000005</v>
      </c>
      <c r="K1724" s="22">
        <f>K1725+K1805+K1755+K1933+K1858+K1926</f>
        <v>42256</v>
      </c>
      <c r="L1724" s="22">
        <f>L1725+L1805+L1755+L1933+L1858+L1926</f>
        <v>-99.709999999999994</v>
      </c>
      <c r="M1724" s="22">
        <f t="shared" si="4262"/>
        <v>6953793.5650000004</v>
      </c>
      <c r="N1724" s="22">
        <f t="shared" si="4263"/>
        <v>7063552.1000000006</v>
      </c>
      <c r="O1724" s="22">
        <f t="shared" si="4264"/>
        <v>2747389.0900000003</v>
      </c>
      <c r="P1724" s="22">
        <f>P1725+P1805+P1755+P1933+P1858+P1926</f>
        <v>0</v>
      </c>
      <c r="Q1724" s="22">
        <f>Q1725+Q1805+Q1755+Q1933+Q1858+Q1926</f>
        <v>0</v>
      </c>
      <c r="R1724" s="22">
        <f>R1725+R1805+R1755+R1933+R1858+R1926</f>
        <v>46264.410980000008</v>
      </c>
      <c r="S1724" s="22">
        <f>S1725+S1805+S1755+S1933+S1858+S1926</f>
        <v>-749123.18800000008</v>
      </c>
      <c r="T1724" s="22">
        <f>T1725+T1805+T1755+T1933+T1858+T1926</f>
        <v>0</v>
      </c>
      <c r="U1724" s="22">
        <f>U1725+U1805+U1755+U1933+U1858+U1926</f>
        <v>0</v>
      </c>
      <c r="V1724" s="22">
        <f>V1725+V1805+V1755+V1933+V1858+V1926</f>
        <v>0</v>
      </c>
      <c r="W1724" s="22">
        <f>W1725+W1805+W1755+W1933+W1858+W1926</f>
        <v>-41738.230999999985</v>
      </c>
      <c r="X1724" s="22">
        <f>X1725+X1805+X1755+X1933+X1858+X1926</f>
        <v>0</v>
      </c>
      <c r="Y1724" s="22">
        <f>Y1725+Y1805+Y1755+Y1933+Y1858+Y1926</f>
        <v>0</v>
      </c>
      <c r="Z1724" s="22">
        <f>Z1725+Z1805+Z1755+Z1933+Z1858+Z1926</f>
        <v>19672.275000000001</v>
      </c>
      <c r="AA1724" s="22">
        <f>AA1725+AA1805+AA1755+AA1933+AA1858+AA1926</f>
        <v>790861.41900000011</v>
      </c>
      <c r="AB1724" s="22">
        <f>AB1725+AB1805+AB1755+AB1933+AB1858+AB1926</f>
        <v>0</v>
      </c>
      <c r="AC1724" s="22">
        <f t="shared" si="4226"/>
        <v>6250934.7879800005</v>
      </c>
      <c r="AD1724" s="22">
        <f t="shared" si="4227"/>
        <v>7021813.8690000009</v>
      </c>
      <c r="AE1724" s="22">
        <f t="shared" si="4228"/>
        <v>3557922.7840000005</v>
      </c>
      <c r="AF1724" s="22">
        <f>AF1725+AF1805+AF1755+AF1933+AF1858+AF1926</f>
        <v>0</v>
      </c>
      <c r="AG1724" s="22">
        <f t="shared" si="4229"/>
        <v>6250934.7879800005</v>
      </c>
      <c r="AH1724" s="22">
        <f t="shared" si="4230"/>
        <v>7021813.8690000009</v>
      </c>
      <c r="AI1724" s="22">
        <f t="shared" si="4231"/>
        <v>3557922.7840000005</v>
      </c>
      <c r="AJ1724" s="22">
        <f>AJ1725+AJ1805+AJ1755+AJ1933+AJ1858+AJ1926</f>
        <v>54620.699999999997</v>
      </c>
      <c r="AK1724" s="22">
        <f>AK1725+AK1805+AK1755+AK1933+AK1858+AK1926</f>
        <v>-3.5527136788005009e-15</v>
      </c>
      <c r="AL1724" s="22">
        <f>AL1725+AL1805+AL1755+AL1933+AL1858+AL1926</f>
        <v>-1415.7</v>
      </c>
      <c r="AM1724" s="22">
        <f>AM1725+AM1805+AM1755+AM1933+AM1858+AM1926</f>
        <v>-19751.561000000002</v>
      </c>
      <c r="AN1724" s="22">
        <f>AN1725+AN1805+AN1755+AN1933+AN1858+AN1926</f>
        <v>-121902.88923</v>
      </c>
      <c r="AO1724" s="22">
        <f>AO1725+AO1805+AO1755+AO1933+AO1858+AO1926</f>
        <v>0</v>
      </c>
      <c r="AP1724" s="22">
        <f>AP1725+AP1805+AP1755+AP1933+AP1858+AP1926</f>
        <v>19751.561000000002</v>
      </c>
      <c r="AQ1724" s="22">
        <f>AQ1725+AQ1805+AQ1755+AQ1933+AQ1858+AQ1926</f>
        <v>0</v>
      </c>
      <c r="AR1724" s="22">
        <f>AR1725+AR1805+AR1755+AR1933+AR1858+AR1926</f>
        <v>0</v>
      </c>
      <c r="AS1724" s="22">
        <f t="shared" si="4223"/>
        <v>6284388.2269800007</v>
      </c>
      <c r="AT1724" s="22">
        <f t="shared" si="4224"/>
        <v>6919662.5407700008</v>
      </c>
      <c r="AU1724" s="22">
        <f t="shared" si="4225"/>
        <v>3557922.7840000005</v>
      </c>
      <c r="AV1724" s="22">
        <f>AV1725+AV1805+AV1755+AV1933+AV1858+AV1926</f>
        <v>0</v>
      </c>
      <c r="AW1724" s="23"/>
      <c r="AX1724" s="23"/>
      <c r="AY1724" s="19"/>
      <c r="AZ1724" s="19"/>
      <c r="BA1724" s="19"/>
      <c r="BB1724" s="19"/>
      <c r="BC1724" s="19"/>
      <c r="BD1724" s="19"/>
      <c r="BE1724" s="19"/>
    </row>
    <row r="1725" s="19" customFormat="1">
      <c r="A1725" s="20" t="s">
        <v>598</v>
      </c>
      <c r="B1725" s="20" t="s">
        <v>27</v>
      </c>
      <c r="C1725" s="20"/>
      <c r="D1725" s="20"/>
      <c r="E1725" s="20"/>
      <c r="F1725" s="21" t="s">
        <v>28</v>
      </c>
      <c r="G1725" s="22">
        <f>G1726</f>
        <v>354072.70000000001</v>
      </c>
      <c r="H1725" s="22">
        <f>H1726</f>
        <v>119348.10000000001</v>
      </c>
      <c r="I1725" s="22">
        <f>I1726</f>
        <v>119348.10000000001</v>
      </c>
      <c r="J1725" s="22">
        <f>J1726</f>
        <v>-40664.067999999999</v>
      </c>
      <c r="K1725" s="22">
        <f>K1726</f>
        <v>0</v>
      </c>
      <c r="L1725" s="22">
        <f>L1726</f>
        <v>0</v>
      </c>
      <c r="M1725" s="22">
        <f t="shared" si="4262"/>
        <v>313408.63199999998</v>
      </c>
      <c r="N1725" s="22">
        <f t="shared" si="4263"/>
        <v>119348.10000000001</v>
      </c>
      <c r="O1725" s="22">
        <f t="shared" si="4264"/>
        <v>119348.10000000001</v>
      </c>
      <c r="P1725" s="22">
        <f>P1726</f>
        <v>0</v>
      </c>
      <c r="Q1725" s="22">
        <f>Q1726</f>
        <v>0</v>
      </c>
      <c r="R1725" s="22">
        <f>R1726</f>
        <v>29176.734</v>
      </c>
      <c r="S1725" s="22">
        <f>S1726</f>
        <v>-31475.856</v>
      </c>
      <c r="T1725" s="22">
        <f>T1726</f>
        <v>0</v>
      </c>
      <c r="U1725" s="22">
        <f>U1726</f>
        <v>0</v>
      </c>
      <c r="V1725" s="22">
        <f>V1726</f>
        <v>0</v>
      </c>
      <c r="W1725" s="22">
        <f>W1726</f>
        <v>0</v>
      </c>
      <c r="X1725" s="22">
        <f>X1726</f>
        <v>0</v>
      </c>
      <c r="Y1725" s="22">
        <f>Y1726</f>
        <v>0</v>
      </c>
      <c r="Z1725" s="22">
        <f>Z1726</f>
        <v>0</v>
      </c>
      <c r="AA1725" s="22">
        <f>AA1726</f>
        <v>31475.856</v>
      </c>
      <c r="AB1725" s="22">
        <f>AB1726</f>
        <v>0</v>
      </c>
      <c r="AC1725" s="22">
        <f t="shared" si="4226"/>
        <v>311109.51000000001</v>
      </c>
      <c r="AD1725" s="22">
        <f t="shared" si="4227"/>
        <v>119348.10000000001</v>
      </c>
      <c r="AE1725" s="22">
        <f t="shared" si="4228"/>
        <v>150823.95600000001</v>
      </c>
      <c r="AF1725" s="22">
        <f>AF1726</f>
        <v>0</v>
      </c>
      <c r="AG1725" s="22">
        <f t="shared" si="4229"/>
        <v>311109.51000000001</v>
      </c>
      <c r="AH1725" s="22">
        <f t="shared" si="4230"/>
        <v>119348.10000000001</v>
      </c>
      <c r="AI1725" s="22">
        <f t="shared" si="4231"/>
        <v>150823.95600000001</v>
      </c>
      <c r="AJ1725" s="22">
        <f>AJ1726</f>
        <v>0</v>
      </c>
      <c r="AK1725" s="22">
        <f>AK1726</f>
        <v>106.345</v>
      </c>
      <c r="AL1725" s="22">
        <f>AL1726</f>
        <v>-1415.7</v>
      </c>
      <c r="AM1725" s="22">
        <f>AM1726</f>
        <v>0</v>
      </c>
      <c r="AN1725" s="22">
        <f>AN1726</f>
        <v>0</v>
      </c>
      <c r="AO1725" s="22">
        <f>AO1726</f>
        <v>0</v>
      </c>
      <c r="AP1725" s="22">
        <f>AP1726</f>
        <v>0</v>
      </c>
      <c r="AQ1725" s="22">
        <f>AQ1726</f>
        <v>0</v>
      </c>
      <c r="AR1725" s="22">
        <f>AR1726</f>
        <v>0</v>
      </c>
      <c r="AS1725" s="22">
        <f t="shared" si="4223"/>
        <v>309800.15499999997</v>
      </c>
      <c r="AT1725" s="22">
        <f t="shared" si="4224"/>
        <v>119348.10000000001</v>
      </c>
      <c r="AU1725" s="22">
        <f t="shared" si="4225"/>
        <v>150823.95600000001</v>
      </c>
      <c r="AV1725" s="22">
        <f>AV1726</f>
        <v>0</v>
      </c>
      <c r="AW1725" s="23"/>
      <c r="AX1725" s="23"/>
      <c r="AY1725" s="19"/>
      <c r="AZ1725" s="19"/>
      <c r="BA1725" s="19"/>
      <c r="BB1725" s="19"/>
      <c r="BC1725" s="19"/>
      <c r="BD1725" s="19"/>
      <c r="BE1725" s="19"/>
    </row>
    <row r="1726" s="24" customFormat="1">
      <c r="A1726" s="25" t="s">
        <v>598</v>
      </c>
      <c r="B1726" s="25" t="s">
        <v>27</v>
      </c>
      <c r="C1726" s="25" t="s">
        <v>29</v>
      </c>
      <c r="D1726" s="25"/>
      <c r="E1726" s="25"/>
      <c r="F1726" s="26" t="s">
        <v>30</v>
      </c>
      <c r="G1726" s="27">
        <f>G1727+G1738+G1749+G1744</f>
        <v>354072.70000000001</v>
      </c>
      <c r="H1726" s="27">
        <f>H1727+H1738+H1749+H1744</f>
        <v>119348.10000000001</v>
      </c>
      <c r="I1726" s="27">
        <f>I1727+I1738+I1749+I1744</f>
        <v>119348.10000000001</v>
      </c>
      <c r="J1726" s="27">
        <f>J1727+J1738+J1749+J1744</f>
        <v>-40664.067999999999</v>
      </c>
      <c r="K1726" s="27">
        <f>K1727+K1738+K1749+K1744</f>
        <v>0</v>
      </c>
      <c r="L1726" s="27">
        <f>L1727+L1738+L1749+L1744</f>
        <v>0</v>
      </c>
      <c r="M1726" s="27">
        <f t="shared" si="4262"/>
        <v>313408.63199999998</v>
      </c>
      <c r="N1726" s="27">
        <f t="shared" si="4263"/>
        <v>119348.10000000001</v>
      </c>
      <c r="O1726" s="27">
        <f t="shared" si="4264"/>
        <v>119348.10000000001</v>
      </c>
      <c r="P1726" s="27">
        <f>P1727+P1738+P1749+P1744</f>
        <v>0</v>
      </c>
      <c r="Q1726" s="27">
        <f>Q1727+Q1738+Q1749+Q1744</f>
        <v>0</v>
      </c>
      <c r="R1726" s="27">
        <f>R1727+R1738+R1749+R1744</f>
        <v>29176.734</v>
      </c>
      <c r="S1726" s="27">
        <f>S1727+S1738+S1749+S1744</f>
        <v>-31475.856</v>
      </c>
      <c r="T1726" s="27">
        <f>T1727+T1738+T1749+T1744</f>
        <v>0</v>
      </c>
      <c r="U1726" s="27">
        <f>U1727+U1738+U1749+U1744</f>
        <v>0</v>
      </c>
      <c r="V1726" s="27">
        <f>V1727+V1738+V1749+V1744</f>
        <v>0</v>
      </c>
      <c r="W1726" s="27">
        <f>W1727+W1738+W1749+W1744</f>
        <v>0</v>
      </c>
      <c r="X1726" s="27">
        <f>X1727+X1738+X1749+X1744</f>
        <v>0</v>
      </c>
      <c r="Y1726" s="27">
        <f>Y1727+Y1738+Y1749+Y1744</f>
        <v>0</v>
      </c>
      <c r="Z1726" s="27">
        <f>Z1727+Z1738+Z1749+Z1744</f>
        <v>0</v>
      </c>
      <c r="AA1726" s="27">
        <f>AA1727+AA1738+AA1749+AA1744</f>
        <v>31475.856</v>
      </c>
      <c r="AB1726" s="27">
        <f>AB1727+AB1738+AB1749+AB1744</f>
        <v>0</v>
      </c>
      <c r="AC1726" s="27">
        <f t="shared" si="4226"/>
        <v>311109.51000000001</v>
      </c>
      <c r="AD1726" s="27">
        <f t="shared" si="4227"/>
        <v>119348.10000000001</v>
      </c>
      <c r="AE1726" s="27">
        <f t="shared" si="4228"/>
        <v>150823.95600000001</v>
      </c>
      <c r="AF1726" s="27">
        <f>AF1727+AF1738+AF1749+AF1744</f>
        <v>0</v>
      </c>
      <c r="AG1726" s="27">
        <f t="shared" si="4229"/>
        <v>311109.51000000001</v>
      </c>
      <c r="AH1726" s="27">
        <f t="shared" si="4230"/>
        <v>119348.10000000001</v>
      </c>
      <c r="AI1726" s="27">
        <f t="shared" si="4231"/>
        <v>150823.95600000001</v>
      </c>
      <c r="AJ1726" s="27">
        <f>AJ1727+AJ1738+AJ1749+AJ1744</f>
        <v>0</v>
      </c>
      <c r="AK1726" s="27">
        <f>AK1727+AK1738+AK1749+AK1744</f>
        <v>106.345</v>
      </c>
      <c r="AL1726" s="27">
        <f>AL1727+AL1738+AL1749+AL1744</f>
        <v>-1415.7</v>
      </c>
      <c r="AM1726" s="27">
        <f>AM1727+AM1738+AM1749+AM1744</f>
        <v>0</v>
      </c>
      <c r="AN1726" s="27">
        <f>AN1727+AN1738+AN1749+AN1744</f>
        <v>0</v>
      </c>
      <c r="AO1726" s="27">
        <f>AO1727+AO1738+AO1749+AO1744</f>
        <v>0</v>
      </c>
      <c r="AP1726" s="27">
        <f>AP1727+AP1738+AP1749+AP1744</f>
        <v>0</v>
      </c>
      <c r="AQ1726" s="27">
        <f>AQ1727+AQ1738+AQ1749+AQ1744</f>
        <v>0</v>
      </c>
      <c r="AR1726" s="27">
        <f>AR1727+AR1738+AR1749+AR1744</f>
        <v>0</v>
      </c>
      <c r="AS1726" s="27">
        <f t="shared" si="4223"/>
        <v>309800.15499999997</v>
      </c>
      <c r="AT1726" s="27">
        <f t="shared" si="4224"/>
        <v>119348.10000000001</v>
      </c>
      <c r="AU1726" s="27">
        <f t="shared" si="4225"/>
        <v>150823.95600000001</v>
      </c>
      <c r="AV1726" s="27">
        <f>AV1727+AV1738+AV1749+AV1744</f>
        <v>0</v>
      </c>
      <c r="AW1726" s="28"/>
      <c r="AX1726" s="28"/>
      <c r="AY1726" s="24"/>
      <c r="AZ1726" s="24"/>
      <c r="BA1726" s="24"/>
      <c r="BB1726" s="24"/>
      <c r="BC1726" s="24"/>
      <c r="BD1726" s="24"/>
      <c r="BE1726" s="24"/>
    </row>
    <row r="1727">
      <c r="A1727" s="29" t="s">
        <v>598</v>
      </c>
      <c r="B1727" s="29" t="s">
        <v>27</v>
      </c>
      <c r="C1727" s="29" t="s">
        <v>29</v>
      </c>
      <c r="D1727" s="29" t="s">
        <v>222</v>
      </c>
      <c r="E1727" s="36"/>
      <c r="F1727" s="30" t="s">
        <v>223</v>
      </c>
      <c r="G1727" s="31">
        <f t="shared" ref="G1727:G1728" si="4265">G1728</f>
        <v>78136.5</v>
      </c>
      <c r="H1727" s="31">
        <f t="shared" ref="H1727:H1728" si="4266">H1728</f>
        <v>0</v>
      </c>
      <c r="I1727" s="31">
        <f t="shared" ref="I1727:I1728" si="4267">I1728</f>
        <v>0</v>
      </c>
      <c r="J1727" s="31">
        <f t="shared" ref="J1727:J1728" si="4268">J1728</f>
        <v>0</v>
      </c>
      <c r="K1727" s="31">
        <f t="shared" ref="K1727:K1728" si="4269">K1728</f>
        <v>0</v>
      </c>
      <c r="L1727" s="31">
        <f t="shared" ref="L1727:L1728" si="4270">L1728</f>
        <v>0</v>
      </c>
      <c r="M1727" s="31">
        <f t="shared" si="4262"/>
        <v>78136.5</v>
      </c>
      <c r="N1727" s="31">
        <f t="shared" si="4263"/>
        <v>0</v>
      </c>
      <c r="O1727" s="31">
        <f t="shared" si="4264"/>
        <v>0</v>
      </c>
      <c r="P1727" s="31">
        <f t="shared" ref="P1727:P1728" si="4271">P1728</f>
        <v>0</v>
      </c>
      <c r="Q1727" s="31">
        <f t="shared" ref="Q1727:Q1728" si="4272">Q1728</f>
        <v>0</v>
      </c>
      <c r="R1727" s="31">
        <f t="shared" ref="R1727:R1728" si="4273">R1728</f>
        <v>29176.734</v>
      </c>
      <c r="S1727" s="31">
        <f t="shared" ref="S1727:S1728" si="4274">S1728</f>
        <v>-31475.856</v>
      </c>
      <c r="T1727" s="31">
        <f t="shared" ref="T1727:T1728" si="4275">T1728</f>
        <v>0</v>
      </c>
      <c r="U1727" s="31">
        <f t="shared" ref="U1727:U1728" si="4276">U1728</f>
        <v>0</v>
      </c>
      <c r="V1727" s="31">
        <f t="shared" ref="V1727:V1728" si="4277">V1728</f>
        <v>0</v>
      </c>
      <c r="W1727" s="31">
        <f t="shared" ref="W1727:W1728" si="4278">W1728</f>
        <v>0</v>
      </c>
      <c r="X1727" s="31">
        <f t="shared" ref="X1727:X1728" si="4279">X1728</f>
        <v>0</v>
      </c>
      <c r="Y1727" s="31">
        <f t="shared" ref="Y1727:Y1728" si="4280">Y1728</f>
        <v>0</v>
      </c>
      <c r="Z1727" s="31">
        <f t="shared" ref="Z1727:Z1728" si="4281">Z1728</f>
        <v>0</v>
      </c>
      <c r="AA1727" s="31">
        <f t="shared" ref="AA1727:AA1728" si="4282">AA1728</f>
        <v>31475.856</v>
      </c>
      <c r="AB1727" s="31">
        <f t="shared" ref="AB1727:AB1728" si="4283">AB1728</f>
        <v>0</v>
      </c>
      <c r="AC1727" s="31">
        <f t="shared" si="4226"/>
        <v>75837.377999999997</v>
      </c>
      <c r="AD1727" s="31">
        <f t="shared" si="4227"/>
        <v>0</v>
      </c>
      <c r="AE1727" s="31">
        <f t="shared" si="4228"/>
        <v>31475.856</v>
      </c>
      <c r="AF1727" s="31">
        <f t="shared" ref="AF1727:AF1728" si="4284">AF1728</f>
        <v>0</v>
      </c>
      <c r="AG1727" s="31">
        <f t="shared" si="4229"/>
        <v>75837.377999999997</v>
      </c>
      <c r="AH1727" s="31">
        <f t="shared" si="4230"/>
        <v>0</v>
      </c>
      <c r="AI1727" s="31">
        <f t="shared" si="4231"/>
        <v>31475.856</v>
      </c>
      <c r="AJ1727" s="31">
        <f t="shared" ref="AJ1727:AJ1728" si="4285">AJ1728</f>
        <v>0</v>
      </c>
      <c r="AK1727" s="31">
        <f t="shared" ref="AK1727:AK1728" si="4286">AK1728</f>
        <v>90.280000000000001</v>
      </c>
      <c r="AL1727" s="31">
        <f t="shared" ref="AL1727:AL1728" si="4287">AL1728</f>
        <v>0</v>
      </c>
      <c r="AM1727" s="31">
        <f t="shared" ref="AM1727:AM1728" si="4288">AM1728</f>
        <v>0</v>
      </c>
      <c r="AN1727" s="31">
        <f t="shared" ref="AN1727:AN1728" si="4289">AN1728</f>
        <v>0</v>
      </c>
      <c r="AO1727" s="31">
        <f t="shared" ref="AO1727:AO1728" si="4290">AO1728</f>
        <v>0</v>
      </c>
      <c r="AP1727" s="31">
        <f t="shared" ref="AP1727:AP1728" si="4291">AP1728</f>
        <v>0</v>
      </c>
      <c r="AQ1727" s="31">
        <f t="shared" ref="AQ1727:AQ1728" si="4292">AQ1728</f>
        <v>0</v>
      </c>
      <c r="AR1727" s="31">
        <f t="shared" ref="AR1727:AR1728" si="4293">AR1728</f>
        <v>0</v>
      </c>
      <c r="AS1727" s="31">
        <f t="shared" si="4223"/>
        <v>75927.657999999996</v>
      </c>
      <c r="AT1727" s="31">
        <f t="shared" si="4224"/>
        <v>0</v>
      </c>
      <c r="AU1727" s="31">
        <f t="shared" si="4225"/>
        <v>31475.856</v>
      </c>
      <c r="AV1727" s="31">
        <f t="shared" ref="AV1727:AV1728" si="4294">AV1728</f>
        <v>0</v>
      </c>
      <c r="AW1727" s="32"/>
      <c r="AX1727" s="32"/>
      <c r="AY1727" s="1"/>
      <c r="AZ1727" s="1"/>
      <c r="BA1727" s="1"/>
      <c r="BB1727" s="1"/>
      <c r="BC1727" s="1"/>
      <c r="BD1727" s="1"/>
      <c r="BE1727" s="1"/>
    </row>
    <row r="1728">
      <c r="A1728" s="29" t="s">
        <v>598</v>
      </c>
      <c r="B1728" s="29" t="s">
        <v>27</v>
      </c>
      <c r="C1728" s="29" t="s">
        <v>29</v>
      </c>
      <c r="D1728" s="29" t="s">
        <v>439</v>
      </c>
      <c r="E1728" s="36"/>
      <c r="F1728" s="30" t="s">
        <v>440</v>
      </c>
      <c r="G1728" s="31">
        <f t="shared" si="4265"/>
        <v>78136.5</v>
      </c>
      <c r="H1728" s="31">
        <f t="shared" si="4266"/>
        <v>0</v>
      </c>
      <c r="I1728" s="31">
        <f t="shared" si="4267"/>
        <v>0</v>
      </c>
      <c r="J1728" s="31">
        <f t="shared" si="4268"/>
        <v>0</v>
      </c>
      <c r="K1728" s="31">
        <f t="shared" si="4269"/>
        <v>0</v>
      </c>
      <c r="L1728" s="31">
        <f t="shared" si="4270"/>
        <v>0</v>
      </c>
      <c r="M1728" s="31">
        <f t="shared" si="4262"/>
        <v>78136.5</v>
      </c>
      <c r="N1728" s="31">
        <f t="shared" si="4263"/>
        <v>0</v>
      </c>
      <c r="O1728" s="31">
        <f t="shared" si="4264"/>
        <v>0</v>
      </c>
      <c r="P1728" s="31">
        <f t="shared" si="4271"/>
        <v>0</v>
      </c>
      <c r="Q1728" s="31">
        <f t="shared" si="4272"/>
        <v>0</v>
      </c>
      <c r="R1728" s="31">
        <f t="shared" si="4273"/>
        <v>29176.734</v>
      </c>
      <c r="S1728" s="31">
        <f t="shared" si="4274"/>
        <v>-31475.856</v>
      </c>
      <c r="T1728" s="31">
        <f t="shared" si="4275"/>
        <v>0</v>
      </c>
      <c r="U1728" s="31">
        <f t="shared" si="4276"/>
        <v>0</v>
      </c>
      <c r="V1728" s="31">
        <f t="shared" si="4277"/>
        <v>0</v>
      </c>
      <c r="W1728" s="31">
        <f t="shared" si="4278"/>
        <v>0</v>
      </c>
      <c r="X1728" s="31">
        <f t="shared" si="4279"/>
        <v>0</v>
      </c>
      <c r="Y1728" s="31">
        <f t="shared" si="4280"/>
        <v>0</v>
      </c>
      <c r="Z1728" s="31">
        <f t="shared" si="4281"/>
        <v>0</v>
      </c>
      <c r="AA1728" s="31">
        <f t="shared" si="4282"/>
        <v>31475.856</v>
      </c>
      <c r="AB1728" s="31">
        <f t="shared" si="4283"/>
        <v>0</v>
      </c>
      <c r="AC1728" s="31">
        <f t="shared" si="4226"/>
        <v>75837.377999999997</v>
      </c>
      <c r="AD1728" s="31">
        <f t="shared" si="4227"/>
        <v>0</v>
      </c>
      <c r="AE1728" s="31">
        <f t="shared" si="4228"/>
        <v>31475.856</v>
      </c>
      <c r="AF1728" s="31">
        <f t="shared" si="4284"/>
        <v>0</v>
      </c>
      <c r="AG1728" s="31">
        <f t="shared" si="4229"/>
        <v>75837.377999999997</v>
      </c>
      <c r="AH1728" s="31">
        <f t="shared" si="4230"/>
        <v>0</v>
      </c>
      <c r="AI1728" s="31">
        <f t="shared" si="4231"/>
        <v>31475.856</v>
      </c>
      <c r="AJ1728" s="31">
        <f t="shared" si="4285"/>
        <v>0</v>
      </c>
      <c r="AK1728" s="31">
        <f t="shared" si="4286"/>
        <v>90.280000000000001</v>
      </c>
      <c r="AL1728" s="31">
        <f t="shared" si="4287"/>
        <v>0</v>
      </c>
      <c r="AM1728" s="31">
        <f t="shared" si="4288"/>
        <v>0</v>
      </c>
      <c r="AN1728" s="31">
        <f t="shared" si="4289"/>
        <v>0</v>
      </c>
      <c r="AO1728" s="31">
        <f t="shared" si="4290"/>
        <v>0</v>
      </c>
      <c r="AP1728" s="31">
        <f t="shared" si="4291"/>
        <v>0</v>
      </c>
      <c r="AQ1728" s="31">
        <f t="shared" si="4292"/>
        <v>0</v>
      </c>
      <c r="AR1728" s="31">
        <f t="shared" si="4293"/>
        <v>0</v>
      </c>
      <c r="AS1728" s="31">
        <f t="shared" si="4223"/>
        <v>75927.657999999996</v>
      </c>
      <c r="AT1728" s="31">
        <f t="shared" si="4224"/>
        <v>0</v>
      </c>
      <c r="AU1728" s="31">
        <f t="shared" si="4225"/>
        <v>31475.856</v>
      </c>
      <c r="AV1728" s="31">
        <f t="shared" si="4294"/>
        <v>0</v>
      </c>
      <c r="AW1728" s="32"/>
      <c r="AX1728" s="32"/>
      <c r="AY1728" s="1"/>
      <c r="AZ1728" s="1"/>
      <c r="BA1728" s="1"/>
      <c r="BB1728" s="1"/>
      <c r="BC1728" s="1"/>
      <c r="BD1728" s="1"/>
      <c r="BE1728" s="1"/>
    </row>
    <row r="1729" ht="31.5">
      <c r="A1729" s="29" t="s">
        <v>598</v>
      </c>
      <c r="B1729" s="29" t="s">
        <v>27</v>
      </c>
      <c r="C1729" s="29" t="s">
        <v>29</v>
      </c>
      <c r="D1729" s="29" t="s">
        <v>600</v>
      </c>
      <c r="E1729" s="36"/>
      <c r="F1729" s="30" t="s">
        <v>601</v>
      </c>
      <c r="G1729" s="31">
        <f>G1730+G1736</f>
        <v>78136.5</v>
      </c>
      <c r="H1729" s="31">
        <f>H1730+H1736</f>
        <v>0</v>
      </c>
      <c r="I1729" s="31">
        <f>I1730+I1736</f>
        <v>0</v>
      </c>
      <c r="J1729" s="31">
        <f>J1730+J1736</f>
        <v>0</v>
      </c>
      <c r="K1729" s="31">
        <f>K1730+K1736</f>
        <v>0</v>
      </c>
      <c r="L1729" s="31">
        <f>L1730+L1736</f>
        <v>0</v>
      </c>
      <c r="M1729" s="31">
        <f t="shared" si="4262"/>
        <v>78136.5</v>
      </c>
      <c r="N1729" s="31">
        <f t="shared" si="4263"/>
        <v>0</v>
      </c>
      <c r="O1729" s="31">
        <f t="shared" si="4264"/>
        <v>0</v>
      </c>
      <c r="P1729" s="31">
        <f>P1730+P1736+P1732+P1734</f>
        <v>0</v>
      </c>
      <c r="Q1729" s="31">
        <f>Q1730+Q1736+Q1732+Q1734</f>
        <v>0</v>
      </c>
      <c r="R1729" s="31">
        <f>R1730+R1736+R1732+R1734</f>
        <v>29176.734</v>
      </c>
      <c r="S1729" s="31">
        <f>S1730+S1736+S1732+S1734</f>
        <v>-31475.856</v>
      </c>
      <c r="T1729" s="31">
        <f>T1730+T1736+T1732+T1734</f>
        <v>0</v>
      </c>
      <c r="U1729" s="31">
        <f>U1730+U1736+U1732+U1734</f>
        <v>0</v>
      </c>
      <c r="V1729" s="31">
        <f>V1730+V1736+V1732+V1734</f>
        <v>0</v>
      </c>
      <c r="W1729" s="31">
        <f>W1730+W1736+W1732+W1734</f>
        <v>0</v>
      </c>
      <c r="X1729" s="31">
        <f>X1730+X1736+X1732+X1734</f>
        <v>0</v>
      </c>
      <c r="Y1729" s="31">
        <f>Y1730+Y1736+Y1732+Y1734</f>
        <v>0</v>
      </c>
      <c r="Z1729" s="31">
        <f>Z1730+Z1736+Z1732+Z1734</f>
        <v>0</v>
      </c>
      <c r="AA1729" s="31">
        <f>AA1730+AA1736+AA1732+AA1734</f>
        <v>31475.856</v>
      </c>
      <c r="AB1729" s="31">
        <f>AB1730+AB1736+AB1732+AB1734</f>
        <v>0</v>
      </c>
      <c r="AC1729" s="31">
        <f t="shared" si="4226"/>
        <v>75837.377999999997</v>
      </c>
      <c r="AD1729" s="31">
        <f t="shared" si="4227"/>
        <v>0</v>
      </c>
      <c r="AE1729" s="31">
        <f t="shared" si="4228"/>
        <v>31475.856</v>
      </c>
      <c r="AF1729" s="31">
        <f>AF1730+AF1736+AF1732+AF1734</f>
        <v>0</v>
      </c>
      <c r="AG1729" s="31">
        <f t="shared" si="4229"/>
        <v>75837.377999999997</v>
      </c>
      <c r="AH1729" s="31">
        <f t="shared" si="4230"/>
        <v>0</v>
      </c>
      <c r="AI1729" s="31">
        <f t="shared" si="4231"/>
        <v>31475.856</v>
      </c>
      <c r="AJ1729" s="31">
        <f>AJ1730+AJ1736+AJ1732+AJ1734</f>
        <v>0</v>
      </c>
      <c r="AK1729" s="31">
        <f>AK1730+AK1736+AK1732+AK1734</f>
        <v>90.280000000000001</v>
      </c>
      <c r="AL1729" s="31">
        <f>AL1730+AL1736+AL1732+AL1734</f>
        <v>0</v>
      </c>
      <c r="AM1729" s="31">
        <f>AM1730+AM1736+AM1732+AM1734</f>
        <v>0</v>
      </c>
      <c r="AN1729" s="31">
        <f>AN1730+AN1736+AN1732+AN1734</f>
        <v>0</v>
      </c>
      <c r="AO1729" s="31">
        <f>AO1730+AO1736+AO1732+AO1734</f>
        <v>0</v>
      </c>
      <c r="AP1729" s="31">
        <f>AP1730+AP1736+AP1732+AP1734</f>
        <v>0</v>
      </c>
      <c r="AQ1729" s="31">
        <f>AQ1730+AQ1736+AQ1732+AQ1734</f>
        <v>0</v>
      </c>
      <c r="AR1729" s="31">
        <f>AR1730+AR1736+AR1732+AR1734</f>
        <v>0</v>
      </c>
      <c r="AS1729" s="31">
        <f t="shared" si="4223"/>
        <v>75927.657999999996</v>
      </c>
      <c r="AT1729" s="31">
        <f t="shared" si="4224"/>
        <v>0</v>
      </c>
      <c r="AU1729" s="31">
        <f t="shared" si="4225"/>
        <v>31475.856</v>
      </c>
      <c r="AV1729" s="31">
        <f>AV1730+AV1736+AV1732+AV1734</f>
        <v>0</v>
      </c>
      <c r="AW1729" s="32"/>
      <c r="AX1729" s="32"/>
      <c r="AY1729" s="1"/>
      <c r="AZ1729" s="1"/>
      <c r="BA1729" s="1"/>
      <c r="BB1729" s="1"/>
      <c r="BC1729" s="1"/>
      <c r="BD1729" s="1"/>
      <c r="BE1729" s="1"/>
    </row>
    <row r="1730" ht="63">
      <c r="A1730" s="29" t="s">
        <v>598</v>
      </c>
      <c r="B1730" s="29" t="s">
        <v>27</v>
      </c>
      <c r="C1730" s="29" t="s">
        <v>29</v>
      </c>
      <c r="D1730" s="29" t="s">
        <v>602</v>
      </c>
      <c r="E1730" s="36"/>
      <c r="F1730" s="30" t="s">
        <v>603</v>
      </c>
      <c r="G1730" s="31">
        <f>G1731</f>
        <v>45427.900000000001</v>
      </c>
      <c r="H1730" s="31">
        <f>H1731</f>
        <v>0</v>
      </c>
      <c r="I1730" s="31">
        <f>I1731</f>
        <v>0</v>
      </c>
      <c r="J1730" s="31">
        <f>J1731</f>
        <v>0</v>
      </c>
      <c r="K1730" s="31">
        <f>K1731</f>
        <v>0</v>
      </c>
      <c r="L1730" s="31">
        <f>L1731</f>
        <v>0</v>
      </c>
      <c r="M1730" s="31">
        <f t="shared" si="4262"/>
        <v>45427.900000000001</v>
      </c>
      <c r="N1730" s="31">
        <f t="shared" si="4263"/>
        <v>0</v>
      </c>
      <c r="O1730" s="31">
        <f t="shared" si="4264"/>
        <v>0</v>
      </c>
      <c r="P1730" s="31">
        <f>P1731</f>
        <v>0</v>
      </c>
      <c r="Q1730" s="31">
        <f>Q1731</f>
        <v>0</v>
      </c>
      <c r="R1730" s="31">
        <f>R1731</f>
        <v>0</v>
      </c>
      <c r="S1730" s="31">
        <f>S1731</f>
        <v>0</v>
      </c>
      <c r="T1730" s="31">
        <f>T1731</f>
        <v>0</v>
      </c>
      <c r="U1730" s="31">
        <f>U1731</f>
        <v>0</v>
      </c>
      <c r="V1730" s="31">
        <f>V1731</f>
        <v>0</v>
      </c>
      <c r="W1730" s="31">
        <f>W1731</f>
        <v>0</v>
      </c>
      <c r="X1730" s="31">
        <f>X1731</f>
        <v>0</v>
      </c>
      <c r="Y1730" s="31">
        <f>Y1731</f>
        <v>0</v>
      </c>
      <c r="Z1730" s="31">
        <f>Z1731</f>
        <v>0</v>
      </c>
      <c r="AA1730" s="31">
        <f>AA1731</f>
        <v>0</v>
      </c>
      <c r="AB1730" s="31">
        <f>AB1731</f>
        <v>0</v>
      </c>
      <c r="AC1730" s="31">
        <f t="shared" si="4226"/>
        <v>45427.900000000001</v>
      </c>
      <c r="AD1730" s="31">
        <f t="shared" si="4227"/>
        <v>0</v>
      </c>
      <c r="AE1730" s="31">
        <f t="shared" si="4228"/>
        <v>0</v>
      </c>
      <c r="AF1730" s="31">
        <f>AF1731</f>
        <v>0</v>
      </c>
      <c r="AG1730" s="31">
        <f t="shared" si="4229"/>
        <v>45427.900000000001</v>
      </c>
      <c r="AH1730" s="31">
        <f t="shared" si="4230"/>
        <v>0</v>
      </c>
      <c r="AI1730" s="31">
        <f t="shared" si="4231"/>
        <v>0</v>
      </c>
      <c r="AJ1730" s="31">
        <f>AJ1731</f>
        <v>0</v>
      </c>
      <c r="AK1730" s="31">
        <f>AK1731</f>
        <v>0</v>
      </c>
      <c r="AL1730" s="31">
        <f>AL1731</f>
        <v>0</v>
      </c>
      <c r="AM1730" s="31">
        <f>AM1731</f>
        <v>0</v>
      </c>
      <c r="AN1730" s="31">
        <f>AN1731</f>
        <v>0</v>
      </c>
      <c r="AO1730" s="31">
        <f>AO1731</f>
        <v>0</v>
      </c>
      <c r="AP1730" s="31">
        <f>AP1731</f>
        <v>0</v>
      </c>
      <c r="AQ1730" s="31">
        <f>AQ1731</f>
        <v>0</v>
      </c>
      <c r="AR1730" s="31">
        <f>AR1731</f>
        <v>0</v>
      </c>
      <c r="AS1730" s="31">
        <f t="shared" si="4223"/>
        <v>45427.900000000001</v>
      </c>
      <c r="AT1730" s="31">
        <f t="shared" si="4224"/>
        <v>0</v>
      </c>
      <c r="AU1730" s="31">
        <f t="shared" si="4225"/>
        <v>0</v>
      </c>
      <c r="AV1730" s="31">
        <f>AV1731</f>
        <v>0</v>
      </c>
      <c r="AW1730" s="32"/>
      <c r="AX1730" s="32"/>
      <c r="AY1730" s="1"/>
      <c r="AZ1730" s="1"/>
      <c r="BA1730" s="1"/>
      <c r="BB1730" s="1"/>
      <c r="BC1730" s="1"/>
      <c r="BD1730" s="1"/>
      <c r="BE1730" s="1"/>
    </row>
    <row r="1731" ht="31.5">
      <c r="A1731" s="29" t="s">
        <v>598</v>
      </c>
      <c r="B1731" s="29" t="s">
        <v>27</v>
      </c>
      <c r="C1731" s="29" t="s">
        <v>29</v>
      </c>
      <c r="D1731" s="29" t="s">
        <v>602</v>
      </c>
      <c r="E1731" s="29" t="s">
        <v>335</v>
      </c>
      <c r="F1731" s="30" t="s">
        <v>336</v>
      </c>
      <c r="G1731" s="31">
        <v>45427.900000000001</v>
      </c>
      <c r="H1731" s="31"/>
      <c r="I1731" s="31"/>
      <c r="J1731" s="31"/>
      <c r="K1731" s="31"/>
      <c r="L1731" s="31"/>
      <c r="M1731" s="31">
        <f t="shared" si="4262"/>
        <v>45427.900000000001</v>
      </c>
      <c r="N1731" s="31">
        <f t="shared" si="4263"/>
        <v>0</v>
      </c>
      <c r="O1731" s="31">
        <f t="shared" si="4264"/>
        <v>0</v>
      </c>
      <c r="P1731" s="31"/>
      <c r="Q1731" s="31"/>
      <c r="R1731" s="31"/>
      <c r="S1731" s="31"/>
      <c r="T1731" s="31"/>
      <c r="U1731" s="31"/>
      <c r="V1731" s="31"/>
      <c r="W1731" s="31"/>
      <c r="X1731" s="31"/>
      <c r="Y1731" s="31"/>
      <c r="Z1731" s="31"/>
      <c r="AA1731" s="31"/>
      <c r="AB1731" s="31"/>
      <c r="AC1731" s="31">
        <f t="shared" si="4226"/>
        <v>45427.900000000001</v>
      </c>
      <c r="AD1731" s="31">
        <f t="shared" si="4227"/>
        <v>0</v>
      </c>
      <c r="AE1731" s="31">
        <f t="shared" si="4228"/>
        <v>0</v>
      </c>
      <c r="AF1731" s="31"/>
      <c r="AG1731" s="31">
        <f t="shared" si="4229"/>
        <v>45427.900000000001</v>
      </c>
      <c r="AH1731" s="31">
        <f t="shared" si="4230"/>
        <v>0</v>
      </c>
      <c r="AI1731" s="31">
        <f t="shared" si="4231"/>
        <v>0</v>
      </c>
      <c r="AJ1731" s="31"/>
      <c r="AK1731" s="31"/>
      <c r="AL1731" s="31"/>
      <c r="AM1731" s="31"/>
      <c r="AN1731" s="31"/>
      <c r="AO1731" s="31"/>
      <c r="AP1731" s="31"/>
      <c r="AQ1731" s="31"/>
      <c r="AR1731" s="31"/>
      <c r="AS1731" s="31">
        <f t="shared" si="4223"/>
        <v>45427.900000000001</v>
      </c>
      <c r="AT1731" s="31">
        <f t="shared" si="4224"/>
        <v>0</v>
      </c>
      <c r="AU1731" s="31">
        <f t="shared" si="4225"/>
        <v>0</v>
      </c>
      <c r="AV1731" s="31"/>
      <c r="AW1731" s="32"/>
      <c r="AX1731" s="32"/>
      <c r="AY1731" s="1"/>
      <c r="AZ1731" s="1"/>
      <c r="BA1731" s="1"/>
      <c r="BB1731" s="1"/>
      <c r="BC1731" s="1"/>
      <c r="BD1731" s="1"/>
      <c r="BE1731" s="1"/>
    </row>
    <row r="1732" ht="31.5">
      <c r="A1732" s="29" t="s">
        <v>598</v>
      </c>
      <c r="B1732" s="29" t="s">
        <v>27</v>
      </c>
      <c r="C1732" s="29" t="s">
        <v>29</v>
      </c>
      <c r="D1732" s="29" t="s">
        <v>604</v>
      </c>
      <c r="E1732" s="29"/>
      <c r="F1732" s="30" t="s">
        <v>605</v>
      </c>
      <c r="G1732" s="31"/>
      <c r="H1732" s="31"/>
      <c r="I1732" s="31"/>
      <c r="J1732" s="31"/>
      <c r="K1732" s="31"/>
      <c r="L1732" s="31"/>
      <c r="M1732" s="31"/>
      <c r="N1732" s="31"/>
      <c r="O1732" s="31"/>
      <c r="P1732" s="31">
        <f>P1733</f>
        <v>0</v>
      </c>
      <c r="Q1732" s="31">
        <f>Q1733</f>
        <v>0</v>
      </c>
      <c r="R1732" s="31">
        <f>R1733</f>
        <v>7557.8530000000001</v>
      </c>
      <c r="S1732" s="31">
        <f>S1733</f>
        <v>0</v>
      </c>
      <c r="T1732" s="31">
        <f>T1733</f>
        <v>0</v>
      </c>
      <c r="U1732" s="31">
        <f>U1733</f>
        <v>0</v>
      </c>
      <c r="V1732" s="31">
        <f>V1733</f>
        <v>0</v>
      </c>
      <c r="W1732" s="31">
        <f>W1733</f>
        <v>0</v>
      </c>
      <c r="X1732" s="31">
        <f>X1733</f>
        <v>0</v>
      </c>
      <c r="Y1732" s="31">
        <f>Y1733</f>
        <v>0</v>
      </c>
      <c r="Z1732" s="31">
        <f>Z1733</f>
        <v>0</v>
      </c>
      <c r="AA1732" s="31">
        <f>AA1733</f>
        <v>0</v>
      </c>
      <c r="AB1732" s="31">
        <f>AB1733</f>
        <v>0</v>
      </c>
      <c r="AC1732" s="31">
        <f t="shared" si="4226"/>
        <v>7557.8530000000001</v>
      </c>
      <c r="AD1732" s="31">
        <f t="shared" si="4227"/>
        <v>0</v>
      </c>
      <c r="AE1732" s="31">
        <f t="shared" si="4228"/>
        <v>0</v>
      </c>
      <c r="AF1732" s="31">
        <f>AF1733</f>
        <v>0</v>
      </c>
      <c r="AG1732" s="31">
        <f t="shared" si="4229"/>
        <v>7557.8530000000001</v>
      </c>
      <c r="AH1732" s="31">
        <f t="shared" si="4230"/>
        <v>0</v>
      </c>
      <c r="AI1732" s="31">
        <f t="shared" si="4231"/>
        <v>0</v>
      </c>
      <c r="AJ1732" s="31">
        <f>AJ1733</f>
        <v>0</v>
      </c>
      <c r="AK1732" s="31">
        <f>AK1733</f>
        <v>0</v>
      </c>
      <c r="AL1732" s="31">
        <f>AL1733</f>
        <v>0</v>
      </c>
      <c r="AM1732" s="31">
        <f>AM1733</f>
        <v>0</v>
      </c>
      <c r="AN1732" s="31">
        <f>AN1733</f>
        <v>0</v>
      </c>
      <c r="AO1732" s="31">
        <f>AO1733</f>
        <v>0</v>
      </c>
      <c r="AP1732" s="31">
        <f>AP1733</f>
        <v>0</v>
      </c>
      <c r="AQ1732" s="31">
        <f>AQ1733</f>
        <v>0</v>
      </c>
      <c r="AR1732" s="31">
        <f>AR1733</f>
        <v>0</v>
      </c>
      <c r="AS1732" s="31">
        <f t="shared" si="4223"/>
        <v>7557.8530000000001</v>
      </c>
      <c r="AT1732" s="31">
        <f t="shared" si="4224"/>
        <v>0</v>
      </c>
      <c r="AU1732" s="31">
        <f t="shared" si="4225"/>
        <v>0</v>
      </c>
      <c r="AV1732" s="31">
        <f>AV1733</f>
        <v>0</v>
      </c>
      <c r="AW1732" s="32"/>
      <c r="AX1732" s="32"/>
      <c r="AY1732" s="1"/>
      <c r="AZ1732" s="1"/>
      <c r="BA1732" s="1"/>
      <c r="BB1732" s="1"/>
      <c r="BC1732" s="1"/>
      <c r="BD1732" s="1"/>
      <c r="BE1732" s="1"/>
    </row>
    <row r="1733" ht="31.5">
      <c r="A1733" s="29" t="s">
        <v>598</v>
      </c>
      <c r="B1733" s="29" t="s">
        <v>27</v>
      </c>
      <c r="C1733" s="29" t="s">
        <v>29</v>
      </c>
      <c r="D1733" s="29" t="s">
        <v>604</v>
      </c>
      <c r="E1733" s="29" t="s">
        <v>335</v>
      </c>
      <c r="F1733" s="30" t="s">
        <v>336</v>
      </c>
      <c r="G1733" s="31"/>
      <c r="H1733" s="31"/>
      <c r="I1733" s="31"/>
      <c r="J1733" s="31"/>
      <c r="K1733" s="31"/>
      <c r="L1733" s="31"/>
      <c r="M1733" s="31"/>
      <c r="N1733" s="31"/>
      <c r="O1733" s="31"/>
      <c r="P1733" s="31"/>
      <c r="Q1733" s="31"/>
      <c r="R1733" s="31">
        <v>7557.8530000000001</v>
      </c>
      <c r="S1733" s="31"/>
      <c r="T1733" s="31"/>
      <c r="U1733" s="31"/>
      <c r="V1733" s="31"/>
      <c r="W1733" s="31"/>
      <c r="X1733" s="31"/>
      <c r="Y1733" s="31"/>
      <c r="Z1733" s="31"/>
      <c r="AA1733" s="31"/>
      <c r="AB1733" s="31"/>
      <c r="AC1733" s="31">
        <f t="shared" si="4226"/>
        <v>7557.8530000000001</v>
      </c>
      <c r="AD1733" s="31">
        <f t="shared" si="4227"/>
        <v>0</v>
      </c>
      <c r="AE1733" s="31">
        <f t="shared" si="4228"/>
        <v>0</v>
      </c>
      <c r="AF1733" s="31"/>
      <c r="AG1733" s="31">
        <f t="shared" si="4229"/>
        <v>7557.8530000000001</v>
      </c>
      <c r="AH1733" s="31">
        <f t="shared" si="4230"/>
        <v>0</v>
      </c>
      <c r="AI1733" s="31">
        <f t="shared" si="4231"/>
        <v>0</v>
      </c>
      <c r="AJ1733" s="31"/>
      <c r="AK1733" s="31"/>
      <c r="AL1733" s="31"/>
      <c r="AM1733" s="31"/>
      <c r="AN1733" s="31"/>
      <c r="AO1733" s="31"/>
      <c r="AP1733" s="31"/>
      <c r="AQ1733" s="31"/>
      <c r="AR1733" s="31"/>
      <c r="AS1733" s="31">
        <f t="shared" si="4223"/>
        <v>7557.8530000000001</v>
      </c>
      <c r="AT1733" s="31">
        <f t="shared" si="4224"/>
        <v>0</v>
      </c>
      <c r="AU1733" s="31">
        <f t="shared" si="4225"/>
        <v>0</v>
      </c>
      <c r="AV1733" s="31"/>
      <c r="AW1733" s="32"/>
      <c r="AX1733" s="32"/>
      <c r="AY1733" s="1"/>
      <c r="AZ1733" s="1"/>
      <c r="BA1733" s="1"/>
      <c r="BB1733" s="1"/>
      <c r="BC1733" s="1"/>
      <c r="BD1733" s="1"/>
      <c r="BE1733" s="1"/>
    </row>
    <row r="1734" ht="31.5">
      <c r="A1734" s="29" t="s">
        <v>598</v>
      </c>
      <c r="B1734" s="29" t="s">
        <v>27</v>
      </c>
      <c r="C1734" s="29" t="s">
        <v>29</v>
      </c>
      <c r="D1734" s="29" t="s">
        <v>606</v>
      </c>
      <c r="E1734" s="29"/>
      <c r="F1734" s="30" t="s">
        <v>607</v>
      </c>
      <c r="G1734" s="31"/>
      <c r="H1734" s="31"/>
      <c r="I1734" s="31"/>
      <c r="J1734" s="31"/>
      <c r="K1734" s="31"/>
      <c r="L1734" s="31"/>
      <c r="M1734" s="31"/>
      <c r="N1734" s="31"/>
      <c r="O1734" s="31"/>
      <c r="P1734" s="31">
        <f>P1735</f>
        <v>0</v>
      </c>
      <c r="Q1734" s="31">
        <f>Q1735</f>
        <v>0</v>
      </c>
      <c r="R1734" s="31">
        <f>R1735</f>
        <v>21618.881000000001</v>
      </c>
      <c r="S1734" s="31">
        <f>S1735</f>
        <v>0</v>
      </c>
      <c r="T1734" s="31">
        <f>T1735</f>
        <v>0</v>
      </c>
      <c r="U1734" s="31">
        <f>U1735</f>
        <v>0</v>
      </c>
      <c r="V1734" s="31">
        <f>V1735</f>
        <v>0</v>
      </c>
      <c r="W1734" s="31">
        <f>W1735</f>
        <v>0</v>
      </c>
      <c r="X1734" s="31">
        <f>X1735</f>
        <v>0</v>
      </c>
      <c r="Y1734" s="31">
        <f>Y1735</f>
        <v>0</v>
      </c>
      <c r="Z1734" s="31">
        <f>Z1735</f>
        <v>0</v>
      </c>
      <c r="AA1734" s="31">
        <f>AA1735</f>
        <v>0</v>
      </c>
      <c r="AB1734" s="31">
        <f>AB1735</f>
        <v>0</v>
      </c>
      <c r="AC1734" s="31">
        <f t="shared" si="4226"/>
        <v>21618.881000000001</v>
      </c>
      <c r="AD1734" s="31">
        <f t="shared" si="4227"/>
        <v>0</v>
      </c>
      <c r="AE1734" s="31">
        <f t="shared" si="4228"/>
        <v>0</v>
      </c>
      <c r="AF1734" s="31">
        <f>AF1735</f>
        <v>0</v>
      </c>
      <c r="AG1734" s="31">
        <f t="shared" si="4229"/>
        <v>21618.881000000001</v>
      </c>
      <c r="AH1734" s="31">
        <f t="shared" si="4230"/>
        <v>0</v>
      </c>
      <c r="AI1734" s="31">
        <f t="shared" si="4231"/>
        <v>0</v>
      </c>
      <c r="AJ1734" s="31">
        <f>AJ1735</f>
        <v>0</v>
      </c>
      <c r="AK1734" s="31">
        <f>AK1735</f>
        <v>90.280000000000001</v>
      </c>
      <c r="AL1734" s="31">
        <f>AL1735</f>
        <v>0</v>
      </c>
      <c r="AM1734" s="31">
        <f>AM1735</f>
        <v>0</v>
      </c>
      <c r="AN1734" s="31">
        <f>AN1735</f>
        <v>0</v>
      </c>
      <c r="AO1734" s="31">
        <f>AO1735</f>
        <v>0</v>
      </c>
      <c r="AP1734" s="31">
        <f>AP1735</f>
        <v>0</v>
      </c>
      <c r="AQ1734" s="31">
        <f>AQ1735</f>
        <v>0</v>
      </c>
      <c r="AR1734" s="31">
        <f>AR1735</f>
        <v>0</v>
      </c>
      <c r="AS1734" s="31">
        <f t="shared" si="4223"/>
        <v>21709.161</v>
      </c>
      <c r="AT1734" s="31">
        <f t="shared" si="4224"/>
        <v>0</v>
      </c>
      <c r="AU1734" s="31">
        <f t="shared" si="4225"/>
        <v>0</v>
      </c>
      <c r="AV1734" s="31">
        <f>AV1735</f>
        <v>0</v>
      </c>
      <c r="AW1734" s="32"/>
      <c r="AX1734" s="32"/>
      <c r="AY1734" s="1"/>
      <c r="AZ1734" s="1"/>
      <c r="BA1734" s="1"/>
      <c r="BB1734" s="1"/>
      <c r="BC1734" s="1"/>
      <c r="BD1734" s="1"/>
      <c r="BE1734" s="1"/>
    </row>
    <row r="1735" ht="31.5">
      <c r="A1735" s="29" t="s">
        <v>598</v>
      </c>
      <c r="B1735" s="29" t="s">
        <v>27</v>
      </c>
      <c r="C1735" s="29" t="s">
        <v>29</v>
      </c>
      <c r="D1735" s="29" t="s">
        <v>606</v>
      </c>
      <c r="E1735" s="29" t="s">
        <v>335</v>
      </c>
      <c r="F1735" s="30" t="s">
        <v>336</v>
      </c>
      <c r="G1735" s="31"/>
      <c r="H1735" s="31"/>
      <c r="I1735" s="31"/>
      <c r="J1735" s="31"/>
      <c r="K1735" s="31"/>
      <c r="L1735" s="31"/>
      <c r="M1735" s="31"/>
      <c r="N1735" s="31"/>
      <c r="O1735" s="31"/>
      <c r="P1735" s="31"/>
      <c r="Q1735" s="31"/>
      <c r="R1735" s="31">
        <v>21618.881000000001</v>
      </c>
      <c r="S1735" s="31"/>
      <c r="T1735" s="31"/>
      <c r="U1735" s="31"/>
      <c r="V1735" s="31"/>
      <c r="W1735" s="31"/>
      <c r="X1735" s="31"/>
      <c r="Y1735" s="31"/>
      <c r="Z1735" s="31"/>
      <c r="AA1735" s="31"/>
      <c r="AB1735" s="31"/>
      <c r="AC1735" s="31">
        <f t="shared" si="4226"/>
        <v>21618.881000000001</v>
      </c>
      <c r="AD1735" s="31">
        <f t="shared" si="4227"/>
        <v>0</v>
      </c>
      <c r="AE1735" s="31">
        <f t="shared" si="4228"/>
        <v>0</v>
      </c>
      <c r="AF1735" s="31"/>
      <c r="AG1735" s="31">
        <f t="shared" si="4229"/>
        <v>21618.881000000001</v>
      </c>
      <c r="AH1735" s="31">
        <f t="shared" si="4230"/>
        <v>0</v>
      </c>
      <c r="AI1735" s="31">
        <f t="shared" si="4231"/>
        <v>0</v>
      </c>
      <c r="AJ1735" s="31"/>
      <c r="AK1735" s="31">
        <v>90.280000000000001</v>
      </c>
      <c r="AL1735" s="31"/>
      <c r="AM1735" s="31"/>
      <c r="AN1735" s="31"/>
      <c r="AO1735" s="31"/>
      <c r="AP1735" s="31"/>
      <c r="AQ1735" s="31"/>
      <c r="AR1735" s="31"/>
      <c r="AS1735" s="31">
        <f t="shared" si="4223"/>
        <v>21709.161</v>
      </c>
      <c r="AT1735" s="31">
        <f t="shared" si="4224"/>
        <v>0</v>
      </c>
      <c r="AU1735" s="31">
        <f t="shared" si="4225"/>
        <v>0</v>
      </c>
      <c r="AV1735" s="31"/>
      <c r="AW1735" s="32"/>
      <c r="AX1735" s="32"/>
      <c r="AY1735" s="1"/>
      <c r="AZ1735" s="1"/>
      <c r="BA1735" s="1"/>
      <c r="BB1735" s="1"/>
      <c r="BC1735" s="1"/>
      <c r="BD1735" s="1"/>
      <c r="BE1735" s="1"/>
    </row>
    <row r="1736" ht="63">
      <c r="A1736" s="29" t="s">
        <v>598</v>
      </c>
      <c r="B1736" s="29" t="s">
        <v>27</v>
      </c>
      <c r="C1736" s="29" t="s">
        <v>29</v>
      </c>
      <c r="D1736" s="29" t="s">
        <v>608</v>
      </c>
      <c r="E1736" s="36"/>
      <c r="F1736" s="30" t="s">
        <v>609</v>
      </c>
      <c r="G1736" s="31">
        <f>G1737</f>
        <v>32708.599999999999</v>
      </c>
      <c r="H1736" s="31">
        <f>H1737</f>
        <v>0</v>
      </c>
      <c r="I1736" s="31">
        <f>I1737</f>
        <v>0</v>
      </c>
      <c r="J1736" s="31">
        <f>J1737</f>
        <v>0</v>
      </c>
      <c r="K1736" s="31">
        <f>K1737</f>
        <v>0</v>
      </c>
      <c r="L1736" s="31">
        <f>L1737</f>
        <v>0</v>
      </c>
      <c r="M1736" s="31">
        <f t="shared" si="4262"/>
        <v>32708.599999999999</v>
      </c>
      <c r="N1736" s="31">
        <f t="shared" si="4263"/>
        <v>0</v>
      </c>
      <c r="O1736" s="31">
        <f t="shared" si="4264"/>
        <v>0</v>
      </c>
      <c r="P1736" s="31">
        <f>P1737</f>
        <v>0</v>
      </c>
      <c r="Q1736" s="31">
        <f>Q1737</f>
        <v>0</v>
      </c>
      <c r="R1736" s="31">
        <f>R1737</f>
        <v>0</v>
      </c>
      <c r="S1736" s="31">
        <f>S1737</f>
        <v>-31475.856</v>
      </c>
      <c r="T1736" s="31">
        <f>T1737</f>
        <v>0</v>
      </c>
      <c r="U1736" s="31">
        <f>U1737</f>
        <v>0</v>
      </c>
      <c r="V1736" s="31">
        <f>V1737</f>
        <v>0</v>
      </c>
      <c r="W1736" s="31">
        <f>W1737</f>
        <v>0</v>
      </c>
      <c r="X1736" s="31">
        <f>X1737</f>
        <v>0</v>
      </c>
      <c r="Y1736" s="31">
        <f>Y1737</f>
        <v>0</v>
      </c>
      <c r="Z1736" s="31">
        <f>Z1737</f>
        <v>0</v>
      </c>
      <c r="AA1736" s="31">
        <f>AA1737</f>
        <v>31475.856</v>
      </c>
      <c r="AB1736" s="31">
        <f>AB1737</f>
        <v>0</v>
      </c>
      <c r="AC1736" s="31">
        <f t="shared" si="4226"/>
        <v>1232.7439999999988</v>
      </c>
      <c r="AD1736" s="31">
        <f t="shared" si="4227"/>
        <v>0</v>
      </c>
      <c r="AE1736" s="31">
        <f t="shared" si="4228"/>
        <v>31475.856</v>
      </c>
      <c r="AF1736" s="31">
        <f>AF1737</f>
        <v>0</v>
      </c>
      <c r="AG1736" s="31">
        <f t="shared" si="4229"/>
        <v>1232.7439999999988</v>
      </c>
      <c r="AH1736" s="31">
        <f t="shared" si="4230"/>
        <v>0</v>
      </c>
      <c r="AI1736" s="31">
        <f t="shared" si="4231"/>
        <v>31475.856</v>
      </c>
      <c r="AJ1736" s="31">
        <f>AJ1737</f>
        <v>0</v>
      </c>
      <c r="AK1736" s="31">
        <f>AK1737</f>
        <v>0</v>
      </c>
      <c r="AL1736" s="31">
        <f>AL1737</f>
        <v>0</v>
      </c>
      <c r="AM1736" s="31">
        <f>AM1737</f>
        <v>0</v>
      </c>
      <c r="AN1736" s="31">
        <f>AN1737</f>
        <v>0</v>
      </c>
      <c r="AO1736" s="31">
        <f>AO1737</f>
        <v>0</v>
      </c>
      <c r="AP1736" s="31">
        <f>AP1737</f>
        <v>0</v>
      </c>
      <c r="AQ1736" s="31">
        <f>AQ1737</f>
        <v>0</v>
      </c>
      <c r="AR1736" s="31">
        <f>AR1737</f>
        <v>0</v>
      </c>
      <c r="AS1736" s="31">
        <f t="shared" si="4223"/>
        <v>1232.7439999999988</v>
      </c>
      <c r="AT1736" s="31">
        <f t="shared" si="4224"/>
        <v>0</v>
      </c>
      <c r="AU1736" s="31">
        <f t="shared" si="4225"/>
        <v>31475.856</v>
      </c>
      <c r="AV1736" s="31">
        <f>AV1737</f>
        <v>0</v>
      </c>
      <c r="AW1736" s="32"/>
      <c r="AX1736" s="32"/>
      <c r="AY1736" s="1"/>
      <c r="AZ1736" s="1"/>
      <c r="BA1736" s="1"/>
      <c r="BB1736" s="1"/>
      <c r="BC1736" s="1"/>
      <c r="BD1736" s="1"/>
      <c r="BE1736" s="1"/>
    </row>
    <row r="1737" ht="31.5">
      <c r="A1737" s="29" t="s">
        <v>598</v>
      </c>
      <c r="B1737" s="29" t="s">
        <v>27</v>
      </c>
      <c r="C1737" s="29" t="s">
        <v>29</v>
      </c>
      <c r="D1737" s="29" t="s">
        <v>608</v>
      </c>
      <c r="E1737" s="29" t="s">
        <v>335</v>
      </c>
      <c r="F1737" s="30" t="s">
        <v>336</v>
      </c>
      <c r="G1737" s="31">
        <v>32708.599999999999</v>
      </c>
      <c r="H1737" s="31"/>
      <c r="I1737" s="31"/>
      <c r="J1737" s="31"/>
      <c r="K1737" s="31"/>
      <c r="L1737" s="31"/>
      <c r="M1737" s="31">
        <f t="shared" si="4262"/>
        <v>32708.599999999999</v>
      </c>
      <c r="N1737" s="31">
        <f t="shared" si="4263"/>
        <v>0</v>
      </c>
      <c r="O1737" s="31">
        <f t="shared" si="4264"/>
        <v>0</v>
      </c>
      <c r="P1737" s="31"/>
      <c r="Q1737" s="31"/>
      <c r="R1737" s="31"/>
      <c r="S1737" s="31">
        <v>-31475.856</v>
      </c>
      <c r="T1737" s="31"/>
      <c r="U1737" s="31"/>
      <c r="V1737" s="31"/>
      <c r="W1737" s="31"/>
      <c r="X1737" s="31"/>
      <c r="Y1737" s="31"/>
      <c r="Z1737" s="31"/>
      <c r="AA1737" s="31">
        <v>31475.856</v>
      </c>
      <c r="AB1737" s="31"/>
      <c r="AC1737" s="31">
        <f t="shared" si="4226"/>
        <v>1232.7439999999988</v>
      </c>
      <c r="AD1737" s="31">
        <f t="shared" si="4227"/>
        <v>0</v>
      </c>
      <c r="AE1737" s="31">
        <f t="shared" si="4228"/>
        <v>31475.856</v>
      </c>
      <c r="AF1737" s="31"/>
      <c r="AG1737" s="31">
        <f t="shared" si="4229"/>
        <v>1232.7439999999988</v>
      </c>
      <c r="AH1737" s="31">
        <f t="shared" si="4230"/>
        <v>0</v>
      </c>
      <c r="AI1737" s="31">
        <f t="shared" si="4231"/>
        <v>31475.856</v>
      </c>
      <c r="AJ1737" s="31"/>
      <c r="AK1737" s="31"/>
      <c r="AL1737" s="31"/>
      <c r="AM1737" s="31"/>
      <c r="AN1737" s="31"/>
      <c r="AO1737" s="31"/>
      <c r="AP1737" s="31"/>
      <c r="AQ1737" s="31"/>
      <c r="AR1737" s="31"/>
      <c r="AS1737" s="31">
        <f t="shared" si="4223"/>
        <v>1232.7439999999988</v>
      </c>
      <c r="AT1737" s="31">
        <f t="shared" si="4224"/>
        <v>0</v>
      </c>
      <c r="AU1737" s="31">
        <f t="shared" si="4225"/>
        <v>31475.856</v>
      </c>
      <c r="AV1737" s="31"/>
      <c r="AW1737" s="32"/>
      <c r="AX1737" s="32"/>
      <c r="AY1737" s="1"/>
      <c r="AZ1737" s="1"/>
      <c r="BA1737" s="1"/>
      <c r="BB1737" s="1"/>
      <c r="BC1737" s="1"/>
      <c r="BD1737" s="1"/>
      <c r="BE1737" s="1"/>
    </row>
    <row r="1738" ht="31.5">
      <c r="A1738" s="29" t="s">
        <v>598</v>
      </c>
      <c r="B1738" s="29" t="s">
        <v>27</v>
      </c>
      <c r="C1738" s="29" t="s">
        <v>29</v>
      </c>
      <c r="D1738" s="29" t="s">
        <v>55</v>
      </c>
      <c r="E1738" s="36"/>
      <c r="F1738" s="30" t="s">
        <v>56</v>
      </c>
      <c r="G1738" s="31">
        <f>G1739</f>
        <v>159737</v>
      </c>
      <c r="H1738" s="31">
        <f>H1739</f>
        <v>150</v>
      </c>
      <c r="I1738" s="31">
        <f>I1739</f>
        <v>150</v>
      </c>
      <c r="J1738" s="31">
        <f>J1739</f>
        <v>-40664.067999999999</v>
      </c>
      <c r="K1738" s="31">
        <f>K1739</f>
        <v>0</v>
      </c>
      <c r="L1738" s="31">
        <f>L1739</f>
        <v>0</v>
      </c>
      <c r="M1738" s="31">
        <f t="shared" si="4262"/>
        <v>119072.932</v>
      </c>
      <c r="N1738" s="31">
        <f t="shared" si="4263"/>
        <v>150</v>
      </c>
      <c r="O1738" s="31">
        <f t="shared" si="4264"/>
        <v>150</v>
      </c>
      <c r="P1738" s="31">
        <f>P1739</f>
        <v>0</v>
      </c>
      <c r="Q1738" s="31">
        <f>Q1739</f>
        <v>0</v>
      </c>
      <c r="R1738" s="31">
        <f>R1739</f>
        <v>0</v>
      </c>
      <c r="S1738" s="31">
        <f>S1739</f>
        <v>0</v>
      </c>
      <c r="T1738" s="31">
        <f>T1739</f>
        <v>0</v>
      </c>
      <c r="U1738" s="31">
        <f>U1739</f>
        <v>0</v>
      </c>
      <c r="V1738" s="31">
        <f>V1739</f>
        <v>0</v>
      </c>
      <c r="W1738" s="31">
        <f>W1739</f>
        <v>0</v>
      </c>
      <c r="X1738" s="31">
        <f>X1739</f>
        <v>0</v>
      </c>
      <c r="Y1738" s="31">
        <f>Y1739</f>
        <v>0</v>
      </c>
      <c r="Z1738" s="31">
        <f>Z1739</f>
        <v>0</v>
      </c>
      <c r="AA1738" s="31">
        <f>AA1739</f>
        <v>0</v>
      </c>
      <c r="AB1738" s="31">
        <f>AB1739</f>
        <v>0</v>
      </c>
      <c r="AC1738" s="31">
        <f t="shared" si="4226"/>
        <v>119072.932</v>
      </c>
      <c r="AD1738" s="31">
        <f t="shared" si="4227"/>
        <v>150</v>
      </c>
      <c r="AE1738" s="31">
        <f t="shared" si="4228"/>
        <v>150</v>
      </c>
      <c r="AF1738" s="31">
        <f>AF1739</f>
        <v>0</v>
      </c>
      <c r="AG1738" s="31">
        <f t="shared" si="4229"/>
        <v>119072.932</v>
      </c>
      <c r="AH1738" s="31">
        <f t="shared" si="4230"/>
        <v>150</v>
      </c>
      <c r="AI1738" s="31">
        <f t="shared" si="4231"/>
        <v>150</v>
      </c>
      <c r="AJ1738" s="31">
        <f>AJ1739</f>
        <v>0</v>
      </c>
      <c r="AK1738" s="31">
        <f>AK1739</f>
        <v>16.065000000000001</v>
      </c>
      <c r="AL1738" s="31">
        <f>AL1739</f>
        <v>0</v>
      </c>
      <c r="AM1738" s="31">
        <f>AM1739</f>
        <v>0</v>
      </c>
      <c r="AN1738" s="31">
        <f>AN1739</f>
        <v>0</v>
      </c>
      <c r="AO1738" s="31">
        <f>AO1739</f>
        <v>0</v>
      </c>
      <c r="AP1738" s="31">
        <f>AP1739</f>
        <v>0</v>
      </c>
      <c r="AQ1738" s="31">
        <f>AQ1739</f>
        <v>0</v>
      </c>
      <c r="AR1738" s="31">
        <f>AR1739</f>
        <v>0</v>
      </c>
      <c r="AS1738" s="31">
        <f t="shared" si="4223"/>
        <v>119088.997</v>
      </c>
      <c r="AT1738" s="31">
        <f t="shared" si="4224"/>
        <v>150</v>
      </c>
      <c r="AU1738" s="31">
        <f t="shared" si="4225"/>
        <v>150</v>
      </c>
      <c r="AV1738" s="31">
        <f>AV1739</f>
        <v>0</v>
      </c>
      <c r="AW1738" s="32"/>
      <c r="AX1738" s="32"/>
      <c r="AY1738" s="1"/>
      <c r="AZ1738" s="1"/>
      <c r="BA1738" s="1"/>
      <c r="BB1738" s="1"/>
      <c r="BC1738" s="1"/>
      <c r="BD1738" s="1"/>
      <c r="BE1738" s="1"/>
    </row>
    <row r="1739">
      <c r="A1739" s="29" t="s">
        <v>598</v>
      </c>
      <c r="B1739" s="29" t="s">
        <v>27</v>
      </c>
      <c r="C1739" s="29" t="s">
        <v>29</v>
      </c>
      <c r="D1739" s="29" t="s">
        <v>57</v>
      </c>
      <c r="E1739" s="36"/>
      <c r="F1739" s="30" t="s">
        <v>58</v>
      </c>
      <c r="G1739" s="31">
        <f>G1740+G1742</f>
        <v>159737</v>
      </c>
      <c r="H1739" s="31">
        <f>H1740+H1742</f>
        <v>150</v>
      </c>
      <c r="I1739" s="31">
        <f>I1740+I1742</f>
        <v>150</v>
      </c>
      <c r="J1739" s="31">
        <f>J1740+J1742</f>
        <v>-40664.067999999999</v>
      </c>
      <c r="K1739" s="31">
        <f>K1740+K1742</f>
        <v>0</v>
      </c>
      <c r="L1739" s="31">
        <f>L1740+L1742</f>
        <v>0</v>
      </c>
      <c r="M1739" s="31">
        <f t="shared" si="4262"/>
        <v>119072.932</v>
      </c>
      <c r="N1739" s="31">
        <f t="shared" si="4263"/>
        <v>150</v>
      </c>
      <c r="O1739" s="31">
        <f t="shared" si="4264"/>
        <v>150</v>
      </c>
      <c r="P1739" s="31">
        <f>P1740+P1742</f>
        <v>0</v>
      </c>
      <c r="Q1739" s="31">
        <f>Q1740+Q1742</f>
        <v>0</v>
      </c>
      <c r="R1739" s="31">
        <f>R1740+R1742</f>
        <v>0</v>
      </c>
      <c r="S1739" s="31">
        <f>S1740+S1742</f>
        <v>0</v>
      </c>
      <c r="T1739" s="31">
        <f>T1740+T1742</f>
        <v>0</v>
      </c>
      <c r="U1739" s="31">
        <f>U1740+U1742</f>
        <v>0</v>
      </c>
      <c r="V1739" s="31">
        <f>V1740+V1742</f>
        <v>0</v>
      </c>
      <c r="W1739" s="31">
        <f>W1740+W1742</f>
        <v>0</v>
      </c>
      <c r="X1739" s="31">
        <f>X1740+X1742</f>
        <v>0</v>
      </c>
      <c r="Y1739" s="31">
        <f>Y1740+Y1742</f>
        <v>0</v>
      </c>
      <c r="Z1739" s="31">
        <f>Z1740+Z1742</f>
        <v>0</v>
      </c>
      <c r="AA1739" s="31">
        <f>AA1740+AA1742</f>
        <v>0</v>
      </c>
      <c r="AB1739" s="31">
        <f>AB1740+AB1742</f>
        <v>0</v>
      </c>
      <c r="AC1739" s="31">
        <f t="shared" si="4226"/>
        <v>119072.932</v>
      </c>
      <c r="AD1739" s="31">
        <f t="shared" si="4227"/>
        <v>150</v>
      </c>
      <c r="AE1739" s="31">
        <f t="shared" si="4228"/>
        <v>150</v>
      </c>
      <c r="AF1739" s="31">
        <f>AF1740+AF1742</f>
        <v>0</v>
      </c>
      <c r="AG1739" s="31">
        <f t="shared" si="4229"/>
        <v>119072.932</v>
      </c>
      <c r="AH1739" s="31">
        <f t="shared" si="4230"/>
        <v>150</v>
      </c>
      <c r="AI1739" s="31">
        <f t="shared" si="4231"/>
        <v>150</v>
      </c>
      <c r="AJ1739" s="31">
        <f>AJ1740+AJ1742</f>
        <v>0</v>
      </c>
      <c r="AK1739" s="31">
        <f>AK1740+AK1742</f>
        <v>16.065000000000001</v>
      </c>
      <c r="AL1739" s="31">
        <f>AL1740+AL1742</f>
        <v>0</v>
      </c>
      <c r="AM1739" s="31">
        <f>AM1740+AM1742</f>
        <v>0</v>
      </c>
      <c r="AN1739" s="31">
        <f>AN1740+AN1742</f>
        <v>0</v>
      </c>
      <c r="AO1739" s="31">
        <f>AO1740+AO1742</f>
        <v>0</v>
      </c>
      <c r="AP1739" s="31">
        <f>AP1740+AP1742</f>
        <v>0</v>
      </c>
      <c r="AQ1739" s="31">
        <f>AQ1740+AQ1742</f>
        <v>0</v>
      </c>
      <c r="AR1739" s="31">
        <f>AR1740+AR1742</f>
        <v>0</v>
      </c>
      <c r="AS1739" s="31">
        <f t="shared" si="4223"/>
        <v>119088.997</v>
      </c>
      <c r="AT1739" s="31">
        <f t="shared" si="4224"/>
        <v>150</v>
      </c>
      <c r="AU1739" s="31">
        <f t="shared" si="4225"/>
        <v>150</v>
      </c>
      <c r="AV1739" s="31">
        <f>AV1740+AV1742</f>
        <v>0</v>
      </c>
      <c r="AW1739" s="32"/>
      <c r="AX1739" s="32"/>
      <c r="AY1739" s="1"/>
      <c r="AZ1739" s="1"/>
      <c r="BA1739" s="1"/>
      <c r="BB1739" s="1"/>
      <c r="BC1739" s="1"/>
      <c r="BD1739" s="1"/>
      <c r="BE1739" s="1"/>
    </row>
    <row r="1740" ht="31.5">
      <c r="A1740" s="29" t="s">
        <v>598</v>
      </c>
      <c r="B1740" s="29" t="s">
        <v>27</v>
      </c>
      <c r="C1740" s="29" t="s">
        <v>29</v>
      </c>
      <c r="D1740" s="15" t="s">
        <v>102</v>
      </c>
      <c r="E1740" s="36"/>
      <c r="F1740" s="30" t="s">
        <v>103</v>
      </c>
      <c r="G1740" s="31">
        <f>G1741</f>
        <v>150</v>
      </c>
      <c r="H1740" s="31">
        <f>H1741</f>
        <v>150</v>
      </c>
      <c r="I1740" s="31">
        <f>I1741</f>
        <v>150</v>
      </c>
      <c r="J1740" s="31">
        <f>J1741</f>
        <v>0</v>
      </c>
      <c r="K1740" s="31">
        <f>K1741</f>
        <v>0</v>
      </c>
      <c r="L1740" s="31">
        <f>L1741</f>
        <v>0</v>
      </c>
      <c r="M1740" s="31">
        <f t="shared" si="4262"/>
        <v>150</v>
      </c>
      <c r="N1740" s="31">
        <f t="shared" si="4263"/>
        <v>150</v>
      </c>
      <c r="O1740" s="31">
        <f t="shared" si="4264"/>
        <v>150</v>
      </c>
      <c r="P1740" s="31">
        <f>P1741</f>
        <v>0</v>
      </c>
      <c r="Q1740" s="31">
        <f>Q1741</f>
        <v>0</v>
      </c>
      <c r="R1740" s="31">
        <f>R1741</f>
        <v>0</v>
      </c>
      <c r="S1740" s="31">
        <f>S1741</f>
        <v>0</v>
      </c>
      <c r="T1740" s="31">
        <f>T1741</f>
        <v>0</v>
      </c>
      <c r="U1740" s="31">
        <f>U1741</f>
        <v>0</v>
      </c>
      <c r="V1740" s="31">
        <f>V1741</f>
        <v>0</v>
      </c>
      <c r="W1740" s="31">
        <f>W1741</f>
        <v>0</v>
      </c>
      <c r="X1740" s="31">
        <f>X1741</f>
        <v>0</v>
      </c>
      <c r="Y1740" s="31">
        <f>Y1741</f>
        <v>0</v>
      </c>
      <c r="Z1740" s="31">
        <f>Z1741</f>
        <v>0</v>
      </c>
      <c r="AA1740" s="31">
        <f>AA1741</f>
        <v>0</v>
      </c>
      <c r="AB1740" s="31">
        <f>AB1741</f>
        <v>0</v>
      </c>
      <c r="AC1740" s="31">
        <f t="shared" si="4226"/>
        <v>150</v>
      </c>
      <c r="AD1740" s="31">
        <f t="shared" si="4227"/>
        <v>150</v>
      </c>
      <c r="AE1740" s="31">
        <f t="shared" si="4228"/>
        <v>150</v>
      </c>
      <c r="AF1740" s="31">
        <f>AF1741</f>
        <v>0</v>
      </c>
      <c r="AG1740" s="31">
        <f t="shared" si="4229"/>
        <v>150</v>
      </c>
      <c r="AH1740" s="31">
        <f t="shared" si="4230"/>
        <v>150</v>
      </c>
      <c r="AI1740" s="31">
        <f t="shared" si="4231"/>
        <v>150</v>
      </c>
      <c r="AJ1740" s="31">
        <f>AJ1741</f>
        <v>0</v>
      </c>
      <c r="AK1740" s="31">
        <f>AK1741</f>
        <v>0</v>
      </c>
      <c r="AL1740" s="31">
        <f>AL1741</f>
        <v>0</v>
      </c>
      <c r="AM1740" s="31">
        <f>AM1741</f>
        <v>0</v>
      </c>
      <c r="AN1740" s="31">
        <f>AN1741</f>
        <v>0</v>
      </c>
      <c r="AO1740" s="31">
        <f>AO1741</f>
        <v>0</v>
      </c>
      <c r="AP1740" s="31">
        <f>AP1741</f>
        <v>0</v>
      </c>
      <c r="AQ1740" s="31">
        <f>AQ1741</f>
        <v>0</v>
      </c>
      <c r="AR1740" s="31">
        <f>AR1741</f>
        <v>0</v>
      </c>
      <c r="AS1740" s="31">
        <f t="shared" si="4223"/>
        <v>150</v>
      </c>
      <c r="AT1740" s="31">
        <f t="shared" si="4224"/>
        <v>150</v>
      </c>
      <c r="AU1740" s="31">
        <f t="shared" si="4225"/>
        <v>150</v>
      </c>
      <c r="AV1740" s="31">
        <f>AV1741</f>
        <v>0</v>
      </c>
      <c r="AW1740" s="32"/>
      <c r="AX1740" s="32"/>
      <c r="AY1740" s="1"/>
      <c r="AZ1740" s="1"/>
      <c r="BA1740" s="1"/>
      <c r="BB1740" s="1"/>
      <c r="BC1740" s="1"/>
      <c r="BD1740" s="1"/>
      <c r="BE1740" s="1"/>
    </row>
    <row r="1741" ht="31.5">
      <c r="A1741" s="29" t="s">
        <v>598</v>
      </c>
      <c r="B1741" s="29" t="s">
        <v>27</v>
      </c>
      <c r="C1741" s="29" t="s">
        <v>29</v>
      </c>
      <c r="D1741" s="15" t="s">
        <v>102</v>
      </c>
      <c r="E1741" s="29" t="s">
        <v>39</v>
      </c>
      <c r="F1741" s="30" t="s">
        <v>40</v>
      </c>
      <c r="G1741" s="31">
        <v>150</v>
      </c>
      <c r="H1741" s="31">
        <v>150</v>
      </c>
      <c r="I1741" s="31">
        <v>150</v>
      </c>
      <c r="J1741" s="31"/>
      <c r="K1741" s="31"/>
      <c r="L1741" s="31"/>
      <c r="M1741" s="31">
        <f t="shared" si="4262"/>
        <v>150</v>
      </c>
      <c r="N1741" s="31">
        <f t="shared" si="4263"/>
        <v>150</v>
      </c>
      <c r="O1741" s="31">
        <f t="shared" si="4264"/>
        <v>150</v>
      </c>
      <c r="P1741" s="31"/>
      <c r="Q1741" s="31"/>
      <c r="R1741" s="31"/>
      <c r="S1741" s="31"/>
      <c r="T1741" s="31"/>
      <c r="U1741" s="31"/>
      <c r="V1741" s="31"/>
      <c r="W1741" s="31"/>
      <c r="X1741" s="31"/>
      <c r="Y1741" s="31"/>
      <c r="Z1741" s="31"/>
      <c r="AA1741" s="31"/>
      <c r="AB1741" s="31"/>
      <c r="AC1741" s="31">
        <f t="shared" si="4226"/>
        <v>150</v>
      </c>
      <c r="AD1741" s="31">
        <f t="shared" si="4227"/>
        <v>150</v>
      </c>
      <c r="AE1741" s="31">
        <f t="shared" si="4228"/>
        <v>150</v>
      </c>
      <c r="AF1741" s="31"/>
      <c r="AG1741" s="31">
        <f t="shared" si="4229"/>
        <v>150</v>
      </c>
      <c r="AH1741" s="31">
        <f t="shared" si="4230"/>
        <v>150</v>
      </c>
      <c r="AI1741" s="31">
        <f t="shared" si="4231"/>
        <v>150</v>
      </c>
      <c r="AJ1741" s="31"/>
      <c r="AK1741" s="31"/>
      <c r="AL1741" s="31"/>
      <c r="AM1741" s="31"/>
      <c r="AN1741" s="31"/>
      <c r="AO1741" s="31"/>
      <c r="AP1741" s="31"/>
      <c r="AQ1741" s="31"/>
      <c r="AR1741" s="31"/>
      <c r="AS1741" s="31">
        <f t="shared" si="4223"/>
        <v>150</v>
      </c>
      <c r="AT1741" s="31">
        <f t="shared" si="4224"/>
        <v>150</v>
      </c>
      <c r="AU1741" s="31">
        <f t="shared" si="4225"/>
        <v>150</v>
      </c>
      <c r="AV1741" s="31"/>
      <c r="AW1741" s="32"/>
      <c r="AX1741" s="32"/>
      <c r="AY1741" s="1"/>
      <c r="AZ1741" s="1"/>
      <c r="BA1741" s="1"/>
      <c r="BB1741" s="1"/>
      <c r="BC1741" s="1"/>
      <c r="BD1741" s="1"/>
      <c r="BE1741" s="1"/>
    </row>
    <row r="1742" ht="47.25">
      <c r="A1742" s="29" t="s">
        <v>598</v>
      </c>
      <c r="B1742" s="29" t="s">
        <v>27</v>
      </c>
      <c r="C1742" s="29" t="s">
        <v>29</v>
      </c>
      <c r="D1742" s="29" t="s">
        <v>610</v>
      </c>
      <c r="E1742" s="36"/>
      <c r="F1742" s="30" t="s">
        <v>611</v>
      </c>
      <c r="G1742" s="31">
        <f>G1743</f>
        <v>159587</v>
      </c>
      <c r="H1742" s="31">
        <f>H1743</f>
        <v>0</v>
      </c>
      <c r="I1742" s="31">
        <f>I1743</f>
        <v>0</v>
      </c>
      <c r="J1742" s="31">
        <f>J1743</f>
        <v>-40664.067999999999</v>
      </c>
      <c r="K1742" s="31">
        <f>K1743</f>
        <v>0</v>
      </c>
      <c r="L1742" s="31">
        <f>L1743</f>
        <v>0</v>
      </c>
      <c r="M1742" s="31">
        <f t="shared" si="4262"/>
        <v>118922.932</v>
      </c>
      <c r="N1742" s="31">
        <f t="shared" si="4263"/>
        <v>0</v>
      </c>
      <c r="O1742" s="31">
        <f t="shared" si="4264"/>
        <v>0</v>
      </c>
      <c r="P1742" s="31">
        <f>P1743</f>
        <v>0</v>
      </c>
      <c r="Q1742" s="31">
        <f>Q1743</f>
        <v>0</v>
      </c>
      <c r="R1742" s="31">
        <f>R1743</f>
        <v>0</v>
      </c>
      <c r="S1742" s="31">
        <f>S1743</f>
        <v>0</v>
      </c>
      <c r="T1742" s="31">
        <f>T1743</f>
        <v>0</v>
      </c>
      <c r="U1742" s="31">
        <f>U1743</f>
        <v>0</v>
      </c>
      <c r="V1742" s="31">
        <f>V1743</f>
        <v>0</v>
      </c>
      <c r="W1742" s="31">
        <f>W1743</f>
        <v>0</v>
      </c>
      <c r="X1742" s="31">
        <f>X1743</f>
        <v>0</v>
      </c>
      <c r="Y1742" s="31">
        <f>Y1743</f>
        <v>0</v>
      </c>
      <c r="Z1742" s="31">
        <f>Z1743</f>
        <v>0</v>
      </c>
      <c r="AA1742" s="31">
        <f>AA1743</f>
        <v>0</v>
      </c>
      <c r="AB1742" s="31">
        <f>AB1743</f>
        <v>0</v>
      </c>
      <c r="AC1742" s="31">
        <f t="shared" si="4226"/>
        <v>118922.932</v>
      </c>
      <c r="AD1742" s="31">
        <f t="shared" si="4227"/>
        <v>0</v>
      </c>
      <c r="AE1742" s="31">
        <f t="shared" si="4228"/>
        <v>0</v>
      </c>
      <c r="AF1742" s="31">
        <f>AF1743</f>
        <v>0</v>
      </c>
      <c r="AG1742" s="31">
        <f t="shared" si="4229"/>
        <v>118922.932</v>
      </c>
      <c r="AH1742" s="31">
        <f t="shared" si="4230"/>
        <v>0</v>
      </c>
      <c r="AI1742" s="31">
        <f t="shared" si="4231"/>
        <v>0</v>
      </c>
      <c r="AJ1742" s="31">
        <f>AJ1743</f>
        <v>0</v>
      </c>
      <c r="AK1742" s="31">
        <f>AK1743</f>
        <v>16.065000000000001</v>
      </c>
      <c r="AL1742" s="31">
        <f>AL1743</f>
        <v>0</v>
      </c>
      <c r="AM1742" s="31">
        <f>AM1743</f>
        <v>0</v>
      </c>
      <c r="AN1742" s="31">
        <f>AN1743</f>
        <v>0</v>
      </c>
      <c r="AO1742" s="31">
        <f>AO1743</f>
        <v>0</v>
      </c>
      <c r="AP1742" s="31">
        <f>AP1743</f>
        <v>0</v>
      </c>
      <c r="AQ1742" s="31">
        <f>AQ1743</f>
        <v>0</v>
      </c>
      <c r="AR1742" s="31">
        <f>AR1743</f>
        <v>0</v>
      </c>
      <c r="AS1742" s="31">
        <f t="shared" si="4223"/>
        <v>118938.997</v>
      </c>
      <c r="AT1742" s="31">
        <f t="shared" si="4224"/>
        <v>0</v>
      </c>
      <c r="AU1742" s="31">
        <f t="shared" si="4225"/>
        <v>0</v>
      </c>
      <c r="AV1742" s="31">
        <f>AV1743</f>
        <v>0</v>
      </c>
      <c r="AW1742" s="32"/>
      <c r="AX1742" s="32"/>
      <c r="AY1742" s="1"/>
      <c r="AZ1742" s="1"/>
      <c r="BA1742" s="1"/>
      <c r="BB1742" s="1"/>
      <c r="BC1742" s="1"/>
      <c r="BD1742" s="1"/>
      <c r="BE1742" s="1"/>
    </row>
    <row r="1743" ht="31.5">
      <c r="A1743" s="29" t="s">
        <v>598</v>
      </c>
      <c r="B1743" s="29" t="s">
        <v>27</v>
      </c>
      <c r="C1743" s="29" t="s">
        <v>29</v>
      </c>
      <c r="D1743" s="29" t="s">
        <v>610</v>
      </c>
      <c r="E1743" s="29" t="s">
        <v>39</v>
      </c>
      <c r="F1743" s="30" t="s">
        <v>40</v>
      </c>
      <c r="G1743" s="31">
        <v>159587</v>
      </c>
      <c r="H1743" s="31"/>
      <c r="I1743" s="31"/>
      <c r="J1743" s="33">
        <v>-40664.067999999999</v>
      </c>
      <c r="K1743" s="31"/>
      <c r="L1743" s="31"/>
      <c r="M1743" s="31">
        <f t="shared" si="4262"/>
        <v>118922.932</v>
      </c>
      <c r="N1743" s="31">
        <f t="shared" si="4263"/>
        <v>0</v>
      </c>
      <c r="O1743" s="31">
        <f t="shared" si="4264"/>
        <v>0</v>
      </c>
      <c r="P1743" s="31"/>
      <c r="Q1743" s="31"/>
      <c r="R1743" s="31"/>
      <c r="S1743" s="31"/>
      <c r="T1743" s="31"/>
      <c r="U1743" s="31"/>
      <c r="V1743" s="31"/>
      <c r="W1743" s="31"/>
      <c r="X1743" s="31"/>
      <c r="Y1743" s="31"/>
      <c r="Z1743" s="31"/>
      <c r="AA1743" s="31"/>
      <c r="AB1743" s="31"/>
      <c r="AC1743" s="31">
        <f t="shared" si="4226"/>
        <v>118922.932</v>
      </c>
      <c r="AD1743" s="31">
        <f t="shared" si="4227"/>
        <v>0</v>
      </c>
      <c r="AE1743" s="31">
        <f t="shared" si="4228"/>
        <v>0</v>
      </c>
      <c r="AF1743" s="31"/>
      <c r="AG1743" s="31">
        <f t="shared" si="4229"/>
        <v>118922.932</v>
      </c>
      <c r="AH1743" s="31">
        <f t="shared" si="4230"/>
        <v>0</v>
      </c>
      <c r="AI1743" s="31">
        <f t="shared" si="4231"/>
        <v>0</v>
      </c>
      <c r="AJ1743" s="31"/>
      <c r="AK1743" s="31">
        <v>16.065000000000001</v>
      </c>
      <c r="AL1743" s="31"/>
      <c r="AM1743" s="31"/>
      <c r="AN1743" s="31"/>
      <c r="AO1743" s="31"/>
      <c r="AP1743" s="31"/>
      <c r="AQ1743" s="31"/>
      <c r="AR1743" s="31"/>
      <c r="AS1743" s="31">
        <f t="shared" si="4223"/>
        <v>118938.997</v>
      </c>
      <c r="AT1743" s="31">
        <f t="shared" si="4224"/>
        <v>0</v>
      </c>
      <c r="AU1743" s="31">
        <f t="shared" si="4225"/>
        <v>0</v>
      </c>
      <c r="AV1743" s="31"/>
      <c r="AW1743" s="32"/>
      <c r="AX1743" s="32">
        <v>32</v>
      </c>
      <c r="AY1743" s="1"/>
      <c r="AZ1743" s="1"/>
      <c r="BA1743" s="1"/>
      <c r="BB1743" s="1"/>
      <c r="BC1743" s="1"/>
      <c r="BD1743" s="1"/>
      <c r="BE1743" s="1"/>
    </row>
    <row r="1744" ht="31.5">
      <c r="A1744" s="29" t="s">
        <v>598</v>
      </c>
      <c r="B1744" s="29" t="s">
        <v>27</v>
      </c>
      <c r="C1744" s="29" t="s">
        <v>29</v>
      </c>
      <c r="D1744" s="29" t="s">
        <v>82</v>
      </c>
      <c r="E1744" s="36"/>
      <c r="F1744" s="30" t="s">
        <v>83</v>
      </c>
      <c r="G1744" s="31">
        <f t="shared" ref="G1744:G1745" si="4295">G1745</f>
        <v>27655.299999999999</v>
      </c>
      <c r="H1744" s="31">
        <f t="shared" ref="H1744:H1745" si="4296">H1745</f>
        <v>28399.700000000001</v>
      </c>
      <c r="I1744" s="31">
        <f t="shared" ref="I1744:I1745" si="4297">I1745</f>
        <v>28399.700000000001</v>
      </c>
      <c r="J1744" s="31">
        <f t="shared" ref="J1744:J1745" si="4298">J1745</f>
        <v>0</v>
      </c>
      <c r="K1744" s="31">
        <f t="shared" ref="K1744:K1745" si="4299">K1745</f>
        <v>0</v>
      </c>
      <c r="L1744" s="31">
        <f t="shared" ref="L1744:L1745" si="4300">L1745</f>
        <v>0</v>
      </c>
      <c r="M1744" s="31">
        <f t="shared" si="4262"/>
        <v>27655.299999999999</v>
      </c>
      <c r="N1744" s="31">
        <f t="shared" si="4263"/>
        <v>28399.700000000001</v>
      </c>
      <c r="O1744" s="31">
        <f t="shared" si="4264"/>
        <v>28399.700000000001</v>
      </c>
      <c r="P1744" s="31">
        <f t="shared" ref="P1744:P1745" si="4301">P1745</f>
        <v>0</v>
      </c>
      <c r="Q1744" s="31">
        <f t="shared" ref="Q1744:Q1745" si="4302">Q1745</f>
        <v>0</v>
      </c>
      <c r="R1744" s="31">
        <f t="shared" ref="R1744:R1745" si="4303">R1745</f>
        <v>0</v>
      </c>
      <c r="S1744" s="31">
        <f t="shared" ref="S1744:S1745" si="4304">S1745</f>
        <v>0</v>
      </c>
      <c r="T1744" s="31">
        <f t="shared" ref="T1744:T1745" si="4305">T1745</f>
        <v>0</v>
      </c>
      <c r="U1744" s="31">
        <f t="shared" ref="U1744:U1745" si="4306">U1745</f>
        <v>0</v>
      </c>
      <c r="V1744" s="31">
        <f t="shared" ref="V1744:V1745" si="4307">V1745</f>
        <v>0</v>
      </c>
      <c r="W1744" s="31">
        <f t="shared" ref="W1744:W1745" si="4308">W1745</f>
        <v>0</v>
      </c>
      <c r="X1744" s="31">
        <f t="shared" ref="X1744:X1745" si="4309">X1745</f>
        <v>0</v>
      </c>
      <c r="Y1744" s="31">
        <f t="shared" ref="Y1744:Y1745" si="4310">Y1745</f>
        <v>0</v>
      </c>
      <c r="Z1744" s="31">
        <f t="shared" ref="Z1744:Z1745" si="4311">Z1745</f>
        <v>0</v>
      </c>
      <c r="AA1744" s="31">
        <f t="shared" ref="AA1744:AA1745" si="4312">AA1745</f>
        <v>0</v>
      </c>
      <c r="AB1744" s="31">
        <f t="shared" ref="AB1744:AB1745" si="4313">AB1745</f>
        <v>0</v>
      </c>
      <c r="AC1744" s="31">
        <f t="shared" si="4226"/>
        <v>27655.299999999999</v>
      </c>
      <c r="AD1744" s="31">
        <f t="shared" si="4227"/>
        <v>28399.700000000001</v>
      </c>
      <c r="AE1744" s="31">
        <f t="shared" si="4228"/>
        <v>28399.700000000001</v>
      </c>
      <c r="AF1744" s="31">
        <f t="shared" ref="AF1744:AF1745" si="4314">AF1745</f>
        <v>0</v>
      </c>
      <c r="AG1744" s="31">
        <f t="shared" si="4229"/>
        <v>27655.299999999999</v>
      </c>
      <c r="AH1744" s="31">
        <f t="shared" si="4230"/>
        <v>28399.700000000001</v>
      </c>
      <c r="AI1744" s="31">
        <f t="shared" si="4231"/>
        <v>28399.700000000001</v>
      </c>
      <c r="AJ1744" s="31">
        <f t="shared" ref="AJ1744:AJ1745" si="4315">AJ1745</f>
        <v>0</v>
      </c>
      <c r="AK1744" s="31">
        <f t="shared" ref="AK1744:AK1745" si="4316">AK1745</f>
        <v>0</v>
      </c>
      <c r="AL1744" s="31">
        <f t="shared" ref="AL1744:AL1745" si="4317">AL1745</f>
        <v>-370.30000000000001</v>
      </c>
      <c r="AM1744" s="31">
        <f t="shared" ref="AM1744:AM1745" si="4318">AM1745</f>
        <v>0</v>
      </c>
      <c r="AN1744" s="31">
        <f t="shared" ref="AN1744:AN1745" si="4319">AN1745</f>
        <v>0</v>
      </c>
      <c r="AO1744" s="31">
        <f t="shared" ref="AO1744:AO1745" si="4320">AO1745</f>
        <v>0</v>
      </c>
      <c r="AP1744" s="31">
        <f t="shared" ref="AP1744:AP1745" si="4321">AP1745</f>
        <v>0</v>
      </c>
      <c r="AQ1744" s="31">
        <f t="shared" ref="AQ1744:AQ1745" si="4322">AQ1745</f>
        <v>0</v>
      </c>
      <c r="AR1744" s="31">
        <f t="shared" ref="AR1744:AR1745" si="4323">AR1745</f>
        <v>0</v>
      </c>
      <c r="AS1744" s="31">
        <f t="shared" si="4223"/>
        <v>27285</v>
      </c>
      <c r="AT1744" s="31">
        <f t="shared" si="4224"/>
        <v>28399.700000000001</v>
      </c>
      <c r="AU1744" s="31">
        <f t="shared" si="4225"/>
        <v>28399.700000000001</v>
      </c>
      <c r="AV1744" s="31">
        <f t="shared" ref="AV1744:AV1745" si="4324">AV1745</f>
        <v>0</v>
      </c>
      <c r="AW1744" s="32"/>
      <c r="AX1744" s="32"/>
      <c r="AY1744" s="1"/>
      <c r="AZ1744" s="1"/>
      <c r="BA1744" s="1"/>
      <c r="BB1744" s="1"/>
      <c r="BC1744" s="1"/>
      <c r="BD1744" s="1"/>
      <c r="BE1744" s="1"/>
    </row>
    <row r="1745" ht="31.5">
      <c r="A1745" s="29" t="s">
        <v>598</v>
      </c>
      <c r="B1745" s="29" t="s">
        <v>27</v>
      </c>
      <c r="C1745" s="29" t="s">
        <v>29</v>
      </c>
      <c r="D1745" s="29" t="s">
        <v>84</v>
      </c>
      <c r="E1745" s="36"/>
      <c r="F1745" s="30" t="s">
        <v>85</v>
      </c>
      <c r="G1745" s="31">
        <f t="shared" si="4295"/>
        <v>27655.299999999999</v>
      </c>
      <c r="H1745" s="31">
        <f t="shared" si="4296"/>
        <v>28399.700000000001</v>
      </c>
      <c r="I1745" s="31">
        <f t="shared" si="4297"/>
        <v>28399.700000000001</v>
      </c>
      <c r="J1745" s="31">
        <f t="shared" si="4298"/>
        <v>0</v>
      </c>
      <c r="K1745" s="31">
        <f t="shared" si="4299"/>
        <v>0</v>
      </c>
      <c r="L1745" s="31">
        <f t="shared" si="4300"/>
        <v>0</v>
      </c>
      <c r="M1745" s="31">
        <f t="shared" si="4262"/>
        <v>27655.299999999999</v>
      </c>
      <c r="N1745" s="31">
        <f t="shared" si="4263"/>
        <v>28399.700000000001</v>
      </c>
      <c r="O1745" s="31">
        <f t="shared" si="4264"/>
        <v>28399.700000000001</v>
      </c>
      <c r="P1745" s="31">
        <f t="shared" si="4301"/>
        <v>0</v>
      </c>
      <c r="Q1745" s="31">
        <f t="shared" si="4302"/>
        <v>0</v>
      </c>
      <c r="R1745" s="31">
        <f t="shared" si="4303"/>
        <v>0</v>
      </c>
      <c r="S1745" s="31">
        <f t="shared" si="4304"/>
        <v>0</v>
      </c>
      <c r="T1745" s="31">
        <f t="shared" si="4305"/>
        <v>0</v>
      </c>
      <c r="U1745" s="31">
        <f t="shared" si="4306"/>
        <v>0</v>
      </c>
      <c r="V1745" s="31">
        <f t="shared" si="4307"/>
        <v>0</v>
      </c>
      <c r="W1745" s="31">
        <f t="shared" si="4308"/>
        <v>0</v>
      </c>
      <c r="X1745" s="31">
        <f t="shared" si="4309"/>
        <v>0</v>
      </c>
      <c r="Y1745" s="31">
        <f t="shared" si="4310"/>
        <v>0</v>
      </c>
      <c r="Z1745" s="31">
        <f t="shared" si="4311"/>
        <v>0</v>
      </c>
      <c r="AA1745" s="31">
        <f t="shared" si="4312"/>
        <v>0</v>
      </c>
      <c r="AB1745" s="31">
        <f t="shared" si="4313"/>
        <v>0</v>
      </c>
      <c r="AC1745" s="31">
        <f t="shared" si="4226"/>
        <v>27655.299999999999</v>
      </c>
      <c r="AD1745" s="31">
        <f t="shared" si="4227"/>
        <v>28399.700000000001</v>
      </c>
      <c r="AE1745" s="31">
        <f t="shared" si="4228"/>
        <v>28399.700000000001</v>
      </c>
      <c r="AF1745" s="31">
        <f t="shared" si="4314"/>
        <v>0</v>
      </c>
      <c r="AG1745" s="31">
        <f t="shared" si="4229"/>
        <v>27655.299999999999</v>
      </c>
      <c r="AH1745" s="31">
        <f t="shared" si="4230"/>
        <v>28399.700000000001</v>
      </c>
      <c r="AI1745" s="31">
        <f t="shared" si="4231"/>
        <v>28399.700000000001</v>
      </c>
      <c r="AJ1745" s="31">
        <f t="shared" si="4315"/>
        <v>0</v>
      </c>
      <c r="AK1745" s="31">
        <f t="shared" si="4316"/>
        <v>0</v>
      </c>
      <c r="AL1745" s="31">
        <f t="shared" si="4317"/>
        <v>-370.30000000000001</v>
      </c>
      <c r="AM1745" s="31">
        <f t="shared" si="4318"/>
        <v>0</v>
      </c>
      <c r="AN1745" s="31">
        <f t="shared" si="4319"/>
        <v>0</v>
      </c>
      <c r="AO1745" s="31">
        <f t="shared" si="4320"/>
        <v>0</v>
      </c>
      <c r="AP1745" s="31">
        <f t="shared" si="4321"/>
        <v>0</v>
      </c>
      <c r="AQ1745" s="31">
        <f t="shared" si="4322"/>
        <v>0</v>
      </c>
      <c r="AR1745" s="31">
        <f t="shared" si="4323"/>
        <v>0</v>
      </c>
      <c r="AS1745" s="31">
        <f t="shared" si="4223"/>
        <v>27285</v>
      </c>
      <c r="AT1745" s="31">
        <f t="shared" si="4224"/>
        <v>28399.700000000001</v>
      </c>
      <c r="AU1745" s="31">
        <f t="shared" si="4225"/>
        <v>28399.700000000001</v>
      </c>
      <c r="AV1745" s="31">
        <f t="shared" si="4324"/>
        <v>0</v>
      </c>
      <c r="AW1745" s="32"/>
      <c r="AX1745" s="32"/>
      <c r="AY1745" s="1"/>
      <c r="AZ1745" s="1"/>
      <c r="BA1745" s="1"/>
      <c r="BB1745" s="1"/>
      <c r="BC1745" s="1"/>
      <c r="BD1745" s="1"/>
      <c r="BE1745" s="1"/>
    </row>
    <row r="1746">
      <c r="A1746" s="29" t="s">
        <v>598</v>
      </c>
      <c r="B1746" s="29" t="s">
        <v>27</v>
      </c>
      <c r="C1746" s="29" t="s">
        <v>29</v>
      </c>
      <c r="D1746" s="29" t="s">
        <v>86</v>
      </c>
      <c r="E1746" s="36"/>
      <c r="F1746" s="30" t="s">
        <v>50</v>
      </c>
      <c r="G1746" s="31">
        <f>G1747+G1748</f>
        <v>27655.299999999999</v>
      </c>
      <c r="H1746" s="31">
        <f>H1747+H1748</f>
        <v>28399.700000000001</v>
      </c>
      <c r="I1746" s="31">
        <f>I1747+I1748</f>
        <v>28399.700000000001</v>
      </c>
      <c r="J1746" s="31">
        <f>J1747+J1748</f>
        <v>0</v>
      </c>
      <c r="K1746" s="31">
        <f>K1747+K1748</f>
        <v>0</v>
      </c>
      <c r="L1746" s="31">
        <f>L1747+L1748</f>
        <v>0</v>
      </c>
      <c r="M1746" s="31">
        <f t="shared" si="4262"/>
        <v>27655.299999999999</v>
      </c>
      <c r="N1746" s="31">
        <f t="shared" si="4263"/>
        <v>28399.700000000001</v>
      </c>
      <c r="O1746" s="31">
        <f t="shared" si="4264"/>
        <v>28399.700000000001</v>
      </c>
      <c r="P1746" s="31">
        <f>P1747+P1748</f>
        <v>0</v>
      </c>
      <c r="Q1746" s="31">
        <f>Q1747+Q1748</f>
        <v>0</v>
      </c>
      <c r="R1746" s="31">
        <f>R1747+R1748</f>
        <v>0</v>
      </c>
      <c r="S1746" s="31">
        <f>S1747+S1748</f>
        <v>0</v>
      </c>
      <c r="T1746" s="31">
        <f>T1747+T1748</f>
        <v>0</v>
      </c>
      <c r="U1746" s="31">
        <f>U1747+U1748</f>
        <v>0</v>
      </c>
      <c r="V1746" s="31">
        <f>V1747+V1748</f>
        <v>0</v>
      </c>
      <c r="W1746" s="31">
        <f>W1747+W1748</f>
        <v>0</v>
      </c>
      <c r="X1746" s="31">
        <f>X1747+X1748</f>
        <v>0</v>
      </c>
      <c r="Y1746" s="31">
        <f>Y1747+Y1748</f>
        <v>0</v>
      </c>
      <c r="Z1746" s="31">
        <f>Z1747+Z1748</f>
        <v>0</v>
      </c>
      <c r="AA1746" s="31">
        <f>AA1747+AA1748</f>
        <v>0</v>
      </c>
      <c r="AB1746" s="31">
        <f>AB1747+AB1748</f>
        <v>0</v>
      </c>
      <c r="AC1746" s="31">
        <f t="shared" si="4226"/>
        <v>27655.299999999999</v>
      </c>
      <c r="AD1746" s="31">
        <f t="shared" si="4227"/>
        <v>28399.700000000001</v>
      </c>
      <c r="AE1746" s="31">
        <f t="shared" si="4228"/>
        <v>28399.700000000001</v>
      </c>
      <c r="AF1746" s="31">
        <f>AF1747+AF1748</f>
        <v>0</v>
      </c>
      <c r="AG1746" s="31">
        <f t="shared" si="4229"/>
        <v>27655.299999999999</v>
      </c>
      <c r="AH1746" s="31">
        <f t="shared" si="4230"/>
        <v>28399.700000000001</v>
      </c>
      <c r="AI1746" s="31">
        <f t="shared" si="4231"/>
        <v>28399.700000000001</v>
      </c>
      <c r="AJ1746" s="31">
        <f>AJ1747+AJ1748</f>
        <v>0</v>
      </c>
      <c r="AK1746" s="31">
        <f>AK1747+AK1748</f>
        <v>0</v>
      </c>
      <c r="AL1746" s="31">
        <f>AL1747+AL1748</f>
        <v>-370.30000000000001</v>
      </c>
      <c r="AM1746" s="31">
        <f>AM1747+AM1748</f>
        <v>0</v>
      </c>
      <c r="AN1746" s="31">
        <f>AN1747+AN1748</f>
        <v>0</v>
      </c>
      <c r="AO1746" s="31">
        <f>AO1747+AO1748</f>
        <v>0</v>
      </c>
      <c r="AP1746" s="31">
        <f>AP1747+AP1748</f>
        <v>0</v>
      </c>
      <c r="AQ1746" s="31">
        <f>AQ1747+AQ1748</f>
        <v>0</v>
      </c>
      <c r="AR1746" s="31">
        <f>AR1747+AR1748</f>
        <v>0</v>
      </c>
      <c r="AS1746" s="31">
        <f t="shared" si="4223"/>
        <v>27285</v>
      </c>
      <c r="AT1746" s="31">
        <f t="shared" si="4224"/>
        <v>28399.700000000001</v>
      </c>
      <c r="AU1746" s="31">
        <f t="shared" si="4225"/>
        <v>28399.700000000001</v>
      </c>
      <c r="AV1746" s="31">
        <f>AV1747+AV1748</f>
        <v>0</v>
      </c>
      <c r="AW1746" s="32"/>
      <c r="AX1746" s="32"/>
      <c r="AY1746" s="1"/>
      <c r="AZ1746" s="1"/>
      <c r="BA1746" s="1"/>
      <c r="BB1746" s="1"/>
      <c r="BC1746" s="1"/>
      <c r="BD1746" s="1"/>
      <c r="BE1746" s="1"/>
    </row>
    <row r="1747" ht="78.75">
      <c r="A1747" s="29" t="s">
        <v>598</v>
      </c>
      <c r="B1747" s="29" t="s">
        <v>27</v>
      </c>
      <c r="C1747" s="29" t="s">
        <v>29</v>
      </c>
      <c r="D1747" s="29" t="s">
        <v>86</v>
      </c>
      <c r="E1747" s="29" t="s">
        <v>51</v>
      </c>
      <c r="F1747" s="30" t="s">
        <v>52</v>
      </c>
      <c r="G1747" s="31">
        <v>26409.299999999999</v>
      </c>
      <c r="H1747" s="31">
        <v>27153.700000000001</v>
      </c>
      <c r="I1747" s="31">
        <v>27153.700000000001</v>
      </c>
      <c r="J1747" s="31"/>
      <c r="K1747" s="31"/>
      <c r="L1747" s="31"/>
      <c r="M1747" s="31">
        <f t="shared" si="4262"/>
        <v>26409.299999999999</v>
      </c>
      <c r="N1747" s="31">
        <f t="shared" si="4263"/>
        <v>27153.700000000001</v>
      </c>
      <c r="O1747" s="31">
        <f t="shared" si="4264"/>
        <v>27153.700000000001</v>
      </c>
      <c r="P1747" s="31"/>
      <c r="Q1747" s="31"/>
      <c r="R1747" s="31"/>
      <c r="S1747" s="31"/>
      <c r="T1747" s="31"/>
      <c r="U1747" s="31"/>
      <c r="V1747" s="31"/>
      <c r="W1747" s="31"/>
      <c r="X1747" s="31"/>
      <c r="Y1747" s="31"/>
      <c r="Z1747" s="31"/>
      <c r="AA1747" s="31"/>
      <c r="AB1747" s="31"/>
      <c r="AC1747" s="31">
        <f t="shared" si="4226"/>
        <v>26409.299999999999</v>
      </c>
      <c r="AD1747" s="31">
        <f t="shared" si="4227"/>
        <v>27153.700000000001</v>
      </c>
      <c r="AE1747" s="31">
        <f t="shared" si="4228"/>
        <v>27153.700000000001</v>
      </c>
      <c r="AF1747" s="31"/>
      <c r="AG1747" s="31">
        <f t="shared" si="4229"/>
        <v>26409.299999999999</v>
      </c>
      <c r="AH1747" s="31">
        <f t="shared" si="4230"/>
        <v>27153.700000000001</v>
      </c>
      <c r="AI1747" s="31">
        <f t="shared" si="4231"/>
        <v>27153.700000000001</v>
      </c>
      <c r="AJ1747" s="31"/>
      <c r="AK1747" s="31"/>
      <c r="AL1747" s="31">
        <v>-370.30000000000001</v>
      </c>
      <c r="AM1747" s="31"/>
      <c r="AN1747" s="31"/>
      <c r="AO1747" s="31"/>
      <c r="AP1747" s="31"/>
      <c r="AQ1747" s="31"/>
      <c r="AR1747" s="31"/>
      <c r="AS1747" s="31">
        <f t="shared" si="4223"/>
        <v>26039</v>
      </c>
      <c r="AT1747" s="31">
        <f t="shared" si="4224"/>
        <v>27153.700000000001</v>
      </c>
      <c r="AU1747" s="31">
        <f t="shared" si="4225"/>
        <v>27153.700000000001</v>
      </c>
      <c r="AV1747" s="31"/>
      <c r="AW1747" s="32"/>
      <c r="AX1747" s="32"/>
      <c r="AY1747" s="1"/>
      <c r="AZ1747" s="1"/>
      <c r="BA1747" s="1"/>
      <c r="BB1747" s="1"/>
      <c r="BC1747" s="1"/>
      <c r="BD1747" s="1"/>
      <c r="BE1747" s="1"/>
    </row>
    <row r="1748" ht="31.5">
      <c r="A1748" s="29" t="s">
        <v>598</v>
      </c>
      <c r="B1748" s="29" t="s">
        <v>27</v>
      </c>
      <c r="C1748" s="29" t="s">
        <v>29</v>
      </c>
      <c r="D1748" s="29" t="s">
        <v>86</v>
      </c>
      <c r="E1748" s="29" t="s">
        <v>39</v>
      </c>
      <c r="F1748" s="30" t="s">
        <v>40</v>
      </c>
      <c r="G1748" s="31">
        <v>1246</v>
      </c>
      <c r="H1748" s="31">
        <v>1246</v>
      </c>
      <c r="I1748" s="31">
        <v>1246</v>
      </c>
      <c r="J1748" s="31"/>
      <c r="K1748" s="31"/>
      <c r="L1748" s="31"/>
      <c r="M1748" s="31">
        <f t="shared" si="4262"/>
        <v>1246</v>
      </c>
      <c r="N1748" s="31">
        <f t="shared" si="4263"/>
        <v>1246</v>
      </c>
      <c r="O1748" s="31">
        <f t="shared" si="4264"/>
        <v>1246</v>
      </c>
      <c r="P1748" s="31"/>
      <c r="Q1748" s="31"/>
      <c r="R1748" s="31"/>
      <c r="S1748" s="31"/>
      <c r="T1748" s="31"/>
      <c r="U1748" s="31"/>
      <c r="V1748" s="31"/>
      <c r="W1748" s="31"/>
      <c r="X1748" s="31"/>
      <c r="Y1748" s="31"/>
      <c r="Z1748" s="31"/>
      <c r="AA1748" s="31"/>
      <c r="AB1748" s="31"/>
      <c r="AC1748" s="31">
        <f t="shared" si="4226"/>
        <v>1246</v>
      </c>
      <c r="AD1748" s="31">
        <f t="shared" si="4227"/>
        <v>1246</v>
      </c>
      <c r="AE1748" s="31">
        <f t="shared" si="4228"/>
        <v>1246</v>
      </c>
      <c r="AF1748" s="31"/>
      <c r="AG1748" s="31">
        <f t="shared" si="4229"/>
        <v>1246</v>
      </c>
      <c r="AH1748" s="31">
        <f t="shared" si="4230"/>
        <v>1246</v>
      </c>
      <c r="AI1748" s="31">
        <f t="shared" si="4231"/>
        <v>1246</v>
      </c>
      <c r="AJ1748" s="31"/>
      <c r="AK1748" s="31"/>
      <c r="AL1748" s="31"/>
      <c r="AM1748" s="31"/>
      <c r="AN1748" s="31"/>
      <c r="AO1748" s="31"/>
      <c r="AP1748" s="31"/>
      <c r="AQ1748" s="31"/>
      <c r="AR1748" s="31"/>
      <c r="AS1748" s="31">
        <f t="shared" si="4223"/>
        <v>1246</v>
      </c>
      <c r="AT1748" s="31">
        <f t="shared" si="4224"/>
        <v>1246</v>
      </c>
      <c r="AU1748" s="31">
        <f t="shared" si="4225"/>
        <v>1246</v>
      </c>
      <c r="AV1748" s="31"/>
      <c r="AW1748" s="32"/>
      <c r="AX1748" s="32"/>
      <c r="AY1748" s="1"/>
      <c r="AZ1748" s="1"/>
      <c r="BA1748" s="1"/>
      <c r="BB1748" s="1"/>
      <c r="BC1748" s="1"/>
      <c r="BD1748" s="1"/>
      <c r="BE1748" s="1"/>
    </row>
    <row r="1749" ht="47.25">
      <c r="A1749" s="29" t="s">
        <v>598</v>
      </c>
      <c r="B1749" s="29" t="s">
        <v>27</v>
      </c>
      <c r="C1749" s="29" t="s">
        <v>29</v>
      </c>
      <c r="D1749" s="29" t="s">
        <v>612</v>
      </c>
      <c r="E1749" s="36"/>
      <c r="F1749" s="30" t="s">
        <v>613</v>
      </c>
      <c r="G1749" s="31">
        <f t="shared" ref="G1749:G1750" si="4325">G1750</f>
        <v>88543.899999999994</v>
      </c>
      <c r="H1749" s="31">
        <f t="shared" ref="H1749:H1750" si="4326">H1750</f>
        <v>90798.400000000009</v>
      </c>
      <c r="I1749" s="31">
        <f t="shared" ref="I1749:I1750" si="4327">I1750</f>
        <v>90798.400000000009</v>
      </c>
      <c r="J1749" s="31">
        <f t="shared" ref="J1749:J1750" si="4328">J1750</f>
        <v>0</v>
      </c>
      <c r="K1749" s="31">
        <f t="shared" ref="K1749:K1750" si="4329">K1750</f>
        <v>0</v>
      </c>
      <c r="L1749" s="31">
        <f t="shared" ref="L1749:L1750" si="4330">L1750</f>
        <v>0</v>
      </c>
      <c r="M1749" s="31">
        <f t="shared" si="4262"/>
        <v>88543.899999999994</v>
      </c>
      <c r="N1749" s="31">
        <f t="shared" si="4263"/>
        <v>90798.400000000009</v>
      </c>
      <c r="O1749" s="31">
        <f t="shared" si="4264"/>
        <v>90798.400000000009</v>
      </c>
      <c r="P1749" s="31">
        <f t="shared" ref="P1749:P1750" si="4331">P1750</f>
        <v>0</v>
      </c>
      <c r="Q1749" s="31">
        <f t="shared" ref="Q1749:Q1750" si="4332">Q1750</f>
        <v>0</v>
      </c>
      <c r="R1749" s="31">
        <f t="shared" ref="R1749:R1750" si="4333">R1750</f>
        <v>0</v>
      </c>
      <c r="S1749" s="31">
        <f t="shared" ref="S1749:S1750" si="4334">S1750</f>
        <v>0</v>
      </c>
      <c r="T1749" s="31">
        <f t="shared" ref="T1749:T1750" si="4335">T1750</f>
        <v>0</v>
      </c>
      <c r="U1749" s="31">
        <f t="shared" ref="U1749:U1750" si="4336">U1750</f>
        <v>0</v>
      </c>
      <c r="V1749" s="31">
        <f t="shared" ref="V1749:V1750" si="4337">V1750</f>
        <v>0</v>
      </c>
      <c r="W1749" s="31">
        <f t="shared" ref="W1749:W1750" si="4338">W1750</f>
        <v>0</v>
      </c>
      <c r="X1749" s="31">
        <f t="shared" ref="X1749:X1750" si="4339">X1750</f>
        <v>0</v>
      </c>
      <c r="Y1749" s="31">
        <f t="shared" ref="Y1749:Y1750" si="4340">Y1750</f>
        <v>0</v>
      </c>
      <c r="Z1749" s="31">
        <f t="shared" ref="Z1749:Z1750" si="4341">Z1750</f>
        <v>0</v>
      </c>
      <c r="AA1749" s="31">
        <f t="shared" ref="AA1749:AA1750" si="4342">AA1750</f>
        <v>0</v>
      </c>
      <c r="AB1749" s="31">
        <f t="shared" ref="AB1749:AB1750" si="4343">AB1750</f>
        <v>0</v>
      </c>
      <c r="AC1749" s="31">
        <f t="shared" si="4226"/>
        <v>88543.899999999994</v>
      </c>
      <c r="AD1749" s="31">
        <f t="shared" si="4227"/>
        <v>90798.400000000009</v>
      </c>
      <c r="AE1749" s="31">
        <f t="shared" si="4228"/>
        <v>90798.400000000009</v>
      </c>
      <c r="AF1749" s="31">
        <f t="shared" ref="AF1749:AF1750" si="4344">AF1750</f>
        <v>0</v>
      </c>
      <c r="AG1749" s="31">
        <f t="shared" si="4229"/>
        <v>88543.899999999994</v>
      </c>
      <c r="AH1749" s="31">
        <f t="shared" si="4230"/>
        <v>90798.400000000009</v>
      </c>
      <c r="AI1749" s="31">
        <f t="shared" si="4231"/>
        <v>90798.400000000009</v>
      </c>
      <c r="AJ1749" s="31">
        <f t="shared" ref="AJ1749:AJ1750" si="4345">AJ1750</f>
        <v>0</v>
      </c>
      <c r="AK1749" s="31">
        <f t="shared" ref="AK1749:AK1750" si="4346">AK1750</f>
        <v>0</v>
      </c>
      <c r="AL1749" s="31">
        <f t="shared" ref="AL1749:AL1750" si="4347">AL1750</f>
        <v>-1045.4000000000001</v>
      </c>
      <c r="AM1749" s="31">
        <f t="shared" ref="AM1749:AM1750" si="4348">AM1750</f>
        <v>0</v>
      </c>
      <c r="AN1749" s="31">
        <f t="shared" ref="AN1749:AN1750" si="4349">AN1750</f>
        <v>0</v>
      </c>
      <c r="AO1749" s="31">
        <f t="shared" ref="AO1749:AO1750" si="4350">AO1750</f>
        <v>0</v>
      </c>
      <c r="AP1749" s="31">
        <f t="shared" ref="AP1749:AP1750" si="4351">AP1750</f>
        <v>0</v>
      </c>
      <c r="AQ1749" s="31">
        <f t="shared" ref="AQ1749:AQ1750" si="4352">AQ1750</f>
        <v>0</v>
      </c>
      <c r="AR1749" s="31">
        <f t="shared" ref="AR1749:AR1750" si="4353">AR1750</f>
        <v>0</v>
      </c>
      <c r="AS1749" s="31">
        <f t="shared" si="4223"/>
        <v>87498.5</v>
      </c>
      <c r="AT1749" s="31">
        <f t="shared" si="4224"/>
        <v>90798.400000000009</v>
      </c>
      <c r="AU1749" s="31">
        <f t="shared" si="4225"/>
        <v>90798.400000000009</v>
      </c>
      <c r="AV1749" s="31">
        <f t="shared" ref="AV1749:AV1750" si="4354">AV1750</f>
        <v>0</v>
      </c>
      <c r="AW1749" s="32"/>
      <c r="AX1749" s="32"/>
      <c r="AY1749" s="1"/>
      <c r="AZ1749" s="1"/>
      <c r="BA1749" s="1"/>
      <c r="BB1749" s="1"/>
      <c r="BC1749" s="1"/>
      <c r="BD1749" s="1"/>
      <c r="BE1749" s="1"/>
    </row>
    <row r="1750" ht="47.25">
      <c r="A1750" s="29" t="s">
        <v>598</v>
      </c>
      <c r="B1750" s="29" t="s">
        <v>27</v>
      </c>
      <c r="C1750" s="29" t="s">
        <v>29</v>
      </c>
      <c r="D1750" s="29" t="s">
        <v>614</v>
      </c>
      <c r="E1750" s="36"/>
      <c r="F1750" s="30" t="s">
        <v>615</v>
      </c>
      <c r="G1750" s="31">
        <f t="shared" si="4325"/>
        <v>88543.899999999994</v>
      </c>
      <c r="H1750" s="31">
        <f t="shared" si="4326"/>
        <v>90798.400000000009</v>
      </c>
      <c r="I1750" s="31">
        <f t="shared" si="4327"/>
        <v>90798.400000000009</v>
      </c>
      <c r="J1750" s="31">
        <f t="shared" si="4328"/>
        <v>0</v>
      </c>
      <c r="K1750" s="31">
        <f t="shared" si="4329"/>
        <v>0</v>
      </c>
      <c r="L1750" s="31">
        <f t="shared" si="4330"/>
        <v>0</v>
      </c>
      <c r="M1750" s="31">
        <f t="shared" si="4262"/>
        <v>88543.899999999994</v>
      </c>
      <c r="N1750" s="31">
        <f t="shared" si="4263"/>
        <v>90798.400000000009</v>
      </c>
      <c r="O1750" s="31">
        <f t="shared" si="4264"/>
        <v>90798.400000000009</v>
      </c>
      <c r="P1750" s="31">
        <f t="shared" si="4331"/>
        <v>0</v>
      </c>
      <c r="Q1750" s="31">
        <f t="shared" si="4332"/>
        <v>0</v>
      </c>
      <c r="R1750" s="31">
        <f t="shared" si="4333"/>
        <v>0</v>
      </c>
      <c r="S1750" s="31">
        <f t="shared" si="4334"/>
        <v>0</v>
      </c>
      <c r="T1750" s="31">
        <f t="shared" si="4335"/>
        <v>0</v>
      </c>
      <c r="U1750" s="31">
        <f t="shared" si="4336"/>
        <v>0</v>
      </c>
      <c r="V1750" s="31">
        <f t="shared" si="4337"/>
        <v>0</v>
      </c>
      <c r="W1750" s="31">
        <f t="shared" si="4338"/>
        <v>0</v>
      </c>
      <c r="X1750" s="31">
        <f t="shared" si="4339"/>
        <v>0</v>
      </c>
      <c r="Y1750" s="31">
        <f t="shared" si="4340"/>
        <v>0</v>
      </c>
      <c r="Z1750" s="31">
        <f t="shared" si="4341"/>
        <v>0</v>
      </c>
      <c r="AA1750" s="31">
        <f t="shared" si="4342"/>
        <v>0</v>
      </c>
      <c r="AB1750" s="31">
        <f t="shared" si="4343"/>
        <v>0</v>
      </c>
      <c r="AC1750" s="31">
        <f t="shared" si="4226"/>
        <v>88543.899999999994</v>
      </c>
      <c r="AD1750" s="31">
        <f t="shared" si="4227"/>
        <v>90798.400000000009</v>
      </c>
      <c r="AE1750" s="31">
        <f t="shared" si="4228"/>
        <v>90798.400000000009</v>
      </c>
      <c r="AF1750" s="31">
        <f t="shared" si="4344"/>
        <v>0</v>
      </c>
      <c r="AG1750" s="31">
        <f t="shared" si="4229"/>
        <v>88543.899999999994</v>
      </c>
      <c r="AH1750" s="31">
        <f t="shared" si="4230"/>
        <v>90798.400000000009</v>
      </c>
      <c r="AI1750" s="31">
        <f t="shared" si="4231"/>
        <v>90798.400000000009</v>
      </c>
      <c r="AJ1750" s="31">
        <f t="shared" si="4345"/>
        <v>0</v>
      </c>
      <c r="AK1750" s="31">
        <f t="shared" si="4346"/>
        <v>0</v>
      </c>
      <c r="AL1750" s="31">
        <f t="shared" si="4347"/>
        <v>-1045.4000000000001</v>
      </c>
      <c r="AM1750" s="31">
        <f t="shared" si="4348"/>
        <v>0</v>
      </c>
      <c r="AN1750" s="31">
        <f t="shared" si="4349"/>
        <v>0</v>
      </c>
      <c r="AO1750" s="31">
        <f t="shared" si="4350"/>
        <v>0</v>
      </c>
      <c r="AP1750" s="31">
        <f t="shared" si="4351"/>
        <v>0</v>
      </c>
      <c r="AQ1750" s="31">
        <f t="shared" si="4352"/>
        <v>0</v>
      </c>
      <c r="AR1750" s="31">
        <f t="shared" si="4353"/>
        <v>0</v>
      </c>
      <c r="AS1750" s="31">
        <f t="shared" si="4223"/>
        <v>87498.5</v>
      </c>
      <c r="AT1750" s="31">
        <f t="shared" si="4224"/>
        <v>90798.400000000009</v>
      </c>
      <c r="AU1750" s="31">
        <f t="shared" si="4225"/>
        <v>90798.400000000009</v>
      </c>
      <c r="AV1750" s="31">
        <f t="shared" si="4354"/>
        <v>0</v>
      </c>
      <c r="AW1750" s="32"/>
      <c r="AX1750" s="32"/>
      <c r="AY1750" s="1"/>
      <c r="AZ1750" s="1"/>
      <c r="BA1750" s="1"/>
      <c r="BB1750" s="1"/>
      <c r="BC1750" s="1"/>
      <c r="BD1750" s="1"/>
      <c r="BE1750" s="1"/>
    </row>
    <row r="1751" ht="47.25">
      <c r="A1751" s="29" t="s">
        <v>598</v>
      </c>
      <c r="B1751" s="29" t="s">
        <v>27</v>
      </c>
      <c r="C1751" s="29" t="s">
        <v>29</v>
      </c>
      <c r="D1751" s="29" t="s">
        <v>616</v>
      </c>
      <c r="E1751" s="36"/>
      <c r="F1751" s="30" t="s">
        <v>54</v>
      </c>
      <c r="G1751" s="31">
        <f>G1752+G1753+G1754</f>
        <v>88543.899999999994</v>
      </c>
      <c r="H1751" s="31">
        <f>H1752+H1753+H1754</f>
        <v>90798.400000000009</v>
      </c>
      <c r="I1751" s="31">
        <f>I1752+I1753+I1754</f>
        <v>90798.400000000009</v>
      </c>
      <c r="J1751" s="31">
        <f>J1752+J1753+J1754</f>
        <v>0</v>
      </c>
      <c r="K1751" s="31">
        <f>K1752+K1753+K1754</f>
        <v>0</v>
      </c>
      <c r="L1751" s="31">
        <f>L1752+L1753+L1754</f>
        <v>0</v>
      </c>
      <c r="M1751" s="31">
        <f t="shared" si="4262"/>
        <v>88543.899999999994</v>
      </c>
      <c r="N1751" s="31">
        <f t="shared" si="4263"/>
        <v>90798.400000000009</v>
      </c>
      <c r="O1751" s="31">
        <f t="shared" si="4264"/>
        <v>90798.400000000009</v>
      </c>
      <c r="P1751" s="31">
        <f>P1752+P1753+P1754</f>
        <v>0</v>
      </c>
      <c r="Q1751" s="31">
        <f>Q1752+Q1753+Q1754</f>
        <v>0</v>
      </c>
      <c r="R1751" s="31">
        <f>R1752+R1753+R1754</f>
        <v>0</v>
      </c>
      <c r="S1751" s="31">
        <f>S1752+S1753+S1754</f>
        <v>0</v>
      </c>
      <c r="T1751" s="31">
        <f>T1752+T1753+T1754</f>
        <v>0</v>
      </c>
      <c r="U1751" s="31">
        <f>U1752+U1753+U1754</f>
        <v>0</v>
      </c>
      <c r="V1751" s="31">
        <f>V1752+V1753+V1754</f>
        <v>0</v>
      </c>
      <c r="W1751" s="31">
        <f>W1752+W1753+W1754</f>
        <v>0</v>
      </c>
      <c r="X1751" s="31">
        <f>X1752+X1753+X1754</f>
        <v>0</v>
      </c>
      <c r="Y1751" s="31">
        <f>Y1752+Y1753+Y1754</f>
        <v>0</v>
      </c>
      <c r="Z1751" s="31">
        <f>Z1752+Z1753+Z1754</f>
        <v>0</v>
      </c>
      <c r="AA1751" s="31">
        <f>AA1752+AA1753+AA1754</f>
        <v>0</v>
      </c>
      <c r="AB1751" s="31">
        <f>AB1752+AB1753+AB1754</f>
        <v>0</v>
      </c>
      <c r="AC1751" s="31">
        <f t="shared" si="4226"/>
        <v>88543.899999999994</v>
      </c>
      <c r="AD1751" s="31">
        <f t="shared" si="4227"/>
        <v>90798.400000000009</v>
      </c>
      <c r="AE1751" s="31">
        <f t="shared" si="4228"/>
        <v>90798.400000000009</v>
      </c>
      <c r="AF1751" s="31">
        <f>AF1752+AF1753+AF1754</f>
        <v>0</v>
      </c>
      <c r="AG1751" s="31">
        <f t="shared" si="4229"/>
        <v>88543.899999999994</v>
      </c>
      <c r="AH1751" s="31">
        <f t="shared" si="4230"/>
        <v>90798.400000000009</v>
      </c>
      <c r="AI1751" s="31">
        <f t="shared" si="4231"/>
        <v>90798.400000000009</v>
      </c>
      <c r="AJ1751" s="31">
        <f>AJ1752+AJ1753+AJ1754</f>
        <v>0</v>
      </c>
      <c r="AK1751" s="31">
        <f>AK1752+AK1753+AK1754</f>
        <v>0</v>
      </c>
      <c r="AL1751" s="31">
        <f>AL1752+AL1753+AL1754</f>
        <v>-1045.4000000000001</v>
      </c>
      <c r="AM1751" s="31">
        <f>AM1752+AM1753+AM1754</f>
        <v>0</v>
      </c>
      <c r="AN1751" s="31">
        <f>AN1752+AN1753+AN1754</f>
        <v>0</v>
      </c>
      <c r="AO1751" s="31">
        <f>AO1752+AO1753+AO1754</f>
        <v>0</v>
      </c>
      <c r="AP1751" s="31">
        <f>AP1752+AP1753+AP1754</f>
        <v>0</v>
      </c>
      <c r="AQ1751" s="31">
        <f>AQ1752+AQ1753+AQ1754</f>
        <v>0</v>
      </c>
      <c r="AR1751" s="31">
        <f>AR1752+AR1753+AR1754</f>
        <v>0</v>
      </c>
      <c r="AS1751" s="31">
        <f t="shared" si="4223"/>
        <v>87498.5</v>
      </c>
      <c r="AT1751" s="31">
        <f t="shared" si="4224"/>
        <v>90798.400000000009</v>
      </c>
      <c r="AU1751" s="31">
        <f t="shared" si="4225"/>
        <v>90798.400000000009</v>
      </c>
      <c r="AV1751" s="31">
        <f>AV1752+AV1753+AV1754</f>
        <v>0</v>
      </c>
      <c r="AW1751" s="32"/>
      <c r="AX1751" s="32"/>
      <c r="AY1751" s="1"/>
      <c r="AZ1751" s="1"/>
      <c r="BA1751" s="1"/>
      <c r="BB1751" s="1"/>
      <c r="BC1751" s="1"/>
      <c r="BD1751" s="1"/>
      <c r="BE1751" s="1"/>
    </row>
    <row r="1752" ht="78.75">
      <c r="A1752" s="29" t="s">
        <v>598</v>
      </c>
      <c r="B1752" s="29" t="s">
        <v>27</v>
      </c>
      <c r="C1752" s="29" t="s">
        <v>29</v>
      </c>
      <c r="D1752" s="29" t="s">
        <v>616</v>
      </c>
      <c r="E1752" s="29" t="s">
        <v>51</v>
      </c>
      <c r="F1752" s="30" t="s">
        <v>52</v>
      </c>
      <c r="G1752" s="31">
        <v>79999.199999999997</v>
      </c>
      <c r="H1752" s="31">
        <v>82253.700000000012</v>
      </c>
      <c r="I1752" s="31">
        <v>82253.700000000012</v>
      </c>
      <c r="J1752" s="31"/>
      <c r="K1752" s="31"/>
      <c r="L1752" s="31"/>
      <c r="M1752" s="31">
        <f t="shared" si="4262"/>
        <v>79999.199999999997</v>
      </c>
      <c r="N1752" s="31">
        <f t="shared" si="4263"/>
        <v>82253.700000000012</v>
      </c>
      <c r="O1752" s="31">
        <f t="shared" si="4264"/>
        <v>82253.700000000012</v>
      </c>
      <c r="P1752" s="31"/>
      <c r="Q1752" s="31"/>
      <c r="R1752" s="31"/>
      <c r="S1752" s="31"/>
      <c r="T1752" s="31"/>
      <c r="U1752" s="31"/>
      <c r="V1752" s="31"/>
      <c r="W1752" s="31"/>
      <c r="X1752" s="31"/>
      <c r="Y1752" s="31"/>
      <c r="Z1752" s="31"/>
      <c r="AA1752" s="31"/>
      <c r="AB1752" s="31"/>
      <c r="AC1752" s="31">
        <f t="shared" si="4226"/>
        <v>79999.199999999997</v>
      </c>
      <c r="AD1752" s="31">
        <f t="shared" si="4227"/>
        <v>82253.700000000012</v>
      </c>
      <c r="AE1752" s="31">
        <f t="shared" si="4228"/>
        <v>82253.700000000012</v>
      </c>
      <c r="AF1752" s="31"/>
      <c r="AG1752" s="31">
        <f t="shared" si="4229"/>
        <v>79999.199999999997</v>
      </c>
      <c r="AH1752" s="31">
        <f t="shared" si="4230"/>
        <v>82253.700000000012</v>
      </c>
      <c r="AI1752" s="31">
        <f t="shared" si="4231"/>
        <v>82253.700000000012</v>
      </c>
      <c r="AJ1752" s="31"/>
      <c r="AK1752" s="31"/>
      <c r="AL1752" s="31">
        <v>-1045.4000000000001</v>
      </c>
      <c r="AM1752" s="31"/>
      <c r="AN1752" s="31"/>
      <c r="AO1752" s="31"/>
      <c r="AP1752" s="31"/>
      <c r="AQ1752" s="31"/>
      <c r="AR1752" s="31"/>
      <c r="AS1752" s="31">
        <f t="shared" si="4223"/>
        <v>78953.800000000003</v>
      </c>
      <c r="AT1752" s="31">
        <f t="shared" si="4224"/>
        <v>82253.700000000012</v>
      </c>
      <c r="AU1752" s="31">
        <f t="shared" si="4225"/>
        <v>82253.700000000012</v>
      </c>
      <c r="AV1752" s="31"/>
      <c r="AW1752" s="32"/>
      <c r="AX1752" s="32"/>
      <c r="AY1752" s="1"/>
      <c r="AZ1752" s="1"/>
      <c r="BA1752" s="1"/>
      <c r="BB1752" s="1"/>
      <c r="BC1752" s="1"/>
      <c r="BD1752" s="1"/>
      <c r="BE1752" s="1"/>
    </row>
    <row r="1753" ht="31.5">
      <c r="A1753" s="29" t="s">
        <v>598</v>
      </c>
      <c r="B1753" s="29" t="s">
        <v>27</v>
      </c>
      <c r="C1753" s="29" t="s">
        <v>29</v>
      </c>
      <c r="D1753" s="29" t="s">
        <v>616</v>
      </c>
      <c r="E1753" s="29" t="s">
        <v>39</v>
      </c>
      <c r="F1753" s="30" t="s">
        <v>40</v>
      </c>
      <c r="G1753" s="31">
        <v>8307</v>
      </c>
      <c r="H1753" s="31">
        <v>8308</v>
      </c>
      <c r="I1753" s="31">
        <v>8309</v>
      </c>
      <c r="J1753" s="31"/>
      <c r="K1753" s="31"/>
      <c r="L1753" s="31"/>
      <c r="M1753" s="31">
        <f t="shared" si="4262"/>
        <v>8307</v>
      </c>
      <c r="N1753" s="31">
        <f t="shared" si="4263"/>
        <v>8308</v>
      </c>
      <c r="O1753" s="31">
        <f t="shared" si="4264"/>
        <v>8309</v>
      </c>
      <c r="P1753" s="31"/>
      <c r="Q1753" s="31"/>
      <c r="R1753" s="31"/>
      <c r="S1753" s="31"/>
      <c r="T1753" s="31"/>
      <c r="U1753" s="31"/>
      <c r="V1753" s="31"/>
      <c r="W1753" s="31"/>
      <c r="X1753" s="31"/>
      <c r="Y1753" s="31"/>
      <c r="Z1753" s="31"/>
      <c r="AA1753" s="31"/>
      <c r="AB1753" s="31"/>
      <c r="AC1753" s="31">
        <f t="shared" si="4226"/>
        <v>8307</v>
      </c>
      <c r="AD1753" s="31">
        <f t="shared" si="4227"/>
        <v>8308</v>
      </c>
      <c r="AE1753" s="31">
        <f t="shared" si="4228"/>
        <v>8309</v>
      </c>
      <c r="AF1753" s="31"/>
      <c r="AG1753" s="31">
        <f t="shared" si="4229"/>
        <v>8307</v>
      </c>
      <c r="AH1753" s="31">
        <f t="shared" si="4230"/>
        <v>8308</v>
      </c>
      <c r="AI1753" s="31">
        <f t="shared" si="4231"/>
        <v>8309</v>
      </c>
      <c r="AJ1753" s="31"/>
      <c r="AK1753" s="31"/>
      <c r="AL1753" s="31"/>
      <c r="AM1753" s="31"/>
      <c r="AN1753" s="31"/>
      <c r="AO1753" s="31"/>
      <c r="AP1753" s="31"/>
      <c r="AQ1753" s="31"/>
      <c r="AR1753" s="31"/>
      <c r="AS1753" s="31">
        <f t="shared" si="4223"/>
        <v>8307</v>
      </c>
      <c r="AT1753" s="31">
        <f t="shared" si="4224"/>
        <v>8308</v>
      </c>
      <c r="AU1753" s="31">
        <f t="shared" si="4225"/>
        <v>8309</v>
      </c>
      <c r="AV1753" s="31"/>
      <c r="AW1753" s="32"/>
      <c r="AX1753" s="32"/>
      <c r="AY1753" s="1"/>
      <c r="AZ1753" s="1"/>
      <c r="BA1753" s="1"/>
      <c r="BB1753" s="1"/>
      <c r="BC1753" s="1"/>
      <c r="BD1753" s="1"/>
      <c r="BE1753" s="1"/>
    </row>
    <row r="1754">
      <c r="A1754" s="29" t="s">
        <v>598</v>
      </c>
      <c r="B1754" s="29" t="s">
        <v>27</v>
      </c>
      <c r="C1754" s="29" t="s">
        <v>29</v>
      </c>
      <c r="D1754" s="29" t="s">
        <v>616</v>
      </c>
      <c r="E1754" s="29" t="s">
        <v>41</v>
      </c>
      <c r="F1754" s="30" t="s">
        <v>42</v>
      </c>
      <c r="G1754" s="31">
        <v>237.69999999999999</v>
      </c>
      <c r="H1754" s="31">
        <v>236.70000000000002</v>
      </c>
      <c r="I1754" s="31">
        <v>235.69999999999999</v>
      </c>
      <c r="J1754" s="31"/>
      <c r="K1754" s="31"/>
      <c r="L1754" s="31"/>
      <c r="M1754" s="31">
        <f t="shared" si="4262"/>
        <v>237.69999999999999</v>
      </c>
      <c r="N1754" s="31">
        <f t="shared" si="4263"/>
        <v>236.70000000000002</v>
      </c>
      <c r="O1754" s="31">
        <f t="shared" si="4264"/>
        <v>235.69999999999999</v>
      </c>
      <c r="P1754" s="31"/>
      <c r="Q1754" s="31"/>
      <c r="R1754" s="31"/>
      <c r="S1754" s="31"/>
      <c r="T1754" s="31"/>
      <c r="U1754" s="31"/>
      <c r="V1754" s="31"/>
      <c r="W1754" s="31"/>
      <c r="X1754" s="31"/>
      <c r="Y1754" s="31"/>
      <c r="Z1754" s="31"/>
      <c r="AA1754" s="31"/>
      <c r="AB1754" s="31"/>
      <c r="AC1754" s="31">
        <f t="shared" si="4226"/>
        <v>237.69999999999999</v>
      </c>
      <c r="AD1754" s="31">
        <f t="shared" si="4227"/>
        <v>236.70000000000002</v>
      </c>
      <c r="AE1754" s="31">
        <f t="shared" si="4228"/>
        <v>235.69999999999999</v>
      </c>
      <c r="AF1754" s="31"/>
      <c r="AG1754" s="31">
        <f t="shared" si="4229"/>
        <v>237.69999999999999</v>
      </c>
      <c r="AH1754" s="31">
        <f t="shared" si="4230"/>
        <v>236.70000000000002</v>
      </c>
      <c r="AI1754" s="31">
        <f t="shared" si="4231"/>
        <v>235.69999999999999</v>
      </c>
      <c r="AJ1754" s="31"/>
      <c r="AK1754" s="31"/>
      <c r="AL1754" s="31"/>
      <c r="AM1754" s="31"/>
      <c r="AN1754" s="31"/>
      <c r="AO1754" s="31"/>
      <c r="AP1754" s="31"/>
      <c r="AQ1754" s="31"/>
      <c r="AR1754" s="31"/>
      <c r="AS1754" s="31">
        <f t="shared" si="4223"/>
        <v>237.69999999999999</v>
      </c>
      <c r="AT1754" s="31">
        <f t="shared" si="4224"/>
        <v>236.70000000000002</v>
      </c>
      <c r="AU1754" s="31">
        <f t="shared" si="4225"/>
        <v>235.69999999999999</v>
      </c>
      <c r="AV1754" s="31"/>
      <c r="AW1754" s="32"/>
      <c r="AX1754" s="32"/>
      <c r="AY1754" s="1"/>
      <c r="AZ1754" s="1"/>
      <c r="BA1754" s="1"/>
      <c r="BB1754" s="1"/>
      <c r="BC1754" s="1"/>
      <c r="BD1754" s="1"/>
      <c r="BE1754" s="1"/>
    </row>
    <row r="1755" s="19" customFormat="1" ht="31.5">
      <c r="A1755" s="20" t="s">
        <v>598</v>
      </c>
      <c r="B1755" s="20" t="s">
        <v>63</v>
      </c>
      <c r="C1755" s="20"/>
      <c r="D1755" s="20"/>
      <c r="E1755" s="20"/>
      <c r="F1755" s="21" t="s">
        <v>143</v>
      </c>
      <c r="G1755" s="22">
        <f t="shared" ref="G1755:G1758" si="4355">G1756</f>
        <v>30099.799999999996</v>
      </c>
      <c r="H1755" s="22">
        <f t="shared" ref="H1755:H1758" si="4356">H1756</f>
        <v>89360.400000000009</v>
      </c>
      <c r="I1755" s="22">
        <f t="shared" ref="I1755:I1758" si="4357">I1756</f>
        <v>51708.000000000015</v>
      </c>
      <c r="J1755" s="22">
        <f t="shared" ref="J1755:J1758" si="4358">J1756</f>
        <v>-4809.567</v>
      </c>
      <c r="K1755" s="22">
        <f t="shared" ref="K1755:K1758" si="4359">K1756</f>
        <v>-1302</v>
      </c>
      <c r="L1755" s="22">
        <f t="shared" ref="L1755:L1758" si="4360">L1756</f>
        <v>0</v>
      </c>
      <c r="M1755" s="22">
        <f t="shared" si="4262"/>
        <v>25290.232999999997</v>
      </c>
      <c r="N1755" s="22">
        <f t="shared" si="4263"/>
        <v>88058.400000000009</v>
      </c>
      <c r="O1755" s="22">
        <f t="shared" si="4264"/>
        <v>51708.000000000015</v>
      </c>
      <c r="P1755" s="22">
        <f t="shared" ref="P1755:P1757" si="4361">P1756</f>
        <v>0</v>
      </c>
      <c r="Q1755" s="22">
        <f t="shared" ref="Q1755:Q1757" si="4362">Q1756</f>
        <v>0</v>
      </c>
      <c r="R1755" s="22">
        <f t="shared" ref="R1755:R1757" si="4363">R1756</f>
        <v>25563.157999999999</v>
      </c>
      <c r="S1755" s="22">
        <f t="shared" ref="S1755:S1757" si="4364">S1756</f>
        <v>-4385.5</v>
      </c>
      <c r="T1755" s="22">
        <f t="shared" ref="T1755:T1757" si="4365">T1756</f>
        <v>0</v>
      </c>
      <c r="U1755" s="22">
        <f t="shared" ref="U1755:U1757" si="4366">U1756</f>
        <v>0</v>
      </c>
      <c r="V1755" s="22">
        <f t="shared" ref="V1755:V1757" si="4367">V1756</f>
        <v>0</v>
      </c>
      <c r="W1755" s="22">
        <f t="shared" ref="W1755:W1757" si="4368">W1756</f>
        <v>-17269.300000000003</v>
      </c>
      <c r="X1755" s="22">
        <f t="shared" ref="X1755:X1757" si="4369">X1756</f>
        <v>0</v>
      </c>
      <c r="Y1755" s="22">
        <f t="shared" ref="Y1755:Y1757" si="4370">Y1756</f>
        <v>0</v>
      </c>
      <c r="Z1755" s="22">
        <f t="shared" ref="Z1755:Z1757" si="4371">Z1756</f>
        <v>0</v>
      </c>
      <c r="AA1755" s="22">
        <f t="shared" ref="AA1755:AA1757" si="4372">AA1756</f>
        <v>21654.799999999999</v>
      </c>
      <c r="AB1755" s="22">
        <f t="shared" ref="AB1755:AB1757" si="4373">AB1756</f>
        <v>0</v>
      </c>
      <c r="AC1755" s="22">
        <f t="shared" si="4226"/>
        <v>46467.890999999996</v>
      </c>
      <c r="AD1755" s="22">
        <f t="shared" si="4227"/>
        <v>70789.100000000006</v>
      </c>
      <c r="AE1755" s="22">
        <f t="shared" si="4228"/>
        <v>73362.800000000017</v>
      </c>
      <c r="AF1755" s="22">
        <f t="shared" ref="AF1755:AF1757" si="4374">AF1756</f>
        <v>0</v>
      </c>
      <c r="AG1755" s="22">
        <f t="shared" si="4229"/>
        <v>46467.890999999996</v>
      </c>
      <c r="AH1755" s="22">
        <f t="shared" si="4230"/>
        <v>70789.100000000006</v>
      </c>
      <c r="AI1755" s="22">
        <f t="shared" si="4231"/>
        <v>73362.800000000017</v>
      </c>
      <c r="AJ1755" s="22">
        <f t="shared" ref="AJ1755:AJ1757" si="4375">AJ1756</f>
        <v>0</v>
      </c>
      <c r="AK1755" s="22">
        <f t="shared" ref="AK1755:AK1757" si="4376">AK1756</f>
        <v>-90.280000000000001</v>
      </c>
      <c r="AL1755" s="22">
        <f t="shared" ref="AL1755:AL1757" si="4377">AL1756</f>
        <v>0</v>
      </c>
      <c r="AM1755" s="22">
        <f t="shared" ref="AM1755:AM1757" si="4378">AM1756</f>
        <v>0</v>
      </c>
      <c r="AN1755" s="22">
        <f t="shared" ref="AN1755:AN1757" si="4379">AN1756</f>
        <v>0</v>
      </c>
      <c r="AO1755" s="22">
        <f t="shared" ref="AO1755:AO1757" si="4380">AO1756</f>
        <v>0</v>
      </c>
      <c r="AP1755" s="22">
        <f t="shared" ref="AP1755:AP1757" si="4381">AP1756</f>
        <v>0</v>
      </c>
      <c r="AQ1755" s="22">
        <f t="shared" ref="AQ1755:AQ1757" si="4382">AQ1756</f>
        <v>0</v>
      </c>
      <c r="AR1755" s="22">
        <f t="shared" ref="AR1755:AR1757" si="4383">AR1756</f>
        <v>0</v>
      </c>
      <c r="AS1755" s="22">
        <f t="shared" si="4223"/>
        <v>46377.610999999997</v>
      </c>
      <c r="AT1755" s="22">
        <f t="shared" si="4224"/>
        <v>70789.100000000006</v>
      </c>
      <c r="AU1755" s="22">
        <f t="shared" si="4225"/>
        <v>73362.800000000017</v>
      </c>
      <c r="AV1755" s="22">
        <f t="shared" ref="AV1755:AV1757" si="4384">AV1756</f>
        <v>0</v>
      </c>
      <c r="AW1755" s="23"/>
      <c r="AX1755" s="23"/>
      <c r="AY1755" s="19"/>
      <c r="AZ1755" s="19"/>
      <c r="BA1755" s="19"/>
      <c r="BB1755" s="19"/>
      <c r="BC1755" s="19"/>
      <c r="BD1755" s="19"/>
      <c r="BE1755" s="19"/>
    </row>
    <row r="1756" s="24" customFormat="1" ht="47.25">
      <c r="A1756" s="25" t="s">
        <v>598</v>
      </c>
      <c r="B1756" s="25" t="s">
        <v>63</v>
      </c>
      <c r="C1756" s="25" t="s">
        <v>295</v>
      </c>
      <c r="D1756" s="25"/>
      <c r="E1756" s="25"/>
      <c r="F1756" s="26" t="s">
        <v>451</v>
      </c>
      <c r="G1756" s="27">
        <f t="shared" si="4355"/>
        <v>30099.799999999996</v>
      </c>
      <c r="H1756" s="27">
        <f t="shared" si="4356"/>
        <v>89360.400000000009</v>
      </c>
      <c r="I1756" s="27">
        <f t="shared" si="4357"/>
        <v>51708.000000000015</v>
      </c>
      <c r="J1756" s="27">
        <f t="shared" si="4358"/>
        <v>-4809.567</v>
      </c>
      <c r="K1756" s="27">
        <f t="shared" si="4359"/>
        <v>-1302</v>
      </c>
      <c r="L1756" s="27">
        <f t="shared" si="4360"/>
        <v>0</v>
      </c>
      <c r="M1756" s="27">
        <f t="shared" si="4262"/>
        <v>25290.232999999997</v>
      </c>
      <c r="N1756" s="27">
        <f t="shared" si="4263"/>
        <v>88058.400000000009</v>
      </c>
      <c r="O1756" s="27">
        <f t="shared" si="4264"/>
        <v>51708.000000000015</v>
      </c>
      <c r="P1756" s="27">
        <f t="shared" si="4361"/>
        <v>0</v>
      </c>
      <c r="Q1756" s="27">
        <f t="shared" si="4362"/>
        <v>0</v>
      </c>
      <c r="R1756" s="27">
        <f t="shared" si="4363"/>
        <v>25563.157999999999</v>
      </c>
      <c r="S1756" s="27">
        <f t="shared" si="4364"/>
        <v>-4385.5</v>
      </c>
      <c r="T1756" s="27">
        <f t="shared" si="4365"/>
        <v>0</v>
      </c>
      <c r="U1756" s="27">
        <f t="shared" si="4366"/>
        <v>0</v>
      </c>
      <c r="V1756" s="27">
        <f t="shared" si="4367"/>
        <v>0</v>
      </c>
      <c r="W1756" s="27">
        <f t="shared" si="4368"/>
        <v>-17269.300000000003</v>
      </c>
      <c r="X1756" s="27">
        <f t="shared" si="4369"/>
        <v>0</v>
      </c>
      <c r="Y1756" s="27">
        <f t="shared" si="4370"/>
        <v>0</v>
      </c>
      <c r="Z1756" s="27">
        <f t="shared" si="4371"/>
        <v>0</v>
      </c>
      <c r="AA1756" s="27">
        <f t="shared" si="4372"/>
        <v>21654.799999999999</v>
      </c>
      <c r="AB1756" s="27">
        <f t="shared" si="4373"/>
        <v>0</v>
      </c>
      <c r="AC1756" s="27">
        <f t="shared" si="4226"/>
        <v>46467.890999999996</v>
      </c>
      <c r="AD1756" s="27">
        <f t="shared" si="4227"/>
        <v>70789.100000000006</v>
      </c>
      <c r="AE1756" s="27">
        <f t="shared" si="4228"/>
        <v>73362.800000000017</v>
      </c>
      <c r="AF1756" s="27">
        <f t="shared" si="4374"/>
        <v>0</v>
      </c>
      <c r="AG1756" s="27">
        <f t="shared" si="4229"/>
        <v>46467.890999999996</v>
      </c>
      <c r="AH1756" s="27">
        <f t="shared" si="4230"/>
        <v>70789.100000000006</v>
      </c>
      <c r="AI1756" s="27">
        <f t="shared" si="4231"/>
        <v>73362.800000000017</v>
      </c>
      <c r="AJ1756" s="27">
        <f t="shared" si="4375"/>
        <v>0</v>
      </c>
      <c r="AK1756" s="27">
        <f t="shared" si="4376"/>
        <v>-90.280000000000001</v>
      </c>
      <c r="AL1756" s="27">
        <f t="shared" si="4377"/>
        <v>0</v>
      </c>
      <c r="AM1756" s="27">
        <f t="shared" si="4378"/>
        <v>0</v>
      </c>
      <c r="AN1756" s="27">
        <f t="shared" si="4379"/>
        <v>0</v>
      </c>
      <c r="AO1756" s="27">
        <f t="shared" si="4380"/>
        <v>0</v>
      </c>
      <c r="AP1756" s="27">
        <f t="shared" si="4381"/>
        <v>0</v>
      </c>
      <c r="AQ1756" s="27">
        <f t="shared" si="4382"/>
        <v>0</v>
      </c>
      <c r="AR1756" s="27">
        <f t="shared" si="4383"/>
        <v>0</v>
      </c>
      <c r="AS1756" s="27">
        <f t="shared" si="4223"/>
        <v>46377.610999999997</v>
      </c>
      <c r="AT1756" s="27">
        <f t="shared" si="4224"/>
        <v>70789.100000000006</v>
      </c>
      <c r="AU1756" s="27">
        <f t="shared" si="4225"/>
        <v>73362.800000000017</v>
      </c>
      <c r="AV1756" s="27">
        <f t="shared" si="4384"/>
        <v>0</v>
      </c>
      <c r="AW1756" s="28"/>
      <c r="AX1756" s="28"/>
      <c r="AY1756" s="24"/>
      <c r="AZ1756" s="24"/>
      <c r="BA1756" s="24"/>
      <c r="BB1756" s="24"/>
      <c r="BC1756" s="24"/>
      <c r="BD1756" s="24"/>
      <c r="BE1756" s="24"/>
    </row>
    <row r="1757">
      <c r="A1757" s="29" t="s">
        <v>598</v>
      </c>
      <c r="B1757" s="29" t="s">
        <v>63</v>
      </c>
      <c r="C1757" s="29" t="s">
        <v>295</v>
      </c>
      <c r="D1757" s="29" t="s">
        <v>229</v>
      </c>
      <c r="E1757" s="36"/>
      <c r="F1757" s="30" t="s">
        <v>230</v>
      </c>
      <c r="G1757" s="31">
        <f t="shared" si="4355"/>
        <v>30099.799999999996</v>
      </c>
      <c r="H1757" s="31">
        <f t="shared" si="4356"/>
        <v>89360.400000000009</v>
      </c>
      <c r="I1757" s="31">
        <f t="shared" si="4357"/>
        <v>51708.000000000015</v>
      </c>
      <c r="J1757" s="31">
        <f t="shared" si="4358"/>
        <v>-4809.567</v>
      </c>
      <c r="K1757" s="31">
        <f t="shared" si="4359"/>
        <v>-1302</v>
      </c>
      <c r="L1757" s="31">
        <f t="shared" si="4360"/>
        <v>0</v>
      </c>
      <c r="M1757" s="31">
        <f t="shared" si="4262"/>
        <v>25290.232999999997</v>
      </c>
      <c r="N1757" s="31">
        <f t="shared" si="4263"/>
        <v>88058.400000000009</v>
      </c>
      <c r="O1757" s="31">
        <f t="shared" si="4264"/>
        <v>51708.000000000015</v>
      </c>
      <c r="P1757" s="31">
        <f t="shared" si="4361"/>
        <v>0</v>
      </c>
      <c r="Q1757" s="31">
        <f t="shared" si="4362"/>
        <v>0</v>
      </c>
      <c r="R1757" s="31">
        <f t="shared" si="4363"/>
        <v>25563.157999999999</v>
      </c>
      <c r="S1757" s="31">
        <f t="shared" si="4364"/>
        <v>-4385.5</v>
      </c>
      <c r="T1757" s="31">
        <f t="shared" si="4365"/>
        <v>0</v>
      </c>
      <c r="U1757" s="31">
        <f t="shared" si="4366"/>
        <v>0</v>
      </c>
      <c r="V1757" s="31">
        <f t="shared" si="4367"/>
        <v>0</v>
      </c>
      <c r="W1757" s="31">
        <f t="shared" si="4368"/>
        <v>-17269.300000000003</v>
      </c>
      <c r="X1757" s="31">
        <f t="shared" si="4369"/>
        <v>0</v>
      </c>
      <c r="Y1757" s="31">
        <f t="shared" si="4370"/>
        <v>0</v>
      </c>
      <c r="Z1757" s="31">
        <f t="shared" si="4371"/>
        <v>0</v>
      </c>
      <c r="AA1757" s="31">
        <f t="shared" si="4372"/>
        <v>21654.799999999999</v>
      </c>
      <c r="AB1757" s="31">
        <f t="shared" si="4373"/>
        <v>0</v>
      </c>
      <c r="AC1757" s="31">
        <f t="shared" si="4226"/>
        <v>46467.890999999996</v>
      </c>
      <c r="AD1757" s="31">
        <f t="shared" si="4227"/>
        <v>70789.100000000006</v>
      </c>
      <c r="AE1757" s="31">
        <f t="shared" si="4228"/>
        <v>73362.800000000017</v>
      </c>
      <c r="AF1757" s="31">
        <f t="shared" si="4374"/>
        <v>0</v>
      </c>
      <c r="AG1757" s="31">
        <f t="shared" si="4229"/>
        <v>46467.890999999996</v>
      </c>
      <c r="AH1757" s="31">
        <f t="shared" si="4230"/>
        <v>70789.100000000006</v>
      </c>
      <c r="AI1757" s="31">
        <f t="shared" si="4231"/>
        <v>73362.800000000017</v>
      </c>
      <c r="AJ1757" s="31">
        <f t="shared" si="4375"/>
        <v>0</v>
      </c>
      <c r="AK1757" s="31">
        <f t="shared" si="4376"/>
        <v>-90.280000000000001</v>
      </c>
      <c r="AL1757" s="31">
        <f t="shared" si="4377"/>
        <v>0</v>
      </c>
      <c r="AM1757" s="31">
        <f t="shared" si="4378"/>
        <v>0</v>
      </c>
      <c r="AN1757" s="31">
        <f t="shared" si="4379"/>
        <v>0</v>
      </c>
      <c r="AO1757" s="31">
        <f t="shared" si="4380"/>
        <v>0</v>
      </c>
      <c r="AP1757" s="31">
        <f t="shared" si="4381"/>
        <v>0</v>
      </c>
      <c r="AQ1757" s="31">
        <f t="shared" si="4382"/>
        <v>0</v>
      </c>
      <c r="AR1757" s="31">
        <f t="shared" si="4383"/>
        <v>0</v>
      </c>
      <c r="AS1757" s="31">
        <f t="shared" si="4223"/>
        <v>46377.610999999997</v>
      </c>
      <c r="AT1757" s="31">
        <f t="shared" si="4224"/>
        <v>70789.100000000006</v>
      </c>
      <c r="AU1757" s="31">
        <f t="shared" si="4225"/>
        <v>73362.800000000017</v>
      </c>
      <c r="AV1757" s="31">
        <f t="shared" si="4384"/>
        <v>0</v>
      </c>
      <c r="AW1757" s="32"/>
      <c r="AX1757" s="32"/>
      <c r="AY1757" s="1"/>
      <c r="AZ1757" s="1"/>
      <c r="BA1757" s="1"/>
      <c r="BB1757" s="1"/>
      <c r="BC1757" s="1"/>
      <c r="BD1757" s="1"/>
      <c r="BE1757" s="1"/>
    </row>
    <row r="1758">
      <c r="A1758" s="29" t="s">
        <v>598</v>
      </c>
      <c r="B1758" s="29" t="s">
        <v>63</v>
      </c>
      <c r="C1758" s="29" t="s">
        <v>295</v>
      </c>
      <c r="D1758" s="29" t="s">
        <v>617</v>
      </c>
      <c r="E1758" s="36"/>
      <c r="F1758" s="30" t="s">
        <v>440</v>
      </c>
      <c r="G1758" s="31">
        <f t="shared" si="4355"/>
        <v>30099.799999999996</v>
      </c>
      <c r="H1758" s="31">
        <f t="shared" si="4356"/>
        <v>89360.400000000009</v>
      </c>
      <c r="I1758" s="31">
        <f t="shared" si="4357"/>
        <v>51708.000000000015</v>
      </c>
      <c r="J1758" s="31">
        <f t="shared" si="4358"/>
        <v>-4809.567</v>
      </c>
      <c r="K1758" s="31">
        <f t="shared" si="4359"/>
        <v>-1302</v>
      </c>
      <c r="L1758" s="31">
        <f t="shared" si="4360"/>
        <v>0</v>
      </c>
      <c r="M1758" s="31">
        <f t="shared" si="4262"/>
        <v>25290.232999999997</v>
      </c>
      <c r="N1758" s="31">
        <f t="shared" si="4263"/>
        <v>88058.400000000009</v>
      </c>
      <c r="O1758" s="31">
        <f t="shared" si="4264"/>
        <v>51708.000000000015</v>
      </c>
      <c r="P1758" s="31">
        <f>P1759+P1802</f>
        <v>0</v>
      </c>
      <c r="Q1758" s="31">
        <f>Q1759+Q1802</f>
        <v>0</v>
      </c>
      <c r="R1758" s="31">
        <f>R1759+R1802</f>
        <v>25563.157999999999</v>
      </c>
      <c r="S1758" s="31">
        <f>S1759+S1802</f>
        <v>-4385.5</v>
      </c>
      <c r="T1758" s="31">
        <f>T1759+T1802</f>
        <v>0</v>
      </c>
      <c r="U1758" s="31">
        <f>U1759+U1802</f>
        <v>0</v>
      </c>
      <c r="V1758" s="31">
        <f>V1759+V1802</f>
        <v>0</v>
      </c>
      <c r="W1758" s="31">
        <f>W1759+W1802</f>
        <v>-17269.300000000003</v>
      </c>
      <c r="X1758" s="31">
        <f>X1759+X1802</f>
        <v>0</v>
      </c>
      <c r="Y1758" s="31">
        <f>Y1759+Y1802</f>
        <v>0</v>
      </c>
      <c r="Z1758" s="31">
        <f>Z1759+Z1802</f>
        <v>0</v>
      </c>
      <c r="AA1758" s="31">
        <f>AA1759+AA1802</f>
        <v>21654.799999999999</v>
      </c>
      <c r="AB1758" s="31">
        <f>AB1759+AB1802</f>
        <v>0</v>
      </c>
      <c r="AC1758" s="31">
        <f t="shared" si="4226"/>
        <v>46467.890999999996</v>
      </c>
      <c r="AD1758" s="31">
        <f t="shared" si="4227"/>
        <v>70789.100000000006</v>
      </c>
      <c r="AE1758" s="31">
        <f t="shared" si="4228"/>
        <v>73362.800000000017</v>
      </c>
      <c r="AF1758" s="31">
        <f>AF1759+AF1802</f>
        <v>0</v>
      </c>
      <c r="AG1758" s="31">
        <f t="shared" si="4229"/>
        <v>46467.890999999996</v>
      </c>
      <c r="AH1758" s="31">
        <f t="shared" si="4230"/>
        <v>70789.100000000006</v>
      </c>
      <c r="AI1758" s="31">
        <f t="shared" si="4231"/>
        <v>73362.800000000017</v>
      </c>
      <c r="AJ1758" s="31">
        <f>AJ1759+AJ1802</f>
        <v>0</v>
      </c>
      <c r="AK1758" s="31">
        <f>AK1759+AK1802</f>
        <v>-90.280000000000001</v>
      </c>
      <c r="AL1758" s="31">
        <f>AL1759+AL1802</f>
        <v>0</v>
      </c>
      <c r="AM1758" s="31">
        <f>AM1759+AM1802</f>
        <v>0</v>
      </c>
      <c r="AN1758" s="31">
        <f>AN1759+AN1802</f>
        <v>0</v>
      </c>
      <c r="AO1758" s="31">
        <f>AO1759+AO1802</f>
        <v>0</v>
      </c>
      <c r="AP1758" s="31">
        <f>AP1759+AP1802</f>
        <v>0</v>
      </c>
      <c r="AQ1758" s="31">
        <f>AQ1759+AQ1802</f>
        <v>0</v>
      </c>
      <c r="AR1758" s="31">
        <f>AR1759+AR1802</f>
        <v>0</v>
      </c>
      <c r="AS1758" s="31">
        <f t="shared" si="4223"/>
        <v>46377.610999999997</v>
      </c>
      <c r="AT1758" s="31">
        <f t="shared" si="4224"/>
        <v>70789.100000000006</v>
      </c>
      <c r="AU1758" s="31">
        <f t="shared" si="4225"/>
        <v>73362.800000000017</v>
      </c>
      <c r="AV1758" s="31">
        <f>AV1759+AV1802</f>
        <v>0</v>
      </c>
      <c r="AW1758" s="32"/>
      <c r="AX1758" s="32"/>
      <c r="AY1758" s="1"/>
      <c r="AZ1758" s="1"/>
      <c r="BA1758" s="1"/>
      <c r="BB1758" s="1"/>
      <c r="BC1758" s="1"/>
      <c r="BD1758" s="1"/>
      <c r="BE1758" s="1"/>
    </row>
    <row r="1759" ht="31.5">
      <c r="A1759" s="29" t="s">
        <v>598</v>
      </c>
      <c r="B1759" s="29" t="s">
        <v>63</v>
      </c>
      <c r="C1759" s="29" t="s">
        <v>295</v>
      </c>
      <c r="D1759" s="29" t="s">
        <v>618</v>
      </c>
      <c r="E1759" s="36"/>
      <c r="F1759" s="30" t="s">
        <v>619</v>
      </c>
      <c r="G1759" s="31">
        <f>G1760+G1762+G1764+G1766+G1768+G1770+G1772+G1794+G1796+G1798+G1800+G1774+G1776+G1778+G1780+G1782+G1784+G1786+G1788+G1790+G1792</f>
        <v>30099.799999999996</v>
      </c>
      <c r="H1759" s="31">
        <f>H1760+H1762+H1764+H1766+H1768+H1770+H1772+H1794+H1796+H1798+H1800+H1774+H1776+H1778+H1780+H1782+H1784+H1786+H1788+H1790+H1792</f>
        <v>89360.400000000009</v>
      </c>
      <c r="I1759" s="31">
        <f>I1760+I1762+I1764+I1766+I1768+I1770+I1772+I1794+I1796+I1798+I1800+I1774+I1776+I1778+I1780+I1782+I1784+I1786+I1788+I1790+I1792</f>
        <v>51708.000000000015</v>
      </c>
      <c r="J1759" s="31">
        <f>J1760+J1762+J1764+J1766+J1768+J1770+J1772+J1794+J1796+J1798+J1800+J1774+J1776+J1778+J1780+J1782+J1784+J1786+J1788+J1790+J1792</f>
        <v>-4809.567</v>
      </c>
      <c r="K1759" s="31">
        <f>K1760+K1762+K1764+K1766+K1768+K1770+K1772+K1794+K1796+K1798+K1800+K1774+K1776+K1778+K1780+K1782+K1784+K1786+K1788+K1790+K1792</f>
        <v>-1302</v>
      </c>
      <c r="L1759" s="31">
        <f>L1760+L1762+L1764+L1766+L1768+L1770+L1772+L1794+L1796+L1798+L1800+L1774+L1776+L1778+L1780+L1782+L1784+L1786+L1788+L1790+L1792</f>
        <v>0</v>
      </c>
      <c r="M1759" s="31">
        <f t="shared" si="4262"/>
        <v>25290.232999999997</v>
      </c>
      <c r="N1759" s="31">
        <f t="shared" si="4263"/>
        <v>88058.400000000009</v>
      </c>
      <c r="O1759" s="31">
        <f t="shared" si="4264"/>
        <v>51708.000000000015</v>
      </c>
      <c r="P1759" s="31">
        <f>P1760+P1762+P1764+P1766+P1768+P1770+P1772+P1794+P1796+P1798+P1800+P1774+P1776+P1778+P1780+P1782+P1784+P1786+P1788+P1790+P1792</f>
        <v>0</v>
      </c>
      <c r="Q1759" s="31">
        <f>Q1760+Q1762+Q1764+Q1766+Q1768+Q1770+Q1772+Q1794+Q1796+Q1798+Q1800+Q1774+Q1776+Q1778+Q1780+Q1782+Q1784+Q1786+Q1788+Q1790+Q1792</f>
        <v>0</v>
      </c>
      <c r="R1759" s="31">
        <f>R1760+R1762+R1764+R1766+R1768+R1770+R1772+R1794+R1796+R1798+R1800+R1774+R1776+R1778+R1780+R1782+R1784+R1786+R1788+R1790+R1792</f>
        <v>0</v>
      </c>
      <c r="S1759" s="31">
        <f>S1760+S1762+S1764+S1766+S1768+S1770+S1772+S1794+S1796+S1798+S1800+S1774+S1776+S1778+S1780+S1782+S1784+S1786+S1788+S1790+S1792</f>
        <v>-4385.5</v>
      </c>
      <c r="T1759" s="31">
        <f>T1760+T1762+T1764+T1766+T1768+T1770+T1772+T1794+T1796+T1798+T1800+T1774+T1776+T1778+T1780+T1782+T1784+T1786+T1788+T1790+T1792</f>
        <v>0</v>
      </c>
      <c r="U1759" s="31">
        <f>U1760+U1762+U1764+U1766+U1768+U1770+U1772+U1794+U1796+U1798+U1800+U1774+U1776+U1778+U1780+U1782+U1784+U1786+U1788+U1790+U1792</f>
        <v>0</v>
      </c>
      <c r="V1759" s="31">
        <f>V1760+V1762+V1764+V1766+V1768+V1770+V1772+V1794+V1796+V1798+V1800+V1774+V1776+V1778+V1780+V1782+V1784+V1786+V1788+V1790+V1792</f>
        <v>0</v>
      </c>
      <c r="W1759" s="31">
        <f>W1760+W1762+W1764+W1766+W1768+W1770+W1772+W1794+W1796+W1798+W1800+W1774+W1776+W1778+W1780+W1782+W1784+W1786+W1788+W1790+W1792</f>
        <v>-17269.300000000003</v>
      </c>
      <c r="X1759" s="31">
        <f>X1760+X1762+X1764+X1766+X1768+X1770+X1772+X1794+X1796+X1798+X1800+X1774+X1776+X1778+X1780+X1782+X1784+X1786+X1788+X1790+X1792</f>
        <v>0</v>
      </c>
      <c r="Y1759" s="31">
        <f>Y1760+Y1762+Y1764+Y1766+Y1768+Y1770+Y1772+Y1794+Y1796+Y1798+Y1800+Y1774+Y1776+Y1778+Y1780+Y1782+Y1784+Y1786+Y1788+Y1790+Y1792</f>
        <v>0</v>
      </c>
      <c r="Z1759" s="31">
        <f>Z1760+Z1762+Z1764+Z1766+Z1768+Z1770+Z1772+Z1794+Z1796+Z1798+Z1800+Z1774+Z1776+Z1778+Z1780+Z1782+Z1784+Z1786+Z1788+Z1790+Z1792</f>
        <v>0</v>
      </c>
      <c r="AA1759" s="31">
        <f>AA1760+AA1762+AA1764+AA1766+AA1768+AA1770+AA1772+AA1794+AA1796+AA1798+AA1800+AA1774+AA1776+AA1778+AA1780+AA1782+AA1784+AA1786+AA1788+AA1790+AA1792</f>
        <v>21654.799999999999</v>
      </c>
      <c r="AB1759" s="31">
        <f>AB1760+AB1762+AB1764+AB1766+AB1768+AB1770+AB1772+AB1794+AB1796+AB1798+AB1800+AB1774+AB1776+AB1778+AB1780+AB1782+AB1784+AB1786+AB1788+AB1790+AB1792</f>
        <v>0</v>
      </c>
      <c r="AC1759" s="31">
        <f t="shared" si="4226"/>
        <v>20904.732999999997</v>
      </c>
      <c r="AD1759" s="31">
        <f t="shared" si="4227"/>
        <v>70789.100000000006</v>
      </c>
      <c r="AE1759" s="31">
        <f t="shared" si="4228"/>
        <v>73362.800000000017</v>
      </c>
      <c r="AF1759" s="31">
        <f>AF1760+AF1762+AF1764+AF1766+AF1768+AF1770+AF1772+AF1794+AF1796+AF1798+AF1800+AF1774+AF1776+AF1778+AF1780+AF1782+AF1784+AF1786+AF1788+AF1790+AF1792</f>
        <v>0</v>
      </c>
      <c r="AG1759" s="31">
        <f t="shared" si="4229"/>
        <v>20904.732999999997</v>
      </c>
      <c r="AH1759" s="31">
        <f t="shared" si="4230"/>
        <v>70789.100000000006</v>
      </c>
      <c r="AI1759" s="31">
        <f t="shared" si="4231"/>
        <v>73362.800000000017</v>
      </c>
      <c r="AJ1759" s="31">
        <f>AJ1760+AJ1762+AJ1764+AJ1766+AJ1768+AJ1770+AJ1772+AJ1794+AJ1796+AJ1798+AJ1800+AJ1774+AJ1776+AJ1778+AJ1780+AJ1782+AJ1784+AJ1786+AJ1788+AJ1790+AJ1792</f>
        <v>0</v>
      </c>
      <c r="AK1759" s="31">
        <f>AK1760+AK1762+AK1764+AK1766+AK1768+AK1770+AK1772+AK1794+AK1796+AK1798+AK1800+AK1774+AK1776+AK1778+AK1780+AK1782+AK1784+AK1786+AK1788+AK1790+AK1792</f>
        <v>-90.280000000000001</v>
      </c>
      <c r="AL1759" s="31">
        <f>AL1760+AL1762+AL1764+AL1766+AL1768+AL1770+AL1772+AL1794+AL1796+AL1798+AL1800+AL1774+AL1776+AL1778+AL1780+AL1782+AL1784+AL1786+AL1788+AL1790+AL1792</f>
        <v>0</v>
      </c>
      <c r="AM1759" s="31">
        <f>AM1760+AM1762+AM1764+AM1766+AM1768+AM1770+AM1772+AM1794+AM1796+AM1798+AM1800+AM1774+AM1776+AM1778+AM1780+AM1782+AM1784+AM1786+AM1788+AM1790+AM1792</f>
        <v>0</v>
      </c>
      <c r="AN1759" s="31">
        <f>AN1760+AN1762+AN1764+AN1766+AN1768+AN1770+AN1772+AN1794+AN1796+AN1798+AN1800+AN1774+AN1776+AN1778+AN1780+AN1782+AN1784+AN1786+AN1788+AN1790+AN1792</f>
        <v>0</v>
      </c>
      <c r="AO1759" s="31">
        <f>AO1760+AO1762+AO1764+AO1766+AO1768+AO1770+AO1772+AO1794+AO1796+AO1798+AO1800+AO1774+AO1776+AO1778+AO1780+AO1782+AO1784+AO1786+AO1788+AO1790+AO1792</f>
        <v>0</v>
      </c>
      <c r="AP1759" s="31">
        <f>AP1760+AP1762+AP1764+AP1766+AP1768+AP1770+AP1772+AP1794+AP1796+AP1798+AP1800+AP1774+AP1776+AP1778+AP1780+AP1782+AP1784+AP1786+AP1788+AP1790+AP1792</f>
        <v>0</v>
      </c>
      <c r="AQ1759" s="31">
        <f>AQ1760+AQ1762+AQ1764+AQ1766+AQ1768+AQ1770+AQ1772+AQ1794+AQ1796+AQ1798+AQ1800+AQ1774+AQ1776+AQ1778+AQ1780+AQ1782+AQ1784+AQ1786+AQ1788+AQ1790+AQ1792</f>
        <v>0</v>
      </c>
      <c r="AR1759" s="31">
        <f>AR1760+AR1762+AR1764+AR1766+AR1768+AR1770+AR1772+AR1794+AR1796+AR1798+AR1800+AR1774+AR1776+AR1778+AR1780+AR1782+AR1784+AR1786+AR1788+AR1790+AR1792</f>
        <v>0</v>
      </c>
      <c r="AS1759" s="31">
        <f t="shared" si="4223"/>
        <v>20814.452999999998</v>
      </c>
      <c r="AT1759" s="31">
        <f t="shared" si="4224"/>
        <v>70789.100000000006</v>
      </c>
      <c r="AU1759" s="31">
        <f t="shared" si="4225"/>
        <v>73362.800000000017</v>
      </c>
      <c r="AV1759" s="31">
        <f>AV1760+AV1762+AV1764+AV1766+AV1768+AV1770+AV1772+AV1794+AV1796+AV1798+AV1800+AV1774+AV1776+AV1778+AV1780+AV1782+AV1784+AV1786+AV1788+AV1790+AV1792</f>
        <v>0</v>
      </c>
      <c r="AW1759" s="32"/>
      <c r="AX1759" s="32"/>
      <c r="AY1759" s="1"/>
      <c r="AZ1759" s="1"/>
      <c r="BA1759" s="1"/>
      <c r="BB1759" s="1"/>
      <c r="BC1759" s="1"/>
      <c r="BD1759" s="1"/>
      <c r="BE1759" s="1"/>
    </row>
    <row r="1760" ht="31.5">
      <c r="A1760" s="29" t="s">
        <v>598</v>
      </c>
      <c r="B1760" s="29" t="s">
        <v>63</v>
      </c>
      <c r="C1760" s="29" t="s">
        <v>295</v>
      </c>
      <c r="D1760" s="29" t="s">
        <v>620</v>
      </c>
      <c r="E1760" s="36"/>
      <c r="F1760" s="30" t="s">
        <v>621</v>
      </c>
      <c r="G1760" s="31">
        <f>G1761</f>
        <v>14551.799999999999</v>
      </c>
      <c r="H1760" s="31">
        <f>H1761</f>
        <v>0</v>
      </c>
      <c r="I1760" s="31">
        <f>I1761</f>
        <v>0</v>
      </c>
      <c r="J1760" s="31">
        <f>J1761</f>
        <v>-4994.6999999999998</v>
      </c>
      <c r="K1760" s="31">
        <f>K1761</f>
        <v>0</v>
      </c>
      <c r="L1760" s="31">
        <f>L1761</f>
        <v>0</v>
      </c>
      <c r="M1760" s="31">
        <f t="shared" si="4262"/>
        <v>9557.0999999999985</v>
      </c>
      <c r="N1760" s="31">
        <f t="shared" si="4263"/>
        <v>0</v>
      </c>
      <c r="O1760" s="31">
        <f t="shared" si="4264"/>
        <v>0</v>
      </c>
      <c r="P1760" s="31">
        <f>P1761</f>
        <v>0</v>
      </c>
      <c r="Q1760" s="31">
        <f>Q1761</f>
        <v>0</v>
      </c>
      <c r="R1760" s="31">
        <f>R1761</f>
        <v>0</v>
      </c>
      <c r="S1760" s="31">
        <f>S1761</f>
        <v>0</v>
      </c>
      <c r="T1760" s="31">
        <f>T1761</f>
        <v>0</v>
      </c>
      <c r="U1760" s="31">
        <f>U1761</f>
        <v>0</v>
      </c>
      <c r="V1760" s="31">
        <f>V1761</f>
        <v>0</v>
      </c>
      <c r="W1760" s="31">
        <f>W1761</f>
        <v>0</v>
      </c>
      <c r="X1760" s="31">
        <f>X1761</f>
        <v>0</v>
      </c>
      <c r="Y1760" s="31">
        <f>Y1761</f>
        <v>0</v>
      </c>
      <c r="Z1760" s="31">
        <f>Z1761</f>
        <v>0</v>
      </c>
      <c r="AA1760" s="31">
        <f>AA1761</f>
        <v>0</v>
      </c>
      <c r="AB1760" s="31">
        <f>AB1761</f>
        <v>0</v>
      </c>
      <c r="AC1760" s="31">
        <f t="shared" si="4226"/>
        <v>9557.0999999999985</v>
      </c>
      <c r="AD1760" s="31">
        <f t="shared" si="4227"/>
        <v>0</v>
      </c>
      <c r="AE1760" s="31">
        <f t="shared" si="4228"/>
        <v>0</v>
      </c>
      <c r="AF1760" s="31">
        <f>AF1761</f>
        <v>0</v>
      </c>
      <c r="AG1760" s="31">
        <f t="shared" si="4229"/>
        <v>9557.0999999999985</v>
      </c>
      <c r="AH1760" s="31">
        <f t="shared" si="4230"/>
        <v>0</v>
      </c>
      <c r="AI1760" s="31">
        <f t="shared" si="4231"/>
        <v>0</v>
      </c>
      <c r="AJ1760" s="31">
        <f>AJ1761</f>
        <v>0</v>
      </c>
      <c r="AK1760" s="31">
        <f>AK1761</f>
        <v>-90.280000000000001</v>
      </c>
      <c r="AL1760" s="31">
        <f>AL1761</f>
        <v>0</v>
      </c>
      <c r="AM1760" s="31">
        <f>AM1761</f>
        <v>0</v>
      </c>
      <c r="AN1760" s="31">
        <f>AN1761</f>
        <v>0</v>
      </c>
      <c r="AO1760" s="31">
        <f>AO1761</f>
        <v>0</v>
      </c>
      <c r="AP1760" s="31">
        <f>AP1761</f>
        <v>0</v>
      </c>
      <c r="AQ1760" s="31">
        <f>AQ1761</f>
        <v>0</v>
      </c>
      <c r="AR1760" s="31">
        <f>AR1761</f>
        <v>0</v>
      </c>
      <c r="AS1760" s="31">
        <f t="shared" si="4223"/>
        <v>9466.8199999999979</v>
      </c>
      <c r="AT1760" s="31">
        <f t="shared" si="4224"/>
        <v>0</v>
      </c>
      <c r="AU1760" s="31">
        <f t="shared" si="4225"/>
        <v>0</v>
      </c>
      <c r="AV1760" s="31">
        <f>AV1761</f>
        <v>0</v>
      </c>
      <c r="AW1760" s="32"/>
      <c r="AX1760" s="32"/>
      <c r="AY1760" s="1"/>
      <c r="AZ1760" s="1"/>
      <c r="BA1760" s="1"/>
      <c r="BB1760" s="1"/>
      <c r="BC1760" s="1"/>
      <c r="BD1760" s="1"/>
      <c r="BE1760" s="1"/>
    </row>
    <row r="1761" ht="31.5">
      <c r="A1761" s="29" t="s">
        <v>598</v>
      </c>
      <c r="B1761" s="29" t="s">
        <v>63</v>
      </c>
      <c r="C1761" s="29" t="s">
        <v>295</v>
      </c>
      <c r="D1761" s="29" t="s">
        <v>620</v>
      </c>
      <c r="E1761" s="29" t="s">
        <v>335</v>
      </c>
      <c r="F1761" s="30" t="s">
        <v>336</v>
      </c>
      <c r="G1761" s="31">
        <v>14551.799999999999</v>
      </c>
      <c r="H1761" s="31"/>
      <c r="I1761" s="31"/>
      <c r="J1761" s="33">
        <v>-4994.6999999999998</v>
      </c>
      <c r="K1761" s="31"/>
      <c r="L1761" s="31"/>
      <c r="M1761" s="31">
        <f t="shared" si="4262"/>
        <v>9557.0999999999985</v>
      </c>
      <c r="N1761" s="31">
        <f t="shared" si="4263"/>
        <v>0</v>
      </c>
      <c r="O1761" s="31">
        <f t="shared" si="4264"/>
        <v>0</v>
      </c>
      <c r="P1761" s="31"/>
      <c r="Q1761" s="31"/>
      <c r="R1761" s="31"/>
      <c r="S1761" s="31"/>
      <c r="T1761" s="31"/>
      <c r="U1761" s="31"/>
      <c r="V1761" s="31"/>
      <c r="W1761" s="31"/>
      <c r="X1761" s="31"/>
      <c r="Y1761" s="31"/>
      <c r="Z1761" s="31"/>
      <c r="AA1761" s="31"/>
      <c r="AB1761" s="31"/>
      <c r="AC1761" s="31">
        <f t="shared" si="4226"/>
        <v>9557.0999999999985</v>
      </c>
      <c r="AD1761" s="31">
        <f t="shared" si="4227"/>
        <v>0</v>
      </c>
      <c r="AE1761" s="31">
        <f t="shared" si="4228"/>
        <v>0</v>
      </c>
      <c r="AF1761" s="31"/>
      <c r="AG1761" s="31">
        <f t="shared" si="4229"/>
        <v>9557.0999999999985</v>
      </c>
      <c r="AH1761" s="31">
        <f t="shared" si="4230"/>
        <v>0</v>
      </c>
      <c r="AI1761" s="31">
        <f t="shared" si="4231"/>
        <v>0</v>
      </c>
      <c r="AJ1761" s="31"/>
      <c r="AK1761" s="31">
        <v>-90.280000000000001</v>
      </c>
      <c r="AL1761" s="31"/>
      <c r="AM1761" s="31"/>
      <c r="AN1761" s="31"/>
      <c r="AO1761" s="31"/>
      <c r="AP1761" s="31"/>
      <c r="AQ1761" s="31"/>
      <c r="AR1761" s="31"/>
      <c r="AS1761" s="31">
        <f t="shared" si="4223"/>
        <v>9466.8199999999979</v>
      </c>
      <c r="AT1761" s="31">
        <f t="shared" si="4224"/>
        <v>0</v>
      </c>
      <c r="AU1761" s="31">
        <f t="shared" si="4225"/>
        <v>0</v>
      </c>
      <c r="AV1761" s="31"/>
      <c r="AW1761" s="32"/>
      <c r="AX1761" s="32">
        <v>34</v>
      </c>
      <c r="AY1761" s="1"/>
      <c r="AZ1761" s="1"/>
      <c r="BA1761" s="1"/>
      <c r="BB1761" s="1"/>
      <c r="BC1761" s="1"/>
      <c r="BD1761" s="1"/>
      <c r="BE1761" s="1"/>
    </row>
    <row r="1762" ht="47.25">
      <c r="A1762" s="29" t="s">
        <v>598</v>
      </c>
      <c r="B1762" s="29" t="s">
        <v>63</v>
      </c>
      <c r="C1762" s="29" t="s">
        <v>295</v>
      </c>
      <c r="D1762" s="29" t="s">
        <v>622</v>
      </c>
      <c r="E1762" s="36"/>
      <c r="F1762" s="30" t="s">
        <v>623</v>
      </c>
      <c r="G1762" s="31">
        <f>G1763</f>
        <v>877.10000000000002</v>
      </c>
      <c r="H1762" s="31">
        <f>H1763</f>
        <v>10827.4</v>
      </c>
      <c r="I1762" s="31">
        <f>I1763</f>
        <v>0</v>
      </c>
      <c r="J1762" s="31">
        <f>J1763</f>
        <v>0</v>
      </c>
      <c r="K1762" s="31">
        <f>K1763</f>
        <v>0</v>
      </c>
      <c r="L1762" s="31">
        <f>L1763</f>
        <v>0</v>
      </c>
      <c r="M1762" s="31">
        <f t="shared" si="4262"/>
        <v>877.10000000000002</v>
      </c>
      <c r="N1762" s="31">
        <f t="shared" si="4263"/>
        <v>10827.4</v>
      </c>
      <c r="O1762" s="31">
        <f t="shared" si="4264"/>
        <v>0</v>
      </c>
      <c r="P1762" s="31">
        <f>P1763</f>
        <v>0</v>
      </c>
      <c r="Q1762" s="31">
        <f>Q1763</f>
        <v>0</v>
      </c>
      <c r="R1762" s="31">
        <f>R1763</f>
        <v>0</v>
      </c>
      <c r="S1762" s="31">
        <f>S1763</f>
        <v>-877.10000000000002</v>
      </c>
      <c r="T1762" s="31">
        <f>T1763</f>
        <v>0</v>
      </c>
      <c r="U1762" s="31">
        <f>U1763</f>
        <v>0</v>
      </c>
      <c r="V1762" s="31">
        <f>V1763</f>
        <v>0</v>
      </c>
      <c r="W1762" s="31">
        <f>W1763</f>
        <v>877.10000000000002</v>
      </c>
      <c r="X1762" s="31">
        <f>X1763</f>
        <v>0</v>
      </c>
      <c r="Y1762" s="31">
        <f>Y1763</f>
        <v>0</v>
      </c>
      <c r="Z1762" s="31">
        <f>Z1763</f>
        <v>0</v>
      </c>
      <c r="AA1762" s="31">
        <f>AA1763</f>
        <v>0</v>
      </c>
      <c r="AB1762" s="31">
        <f>AB1763</f>
        <v>0</v>
      </c>
      <c r="AC1762" s="31">
        <f t="shared" si="4226"/>
        <v>0</v>
      </c>
      <c r="AD1762" s="31">
        <f t="shared" si="4227"/>
        <v>11704.5</v>
      </c>
      <c r="AE1762" s="31">
        <f t="shared" si="4228"/>
        <v>0</v>
      </c>
      <c r="AF1762" s="31">
        <f>AF1763</f>
        <v>0</v>
      </c>
      <c r="AG1762" s="31">
        <f t="shared" si="4229"/>
        <v>0</v>
      </c>
      <c r="AH1762" s="31">
        <f t="shared" si="4230"/>
        <v>11704.5</v>
      </c>
      <c r="AI1762" s="31">
        <f t="shared" si="4231"/>
        <v>0</v>
      </c>
      <c r="AJ1762" s="31">
        <f>AJ1763</f>
        <v>0</v>
      </c>
      <c r="AK1762" s="31">
        <f>AK1763</f>
        <v>0</v>
      </c>
      <c r="AL1762" s="31">
        <f>AL1763</f>
        <v>0</v>
      </c>
      <c r="AM1762" s="31">
        <f>AM1763</f>
        <v>0</v>
      </c>
      <c r="AN1762" s="31">
        <f>AN1763</f>
        <v>0</v>
      </c>
      <c r="AO1762" s="31">
        <f>AO1763</f>
        <v>0</v>
      </c>
      <c r="AP1762" s="31">
        <f>AP1763</f>
        <v>0</v>
      </c>
      <c r="AQ1762" s="31">
        <f>AQ1763</f>
        <v>0</v>
      </c>
      <c r="AR1762" s="31">
        <f>AR1763</f>
        <v>0</v>
      </c>
      <c r="AS1762" s="31">
        <f t="shared" si="4223"/>
        <v>0</v>
      </c>
      <c r="AT1762" s="31">
        <f t="shared" si="4224"/>
        <v>11704.5</v>
      </c>
      <c r="AU1762" s="31">
        <f t="shared" si="4225"/>
        <v>0</v>
      </c>
      <c r="AV1762" s="31">
        <f>AV1763</f>
        <v>0</v>
      </c>
      <c r="AW1762" s="32"/>
      <c r="AX1762" s="32"/>
      <c r="AY1762" s="1"/>
      <c r="AZ1762" s="1"/>
      <c r="BA1762" s="1"/>
      <c r="BB1762" s="1"/>
      <c r="BC1762" s="1"/>
      <c r="BD1762" s="1"/>
      <c r="BE1762" s="1"/>
    </row>
    <row r="1763" ht="31.5">
      <c r="A1763" s="29" t="s">
        <v>598</v>
      </c>
      <c r="B1763" s="29" t="s">
        <v>63</v>
      </c>
      <c r="C1763" s="29" t="s">
        <v>295</v>
      </c>
      <c r="D1763" s="29" t="s">
        <v>622</v>
      </c>
      <c r="E1763" s="29" t="s">
        <v>335</v>
      </c>
      <c r="F1763" s="30" t="s">
        <v>336</v>
      </c>
      <c r="G1763" s="31">
        <v>877.10000000000002</v>
      </c>
      <c r="H1763" s="31">
        <v>10827.4</v>
      </c>
      <c r="I1763" s="31"/>
      <c r="J1763" s="31"/>
      <c r="K1763" s="31"/>
      <c r="L1763" s="31"/>
      <c r="M1763" s="31">
        <f t="shared" si="4262"/>
        <v>877.10000000000002</v>
      </c>
      <c r="N1763" s="31">
        <f t="shared" si="4263"/>
        <v>10827.4</v>
      </c>
      <c r="O1763" s="31">
        <f t="shared" si="4264"/>
        <v>0</v>
      </c>
      <c r="P1763" s="31"/>
      <c r="Q1763" s="31"/>
      <c r="R1763" s="31"/>
      <c r="S1763" s="31">
        <v>-877.10000000000002</v>
      </c>
      <c r="T1763" s="31"/>
      <c r="U1763" s="31"/>
      <c r="V1763" s="31"/>
      <c r="W1763" s="31">
        <v>877.10000000000002</v>
      </c>
      <c r="X1763" s="31"/>
      <c r="Y1763" s="31"/>
      <c r="Z1763" s="31"/>
      <c r="AA1763" s="31"/>
      <c r="AB1763" s="31"/>
      <c r="AC1763" s="31">
        <f t="shared" si="4226"/>
        <v>0</v>
      </c>
      <c r="AD1763" s="31">
        <f t="shared" si="4227"/>
        <v>11704.5</v>
      </c>
      <c r="AE1763" s="31">
        <f t="shared" si="4228"/>
        <v>0</v>
      </c>
      <c r="AF1763" s="31"/>
      <c r="AG1763" s="31">
        <f t="shared" si="4229"/>
        <v>0</v>
      </c>
      <c r="AH1763" s="31">
        <f t="shared" si="4230"/>
        <v>11704.5</v>
      </c>
      <c r="AI1763" s="31">
        <f t="shared" si="4231"/>
        <v>0</v>
      </c>
      <c r="AJ1763" s="31"/>
      <c r="AK1763" s="31"/>
      <c r="AL1763" s="31"/>
      <c r="AM1763" s="31"/>
      <c r="AN1763" s="31"/>
      <c r="AO1763" s="31"/>
      <c r="AP1763" s="31"/>
      <c r="AQ1763" s="31"/>
      <c r="AR1763" s="31"/>
      <c r="AS1763" s="31">
        <f t="shared" si="4223"/>
        <v>0</v>
      </c>
      <c r="AT1763" s="31">
        <f t="shared" si="4224"/>
        <v>11704.5</v>
      </c>
      <c r="AU1763" s="31">
        <f t="shared" si="4225"/>
        <v>0</v>
      </c>
      <c r="AV1763" s="31"/>
      <c r="AW1763" s="32"/>
      <c r="AX1763" s="32"/>
      <c r="AY1763" s="1"/>
      <c r="AZ1763" s="1"/>
      <c r="BA1763" s="1"/>
      <c r="BB1763" s="1"/>
      <c r="BC1763" s="1"/>
      <c r="BD1763" s="1"/>
      <c r="BE1763" s="1"/>
    </row>
    <row r="1764" ht="47.25">
      <c r="A1764" s="29" t="s">
        <v>598</v>
      </c>
      <c r="B1764" s="29" t="s">
        <v>63</v>
      </c>
      <c r="C1764" s="29" t="s">
        <v>295</v>
      </c>
      <c r="D1764" s="29" t="s">
        <v>624</v>
      </c>
      <c r="E1764" s="36"/>
      <c r="F1764" s="30" t="s">
        <v>625</v>
      </c>
      <c r="G1764" s="31">
        <f>G1765</f>
        <v>877.10000000000002</v>
      </c>
      <c r="H1764" s="31">
        <f>H1765</f>
        <v>10827.4</v>
      </c>
      <c r="I1764" s="31">
        <f>I1765</f>
        <v>0</v>
      </c>
      <c r="J1764" s="31">
        <f>J1765</f>
        <v>0</v>
      </c>
      <c r="K1764" s="31">
        <f>K1765</f>
        <v>0</v>
      </c>
      <c r="L1764" s="31">
        <f>L1765</f>
        <v>0</v>
      </c>
      <c r="M1764" s="31">
        <f t="shared" si="4262"/>
        <v>877.10000000000002</v>
      </c>
      <c r="N1764" s="31">
        <f t="shared" si="4263"/>
        <v>10827.4</v>
      </c>
      <c r="O1764" s="31">
        <f t="shared" si="4264"/>
        <v>0</v>
      </c>
      <c r="P1764" s="31">
        <f>P1765</f>
        <v>0</v>
      </c>
      <c r="Q1764" s="31">
        <f>Q1765</f>
        <v>0</v>
      </c>
      <c r="R1764" s="31">
        <f>R1765</f>
        <v>0</v>
      </c>
      <c r="S1764" s="31">
        <f>S1765</f>
        <v>-877.10000000000002</v>
      </c>
      <c r="T1764" s="31">
        <f>T1765</f>
        <v>0</v>
      </c>
      <c r="U1764" s="31">
        <f>U1765</f>
        <v>0</v>
      </c>
      <c r="V1764" s="31">
        <f>V1765</f>
        <v>0</v>
      </c>
      <c r="W1764" s="31">
        <f>W1765</f>
        <v>-9950.2999999999993</v>
      </c>
      <c r="X1764" s="31">
        <f>X1765</f>
        <v>0</v>
      </c>
      <c r="Y1764" s="31">
        <f>Y1765</f>
        <v>0</v>
      </c>
      <c r="Z1764" s="31">
        <f>Z1765</f>
        <v>0</v>
      </c>
      <c r="AA1764" s="31">
        <f>AA1765</f>
        <v>10827.4</v>
      </c>
      <c r="AB1764" s="31">
        <f>AB1765</f>
        <v>0</v>
      </c>
      <c r="AC1764" s="31">
        <f t="shared" si="4226"/>
        <v>0</v>
      </c>
      <c r="AD1764" s="31">
        <f t="shared" si="4227"/>
        <v>877.10000000000036</v>
      </c>
      <c r="AE1764" s="31">
        <f t="shared" si="4228"/>
        <v>10827.4</v>
      </c>
      <c r="AF1764" s="31">
        <f>AF1765</f>
        <v>0</v>
      </c>
      <c r="AG1764" s="31">
        <f t="shared" si="4229"/>
        <v>0</v>
      </c>
      <c r="AH1764" s="31">
        <f t="shared" si="4230"/>
        <v>877.10000000000036</v>
      </c>
      <c r="AI1764" s="31">
        <f t="shared" si="4231"/>
        <v>10827.4</v>
      </c>
      <c r="AJ1764" s="31">
        <f>AJ1765</f>
        <v>0</v>
      </c>
      <c r="AK1764" s="31">
        <f>AK1765</f>
        <v>0</v>
      </c>
      <c r="AL1764" s="31">
        <f>AL1765</f>
        <v>0</v>
      </c>
      <c r="AM1764" s="31">
        <f>AM1765</f>
        <v>0</v>
      </c>
      <c r="AN1764" s="31">
        <f>AN1765</f>
        <v>0</v>
      </c>
      <c r="AO1764" s="31">
        <f>AO1765</f>
        <v>0</v>
      </c>
      <c r="AP1764" s="31">
        <f>AP1765</f>
        <v>0</v>
      </c>
      <c r="AQ1764" s="31">
        <f>AQ1765</f>
        <v>0</v>
      </c>
      <c r="AR1764" s="31">
        <f>AR1765</f>
        <v>0</v>
      </c>
      <c r="AS1764" s="31">
        <f t="shared" si="4223"/>
        <v>0</v>
      </c>
      <c r="AT1764" s="31">
        <f t="shared" si="4224"/>
        <v>877.10000000000036</v>
      </c>
      <c r="AU1764" s="31">
        <f t="shared" si="4225"/>
        <v>10827.4</v>
      </c>
      <c r="AV1764" s="31">
        <f>AV1765</f>
        <v>0</v>
      </c>
      <c r="AW1764" s="32"/>
      <c r="AX1764" s="32"/>
      <c r="AY1764" s="1"/>
      <c r="AZ1764" s="1"/>
      <c r="BA1764" s="1"/>
      <c r="BB1764" s="1"/>
      <c r="BC1764" s="1"/>
      <c r="BD1764" s="1"/>
      <c r="BE1764" s="1"/>
    </row>
    <row r="1765" ht="31.5">
      <c r="A1765" s="29" t="s">
        <v>598</v>
      </c>
      <c r="B1765" s="29" t="s">
        <v>63</v>
      </c>
      <c r="C1765" s="29" t="s">
        <v>295</v>
      </c>
      <c r="D1765" s="29" t="s">
        <v>624</v>
      </c>
      <c r="E1765" s="29" t="s">
        <v>335</v>
      </c>
      <c r="F1765" s="30" t="s">
        <v>336</v>
      </c>
      <c r="G1765" s="31">
        <v>877.10000000000002</v>
      </c>
      <c r="H1765" s="31">
        <v>10827.4</v>
      </c>
      <c r="I1765" s="31"/>
      <c r="J1765" s="31"/>
      <c r="K1765" s="31"/>
      <c r="L1765" s="31"/>
      <c r="M1765" s="31">
        <f t="shared" si="4262"/>
        <v>877.10000000000002</v>
      </c>
      <c r="N1765" s="31">
        <f t="shared" si="4263"/>
        <v>10827.4</v>
      </c>
      <c r="O1765" s="31">
        <f t="shared" si="4264"/>
        <v>0</v>
      </c>
      <c r="P1765" s="31"/>
      <c r="Q1765" s="31"/>
      <c r="R1765" s="31"/>
      <c r="S1765" s="31">
        <v>-877.10000000000002</v>
      </c>
      <c r="T1765" s="31"/>
      <c r="U1765" s="31"/>
      <c r="V1765" s="31"/>
      <c r="W1765" s="31">
        <v>-9950.2999999999993</v>
      </c>
      <c r="X1765" s="31"/>
      <c r="Y1765" s="31"/>
      <c r="Z1765" s="31"/>
      <c r="AA1765" s="31">
        <v>10827.4</v>
      </c>
      <c r="AB1765" s="31"/>
      <c r="AC1765" s="31">
        <f t="shared" si="4226"/>
        <v>0</v>
      </c>
      <c r="AD1765" s="31">
        <f t="shared" si="4227"/>
        <v>877.10000000000036</v>
      </c>
      <c r="AE1765" s="31">
        <f t="shared" si="4228"/>
        <v>10827.4</v>
      </c>
      <c r="AF1765" s="31"/>
      <c r="AG1765" s="31">
        <f t="shared" si="4229"/>
        <v>0</v>
      </c>
      <c r="AH1765" s="31">
        <f t="shared" si="4230"/>
        <v>877.10000000000036</v>
      </c>
      <c r="AI1765" s="31">
        <f t="shared" si="4231"/>
        <v>10827.4</v>
      </c>
      <c r="AJ1765" s="31"/>
      <c r="AK1765" s="31"/>
      <c r="AL1765" s="31"/>
      <c r="AM1765" s="31"/>
      <c r="AN1765" s="31"/>
      <c r="AO1765" s="31"/>
      <c r="AP1765" s="31"/>
      <c r="AQ1765" s="31"/>
      <c r="AR1765" s="31"/>
      <c r="AS1765" s="31">
        <f t="shared" si="4223"/>
        <v>0</v>
      </c>
      <c r="AT1765" s="31">
        <f t="shared" si="4224"/>
        <v>877.10000000000036</v>
      </c>
      <c r="AU1765" s="31">
        <f t="shared" si="4225"/>
        <v>10827.4</v>
      </c>
      <c r="AV1765" s="31"/>
      <c r="AW1765" s="32"/>
      <c r="AX1765" s="32"/>
      <c r="AY1765" s="1"/>
      <c r="AZ1765" s="1"/>
      <c r="BA1765" s="1"/>
      <c r="BB1765" s="1"/>
      <c r="BC1765" s="1"/>
      <c r="BD1765" s="1"/>
      <c r="BE1765" s="1"/>
    </row>
    <row r="1766" ht="47.25">
      <c r="A1766" s="29" t="s">
        <v>598</v>
      </c>
      <c r="B1766" s="29" t="s">
        <v>63</v>
      </c>
      <c r="C1766" s="29" t="s">
        <v>295</v>
      </c>
      <c r="D1766" s="29" t="s">
        <v>626</v>
      </c>
      <c r="E1766" s="36"/>
      <c r="F1766" s="30" t="s">
        <v>627</v>
      </c>
      <c r="G1766" s="31">
        <f>G1767</f>
        <v>0</v>
      </c>
      <c r="H1766" s="31">
        <f>H1767</f>
        <v>915.70000000000005</v>
      </c>
      <c r="I1766" s="31">
        <f>I1767</f>
        <v>11260.5</v>
      </c>
      <c r="J1766" s="31">
        <f>J1767</f>
        <v>0</v>
      </c>
      <c r="K1766" s="31">
        <f>K1767</f>
        <v>0</v>
      </c>
      <c r="L1766" s="31">
        <f>L1767</f>
        <v>0</v>
      </c>
      <c r="M1766" s="31">
        <f t="shared" si="4262"/>
        <v>0</v>
      </c>
      <c r="N1766" s="31">
        <f t="shared" si="4263"/>
        <v>915.70000000000005</v>
      </c>
      <c r="O1766" s="31">
        <f t="shared" si="4264"/>
        <v>11260.5</v>
      </c>
      <c r="P1766" s="31">
        <f>P1767</f>
        <v>0</v>
      </c>
      <c r="Q1766" s="31">
        <f>Q1767</f>
        <v>0</v>
      </c>
      <c r="R1766" s="31">
        <f>R1767</f>
        <v>0</v>
      </c>
      <c r="S1766" s="31">
        <f>S1767</f>
        <v>0</v>
      </c>
      <c r="T1766" s="31">
        <f>T1767</f>
        <v>0</v>
      </c>
      <c r="U1766" s="31">
        <f>U1767</f>
        <v>0</v>
      </c>
      <c r="V1766" s="31">
        <f>V1767</f>
        <v>0</v>
      </c>
      <c r="W1766" s="31">
        <f>W1767</f>
        <v>0</v>
      </c>
      <c r="X1766" s="31">
        <f>X1767</f>
        <v>0</v>
      </c>
      <c r="Y1766" s="31">
        <f>Y1767</f>
        <v>0</v>
      </c>
      <c r="Z1766" s="31">
        <f>Z1767</f>
        <v>0</v>
      </c>
      <c r="AA1766" s="31">
        <f>AA1767</f>
        <v>0</v>
      </c>
      <c r="AB1766" s="31">
        <f>AB1767</f>
        <v>0</v>
      </c>
      <c r="AC1766" s="31">
        <f t="shared" si="4226"/>
        <v>0</v>
      </c>
      <c r="AD1766" s="31">
        <f t="shared" si="4227"/>
        <v>915.70000000000005</v>
      </c>
      <c r="AE1766" s="31">
        <f t="shared" si="4228"/>
        <v>11260.5</v>
      </c>
      <c r="AF1766" s="31">
        <f>AF1767</f>
        <v>0</v>
      </c>
      <c r="AG1766" s="31">
        <f t="shared" si="4229"/>
        <v>0</v>
      </c>
      <c r="AH1766" s="31">
        <f t="shared" si="4230"/>
        <v>915.70000000000005</v>
      </c>
      <c r="AI1766" s="31">
        <f t="shared" si="4231"/>
        <v>11260.5</v>
      </c>
      <c r="AJ1766" s="31">
        <f>AJ1767</f>
        <v>0</v>
      </c>
      <c r="AK1766" s="31">
        <f>AK1767</f>
        <v>0</v>
      </c>
      <c r="AL1766" s="31">
        <f>AL1767</f>
        <v>0</v>
      </c>
      <c r="AM1766" s="31">
        <f>AM1767</f>
        <v>0</v>
      </c>
      <c r="AN1766" s="31">
        <f>AN1767</f>
        <v>0</v>
      </c>
      <c r="AO1766" s="31">
        <f>AO1767</f>
        <v>0</v>
      </c>
      <c r="AP1766" s="31">
        <f>AP1767</f>
        <v>0</v>
      </c>
      <c r="AQ1766" s="31">
        <f>AQ1767</f>
        <v>0</v>
      </c>
      <c r="AR1766" s="31">
        <f>AR1767</f>
        <v>0</v>
      </c>
      <c r="AS1766" s="31">
        <f t="shared" si="4223"/>
        <v>0</v>
      </c>
      <c r="AT1766" s="31">
        <f t="shared" si="4224"/>
        <v>915.70000000000005</v>
      </c>
      <c r="AU1766" s="31">
        <f t="shared" si="4225"/>
        <v>11260.5</v>
      </c>
      <c r="AV1766" s="31">
        <f>AV1767</f>
        <v>0</v>
      </c>
      <c r="AW1766" s="32"/>
      <c r="AX1766" s="32"/>
      <c r="AY1766" s="1"/>
      <c r="AZ1766" s="1"/>
      <c r="BA1766" s="1"/>
      <c r="BB1766" s="1"/>
      <c r="BC1766" s="1"/>
      <c r="BD1766" s="1"/>
      <c r="BE1766" s="1"/>
    </row>
    <row r="1767" ht="31.5">
      <c r="A1767" s="29" t="s">
        <v>598</v>
      </c>
      <c r="B1767" s="29" t="s">
        <v>63</v>
      </c>
      <c r="C1767" s="29" t="s">
        <v>295</v>
      </c>
      <c r="D1767" s="29" t="s">
        <v>626</v>
      </c>
      <c r="E1767" s="29" t="s">
        <v>335</v>
      </c>
      <c r="F1767" s="30" t="s">
        <v>336</v>
      </c>
      <c r="G1767" s="31"/>
      <c r="H1767" s="31">
        <v>915.70000000000005</v>
      </c>
      <c r="I1767" s="31">
        <v>11260.5</v>
      </c>
      <c r="J1767" s="31"/>
      <c r="K1767" s="31"/>
      <c r="L1767" s="31"/>
      <c r="M1767" s="31">
        <f t="shared" si="4262"/>
        <v>0</v>
      </c>
      <c r="N1767" s="31">
        <f t="shared" si="4263"/>
        <v>915.70000000000005</v>
      </c>
      <c r="O1767" s="31">
        <f t="shared" si="4264"/>
        <v>11260.5</v>
      </c>
      <c r="P1767" s="31"/>
      <c r="Q1767" s="31"/>
      <c r="R1767" s="31"/>
      <c r="S1767" s="31"/>
      <c r="T1767" s="31"/>
      <c r="U1767" s="31"/>
      <c r="V1767" s="31"/>
      <c r="W1767" s="31"/>
      <c r="X1767" s="31"/>
      <c r="Y1767" s="31"/>
      <c r="Z1767" s="31"/>
      <c r="AA1767" s="31"/>
      <c r="AB1767" s="31"/>
      <c r="AC1767" s="31">
        <f t="shared" si="4226"/>
        <v>0</v>
      </c>
      <c r="AD1767" s="31">
        <f t="shared" si="4227"/>
        <v>915.70000000000005</v>
      </c>
      <c r="AE1767" s="31">
        <f t="shared" si="4228"/>
        <v>11260.5</v>
      </c>
      <c r="AF1767" s="31"/>
      <c r="AG1767" s="31">
        <f t="shared" si="4229"/>
        <v>0</v>
      </c>
      <c r="AH1767" s="31">
        <f t="shared" si="4230"/>
        <v>915.70000000000005</v>
      </c>
      <c r="AI1767" s="31">
        <f t="shared" si="4231"/>
        <v>11260.5</v>
      </c>
      <c r="AJ1767" s="31"/>
      <c r="AK1767" s="31"/>
      <c r="AL1767" s="31"/>
      <c r="AM1767" s="31"/>
      <c r="AN1767" s="31"/>
      <c r="AO1767" s="31"/>
      <c r="AP1767" s="31"/>
      <c r="AQ1767" s="31"/>
      <c r="AR1767" s="31"/>
      <c r="AS1767" s="31">
        <f t="shared" si="4223"/>
        <v>0</v>
      </c>
      <c r="AT1767" s="31">
        <f t="shared" si="4224"/>
        <v>915.70000000000005</v>
      </c>
      <c r="AU1767" s="31">
        <f t="shared" si="4225"/>
        <v>11260.5</v>
      </c>
      <c r="AV1767" s="31"/>
      <c r="AW1767" s="32"/>
      <c r="AX1767" s="32"/>
      <c r="AY1767" s="1"/>
      <c r="AZ1767" s="1"/>
      <c r="BA1767" s="1"/>
      <c r="BB1767" s="1"/>
      <c r="BC1767" s="1"/>
      <c r="BD1767" s="1"/>
      <c r="BE1767" s="1"/>
    </row>
    <row r="1768" ht="47.25">
      <c r="A1768" s="29" t="s">
        <v>598</v>
      </c>
      <c r="B1768" s="29" t="s">
        <v>63</v>
      </c>
      <c r="C1768" s="29" t="s">
        <v>295</v>
      </c>
      <c r="D1768" s="29" t="s">
        <v>628</v>
      </c>
      <c r="E1768" s="36"/>
      <c r="F1768" s="30" t="s">
        <v>629</v>
      </c>
      <c r="G1768" s="31">
        <f>G1769</f>
        <v>0</v>
      </c>
      <c r="H1768" s="31">
        <f>H1769</f>
        <v>915.70000000000005</v>
      </c>
      <c r="I1768" s="31">
        <f>I1769</f>
        <v>11260.5</v>
      </c>
      <c r="J1768" s="31">
        <f>J1769</f>
        <v>0</v>
      </c>
      <c r="K1768" s="31">
        <f>K1769</f>
        <v>0</v>
      </c>
      <c r="L1768" s="31">
        <f>L1769</f>
        <v>0</v>
      </c>
      <c r="M1768" s="31">
        <f t="shared" si="4262"/>
        <v>0</v>
      </c>
      <c r="N1768" s="31">
        <f t="shared" si="4263"/>
        <v>915.70000000000005</v>
      </c>
      <c r="O1768" s="31">
        <f t="shared" si="4264"/>
        <v>11260.5</v>
      </c>
      <c r="P1768" s="31">
        <f>P1769</f>
        <v>0</v>
      </c>
      <c r="Q1768" s="31">
        <f>Q1769</f>
        <v>0</v>
      </c>
      <c r="R1768" s="31">
        <f>R1769</f>
        <v>0</v>
      </c>
      <c r="S1768" s="31">
        <f>S1769</f>
        <v>0</v>
      </c>
      <c r="T1768" s="31">
        <f>T1769</f>
        <v>0</v>
      </c>
      <c r="U1768" s="31">
        <f>U1769</f>
        <v>0</v>
      </c>
      <c r="V1768" s="31">
        <f>V1769</f>
        <v>0</v>
      </c>
      <c r="W1768" s="31">
        <f>W1769</f>
        <v>0</v>
      </c>
      <c r="X1768" s="31">
        <f>X1769</f>
        <v>0</v>
      </c>
      <c r="Y1768" s="31">
        <f>Y1769</f>
        <v>0</v>
      </c>
      <c r="Z1768" s="31">
        <f>Z1769</f>
        <v>0</v>
      </c>
      <c r="AA1768" s="31">
        <f>AA1769</f>
        <v>0</v>
      </c>
      <c r="AB1768" s="31">
        <f>AB1769</f>
        <v>0</v>
      </c>
      <c r="AC1768" s="31">
        <f t="shared" si="4226"/>
        <v>0</v>
      </c>
      <c r="AD1768" s="31">
        <f t="shared" si="4227"/>
        <v>915.70000000000005</v>
      </c>
      <c r="AE1768" s="31">
        <f t="shared" si="4228"/>
        <v>11260.5</v>
      </c>
      <c r="AF1768" s="31">
        <f>AF1769</f>
        <v>0</v>
      </c>
      <c r="AG1768" s="31">
        <f t="shared" si="4229"/>
        <v>0</v>
      </c>
      <c r="AH1768" s="31">
        <f t="shared" si="4230"/>
        <v>915.70000000000005</v>
      </c>
      <c r="AI1768" s="31">
        <f t="shared" si="4231"/>
        <v>11260.5</v>
      </c>
      <c r="AJ1768" s="31">
        <f>AJ1769</f>
        <v>0</v>
      </c>
      <c r="AK1768" s="31">
        <f>AK1769</f>
        <v>0</v>
      </c>
      <c r="AL1768" s="31">
        <f>AL1769</f>
        <v>0</v>
      </c>
      <c r="AM1768" s="31">
        <f>AM1769</f>
        <v>0</v>
      </c>
      <c r="AN1768" s="31">
        <f>AN1769</f>
        <v>0</v>
      </c>
      <c r="AO1768" s="31">
        <f>AO1769</f>
        <v>0</v>
      </c>
      <c r="AP1768" s="31">
        <f>AP1769</f>
        <v>0</v>
      </c>
      <c r="AQ1768" s="31">
        <f>AQ1769</f>
        <v>0</v>
      </c>
      <c r="AR1768" s="31">
        <f>AR1769</f>
        <v>0</v>
      </c>
      <c r="AS1768" s="31">
        <f t="shared" ref="AS1768:AS1831" si="4385">AG1768+AJ1768+AK1768+AL1768+AM1768</f>
        <v>0</v>
      </c>
      <c r="AT1768" s="31">
        <f t="shared" ref="AT1768:AT1831" si="4386">AH1768+AN1768+AO1768+AP1768</f>
        <v>915.70000000000005</v>
      </c>
      <c r="AU1768" s="31">
        <f t="shared" ref="AU1768:AU1831" si="4387">AI1768+AR1768+AQ1768</f>
        <v>11260.5</v>
      </c>
      <c r="AV1768" s="31">
        <f>AV1769</f>
        <v>0</v>
      </c>
      <c r="AW1768" s="32"/>
      <c r="AX1768" s="32"/>
      <c r="AY1768" s="1"/>
      <c r="AZ1768" s="1"/>
      <c r="BA1768" s="1"/>
      <c r="BB1768" s="1"/>
      <c r="BC1768" s="1"/>
      <c r="BD1768" s="1"/>
      <c r="BE1768" s="1"/>
    </row>
    <row r="1769" ht="31.5">
      <c r="A1769" s="29" t="s">
        <v>598</v>
      </c>
      <c r="B1769" s="29" t="s">
        <v>63</v>
      </c>
      <c r="C1769" s="29" t="s">
        <v>295</v>
      </c>
      <c r="D1769" s="29" t="s">
        <v>628</v>
      </c>
      <c r="E1769" s="29" t="s">
        <v>335</v>
      </c>
      <c r="F1769" s="30" t="s">
        <v>336</v>
      </c>
      <c r="G1769" s="31"/>
      <c r="H1769" s="31">
        <v>915.70000000000005</v>
      </c>
      <c r="I1769" s="31">
        <v>11260.5</v>
      </c>
      <c r="J1769" s="31"/>
      <c r="K1769" s="31"/>
      <c r="L1769" s="31"/>
      <c r="M1769" s="31">
        <f t="shared" si="4262"/>
        <v>0</v>
      </c>
      <c r="N1769" s="31">
        <f t="shared" si="4263"/>
        <v>915.70000000000005</v>
      </c>
      <c r="O1769" s="31">
        <f t="shared" si="4264"/>
        <v>11260.5</v>
      </c>
      <c r="P1769" s="31"/>
      <c r="Q1769" s="31"/>
      <c r="R1769" s="31"/>
      <c r="S1769" s="31"/>
      <c r="T1769" s="31"/>
      <c r="U1769" s="31"/>
      <c r="V1769" s="31"/>
      <c r="W1769" s="31"/>
      <c r="X1769" s="31"/>
      <c r="Y1769" s="31"/>
      <c r="Z1769" s="31"/>
      <c r="AA1769" s="31"/>
      <c r="AB1769" s="31"/>
      <c r="AC1769" s="31">
        <f t="shared" si="4226"/>
        <v>0</v>
      </c>
      <c r="AD1769" s="31">
        <f t="shared" si="4227"/>
        <v>915.70000000000005</v>
      </c>
      <c r="AE1769" s="31">
        <f t="shared" si="4228"/>
        <v>11260.5</v>
      </c>
      <c r="AF1769" s="31"/>
      <c r="AG1769" s="31">
        <f t="shared" si="4229"/>
        <v>0</v>
      </c>
      <c r="AH1769" s="31">
        <f t="shared" si="4230"/>
        <v>915.70000000000005</v>
      </c>
      <c r="AI1769" s="31">
        <f t="shared" si="4231"/>
        <v>11260.5</v>
      </c>
      <c r="AJ1769" s="31"/>
      <c r="AK1769" s="31"/>
      <c r="AL1769" s="31"/>
      <c r="AM1769" s="31"/>
      <c r="AN1769" s="31"/>
      <c r="AO1769" s="31"/>
      <c r="AP1769" s="31"/>
      <c r="AQ1769" s="31"/>
      <c r="AR1769" s="31"/>
      <c r="AS1769" s="31">
        <f t="shared" si="4385"/>
        <v>0</v>
      </c>
      <c r="AT1769" s="31">
        <f t="shared" si="4386"/>
        <v>915.70000000000005</v>
      </c>
      <c r="AU1769" s="31">
        <f t="shared" si="4387"/>
        <v>11260.5</v>
      </c>
      <c r="AV1769" s="31"/>
      <c r="AW1769" s="32"/>
      <c r="AX1769" s="32"/>
      <c r="AY1769" s="1"/>
      <c r="AZ1769" s="1"/>
      <c r="BA1769" s="1"/>
      <c r="BB1769" s="1"/>
      <c r="BC1769" s="1"/>
      <c r="BD1769" s="1"/>
      <c r="BE1769" s="1"/>
    </row>
    <row r="1770" ht="47.25">
      <c r="A1770" s="29" t="s">
        <v>598</v>
      </c>
      <c r="B1770" s="29" t="s">
        <v>63</v>
      </c>
      <c r="C1770" s="29" t="s">
        <v>295</v>
      </c>
      <c r="D1770" s="29" t="s">
        <v>630</v>
      </c>
      <c r="E1770" s="36"/>
      <c r="F1770" s="30" t="s">
        <v>631</v>
      </c>
      <c r="G1770" s="31">
        <f>G1771</f>
        <v>0</v>
      </c>
      <c r="H1770" s="31">
        <f>H1771</f>
        <v>915.60000000000002</v>
      </c>
      <c r="I1770" s="31">
        <f>I1771</f>
        <v>11260.5</v>
      </c>
      <c r="J1770" s="31">
        <f>J1771</f>
        <v>0</v>
      </c>
      <c r="K1770" s="31">
        <f>K1771</f>
        <v>0</v>
      </c>
      <c r="L1770" s="31">
        <f>L1771</f>
        <v>0</v>
      </c>
      <c r="M1770" s="31">
        <f t="shared" si="4262"/>
        <v>0</v>
      </c>
      <c r="N1770" s="31">
        <f t="shared" si="4263"/>
        <v>915.60000000000002</v>
      </c>
      <c r="O1770" s="31">
        <f t="shared" si="4264"/>
        <v>11260.5</v>
      </c>
      <c r="P1770" s="31">
        <f>P1771</f>
        <v>0</v>
      </c>
      <c r="Q1770" s="31">
        <f>Q1771</f>
        <v>0</v>
      </c>
      <c r="R1770" s="31">
        <f>R1771</f>
        <v>0</v>
      </c>
      <c r="S1770" s="31">
        <f>S1771</f>
        <v>0</v>
      </c>
      <c r="T1770" s="31">
        <f>T1771</f>
        <v>0</v>
      </c>
      <c r="U1770" s="31">
        <f>U1771</f>
        <v>0</v>
      </c>
      <c r="V1770" s="31">
        <f>V1771</f>
        <v>0</v>
      </c>
      <c r="W1770" s="31">
        <f>W1771</f>
        <v>0</v>
      </c>
      <c r="X1770" s="31">
        <f>X1771</f>
        <v>0</v>
      </c>
      <c r="Y1770" s="31">
        <f>Y1771</f>
        <v>0</v>
      </c>
      <c r="Z1770" s="31">
        <f>Z1771</f>
        <v>0</v>
      </c>
      <c r="AA1770" s="31">
        <f>AA1771</f>
        <v>0</v>
      </c>
      <c r="AB1770" s="31">
        <f>AB1771</f>
        <v>0</v>
      </c>
      <c r="AC1770" s="31">
        <f t="shared" ref="AC1770:AC1833" si="4388">M1770+R1770+P1770+Q1770+T1770+S1770</f>
        <v>0</v>
      </c>
      <c r="AD1770" s="31">
        <f t="shared" ref="AD1770:AD1833" si="4389">N1770+V1770+X1770+U1770+W1770</f>
        <v>915.60000000000002</v>
      </c>
      <c r="AE1770" s="31">
        <f t="shared" ref="AE1770:AE1833" si="4390">O1770+Z1770+AB1770+Y1770+AA1770</f>
        <v>11260.5</v>
      </c>
      <c r="AF1770" s="31">
        <f>AF1771</f>
        <v>0</v>
      </c>
      <c r="AG1770" s="31">
        <f t="shared" ref="AG1770:AG1833" si="4391">AC1770+AF1770</f>
        <v>0</v>
      </c>
      <c r="AH1770" s="31">
        <f t="shared" ref="AH1770:AH1833" si="4392">AD1770</f>
        <v>915.60000000000002</v>
      </c>
      <c r="AI1770" s="31">
        <f t="shared" ref="AI1770:AI1833" si="4393">AE1770</f>
        <v>11260.5</v>
      </c>
      <c r="AJ1770" s="31">
        <f>AJ1771</f>
        <v>0</v>
      </c>
      <c r="AK1770" s="31">
        <f>AK1771</f>
        <v>0</v>
      </c>
      <c r="AL1770" s="31">
        <f>AL1771</f>
        <v>0</v>
      </c>
      <c r="AM1770" s="31">
        <f>AM1771</f>
        <v>0</v>
      </c>
      <c r="AN1770" s="31">
        <f>AN1771</f>
        <v>0</v>
      </c>
      <c r="AO1770" s="31">
        <f>AO1771</f>
        <v>0</v>
      </c>
      <c r="AP1770" s="31">
        <f>AP1771</f>
        <v>0</v>
      </c>
      <c r="AQ1770" s="31">
        <f>AQ1771</f>
        <v>0</v>
      </c>
      <c r="AR1770" s="31">
        <f>AR1771</f>
        <v>0</v>
      </c>
      <c r="AS1770" s="31">
        <f t="shared" si="4385"/>
        <v>0</v>
      </c>
      <c r="AT1770" s="31">
        <f t="shared" si="4386"/>
        <v>915.60000000000002</v>
      </c>
      <c r="AU1770" s="31">
        <f t="shared" si="4387"/>
        <v>11260.5</v>
      </c>
      <c r="AV1770" s="31">
        <f>AV1771</f>
        <v>0</v>
      </c>
      <c r="AW1770" s="32"/>
      <c r="AX1770" s="32"/>
      <c r="AY1770" s="1"/>
      <c r="AZ1770" s="1"/>
      <c r="BA1770" s="1"/>
      <c r="BB1770" s="1"/>
      <c r="BC1770" s="1"/>
      <c r="BD1770" s="1"/>
      <c r="BE1770" s="1"/>
    </row>
    <row r="1771" ht="31.5">
      <c r="A1771" s="29" t="s">
        <v>598</v>
      </c>
      <c r="B1771" s="29" t="s">
        <v>63</v>
      </c>
      <c r="C1771" s="29" t="s">
        <v>295</v>
      </c>
      <c r="D1771" s="29" t="s">
        <v>630</v>
      </c>
      <c r="E1771" s="29" t="s">
        <v>335</v>
      </c>
      <c r="F1771" s="30" t="s">
        <v>336</v>
      </c>
      <c r="G1771" s="31"/>
      <c r="H1771" s="31">
        <v>915.60000000000002</v>
      </c>
      <c r="I1771" s="31">
        <v>11260.5</v>
      </c>
      <c r="J1771" s="31"/>
      <c r="K1771" s="31"/>
      <c r="L1771" s="31"/>
      <c r="M1771" s="31">
        <f t="shared" si="4262"/>
        <v>0</v>
      </c>
      <c r="N1771" s="31">
        <f t="shared" si="4263"/>
        <v>915.60000000000002</v>
      </c>
      <c r="O1771" s="31">
        <f t="shared" si="4264"/>
        <v>11260.5</v>
      </c>
      <c r="P1771" s="31"/>
      <c r="Q1771" s="31"/>
      <c r="R1771" s="31"/>
      <c r="S1771" s="31"/>
      <c r="T1771" s="31"/>
      <c r="U1771" s="31"/>
      <c r="V1771" s="31"/>
      <c r="W1771" s="31"/>
      <c r="X1771" s="31"/>
      <c r="Y1771" s="31"/>
      <c r="Z1771" s="31"/>
      <c r="AA1771" s="31"/>
      <c r="AB1771" s="31"/>
      <c r="AC1771" s="31">
        <f t="shared" si="4388"/>
        <v>0</v>
      </c>
      <c r="AD1771" s="31">
        <f t="shared" si="4389"/>
        <v>915.60000000000002</v>
      </c>
      <c r="AE1771" s="31">
        <f t="shared" si="4390"/>
        <v>11260.5</v>
      </c>
      <c r="AF1771" s="31"/>
      <c r="AG1771" s="31">
        <f t="shared" si="4391"/>
        <v>0</v>
      </c>
      <c r="AH1771" s="31">
        <f t="shared" si="4392"/>
        <v>915.60000000000002</v>
      </c>
      <c r="AI1771" s="31">
        <f t="shared" si="4393"/>
        <v>11260.5</v>
      </c>
      <c r="AJ1771" s="31"/>
      <c r="AK1771" s="31"/>
      <c r="AL1771" s="31"/>
      <c r="AM1771" s="31"/>
      <c r="AN1771" s="31"/>
      <c r="AO1771" s="31"/>
      <c r="AP1771" s="31"/>
      <c r="AQ1771" s="31"/>
      <c r="AR1771" s="31"/>
      <c r="AS1771" s="31">
        <f t="shared" si="4385"/>
        <v>0</v>
      </c>
      <c r="AT1771" s="31">
        <f t="shared" si="4386"/>
        <v>915.60000000000002</v>
      </c>
      <c r="AU1771" s="31">
        <f t="shared" si="4387"/>
        <v>11260.5</v>
      </c>
      <c r="AV1771" s="31"/>
      <c r="AW1771" s="32"/>
      <c r="AX1771" s="32"/>
      <c r="AY1771" s="1"/>
      <c r="AZ1771" s="1"/>
      <c r="BA1771" s="1"/>
      <c r="BB1771" s="1"/>
      <c r="BC1771" s="1"/>
      <c r="BD1771" s="1"/>
      <c r="BE1771" s="1"/>
    </row>
    <row r="1772" ht="47.25">
      <c r="A1772" s="29" t="s">
        <v>598</v>
      </c>
      <c r="B1772" s="29" t="s">
        <v>63</v>
      </c>
      <c r="C1772" s="29" t="s">
        <v>295</v>
      </c>
      <c r="D1772" s="29" t="s">
        <v>632</v>
      </c>
      <c r="E1772" s="36"/>
      <c r="F1772" s="30" t="s">
        <v>633</v>
      </c>
      <c r="G1772" s="31">
        <f>G1773</f>
        <v>0</v>
      </c>
      <c r="H1772" s="31">
        <f>H1773</f>
        <v>915.70000000000005</v>
      </c>
      <c r="I1772" s="31">
        <f>I1773</f>
        <v>11260.5</v>
      </c>
      <c r="J1772" s="31">
        <f>J1773</f>
        <v>0</v>
      </c>
      <c r="K1772" s="31">
        <f>K1773</f>
        <v>0</v>
      </c>
      <c r="L1772" s="31">
        <f>L1773</f>
        <v>0</v>
      </c>
      <c r="M1772" s="31">
        <f t="shared" si="4262"/>
        <v>0</v>
      </c>
      <c r="N1772" s="31">
        <f t="shared" si="4263"/>
        <v>915.70000000000005</v>
      </c>
      <c r="O1772" s="31">
        <f t="shared" si="4264"/>
        <v>11260.5</v>
      </c>
      <c r="P1772" s="31">
        <f>P1773</f>
        <v>0</v>
      </c>
      <c r="Q1772" s="31">
        <f>Q1773</f>
        <v>0</v>
      </c>
      <c r="R1772" s="31">
        <f>R1773</f>
        <v>0</v>
      </c>
      <c r="S1772" s="31">
        <f>S1773</f>
        <v>0</v>
      </c>
      <c r="T1772" s="31">
        <f>T1773</f>
        <v>0</v>
      </c>
      <c r="U1772" s="31">
        <f>U1773</f>
        <v>0</v>
      </c>
      <c r="V1772" s="31">
        <f>V1773</f>
        <v>0</v>
      </c>
      <c r="W1772" s="31">
        <f>W1773</f>
        <v>0</v>
      </c>
      <c r="X1772" s="31">
        <f>X1773</f>
        <v>0</v>
      </c>
      <c r="Y1772" s="31">
        <f>Y1773</f>
        <v>0</v>
      </c>
      <c r="Z1772" s="31">
        <f>Z1773</f>
        <v>0</v>
      </c>
      <c r="AA1772" s="31">
        <f>AA1773</f>
        <v>0</v>
      </c>
      <c r="AB1772" s="31">
        <f>AB1773</f>
        <v>0</v>
      </c>
      <c r="AC1772" s="31">
        <f t="shared" si="4388"/>
        <v>0</v>
      </c>
      <c r="AD1772" s="31">
        <f t="shared" si="4389"/>
        <v>915.70000000000005</v>
      </c>
      <c r="AE1772" s="31">
        <f t="shared" si="4390"/>
        <v>11260.5</v>
      </c>
      <c r="AF1772" s="31">
        <f>AF1773</f>
        <v>0</v>
      </c>
      <c r="AG1772" s="31">
        <f t="shared" si="4391"/>
        <v>0</v>
      </c>
      <c r="AH1772" s="31">
        <f t="shared" si="4392"/>
        <v>915.70000000000005</v>
      </c>
      <c r="AI1772" s="31">
        <f t="shared" si="4393"/>
        <v>11260.5</v>
      </c>
      <c r="AJ1772" s="31">
        <f>AJ1773</f>
        <v>0</v>
      </c>
      <c r="AK1772" s="31">
        <f>AK1773</f>
        <v>0</v>
      </c>
      <c r="AL1772" s="31">
        <f>AL1773</f>
        <v>0</v>
      </c>
      <c r="AM1772" s="31">
        <f>AM1773</f>
        <v>0</v>
      </c>
      <c r="AN1772" s="31">
        <f>AN1773</f>
        <v>0</v>
      </c>
      <c r="AO1772" s="31">
        <f>AO1773</f>
        <v>0</v>
      </c>
      <c r="AP1772" s="31">
        <f>AP1773</f>
        <v>0</v>
      </c>
      <c r="AQ1772" s="31">
        <f>AQ1773</f>
        <v>0</v>
      </c>
      <c r="AR1772" s="31">
        <f>AR1773</f>
        <v>0</v>
      </c>
      <c r="AS1772" s="31">
        <f t="shared" si="4385"/>
        <v>0</v>
      </c>
      <c r="AT1772" s="31">
        <f t="shared" si="4386"/>
        <v>915.70000000000005</v>
      </c>
      <c r="AU1772" s="31">
        <f t="shared" si="4387"/>
        <v>11260.5</v>
      </c>
      <c r="AV1772" s="31">
        <f>AV1773</f>
        <v>0</v>
      </c>
      <c r="AW1772" s="32"/>
      <c r="AX1772" s="32"/>
      <c r="AY1772" s="1"/>
      <c r="AZ1772" s="1"/>
      <c r="BA1772" s="1"/>
      <c r="BB1772" s="1"/>
      <c r="BC1772" s="1"/>
      <c r="BD1772" s="1"/>
      <c r="BE1772" s="1"/>
    </row>
    <row r="1773" ht="31.5">
      <c r="A1773" s="29" t="s">
        <v>598</v>
      </c>
      <c r="B1773" s="29" t="s">
        <v>63</v>
      </c>
      <c r="C1773" s="29" t="s">
        <v>295</v>
      </c>
      <c r="D1773" s="29" t="s">
        <v>632</v>
      </c>
      <c r="E1773" s="29" t="s">
        <v>335</v>
      </c>
      <c r="F1773" s="30" t="s">
        <v>336</v>
      </c>
      <c r="G1773" s="31"/>
      <c r="H1773" s="31">
        <v>915.70000000000005</v>
      </c>
      <c r="I1773" s="31">
        <v>11260.5</v>
      </c>
      <c r="J1773" s="31"/>
      <c r="K1773" s="31"/>
      <c r="L1773" s="31"/>
      <c r="M1773" s="31">
        <f t="shared" si="4262"/>
        <v>0</v>
      </c>
      <c r="N1773" s="31">
        <f t="shared" si="4263"/>
        <v>915.70000000000005</v>
      </c>
      <c r="O1773" s="31">
        <f t="shared" si="4264"/>
        <v>11260.5</v>
      </c>
      <c r="P1773" s="31"/>
      <c r="Q1773" s="31"/>
      <c r="R1773" s="31"/>
      <c r="S1773" s="31"/>
      <c r="T1773" s="31"/>
      <c r="U1773" s="31"/>
      <c r="V1773" s="31"/>
      <c r="W1773" s="31"/>
      <c r="X1773" s="31"/>
      <c r="Y1773" s="31"/>
      <c r="Z1773" s="31"/>
      <c r="AA1773" s="31"/>
      <c r="AB1773" s="31"/>
      <c r="AC1773" s="31">
        <f t="shared" si="4388"/>
        <v>0</v>
      </c>
      <c r="AD1773" s="31">
        <f t="shared" si="4389"/>
        <v>915.70000000000005</v>
      </c>
      <c r="AE1773" s="31">
        <f t="shared" si="4390"/>
        <v>11260.5</v>
      </c>
      <c r="AF1773" s="31"/>
      <c r="AG1773" s="31">
        <f t="shared" si="4391"/>
        <v>0</v>
      </c>
      <c r="AH1773" s="31">
        <f t="shared" si="4392"/>
        <v>915.70000000000005</v>
      </c>
      <c r="AI1773" s="31">
        <f t="shared" si="4393"/>
        <v>11260.5</v>
      </c>
      <c r="AJ1773" s="31"/>
      <c r="AK1773" s="31"/>
      <c r="AL1773" s="31"/>
      <c r="AM1773" s="31"/>
      <c r="AN1773" s="31"/>
      <c r="AO1773" s="31"/>
      <c r="AP1773" s="31"/>
      <c r="AQ1773" s="31"/>
      <c r="AR1773" s="31"/>
      <c r="AS1773" s="31">
        <f t="shared" si="4385"/>
        <v>0</v>
      </c>
      <c r="AT1773" s="31">
        <f t="shared" si="4386"/>
        <v>915.70000000000005</v>
      </c>
      <c r="AU1773" s="31">
        <f t="shared" si="4387"/>
        <v>11260.5</v>
      </c>
      <c r="AV1773" s="31"/>
      <c r="AW1773" s="32"/>
      <c r="AX1773" s="32"/>
      <c r="AY1773" s="1"/>
      <c r="AZ1773" s="1"/>
      <c r="BA1773" s="1"/>
      <c r="BB1773" s="1"/>
      <c r="BC1773" s="1"/>
      <c r="BD1773" s="1"/>
      <c r="BE1773" s="1"/>
    </row>
    <row r="1774" ht="31.5">
      <c r="A1774" s="29" t="s">
        <v>598</v>
      </c>
      <c r="B1774" s="29" t="s">
        <v>63</v>
      </c>
      <c r="C1774" s="29" t="s">
        <v>295</v>
      </c>
      <c r="D1774" s="29" t="s">
        <v>634</v>
      </c>
      <c r="E1774" s="29"/>
      <c r="F1774" s="30" t="s">
        <v>635</v>
      </c>
      <c r="G1774" s="31">
        <f>G1775</f>
        <v>842.20000000000005</v>
      </c>
      <c r="H1774" s="31">
        <f>H1775</f>
        <v>10486.700000000001</v>
      </c>
      <c r="I1774" s="31">
        <f>I1775</f>
        <v>0</v>
      </c>
      <c r="J1774" s="31">
        <f>J1775</f>
        <v>44.649999999999999</v>
      </c>
      <c r="K1774" s="31">
        <f>K1775</f>
        <v>461.39999999999998</v>
      </c>
      <c r="L1774" s="31">
        <f>L1775</f>
        <v>0</v>
      </c>
      <c r="M1774" s="31">
        <f t="shared" si="4262"/>
        <v>886.85000000000002</v>
      </c>
      <c r="N1774" s="31">
        <f t="shared" si="4263"/>
        <v>10948.1</v>
      </c>
      <c r="O1774" s="31">
        <f t="shared" si="4264"/>
        <v>0</v>
      </c>
      <c r="P1774" s="31">
        <f>P1775</f>
        <v>0</v>
      </c>
      <c r="Q1774" s="31">
        <f>Q1775</f>
        <v>0</v>
      </c>
      <c r="R1774" s="31">
        <f>R1775</f>
        <v>0</v>
      </c>
      <c r="S1774" s="31">
        <f>S1775</f>
        <v>0</v>
      </c>
      <c r="T1774" s="31">
        <f>T1775</f>
        <v>0</v>
      </c>
      <c r="U1774" s="31">
        <f>U1775</f>
        <v>0</v>
      </c>
      <c r="V1774" s="31">
        <f>V1775</f>
        <v>0</v>
      </c>
      <c r="W1774" s="31">
        <f>W1775</f>
        <v>0</v>
      </c>
      <c r="X1774" s="31">
        <f>X1775</f>
        <v>0</v>
      </c>
      <c r="Y1774" s="31">
        <f>Y1775</f>
        <v>0</v>
      </c>
      <c r="Z1774" s="31">
        <f>Z1775</f>
        <v>0</v>
      </c>
      <c r="AA1774" s="31">
        <f>AA1775</f>
        <v>0</v>
      </c>
      <c r="AB1774" s="31">
        <f>AB1775</f>
        <v>0</v>
      </c>
      <c r="AC1774" s="31">
        <f t="shared" si="4388"/>
        <v>886.85000000000002</v>
      </c>
      <c r="AD1774" s="31">
        <f t="shared" si="4389"/>
        <v>10948.1</v>
      </c>
      <c r="AE1774" s="31">
        <f t="shared" si="4390"/>
        <v>0</v>
      </c>
      <c r="AF1774" s="31">
        <f>AF1775</f>
        <v>0</v>
      </c>
      <c r="AG1774" s="31">
        <f t="shared" si="4391"/>
        <v>886.85000000000002</v>
      </c>
      <c r="AH1774" s="31">
        <f t="shared" si="4392"/>
        <v>10948.1</v>
      </c>
      <c r="AI1774" s="31">
        <f t="shared" si="4393"/>
        <v>0</v>
      </c>
      <c r="AJ1774" s="31">
        <f>AJ1775</f>
        <v>0</v>
      </c>
      <c r="AK1774" s="31">
        <f>AK1775</f>
        <v>0</v>
      </c>
      <c r="AL1774" s="31">
        <f>AL1775</f>
        <v>0</v>
      </c>
      <c r="AM1774" s="31">
        <f>AM1775</f>
        <v>0</v>
      </c>
      <c r="AN1774" s="31">
        <f>AN1775</f>
        <v>0</v>
      </c>
      <c r="AO1774" s="31">
        <f>AO1775</f>
        <v>0</v>
      </c>
      <c r="AP1774" s="31">
        <f>AP1775</f>
        <v>0</v>
      </c>
      <c r="AQ1774" s="31">
        <f>AQ1775</f>
        <v>0</v>
      </c>
      <c r="AR1774" s="31">
        <f>AR1775</f>
        <v>0</v>
      </c>
      <c r="AS1774" s="31">
        <f t="shared" si="4385"/>
        <v>886.85000000000002</v>
      </c>
      <c r="AT1774" s="31">
        <f t="shared" si="4386"/>
        <v>10948.1</v>
      </c>
      <c r="AU1774" s="31">
        <f t="shared" si="4387"/>
        <v>0</v>
      </c>
      <c r="AV1774" s="31">
        <f>AV1775</f>
        <v>0</v>
      </c>
      <c r="AW1774" s="32"/>
      <c r="AX1774" s="32"/>
      <c r="AY1774" s="1"/>
      <c r="AZ1774" s="1"/>
      <c r="BA1774" s="1"/>
      <c r="BB1774" s="1"/>
      <c r="BC1774" s="1"/>
      <c r="BD1774" s="1"/>
      <c r="BE1774" s="1"/>
    </row>
    <row r="1775" ht="31.5">
      <c r="A1775" s="29" t="s">
        <v>598</v>
      </c>
      <c r="B1775" s="29" t="s">
        <v>63</v>
      </c>
      <c r="C1775" s="29" t="s">
        <v>295</v>
      </c>
      <c r="D1775" s="29" t="s">
        <v>634</v>
      </c>
      <c r="E1775" s="29" t="s">
        <v>335</v>
      </c>
      <c r="F1775" s="30" t="s">
        <v>336</v>
      </c>
      <c r="G1775" s="31">
        <v>842.20000000000005</v>
      </c>
      <c r="H1775" s="31">
        <v>10486.700000000001</v>
      </c>
      <c r="I1775" s="31"/>
      <c r="J1775" s="33">
        <v>44.649999999999999</v>
      </c>
      <c r="K1775" s="33">
        <v>461.39999999999998</v>
      </c>
      <c r="L1775" s="31"/>
      <c r="M1775" s="31">
        <f t="shared" si="4262"/>
        <v>886.85000000000002</v>
      </c>
      <c r="N1775" s="31">
        <f t="shared" si="4263"/>
        <v>10948.1</v>
      </c>
      <c r="O1775" s="31">
        <f t="shared" si="4264"/>
        <v>0</v>
      </c>
      <c r="P1775" s="31"/>
      <c r="Q1775" s="31"/>
      <c r="R1775" s="31"/>
      <c r="S1775" s="31"/>
      <c r="T1775" s="31"/>
      <c r="U1775" s="31"/>
      <c r="V1775" s="31"/>
      <c r="W1775" s="31"/>
      <c r="X1775" s="31"/>
      <c r="Y1775" s="31"/>
      <c r="Z1775" s="31"/>
      <c r="AA1775" s="31"/>
      <c r="AB1775" s="31"/>
      <c r="AC1775" s="31">
        <f t="shared" si="4388"/>
        <v>886.85000000000002</v>
      </c>
      <c r="AD1775" s="31">
        <f t="shared" si="4389"/>
        <v>10948.1</v>
      </c>
      <c r="AE1775" s="31">
        <f t="shared" si="4390"/>
        <v>0</v>
      </c>
      <c r="AF1775" s="31"/>
      <c r="AG1775" s="31">
        <f t="shared" si="4391"/>
        <v>886.85000000000002</v>
      </c>
      <c r="AH1775" s="31">
        <f t="shared" si="4392"/>
        <v>10948.1</v>
      </c>
      <c r="AI1775" s="31">
        <f t="shared" si="4393"/>
        <v>0</v>
      </c>
      <c r="AJ1775" s="31"/>
      <c r="AK1775" s="31"/>
      <c r="AL1775" s="31"/>
      <c r="AM1775" s="31"/>
      <c r="AN1775" s="31"/>
      <c r="AO1775" s="31"/>
      <c r="AP1775" s="31"/>
      <c r="AQ1775" s="31"/>
      <c r="AR1775" s="31"/>
      <c r="AS1775" s="31">
        <f t="shared" si="4385"/>
        <v>886.85000000000002</v>
      </c>
      <c r="AT1775" s="31">
        <f t="shared" si="4386"/>
        <v>10948.1</v>
      </c>
      <c r="AU1775" s="31">
        <f t="shared" si="4387"/>
        <v>0</v>
      </c>
      <c r="AV1775" s="31"/>
      <c r="AW1775" s="32"/>
      <c r="AX1775" s="32">
        <v>35</v>
      </c>
      <c r="AY1775" s="1"/>
      <c r="AZ1775" s="1"/>
      <c r="BA1775" s="1"/>
      <c r="BB1775" s="1"/>
      <c r="BC1775" s="1"/>
      <c r="BD1775" s="1"/>
      <c r="BE1775" s="1"/>
    </row>
    <row r="1776" ht="31.5">
      <c r="A1776" s="29" t="s">
        <v>598</v>
      </c>
      <c r="B1776" s="29" t="s">
        <v>63</v>
      </c>
      <c r="C1776" s="29" t="s">
        <v>295</v>
      </c>
      <c r="D1776" s="29" t="s">
        <v>636</v>
      </c>
      <c r="E1776" s="29"/>
      <c r="F1776" s="30" t="s">
        <v>637</v>
      </c>
      <c r="G1776" s="31">
        <f>G1777</f>
        <v>308.60000000000002</v>
      </c>
      <c r="H1776" s="31">
        <f>H1777</f>
        <v>9745.1000000000004</v>
      </c>
      <c r="I1776" s="31">
        <f>I1777</f>
        <v>0</v>
      </c>
      <c r="J1776" s="31">
        <f>J1777</f>
        <v>140.483</v>
      </c>
      <c r="K1776" s="31">
        <f>K1777</f>
        <v>510</v>
      </c>
      <c r="L1776" s="31">
        <f>L1777</f>
        <v>0</v>
      </c>
      <c r="M1776" s="31">
        <f t="shared" si="4262"/>
        <v>449.08300000000003</v>
      </c>
      <c r="N1776" s="31">
        <f t="shared" si="4263"/>
        <v>10255.1</v>
      </c>
      <c r="O1776" s="31">
        <f t="shared" si="4264"/>
        <v>0</v>
      </c>
      <c r="P1776" s="31">
        <f>P1777</f>
        <v>0</v>
      </c>
      <c r="Q1776" s="31">
        <f>Q1777</f>
        <v>0</v>
      </c>
      <c r="R1776" s="31">
        <f>R1777</f>
        <v>0</v>
      </c>
      <c r="S1776" s="31">
        <f>S1777</f>
        <v>0</v>
      </c>
      <c r="T1776" s="31">
        <f>T1777</f>
        <v>0</v>
      </c>
      <c r="U1776" s="31">
        <f>U1777</f>
        <v>0</v>
      </c>
      <c r="V1776" s="31">
        <f>V1777</f>
        <v>0</v>
      </c>
      <c r="W1776" s="31">
        <f>W1777</f>
        <v>0</v>
      </c>
      <c r="X1776" s="31">
        <f>X1777</f>
        <v>0</v>
      </c>
      <c r="Y1776" s="31">
        <f>Y1777</f>
        <v>0</v>
      </c>
      <c r="Z1776" s="31">
        <f>Z1777</f>
        <v>0</v>
      </c>
      <c r="AA1776" s="31">
        <f>AA1777</f>
        <v>0</v>
      </c>
      <c r="AB1776" s="31">
        <f>AB1777</f>
        <v>0</v>
      </c>
      <c r="AC1776" s="31">
        <f t="shared" si="4388"/>
        <v>449.08300000000003</v>
      </c>
      <c r="AD1776" s="31">
        <f t="shared" si="4389"/>
        <v>10255.1</v>
      </c>
      <c r="AE1776" s="31">
        <f t="shared" si="4390"/>
        <v>0</v>
      </c>
      <c r="AF1776" s="31">
        <f>AF1777</f>
        <v>0</v>
      </c>
      <c r="AG1776" s="31">
        <f t="shared" si="4391"/>
        <v>449.08300000000003</v>
      </c>
      <c r="AH1776" s="31">
        <f t="shared" si="4392"/>
        <v>10255.1</v>
      </c>
      <c r="AI1776" s="31">
        <f t="shared" si="4393"/>
        <v>0</v>
      </c>
      <c r="AJ1776" s="31">
        <f>AJ1777</f>
        <v>0</v>
      </c>
      <c r="AK1776" s="31">
        <f>AK1777</f>
        <v>0</v>
      </c>
      <c r="AL1776" s="31">
        <f>AL1777</f>
        <v>0</v>
      </c>
      <c r="AM1776" s="31">
        <f>AM1777</f>
        <v>0</v>
      </c>
      <c r="AN1776" s="31">
        <f>AN1777</f>
        <v>0</v>
      </c>
      <c r="AO1776" s="31">
        <f>AO1777</f>
        <v>0</v>
      </c>
      <c r="AP1776" s="31">
        <f>AP1777</f>
        <v>0</v>
      </c>
      <c r="AQ1776" s="31">
        <f>AQ1777</f>
        <v>0</v>
      </c>
      <c r="AR1776" s="31">
        <f>AR1777</f>
        <v>0</v>
      </c>
      <c r="AS1776" s="31">
        <f t="shared" si="4385"/>
        <v>449.08300000000003</v>
      </c>
      <c r="AT1776" s="31">
        <f t="shared" si="4386"/>
        <v>10255.1</v>
      </c>
      <c r="AU1776" s="31">
        <f t="shared" si="4387"/>
        <v>0</v>
      </c>
      <c r="AV1776" s="31">
        <f>AV1777</f>
        <v>0</v>
      </c>
      <c r="AW1776" s="32"/>
      <c r="AX1776" s="32"/>
      <c r="AY1776" s="1"/>
      <c r="AZ1776" s="1"/>
      <c r="BA1776" s="1"/>
      <c r="BB1776" s="1"/>
      <c r="BC1776" s="1"/>
      <c r="BD1776" s="1"/>
      <c r="BE1776" s="1"/>
    </row>
    <row r="1777" ht="31.5">
      <c r="A1777" s="29" t="s">
        <v>598</v>
      </c>
      <c r="B1777" s="29" t="s">
        <v>63</v>
      </c>
      <c r="C1777" s="29" t="s">
        <v>295</v>
      </c>
      <c r="D1777" s="29" t="s">
        <v>636</v>
      </c>
      <c r="E1777" s="29" t="s">
        <v>335</v>
      </c>
      <c r="F1777" s="30" t="s">
        <v>336</v>
      </c>
      <c r="G1777" s="31">
        <v>308.60000000000002</v>
      </c>
      <c r="H1777" s="31">
        <v>9745.1000000000004</v>
      </c>
      <c r="I1777" s="31"/>
      <c r="J1777" s="33">
        <v>140.483</v>
      </c>
      <c r="K1777" s="33">
        <v>510</v>
      </c>
      <c r="L1777" s="31"/>
      <c r="M1777" s="31">
        <f t="shared" si="4262"/>
        <v>449.08300000000003</v>
      </c>
      <c r="N1777" s="31">
        <f t="shared" si="4263"/>
        <v>10255.1</v>
      </c>
      <c r="O1777" s="31">
        <f t="shared" si="4264"/>
        <v>0</v>
      </c>
      <c r="P1777" s="31"/>
      <c r="Q1777" s="31"/>
      <c r="R1777" s="31"/>
      <c r="S1777" s="31"/>
      <c r="T1777" s="31"/>
      <c r="U1777" s="31"/>
      <c r="V1777" s="31"/>
      <c r="W1777" s="31"/>
      <c r="X1777" s="31"/>
      <c r="Y1777" s="31"/>
      <c r="Z1777" s="31"/>
      <c r="AA1777" s="31"/>
      <c r="AB1777" s="31"/>
      <c r="AC1777" s="31">
        <f t="shared" si="4388"/>
        <v>449.08300000000003</v>
      </c>
      <c r="AD1777" s="31">
        <f t="shared" si="4389"/>
        <v>10255.1</v>
      </c>
      <c r="AE1777" s="31">
        <f t="shared" si="4390"/>
        <v>0</v>
      </c>
      <c r="AF1777" s="31"/>
      <c r="AG1777" s="31">
        <f t="shared" si="4391"/>
        <v>449.08300000000003</v>
      </c>
      <c r="AH1777" s="31">
        <f t="shared" si="4392"/>
        <v>10255.1</v>
      </c>
      <c r="AI1777" s="31">
        <f t="shared" si="4393"/>
        <v>0</v>
      </c>
      <c r="AJ1777" s="31"/>
      <c r="AK1777" s="31"/>
      <c r="AL1777" s="31"/>
      <c r="AM1777" s="31"/>
      <c r="AN1777" s="31"/>
      <c r="AO1777" s="31"/>
      <c r="AP1777" s="31"/>
      <c r="AQ1777" s="31"/>
      <c r="AR1777" s="31"/>
      <c r="AS1777" s="31">
        <f t="shared" si="4385"/>
        <v>449.08300000000003</v>
      </c>
      <c r="AT1777" s="31">
        <f t="shared" si="4386"/>
        <v>10255.1</v>
      </c>
      <c r="AU1777" s="31">
        <f t="shared" si="4387"/>
        <v>0</v>
      </c>
      <c r="AV1777" s="31"/>
      <c r="AW1777" s="32"/>
      <c r="AX1777" s="32">
        <v>36</v>
      </c>
      <c r="AY1777" s="1"/>
      <c r="AZ1777" s="1"/>
      <c r="BA1777" s="1"/>
      <c r="BB1777" s="1"/>
      <c r="BC1777" s="1"/>
      <c r="BD1777" s="1"/>
      <c r="BE1777" s="1"/>
    </row>
    <row r="1778" ht="47.25">
      <c r="A1778" s="29" t="s">
        <v>598</v>
      </c>
      <c r="B1778" s="29" t="s">
        <v>63</v>
      </c>
      <c r="C1778" s="29" t="s">
        <v>295</v>
      </c>
      <c r="D1778" s="29" t="s">
        <v>638</v>
      </c>
      <c r="E1778" s="29"/>
      <c r="F1778" s="30" t="s">
        <v>639</v>
      </c>
      <c r="G1778" s="31">
        <f>G1779</f>
        <v>0</v>
      </c>
      <c r="H1778" s="31">
        <f>H1779</f>
        <v>11328.9</v>
      </c>
      <c r="I1778" s="31">
        <f>I1779</f>
        <v>0</v>
      </c>
      <c r="J1778" s="31">
        <f>J1779</f>
        <v>0</v>
      </c>
      <c r="K1778" s="31">
        <f>K1779</f>
        <v>-2273.4000000000001</v>
      </c>
      <c r="L1778" s="31">
        <f>L1779</f>
        <v>0</v>
      </c>
      <c r="M1778" s="31">
        <f t="shared" si="4262"/>
        <v>0</v>
      </c>
      <c r="N1778" s="31">
        <f t="shared" si="4263"/>
        <v>9055.5</v>
      </c>
      <c r="O1778" s="31">
        <f t="shared" si="4264"/>
        <v>0</v>
      </c>
      <c r="P1778" s="31">
        <f>P1779</f>
        <v>0</v>
      </c>
      <c r="Q1778" s="31">
        <f>Q1779</f>
        <v>0</v>
      </c>
      <c r="R1778" s="31">
        <f>R1779</f>
        <v>0</v>
      </c>
      <c r="S1778" s="31">
        <f>S1779</f>
        <v>0</v>
      </c>
      <c r="T1778" s="31">
        <f>T1779</f>
        <v>0</v>
      </c>
      <c r="U1778" s="31">
        <f>U1779</f>
        <v>0</v>
      </c>
      <c r="V1778" s="31">
        <f>V1779</f>
        <v>0</v>
      </c>
      <c r="W1778" s="31">
        <f>W1779</f>
        <v>0</v>
      </c>
      <c r="X1778" s="31">
        <f>X1779</f>
        <v>0</v>
      </c>
      <c r="Y1778" s="31">
        <f>Y1779</f>
        <v>0</v>
      </c>
      <c r="Z1778" s="31">
        <f>Z1779</f>
        <v>0</v>
      </c>
      <c r="AA1778" s="31">
        <f>AA1779</f>
        <v>0</v>
      </c>
      <c r="AB1778" s="31">
        <f>AB1779</f>
        <v>0</v>
      </c>
      <c r="AC1778" s="31">
        <f t="shared" si="4388"/>
        <v>0</v>
      </c>
      <c r="AD1778" s="31">
        <f t="shared" si="4389"/>
        <v>9055.5</v>
      </c>
      <c r="AE1778" s="31">
        <f t="shared" si="4390"/>
        <v>0</v>
      </c>
      <c r="AF1778" s="31">
        <f>AF1779</f>
        <v>0</v>
      </c>
      <c r="AG1778" s="31">
        <f t="shared" si="4391"/>
        <v>0</v>
      </c>
      <c r="AH1778" s="31">
        <f t="shared" si="4392"/>
        <v>9055.5</v>
      </c>
      <c r="AI1778" s="31">
        <f t="shared" si="4393"/>
        <v>0</v>
      </c>
      <c r="AJ1778" s="31">
        <f>AJ1779</f>
        <v>0</v>
      </c>
      <c r="AK1778" s="31">
        <f>AK1779</f>
        <v>0</v>
      </c>
      <c r="AL1778" s="31">
        <f>AL1779</f>
        <v>0</v>
      </c>
      <c r="AM1778" s="31">
        <f>AM1779</f>
        <v>0</v>
      </c>
      <c r="AN1778" s="31">
        <f>AN1779</f>
        <v>0</v>
      </c>
      <c r="AO1778" s="31">
        <f>AO1779</f>
        <v>0</v>
      </c>
      <c r="AP1778" s="31">
        <f>AP1779</f>
        <v>0</v>
      </c>
      <c r="AQ1778" s="31">
        <f>AQ1779</f>
        <v>0</v>
      </c>
      <c r="AR1778" s="31">
        <f>AR1779</f>
        <v>0</v>
      </c>
      <c r="AS1778" s="31">
        <f t="shared" si="4385"/>
        <v>0</v>
      </c>
      <c r="AT1778" s="31">
        <f t="shared" si="4386"/>
        <v>9055.5</v>
      </c>
      <c r="AU1778" s="31">
        <f t="shared" si="4387"/>
        <v>0</v>
      </c>
      <c r="AV1778" s="31">
        <f>AV1779</f>
        <v>0</v>
      </c>
      <c r="AW1778" s="32"/>
      <c r="AX1778" s="32"/>
      <c r="AY1778" s="1"/>
      <c r="AZ1778" s="1"/>
      <c r="BA1778" s="1"/>
      <c r="BB1778" s="1"/>
      <c r="BC1778" s="1"/>
      <c r="BD1778" s="1"/>
      <c r="BE1778" s="1"/>
    </row>
    <row r="1779" ht="31.5">
      <c r="A1779" s="29" t="s">
        <v>598</v>
      </c>
      <c r="B1779" s="29" t="s">
        <v>63</v>
      </c>
      <c r="C1779" s="29" t="s">
        <v>295</v>
      </c>
      <c r="D1779" s="29" t="s">
        <v>638</v>
      </c>
      <c r="E1779" s="29" t="s">
        <v>335</v>
      </c>
      <c r="F1779" s="30" t="s">
        <v>336</v>
      </c>
      <c r="G1779" s="31"/>
      <c r="H1779" s="31">
        <v>11328.9</v>
      </c>
      <c r="I1779" s="31"/>
      <c r="J1779" s="31"/>
      <c r="K1779" s="33">
        <v>-2273.4000000000001</v>
      </c>
      <c r="L1779" s="31"/>
      <c r="M1779" s="31">
        <f t="shared" si="4262"/>
        <v>0</v>
      </c>
      <c r="N1779" s="31">
        <f t="shared" si="4263"/>
        <v>9055.5</v>
      </c>
      <c r="O1779" s="31">
        <f t="shared" si="4264"/>
        <v>0</v>
      </c>
      <c r="P1779" s="31"/>
      <c r="Q1779" s="31"/>
      <c r="R1779" s="31"/>
      <c r="S1779" s="31"/>
      <c r="T1779" s="31"/>
      <c r="U1779" s="31"/>
      <c r="V1779" s="31"/>
      <c r="W1779" s="31"/>
      <c r="X1779" s="31"/>
      <c r="Y1779" s="31"/>
      <c r="Z1779" s="31"/>
      <c r="AA1779" s="31"/>
      <c r="AB1779" s="31"/>
      <c r="AC1779" s="31">
        <f t="shared" si="4388"/>
        <v>0</v>
      </c>
      <c r="AD1779" s="31">
        <f t="shared" si="4389"/>
        <v>9055.5</v>
      </c>
      <c r="AE1779" s="31">
        <f t="shared" si="4390"/>
        <v>0</v>
      </c>
      <c r="AF1779" s="31"/>
      <c r="AG1779" s="31">
        <f t="shared" si="4391"/>
        <v>0</v>
      </c>
      <c r="AH1779" s="31">
        <f t="shared" si="4392"/>
        <v>9055.5</v>
      </c>
      <c r="AI1779" s="31">
        <f t="shared" si="4393"/>
        <v>0</v>
      </c>
      <c r="AJ1779" s="31"/>
      <c r="AK1779" s="31"/>
      <c r="AL1779" s="31"/>
      <c r="AM1779" s="31"/>
      <c r="AN1779" s="31"/>
      <c r="AO1779" s="31"/>
      <c r="AP1779" s="31"/>
      <c r="AQ1779" s="31"/>
      <c r="AR1779" s="31"/>
      <c r="AS1779" s="31">
        <f t="shared" si="4385"/>
        <v>0</v>
      </c>
      <c r="AT1779" s="31">
        <f t="shared" si="4386"/>
        <v>9055.5</v>
      </c>
      <c r="AU1779" s="31">
        <f t="shared" si="4387"/>
        <v>0</v>
      </c>
      <c r="AV1779" s="31"/>
      <c r="AW1779" s="32"/>
      <c r="AX1779" s="32">
        <v>33</v>
      </c>
      <c r="AY1779" s="1"/>
      <c r="AZ1779" s="1"/>
      <c r="BA1779" s="1"/>
      <c r="BB1779" s="1"/>
      <c r="BC1779" s="1"/>
      <c r="BD1779" s="1"/>
      <c r="BE1779" s="1"/>
    </row>
    <row r="1780" ht="47.25">
      <c r="A1780" s="29" t="s">
        <v>598</v>
      </c>
      <c r="B1780" s="29" t="s">
        <v>63</v>
      </c>
      <c r="C1780" s="29" t="s">
        <v>295</v>
      </c>
      <c r="D1780" s="29" t="s">
        <v>640</v>
      </c>
      <c r="E1780" s="29"/>
      <c r="F1780" s="30" t="s">
        <v>641</v>
      </c>
      <c r="G1780" s="31">
        <f>G1781</f>
        <v>0</v>
      </c>
      <c r="H1780" s="31">
        <f>H1781</f>
        <v>0</v>
      </c>
      <c r="I1780" s="31">
        <f>I1781</f>
        <v>952.29999999999995</v>
      </c>
      <c r="J1780" s="31">
        <f>J1781</f>
        <v>0</v>
      </c>
      <c r="K1780" s="31">
        <f>K1781</f>
        <v>0</v>
      </c>
      <c r="L1780" s="31">
        <f>L1781</f>
        <v>0</v>
      </c>
      <c r="M1780" s="31">
        <f t="shared" si="4262"/>
        <v>0</v>
      </c>
      <c r="N1780" s="31">
        <f t="shared" si="4263"/>
        <v>0</v>
      </c>
      <c r="O1780" s="31">
        <f t="shared" si="4264"/>
        <v>952.29999999999995</v>
      </c>
      <c r="P1780" s="31">
        <f>P1781</f>
        <v>0</v>
      </c>
      <c r="Q1780" s="31">
        <f>Q1781</f>
        <v>0</v>
      </c>
      <c r="R1780" s="31">
        <f>R1781</f>
        <v>0</v>
      </c>
      <c r="S1780" s="31">
        <f>S1781</f>
        <v>0</v>
      </c>
      <c r="T1780" s="31">
        <f>T1781</f>
        <v>0</v>
      </c>
      <c r="U1780" s="31">
        <f>U1781</f>
        <v>0</v>
      </c>
      <c r="V1780" s="31">
        <f>V1781</f>
        <v>0</v>
      </c>
      <c r="W1780" s="31">
        <f>W1781</f>
        <v>0</v>
      </c>
      <c r="X1780" s="31">
        <f>X1781</f>
        <v>0</v>
      </c>
      <c r="Y1780" s="31">
        <f>Y1781</f>
        <v>0</v>
      </c>
      <c r="Z1780" s="31">
        <f>Z1781</f>
        <v>0</v>
      </c>
      <c r="AA1780" s="31">
        <f>AA1781</f>
        <v>0</v>
      </c>
      <c r="AB1780" s="31">
        <f>AB1781</f>
        <v>0</v>
      </c>
      <c r="AC1780" s="31">
        <f t="shared" si="4388"/>
        <v>0</v>
      </c>
      <c r="AD1780" s="31">
        <f t="shared" si="4389"/>
        <v>0</v>
      </c>
      <c r="AE1780" s="31">
        <f t="shared" si="4390"/>
        <v>952.29999999999995</v>
      </c>
      <c r="AF1780" s="31">
        <f>AF1781</f>
        <v>0</v>
      </c>
      <c r="AG1780" s="31">
        <f t="shared" si="4391"/>
        <v>0</v>
      </c>
      <c r="AH1780" s="31">
        <f t="shared" si="4392"/>
        <v>0</v>
      </c>
      <c r="AI1780" s="31">
        <f t="shared" si="4393"/>
        <v>952.29999999999995</v>
      </c>
      <c r="AJ1780" s="31">
        <f>AJ1781</f>
        <v>0</v>
      </c>
      <c r="AK1780" s="31">
        <f>AK1781</f>
        <v>0</v>
      </c>
      <c r="AL1780" s="31">
        <f>AL1781</f>
        <v>0</v>
      </c>
      <c r="AM1780" s="31">
        <f>AM1781</f>
        <v>0</v>
      </c>
      <c r="AN1780" s="31">
        <f>AN1781</f>
        <v>0</v>
      </c>
      <c r="AO1780" s="31">
        <f>AO1781</f>
        <v>0</v>
      </c>
      <c r="AP1780" s="31">
        <f>AP1781</f>
        <v>0</v>
      </c>
      <c r="AQ1780" s="31">
        <f>AQ1781</f>
        <v>0</v>
      </c>
      <c r="AR1780" s="31">
        <f>AR1781</f>
        <v>0</v>
      </c>
      <c r="AS1780" s="31">
        <f t="shared" si="4385"/>
        <v>0</v>
      </c>
      <c r="AT1780" s="31">
        <f t="shared" si="4386"/>
        <v>0</v>
      </c>
      <c r="AU1780" s="31">
        <f t="shared" si="4387"/>
        <v>952.29999999999995</v>
      </c>
      <c r="AV1780" s="31">
        <f>AV1781</f>
        <v>0</v>
      </c>
      <c r="AW1780" s="32"/>
      <c r="AX1780" s="32"/>
      <c r="AY1780" s="1"/>
      <c r="AZ1780" s="1"/>
      <c r="BA1780" s="1"/>
      <c r="BB1780" s="1"/>
      <c r="BC1780" s="1"/>
      <c r="BD1780" s="1"/>
      <c r="BE1780" s="1"/>
    </row>
    <row r="1781" ht="31.5">
      <c r="A1781" s="29" t="s">
        <v>598</v>
      </c>
      <c r="B1781" s="29" t="s">
        <v>63</v>
      </c>
      <c r="C1781" s="29" t="s">
        <v>295</v>
      </c>
      <c r="D1781" s="29" t="s">
        <v>640</v>
      </c>
      <c r="E1781" s="29" t="s">
        <v>335</v>
      </c>
      <c r="F1781" s="30" t="s">
        <v>336</v>
      </c>
      <c r="G1781" s="31"/>
      <c r="H1781" s="31"/>
      <c r="I1781" s="31">
        <v>952.29999999999995</v>
      </c>
      <c r="J1781" s="31"/>
      <c r="K1781" s="31"/>
      <c r="L1781" s="31"/>
      <c r="M1781" s="31">
        <f t="shared" si="4262"/>
        <v>0</v>
      </c>
      <c r="N1781" s="31">
        <f t="shared" si="4263"/>
        <v>0</v>
      </c>
      <c r="O1781" s="31">
        <f t="shared" si="4264"/>
        <v>952.29999999999995</v>
      </c>
      <c r="P1781" s="31"/>
      <c r="Q1781" s="31"/>
      <c r="R1781" s="31"/>
      <c r="S1781" s="31"/>
      <c r="T1781" s="31"/>
      <c r="U1781" s="31"/>
      <c r="V1781" s="31"/>
      <c r="W1781" s="31"/>
      <c r="X1781" s="31"/>
      <c r="Y1781" s="31"/>
      <c r="Z1781" s="31"/>
      <c r="AA1781" s="31"/>
      <c r="AB1781" s="31"/>
      <c r="AC1781" s="31">
        <f t="shared" si="4388"/>
        <v>0</v>
      </c>
      <c r="AD1781" s="31">
        <f t="shared" si="4389"/>
        <v>0</v>
      </c>
      <c r="AE1781" s="31">
        <f t="shared" si="4390"/>
        <v>952.29999999999995</v>
      </c>
      <c r="AF1781" s="31"/>
      <c r="AG1781" s="31">
        <f t="shared" si="4391"/>
        <v>0</v>
      </c>
      <c r="AH1781" s="31">
        <f t="shared" si="4392"/>
        <v>0</v>
      </c>
      <c r="AI1781" s="31">
        <f t="shared" si="4393"/>
        <v>952.29999999999995</v>
      </c>
      <c r="AJ1781" s="31"/>
      <c r="AK1781" s="31"/>
      <c r="AL1781" s="31"/>
      <c r="AM1781" s="31"/>
      <c r="AN1781" s="31"/>
      <c r="AO1781" s="31"/>
      <c r="AP1781" s="31"/>
      <c r="AQ1781" s="31"/>
      <c r="AR1781" s="31"/>
      <c r="AS1781" s="31">
        <f t="shared" si="4385"/>
        <v>0</v>
      </c>
      <c r="AT1781" s="31">
        <f t="shared" si="4386"/>
        <v>0</v>
      </c>
      <c r="AU1781" s="31">
        <f t="shared" si="4387"/>
        <v>952.29999999999995</v>
      </c>
      <c r="AV1781" s="31"/>
      <c r="AW1781" s="32"/>
      <c r="AX1781" s="32"/>
      <c r="AY1781" s="1"/>
      <c r="AZ1781" s="1"/>
      <c r="BA1781" s="1"/>
      <c r="BB1781" s="1"/>
      <c r="BC1781" s="1"/>
      <c r="BD1781" s="1"/>
      <c r="BE1781" s="1"/>
    </row>
    <row r="1782" ht="31.5">
      <c r="A1782" s="29" t="s">
        <v>598</v>
      </c>
      <c r="B1782" s="29" t="s">
        <v>63</v>
      </c>
      <c r="C1782" s="29" t="s">
        <v>295</v>
      </c>
      <c r="D1782" s="29" t="s">
        <v>642</v>
      </c>
      <c r="E1782" s="29"/>
      <c r="F1782" s="30" t="s">
        <v>643</v>
      </c>
      <c r="G1782" s="31">
        <f>G1783</f>
        <v>0</v>
      </c>
      <c r="H1782" s="31">
        <f>H1783</f>
        <v>0</v>
      </c>
      <c r="I1782" s="31">
        <f>I1783</f>
        <v>952.29999999999995</v>
      </c>
      <c r="J1782" s="31">
        <f>J1783</f>
        <v>0</v>
      </c>
      <c r="K1782" s="31">
        <f>K1783</f>
        <v>0</v>
      </c>
      <c r="L1782" s="31">
        <f>L1783</f>
        <v>0</v>
      </c>
      <c r="M1782" s="31">
        <f t="shared" si="4262"/>
        <v>0</v>
      </c>
      <c r="N1782" s="31">
        <f t="shared" si="4263"/>
        <v>0</v>
      </c>
      <c r="O1782" s="31">
        <f t="shared" si="4264"/>
        <v>952.29999999999995</v>
      </c>
      <c r="P1782" s="31">
        <f>P1783</f>
        <v>0</v>
      </c>
      <c r="Q1782" s="31">
        <f>Q1783</f>
        <v>0</v>
      </c>
      <c r="R1782" s="31">
        <f>R1783</f>
        <v>0</v>
      </c>
      <c r="S1782" s="31">
        <f>S1783</f>
        <v>0</v>
      </c>
      <c r="T1782" s="31">
        <f>T1783</f>
        <v>0</v>
      </c>
      <c r="U1782" s="31">
        <f>U1783</f>
        <v>0</v>
      </c>
      <c r="V1782" s="31">
        <f>V1783</f>
        <v>0</v>
      </c>
      <c r="W1782" s="31">
        <f>W1783</f>
        <v>0</v>
      </c>
      <c r="X1782" s="31">
        <f>X1783</f>
        <v>0</v>
      </c>
      <c r="Y1782" s="31">
        <f>Y1783</f>
        <v>0</v>
      </c>
      <c r="Z1782" s="31">
        <f>Z1783</f>
        <v>0</v>
      </c>
      <c r="AA1782" s="31">
        <f>AA1783</f>
        <v>0</v>
      </c>
      <c r="AB1782" s="31">
        <f>AB1783</f>
        <v>0</v>
      </c>
      <c r="AC1782" s="31">
        <f t="shared" si="4388"/>
        <v>0</v>
      </c>
      <c r="AD1782" s="31">
        <f t="shared" si="4389"/>
        <v>0</v>
      </c>
      <c r="AE1782" s="31">
        <f t="shared" si="4390"/>
        <v>952.29999999999995</v>
      </c>
      <c r="AF1782" s="31">
        <f>AF1783</f>
        <v>0</v>
      </c>
      <c r="AG1782" s="31">
        <f t="shared" si="4391"/>
        <v>0</v>
      </c>
      <c r="AH1782" s="31">
        <f t="shared" si="4392"/>
        <v>0</v>
      </c>
      <c r="AI1782" s="31">
        <f t="shared" si="4393"/>
        <v>952.29999999999995</v>
      </c>
      <c r="AJ1782" s="31">
        <f>AJ1783</f>
        <v>0</v>
      </c>
      <c r="AK1782" s="31">
        <f>AK1783</f>
        <v>0</v>
      </c>
      <c r="AL1782" s="31">
        <f>AL1783</f>
        <v>0</v>
      </c>
      <c r="AM1782" s="31">
        <f>AM1783</f>
        <v>0</v>
      </c>
      <c r="AN1782" s="31">
        <f>AN1783</f>
        <v>0</v>
      </c>
      <c r="AO1782" s="31">
        <f>AO1783</f>
        <v>0</v>
      </c>
      <c r="AP1782" s="31">
        <f>AP1783</f>
        <v>0</v>
      </c>
      <c r="AQ1782" s="31">
        <f>AQ1783</f>
        <v>0</v>
      </c>
      <c r="AR1782" s="31">
        <f>AR1783</f>
        <v>0</v>
      </c>
      <c r="AS1782" s="31">
        <f t="shared" si="4385"/>
        <v>0</v>
      </c>
      <c r="AT1782" s="31">
        <f t="shared" si="4386"/>
        <v>0</v>
      </c>
      <c r="AU1782" s="31">
        <f t="shared" si="4387"/>
        <v>952.29999999999995</v>
      </c>
      <c r="AV1782" s="31">
        <f>AV1783</f>
        <v>0</v>
      </c>
      <c r="AW1782" s="32"/>
      <c r="AX1782" s="32"/>
      <c r="AY1782" s="1"/>
      <c r="AZ1782" s="1"/>
      <c r="BA1782" s="1"/>
      <c r="BB1782" s="1"/>
      <c r="BC1782" s="1"/>
      <c r="BD1782" s="1"/>
      <c r="BE1782" s="1"/>
    </row>
    <row r="1783" ht="31.5">
      <c r="A1783" s="29" t="s">
        <v>598</v>
      </c>
      <c r="B1783" s="29" t="s">
        <v>63</v>
      </c>
      <c r="C1783" s="29" t="s">
        <v>295</v>
      </c>
      <c r="D1783" s="29" t="s">
        <v>642</v>
      </c>
      <c r="E1783" s="29" t="s">
        <v>335</v>
      </c>
      <c r="F1783" s="30" t="s">
        <v>336</v>
      </c>
      <c r="G1783" s="31"/>
      <c r="H1783" s="31"/>
      <c r="I1783" s="31">
        <v>952.29999999999995</v>
      </c>
      <c r="J1783" s="31"/>
      <c r="K1783" s="31"/>
      <c r="L1783" s="31"/>
      <c r="M1783" s="31">
        <f t="shared" si="4262"/>
        <v>0</v>
      </c>
      <c r="N1783" s="31">
        <f t="shared" si="4263"/>
        <v>0</v>
      </c>
      <c r="O1783" s="31">
        <f t="shared" si="4264"/>
        <v>952.29999999999995</v>
      </c>
      <c r="P1783" s="31"/>
      <c r="Q1783" s="31"/>
      <c r="R1783" s="31"/>
      <c r="S1783" s="31"/>
      <c r="T1783" s="31"/>
      <c r="U1783" s="31"/>
      <c r="V1783" s="31"/>
      <c r="W1783" s="31"/>
      <c r="X1783" s="31"/>
      <c r="Y1783" s="31"/>
      <c r="Z1783" s="31"/>
      <c r="AA1783" s="31"/>
      <c r="AB1783" s="31"/>
      <c r="AC1783" s="31">
        <f t="shared" si="4388"/>
        <v>0</v>
      </c>
      <c r="AD1783" s="31">
        <f t="shared" si="4389"/>
        <v>0</v>
      </c>
      <c r="AE1783" s="31">
        <f t="shared" si="4390"/>
        <v>952.29999999999995</v>
      </c>
      <c r="AF1783" s="31"/>
      <c r="AG1783" s="31">
        <f t="shared" si="4391"/>
        <v>0</v>
      </c>
      <c r="AH1783" s="31">
        <f t="shared" si="4392"/>
        <v>0</v>
      </c>
      <c r="AI1783" s="31">
        <f t="shared" si="4393"/>
        <v>952.29999999999995</v>
      </c>
      <c r="AJ1783" s="31"/>
      <c r="AK1783" s="31"/>
      <c r="AL1783" s="31"/>
      <c r="AM1783" s="31"/>
      <c r="AN1783" s="31"/>
      <c r="AO1783" s="31"/>
      <c r="AP1783" s="31"/>
      <c r="AQ1783" s="31"/>
      <c r="AR1783" s="31"/>
      <c r="AS1783" s="31">
        <f t="shared" si="4385"/>
        <v>0</v>
      </c>
      <c r="AT1783" s="31">
        <f t="shared" si="4386"/>
        <v>0</v>
      </c>
      <c r="AU1783" s="31">
        <f t="shared" si="4387"/>
        <v>952.29999999999995</v>
      </c>
      <c r="AV1783" s="31"/>
      <c r="AW1783" s="32"/>
      <c r="AX1783" s="32"/>
      <c r="AY1783" s="1"/>
      <c r="AZ1783" s="1"/>
      <c r="BA1783" s="1"/>
      <c r="BB1783" s="1"/>
      <c r="BC1783" s="1"/>
      <c r="BD1783" s="1"/>
      <c r="BE1783" s="1"/>
    </row>
    <row r="1784" ht="47.25">
      <c r="A1784" s="29" t="s">
        <v>598</v>
      </c>
      <c r="B1784" s="29" t="s">
        <v>63</v>
      </c>
      <c r="C1784" s="29" t="s">
        <v>295</v>
      </c>
      <c r="D1784" s="29" t="s">
        <v>644</v>
      </c>
      <c r="E1784" s="29"/>
      <c r="F1784" s="30" t="s">
        <v>645</v>
      </c>
      <c r="G1784" s="31">
        <f>G1785</f>
        <v>0</v>
      </c>
      <c r="H1784" s="31">
        <f>H1785</f>
        <v>0</v>
      </c>
      <c r="I1784" s="31">
        <f>I1785</f>
        <v>952.29999999999995</v>
      </c>
      <c r="J1784" s="31">
        <f>J1785</f>
        <v>0</v>
      </c>
      <c r="K1784" s="31">
        <f>K1785</f>
        <v>0</v>
      </c>
      <c r="L1784" s="31">
        <f>L1785</f>
        <v>0</v>
      </c>
      <c r="M1784" s="31">
        <f t="shared" si="4262"/>
        <v>0</v>
      </c>
      <c r="N1784" s="31">
        <f t="shared" si="4263"/>
        <v>0</v>
      </c>
      <c r="O1784" s="31">
        <f t="shared" si="4264"/>
        <v>952.29999999999995</v>
      </c>
      <c r="P1784" s="31">
        <f>P1785</f>
        <v>0</v>
      </c>
      <c r="Q1784" s="31">
        <f>Q1785</f>
        <v>0</v>
      </c>
      <c r="R1784" s="31">
        <f>R1785</f>
        <v>0</v>
      </c>
      <c r="S1784" s="31">
        <f>S1785</f>
        <v>0</v>
      </c>
      <c r="T1784" s="31">
        <f>T1785</f>
        <v>0</v>
      </c>
      <c r="U1784" s="31">
        <f>U1785</f>
        <v>0</v>
      </c>
      <c r="V1784" s="31">
        <f>V1785</f>
        <v>0</v>
      </c>
      <c r="W1784" s="31">
        <f>W1785</f>
        <v>0</v>
      </c>
      <c r="X1784" s="31">
        <f>X1785</f>
        <v>0</v>
      </c>
      <c r="Y1784" s="31">
        <f>Y1785</f>
        <v>0</v>
      </c>
      <c r="Z1784" s="31">
        <f>Z1785</f>
        <v>0</v>
      </c>
      <c r="AA1784" s="31">
        <f>AA1785</f>
        <v>0</v>
      </c>
      <c r="AB1784" s="31">
        <f>AB1785</f>
        <v>0</v>
      </c>
      <c r="AC1784" s="31">
        <f t="shared" si="4388"/>
        <v>0</v>
      </c>
      <c r="AD1784" s="31">
        <f t="shared" si="4389"/>
        <v>0</v>
      </c>
      <c r="AE1784" s="31">
        <f t="shared" si="4390"/>
        <v>952.29999999999995</v>
      </c>
      <c r="AF1784" s="31">
        <f>AF1785</f>
        <v>0</v>
      </c>
      <c r="AG1784" s="31">
        <f t="shared" si="4391"/>
        <v>0</v>
      </c>
      <c r="AH1784" s="31">
        <f t="shared" si="4392"/>
        <v>0</v>
      </c>
      <c r="AI1784" s="31">
        <f t="shared" si="4393"/>
        <v>952.29999999999995</v>
      </c>
      <c r="AJ1784" s="31">
        <f>AJ1785</f>
        <v>0</v>
      </c>
      <c r="AK1784" s="31">
        <f>AK1785</f>
        <v>0</v>
      </c>
      <c r="AL1784" s="31">
        <f>AL1785</f>
        <v>0</v>
      </c>
      <c r="AM1784" s="31">
        <f>AM1785</f>
        <v>0</v>
      </c>
      <c r="AN1784" s="31">
        <f>AN1785</f>
        <v>0</v>
      </c>
      <c r="AO1784" s="31">
        <f>AO1785</f>
        <v>0</v>
      </c>
      <c r="AP1784" s="31">
        <f>AP1785</f>
        <v>0</v>
      </c>
      <c r="AQ1784" s="31">
        <f>AQ1785</f>
        <v>0</v>
      </c>
      <c r="AR1784" s="31">
        <f>AR1785</f>
        <v>0</v>
      </c>
      <c r="AS1784" s="31">
        <f t="shared" si="4385"/>
        <v>0</v>
      </c>
      <c r="AT1784" s="31">
        <f t="shared" si="4386"/>
        <v>0</v>
      </c>
      <c r="AU1784" s="31">
        <f t="shared" si="4387"/>
        <v>952.29999999999995</v>
      </c>
      <c r="AV1784" s="31">
        <f>AV1785</f>
        <v>0</v>
      </c>
      <c r="AW1784" s="32"/>
      <c r="AX1784" s="32"/>
      <c r="AY1784" s="1"/>
      <c r="AZ1784" s="1"/>
      <c r="BA1784" s="1"/>
      <c r="BB1784" s="1"/>
      <c r="BC1784" s="1"/>
      <c r="BD1784" s="1"/>
      <c r="BE1784" s="1"/>
    </row>
    <row r="1785" ht="31.5">
      <c r="A1785" s="29" t="s">
        <v>598</v>
      </c>
      <c r="B1785" s="29" t="s">
        <v>63</v>
      </c>
      <c r="C1785" s="29" t="s">
        <v>295</v>
      </c>
      <c r="D1785" s="29" t="s">
        <v>644</v>
      </c>
      <c r="E1785" s="29" t="s">
        <v>335</v>
      </c>
      <c r="F1785" s="30" t="s">
        <v>336</v>
      </c>
      <c r="G1785" s="31"/>
      <c r="H1785" s="31"/>
      <c r="I1785" s="31">
        <v>952.29999999999995</v>
      </c>
      <c r="J1785" s="31"/>
      <c r="K1785" s="31"/>
      <c r="L1785" s="31"/>
      <c r="M1785" s="31">
        <f t="shared" ref="M1785:M1848" si="4394">G1785+J1785</f>
        <v>0</v>
      </c>
      <c r="N1785" s="31">
        <f t="shared" ref="N1785:N1848" si="4395">H1785+K1785</f>
        <v>0</v>
      </c>
      <c r="O1785" s="31">
        <f t="shared" ref="O1785:O1848" si="4396">I1785+L1785</f>
        <v>952.29999999999995</v>
      </c>
      <c r="P1785" s="31"/>
      <c r="Q1785" s="31"/>
      <c r="R1785" s="31"/>
      <c r="S1785" s="31"/>
      <c r="T1785" s="31"/>
      <c r="U1785" s="31"/>
      <c r="V1785" s="31"/>
      <c r="W1785" s="31"/>
      <c r="X1785" s="31"/>
      <c r="Y1785" s="31"/>
      <c r="Z1785" s="31"/>
      <c r="AA1785" s="31"/>
      <c r="AB1785" s="31"/>
      <c r="AC1785" s="31">
        <f t="shared" si="4388"/>
        <v>0</v>
      </c>
      <c r="AD1785" s="31">
        <f t="shared" si="4389"/>
        <v>0</v>
      </c>
      <c r="AE1785" s="31">
        <f t="shared" si="4390"/>
        <v>952.29999999999995</v>
      </c>
      <c r="AF1785" s="31"/>
      <c r="AG1785" s="31">
        <f t="shared" si="4391"/>
        <v>0</v>
      </c>
      <c r="AH1785" s="31">
        <f t="shared" si="4392"/>
        <v>0</v>
      </c>
      <c r="AI1785" s="31">
        <f t="shared" si="4393"/>
        <v>952.29999999999995</v>
      </c>
      <c r="AJ1785" s="31"/>
      <c r="AK1785" s="31"/>
      <c r="AL1785" s="31"/>
      <c r="AM1785" s="31"/>
      <c r="AN1785" s="31"/>
      <c r="AO1785" s="31"/>
      <c r="AP1785" s="31"/>
      <c r="AQ1785" s="31"/>
      <c r="AR1785" s="31"/>
      <c r="AS1785" s="31">
        <f t="shared" si="4385"/>
        <v>0</v>
      </c>
      <c r="AT1785" s="31">
        <f t="shared" si="4386"/>
        <v>0</v>
      </c>
      <c r="AU1785" s="31">
        <f t="shared" si="4387"/>
        <v>952.29999999999995</v>
      </c>
      <c r="AV1785" s="31"/>
      <c r="AW1785" s="32"/>
      <c r="AX1785" s="32"/>
      <c r="AY1785" s="1"/>
      <c r="AZ1785" s="1"/>
      <c r="BA1785" s="1"/>
      <c r="BB1785" s="1"/>
      <c r="BC1785" s="1"/>
      <c r="BD1785" s="1"/>
      <c r="BE1785" s="1"/>
    </row>
    <row r="1786" ht="31.5">
      <c r="A1786" s="29" t="s">
        <v>598</v>
      </c>
      <c r="B1786" s="29" t="s">
        <v>63</v>
      </c>
      <c r="C1786" s="29" t="s">
        <v>295</v>
      </c>
      <c r="D1786" s="29" t="s">
        <v>646</v>
      </c>
      <c r="E1786" s="29"/>
      <c r="F1786" s="30" t="s">
        <v>647</v>
      </c>
      <c r="G1786" s="31">
        <f>G1787</f>
        <v>0</v>
      </c>
      <c r="H1786" s="31">
        <f>H1787</f>
        <v>0</v>
      </c>
      <c r="I1786" s="31">
        <f>I1787</f>
        <v>952.29999999999995</v>
      </c>
      <c r="J1786" s="31">
        <f>J1787</f>
        <v>0</v>
      </c>
      <c r="K1786" s="31">
        <f>K1787</f>
        <v>0</v>
      </c>
      <c r="L1786" s="31">
        <f>L1787</f>
        <v>0</v>
      </c>
      <c r="M1786" s="31">
        <f t="shared" si="4394"/>
        <v>0</v>
      </c>
      <c r="N1786" s="31">
        <f t="shared" si="4395"/>
        <v>0</v>
      </c>
      <c r="O1786" s="31">
        <f t="shared" si="4396"/>
        <v>952.29999999999995</v>
      </c>
      <c r="P1786" s="31">
        <f>P1787</f>
        <v>0</v>
      </c>
      <c r="Q1786" s="31">
        <f>Q1787</f>
        <v>0</v>
      </c>
      <c r="R1786" s="31">
        <f>R1787</f>
        <v>0</v>
      </c>
      <c r="S1786" s="31">
        <f>S1787</f>
        <v>0</v>
      </c>
      <c r="T1786" s="31">
        <f>T1787</f>
        <v>0</v>
      </c>
      <c r="U1786" s="31">
        <f>U1787</f>
        <v>0</v>
      </c>
      <c r="V1786" s="31">
        <f>V1787</f>
        <v>0</v>
      </c>
      <c r="W1786" s="31">
        <f>W1787</f>
        <v>0</v>
      </c>
      <c r="X1786" s="31">
        <f>X1787</f>
        <v>0</v>
      </c>
      <c r="Y1786" s="31">
        <f>Y1787</f>
        <v>0</v>
      </c>
      <c r="Z1786" s="31">
        <f>Z1787</f>
        <v>0</v>
      </c>
      <c r="AA1786" s="31">
        <f>AA1787</f>
        <v>0</v>
      </c>
      <c r="AB1786" s="31">
        <f>AB1787</f>
        <v>0</v>
      </c>
      <c r="AC1786" s="31">
        <f t="shared" si="4388"/>
        <v>0</v>
      </c>
      <c r="AD1786" s="31">
        <f t="shared" si="4389"/>
        <v>0</v>
      </c>
      <c r="AE1786" s="31">
        <f t="shared" si="4390"/>
        <v>952.29999999999995</v>
      </c>
      <c r="AF1786" s="31">
        <f>AF1787</f>
        <v>0</v>
      </c>
      <c r="AG1786" s="31">
        <f t="shared" si="4391"/>
        <v>0</v>
      </c>
      <c r="AH1786" s="31">
        <f t="shared" si="4392"/>
        <v>0</v>
      </c>
      <c r="AI1786" s="31">
        <f t="shared" si="4393"/>
        <v>952.29999999999995</v>
      </c>
      <c r="AJ1786" s="31">
        <f>AJ1787</f>
        <v>0</v>
      </c>
      <c r="AK1786" s="31">
        <f>AK1787</f>
        <v>0</v>
      </c>
      <c r="AL1786" s="31">
        <f>AL1787</f>
        <v>0</v>
      </c>
      <c r="AM1786" s="31">
        <f>AM1787</f>
        <v>0</v>
      </c>
      <c r="AN1786" s="31">
        <f>AN1787</f>
        <v>0</v>
      </c>
      <c r="AO1786" s="31">
        <f>AO1787</f>
        <v>0</v>
      </c>
      <c r="AP1786" s="31">
        <f>AP1787</f>
        <v>0</v>
      </c>
      <c r="AQ1786" s="31">
        <f>AQ1787</f>
        <v>0</v>
      </c>
      <c r="AR1786" s="31">
        <f>AR1787</f>
        <v>0</v>
      </c>
      <c r="AS1786" s="31">
        <f t="shared" si="4385"/>
        <v>0</v>
      </c>
      <c r="AT1786" s="31">
        <f t="shared" si="4386"/>
        <v>0</v>
      </c>
      <c r="AU1786" s="31">
        <f t="shared" si="4387"/>
        <v>952.29999999999995</v>
      </c>
      <c r="AV1786" s="31">
        <f>AV1787</f>
        <v>0</v>
      </c>
      <c r="AW1786" s="32"/>
      <c r="AX1786" s="32"/>
      <c r="AY1786" s="1"/>
      <c r="AZ1786" s="1"/>
      <c r="BA1786" s="1"/>
      <c r="BB1786" s="1"/>
      <c r="BC1786" s="1"/>
      <c r="BD1786" s="1"/>
      <c r="BE1786" s="1"/>
    </row>
    <row r="1787" ht="31.5">
      <c r="A1787" s="29" t="s">
        <v>598</v>
      </c>
      <c r="B1787" s="29" t="s">
        <v>63</v>
      </c>
      <c r="C1787" s="29" t="s">
        <v>295</v>
      </c>
      <c r="D1787" s="29" t="s">
        <v>646</v>
      </c>
      <c r="E1787" s="29" t="s">
        <v>335</v>
      </c>
      <c r="F1787" s="30" t="s">
        <v>336</v>
      </c>
      <c r="G1787" s="31"/>
      <c r="H1787" s="31"/>
      <c r="I1787" s="31">
        <v>952.29999999999995</v>
      </c>
      <c r="J1787" s="31"/>
      <c r="K1787" s="31"/>
      <c r="L1787" s="31"/>
      <c r="M1787" s="31">
        <f t="shared" si="4394"/>
        <v>0</v>
      </c>
      <c r="N1787" s="31">
        <f t="shared" si="4395"/>
        <v>0</v>
      </c>
      <c r="O1787" s="31">
        <f t="shared" si="4396"/>
        <v>952.29999999999995</v>
      </c>
      <c r="P1787" s="31"/>
      <c r="Q1787" s="31"/>
      <c r="R1787" s="31"/>
      <c r="S1787" s="31"/>
      <c r="T1787" s="31"/>
      <c r="U1787" s="31"/>
      <c r="V1787" s="31"/>
      <c r="W1787" s="31"/>
      <c r="X1787" s="31"/>
      <c r="Y1787" s="31"/>
      <c r="Z1787" s="31"/>
      <c r="AA1787" s="31"/>
      <c r="AB1787" s="31"/>
      <c r="AC1787" s="31">
        <f t="shared" si="4388"/>
        <v>0</v>
      </c>
      <c r="AD1787" s="31">
        <f t="shared" si="4389"/>
        <v>0</v>
      </c>
      <c r="AE1787" s="31">
        <f t="shared" si="4390"/>
        <v>952.29999999999995</v>
      </c>
      <c r="AF1787" s="31"/>
      <c r="AG1787" s="31">
        <f t="shared" si="4391"/>
        <v>0</v>
      </c>
      <c r="AH1787" s="31">
        <f t="shared" si="4392"/>
        <v>0</v>
      </c>
      <c r="AI1787" s="31">
        <f t="shared" si="4393"/>
        <v>952.29999999999995</v>
      </c>
      <c r="AJ1787" s="31"/>
      <c r="AK1787" s="31"/>
      <c r="AL1787" s="31"/>
      <c r="AM1787" s="31"/>
      <c r="AN1787" s="31"/>
      <c r="AO1787" s="31"/>
      <c r="AP1787" s="31"/>
      <c r="AQ1787" s="31"/>
      <c r="AR1787" s="31"/>
      <c r="AS1787" s="31">
        <f t="shared" si="4385"/>
        <v>0</v>
      </c>
      <c r="AT1787" s="31">
        <f t="shared" si="4386"/>
        <v>0</v>
      </c>
      <c r="AU1787" s="31">
        <f t="shared" si="4387"/>
        <v>952.29999999999995</v>
      </c>
      <c r="AV1787" s="31"/>
      <c r="AW1787" s="32"/>
      <c r="AX1787" s="32"/>
      <c r="AY1787" s="1"/>
      <c r="AZ1787" s="1"/>
      <c r="BA1787" s="1"/>
      <c r="BB1787" s="1"/>
      <c r="BC1787" s="1"/>
      <c r="BD1787" s="1"/>
      <c r="BE1787" s="1"/>
    </row>
    <row r="1788" ht="47.25">
      <c r="A1788" s="29" t="s">
        <v>598</v>
      </c>
      <c r="B1788" s="29" t="s">
        <v>63</v>
      </c>
      <c r="C1788" s="29" t="s">
        <v>295</v>
      </c>
      <c r="D1788" s="29" t="s">
        <v>648</v>
      </c>
      <c r="E1788" s="29"/>
      <c r="F1788" s="30" t="s">
        <v>649</v>
      </c>
      <c r="G1788" s="31">
        <f>G1789</f>
        <v>0</v>
      </c>
      <c r="H1788" s="31">
        <f>H1789</f>
        <v>0</v>
      </c>
      <c r="I1788" s="31">
        <f>I1789</f>
        <v>952.29999999999995</v>
      </c>
      <c r="J1788" s="31">
        <f>J1789</f>
        <v>0</v>
      </c>
      <c r="K1788" s="31">
        <f>K1789</f>
        <v>0</v>
      </c>
      <c r="L1788" s="31">
        <f>L1789</f>
        <v>0</v>
      </c>
      <c r="M1788" s="31">
        <f t="shared" si="4394"/>
        <v>0</v>
      </c>
      <c r="N1788" s="31">
        <f t="shared" si="4395"/>
        <v>0</v>
      </c>
      <c r="O1788" s="31">
        <f t="shared" si="4396"/>
        <v>952.29999999999995</v>
      </c>
      <c r="P1788" s="31">
        <f>P1789</f>
        <v>0</v>
      </c>
      <c r="Q1788" s="31">
        <f>Q1789</f>
        <v>0</v>
      </c>
      <c r="R1788" s="31">
        <f>R1789</f>
        <v>0</v>
      </c>
      <c r="S1788" s="31">
        <f>S1789</f>
        <v>0</v>
      </c>
      <c r="T1788" s="31">
        <f>T1789</f>
        <v>0</v>
      </c>
      <c r="U1788" s="31">
        <f>U1789</f>
        <v>0</v>
      </c>
      <c r="V1788" s="31">
        <f>V1789</f>
        <v>0</v>
      </c>
      <c r="W1788" s="31">
        <f>W1789</f>
        <v>0</v>
      </c>
      <c r="X1788" s="31">
        <f>X1789</f>
        <v>0</v>
      </c>
      <c r="Y1788" s="31">
        <f>Y1789</f>
        <v>0</v>
      </c>
      <c r="Z1788" s="31">
        <f>Z1789</f>
        <v>0</v>
      </c>
      <c r="AA1788" s="31">
        <f>AA1789</f>
        <v>0</v>
      </c>
      <c r="AB1788" s="31">
        <f>AB1789</f>
        <v>0</v>
      </c>
      <c r="AC1788" s="31">
        <f t="shared" si="4388"/>
        <v>0</v>
      </c>
      <c r="AD1788" s="31">
        <f t="shared" si="4389"/>
        <v>0</v>
      </c>
      <c r="AE1788" s="31">
        <f t="shared" si="4390"/>
        <v>952.29999999999995</v>
      </c>
      <c r="AF1788" s="31">
        <f>AF1789</f>
        <v>0</v>
      </c>
      <c r="AG1788" s="31">
        <f t="shared" si="4391"/>
        <v>0</v>
      </c>
      <c r="AH1788" s="31">
        <f t="shared" si="4392"/>
        <v>0</v>
      </c>
      <c r="AI1788" s="31">
        <f t="shared" si="4393"/>
        <v>952.29999999999995</v>
      </c>
      <c r="AJ1788" s="31">
        <f>AJ1789</f>
        <v>0</v>
      </c>
      <c r="AK1788" s="31">
        <f>AK1789</f>
        <v>0</v>
      </c>
      <c r="AL1788" s="31">
        <f>AL1789</f>
        <v>0</v>
      </c>
      <c r="AM1788" s="31">
        <f>AM1789</f>
        <v>0</v>
      </c>
      <c r="AN1788" s="31">
        <f>AN1789</f>
        <v>0</v>
      </c>
      <c r="AO1788" s="31">
        <f>AO1789</f>
        <v>0</v>
      </c>
      <c r="AP1788" s="31">
        <f>AP1789</f>
        <v>0</v>
      </c>
      <c r="AQ1788" s="31">
        <f>AQ1789</f>
        <v>0</v>
      </c>
      <c r="AR1788" s="31">
        <f>AR1789</f>
        <v>0</v>
      </c>
      <c r="AS1788" s="31">
        <f t="shared" si="4385"/>
        <v>0</v>
      </c>
      <c r="AT1788" s="31">
        <f t="shared" si="4386"/>
        <v>0</v>
      </c>
      <c r="AU1788" s="31">
        <f t="shared" si="4387"/>
        <v>952.29999999999995</v>
      </c>
      <c r="AV1788" s="31">
        <f>AV1789</f>
        <v>0</v>
      </c>
      <c r="AW1788" s="32"/>
      <c r="AX1788" s="32"/>
      <c r="AY1788" s="1"/>
      <c r="AZ1788" s="1"/>
      <c r="BA1788" s="1"/>
      <c r="BB1788" s="1"/>
      <c r="BC1788" s="1"/>
      <c r="BD1788" s="1"/>
      <c r="BE1788" s="1"/>
    </row>
    <row r="1789" ht="31.5">
      <c r="A1789" s="29" t="s">
        <v>598</v>
      </c>
      <c r="B1789" s="29" t="s">
        <v>63</v>
      </c>
      <c r="C1789" s="29" t="s">
        <v>295</v>
      </c>
      <c r="D1789" s="29" t="s">
        <v>648</v>
      </c>
      <c r="E1789" s="29" t="s">
        <v>335</v>
      </c>
      <c r="F1789" s="30" t="s">
        <v>336</v>
      </c>
      <c r="G1789" s="31"/>
      <c r="H1789" s="31"/>
      <c r="I1789" s="31">
        <v>952.29999999999995</v>
      </c>
      <c r="J1789" s="31"/>
      <c r="K1789" s="31"/>
      <c r="L1789" s="31"/>
      <c r="M1789" s="31">
        <f t="shared" si="4394"/>
        <v>0</v>
      </c>
      <c r="N1789" s="31">
        <f t="shared" si="4395"/>
        <v>0</v>
      </c>
      <c r="O1789" s="31">
        <f t="shared" si="4396"/>
        <v>952.29999999999995</v>
      </c>
      <c r="P1789" s="31"/>
      <c r="Q1789" s="31"/>
      <c r="R1789" s="31"/>
      <c r="S1789" s="31"/>
      <c r="T1789" s="31"/>
      <c r="U1789" s="31"/>
      <c r="V1789" s="31"/>
      <c r="W1789" s="31"/>
      <c r="X1789" s="31"/>
      <c r="Y1789" s="31"/>
      <c r="Z1789" s="31"/>
      <c r="AA1789" s="31"/>
      <c r="AB1789" s="31"/>
      <c r="AC1789" s="31">
        <f t="shared" si="4388"/>
        <v>0</v>
      </c>
      <c r="AD1789" s="31">
        <f t="shared" si="4389"/>
        <v>0</v>
      </c>
      <c r="AE1789" s="31">
        <f t="shared" si="4390"/>
        <v>952.29999999999995</v>
      </c>
      <c r="AF1789" s="31"/>
      <c r="AG1789" s="31">
        <f t="shared" si="4391"/>
        <v>0</v>
      </c>
      <c r="AH1789" s="31">
        <f t="shared" si="4392"/>
        <v>0</v>
      </c>
      <c r="AI1789" s="31">
        <f t="shared" si="4393"/>
        <v>952.29999999999995</v>
      </c>
      <c r="AJ1789" s="31"/>
      <c r="AK1789" s="31"/>
      <c r="AL1789" s="31"/>
      <c r="AM1789" s="31"/>
      <c r="AN1789" s="31"/>
      <c r="AO1789" s="31"/>
      <c r="AP1789" s="31"/>
      <c r="AQ1789" s="31"/>
      <c r="AR1789" s="31"/>
      <c r="AS1789" s="31">
        <f t="shared" si="4385"/>
        <v>0</v>
      </c>
      <c r="AT1789" s="31">
        <f t="shared" si="4386"/>
        <v>0</v>
      </c>
      <c r="AU1789" s="31">
        <f t="shared" si="4387"/>
        <v>952.29999999999995</v>
      </c>
      <c r="AV1789" s="31"/>
      <c r="AW1789" s="32"/>
      <c r="AX1789" s="32"/>
      <c r="AY1789" s="1"/>
      <c r="AZ1789" s="1"/>
      <c r="BA1789" s="1"/>
      <c r="BB1789" s="1"/>
      <c r="BC1789" s="1"/>
      <c r="BD1789" s="1"/>
      <c r="BE1789" s="1"/>
    </row>
    <row r="1790" ht="31.5">
      <c r="A1790" s="29" t="s">
        <v>598</v>
      </c>
      <c r="B1790" s="29" t="s">
        <v>63</v>
      </c>
      <c r="C1790" s="29" t="s">
        <v>295</v>
      </c>
      <c r="D1790" s="29" t="s">
        <v>650</v>
      </c>
      <c r="E1790" s="29"/>
      <c r="F1790" s="30" t="s">
        <v>651</v>
      </c>
      <c r="G1790" s="31">
        <f>G1791</f>
        <v>0</v>
      </c>
      <c r="H1790" s="31">
        <f>H1791</f>
        <v>0</v>
      </c>
      <c r="I1790" s="31">
        <f>I1791</f>
        <v>952.29999999999995</v>
      </c>
      <c r="J1790" s="31">
        <f>J1791</f>
        <v>0</v>
      </c>
      <c r="K1790" s="31">
        <f>K1791</f>
        <v>0</v>
      </c>
      <c r="L1790" s="31">
        <f>L1791</f>
        <v>0</v>
      </c>
      <c r="M1790" s="31">
        <f t="shared" si="4394"/>
        <v>0</v>
      </c>
      <c r="N1790" s="31">
        <f t="shared" si="4395"/>
        <v>0</v>
      </c>
      <c r="O1790" s="31">
        <f t="shared" si="4396"/>
        <v>952.29999999999995</v>
      </c>
      <c r="P1790" s="31">
        <f>P1791</f>
        <v>0</v>
      </c>
      <c r="Q1790" s="31">
        <f>Q1791</f>
        <v>0</v>
      </c>
      <c r="R1790" s="31">
        <f>R1791</f>
        <v>0</v>
      </c>
      <c r="S1790" s="31">
        <f>S1791</f>
        <v>0</v>
      </c>
      <c r="T1790" s="31">
        <f>T1791</f>
        <v>0</v>
      </c>
      <c r="U1790" s="31">
        <f>U1791</f>
        <v>0</v>
      </c>
      <c r="V1790" s="31">
        <f>V1791</f>
        <v>0</v>
      </c>
      <c r="W1790" s="31">
        <f>W1791</f>
        <v>0</v>
      </c>
      <c r="X1790" s="31">
        <f>X1791</f>
        <v>0</v>
      </c>
      <c r="Y1790" s="31">
        <f>Y1791</f>
        <v>0</v>
      </c>
      <c r="Z1790" s="31">
        <f>Z1791</f>
        <v>0</v>
      </c>
      <c r="AA1790" s="31">
        <f>AA1791</f>
        <v>0</v>
      </c>
      <c r="AB1790" s="31">
        <f>AB1791</f>
        <v>0</v>
      </c>
      <c r="AC1790" s="31">
        <f t="shared" si="4388"/>
        <v>0</v>
      </c>
      <c r="AD1790" s="31">
        <f t="shared" si="4389"/>
        <v>0</v>
      </c>
      <c r="AE1790" s="31">
        <f t="shared" si="4390"/>
        <v>952.29999999999995</v>
      </c>
      <c r="AF1790" s="31">
        <f>AF1791</f>
        <v>0</v>
      </c>
      <c r="AG1790" s="31">
        <f t="shared" si="4391"/>
        <v>0</v>
      </c>
      <c r="AH1790" s="31">
        <f t="shared" si="4392"/>
        <v>0</v>
      </c>
      <c r="AI1790" s="31">
        <f t="shared" si="4393"/>
        <v>952.29999999999995</v>
      </c>
      <c r="AJ1790" s="31">
        <f>AJ1791</f>
        <v>0</v>
      </c>
      <c r="AK1790" s="31">
        <f>AK1791</f>
        <v>0</v>
      </c>
      <c r="AL1790" s="31">
        <f>AL1791</f>
        <v>0</v>
      </c>
      <c r="AM1790" s="31">
        <f>AM1791</f>
        <v>0</v>
      </c>
      <c r="AN1790" s="31">
        <f>AN1791</f>
        <v>0</v>
      </c>
      <c r="AO1790" s="31">
        <f>AO1791</f>
        <v>0</v>
      </c>
      <c r="AP1790" s="31">
        <f>AP1791</f>
        <v>0</v>
      </c>
      <c r="AQ1790" s="31">
        <f>AQ1791</f>
        <v>0</v>
      </c>
      <c r="AR1790" s="31">
        <f>AR1791</f>
        <v>0</v>
      </c>
      <c r="AS1790" s="31">
        <f t="shared" si="4385"/>
        <v>0</v>
      </c>
      <c r="AT1790" s="31">
        <f t="shared" si="4386"/>
        <v>0</v>
      </c>
      <c r="AU1790" s="31">
        <f t="shared" si="4387"/>
        <v>952.29999999999995</v>
      </c>
      <c r="AV1790" s="31">
        <f>AV1791</f>
        <v>0</v>
      </c>
      <c r="AW1790" s="32"/>
      <c r="AX1790" s="32"/>
      <c r="AY1790" s="1"/>
      <c r="AZ1790" s="1"/>
      <c r="BA1790" s="1"/>
      <c r="BB1790" s="1"/>
      <c r="BC1790" s="1"/>
      <c r="BD1790" s="1"/>
      <c r="BE1790" s="1"/>
    </row>
    <row r="1791" ht="31.5">
      <c r="A1791" s="29" t="s">
        <v>598</v>
      </c>
      <c r="B1791" s="29" t="s">
        <v>63</v>
      </c>
      <c r="C1791" s="29" t="s">
        <v>295</v>
      </c>
      <c r="D1791" s="29" t="s">
        <v>650</v>
      </c>
      <c r="E1791" s="29" t="s">
        <v>335</v>
      </c>
      <c r="F1791" s="30" t="s">
        <v>336</v>
      </c>
      <c r="G1791" s="31"/>
      <c r="H1791" s="31"/>
      <c r="I1791" s="31">
        <v>952.29999999999995</v>
      </c>
      <c r="J1791" s="31"/>
      <c r="K1791" s="31"/>
      <c r="L1791" s="31"/>
      <c r="M1791" s="31">
        <f t="shared" si="4394"/>
        <v>0</v>
      </c>
      <c r="N1791" s="31">
        <f t="shared" si="4395"/>
        <v>0</v>
      </c>
      <c r="O1791" s="31">
        <f t="shared" si="4396"/>
        <v>952.29999999999995</v>
      </c>
      <c r="P1791" s="31"/>
      <c r="Q1791" s="31"/>
      <c r="R1791" s="31"/>
      <c r="S1791" s="31"/>
      <c r="T1791" s="31"/>
      <c r="U1791" s="31"/>
      <c r="V1791" s="31"/>
      <c r="W1791" s="31"/>
      <c r="X1791" s="31"/>
      <c r="Y1791" s="31"/>
      <c r="Z1791" s="31"/>
      <c r="AA1791" s="31"/>
      <c r="AB1791" s="31"/>
      <c r="AC1791" s="31">
        <f t="shared" si="4388"/>
        <v>0</v>
      </c>
      <c r="AD1791" s="31">
        <f t="shared" si="4389"/>
        <v>0</v>
      </c>
      <c r="AE1791" s="31">
        <f t="shared" si="4390"/>
        <v>952.29999999999995</v>
      </c>
      <c r="AF1791" s="31"/>
      <c r="AG1791" s="31">
        <f t="shared" si="4391"/>
        <v>0</v>
      </c>
      <c r="AH1791" s="31">
        <f t="shared" si="4392"/>
        <v>0</v>
      </c>
      <c r="AI1791" s="31">
        <f t="shared" si="4393"/>
        <v>952.29999999999995</v>
      </c>
      <c r="AJ1791" s="31"/>
      <c r="AK1791" s="31"/>
      <c r="AL1791" s="31"/>
      <c r="AM1791" s="31"/>
      <c r="AN1791" s="31"/>
      <c r="AO1791" s="31"/>
      <c r="AP1791" s="31"/>
      <c r="AQ1791" s="31"/>
      <c r="AR1791" s="31"/>
      <c r="AS1791" s="31">
        <f t="shared" si="4385"/>
        <v>0</v>
      </c>
      <c r="AT1791" s="31">
        <f t="shared" si="4386"/>
        <v>0</v>
      </c>
      <c r="AU1791" s="31">
        <f t="shared" si="4387"/>
        <v>952.29999999999995</v>
      </c>
      <c r="AV1791" s="31"/>
      <c r="AW1791" s="32"/>
      <c r="AX1791" s="32"/>
      <c r="AY1791" s="1"/>
      <c r="AZ1791" s="1"/>
      <c r="BA1791" s="1"/>
      <c r="BB1791" s="1"/>
      <c r="BC1791" s="1"/>
      <c r="BD1791" s="1"/>
      <c r="BE1791" s="1"/>
    </row>
    <row r="1792" ht="31.5">
      <c r="A1792" s="29" t="s">
        <v>598</v>
      </c>
      <c r="B1792" s="29" t="s">
        <v>63</v>
      </c>
      <c r="C1792" s="29" t="s">
        <v>295</v>
      </c>
      <c r="D1792" s="29" t="s">
        <v>652</v>
      </c>
      <c r="E1792" s="29"/>
      <c r="F1792" s="30" t="s">
        <v>653</v>
      </c>
      <c r="G1792" s="31">
        <f>G1793</f>
        <v>0</v>
      </c>
      <c r="H1792" s="31">
        <f>H1793</f>
        <v>0</v>
      </c>
      <c r="I1792" s="31">
        <f>I1793</f>
        <v>952.20000000000005</v>
      </c>
      <c r="J1792" s="31">
        <f>J1793</f>
        <v>0</v>
      </c>
      <c r="K1792" s="31">
        <f>K1793</f>
        <v>0</v>
      </c>
      <c r="L1792" s="31">
        <f>L1793</f>
        <v>0</v>
      </c>
      <c r="M1792" s="31">
        <f t="shared" si="4394"/>
        <v>0</v>
      </c>
      <c r="N1792" s="31">
        <f t="shared" si="4395"/>
        <v>0</v>
      </c>
      <c r="O1792" s="31">
        <f t="shared" si="4396"/>
        <v>952.20000000000005</v>
      </c>
      <c r="P1792" s="31">
        <f>P1793</f>
        <v>0</v>
      </c>
      <c r="Q1792" s="31">
        <f>Q1793</f>
        <v>0</v>
      </c>
      <c r="R1792" s="31">
        <f>R1793</f>
        <v>0</v>
      </c>
      <c r="S1792" s="31">
        <f>S1793</f>
        <v>0</v>
      </c>
      <c r="T1792" s="31">
        <f>T1793</f>
        <v>0</v>
      </c>
      <c r="U1792" s="31">
        <f>U1793</f>
        <v>0</v>
      </c>
      <c r="V1792" s="31">
        <f>V1793</f>
        <v>0</v>
      </c>
      <c r="W1792" s="31">
        <f>W1793</f>
        <v>0</v>
      </c>
      <c r="X1792" s="31">
        <f>X1793</f>
        <v>0</v>
      </c>
      <c r="Y1792" s="31">
        <f>Y1793</f>
        <v>0</v>
      </c>
      <c r="Z1792" s="31">
        <f>Z1793</f>
        <v>0</v>
      </c>
      <c r="AA1792" s="31">
        <f>AA1793</f>
        <v>0</v>
      </c>
      <c r="AB1792" s="31">
        <f>AB1793</f>
        <v>0</v>
      </c>
      <c r="AC1792" s="31">
        <f t="shared" si="4388"/>
        <v>0</v>
      </c>
      <c r="AD1792" s="31">
        <f t="shared" si="4389"/>
        <v>0</v>
      </c>
      <c r="AE1792" s="31">
        <f t="shared" si="4390"/>
        <v>952.20000000000005</v>
      </c>
      <c r="AF1792" s="31">
        <f>AF1793</f>
        <v>0</v>
      </c>
      <c r="AG1792" s="31">
        <f t="shared" si="4391"/>
        <v>0</v>
      </c>
      <c r="AH1792" s="31">
        <f t="shared" si="4392"/>
        <v>0</v>
      </c>
      <c r="AI1792" s="31">
        <f t="shared" si="4393"/>
        <v>952.20000000000005</v>
      </c>
      <c r="AJ1792" s="31">
        <f>AJ1793</f>
        <v>0</v>
      </c>
      <c r="AK1792" s="31">
        <f>AK1793</f>
        <v>0</v>
      </c>
      <c r="AL1792" s="31">
        <f>AL1793</f>
        <v>0</v>
      </c>
      <c r="AM1792" s="31">
        <f>AM1793</f>
        <v>0</v>
      </c>
      <c r="AN1792" s="31">
        <f>AN1793</f>
        <v>0</v>
      </c>
      <c r="AO1792" s="31">
        <f>AO1793</f>
        <v>0</v>
      </c>
      <c r="AP1792" s="31">
        <f>AP1793</f>
        <v>0</v>
      </c>
      <c r="AQ1792" s="31">
        <f>AQ1793</f>
        <v>0</v>
      </c>
      <c r="AR1792" s="31">
        <f>AR1793</f>
        <v>0</v>
      </c>
      <c r="AS1792" s="31">
        <f t="shared" si="4385"/>
        <v>0</v>
      </c>
      <c r="AT1792" s="31">
        <f t="shared" si="4386"/>
        <v>0</v>
      </c>
      <c r="AU1792" s="31">
        <f t="shared" si="4387"/>
        <v>952.20000000000005</v>
      </c>
      <c r="AV1792" s="31">
        <f>AV1793</f>
        <v>0</v>
      </c>
      <c r="AW1792" s="32"/>
      <c r="AX1792" s="32"/>
      <c r="AY1792" s="1"/>
      <c r="AZ1792" s="1"/>
      <c r="BA1792" s="1"/>
      <c r="BB1792" s="1"/>
      <c r="BC1792" s="1"/>
      <c r="BD1792" s="1"/>
      <c r="BE1792" s="1"/>
    </row>
    <row r="1793" ht="31.5">
      <c r="A1793" s="29" t="s">
        <v>598</v>
      </c>
      <c r="B1793" s="29" t="s">
        <v>63</v>
      </c>
      <c r="C1793" s="29" t="s">
        <v>295</v>
      </c>
      <c r="D1793" s="29" t="s">
        <v>652</v>
      </c>
      <c r="E1793" s="29" t="s">
        <v>335</v>
      </c>
      <c r="F1793" s="30" t="s">
        <v>336</v>
      </c>
      <c r="G1793" s="31"/>
      <c r="H1793" s="31"/>
      <c r="I1793" s="31">
        <v>952.20000000000005</v>
      </c>
      <c r="J1793" s="31"/>
      <c r="K1793" s="31"/>
      <c r="L1793" s="31"/>
      <c r="M1793" s="31">
        <f t="shared" si="4394"/>
        <v>0</v>
      </c>
      <c r="N1793" s="31">
        <f t="shared" si="4395"/>
        <v>0</v>
      </c>
      <c r="O1793" s="31">
        <f t="shared" si="4396"/>
        <v>952.20000000000005</v>
      </c>
      <c r="P1793" s="31"/>
      <c r="Q1793" s="31"/>
      <c r="R1793" s="31"/>
      <c r="S1793" s="31"/>
      <c r="T1793" s="31"/>
      <c r="U1793" s="31"/>
      <c r="V1793" s="31"/>
      <c r="W1793" s="31"/>
      <c r="X1793" s="31"/>
      <c r="Y1793" s="31"/>
      <c r="Z1793" s="31"/>
      <c r="AA1793" s="31"/>
      <c r="AB1793" s="31"/>
      <c r="AC1793" s="31">
        <f t="shared" si="4388"/>
        <v>0</v>
      </c>
      <c r="AD1793" s="31">
        <f t="shared" si="4389"/>
        <v>0</v>
      </c>
      <c r="AE1793" s="31">
        <f t="shared" si="4390"/>
        <v>952.20000000000005</v>
      </c>
      <c r="AF1793" s="31"/>
      <c r="AG1793" s="31">
        <f t="shared" si="4391"/>
        <v>0</v>
      </c>
      <c r="AH1793" s="31">
        <f t="shared" si="4392"/>
        <v>0</v>
      </c>
      <c r="AI1793" s="31">
        <f t="shared" si="4393"/>
        <v>952.20000000000005</v>
      </c>
      <c r="AJ1793" s="31"/>
      <c r="AK1793" s="31"/>
      <c r="AL1793" s="31"/>
      <c r="AM1793" s="31"/>
      <c r="AN1793" s="31"/>
      <c r="AO1793" s="31"/>
      <c r="AP1793" s="31"/>
      <c r="AQ1793" s="31"/>
      <c r="AR1793" s="31"/>
      <c r="AS1793" s="31">
        <f t="shared" si="4385"/>
        <v>0</v>
      </c>
      <c r="AT1793" s="31">
        <f t="shared" si="4386"/>
        <v>0</v>
      </c>
      <c r="AU1793" s="31">
        <f t="shared" si="4387"/>
        <v>952.20000000000005</v>
      </c>
      <c r="AV1793" s="31"/>
      <c r="AW1793" s="32"/>
      <c r="AX1793" s="32"/>
      <c r="AY1793" s="1"/>
      <c r="AZ1793" s="1"/>
      <c r="BA1793" s="1"/>
      <c r="BB1793" s="1"/>
      <c r="BC1793" s="1"/>
      <c r="BD1793" s="1"/>
      <c r="BE1793" s="1"/>
    </row>
    <row r="1794" ht="63">
      <c r="A1794" s="29" t="s">
        <v>598</v>
      </c>
      <c r="B1794" s="29" t="s">
        <v>63</v>
      </c>
      <c r="C1794" s="29" t="s">
        <v>295</v>
      </c>
      <c r="D1794" s="29" t="s">
        <v>654</v>
      </c>
      <c r="E1794" s="36"/>
      <c r="F1794" s="30" t="s">
        <v>655</v>
      </c>
      <c r="G1794" s="31">
        <f>G1795</f>
        <v>10011.700000000001</v>
      </c>
      <c r="H1794" s="31">
        <f>H1795</f>
        <v>0</v>
      </c>
      <c r="I1794" s="31">
        <f>I1795</f>
        <v>0</v>
      </c>
      <c r="J1794" s="31">
        <f>J1795</f>
        <v>0</v>
      </c>
      <c r="K1794" s="31">
        <f>K1795</f>
        <v>0</v>
      </c>
      <c r="L1794" s="31">
        <f>L1795</f>
        <v>0</v>
      </c>
      <c r="M1794" s="31">
        <f t="shared" si="4394"/>
        <v>10011.700000000001</v>
      </c>
      <c r="N1794" s="31">
        <f t="shared" si="4395"/>
        <v>0</v>
      </c>
      <c r="O1794" s="31">
        <f t="shared" si="4396"/>
        <v>0</v>
      </c>
      <c r="P1794" s="31">
        <f>P1795</f>
        <v>0</v>
      </c>
      <c r="Q1794" s="31">
        <f>Q1795</f>
        <v>0</v>
      </c>
      <c r="R1794" s="31">
        <f>R1795</f>
        <v>0</v>
      </c>
      <c r="S1794" s="31">
        <f>S1795</f>
        <v>0</v>
      </c>
      <c r="T1794" s="31">
        <f>T1795</f>
        <v>0</v>
      </c>
      <c r="U1794" s="31">
        <f>U1795</f>
        <v>0</v>
      </c>
      <c r="V1794" s="31">
        <f>V1795</f>
        <v>0</v>
      </c>
      <c r="W1794" s="31">
        <f>W1795</f>
        <v>0</v>
      </c>
      <c r="X1794" s="31">
        <f>X1795</f>
        <v>0</v>
      </c>
      <c r="Y1794" s="31">
        <f>Y1795</f>
        <v>0</v>
      </c>
      <c r="Z1794" s="31">
        <f>Z1795</f>
        <v>0</v>
      </c>
      <c r="AA1794" s="31">
        <f>AA1795</f>
        <v>0</v>
      </c>
      <c r="AB1794" s="31">
        <f>AB1795</f>
        <v>0</v>
      </c>
      <c r="AC1794" s="31">
        <f t="shared" si="4388"/>
        <v>10011.700000000001</v>
      </c>
      <c r="AD1794" s="31">
        <f t="shared" si="4389"/>
        <v>0</v>
      </c>
      <c r="AE1794" s="31">
        <f t="shared" si="4390"/>
        <v>0</v>
      </c>
      <c r="AF1794" s="31">
        <f>AF1795</f>
        <v>0</v>
      </c>
      <c r="AG1794" s="31">
        <f t="shared" si="4391"/>
        <v>10011.700000000001</v>
      </c>
      <c r="AH1794" s="31">
        <f t="shared" si="4392"/>
        <v>0</v>
      </c>
      <c r="AI1794" s="31">
        <f t="shared" si="4393"/>
        <v>0</v>
      </c>
      <c r="AJ1794" s="31">
        <f>AJ1795</f>
        <v>0</v>
      </c>
      <c r="AK1794" s="31">
        <f>AK1795</f>
        <v>0</v>
      </c>
      <c r="AL1794" s="31">
        <f>AL1795</f>
        <v>0</v>
      </c>
      <c r="AM1794" s="31">
        <f>AM1795</f>
        <v>0</v>
      </c>
      <c r="AN1794" s="31">
        <f>AN1795</f>
        <v>0</v>
      </c>
      <c r="AO1794" s="31">
        <f>AO1795</f>
        <v>0</v>
      </c>
      <c r="AP1794" s="31">
        <f>AP1795</f>
        <v>0</v>
      </c>
      <c r="AQ1794" s="31">
        <f>AQ1795</f>
        <v>0</v>
      </c>
      <c r="AR1794" s="31">
        <f>AR1795</f>
        <v>0</v>
      </c>
      <c r="AS1794" s="31">
        <f t="shared" si="4385"/>
        <v>10011.700000000001</v>
      </c>
      <c r="AT1794" s="31">
        <f t="shared" si="4386"/>
        <v>0</v>
      </c>
      <c r="AU1794" s="31">
        <f t="shared" si="4387"/>
        <v>0</v>
      </c>
      <c r="AV1794" s="31">
        <f>AV1795</f>
        <v>0</v>
      </c>
      <c r="AW1794" s="32"/>
      <c r="AX1794" s="32"/>
      <c r="AY1794" s="1"/>
      <c r="AZ1794" s="1"/>
      <c r="BA1794" s="1"/>
      <c r="BB1794" s="1"/>
      <c r="BC1794" s="1"/>
      <c r="BD1794" s="1"/>
      <c r="BE1794" s="1"/>
    </row>
    <row r="1795" ht="31.5">
      <c r="A1795" s="29" t="s">
        <v>598</v>
      </c>
      <c r="B1795" s="29" t="s">
        <v>63</v>
      </c>
      <c r="C1795" s="29" t="s">
        <v>295</v>
      </c>
      <c r="D1795" s="29" t="s">
        <v>654</v>
      </c>
      <c r="E1795" s="29" t="s">
        <v>335</v>
      </c>
      <c r="F1795" s="30" t="s">
        <v>336</v>
      </c>
      <c r="G1795" s="31">
        <v>10011.700000000001</v>
      </c>
      <c r="H1795" s="31"/>
      <c r="I1795" s="31"/>
      <c r="J1795" s="31"/>
      <c r="K1795" s="31"/>
      <c r="L1795" s="31"/>
      <c r="M1795" s="31">
        <f t="shared" si="4394"/>
        <v>10011.700000000001</v>
      </c>
      <c r="N1795" s="31">
        <f t="shared" si="4395"/>
        <v>0</v>
      </c>
      <c r="O1795" s="31">
        <f t="shared" si="4396"/>
        <v>0</v>
      </c>
      <c r="P1795" s="31"/>
      <c r="Q1795" s="31"/>
      <c r="R1795" s="31"/>
      <c r="S1795" s="31"/>
      <c r="T1795" s="31"/>
      <c r="U1795" s="31"/>
      <c r="V1795" s="31"/>
      <c r="W1795" s="31"/>
      <c r="X1795" s="31"/>
      <c r="Y1795" s="31"/>
      <c r="Z1795" s="31"/>
      <c r="AA1795" s="31"/>
      <c r="AB1795" s="31"/>
      <c r="AC1795" s="31">
        <f t="shared" si="4388"/>
        <v>10011.700000000001</v>
      </c>
      <c r="AD1795" s="31">
        <f t="shared" si="4389"/>
        <v>0</v>
      </c>
      <c r="AE1795" s="31">
        <f t="shared" si="4390"/>
        <v>0</v>
      </c>
      <c r="AF1795" s="31"/>
      <c r="AG1795" s="31">
        <f t="shared" si="4391"/>
        <v>10011.700000000001</v>
      </c>
      <c r="AH1795" s="31">
        <f t="shared" si="4392"/>
        <v>0</v>
      </c>
      <c r="AI1795" s="31">
        <f t="shared" si="4393"/>
        <v>0</v>
      </c>
      <c r="AJ1795" s="31"/>
      <c r="AK1795" s="31"/>
      <c r="AL1795" s="31"/>
      <c r="AM1795" s="31"/>
      <c r="AN1795" s="31"/>
      <c r="AO1795" s="31"/>
      <c r="AP1795" s="31"/>
      <c r="AQ1795" s="31"/>
      <c r="AR1795" s="31"/>
      <c r="AS1795" s="31">
        <f t="shared" si="4385"/>
        <v>10011.700000000001</v>
      </c>
      <c r="AT1795" s="31">
        <f t="shared" si="4386"/>
        <v>0</v>
      </c>
      <c r="AU1795" s="31">
        <f t="shared" si="4387"/>
        <v>0</v>
      </c>
      <c r="AV1795" s="31"/>
      <c r="AW1795" s="32"/>
      <c r="AX1795" s="32"/>
      <c r="AY1795" s="1"/>
      <c r="AZ1795" s="1"/>
      <c r="BA1795" s="1"/>
      <c r="BB1795" s="1"/>
      <c r="BC1795" s="1"/>
      <c r="BD1795" s="1"/>
      <c r="BE1795" s="1"/>
    </row>
    <row r="1796" ht="47.25">
      <c r="A1796" s="29" t="s">
        <v>598</v>
      </c>
      <c r="B1796" s="29" t="s">
        <v>63</v>
      </c>
      <c r="C1796" s="29" t="s">
        <v>295</v>
      </c>
      <c r="D1796" s="29" t="s">
        <v>656</v>
      </c>
      <c r="E1796" s="36"/>
      <c r="F1796" s="30" t="s">
        <v>657</v>
      </c>
      <c r="G1796" s="31">
        <f>G1797</f>
        <v>877.10000000000002</v>
      </c>
      <c r="H1796" s="31">
        <f>H1797</f>
        <v>10827.4</v>
      </c>
      <c r="I1796" s="31">
        <f>I1797</f>
        <v>0</v>
      </c>
      <c r="J1796" s="31">
        <f>J1797</f>
        <v>0</v>
      </c>
      <c r="K1796" s="31">
        <f>K1797</f>
        <v>0</v>
      </c>
      <c r="L1796" s="31">
        <f>L1797</f>
        <v>0</v>
      </c>
      <c r="M1796" s="31">
        <f t="shared" si="4394"/>
        <v>877.10000000000002</v>
      </c>
      <c r="N1796" s="31">
        <f t="shared" si="4395"/>
        <v>10827.4</v>
      </c>
      <c r="O1796" s="31">
        <f t="shared" si="4396"/>
        <v>0</v>
      </c>
      <c r="P1796" s="31">
        <f>P1797</f>
        <v>0</v>
      </c>
      <c r="Q1796" s="31">
        <f>Q1797</f>
        <v>0</v>
      </c>
      <c r="R1796" s="31">
        <f>R1797</f>
        <v>0</v>
      </c>
      <c r="S1796" s="31">
        <f>S1797</f>
        <v>-877.10000000000002</v>
      </c>
      <c r="T1796" s="31">
        <f>T1797</f>
        <v>0</v>
      </c>
      <c r="U1796" s="31">
        <f>U1797</f>
        <v>0</v>
      </c>
      <c r="V1796" s="31">
        <f>V1797</f>
        <v>0</v>
      </c>
      <c r="W1796" s="31">
        <f>W1797</f>
        <v>-9950.2999999999993</v>
      </c>
      <c r="X1796" s="31">
        <f>X1797</f>
        <v>0</v>
      </c>
      <c r="Y1796" s="31">
        <f>Y1797</f>
        <v>0</v>
      </c>
      <c r="Z1796" s="31">
        <f>Z1797</f>
        <v>0</v>
      </c>
      <c r="AA1796" s="31">
        <f>AA1797</f>
        <v>10827.4</v>
      </c>
      <c r="AB1796" s="31">
        <f>AB1797</f>
        <v>0</v>
      </c>
      <c r="AC1796" s="31">
        <f t="shared" si="4388"/>
        <v>0</v>
      </c>
      <c r="AD1796" s="31">
        <f t="shared" si="4389"/>
        <v>877.10000000000036</v>
      </c>
      <c r="AE1796" s="31">
        <f t="shared" si="4390"/>
        <v>10827.4</v>
      </c>
      <c r="AF1796" s="31">
        <f>AF1797</f>
        <v>0</v>
      </c>
      <c r="AG1796" s="31">
        <f t="shared" si="4391"/>
        <v>0</v>
      </c>
      <c r="AH1796" s="31">
        <f t="shared" si="4392"/>
        <v>877.10000000000036</v>
      </c>
      <c r="AI1796" s="31">
        <f t="shared" si="4393"/>
        <v>10827.4</v>
      </c>
      <c r="AJ1796" s="31">
        <f>AJ1797</f>
        <v>0</v>
      </c>
      <c r="AK1796" s="31">
        <f>AK1797</f>
        <v>0</v>
      </c>
      <c r="AL1796" s="31">
        <f>AL1797</f>
        <v>0</v>
      </c>
      <c r="AM1796" s="31">
        <f>AM1797</f>
        <v>0</v>
      </c>
      <c r="AN1796" s="31">
        <f>AN1797</f>
        <v>0</v>
      </c>
      <c r="AO1796" s="31">
        <f>AO1797</f>
        <v>0</v>
      </c>
      <c r="AP1796" s="31">
        <f>AP1797</f>
        <v>0</v>
      </c>
      <c r="AQ1796" s="31">
        <f>AQ1797</f>
        <v>0</v>
      </c>
      <c r="AR1796" s="31">
        <f>AR1797</f>
        <v>0</v>
      </c>
      <c r="AS1796" s="31">
        <f t="shared" si="4385"/>
        <v>0</v>
      </c>
      <c r="AT1796" s="31">
        <f t="shared" si="4386"/>
        <v>877.10000000000036</v>
      </c>
      <c r="AU1796" s="31">
        <f t="shared" si="4387"/>
        <v>10827.4</v>
      </c>
      <c r="AV1796" s="31">
        <f>AV1797</f>
        <v>0</v>
      </c>
      <c r="AW1796" s="32"/>
      <c r="AX1796" s="32"/>
      <c r="AY1796" s="1"/>
      <c r="AZ1796" s="1"/>
      <c r="BA1796" s="1"/>
      <c r="BB1796" s="1"/>
      <c r="BC1796" s="1"/>
      <c r="BD1796" s="1"/>
      <c r="BE1796" s="1"/>
    </row>
    <row r="1797" ht="31.5">
      <c r="A1797" s="29" t="s">
        <v>598</v>
      </c>
      <c r="B1797" s="29" t="s">
        <v>63</v>
      </c>
      <c r="C1797" s="29" t="s">
        <v>295</v>
      </c>
      <c r="D1797" s="29" t="s">
        <v>656</v>
      </c>
      <c r="E1797" s="29" t="s">
        <v>335</v>
      </c>
      <c r="F1797" s="30" t="s">
        <v>336</v>
      </c>
      <c r="G1797" s="31">
        <v>877.10000000000002</v>
      </c>
      <c r="H1797" s="31">
        <v>10827.4</v>
      </c>
      <c r="I1797" s="31"/>
      <c r="J1797" s="31"/>
      <c r="K1797" s="31"/>
      <c r="L1797" s="31"/>
      <c r="M1797" s="31">
        <f t="shared" si="4394"/>
        <v>877.10000000000002</v>
      </c>
      <c r="N1797" s="31">
        <f t="shared" si="4395"/>
        <v>10827.4</v>
      </c>
      <c r="O1797" s="31">
        <f t="shared" si="4396"/>
        <v>0</v>
      </c>
      <c r="P1797" s="31"/>
      <c r="Q1797" s="31"/>
      <c r="R1797" s="31"/>
      <c r="S1797" s="31">
        <v>-877.10000000000002</v>
      </c>
      <c r="T1797" s="31"/>
      <c r="U1797" s="31"/>
      <c r="V1797" s="31"/>
      <c r="W1797" s="31">
        <v>-9950.2999999999993</v>
      </c>
      <c r="X1797" s="31"/>
      <c r="Y1797" s="31"/>
      <c r="Z1797" s="31"/>
      <c r="AA1797" s="31">
        <v>10827.4</v>
      </c>
      <c r="AB1797" s="31"/>
      <c r="AC1797" s="31">
        <f t="shared" si="4388"/>
        <v>0</v>
      </c>
      <c r="AD1797" s="31">
        <f t="shared" si="4389"/>
        <v>877.10000000000036</v>
      </c>
      <c r="AE1797" s="31">
        <f t="shared" si="4390"/>
        <v>10827.4</v>
      </c>
      <c r="AF1797" s="31"/>
      <c r="AG1797" s="31">
        <f t="shared" si="4391"/>
        <v>0</v>
      </c>
      <c r="AH1797" s="31">
        <f t="shared" si="4392"/>
        <v>877.10000000000036</v>
      </c>
      <c r="AI1797" s="31">
        <f t="shared" si="4393"/>
        <v>10827.4</v>
      </c>
      <c r="AJ1797" s="31"/>
      <c r="AK1797" s="31"/>
      <c r="AL1797" s="31"/>
      <c r="AM1797" s="31"/>
      <c r="AN1797" s="31"/>
      <c r="AO1797" s="31"/>
      <c r="AP1797" s="31"/>
      <c r="AQ1797" s="31"/>
      <c r="AR1797" s="31"/>
      <c r="AS1797" s="31">
        <f t="shared" si="4385"/>
        <v>0</v>
      </c>
      <c r="AT1797" s="31">
        <f t="shared" si="4386"/>
        <v>877.10000000000036</v>
      </c>
      <c r="AU1797" s="31">
        <f t="shared" si="4387"/>
        <v>10827.4</v>
      </c>
      <c r="AV1797" s="31"/>
      <c r="AW1797" s="32"/>
      <c r="AX1797" s="32"/>
      <c r="AY1797" s="1"/>
      <c r="AZ1797" s="1"/>
      <c r="BA1797" s="1"/>
      <c r="BB1797" s="1"/>
      <c r="BC1797" s="1"/>
      <c r="BD1797" s="1"/>
      <c r="BE1797" s="1"/>
    </row>
    <row r="1798" ht="47.25">
      <c r="A1798" s="29" t="s">
        <v>598</v>
      </c>
      <c r="B1798" s="29" t="s">
        <v>63</v>
      </c>
      <c r="C1798" s="29" t="s">
        <v>295</v>
      </c>
      <c r="D1798" s="29" t="s">
        <v>658</v>
      </c>
      <c r="E1798" s="36"/>
      <c r="F1798" s="30" t="s">
        <v>659</v>
      </c>
      <c r="G1798" s="31">
        <f>G1799</f>
        <v>877.10000000000002</v>
      </c>
      <c r="H1798" s="31">
        <f>H1799</f>
        <v>10827.4</v>
      </c>
      <c r="I1798" s="31">
        <f>I1799</f>
        <v>0</v>
      </c>
      <c r="J1798" s="31">
        <f>J1799</f>
        <v>0</v>
      </c>
      <c r="K1798" s="31">
        <f>K1799</f>
        <v>0</v>
      </c>
      <c r="L1798" s="31">
        <f>L1799</f>
        <v>0</v>
      </c>
      <c r="M1798" s="31">
        <f t="shared" si="4394"/>
        <v>877.10000000000002</v>
      </c>
      <c r="N1798" s="31">
        <f t="shared" si="4395"/>
        <v>10827.4</v>
      </c>
      <c r="O1798" s="31">
        <f t="shared" si="4396"/>
        <v>0</v>
      </c>
      <c r="P1798" s="31">
        <f>P1799</f>
        <v>0</v>
      </c>
      <c r="Q1798" s="31">
        <f>Q1799</f>
        <v>0</v>
      </c>
      <c r="R1798" s="31">
        <f>R1799</f>
        <v>0</v>
      </c>
      <c r="S1798" s="31">
        <f>S1799</f>
        <v>-877.10000000000002</v>
      </c>
      <c r="T1798" s="31">
        <f>T1799</f>
        <v>0</v>
      </c>
      <c r="U1798" s="31">
        <f>U1799</f>
        <v>0</v>
      </c>
      <c r="V1798" s="31">
        <f>V1799</f>
        <v>0</v>
      </c>
      <c r="W1798" s="31">
        <f>W1799</f>
        <v>877.10000000000002</v>
      </c>
      <c r="X1798" s="31">
        <f>X1799</f>
        <v>0</v>
      </c>
      <c r="Y1798" s="31">
        <f>Y1799</f>
        <v>0</v>
      </c>
      <c r="Z1798" s="31">
        <f>Z1799</f>
        <v>0</v>
      </c>
      <c r="AA1798" s="31">
        <f>AA1799</f>
        <v>0</v>
      </c>
      <c r="AB1798" s="31">
        <f>AB1799</f>
        <v>0</v>
      </c>
      <c r="AC1798" s="31">
        <f t="shared" si="4388"/>
        <v>0</v>
      </c>
      <c r="AD1798" s="31">
        <f t="shared" si="4389"/>
        <v>11704.5</v>
      </c>
      <c r="AE1798" s="31">
        <f t="shared" si="4390"/>
        <v>0</v>
      </c>
      <c r="AF1798" s="31">
        <f>AF1799</f>
        <v>0</v>
      </c>
      <c r="AG1798" s="31">
        <f t="shared" si="4391"/>
        <v>0</v>
      </c>
      <c r="AH1798" s="31">
        <f t="shared" si="4392"/>
        <v>11704.5</v>
      </c>
      <c r="AI1798" s="31">
        <f t="shared" si="4393"/>
        <v>0</v>
      </c>
      <c r="AJ1798" s="31">
        <f>AJ1799</f>
        <v>0</v>
      </c>
      <c r="AK1798" s="31">
        <f>AK1799</f>
        <v>0</v>
      </c>
      <c r="AL1798" s="31">
        <f>AL1799</f>
        <v>0</v>
      </c>
      <c r="AM1798" s="31">
        <f>AM1799</f>
        <v>0</v>
      </c>
      <c r="AN1798" s="31">
        <f>AN1799</f>
        <v>0</v>
      </c>
      <c r="AO1798" s="31">
        <f>AO1799</f>
        <v>0</v>
      </c>
      <c r="AP1798" s="31">
        <f>AP1799</f>
        <v>0</v>
      </c>
      <c r="AQ1798" s="31">
        <f>AQ1799</f>
        <v>0</v>
      </c>
      <c r="AR1798" s="31">
        <f>AR1799</f>
        <v>0</v>
      </c>
      <c r="AS1798" s="31">
        <f t="shared" si="4385"/>
        <v>0</v>
      </c>
      <c r="AT1798" s="31">
        <f t="shared" si="4386"/>
        <v>11704.5</v>
      </c>
      <c r="AU1798" s="31">
        <f t="shared" si="4387"/>
        <v>0</v>
      </c>
      <c r="AV1798" s="31">
        <f>AV1799</f>
        <v>0</v>
      </c>
      <c r="AW1798" s="32"/>
      <c r="AX1798" s="32"/>
      <c r="AY1798" s="1"/>
      <c r="AZ1798" s="1"/>
      <c r="BA1798" s="1"/>
      <c r="BB1798" s="1"/>
      <c r="BC1798" s="1"/>
      <c r="BD1798" s="1"/>
      <c r="BE1798" s="1"/>
    </row>
    <row r="1799" ht="31.5">
      <c r="A1799" s="29" t="s">
        <v>598</v>
      </c>
      <c r="B1799" s="29" t="s">
        <v>63</v>
      </c>
      <c r="C1799" s="29" t="s">
        <v>295</v>
      </c>
      <c r="D1799" s="29" t="s">
        <v>658</v>
      </c>
      <c r="E1799" s="29" t="s">
        <v>335</v>
      </c>
      <c r="F1799" s="30" t="s">
        <v>336</v>
      </c>
      <c r="G1799" s="31">
        <v>877.10000000000002</v>
      </c>
      <c r="H1799" s="31">
        <v>10827.4</v>
      </c>
      <c r="I1799" s="31"/>
      <c r="J1799" s="31"/>
      <c r="K1799" s="31"/>
      <c r="L1799" s="31"/>
      <c r="M1799" s="31">
        <f t="shared" si="4394"/>
        <v>877.10000000000002</v>
      </c>
      <c r="N1799" s="31">
        <f t="shared" si="4395"/>
        <v>10827.4</v>
      </c>
      <c r="O1799" s="31">
        <f t="shared" si="4396"/>
        <v>0</v>
      </c>
      <c r="P1799" s="31"/>
      <c r="Q1799" s="31"/>
      <c r="R1799" s="31"/>
      <c r="S1799" s="31">
        <v>-877.10000000000002</v>
      </c>
      <c r="T1799" s="31"/>
      <c r="U1799" s="31"/>
      <c r="V1799" s="31"/>
      <c r="W1799" s="31">
        <v>877.10000000000002</v>
      </c>
      <c r="X1799" s="31"/>
      <c r="Y1799" s="31"/>
      <c r="Z1799" s="31"/>
      <c r="AA1799" s="31"/>
      <c r="AB1799" s="31"/>
      <c r="AC1799" s="31">
        <f t="shared" si="4388"/>
        <v>0</v>
      </c>
      <c r="AD1799" s="31">
        <f t="shared" si="4389"/>
        <v>11704.5</v>
      </c>
      <c r="AE1799" s="31">
        <f t="shared" si="4390"/>
        <v>0</v>
      </c>
      <c r="AF1799" s="31"/>
      <c r="AG1799" s="31">
        <f t="shared" si="4391"/>
        <v>0</v>
      </c>
      <c r="AH1799" s="31">
        <f t="shared" si="4392"/>
        <v>11704.5</v>
      </c>
      <c r="AI1799" s="31">
        <f t="shared" si="4393"/>
        <v>0</v>
      </c>
      <c r="AJ1799" s="31"/>
      <c r="AK1799" s="31"/>
      <c r="AL1799" s="31"/>
      <c r="AM1799" s="31"/>
      <c r="AN1799" s="31"/>
      <c r="AO1799" s="31"/>
      <c r="AP1799" s="31"/>
      <c r="AQ1799" s="31"/>
      <c r="AR1799" s="31"/>
      <c r="AS1799" s="31">
        <f t="shared" si="4385"/>
        <v>0</v>
      </c>
      <c r="AT1799" s="31">
        <f t="shared" si="4386"/>
        <v>11704.5</v>
      </c>
      <c r="AU1799" s="31">
        <f t="shared" si="4387"/>
        <v>0</v>
      </c>
      <c r="AV1799" s="31"/>
      <c r="AW1799" s="32"/>
      <c r="AX1799" s="32"/>
      <c r="AY1799" s="1"/>
      <c r="AZ1799" s="1"/>
      <c r="BA1799" s="1"/>
      <c r="BB1799" s="1"/>
      <c r="BC1799" s="1"/>
      <c r="BD1799" s="1"/>
      <c r="BE1799" s="1"/>
    </row>
    <row r="1800" ht="31.5">
      <c r="A1800" s="29" t="s">
        <v>598</v>
      </c>
      <c r="B1800" s="29" t="s">
        <v>63</v>
      </c>
      <c r="C1800" s="29" t="s">
        <v>295</v>
      </c>
      <c r="D1800" s="29" t="s">
        <v>660</v>
      </c>
      <c r="E1800" s="36"/>
      <c r="F1800" s="30" t="s">
        <v>661</v>
      </c>
      <c r="G1800" s="31">
        <f>G1801</f>
        <v>877.10000000000002</v>
      </c>
      <c r="H1800" s="31">
        <f>H1801</f>
        <v>10827.4</v>
      </c>
      <c r="I1800" s="31">
        <f>I1801</f>
        <v>0</v>
      </c>
      <c r="J1800" s="31">
        <f>J1801</f>
        <v>0</v>
      </c>
      <c r="K1800" s="31">
        <f>K1801</f>
        <v>0</v>
      </c>
      <c r="L1800" s="31">
        <f>L1801</f>
        <v>0</v>
      </c>
      <c r="M1800" s="31">
        <f t="shared" si="4394"/>
        <v>877.10000000000002</v>
      </c>
      <c r="N1800" s="31">
        <f t="shared" si="4395"/>
        <v>10827.4</v>
      </c>
      <c r="O1800" s="31">
        <f t="shared" si="4396"/>
        <v>0</v>
      </c>
      <c r="P1800" s="31">
        <f>P1801</f>
        <v>0</v>
      </c>
      <c r="Q1800" s="31">
        <f>Q1801</f>
        <v>0</v>
      </c>
      <c r="R1800" s="31">
        <f>R1801</f>
        <v>0</v>
      </c>
      <c r="S1800" s="31">
        <f>S1801</f>
        <v>-877.10000000000002</v>
      </c>
      <c r="T1800" s="31">
        <f>T1801</f>
        <v>0</v>
      </c>
      <c r="U1800" s="31">
        <f>U1801</f>
        <v>0</v>
      </c>
      <c r="V1800" s="31">
        <f>V1801</f>
        <v>0</v>
      </c>
      <c r="W1800" s="31">
        <f>W1801</f>
        <v>877.10000000000002</v>
      </c>
      <c r="X1800" s="31">
        <f>X1801</f>
        <v>0</v>
      </c>
      <c r="Y1800" s="31">
        <f>Y1801</f>
        <v>0</v>
      </c>
      <c r="Z1800" s="31">
        <f>Z1801</f>
        <v>0</v>
      </c>
      <c r="AA1800" s="31">
        <f>AA1801</f>
        <v>0</v>
      </c>
      <c r="AB1800" s="31">
        <f>AB1801</f>
        <v>0</v>
      </c>
      <c r="AC1800" s="31">
        <f t="shared" si="4388"/>
        <v>0</v>
      </c>
      <c r="AD1800" s="31">
        <f t="shared" si="4389"/>
        <v>11704.5</v>
      </c>
      <c r="AE1800" s="31">
        <f t="shared" si="4390"/>
        <v>0</v>
      </c>
      <c r="AF1800" s="31">
        <f>AF1801</f>
        <v>0</v>
      </c>
      <c r="AG1800" s="31">
        <f t="shared" si="4391"/>
        <v>0</v>
      </c>
      <c r="AH1800" s="31">
        <f t="shared" si="4392"/>
        <v>11704.5</v>
      </c>
      <c r="AI1800" s="31">
        <f t="shared" si="4393"/>
        <v>0</v>
      </c>
      <c r="AJ1800" s="31">
        <f>AJ1801</f>
        <v>0</v>
      </c>
      <c r="AK1800" s="31">
        <f>AK1801</f>
        <v>0</v>
      </c>
      <c r="AL1800" s="31">
        <f>AL1801</f>
        <v>0</v>
      </c>
      <c r="AM1800" s="31">
        <f>AM1801</f>
        <v>0</v>
      </c>
      <c r="AN1800" s="31">
        <f>AN1801</f>
        <v>0</v>
      </c>
      <c r="AO1800" s="31">
        <f>AO1801</f>
        <v>0</v>
      </c>
      <c r="AP1800" s="31">
        <f>AP1801</f>
        <v>0</v>
      </c>
      <c r="AQ1800" s="31">
        <f>AQ1801</f>
        <v>0</v>
      </c>
      <c r="AR1800" s="31">
        <f>AR1801</f>
        <v>0</v>
      </c>
      <c r="AS1800" s="31">
        <f t="shared" si="4385"/>
        <v>0</v>
      </c>
      <c r="AT1800" s="31">
        <f t="shared" si="4386"/>
        <v>11704.5</v>
      </c>
      <c r="AU1800" s="31">
        <f t="shared" si="4387"/>
        <v>0</v>
      </c>
      <c r="AV1800" s="31">
        <f>AV1801</f>
        <v>0</v>
      </c>
      <c r="AW1800" s="32"/>
      <c r="AX1800" s="32"/>
      <c r="AY1800" s="1"/>
      <c r="AZ1800" s="1"/>
      <c r="BA1800" s="1"/>
      <c r="BB1800" s="1"/>
      <c r="BC1800" s="1"/>
      <c r="BD1800" s="1"/>
      <c r="BE1800" s="1"/>
    </row>
    <row r="1801" ht="31.5">
      <c r="A1801" s="29" t="s">
        <v>598</v>
      </c>
      <c r="B1801" s="29" t="s">
        <v>63</v>
      </c>
      <c r="C1801" s="29" t="s">
        <v>295</v>
      </c>
      <c r="D1801" s="29" t="s">
        <v>660</v>
      </c>
      <c r="E1801" s="29" t="s">
        <v>335</v>
      </c>
      <c r="F1801" s="30" t="s">
        <v>336</v>
      </c>
      <c r="G1801" s="31">
        <v>877.10000000000002</v>
      </c>
      <c r="H1801" s="31">
        <v>10827.4</v>
      </c>
      <c r="I1801" s="31"/>
      <c r="J1801" s="31"/>
      <c r="K1801" s="31"/>
      <c r="L1801" s="31"/>
      <c r="M1801" s="31">
        <f t="shared" si="4394"/>
        <v>877.10000000000002</v>
      </c>
      <c r="N1801" s="31">
        <f t="shared" si="4395"/>
        <v>10827.4</v>
      </c>
      <c r="O1801" s="31">
        <f t="shared" si="4396"/>
        <v>0</v>
      </c>
      <c r="P1801" s="31"/>
      <c r="Q1801" s="31"/>
      <c r="R1801" s="31"/>
      <c r="S1801" s="31">
        <v>-877.10000000000002</v>
      </c>
      <c r="T1801" s="31"/>
      <c r="U1801" s="31"/>
      <c r="V1801" s="31"/>
      <c r="W1801" s="31">
        <v>877.10000000000002</v>
      </c>
      <c r="X1801" s="31"/>
      <c r="Y1801" s="31"/>
      <c r="Z1801" s="31"/>
      <c r="AA1801" s="31"/>
      <c r="AB1801" s="31"/>
      <c r="AC1801" s="31">
        <f t="shared" si="4388"/>
        <v>0</v>
      </c>
      <c r="AD1801" s="31">
        <f t="shared" si="4389"/>
        <v>11704.5</v>
      </c>
      <c r="AE1801" s="31">
        <f t="shared" si="4390"/>
        <v>0</v>
      </c>
      <c r="AF1801" s="31"/>
      <c r="AG1801" s="31">
        <f t="shared" si="4391"/>
        <v>0</v>
      </c>
      <c r="AH1801" s="31">
        <f t="shared" si="4392"/>
        <v>11704.5</v>
      </c>
      <c r="AI1801" s="31">
        <f t="shared" si="4393"/>
        <v>0</v>
      </c>
      <c r="AJ1801" s="31"/>
      <c r="AK1801" s="31"/>
      <c r="AL1801" s="31"/>
      <c r="AM1801" s="31"/>
      <c r="AN1801" s="31"/>
      <c r="AO1801" s="31"/>
      <c r="AP1801" s="31"/>
      <c r="AQ1801" s="31"/>
      <c r="AR1801" s="31"/>
      <c r="AS1801" s="31">
        <f t="shared" si="4385"/>
        <v>0</v>
      </c>
      <c r="AT1801" s="31">
        <f t="shared" si="4386"/>
        <v>11704.5</v>
      </c>
      <c r="AU1801" s="31">
        <f t="shared" si="4387"/>
        <v>0</v>
      </c>
      <c r="AV1801" s="31"/>
      <c r="AW1801" s="32"/>
      <c r="AX1801" s="32"/>
      <c r="AY1801" s="1"/>
      <c r="AZ1801" s="1"/>
      <c r="BA1801" s="1"/>
      <c r="BB1801" s="1"/>
      <c r="BC1801" s="1"/>
      <c r="BD1801" s="1"/>
      <c r="BE1801" s="1"/>
    </row>
    <row r="1802" ht="31.5">
      <c r="A1802" s="29" t="s">
        <v>598</v>
      </c>
      <c r="B1802" s="29" t="s">
        <v>63</v>
      </c>
      <c r="C1802" s="29" t="s">
        <v>295</v>
      </c>
      <c r="D1802" s="29" t="s">
        <v>662</v>
      </c>
      <c r="E1802" s="29"/>
      <c r="F1802" s="30" t="s">
        <v>663</v>
      </c>
      <c r="G1802" s="31"/>
      <c r="H1802" s="31"/>
      <c r="I1802" s="31"/>
      <c r="J1802" s="31"/>
      <c r="K1802" s="31"/>
      <c r="L1802" s="31"/>
      <c r="M1802" s="31"/>
      <c r="N1802" s="31"/>
      <c r="O1802" s="31"/>
      <c r="P1802" s="31">
        <f t="shared" ref="P1802:P1803" si="4397">P1803</f>
        <v>0</v>
      </c>
      <c r="Q1802" s="31">
        <f t="shared" ref="Q1802:Q1803" si="4398">Q1803</f>
        <v>0</v>
      </c>
      <c r="R1802" s="31">
        <f t="shared" ref="R1802:R1803" si="4399">R1803</f>
        <v>25563.157999999999</v>
      </c>
      <c r="S1802" s="31">
        <f t="shared" ref="S1802:S1803" si="4400">S1803</f>
        <v>0</v>
      </c>
      <c r="T1802" s="31">
        <f t="shared" ref="T1802:T1803" si="4401">T1803</f>
        <v>0</v>
      </c>
      <c r="U1802" s="31">
        <f t="shared" ref="U1802:U1803" si="4402">U1803</f>
        <v>0</v>
      </c>
      <c r="V1802" s="31">
        <f t="shared" ref="V1802:V1803" si="4403">V1803</f>
        <v>0</v>
      </c>
      <c r="W1802" s="31">
        <f t="shared" ref="W1802:W1803" si="4404">W1803</f>
        <v>0</v>
      </c>
      <c r="X1802" s="31">
        <f t="shared" ref="X1802:X1803" si="4405">X1803</f>
        <v>0</v>
      </c>
      <c r="Y1802" s="31">
        <f t="shared" ref="Y1802:Y1803" si="4406">Y1803</f>
        <v>0</v>
      </c>
      <c r="Z1802" s="31">
        <f t="shared" ref="Z1802:Z1803" si="4407">Z1803</f>
        <v>0</v>
      </c>
      <c r="AA1802" s="31">
        <f t="shared" ref="AA1802:AA1803" si="4408">AA1803</f>
        <v>0</v>
      </c>
      <c r="AB1802" s="31">
        <f t="shared" ref="AB1802:AB1803" si="4409">AB1803</f>
        <v>0</v>
      </c>
      <c r="AC1802" s="31">
        <f t="shared" si="4388"/>
        <v>25563.157999999999</v>
      </c>
      <c r="AD1802" s="31">
        <f t="shared" si="4389"/>
        <v>0</v>
      </c>
      <c r="AE1802" s="31">
        <f t="shared" si="4390"/>
        <v>0</v>
      </c>
      <c r="AF1802" s="31">
        <f t="shared" ref="AF1802:AF1803" si="4410">AF1803</f>
        <v>0</v>
      </c>
      <c r="AG1802" s="31">
        <f t="shared" si="4391"/>
        <v>25563.157999999999</v>
      </c>
      <c r="AH1802" s="31">
        <f t="shared" si="4392"/>
        <v>0</v>
      </c>
      <c r="AI1802" s="31">
        <f t="shared" si="4393"/>
        <v>0</v>
      </c>
      <c r="AJ1802" s="31">
        <f t="shared" ref="AJ1802:AJ1803" si="4411">AJ1803</f>
        <v>0</v>
      </c>
      <c r="AK1802" s="31">
        <f t="shared" ref="AK1802:AK1803" si="4412">AK1803</f>
        <v>0</v>
      </c>
      <c r="AL1802" s="31">
        <f t="shared" ref="AL1802:AL1803" si="4413">AL1803</f>
        <v>0</v>
      </c>
      <c r="AM1802" s="31">
        <f t="shared" ref="AM1802:AM1803" si="4414">AM1803</f>
        <v>0</v>
      </c>
      <c r="AN1802" s="31">
        <f t="shared" ref="AN1802:AN1803" si="4415">AN1803</f>
        <v>0</v>
      </c>
      <c r="AO1802" s="31">
        <f t="shared" ref="AO1802:AO1803" si="4416">AO1803</f>
        <v>0</v>
      </c>
      <c r="AP1802" s="31">
        <f t="shared" ref="AP1802:AP1803" si="4417">AP1803</f>
        <v>0</v>
      </c>
      <c r="AQ1802" s="31">
        <f t="shared" ref="AQ1802:AQ1803" si="4418">AQ1803</f>
        <v>0</v>
      </c>
      <c r="AR1802" s="31">
        <f t="shared" ref="AR1802:AR1803" si="4419">AR1803</f>
        <v>0</v>
      </c>
      <c r="AS1802" s="31">
        <f t="shared" si="4385"/>
        <v>25563.157999999999</v>
      </c>
      <c r="AT1802" s="31">
        <f t="shared" si="4386"/>
        <v>0</v>
      </c>
      <c r="AU1802" s="31">
        <f t="shared" si="4387"/>
        <v>0</v>
      </c>
      <c r="AV1802" s="31">
        <f t="shared" ref="AV1802:AV1803" si="4420">AV1803</f>
        <v>0</v>
      </c>
      <c r="AW1802" s="32"/>
      <c r="AX1802" s="32"/>
      <c r="AY1802" s="1"/>
      <c r="AZ1802" s="1"/>
      <c r="BA1802" s="1"/>
      <c r="BB1802" s="1"/>
      <c r="BC1802" s="1"/>
      <c r="BD1802" s="1"/>
      <c r="BE1802" s="1"/>
    </row>
    <row r="1803" ht="31.5">
      <c r="A1803" s="29" t="s">
        <v>598</v>
      </c>
      <c r="B1803" s="29" t="s">
        <v>63</v>
      </c>
      <c r="C1803" s="29" t="s">
        <v>295</v>
      </c>
      <c r="D1803" s="29" t="s">
        <v>664</v>
      </c>
      <c r="E1803" s="29"/>
      <c r="F1803" s="30" t="s">
        <v>665</v>
      </c>
      <c r="G1803" s="31"/>
      <c r="H1803" s="31"/>
      <c r="I1803" s="31"/>
      <c r="J1803" s="31"/>
      <c r="K1803" s="31"/>
      <c r="L1803" s="31"/>
      <c r="M1803" s="31"/>
      <c r="N1803" s="31"/>
      <c r="O1803" s="31"/>
      <c r="P1803" s="31">
        <f t="shared" si="4397"/>
        <v>0</v>
      </c>
      <c r="Q1803" s="31">
        <f t="shared" si="4398"/>
        <v>0</v>
      </c>
      <c r="R1803" s="31">
        <f t="shared" si="4399"/>
        <v>25563.157999999999</v>
      </c>
      <c r="S1803" s="31">
        <f t="shared" si="4400"/>
        <v>0</v>
      </c>
      <c r="T1803" s="31">
        <f t="shared" si="4401"/>
        <v>0</v>
      </c>
      <c r="U1803" s="31">
        <f t="shared" si="4402"/>
        <v>0</v>
      </c>
      <c r="V1803" s="31">
        <f t="shared" si="4403"/>
        <v>0</v>
      </c>
      <c r="W1803" s="31">
        <f t="shared" si="4404"/>
        <v>0</v>
      </c>
      <c r="X1803" s="31">
        <f t="shared" si="4405"/>
        <v>0</v>
      </c>
      <c r="Y1803" s="31">
        <f t="shared" si="4406"/>
        <v>0</v>
      </c>
      <c r="Z1803" s="31">
        <f t="shared" si="4407"/>
        <v>0</v>
      </c>
      <c r="AA1803" s="31">
        <f t="shared" si="4408"/>
        <v>0</v>
      </c>
      <c r="AB1803" s="31">
        <f t="shared" si="4409"/>
        <v>0</v>
      </c>
      <c r="AC1803" s="31">
        <f t="shared" si="4388"/>
        <v>25563.157999999999</v>
      </c>
      <c r="AD1803" s="31">
        <f t="shared" si="4389"/>
        <v>0</v>
      </c>
      <c r="AE1803" s="31">
        <f t="shared" si="4390"/>
        <v>0</v>
      </c>
      <c r="AF1803" s="31">
        <f t="shared" si="4410"/>
        <v>0</v>
      </c>
      <c r="AG1803" s="31">
        <f t="shared" si="4391"/>
        <v>25563.157999999999</v>
      </c>
      <c r="AH1803" s="31">
        <f t="shared" si="4392"/>
        <v>0</v>
      </c>
      <c r="AI1803" s="31">
        <f t="shared" si="4393"/>
        <v>0</v>
      </c>
      <c r="AJ1803" s="31">
        <f t="shared" si="4411"/>
        <v>0</v>
      </c>
      <c r="AK1803" s="31">
        <f t="shared" si="4412"/>
        <v>0</v>
      </c>
      <c r="AL1803" s="31">
        <f t="shared" si="4413"/>
        <v>0</v>
      </c>
      <c r="AM1803" s="31">
        <f t="shared" si="4414"/>
        <v>0</v>
      </c>
      <c r="AN1803" s="31">
        <f t="shared" si="4415"/>
        <v>0</v>
      </c>
      <c r="AO1803" s="31">
        <f t="shared" si="4416"/>
        <v>0</v>
      </c>
      <c r="AP1803" s="31">
        <f t="shared" si="4417"/>
        <v>0</v>
      </c>
      <c r="AQ1803" s="31">
        <f t="shared" si="4418"/>
        <v>0</v>
      </c>
      <c r="AR1803" s="31">
        <f t="shared" si="4419"/>
        <v>0</v>
      </c>
      <c r="AS1803" s="31">
        <f t="shared" si="4385"/>
        <v>25563.157999999999</v>
      </c>
      <c r="AT1803" s="31">
        <f t="shared" si="4386"/>
        <v>0</v>
      </c>
      <c r="AU1803" s="31">
        <f t="shared" si="4387"/>
        <v>0</v>
      </c>
      <c r="AV1803" s="31">
        <f t="shared" si="4420"/>
        <v>0</v>
      </c>
      <c r="AW1803" s="32"/>
      <c r="AX1803" s="32"/>
      <c r="AY1803" s="1"/>
      <c r="AZ1803" s="1"/>
      <c r="BA1803" s="1"/>
      <c r="BB1803" s="1"/>
      <c r="BC1803" s="1"/>
      <c r="BD1803" s="1"/>
      <c r="BE1803" s="1"/>
    </row>
    <row r="1804" ht="31.5">
      <c r="A1804" s="29" t="s">
        <v>598</v>
      </c>
      <c r="B1804" s="29" t="s">
        <v>63</v>
      </c>
      <c r="C1804" s="29" t="s">
        <v>295</v>
      </c>
      <c r="D1804" s="29" t="s">
        <v>664</v>
      </c>
      <c r="E1804" s="29" t="s">
        <v>335</v>
      </c>
      <c r="F1804" s="30" t="s">
        <v>336</v>
      </c>
      <c r="G1804" s="31"/>
      <c r="H1804" s="31"/>
      <c r="I1804" s="31"/>
      <c r="J1804" s="31"/>
      <c r="K1804" s="31"/>
      <c r="L1804" s="31"/>
      <c r="M1804" s="31"/>
      <c r="N1804" s="31"/>
      <c r="O1804" s="31"/>
      <c r="P1804" s="31"/>
      <c r="Q1804" s="31"/>
      <c r="R1804" s="31">
        <v>25563.157999999999</v>
      </c>
      <c r="S1804" s="31"/>
      <c r="T1804" s="31"/>
      <c r="U1804" s="31"/>
      <c r="V1804" s="31"/>
      <c r="W1804" s="31"/>
      <c r="X1804" s="31"/>
      <c r="Y1804" s="31"/>
      <c r="Z1804" s="31"/>
      <c r="AA1804" s="31"/>
      <c r="AB1804" s="31"/>
      <c r="AC1804" s="31">
        <f t="shared" si="4388"/>
        <v>25563.157999999999</v>
      </c>
      <c r="AD1804" s="31">
        <f t="shared" si="4389"/>
        <v>0</v>
      </c>
      <c r="AE1804" s="31">
        <f t="shared" si="4390"/>
        <v>0</v>
      </c>
      <c r="AF1804" s="31"/>
      <c r="AG1804" s="31">
        <f t="shared" si="4391"/>
        <v>25563.157999999999</v>
      </c>
      <c r="AH1804" s="31">
        <f t="shared" si="4392"/>
        <v>0</v>
      </c>
      <c r="AI1804" s="31">
        <f t="shared" si="4393"/>
        <v>0</v>
      </c>
      <c r="AJ1804" s="31"/>
      <c r="AK1804" s="31"/>
      <c r="AL1804" s="31"/>
      <c r="AM1804" s="31"/>
      <c r="AN1804" s="31"/>
      <c r="AO1804" s="31"/>
      <c r="AP1804" s="31"/>
      <c r="AQ1804" s="31"/>
      <c r="AR1804" s="31"/>
      <c r="AS1804" s="31">
        <f t="shared" si="4385"/>
        <v>25563.157999999999</v>
      </c>
      <c r="AT1804" s="31">
        <f t="shared" si="4386"/>
        <v>0</v>
      </c>
      <c r="AU1804" s="31">
        <f t="shared" si="4387"/>
        <v>0</v>
      </c>
      <c r="AV1804" s="31"/>
      <c r="AW1804" s="32"/>
      <c r="AX1804" s="32"/>
      <c r="AY1804" s="1"/>
      <c r="AZ1804" s="1"/>
      <c r="BA1804" s="1"/>
      <c r="BB1804" s="1"/>
      <c r="BC1804" s="1"/>
      <c r="BD1804" s="1"/>
      <c r="BE1804" s="1"/>
    </row>
    <row r="1805" s="19" customFormat="1">
      <c r="A1805" s="20" t="s">
        <v>598</v>
      </c>
      <c r="B1805" s="20" t="s">
        <v>61</v>
      </c>
      <c r="C1805" s="20"/>
      <c r="D1805" s="20"/>
      <c r="E1805" s="20"/>
      <c r="F1805" s="21" t="s">
        <v>62</v>
      </c>
      <c r="G1805" s="22">
        <f>G1806+G1852</f>
        <v>523607.89999999991</v>
      </c>
      <c r="H1805" s="22">
        <f>H1806+H1852</f>
        <v>723669.69999999995</v>
      </c>
      <c r="I1805" s="22">
        <f>I1806+I1852</f>
        <v>0</v>
      </c>
      <c r="J1805" s="22">
        <f>J1806+J1852</f>
        <v>61540.300000000003</v>
      </c>
      <c r="K1805" s="22">
        <f>K1806+K1852</f>
        <v>43558</v>
      </c>
      <c r="L1805" s="22">
        <f>L1806+L1852</f>
        <v>0</v>
      </c>
      <c r="M1805" s="22">
        <f t="shared" si="4394"/>
        <v>585148.19999999995</v>
      </c>
      <c r="N1805" s="22">
        <f t="shared" si="4395"/>
        <v>767227.69999999995</v>
      </c>
      <c r="O1805" s="22">
        <f t="shared" si="4396"/>
        <v>0</v>
      </c>
      <c r="P1805" s="22">
        <f>P1806+P1852</f>
        <v>0</v>
      </c>
      <c r="Q1805" s="22">
        <f>Q1806+Q1852</f>
        <v>0</v>
      </c>
      <c r="R1805" s="22">
        <f>R1806+R1852</f>
        <v>24865.268</v>
      </c>
      <c r="S1805" s="22">
        <f>S1806+S1852</f>
        <v>-299819.16099999996</v>
      </c>
      <c r="T1805" s="22">
        <f>T1806+T1852</f>
        <v>0</v>
      </c>
      <c r="U1805" s="22">
        <f>U1806+U1852</f>
        <v>0</v>
      </c>
      <c r="V1805" s="22">
        <f>V1806+V1852</f>
        <v>0</v>
      </c>
      <c r="W1805" s="22">
        <f>W1806+W1852</f>
        <v>147519.06900000002</v>
      </c>
      <c r="X1805" s="22">
        <f>X1806+X1852</f>
        <v>0</v>
      </c>
      <c r="Y1805" s="22">
        <f>Y1806+Y1852</f>
        <v>0</v>
      </c>
      <c r="Z1805" s="22">
        <f>Z1806+Z1852</f>
        <v>19672.275000000001</v>
      </c>
      <c r="AA1805" s="22">
        <f>AA1806+AA1852</f>
        <v>152300.092</v>
      </c>
      <c r="AB1805" s="22">
        <f>AB1806+AB1852</f>
        <v>0</v>
      </c>
      <c r="AC1805" s="22">
        <f t="shared" si="4388"/>
        <v>310194.30700000003</v>
      </c>
      <c r="AD1805" s="22">
        <f t="shared" si="4389"/>
        <v>914746.76899999997</v>
      </c>
      <c r="AE1805" s="22">
        <f t="shared" si="4390"/>
        <v>171972.367</v>
      </c>
      <c r="AF1805" s="22">
        <f>AF1806+AF1852</f>
        <v>0</v>
      </c>
      <c r="AG1805" s="22">
        <f t="shared" si="4391"/>
        <v>310194.30700000003</v>
      </c>
      <c r="AH1805" s="22">
        <f t="shared" si="4392"/>
        <v>914746.76899999997</v>
      </c>
      <c r="AI1805" s="22">
        <f t="shared" si="4393"/>
        <v>171972.367</v>
      </c>
      <c r="AJ1805" s="22">
        <f>AJ1806+AJ1852</f>
        <v>0</v>
      </c>
      <c r="AK1805" s="22">
        <f>AK1806+AK1852</f>
        <v>0</v>
      </c>
      <c r="AL1805" s="22">
        <f>AL1806+AL1852</f>
        <v>0</v>
      </c>
      <c r="AM1805" s="22">
        <f>AM1806+AM1852</f>
        <v>-19751.561000000002</v>
      </c>
      <c r="AN1805" s="22">
        <f>AN1806+AN1852</f>
        <v>0</v>
      </c>
      <c r="AO1805" s="22">
        <f>AO1806+AO1852</f>
        <v>0</v>
      </c>
      <c r="AP1805" s="22">
        <f>AP1806+AP1852</f>
        <v>19751.561000000002</v>
      </c>
      <c r="AQ1805" s="22">
        <f>AQ1806+AQ1852</f>
        <v>0</v>
      </c>
      <c r="AR1805" s="22">
        <f>AR1806+AR1852</f>
        <v>0</v>
      </c>
      <c r="AS1805" s="22">
        <f t="shared" si="4385"/>
        <v>290442.74600000004</v>
      </c>
      <c r="AT1805" s="22">
        <f t="shared" si="4386"/>
        <v>934498.32999999996</v>
      </c>
      <c r="AU1805" s="22">
        <f t="shared" si="4387"/>
        <v>171972.367</v>
      </c>
      <c r="AV1805" s="22">
        <f>AV1806+AV1852</f>
        <v>0</v>
      </c>
      <c r="AW1805" s="23"/>
      <c r="AX1805" s="23"/>
      <c r="AY1805" s="19"/>
      <c r="AZ1805" s="19"/>
      <c r="BA1805" s="19"/>
      <c r="BB1805" s="19"/>
      <c r="BC1805" s="19"/>
      <c r="BD1805" s="19"/>
      <c r="BE1805" s="19"/>
    </row>
    <row r="1806" s="24" customFormat="1">
      <c r="A1806" s="25" t="s">
        <v>598</v>
      </c>
      <c r="B1806" s="25" t="s">
        <v>61</v>
      </c>
      <c r="C1806" s="25" t="s">
        <v>329</v>
      </c>
      <c r="D1806" s="25"/>
      <c r="E1806" s="35"/>
      <c r="F1806" s="26" t="s">
        <v>495</v>
      </c>
      <c r="G1806" s="27">
        <f t="shared" ref="G1806:G1822" si="4421">G1807</f>
        <v>387485.89999999991</v>
      </c>
      <c r="H1806" s="27">
        <f t="shared" ref="H1806:H1822" si="4422">H1807</f>
        <v>723669.69999999995</v>
      </c>
      <c r="I1806" s="27">
        <f t="shared" ref="I1806:I1822" si="4423">I1807</f>
        <v>0</v>
      </c>
      <c r="J1806" s="27">
        <f t="shared" ref="J1806:J1822" si="4424">J1807</f>
        <v>61540.300000000003</v>
      </c>
      <c r="K1806" s="27">
        <f t="shared" ref="K1806:K1822" si="4425">K1807</f>
        <v>43558</v>
      </c>
      <c r="L1806" s="27">
        <f t="shared" ref="L1806:L1822" si="4426">L1807</f>
        <v>0</v>
      </c>
      <c r="M1806" s="27">
        <f t="shared" si="4394"/>
        <v>449026.1999999999</v>
      </c>
      <c r="N1806" s="27">
        <f t="shared" si="4395"/>
        <v>767227.69999999995</v>
      </c>
      <c r="O1806" s="27">
        <f t="shared" si="4396"/>
        <v>0</v>
      </c>
      <c r="P1806" s="27">
        <f>P1807</f>
        <v>0</v>
      </c>
      <c r="Q1806" s="27">
        <f>Q1807</f>
        <v>0</v>
      </c>
      <c r="R1806" s="27">
        <f>R1807</f>
        <v>24865.268</v>
      </c>
      <c r="S1806" s="27">
        <f>S1807</f>
        <v>-163697.16099999999</v>
      </c>
      <c r="T1806" s="27">
        <f>T1807</f>
        <v>0</v>
      </c>
      <c r="U1806" s="27">
        <f>U1807</f>
        <v>0</v>
      </c>
      <c r="V1806" s="27">
        <f>V1807</f>
        <v>0</v>
      </c>
      <c r="W1806" s="27">
        <f>W1807</f>
        <v>11397.069000000003</v>
      </c>
      <c r="X1806" s="27">
        <f>X1807</f>
        <v>0</v>
      </c>
      <c r="Y1806" s="27">
        <f>Y1807</f>
        <v>0</v>
      </c>
      <c r="Z1806" s="27">
        <f>Z1807</f>
        <v>19672.275000000001</v>
      </c>
      <c r="AA1806" s="27">
        <f>AA1807</f>
        <v>152300.092</v>
      </c>
      <c r="AB1806" s="27">
        <f>AB1807</f>
        <v>0</v>
      </c>
      <c r="AC1806" s="27">
        <f t="shared" si="4388"/>
        <v>310194.30699999991</v>
      </c>
      <c r="AD1806" s="27">
        <f t="shared" si="4389"/>
        <v>778624.76899999997</v>
      </c>
      <c r="AE1806" s="27">
        <f t="shared" si="4390"/>
        <v>171972.367</v>
      </c>
      <c r="AF1806" s="27">
        <f>AF1807</f>
        <v>0</v>
      </c>
      <c r="AG1806" s="27">
        <f t="shared" si="4391"/>
        <v>310194.30699999991</v>
      </c>
      <c r="AH1806" s="27">
        <f t="shared" si="4392"/>
        <v>778624.76899999997</v>
      </c>
      <c r="AI1806" s="27">
        <f t="shared" si="4393"/>
        <v>171972.367</v>
      </c>
      <c r="AJ1806" s="27">
        <f>AJ1807</f>
        <v>0</v>
      </c>
      <c r="AK1806" s="27">
        <f>AK1807</f>
        <v>0</v>
      </c>
      <c r="AL1806" s="27">
        <f>AL1807</f>
        <v>0</v>
      </c>
      <c r="AM1806" s="27">
        <f>AM1807</f>
        <v>-19751.561000000002</v>
      </c>
      <c r="AN1806" s="27">
        <f>AN1807</f>
        <v>0</v>
      </c>
      <c r="AO1806" s="27">
        <f>AO1807</f>
        <v>0</v>
      </c>
      <c r="AP1806" s="27">
        <f>AP1807</f>
        <v>19751.561000000002</v>
      </c>
      <c r="AQ1806" s="27">
        <f>AQ1807</f>
        <v>0</v>
      </c>
      <c r="AR1806" s="27">
        <f>AR1807</f>
        <v>0</v>
      </c>
      <c r="AS1806" s="27">
        <f t="shared" si="4385"/>
        <v>290442.74599999993</v>
      </c>
      <c r="AT1806" s="27">
        <f t="shared" si="4386"/>
        <v>798376.32999999996</v>
      </c>
      <c r="AU1806" s="27">
        <f t="shared" si="4387"/>
        <v>171972.367</v>
      </c>
      <c r="AV1806" s="27">
        <f>AV1807</f>
        <v>0</v>
      </c>
      <c r="AW1806" s="28"/>
      <c r="AX1806" s="28"/>
      <c r="AY1806" s="24"/>
      <c r="AZ1806" s="24"/>
      <c r="BA1806" s="24"/>
      <c r="BB1806" s="24"/>
      <c r="BC1806" s="24"/>
      <c r="BD1806" s="24"/>
      <c r="BE1806" s="24"/>
    </row>
    <row r="1807" ht="31.5">
      <c r="A1807" s="29" t="s">
        <v>598</v>
      </c>
      <c r="B1807" s="29" t="s">
        <v>61</v>
      </c>
      <c r="C1807" s="29" t="s">
        <v>329</v>
      </c>
      <c r="D1807" s="29" t="s">
        <v>465</v>
      </c>
      <c r="E1807" s="36"/>
      <c r="F1807" s="30" t="s">
        <v>466</v>
      </c>
      <c r="G1807" s="31">
        <f>G1822+G1808</f>
        <v>387485.89999999991</v>
      </c>
      <c r="H1807" s="31">
        <f>H1822+H1808</f>
        <v>723669.69999999995</v>
      </c>
      <c r="I1807" s="31">
        <f>I1822+I1808</f>
        <v>0</v>
      </c>
      <c r="J1807" s="31">
        <f>J1822+J1808</f>
        <v>61540.300000000003</v>
      </c>
      <c r="K1807" s="31">
        <f>K1822+K1808</f>
        <v>43558</v>
      </c>
      <c r="L1807" s="31">
        <f>L1822+L1808</f>
        <v>0</v>
      </c>
      <c r="M1807" s="31">
        <f t="shared" si="4394"/>
        <v>449026.1999999999</v>
      </c>
      <c r="N1807" s="31">
        <f t="shared" si="4395"/>
        <v>767227.69999999995</v>
      </c>
      <c r="O1807" s="31">
        <f t="shared" si="4396"/>
        <v>0</v>
      </c>
      <c r="P1807" s="31">
        <f>P1822+P1808</f>
        <v>0</v>
      </c>
      <c r="Q1807" s="31">
        <f>Q1822+Q1808</f>
        <v>0</v>
      </c>
      <c r="R1807" s="31">
        <f>R1822+R1808</f>
        <v>24865.268</v>
      </c>
      <c r="S1807" s="31">
        <f>S1822+S1808</f>
        <v>-163697.16099999999</v>
      </c>
      <c r="T1807" s="31">
        <f>T1822+T1808</f>
        <v>0</v>
      </c>
      <c r="U1807" s="31">
        <f>U1822+U1808</f>
        <v>0</v>
      </c>
      <c r="V1807" s="31">
        <f>V1822+V1808</f>
        <v>0</v>
      </c>
      <c r="W1807" s="31">
        <f>W1822+W1808</f>
        <v>11397.069000000003</v>
      </c>
      <c r="X1807" s="31">
        <f>X1822+X1808</f>
        <v>0</v>
      </c>
      <c r="Y1807" s="31">
        <f>Y1822+Y1808</f>
        <v>0</v>
      </c>
      <c r="Z1807" s="31">
        <f>Z1822+Z1808</f>
        <v>19672.275000000001</v>
      </c>
      <c r="AA1807" s="31">
        <f>AA1822+AA1808</f>
        <v>152300.092</v>
      </c>
      <c r="AB1807" s="31">
        <f>AB1822+AB1808</f>
        <v>0</v>
      </c>
      <c r="AC1807" s="31">
        <f t="shared" si="4388"/>
        <v>310194.30699999991</v>
      </c>
      <c r="AD1807" s="31">
        <f t="shared" si="4389"/>
        <v>778624.76899999997</v>
      </c>
      <c r="AE1807" s="31">
        <f t="shared" si="4390"/>
        <v>171972.367</v>
      </c>
      <c r="AF1807" s="31">
        <f>AF1822+AF1808</f>
        <v>0</v>
      </c>
      <c r="AG1807" s="31">
        <f t="shared" si="4391"/>
        <v>310194.30699999991</v>
      </c>
      <c r="AH1807" s="31">
        <f t="shared" si="4392"/>
        <v>778624.76899999997</v>
      </c>
      <c r="AI1807" s="31">
        <f t="shared" si="4393"/>
        <v>171972.367</v>
      </c>
      <c r="AJ1807" s="31">
        <f>AJ1822+AJ1808</f>
        <v>0</v>
      </c>
      <c r="AK1807" s="31">
        <f>AK1822+AK1808</f>
        <v>0</v>
      </c>
      <c r="AL1807" s="31">
        <f>AL1822+AL1808</f>
        <v>0</v>
      </c>
      <c r="AM1807" s="31">
        <f>AM1822+AM1808</f>
        <v>-19751.561000000002</v>
      </c>
      <c r="AN1807" s="31">
        <f>AN1822+AN1808</f>
        <v>0</v>
      </c>
      <c r="AO1807" s="31">
        <f>AO1822+AO1808</f>
        <v>0</v>
      </c>
      <c r="AP1807" s="31">
        <f>AP1822+AP1808</f>
        <v>19751.561000000002</v>
      </c>
      <c r="AQ1807" s="31">
        <f>AQ1822+AQ1808</f>
        <v>0</v>
      </c>
      <c r="AR1807" s="31">
        <f>AR1822+AR1808</f>
        <v>0</v>
      </c>
      <c r="AS1807" s="31">
        <f t="shared" si="4385"/>
        <v>290442.74599999993</v>
      </c>
      <c r="AT1807" s="31">
        <f t="shared" si="4386"/>
        <v>798376.32999999996</v>
      </c>
      <c r="AU1807" s="31">
        <f t="shared" si="4387"/>
        <v>171972.367</v>
      </c>
      <c r="AV1807" s="31">
        <f>AV1822+AV1808</f>
        <v>0</v>
      </c>
      <c r="AW1807" s="32"/>
      <c r="AX1807" s="32"/>
      <c r="AY1807" s="1"/>
      <c r="AZ1807" s="1"/>
      <c r="BA1807" s="1"/>
      <c r="BB1807" s="1"/>
      <c r="BC1807" s="1"/>
      <c r="BD1807" s="1"/>
      <c r="BE1807" s="1"/>
    </row>
    <row r="1808" ht="31.5">
      <c r="A1808" s="29" t="s">
        <v>598</v>
      </c>
      <c r="B1808" s="29" t="s">
        <v>61</v>
      </c>
      <c r="C1808" s="29" t="s">
        <v>329</v>
      </c>
      <c r="D1808" s="29" t="s">
        <v>531</v>
      </c>
      <c r="E1808" s="36"/>
      <c r="F1808" s="30" t="s">
        <v>165</v>
      </c>
      <c r="G1808" s="31"/>
      <c r="H1808" s="31"/>
      <c r="I1808" s="31"/>
      <c r="J1808" s="31">
        <f>J1809</f>
        <v>61540.300000000003</v>
      </c>
      <c r="K1808" s="31">
        <f>K1809</f>
        <v>43558</v>
      </c>
      <c r="L1808" s="31">
        <f>L1809</f>
        <v>0</v>
      </c>
      <c r="M1808" s="31">
        <f t="shared" si="4394"/>
        <v>61540.300000000003</v>
      </c>
      <c r="N1808" s="31">
        <f t="shared" si="4395"/>
        <v>43558</v>
      </c>
      <c r="O1808" s="31">
        <f t="shared" si="4396"/>
        <v>0</v>
      </c>
      <c r="P1808" s="31">
        <f>P1809</f>
        <v>0</v>
      </c>
      <c r="Q1808" s="31">
        <f>Q1809</f>
        <v>0</v>
      </c>
      <c r="R1808" s="31">
        <f>R1809</f>
        <v>0</v>
      </c>
      <c r="S1808" s="31">
        <f>S1809</f>
        <v>0</v>
      </c>
      <c r="T1808" s="31">
        <f>T1809</f>
        <v>0</v>
      </c>
      <c r="U1808" s="31">
        <f>U1809</f>
        <v>0</v>
      </c>
      <c r="V1808" s="31">
        <f>V1809</f>
        <v>0</v>
      </c>
      <c r="W1808" s="31">
        <f>W1809</f>
        <v>0</v>
      </c>
      <c r="X1808" s="31">
        <f>X1809</f>
        <v>0</v>
      </c>
      <c r="Y1808" s="31">
        <f>Y1809</f>
        <v>0</v>
      </c>
      <c r="Z1808" s="31">
        <f>Z1809</f>
        <v>0</v>
      </c>
      <c r="AA1808" s="31">
        <f>AA1809</f>
        <v>0</v>
      </c>
      <c r="AB1808" s="31">
        <f>AB1809</f>
        <v>0</v>
      </c>
      <c r="AC1808" s="31">
        <f t="shared" si="4388"/>
        <v>61540.300000000003</v>
      </c>
      <c r="AD1808" s="31">
        <f t="shared" si="4389"/>
        <v>43558</v>
      </c>
      <c r="AE1808" s="31">
        <f t="shared" si="4390"/>
        <v>0</v>
      </c>
      <c r="AF1808" s="31">
        <f>AF1809</f>
        <v>0</v>
      </c>
      <c r="AG1808" s="31">
        <f t="shared" si="4391"/>
        <v>61540.300000000003</v>
      </c>
      <c r="AH1808" s="31">
        <f t="shared" si="4392"/>
        <v>43558</v>
      </c>
      <c r="AI1808" s="31">
        <f t="shared" si="4393"/>
        <v>0</v>
      </c>
      <c r="AJ1808" s="31">
        <f>AJ1809</f>
        <v>0</v>
      </c>
      <c r="AK1808" s="31">
        <f>AK1809</f>
        <v>0</v>
      </c>
      <c r="AL1808" s="31">
        <f>AL1809</f>
        <v>0</v>
      </c>
      <c r="AM1808" s="31">
        <f>AM1809</f>
        <v>0</v>
      </c>
      <c r="AN1808" s="31">
        <f>AN1809</f>
        <v>0</v>
      </c>
      <c r="AO1808" s="31">
        <f>AO1809</f>
        <v>0</v>
      </c>
      <c r="AP1808" s="31">
        <f>AP1809</f>
        <v>0</v>
      </c>
      <c r="AQ1808" s="31">
        <f>AQ1809</f>
        <v>0</v>
      </c>
      <c r="AR1808" s="31">
        <f>AR1809</f>
        <v>0</v>
      </c>
      <c r="AS1808" s="31">
        <f t="shared" si="4385"/>
        <v>61540.300000000003</v>
      </c>
      <c r="AT1808" s="31">
        <f t="shared" si="4386"/>
        <v>43558</v>
      </c>
      <c r="AU1808" s="31">
        <f t="shared" si="4387"/>
        <v>0</v>
      </c>
      <c r="AV1808" s="31">
        <f>AV1809</f>
        <v>0</v>
      </c>
      <c r="AW1808" s="32"/>
      <c r="AX1808" s="32"/>
      <c r="AY1808" s="1"/>
      <c r="AZ1808" s="1"/>
      <c r="BA1808" s="1"/>
      <c r="BB1808" s="1"/>
      <c r="BC1808" s="1"/>
      <c r="BD1808" s="1"/>
      <c r="BE1808" s="1"/>
    </row>
    <row r="1809" ht="31.5">
      <c r="A1809" s="29" t="s">
        <v>598</v>
      </c>
      <c r="B1809" s="29" t="s">
        <v>61</v>
      </c>
      <c r="C1809" s="29" t="s">
        <v>329</v>
      </c>
      <c r="D1809" s="29" t="s">
        <v>553</v>
      </c>
      <c r="E1809" s="36"/>
      <c r="F1809" s="30" t="s">
        <v>554</v>
      </c>
      <c r="G1809" s="31"/>
      <c r="H1809" s="31"/>
      <c r="I1809" s="31"/>
      <c r="J1809" s="31">
        <f>J1810+J1812+J1814+J1816+J1818+J1820</f>
        <v>61540.300000000003</v>
      </c>
      <c r="K1809" s="31">
        <f>K1810+K1812+K1814+K1816+K1818+K1820</f>
        <v>43558</v>
      </c>
      <c r="L1809" s="31">
        <f>L1810+L1812+L1814+L1816+L1818+L1820</f>
        <v>0</v>
      </c>
      <c r="M1809" s="31">
        <f t="shared" si="4394"/>
        <v>61540.300000000003</v>
      </c>
      <c r="N1809" s="31">
        <f t="shared" si="4395"/>
        <v>43558</v>
      </c>
      <c r="O1809" s="31">
        <f t="shared" si="4396"/>
        <v>0</v>
      </c>
      <c r="P1809" s="31">
        <f>P1810+P1812+P1814+P1816+P1818+P1820</f>
        <v>0</v>
      </c>
      <c r="Q1809" s="31">
        <f>Q1810+Q1812+Q1814+Q1816+Q1818+Q1820</f>
        <v>0</v>
      </c>
      <c r="R1809" s="31">
        <f>R1810+R1812+R1814+R1816+R1818+R1820</f>
        <v>0</v>
      </c>
      <c r="S1809" s="31">
        <f>S1810+S1812+S1814+S1816+S1818+S1820</f>
        <v>0</v>
      </c>
      <c r="T1809" s="31">
        <f>T1810+T1812+T1814+T1816+T1818+T1820</f>
        <v>0</v>
      </c>
      <c r="U1809" s="31">
        <f>U1810+U1812+U1814+U1816+U1818+U1820</f>
        <v>0</v>
      </c>
      <c r="V1809" s="31">
        <f>V1810+V1812+V1814+V1816+V1818+V1820</f>
        <v>0</v>
      </c>
      <c r="W1809" s="31">
        <f>W1810+W1812+W1814+W1816+W1818+W1820</f>
        <v>0</v>
      </c>
      <c r="X1809" s="31">
        <f>X1810+X1812+X1814+X1816+X1818+X1820</f>
        <v>0</v>
      </c>
      <c r="Y1809" s="31">
        <f>Y1810+Y1812+Y1814+Y1816+Y1818+Y1820</f>
        <v>0</v>
      </c>
      <c r="Z1809" s="31">
        <f>Z1810+Z1812+Z1814+Z1816+Z1818+Z1820</f>
        <v>0</v>
      </c>
      <c r="AA1809" s="31">
        <f>AA1810+AA1812+AA1814+AA1816+AA1818+AA1820</f>
        <v>0</v>
      </c>
      <c r="AB1809" s="31">
        <f>AB1810+AB1812+AB1814+AB1816+AB1818+AB1820</f>
        <v>0</v>
      </c>
      <c r="AC1809" s="31">
        <f t="shared" si="4388"/>
        <v>61540.300000000003</v>
      </c>
      <c r="AD1809" s="31">
        <f t="shared" si="4389"/>
        <v>43558</v>
      </c>
      <c r="AE1809" s="31">
        <f t="shared" si="4390"/>
        <v>0</v>
      </c>
      <c r="AF1809" s="31">
        <f>AF1810+AF1812+AF1814+AF1816+AF1818+AF1820</f>
        <v>0</v>
      </c>
      <c r="AG1809" s="31">
        <f t="shared" si="4391"/>
        <v>61540.300000000003</v>
      </c>
      <c r="AH1809" s="31">
        <f t="shared" si="4392"/>
        <v>43558</v>
      </c>
      <c r="AI1809" s="31">
        <f t="shared" si="4393"/>
        <v>0</v>
      </c>
      <c r="AJ1809" s="31">
        <f>AJ1810+AJ1812+AJ1814+AJ1816+AJ1818+AJ1820</f>
        <v>0</v>
      </c>
      <c r="AK1809" s="31">
        <f>AK1810+AK1812+AK1814+AK1816+AK1818+AK1820</f>
        <v>0</v>
      </c>
      <c r="AL1809" s="31">
        <f>AL1810+AL1812+AL1814+AL1816+AL1818+AL1820</f>
        <v>0</v>
      </c>
      <c r="AM1809" s="31">
        <f>AM1810+AM1812+AM1814+AM1816+AM1818+AM1820</f>
        <v>0</v>
      </c>
      <c r="AN1809" s="31">
        <f>AN1810+AN1812+AN1814+AN1816+AN1818+AN1820</f>
        <v>0</v>
      </c>
      <c r="AO1809" s="31">
        <f>AO1810+AO1812+AO1814+AO1816+AO1818+AO1820</f>
        <v>0</v>
      </c>
      <c r="AP1809" s="31">
        <f>AP1810+AP1812+AP1814+AP1816+AP1818+AP1820</f>
        <v>0</v>
      </c>
      <c r="AQ1809" s="31">
        <f>AQ1810+AQ1812+AQ1814+AQ1816+AQ1818+AQ1820</f>
        <v>0</v>
      </c>
      <c r="AR1809" s="31">
        <f>AR1810+AR1812+AR1814+AR1816+AR1818+AR1820</f>
        <v>0</v>
      </c>
      <c r="AS1809" s="31">
        <f t="shared" si="4385"/>
        <v>61540.300000000003</v>
      </c>
      <c r="AT1809" s="31">
        <f t="shared" si="4386"/>
        <v>43558</v>
      </c>
      <c r="AU1809" s="31">
        <f t="shared" si="4387"/>
        <v>0</v>
      </c>
      <c r="AV1809" s="31">
        <f>AV1810+AV1812+AV1814+AV1816+AV1818+AV1820</f>
        <v>0</v>
      </c>
      <c r="AW1809" s="32"/>
      <c r="AX1809" s="32"/>
      <c r="AY1809" s="1"/>
      <c r="AZ1809" s="1"/>
      <c r="BA1809" s="1"/>
      <c r="BB1809" s="1"/>
      <c r="BC1809" s="1"/>
      <c r="BD1809" s="1"/>
      <c r="BE1809" s="1"/>
    </row>
    <row r="1810" ht="31.5">
      <c r="A1810" s="29" t="s">
        <v>598</v>
      </c>
      <c r="B1810" s="29" t="s">
        <v>61</v>
      </c>
      <c r="C1810" s="29" t="s">
        <v>329</v>
      </c>
      <c r="D1810" s="29" t="s">
        <v>666</v>
      </c>
      <c r="E1810" s="36"/>
      <c r="F1810" s="30" t="s">
        <v>667</v>
      </c>
      <c r="G1810" s="31"/>
      <c r="H1810" s="31"/>
      <c r="I1810" s="31"/>
      <c r="J1810" s="31">
        <f>J1811</f>
        <v>0</v>
      </c>
      <c r="K1810" s="31">
        <f>K1811</f>
        <v>15093.6</v>
      </c>
      <c r="L1810" s="31">
        <f>L1811</f>
        <v>0</v>
      </c>
      <c r="M1810" s="31">
        <f t="shared" si="4394"/>
        <v>0</v>
      </c>
      <c r="N1810" s="31">
        <f t="shared" si="4395"/>
        <v>15093.6</v>
      </c>
      <c r="O1810" s="31">
        <f t="shared" si="4396"/>
        <v>0</v>
      </c>
      <c r="P1810" s="31">
        <f>P1811</f>
        <v>0</v>
      </c>
      <c r="Q1810" s="31">
        <f>Q1811</f>
        <v>0</v>
      </c>
      <c r="R1810" s="31">
        <f>R1811</f>
        <v>0</v>
      </c>
      <c r="S1810" s="31">
        <f>S1811</f>
        <v>0</v>
      </c>
      <c r="T1810" s="31">
        <f>T1811</f>
        <v>0</v>
      </c>
      <c r="U1810" s="31">
        <f>U1811</f>
        <v>0</v>
      </c>
      <c r="V1810" s="31">
        <f>V1811</f>
        <v>0</v>
      </c>
      <c r="W1810" s="31">
        <f>W1811</f>
        <v>0</v>
      </c>
      <c r="X1810" s="31">
        <f>X1811</f>
        <v>0</v>
      </c>
      <c r="Y1810" s="31">
        <f>Y1811</f>
        <v>0</v>
      </c>
      <c r="Z1810" s="31">
        <f>Z1811</f>
        <v>0</v>
      </c>
      <c r="AA1810" s="31">
        <f>AA1811</f>
        <v>0</v>
      </c>
      <c r="AB1810" s="31">
        <f>AB1811</f>
        <v>0</v>
      </c>
      <c r="AC1810" s="31">
        <f t="shared" si="4388"/>
        <v>0</v>
      </c>
      <c r="AD1810" s="31">
        <f t="shared" si="4389"/>
        <v>15093.6</v>
      </c>
      <c r="AE1810" s="31">
        <f t="shared" si="4390"/>
        <v>0</v>
      </c>
      <c r="AF1810" s="31">
        <f>AF1811</f>
        <v>0</v>
      </c>
      <c r="AG1810" s="31">
        <f t="shared" si="4391"/>
        <v>0</v>
      </c>
      <c r="AH1810" s="31">
        <f t="shared" si="4392"/>
        <v>15093.6</v>
      </c>
      <c r="AI1810" s="31">
        <f t="shared" si="4393"/>
        <v>0</v>
      </c>
      <c r="AJ1810" s="31">
        <f>AJ1811</f>
        <v>0</v>
      </c>
      <c r="AK1810" s="31">
        <f>AK1811</f>
        <v>0</v>
      </c>
      <c r="AL1810" s="31">
        <f>AL1811</f>
        <v>0</v>
      </c>
      <c r="AM1810" s="31">
        <f>AM1811</f>
        <v>0</v>
      </c>
      <c r="AN1810" s="31">
        <f>AN1811</f>
        <v>0</v>
      </c>
      <c r="AO1810" s="31">
        <f>AO1811</f>
        <v>0</v>
      </c>
      <c r="AP1810" s="31">
        <f>AP1811</f>
        <v>0</v>
      </c>
      <c r="AQ1810" s="31">
        <f>AQ1811</f>
        <v>0</v>
      </c>
      <c r="AR1810" s="31">
        <f>AR1811</f>
        <v>0</v>
      </c>
      <c r="AS1810" s="31">
        <f t="shared" si="4385"/>
        <v>0</v>
      </c>
      <c r="AT1810" s="31">
        <f t="shared" si="4386"/>
        <v>15093.6</v>
      </c>
      <c r="AU1810" s="31">
        <f t="shared" si="4387"/>
        <v>0</v>
      </c>
      <c r="AV1810" s="31">
        <f>AV1811</f>
        <v>0</v>
      </c>
      <c r="AW1810" s="32"/>
      <c r="AX1810" s="32"/>
      <c r="AY1810" s="1"/>
      <c r="AZ1810" s="1"/>
      <c r="BA1810" s="1"/>
      <c r="BB1810" s="1"/>
      <c r="BC1810" s="1"/>
      <c r="BD1810" s="1"/>
      <c r="BE1810" s="1"/>
    </row>
    <row r="1811" ht="31.5">
      <c r="A1811" s="29" t="s">
        <v>598</v>
      </c>
      <c r="B1811" s="29" t="s">
        <v>61</v>
      </c>
      <c r="C1811" s="29" t="s">
        <v>329</v>
      </c>
      <c r="D1811" s="29" t="s">
        <v>666</v>
      </c>
      <c r="E1811" s="29" t="s">
        <v>335</v>
      </c>
      <c r="F1811" s="30" t="s">
        <v>336</v>
      </c>
      <c r="G1811" s="31"/>
      <c r="H1811" s="31"/>
      <c r="I1811" s="31"/>
      <c r="J1811" s="31"/>
      <c r="K1811" s="33">
        <f>14846.2+247.4</f>
        <v>15093.6</v>
      </c>
      <c r="L1811" s="31"/>
      <c r="M1811" s="31">
        <f t="shared" si="4394"/>
        <v>0</v>
      </c>
      <c r="N1811" s="31">
        <f t="shared" si="4395"/>
        <v>15093.6</v>
      </c>
      <c r="O1811" s="31">
        <f t="shared" si="4396"/>
        <v>0</v>
      </c>
      <c r="P1811" s="31"/>
      <c r="Q1811" s="31"/>
      <c r="R1811" s="31"/>
      <c r="S1811" s="31"/>
      <c r="T1811" s="31"/>
      <c r="U1811" s="31"/>
      <c r="V1811" s="31"/>
      <c r="W1811" s="31"/>
      <c r="X1811" s="31"/>
      <c r="Y1811" s="31"/>
      <c r="Z1811" s="31"/>
      <c r="AA1811" s="31"/>
      <c r="AB1811" s="31"/>
      <c r="AC1811" s="31">
        <f t="shared" si="4388"/>
        <v>0</v>
      </c>
      <c r="AD1811" s="31">
        <f t="shared" si="4389"/>
        <v>15093.6</v>
      </c>
      <c r="AE1811" s="31">
        <f t="shared" si="4390"/>
        <v>0</v>
      </c>
      <c r="AF1811" s="31"/>
      <c r="AG1811" s="31">
        <f t="shared" si="4391"/>
        <v>0</v>
      </c>
      <c r="AH1811" s="31">
        <f t="shared" si="4392"/>
        <v>15093.6</v>
      </c>
      <c r="AI1811" s="31">
        <f t="shared" si="4393"/>
        <v>0</v>
      </c>
      <c r="AJ1811" s="31"/>
      <c r="AK1811" s="31"/>
      <c r="AL1811" s="31"/>
      <c r="AM1811" s="31"/>
      <c r="AN1811" s="31"/>
      <c r="AO1811" s="31"/>
      <c r="AP1811" s="31"/>
      <c r="AQ1811" s="31"/>
      <c r="AR1811" s="31"/>
      <c r="AS1811" s="31">
        <f t="shared" si="4385"/>
        <v>0</v>
      </c>
      <c r="AT1811" s="31">
        <f t="shared" si="4386"/>
        <v>15093.6</v>
      </c>
      <c r="AU1811" s="31">
        <f t="shared" si="4387"/>
        <v>0</v>
      </c>
      <c r="AV1811" s="31"/>
      <c r="AW1811" s="32"/>
      <c r="AX1811" s="32" t="s">
        <v>668</v>
      </c>
      <c r="AY1811" s="1"/>
      <c r="AZ1811" s="1"/>
      <c r="BA1811" s="1"/>
      <c r="BB1811" s="1"/>
      <c r="BC1811" s="1"/>
      <c r="BD1811" s="1"/>
      <c r="BE1811" s="1"/>
    </row>
    <row r="1812" ht="31.5">
      <c r="A1812" s="29" t="s">
        <v>598</v>
      </c>
      <c r="B1812" s="29" t="s">
        <v>61</v>
      </c>
      <c r="C1812" s="29" t="s">
        <v>329</v>
      </c>
      <c r="D1812" s="29" t="s">
        <v>669</v>
      </c>
      <c r="E1812" s="36"/>
      <c r="F1812" s="30" t="s">
        <v>670</v>
      </c>
      <c r="G1812" s="31"/>
      <c r="H1812" s="31"/>
      <c r="I1812" s="31"/>
      <c r="J1812" s="31">
        <f>J1813</f>
        <v>0</v>
      </c>
      <c r="K1812" s="31">
        <f>K1813</f>
        <v>4069.6999999999998</v>
      </c>
      <c r="L1812" s="31">
        <f>L1813</f>
        <v>0</v>
      </c>
      <c r="M1812" s="31">
        <f t="shared" si="4394"/>
        <v>0</v>
      </c>
      <c r="N1812" s="31">
        <f t="shared" si="4395"/>
        <v>4069.6999999999998</v>
      </c>
      <c r="O1812" s="31">
        <f t="shared" si="4396"/>
        <v>0</v>
      </c>
      <c r="P1812" s="31">
        <f>P1813</f>
        <v>0</v>
      </c>
      <c r="Q1812" s="31">
        <f>Q1813</f>
        <v>0</v>
      </c>
      <c r="R1812" s="31">
        <f>R1813</f>
        <v>0</v>
      </c>
      <c r="S1812" s="31">
        <f>S1813</f>
        <v>0</v>
      </c>
      <c r="T1812" s="31">
        <f>T1813</f>
        <v>0</v>
      </c>
      <c r="U1812" s="31">
        <f>U1813</f>
        <v>0</v>
      </c>
      <c r="V1812" s="31">
        <f>V1813</f>
        <v>0</v>
      </c>
      <c r="W1812" s="31">
        <f>W1813</f>
        <v>0</v>
      </c>
      <c r="X1812" s="31">
        <f>X1813</f>
        <v>0</v>
      </c>
      <c r="Y1812" s="31">
        <f>Y1813</f>
        <v>0</v>
      </c>
      <c r="Z1812" s="31">
        <f>Z1813</f>
        <v>0</v>
      </c>
      <c r="AA1812" s="31">
        <f>AA1813</f>
        <v>0</v>
      </c>
      <c r="AB1812" s="31">
        <f>AB1813</f>
        <v>0</v>
      </c>
      <c r="AC1812" s="31">
        <f t="shared" si="4388"/>
        <v>0</v>
      </c>
      <c r="AD1812" s="31">
        <f t="shared" si="4389"/>
        <v>4069.6999999999998</v>
      </c>
      <c r="AE1812" s="31">
        <f t="shared" si="4390"/>
        <v>0</v>
      </c>
      <c r="AF1812" s="31">
        <f>AF1813</f>
        <v>0</v>
      </c>
      <c r="AG1812" s="31">
        <f t="shared" si="4391"/>
        <v>0</v>
      </c>
      <c r="AH1812" s="31">
        <f t="shared" si="4392"/>
        <v>4069.6999999999998</v>
      </c>
      <c r="AI1812" s="31">
        <f t="shared" si="4393"/>
        <v>0</v>
      </c>
      <c r="AJ1812" s="31">
        <f>AJ1813</f>
        <v>0</v>
      </c>
      <c r="AK1812" s="31">
        <f>AK1813</f>
        <v>0</v>
      </c>
      <c r="AL1812" s="31">
        <f>AL1813</f>
        <v>0</v>
      </c>
      <c r="AM1812" s="31">
        <f>AM1813</f>
        <v>0</v>
      </c>
      <c r="AN1812" s="31">
        <f>AN1813</f>
        <v>0</v>
      </c>
      <c r="AO1812" s="31">
        <f>AO1813</f>
        <v>0</v>
      </c>
      <c r="AP1812" s="31">
        <f>AP1813</f>
        <v>0</v>
      </c>
      <c r="AQ1812" s="31">
        <f>AQ1813</f>
        <v>0</v>
      </c>
      <c r="AR1812" s="31">
        <f>AR1813</f>
        <v>0</v>
      </c>
      <c r="AS1812" s="31">
        <f t="shared" si="4385"/>
        <v>0</v>
      </c>
      <c r="AT1812" s="31">
        <f t="shared" si="4386"/>
        <v>4069.6999999999998</v>
      </c>
      <c r="AU1812" s="31">
        <f t="shared" si="4387"/>
        <v>0</v>
      </c>
      <c r="AV1812" s="31">
        <f>AV1813</f>
        <v>0</v>
      </c>
      <c r="AW1812" s="32"/>
      <c r="AX1812" s="32"/>
      <c r="AY1812" s="1"/>
      <c r="AZ1812" s="1"/>
      <c r="BA1812" s="1"/>
      <c r="BB1812" s="1"/>
      <c r="BC1812" s="1"/>
      <c r="BD1812" s="1"/>
      <c r="BE1812" s="1"/>
    </row>
    <row r="1813" ht="31.5">
      <c r="A1813" s="29" t="s">
        <v>598</v>
      </c>
      <c r="B1813" s="29" t="s">
        <v>61</v>
      </c>
      <c r="C1813" s="29" t="s">
        <v>329</v>
      </c>
      <c r="D1813" s="29" t="s">
        <v>669</v>
      </c>
      <c r="E1813" s="29" t="s">
        <v>335</v>
      </c>
      <c r="F1813" s="30" t="s">
        <v>336</v>
      </c>
      <c r="G1813" s="31"/>
      <c r="H1813" s="31"/>
      <c r="I1813" s="31"/>
      <c r="J1813" s="31"/>
      <c r="K1813" s="33">
        <f>4003+66.7</f>
        <v>4069.6999999999998</v>
      </c>
      <c r="L1813" s="31"/>
      <c r="M1813" s="31">
        <f t="shared" si="4394"/>
        <v>0</v>
      </c>
      <c r="N1813" s="31">
        <f t="shared" si="4395"/>
        <v>4069.6999999999998</v>
      </c>
      <c r="O1813" s="31">
        <f t="shared" si="4396"/>
        <v>0</v>
      </c>
      <c r="P1813" s="31"/>
      <c r="Q1813" s="31"/>
      <c r="R1813" s="31"/>
      <c r="S1813" s="31"/>
      <c r="T1813" s="31"/>
      <c r="U1813" s="31"/>
      <c r="V1813" s="31"/>
      <c r="W1813" s="31"/>
      <c r="X1813" s="31"/>
      <c r="Y1813" s="31"/>
      <c r="Z1813" s="31"/>
      <c r="AA1813" s="31"/>
      <c r="AB1813" s="31"/>
      <c r="AC1813" s="31">
        <f t="shared" si="4388"/>
        <v>0</v>
      </c>
      <c r="AD1813" s="31">
        <f t="shared" si="4389"/>
        <v>4069.6999999999998</v>
      </c>
      <c r="AE1813" s="31">
        <f t="shared" si="4390"/>
        <v>0</v>
      </c>
      <c r="AF1813" s="31"/>
      <c r="AG1813" s="31">
        <f t="shared" si="4391"/>
        <v>0</v>
      </c>
      <c r="AH1813" s="31">
        <f t="shared" si="4392"/>
        <v>4069.6999999999998</v>
      </c>
      <c r="AI1813" s="31">
        <f t="shared" si="4393"/>
        <v>0</v>
      </c>
      <c r="AJ1813" s="31"/>
      <c r="AK1813" s="31"/>
      <c r="AL1813" s="31"/>
      <c r="AM1813" s="31"/>
      <c r="AN1813" s="31"/>
      <c r="AO1813" s="31"/>
      <c r="AP1813" s="31"/>
      <c r="AQ1813" s="31"/>
      <c r="AR1813" s="31"/>
      <c r="AS1813" s="31">
        <f t="shared" si="4385"/>
        <v>0</v>
      </c>
      <c r="AT1813" s="31">
        <f t="shared" si="4386"/>
        <v>4069.6999999999998</v>
      </c>
      <c r="AU1813" s="31">
        <f t="shared" si="4387"/>
        <v>0</v>
      </c>
      <c r="AV1813" s="31"/>
      <c r="AW1813" s="32"/>
      <c r="AX1813" s="32" t="s">
        <v>671</v>
      </c>
      <c r="AY1813" s="1"/>
      <c r="AZ1813" s="1"/>
      <c r="BA1813" s="1"/>
      <c r="BB1813" s="1"/>
      <c r="BC1813" s="1"/>
      <c r="BD1813" s="1"/>
      <c r="BE1813" s="1"/>
    </row>
    <row r="1814" ht="31.5">
      <c r="A1814" s="29" t="s">
        <v>598</v>
      </c>
      <c r="B1814" s="29" t="s">
        <v>61</v>
      </c>
      <c r="C1814" s="29" t="s">
        <v>329</v>
      </c>
      <c r="D1814" s="29" t="s">
        <v>672</v>
      </c>
      <c r="E1814" s="36"/>
      <c r="F1814" s="30" t="s">
        <v>673</v>
      </c>
      <c r="G1814" s="31"/>
      <c r="H1814" s="31"/>
      <c r="I1814" s="31"/>
      <c r="J1814" s="31">
        <f>J1815</f>
        <v>16139.5</v>
      </c>
      <c r="K1814" s="31">
        <f>K1815</f>
        <v>0</v>
      </c>
      <c r="L1814" s="31">
        <f>L1815</f>
        <v>0</v>
      </c>
      <c r="M1814" s="31">
        <f t="shared" si="4394"/>
        <v>16139.5</v>
      </c>
      <c r="N1814" s="31">
        <f t="shared" si="4395"/>
        <v>0</v>
      </c>
      <c r="O1814" s="31">
        <f t="shared" si="4396"/>
        <v>0</v>
      </c>
      <c r="P1814" s="31">
        <f>P1815</f>
        <v>0</v>
      </c>
      <c r="Q1814" s="31">
        <f>Q1815</f>
        <v>0</v>
      </c>
      <c r="R1814" s="31">
        <f>R1815</f>
        <v>0</v>
      </c>
      <c r="S1814" s="31">
        <f>S1815</f>
        <v>0</v>
      </c>
      <c r="T1814" s="31">
        <f>T1815</f>
        <v>0</v>
      </c>
      <c r="U1814" s="31">
        <f>U1815</f>
        <v>0</v>
      </c>
      <c r="V1814" s="31">
        <f>V1815</f>
        <v>0</v>
      </c>
      <c r="W1814" s="31">
        <f>W1815</f>
        <v>0</v>
      </c>
      <c r="X1814" s="31">
        <f>X1815</f>
        <v>0</v>
      </c>
      <c r="Y1814" s="31">
        <f>Y1815</f>
        <v>0</v>
      </c>
      <c r="Z1814" s="31">
        <f>Z1815</f>
        <v>0</v>
      </c>
      <c r="AA1814" s="31">
        <f>AA1815</f>
        <v>0</v>
      </c>
      <c r="AB1814" s="31">
        <f>AB1815</f>
        <v>0</v>
      </c>
      <c r="AC1814" s="31">
        <f t="shared" si="4388"/>
        <v>16139.5</v>
      </c>
      <c r="AD1814" s="31">
        <f t="shared" si="4389"/>
        <v>0</v>
      </c>
      <c r="AE1814" s="31">
        <f t="shared" si="4390"/>
        <v>0</v>
      </c>
      <c r="AF1814" s="31">
        <f>AF1815</f>
        <v>0</v>
      </c>
      <c r="AG1814" s="31">
        <f t="shared" si="4391"/>
        <v>16139.5</v>
      </c>
      <c r="AH1814" s="31">
        <f t="shared" si="4392"/>
        <v>0</v>
      </c>
      <c r="AI1814" s="31">
        <f t="shared" si="4393"/>
        <v>0</v>
      </c>
      <c r="AJ1814" s="31">
        <f>AJ1815</f>
        <v>0</v>
      </c>
      <c r="AK1814" s="31">
        <f>AK1815</f>
        <v>0</v>
      </c>
      <c r="AL1814" s="31">
        <f>AL1815</f>
        <v>0</v>
      </c>
      <c r="AM1814" s="31">
        <f>AM1815</f>
        <v>0</v>
      </c>
      <c r="AN1814" s="31">
        <f>AN1815</f>
        <v>0</v>
      </c>
      <c r="AO1814" s="31">
        <f>AO1815</f>
        <v>0</v>
      </c>
      <c r="AP1814" s="31">
        <f>AP1815</f>
        <v>0</v>
      </c>
      <c r="AQ1814" s="31">
        <f>AQ1815</f>
        <v>0</v>
      </c>
      <c r="AR1814" s="31">
        <f>AR1815</f>
        <v>0</v>
      </c>
      <c r="AS1814" s="31">
        <f t="shared" si="4385"/>
        <v>16139.5</v>
      </c>
      <c r="AT1814" s="31">
        <f t="shared" si="4386"/>
        <v>0</v>
      </c>
      <c r="AU1814" s="31">
        <f t="shared" si="4387"/>
        <v>0</v>
      </c>
      <c r="AV1814" s="31">
        <f>AV1815</f>
        <v>0</v>
      </c>
      <c r="AW1814" s="32"/>
      <c r="AX1814" s="32"/>
      <c r="AY1814" s="1"/>
      <c r="AZ1814" s="1"/>
      <c r="BA1814" s="1"/>
      <c r="BB1814" s="1"/>
      <c r="BC1814" s="1"/>
      <c r="BD1814" s="1"/>
      <c r="BE1814" s="1"/>
    </row>
    <row r="1815" ht="31.5">
      <c r="A1815" s="29" t="s">
        <v>598</v>
      </c>
      <c r="B1815" s="29" t="s">
        <v>61</v>
      </c>
      <c r="C1815" s="29" t="s">
        <v>329</v>
      </c>
      <c r="D1815" s="29" t="s">
        <v>672</v>
      </c>
      <c r="E1815" s="29" t="s">
        <v>335</v>
      </c>
      <c r="F1815" s="30" t="s">
        <v>336</v>
      </c>
      <c r="G1815" s="31"/>
      <c r="H1815" s="31"/>
      <c r="I1815" s="31"/>
      <c r="J1815" s="33">
        <f>15746.5+393</f>
        <v>16139.5</v>
      </c>
      <c r="K1815" s="31"/>
      <c r="L1815" s="31"/>
      <c r="M1815" s="31">
        <f t="shared" si="4394"/>
        <v>16139.5</v>
      </c>
      <c r="N1815" s="31">
        <f t="shared" si="4395"/>
        <v>0</v>
      </c>
      <c r="O1815" s="31">
        <f t="shared" si="4396"/>
        <v>0</v>
      </c>
      <c r="P1815" s="31"/>
      <c r="Q1815" s="31"/>
      <c r="R1815" s="31"/>
      <c r="S1815" s="31"/>
      <c r="T1815" s="31"/>
      <c r="U1815" s="31"/>
      <c r="V1815" s="31"/>
      <c r="W1815" s="31"/>
      <c r="X1815" s="31"/>
      <c r="Y1815" s="31"/>
      <c r="Z1815" s="31"/>
      <c r="AA1815" s="31"/>
      <c r="AB1815" s="31"/>
      <c r="AC1815" s="31">
        <f t="shared" si="4388"/>
        <v>16139.5</v>
      </c>
      <c r="AD1815" s="31">
        <f t="shared" si="4389"/>
        <v>0</v>
      </c>
      <c r="AE1815" s="31">
        <f t="shared" si="4390"/>
        <v>0</v>
      </c>
      <c r="AF1815" s="31"/>
      <c r="AG1815" s="31">
        <f t="shared" si="4391"/>
        <v>16139.5</v>
      </c>
      <c r="AH1815" s="31">
        <f t="shared" si="4392"/>
        <v>0</v>
      </c>
      <c r="AI1815" s="31">
        <f t="shared" si="4393"/>
        <v>0</v>
      </c>
      <c r="AJ1815" s="31"/>
      <c r="AK1815" s="31"/>
      <c r="AL1815" s="31"/>
      <c r="AM1815" s="31"/>
      <c r="AN1815" s="31"/>
      <c r="AO1815" s="31"/>
      <c r="AP1815" s="31"/>
      <c r="AQ1815" s="31"/>
      <c r="AR1815" s="31"/>
      <c r="AS1815" s="31">
        <f t="shared" si="4385"/>
        <v>16139.5</v>
      </c>
      <c r="AT1815" s="31">
        <f t="shared" si="4386"/>
        <v>0</v>
      </c>
      <c r="AU1815" s="31">
        <f t="shared" si="4387"/>
        <v>0</v>
      </c>
      <c r="AV1815" s="31"/>
      <c r="AW1815" s="32"/>
      <c r="AX1815" s="32" t="s">
        <v>674</v>
      </c>
      <c r="AY1815" s="1"/>
      <c r="AZ1815" s="1"/>
      <c r="BA1815" s="1"/>
      <c r="BB1815" s="1"/>
      <c r="BC1815" s="1"/>
      <c r="BD1815" s="1"/>
      <c r="BE1815" s="1"/>
    </row>
    <row r="1816" ht="31.5">
      <c r="A1816" s="29" t="s">
        <v>598</v>
      </c>
      <c r="B1816" s="29" t="s">
        <v>61</v>
      </c>
      <c r="C1816" s="29" t="s">
        <v>329</v>
      </c>
      <c r="D1816" s="29" t="s">
        <v>675</v>
      </c>
      <c r="E1816" s="36"/>
      <c r="F1816" s="30" t="s">
        <v>676</v>
      </c>
      <c r="G1816" s="31"/>
      <c r="H1816" s="31"/>
      <c r="I1816" s="31"/>
      <c r="J1816" s="31">
        <f>J1817</f>
        <v>29143.799999999999</v>
      </c>
      <c r="K1816" s="31">
        <f>K1817</f>
        <v>0</v>
      </c>
      <c r="L1816" s="31">
        <f>L1817</f>
        <v>0</v>
      </c>
      <c r="M1816" s="31">
        <f t="shared" si="4394"/>
        <v>29143.799999999999</v>
      </c>
      <c r="N1816" s="31">
        <f t="shared" si="4395"/>
        <v>0</v>
      </c>
      <c r="O1816" s="31">
        <f t="shared" si="4396"/>
        <v>0</v>
      </c>
      <c r="P1816" s="31">
        <f>P1817</f>
        <v>0</v>
      </c>
      <c r="Q1816" s="31">
        <f>Q1817</f>
        <v>0</v>
      </c>
      <c r="R1816" s="31">
        <f>R1817</f>
        <v>0</v>
      </c>
      <c r="S1816" s="31">
        <f>S1817</f>
        <v>0</v>
      </c>
      <c r="T1816" s="31">
        <f>T1817</f>
        <v>0</v>
      </c>
      <c r="U1816" s="31">
        <f>U1817</f>
        <v>0</v>
      </c>
      <c r="V1816" s="31">
        <f>V1817</f>
        <v>0</v>
      </c>
      <c r="W1816" s="31">
        <f>W1817</f>
        <v>0</v>
      </c>
      <c r="X1816" s="31">
        <f>X1817</f>
        <v>0</v>
      </c>
      <c r="Y1816" s="31">
        <f>Y1817</f>
        <v>0</v>
      </c>
      <c r="Z1816" s="31">
        <f>Z1817</f>
        <v>0</v>
      </c>
      <c r="AA1816" s="31">
        <f>AA1817</f>
        <v>0</v>
      </c>
      <c r="AB1816" s="31">
        <f>AB1817</f>
        <v>0</v>
      </c>
      <c r="AC1816" s="31">
        <f t="shared" si="4388"/>
        <v>29143.799999999999</v>
      </c>
      <c r="AD1816" s="31">
        <f t="shared" si="4389"/>
        <v>0</v>
      </c>
      <c r="AE1816" s="31">
        <f t="shared" si="4390"/>
        <v>0</v>
      </c>
      <c r="AF1816" s="31">
        <f>AF1817</f>
        <v>0</v>
      </c>
      <c r="AG1816" s="31">
        <f t="shared" si="4391"/>
        <v>29143.799999999999</v>
      </c>
      <c r="AH1816" s="31">
        <f t="shared" si="4392"/>
        <v>0</v>
      </c>
      <c r="AI1816" s="31">
        <f t="shared" si="4393"/>
        <v>0</v>
      </c>
      <c r="AJ1816" s="31">
        <f>AJ1817</f>
        <v>0</v>
      </c>
      <c r="AK1816" s="31">
        <f>AK1817</f>
        <v>0</v>
      </c>
      <c r="AL1816" s="31">
        <f>AL1817</f>
        <v>0</v>
      </c>
      <c r="AM1816" s="31">
        <f>AM1817</f>
        <v>0</v>
      </c>
      <c r="AN1816" s="31">
        <f>AN1817</f>
        <v>0</v>
      </c>
      <c r="AO1816" s="31">
        <f>AO1817</f>
        <v>0</v>
      </c>
      <c r="AP1816" s="31">
        <f>AP1817</f>
        <v>0</v>
      </c>
      <c r="AQ1816" s="31">
        <f>AQ1817</f>
        <v>0</v>
      </c>
      <c r="AR1816" s="31">
        <f>AR1817</f>
        <v>0</v>
      </c>
      <c r="AS1816" s="31">
        <f t="shared" si="4385"/>
        <v>29143.799999999999</v>
      </c>
      <c r="AT1816" s="31">
        <f t="shared" si="4386"/>
        <v>0</v>
      </c>
      <c r="AU1816" s="31">
        <f t="shared" si="4387"/>
        <v>0</v>
      </c>
      <c r="AV1816" s="31">
        <f>AV1817</f>
        <v>0</v>
      </c>
      <c r="AW1816" s="32"/>
      <c r="AX1816" s="32"/>
      <c r="AY1816" s="1"/>
      <c r="AZ1816" s="1"/>
      <c r="BA1816" s="1"/>
      <c r="BB1816" s="1"/>
      <c r="BC1816" s="1"/>
      <c r="BD1816" s="1"/>
      <c r="BE1816" s="1"/>
    </row>
    <row r="1817" ht="31.5">
      <c r="A1817" s="29" t="s">
        <v>598</v>
      </c>
      <c r="B1817" s="29" t="s">
        <v>61</v>
      </c>
      <c r="C1817" s="29" t="s">
        <v>329</v>
      </c>
      <c r="D1817" s="29" t="s">
        <v>675</v>
      </c>
      <c r="E1817" s="29" t="s">
        <v>335</v>
      </c>
      <c r="F1817" s="30" t="s">
        <v>336</v>
      </c>
      <c r="G1817" s="31"/>
      <c r="H1817" s="31"/>
      <c r="I1817" s="31"/>
      <c r="J1817" s="33">
        <f>28666.1+477.7</f>
        <v>29143.799999999999</v>
      </c>
      <c r="K1817" s="31"/>
      <c r="L1817" s="31"/>
      <c r="M1817" s="31">
        <f t="shared" si="4394"/>
        <v>29143.799999999999</v>
      </c>
      <c r="N1817" s="31">
        <f t="shared" si="4395"/>
        <v>0</v>
      </c>
      <c r="O1817" s="31">
        <f t="shared" si="4396"/>
        <v>0</v>
      </c>
      <c r="P1817" s="31"/>
      <c r="Q1817" s="31"/>
      <c r="R1817" s="31"/>
      <c r="S1817" s="31"/>
      <c r="T1817" s="31"/>
      <c r="U1817" s="31"/>
      <c r="V1817" s="31"/>
      <c r="W1817" s="31"/>
      <c r="X1817" s="31"/>
      <c r="Y1817" s="31"/>
      <c r="Z1817" s="31"/>
      <c r="AA1817" s="31"/>
      <c r="AB1817" s="31"/>
      <c r="AC1817" s="31">
        <f t="shared" si="4388"/>
        <v>29143.799999999999</v>
      </c>
      <c r="AD1817" s="31">
        <f t="shared" si="4389"/>
        <v>0</v>
      </c>
      <c r="AE1817" s="31">
        <f t="shared" si="4390"/>
        <v>0</v>
      </c>
      <c r="AF1817" s="31"/>
      <c r="AG1817" s="31">
        <f t="shared" si="4391"/>
        <v>29143.799999999999</v>
      </c>
      <c r="AH1817" s="31">
        <f t="shared" si="4392"/>
        <v>0</v>
      </c>
      <c r="AI1817" s="31">
        <f t="shared" si="4393"/>
        <v>0</v>
      </c>
      <c r="AJ1817" s="31"/>
      <c r="AK1817" s="31"/>
      <c r="AL1817" s="31"/>
      <c r="AM1817" s="31"/>
      <c r="AN1817" s="31"/>
      <c r="AO1817" s="31"/>
      <c r="AP1817" s="31"/>
      <c r="AQ1817" s="31"/>
      <c r="AR1817" s="31"/>
      <c r="AS1817" s="31">
        <f t="shared" si="4385"/>
        <v>29143.799999999999</v>
      </c>
      <c r="AT1817" s="31">
        <f t="shared" si="4386"/>
        <v>0</v>
      </c>
      <c r="AU1817" s="31">
        <f t="shared" si="4387"/>
        <v>0</v>
      </c>
      <c r="AV1817" s="31"/>
      <c r="AW1817" s="32"/>
      <c r="AX1817" s="32" t="s">
        <v>677</v>
      </c>
      <c r="AY1817" s="1"/>
      <c r="AZ1817" s="1"/>
      <c r="BA1817" s="1"/>
      <c r="BB1817" s="1"/>
      <c r="BC1817" s="1"/>
      <c r="BD1817" s="1"/>
      <c r="BE1817" s="1"/>
    </row>
    <row r="1818" ht="30">
      <c r="A1818" s="29" t="s">
        <v>598</v>
      </c>
      <c r="B1818" s="29" t="s">
        <v>61</v>
      </c>
      <c r="C1818" s="29" t="s">
        <v>329</v>
      </c>
      <c r="D1818" s="29" t="s">
        <v>678</v>
      </c>
      <c r="E1818" s="36"/>
      <c r="F1818" s="30" t="s">
        <v>679</v>
      </c>
      <c r="G1818" s="31"/>
      <c r="H1818" s="31"/>
      <c r="I1818" s="31"/>
      <c r="J1818" s="33">
        <f>J1819</f>
        <v>16257</v>
      </c>
      <c r="K1818" s="33">
        <f>K1819</f>
        <v>0</v>
      </c>
      <c r="L1818" s="33">
        <f>L1819</f>
        <v>0</v>
      </c>
      <c r="M1818" s="31">
        <f t="shared" si="4394"/>
        <v>16257</v>
      </c>
      <c r="N1818" s="31">
        <f t="shared" si="4395"/>
        <v>0</v>
      </c>
      <c r="O1818" s="31">
        <f t="shared" si="4396"/>
        <v>0</v>
      </c>
      <c r="P1818" s="33">
        <f>P1819</f>
        <v>0</v>
      </c>
      <c r="Q1818" s="33">
        <f>Q1819</f>
        <v>0</v>
      </c>
      <c r="R1818" s="33">
        <f>R1819</f>
        <v>0</v>
      </c>
      <c r="S1818" s="33">
        <f>S1819</f>
        <v>0</v>
      </c>
      <c r="T1818" s="33">
        <f>T1819</f>
        <v>0</v>
      </c>
      <c r="U1818" s="33">
        <f>U1819</f>
        <v>0</v>
      </c>
      <c r="V1818" s="33">
        <f>V1819</f>
        <v>0</v>
      </c>
      <c r="W1818" s="33">
        <f>W1819</f>
        <v>0</v>
      </c>
      <c r="X1818" s="33">
        <f>X1819</f>
        <v>0</v>
      </c>
      <c r="Y1818" s="33">
        <f>Y1819</f>
        <v>0</v>
      </c>
      <c r="Z1818" s="33">
        <f>Z1819</f>
        <v>0</v>
      </c>
      <c r="AA1818" s="33">
        <f>AA1819</f>
        <v>0</v>
      </c>
      <c r="AB1818" s="33">
        <f>AB1819</f>
        <v>0</v>
      </c>
      <c r="AC1818" s="33">
        <f t="shared" si="4388"/>
        <v>16257</v>
      </c>
      <c r="AD1818" s="33">
        <f t="shared" si="4389"/>
        <v>0</v>
      </c>
      <c r="AE1818" s="33">
        <f t="shared" si="4390"/>
        <v>0</v>
      </c>
      <c r="AF1818" s="33">
        <f>AF1819</f>
        <v>0</v>
      </c>
      <c r="AG1818" s="33">
        <f t="shared" si="4391"/>
        <v>16257</v>
      </c>
      <c r="AH1818" s="33">
        <f t="shared" si="4392"/>
        <v>0</v>
      </c>
      <c r="AI1818" s="33">
        <f t="shared" si="4393"/>
        <v>0</v>
      </c>
      <c r="AJ1818" s="33">
        <f>AJ1819</f>
        <v>0</v>
      </c>
      <c r="AK1818" s="33">
        <f>AK1819</f>
        <v>0</v>
      </c>
      <c r="AL1818" s="33">
        <f>AL1819</f>
        <v>0</v>
      </c>
      <c r="AM1818" s="33">
        <f>AM1819</f>
        <v>0</v>
      </c>
      <c r="AN1818" s="33">
        <f>AN1819</f>
        <v>0</v>
      </c>
      <c r="AO1818" s="33">
        <f>AO1819</f>
        <v>0</v>
      </c>
      <c r="AP1818" s="33">
        <f>AP1819</f>
        <v>0</v>
      </c>
      <c r="AQ1818" s="33">
        <f>AQ1819</f>
        <v>0</v>
      </c>
      <c r="AR1818" s="33">
        <f>AR1819</f>
        <v>0</v>
      </c>
      <c r="AS1818" s="33">
        <f t="shared" si="4385"/>
        <v>16257</v>
      </c>
      <c r="AT1818" s="33">
        <f t="shared" si="4386"/>
        <v>0</v>
      </c>
      <c r="AU1818" s="33">
        <f t="shared" si="4387"/>
        <v>0</v>
      </c>
      <c r="AV1818" s="33">
        <f>AV1819</f>
        <v>0</v>
      </c>
      <c r="AW1818" s="32"/>
      <c r="AX1818" s="32"/>
      <c r="AY1818" s="1"/>
      <c r="AZ1818" s="1"/>
      <c r="BA1818" s="1"/>
      <c r="BB1818" s="1"/>
      <c r="BC1818" s="1"/>
      <c r="BD1818" s="1"/>
      <c r="BE1818" s="1"/>
    </row>
    <row r="1819" ht="30">
      <c r="A1819" s="29" t="s">
        <v>598</v>
      </c>
      <c r="B1819" s="29" t="s">
        <v>61</v>
      </c>
      <c r="C1819" s="29" t="s">
        <v>329</v>
      </c>
      <c r="D1819" s="29" t="s">
        <v>678</v>
      </c>
      <c r="E1819" s="29" t="s">
        <v>335</v>
      </c>
      <c r="F1819" s="30" t="s">
        <v>336</v>
      </c>
      <c r="G1819" s="31"/>
      <c r="H1819" s="31"/>
      <c r="I1819" s="31"/>
      <c r="J1819" s="33">
        <v>16257</v>
      </c>
      <c r="K1819" s="31"/>
      <c r="L1819" s="31"/>
      <c r="M1819" s="31">
        <f t="shared" si="4394"/>
        <v>16257</v>
      </c>
      <c r="N1819" s="31">
        <f t="shared" si="4395"/>
        <v>0</v>
      </c>
      <c r="O1819" s="31">
        <f t="shared" si="4396"/>
        <v>0</v>
      </c>
      <c r="P1819" s="31"/>
      <c r="Q1819" s="31"/>
      <c r="R1819" s="31"/>
      <c r="S1819" s="31"/>
      <c r="T1819" s="31"/>
      <c r="U1819" s="31"/>
      <c r="V1819" s="31"/>
      <c r="W1819" s="31"/>
      <c r="X1819" s="31"/>
      <c r="Y1819" s="31"/>
      <c r="Z1819" s="31"/>
      <c r="AA1819" s="31"/>
      <c r="AB1819" s="31"/>
      <c r="AC1819" s="31">
        <f t="shared" si="4388"/>
        <v>16257</v>
      </c>
      <c r="AD1819" s="31">
        <f t="shared" si="4389"/>
        <v>0</v>
      </c>
      <c r="AE1819" s="31">
        <f t="shared" si="4390"/>
        <v>0</v>
      </c>
      <c r="AF1819" s="31"/>
      <c r="AG1819" s="31">
        <f t="shared" si="4391"/>
        <v>16257</v>
      </c>
      <c r="AH1819" s="31">
        <f t="shared" si="4392"/>
        <v>0</v>
      </c>
      <c r="AI1819" s="31">
        <f t="shared" si="4393"/>
        <v>0</v>
      </c>
      <c r="AJ1819" s="31"/>
      <c r="AK1819" s="31"/>
      <c r="AL1819" s="31"/>
      <c r="AM1819" s="31"/>
      <c r="AN1819" s="31"/>
      <c r="AO1819" s="31"/>
      <c r="AP1819" s="31"/>
      <c r="AQ1819" s="31"/>
      <c r="AR1819" s="31"/>
      <c r="AS1819" s="31">
        <f t="shared" si="4385"/>
        <v>16257</v>
      </c>
      <c r="AT1819" s="31">
        <f t="shared" si="4386"/>
        <v>0</v>
      </c>
      <c r="AU1819" s="31">
        <f t="shared" si="4387"/>
        <v>0</v>
      </c>
      <c r="AV1819" s="31"/>
      <c r="AW1819" s="32"/>
      <c r="AX1819" s="32">
        <v>114</v>
      </c>
      <c r="AY1819" s="1"/>
      <c r="AZ1819" s="1"/>
      <c r="BA1819" s="1"/>
      <c r="BB1819" s="1"/>
      <c r="BC1819" s="1"/>
      <c r="BD1819" s="1"/>
      <c r="BE1819" s="1"/>
    </row>
    <row r="1820" ht="45">
      <c r="A1820" s="29" t="s">
        <v>598</v>
      </c>
      <c r="B1820" s="29" t="s">
        <v>61</v>
      </c>
      <c r="C1820" s="29" t="s">
        <v>329</v>
      </c>
      <c r="D1820" s="29" t="s">
        <v>680</v>
      </c>
      <c r="E1820" s="36"/>
      <c r="F1820" s="30" t="s">
        <v>681</v>
      </c>
      <c r="G1820" s="31"/>
      <c r="H1820" s="31"/>
      <c r="I1820" s="31"/>
      <c r="J1820" s="33">
        <f>J1821</f>
        <v>0</v>
      </c>
      <c r="K1820" s="33">
        <f>K1821</f>
        <v>24394.700000000001</v>
      </c>
      <c r="L1820" s="33">
        <f>L1821</f>
        <v>0</v>
      </c>
      <c r="M1820" s="31">
        <f t="shared" si="4394"/>
        <v>0</v>
      </c>
      <c r="N1820" s="31">
        <f t="shared" si="4395"/>
        <v>24394.700000000001</v>
      </c>
      <c r="O1820" s="31">
        <f t="shared" si="4396"/>
        <v>0</v>
      </c>
      <c r="P1820" s="33">
        <f>P1821</f>
        <v>0</v>
      </c>
      <c r="Q1820" s="33">
        <f>Q1821</f>
        <v>0</v>
      </c>
      <c r="R1820" s="33">
        <f>R1821</f>
        <v>0</v>
      </c>
      <c r="S1820" s="33">
        <f>S1821</f>
        <v>0</v>
      </c>
      <c r="T1820" s="33">
        <f>T1821</f>
        <v>0</v>
      </c>
      <c r="U1820" s="33">
        <f>U1821</f>
        <v>0</v>
      </c>
      <c r="V1820" s="33">
        <f>V1821</f>
        <v>0</v>
      </c>
      <c r="W1820" s="33">
        <f>W1821</f>
        <v>0</v>
      </c>
      <c r="X1820" s="33">
        <f>X1821</f>
        <v>0</v>
      </c>
      <c r="Y1820" s="33">
        <f>Y1821</f>
        <v>0</v>
      </c>
      <c r="Z1820" s="33">
        <f>Z1821</f>
        <v>0</v>
      </c>
      <c r="AA1820" s="33">
        <f>AA1821</f>
        <v>0</v>
      </c>
      <c r="AB1820" s="33">
        <f>AB1821</f>
        <v>0</v>
      </c>
      <c r="AC1820" s="33">
        <f t="shared" si="4388"/>
        <v>0</v>
      </c>
      <c r="AD1820" s="33">
        <f t="shared" si="4389"/>
        <v>24394.700000000001</v>
      </c>
      <c r="AE1820" s="33">
        <f t="shared" si="4390"/>
        <v>0</v>
      </c>
      <c r="AF1820" s="33">
        <f>AF1821</f>
        <v>0</v>
      </c>
      <c r="AG1820" s="33">
        <f t="shared" si="4391"/>
        <v>0</v>
      </c>
      <c r="AH1820" s="33">
        <f t="shared" si="4392"/>
        <v>24394.700000000001</v>
      </c>
      <c r="AI1820" s="33">
        <f t="shared" si="4393"/>
        <v>0</v>
      </c>
      <c r="AJ1820" s="33">
        <f>AJ1821</f>
        <v>0</v>
      </c>
      <c r="AK1820" s="33">
        <f>AK1821</f>
        <v>0</v>
      </c>
      <c r="AL1820" s="33">
        <f>AL1821</f>
        <v>0</v>
      </c>
      <c r="AM1820" s="33">
        <f>AM1821</f>
        <v>0</v>
      </c>
      <c r="AN1820" s="33">
        <f>AN1821</f>
        <v>0</v>
      </c>
      <c r="AO1820" s="33">
        <f>AO1821</f>
        <v>0</v>
      </c>
      <c r="AP1820" s="33">
        <f>AP1821</f>
        <v>0</v>
      </c>
      <c r="AQ1820" s="33">
        <f>AQ1821</f>
        <v>0</v>
      </c>
      <c r="AR1820" s="33">
        <f>AR1821</f>
        <v>0</v>
      </c>
      <c r="AS1820" s="33">
        <f t="shared" si="4385"/>
        <v>0</v>
      </c>
      <c r="AT1820" s="33">
        <f t="shared" si="4386"/>
        <v>24394.700000000001</v>
      </c>
      <c r="AU1820" s="33">
        <f t="shared" si="4387"/>
        <v>0</v>
      </c>
      <c r="AV1820" s="33">
        <f>AV1821</f>
        <v>0</v>
      </c>
      <c r="AW1820" s="32"/>
      <c r="AX1820" s="32"/>
      <c r="AY1820" s="1"/>
      <c r="AZ1820" s="1"/>
      <c r="BA1820" s="1"/>
      <c r="BB1820" s="1"/>
      <c r="BC1820" s="1"/>
      <c r="BD1820" s="1"/>
      <c r="BE1820" s="1"/>
    </row>
    <row r="1821" ht="30">
      <c r="A1821" s="29" t="s">
        <v>598</v>
      </c>
      <c r="B1821" s="29" t="s">
        <v>61</v>
      </c>
      <c r="C1821" s="29" t="s">
        <v>329</v>
      </c>
      <c r="D1821" s="29" t="s">
        <v>680</v>
      </c>
      <c r="E1821" s="29" t="s">
        <v>335</v>
      </c>
      <c r="F1821" s="30" t="s">
        <v>336</v>
      </c>
      <c r="G1821" s="31"/>
      <c r="H1821" s="31"/>
      <c r="I1821" s="31"/>
      <c r="J1821" s="33"/>
      <c r="K1821" s="33">
        <v>24394.700000000001</v>
      </c>
      <c r="L1821" s="31"/>
      <c r="M1821" s="31">
        <f t="shared" si="4394"/>
        <v>0</v>
      </c>
      <c r="N1821" s="31">
        <f t="shared" si="4395"/>
        <v>24394.700000000001</v>
      </c>
      <c r="O1821" s="31">
        <f t="shared" si="4396"/>
        <v>0</v>
      </c>
      <c r="P1821" s="31"/>
      <c r="Q1821" s="31"/>
      <c r="R1821" s="31"/>
      <c r="S1821" s="31"/>
      <c r="T1821" s="31"/>
      <c r="U1821" s="31"/>
      <c r="V1821" s="31"/>
      <c r="W1821" s="31"/>
      <c r="X1821" s="31"/>
      <c r="Y1821" s="31"/>
      <c r="Z1821" s="31"/>
      <c r="AA1821" s="31"/>
      <c r="AB1821" s="31"/>
      <c r="AC1821" s="31">
        <f t="shared" si="4388"/>
        <v>0</v>
      </c>
      <c r="AD1821" s="31">
        <f t="shared" si="4389"/>
        <v>24394.700000000001</v>
      </c>
      <c r="AE1821" s="31">
        <f t="shared" si="4390"/>
        <v>0</v>
      </c>
      <c r="AF1821" s="31"/>
      <c r="AG1821" s="31">
        <f t="shared" si="4391"/>
        <v>0</v>
      </c>
      <c r="AH1821" s="31">
        <f t="shared" si="4392"/>
        <v>24394.700000000001</v>
      </c>
      <c r="AI1821" s="31">
        <f t="shared" si="4393"/>
        <v>0</v>
      </c>
      <c r="AJ1821" s="31"/>
      <c r="AK1821" s="31"/>
      <c r="AL1821" s="31"/>
      <c r="AM1821" s="31"/>
      <c r="AN1821" s="31"/>
      <c r="AO1821" s="31"/>
      <c r="AP1821" s="31"/>
      <c r="AQ1821" s="31"/>
      <c r="AR1821" s="31"/>
      <c r="AS1821" s="31">
        <f t="shared" si="4385"/>
        <v>0</v>
      </c>
      <c r="AT1821" s="31">
        <f t="shared" si="4386"/>
        <v>24394.700000000001</v>
      </c>
      <c r="AU1821" s="31">
        <f t="shared" si="4387"/>
        <v>0</v>
      </c>
      <c r="AV1821" s="31"/>
      <c r="AW1821" s="32"/>
      <c r="AX1821" s="32">
        <v>113</v>
      </c>
      <c r="AY1821" s="1"/>
      <c r="AZ1821" s="1"/>
      <c r="BA1821" s="1"/>
      <c r="BB1821" s="1"/>
      <c r="BC1821" s="1"/>
      <c r="BD1821" s="1"/>
      <c r="BE1821" s="1"/>
    </row>
    <row r="1822" ht="15">
      <c r="A1822" s="29" t="s">
        <v>598</v>
      </c>
      <c r="B1822" s="29" t="s">
        <v>61</v>
      </c>
      <c r="C1822" s="29" t="s">
        <v>329</v>
      </c>
      <c r="D1822" s="29" t="s">
        <v>467</v>
      </c>
      <c r="E1822" s="36"/>
      <c r="F1822" s="30" t="s">
        <v>440</v>
      </c>
      <c r="G1822" s="31">
        <f t="shared" si="4421"/>
        <v>387485.89999999991</v>
      </c>
      <c r="H1822" s="31">
        <f t="shared" si="4422"/>
        <v>723669.69999999995</v>
      </c>
      <c r="I1822" s="31">
        <f t="shared" si="4423"/>
        <v>0</v>
      </c>
      <c r="J1822" s="31">
        <f t="shared" si="4424"/>
        <v>0</v>
      </c>
      <c r="K1822" s="31">
        <f t="shared" si="4425"/>
        <v>0</v>
      </c>
      <c r="L1822" s="31">
        <f t="shared" si="4426"/>
        <v>0</v>
      </c>
      <c r="M1822" s="31">
        <f t="shared" si="4394"/>
        <v>387485.89999999991</v>
      </c>
      <c r="N1822" s="31">
        <f t="shared" si="4395"/>
        <v>723669.69999999995</v>
      </c>
      <c r="O1822" s="31">
        <f t="shared" si="4396"/>
        <v>0</v>
      </c>
      <c r="P1822" s="31">
        <f>P1823</f>
        <v>0</v>
      </c>
      <c r="Q1822" s="31">
        <f>Q1823</f>
        <v>0</v>
      </c>
      <c r="R1822" s="31">
        <f>R1823</f>
        <v>24865.268</v>
      </c>
      <c r="S1822" s="31">
        <f>S1823</f>
        <v>-163697.16099999999</v>
      </c>
      <c r="T1822" s="31">
        <f>T1823</f>
        <v>0</v>
      </c>
      <c r="U1822" s="31">
        <f>U1823</f>
        <v>0</v>
      </c>
      <c r="V1822" s="31">
        <f>V1823</f>
        <v>0</v>
      </c>
      <c r="W1822" s="31">
        <f>W1823</f>
        <v>11397.069000000003</v>
      </c>
      <c r="X1822" s="31">
        <f>X1823</f>
        <v>0</v>
      </c>
      <c r="Y1822" s="31">
        <f>Y1823</f>
        <v>0</v>
      </c>
      <c r="Z1822" s="31">
        <f>Z1823</f>
        <v>19672.275000000001</v>
      </c>
      <c r="AA1822" s="31">
        <f>AA1823</f>
        <v>152300.092</v>
      </c>
      <c r="AB1822" s="31">
        <f>AB1823</f>
        <v>0</v>
      </c>
      <c r="AC1822" s="31">
        <f t="shared" si="4388"/>
        <v>248654.0069999999</v>
      </c>
      <c r="AD1822" s="31">
        <f t="shared" si="4389"/>
        <v>735066.76899999997</v>
      </c>
      <c r="AE1822" s="31">
        <f t="shared" si="4390"/>
        <v>171972.367</v>
      </c>
      <c r="AF1822" s="31">
        <f>AF1823</f>
        <v>0</v>
      </c>
      <c r="AG1822" s="31">
        <f t="shared" si="4391"/>
        <v>248654.0069999999</v>
      </c>
      <c r="AH1822" s="31">
        <f t="shared" si="4392"/>
        <v>735066.76899999997</v>
      </c>
      <c r="AI1822" s="31">
        <f t="shared" si="4393"/>
        <v>171972.367</v>
      </c>
      <c r="AJ1822" s="31">
        <f>AJ1823</f>
        <v>0</v>
      </c>
      <c r="AK1822" s="31">
        <f>AK1823</f>
        <v>0</v>
      </c>
      <c r="AL1822" s="31">
        <f>AL1823</f>
        <v>0</v>
      </c>
      <c r="AM1822" s="31">
        <f>AM1823</f>
        <v>-19751.561000000002</v>
      </c>
      <c r="AN1822" s="31">
        <f>AN1823</f>
        <v>0</v>
      </c>
      <c r="AO1822" s="31">
        <f>AO1823</f>
        <v>0</v>
      </c>
      <c r="AP1822" s="31">
        <f>AP1823</f>
        <v>19751.561000000002</v>
      </c>
      <c r="AQ1822" s="31">
        <f>AQ1823</f>
        <v>0</v>
      </c>
      <c r="AR1822" s="31">
        <f>AR1823</f>
        <v>0</v>
      </c>
      <c r="AS1822" s="31">
        <f t="shared" si="4385"/>
        <v>228902.44599999988</v>
      </c>
      <c r="AT1822" s="31">
        <f t="shared" si="4386"/>
        <v>754818.32999999996</v>
      </c>
      <c r="AU1822" s="31">
        <f t="shared" si="4387"/>
        <v>171972.367</v>
      </c>
      <c r="AV1822" s="31">
        <f>AV1823</f>
        <v>0</v>
      </c>
      <c r="AW1822" s="32"/>
      <c r="AX1822" s="32"/>
      <c r="AY1822" s="1"/>
      <c r="AZ1822" s="1"/>
      <c r="BA1822" s="1"/>
      <c r="BB1822" s="1"/>
      <c r="BC1822" s="1"/>
      <c r="BD1822" s="1"/>
      <c r="BE1822" s="1"/>
    </row>
    <row r="1823" ht="45">
      <c r="A1823" s="29" t="s">
        <v>598</v>
      </c>
      <c r="B1823" s="29" t="s">
        <v>61</v>
      </c>
      <c r="C1823" s="29" t="s">
        <v>329</v>
      </c>
      <c r="D1823" s="29" t="s">
        <v>567</v>
      </c>
      <c r="E1823" s="36"/>
      <c r="F1823" s="30" t="s">
        <v>568</v>
      </c>
      <c r="G1823" s="31">
        <f>G1826+G1850+G1848+G1824+G1828+G1832+G1834+G1838+G1840+G1842+G1844+G1846</f>
        <v>387485.89999999991</v>
      </c>
      <c r="H1823" s="31">
        <f>H1826+H1850+H1848+H1824+H1828+H1832+H1834+H1838+H1840+H1842+H1844+H1846</f>
        <v>723669.69999999995</v>
      </c>
      <c r="I1823" s="31">
        <f>I1826+I1850+I1848+I1824+I1828+I1832+I1834+I1838+I1840+I1842+I1844+I1846</f>
        <v>0</v>
      </c>
      <c r="J1823" s="31">
        <f>J1826+J1850+J1848+J1824+J1828+J1832+J1834+J1838+J1840+J1842+J1844+J1846</f>
        <v>0</v>
      </c>
      <c r="K1823" s="31">
        <f>K1826+K1850+K1848+K1824+K1828+K1832+K1834+K1838+K1840+K1842+K1844+K1846</f>
        <v>0</v>
      </c>
      <c r="L1823" s="31">
        <f>L1826+L1850+L1848+L1824+L1828+L1832+L1834+L1838+L1840+L1842+L1844+L1846</f>
        <v>0</v>
      </c>
      <c r="M1823" s="31">
        <f t="shared" si="4394"/>
        <v>387485.89999999991</v>
      </c>
      <c r="N1823" s="31">
        <f t="shared" si="4395"/>
        <v>723669.69999999995</v>
      </c>
      <c r="O1823" s="31">
        <f t="shared" si="4396"/>
        <v>0</v>
      </c>
      <c r="P1823" s="31">
        <f>P1826+P1850+P1848+P1824+P1828+P1832+P1834+P1838+P1840+P1842+P1844+P1846+P1836+P1830</f>
        <v>0</v>
      </c>
      <c r="Q1823" s="31">
        <f>Q1826+Q1850+Q1848+Q1824+Q1828+Q1832+Q1834+Q1838+Q1840+Q1842+Q1844+Q1846+Q1836+Q1830</f>
        <v>0</v>
      </c>
      <c r="R1823" s="31">
        <f>R1826+R1850+R1848+R1824+R1828+R1832+R1834+R1838+R1840+R1842+R1844+R1846+R1836+R1830</f>
        <v>24865.268</v>
      </c>
      <c r="S1823" s="31">
        <f>S1826+S1850+S1848+S1824+S1828+S1832+S1834+S1838+S1840+S1842+S1844+S1846+S1836+S1830</f>
        <v>-163697.16099999999</v>
      </c>
      <c r="T1823" s="31">
        <f>T1826+T1850+T1848+T1824+T1828+T1832+T1834+T1838+T1840+T1842+T1844+T1846+T1836+T1830</f>
        <v>0</v>
      </c>
      <c r="U1823" s="31">
        <f>U1826+U1850+U1848+U1824+U1828+U1832+U1834+U1838+U1840+U1842+U1844+U1846+U1836+U1830</f>
        <v>0</v>
      </c>
      <c r="V1823" s="31">
        <f>V1826+V1850+V1848+V1824+V1828+V1832+V1834+V1838+V1840+V1842+V1844+V1846+V1836+V1830</f>
        <v>0</v>
      </c>
      <c r="W1823" s="31">
        <f>W1826+W1850+W1848+W1824+W1828+W1832+W1834+W1838+W1840+W1842+W1844+W1846+W1836+W1830</f>
        <v>11397.069000000003</v>
      </c>
      <c r="X1823" s="31">
        <f>X1826+X1850+X1848+X1824+X1828+X1832+X1834+X1838+X1840+X1842+X1844+X1846+X1836+X1830</f>
        <v>0</v>
      </c>
      <c r="Y1823" s="31">
        <f>Y1826+Y1850+Y1848+Y1824+Y1828+Y1832+Y1834+Y1838+Y1840+Y1842+Y1844+Y1846+Y1836+Y1830</f>
        <v>0</v>
      </c>
      <c r="Z1823" s="31">
        <f>Z1826+Z1850+Z1848+Z1824+Z1828+Z1832+Z1834+Z1838+Z1840+Z1842+Z1844+Z1846+Z1836+Z1830</f>
        <v>19672.275000000001</v>
      </c>
      <c r="AA1823" s="31">
        <f>AA1826+AA1850+AA1848+AA1824+AA1828+AA1832+AA1834+AA1838+AA1840+AA1842+AA1844+AA1846+AA1836+AA1830</f>
        <v>152300.092</v>
      </c>
      <c r="AB1823" s="31">
        <f>AB1826+AB1850+AB1848+AB1824+AB1828+AB1832+AB1834+AB1838+AB1840+AB1842+AB1844+AB1846+AB1836+AB1830</f>
        <v>0</v>
      </c>
      <c r="AC1823" s="31">
        <f t="shared" si="4388"/>
        <v>248654.0069999999</v>
      </c>
      <c r="AD1823" s="31">
        <f t="shared" si="4389"/>
        <v>735066.76899999997</v>
      </c>
      <c r="AE1823" s="31">
        <f t="shared" si="4390"/>
        <v>171972.367</v>
      </c>
      <c r="AF1823" s="31">
        <f>AF1826+AF1850+AF1848+AF1824+AF1828+AF1832+AF1834+AF1838+AF1840+AF1842+AF1844+AF1846+AF1836+AF1830</f>
        <v>0</v>
      </c>
      <c r="AG1823" s="31">
        <f t="shared" si="4391"/>
        <v>248654.0069999999</v>
      </c>
      <c r="AH1823" s="31">
        <f t="shared" si="4392"/>
        <v>735066.76899999997</v>
      </c>
      <c r="AI1823" s="31">
        <f t="shared" si="4393"/>
        <v>171972.367</v>
      </c>
      <c r="AJ1823" s="31">
        <f>AJ1826+AJ1850+AJ1848+AJ1824+AJ1828+AJ1832+AJ1834+AJ1838+AJ1840+AJ1842+AJ1844+AJ1846+AJ1836+AJ1830</f>
        <v>0</v>
      </c>
      <c r="AK1823" s="31">
        <f>AK1826+AK1850+AK1848+AK1824+AK1828+AK1832+AK1834+AK1838+AK1840+AK1842+AK1844+AK1846+AK1836+AK1830</f>
        <v>0</v>
      </c>
      <c r="AL1823" s="31">
        <f>AL1826+AL1850+AL1848+AL1824+AL1828+AL1832+AL1834+AL1838+AL1840+AL1842+AL1844+AL1846+AL1836+AL1830</f>
        <v>0</v>
      </c>
      <c r="AM1823" s="31">
        <f>AM1826+AM1850+AM1848+AM1824+AM1828+AM1832+AM1834+AM1838+AM1840+AM1842+AM1844+AM1846+AM1836+AM1830</f>
        <v>-19751.561000000002</v>
      </c>
      <c r="AN1823" s="31">
        <f>AN1826+AN1850+AN1848+AN1824+AN1828+AN1832+AN1834+AN1838+AN1840+AN1842+AN1844+AN1846+AN1836+AN1830</f>
        <v>0</v>
      </c>
      <c r="AO1823" s="31">
        <f>AO1826+AO1850+AO1848+AO1824+AO1828+AO1832+AO1834+AO1838+AO1840+AO1842+AO1844+AO1846+AO1836+AO1830</f>
        <v>0</v>
      </c>
      <c r="AP1823" s="31">
        <f>AP1826+AP1850+AP1848+AP1824+AP1828+AP1832+AP1834+AP1838+AP1840+AP1842+AP1844+AP1846+AP1836+AP1830</f>
        <v>19751.561000000002</v>
      </c>
      <c r="AQ1823" s="31">
        <f>AQ1826+AQ1850+AQ1848+AQ1824+AQ1828+AQ1832+AQ1834+AQ1838+AQ1840+AQ1842+AQ1844+AQ1846+AQ1836+AQ1830</f>
        <v>0</v>
      </c>
      <c r="AR1823" s="31">
        <f>AR1826+AR1850+AR1848+AR1824+AR1828+AR1832+AR1834+AR1838+AR1840+AR1842+AR1844+AR1846+AR1836+AR1830</f>
        <v>0</v>
      </c>
      <c r="AS1823" s="31">
        <f t="shared" si="4385"/>
        <v>228902.44599999988</v>
      </c>
      <c r="AT1823" s="31">
        <f t="shared" si="4386"/>
        <v>754818.32999999996</v>
      </c>
      <c r="AU1823" s="31">
        <f t="shared" si="4387"/>
        <v>171972.367</v>
      </c>
      <c r="AV1823" s="31">
        <f>AV1826+AV1850+AV1848+AV1824+AV1828+AV1832+AV1834+AV1838+AV1840+AV1842+AV1844+AV1846+AV1836+AV1830</f>
        <v>0</v>
      </c>
      <c r="AW1823" s="32"/>
      <c r="AX1823" s="32"/>
      <c r="AY1823" s="1"/>
      <c r="AZ1823" s="1"/>
      <c r="BA1823" s="1"/>
      <c r="BB1823" s="1"/>
      <c r="BC1823" s="1"/>
      <c r="BD1823" s="1"/>
      <c r="BE1823" s="1"/>
    </row>
    <row r="1824" ht="30">
      <c r="A1824" s="29" t="s">
        <v>598</v>
      </c>
      <c r="B1824" s="29" t="s">
        <v>61</v>
      </c>
      <c r="C1824" s="29" t="s">
        <v>329</v>
      </c>
      <c r="D1824" s="29" t="s">
        <v>682</v>
      </c>
      <c r="E1824" s="36"/>
      <c r="F1824" s="30" t="s">
        <v>683</v>
      </c>
      <c r="G1824" s="31">
        <f>G1825</f>
        <v>33851.199999999997</v>
      </c>
      <c r="H1824" s="31">
        <f>H1825</f>
        <v>364663.59999999998</v>
      </c>
      <c r="I1824" s="31">
        <f>I1825</f>
        <v>0</v>
      </c>
      <c r="J1824" s="31">
        <f>J1825</f>
        <v>0</v>
      </c>
      <c r="K1824" s="31">
        <f>K1825</f>
        <v>0</v>
      </c>
      <c r="L1824" s="31">
        <f>L1825</f>
        <v>0</v>
      </c>
      <c r="M1824" s="31">
        <f t="shared" si="4394"/>
        <v>33851.199999999997</v>
      </c>
      <c r="N1824" s="31">
        <f t="shared" si="4395"/>
        <v>364663.59999999998</v>
      </c>
      <c r="O1824" s="31">
        <f t="shared" si="4396"/>
        <v>0</v>
      </c>
      <c r="P1824" s="31">
        <f>P1825</f>
        <v>0</v>
      </c>
      <c r="Q1824" s="31">
        <f>Q1825</f>
        <v>0</v>
      </c>
      <c r="R1824" s="31">
        <f>R1825</f>
        <v>0</v>
      </c>
      <c r="S1824" s="31">
        <f>S1825</f>
        <v>-33851.199999999997</v>
      </c>
      <c r="T1824" s="31">
        <f>T1825</f>
        <v>0</v>
      </c>
      <c r="U1824" s="31">
        <f>U1825</f>
        <v>0</v>
      </c>
      <c r="V1824" s="31">
        <f>V1825</f>
        <v>0</v>
      </c>
      <c r="W1824" s="31">
        <f>W1825</f>
        <v>-32367.231</v>
      </c>
      <c r="X1824" s="31">
        <f>X1825</f>
        <v>0</v>
      </c>
      <c r="Y1824" s="31">
        <f>Y1825</f>
        <v>0</v>
      </c>
      <c r="Z1824" s="31">
        <f>Z1825</f>
        <v>0</v>
      </c>
      <c r="AA1824" s="31">
        <f>AA1825</f>
        <v>66218.430999999997</v>
      </c>
      <c r="AB1824" s="31">
        <f>AB1825</f>
        <v>0</v>
      </c>
      <c r="AC1824" s="31">
        <f t="shared" si="4388"/>
        <v>0</v>
      </c>
      <c r="AD1824" s="31">
        <f t="shared" si="4389"/>
        <v>332296.36899999995</v>
      </c>
      <c r="AE1824" s="31">
        <f t="shared" si="4390"/>
        <v>66218.430999999997</v>
      </c>
      <c r="AF1824" s="31">
        <f>AF1825</f>
        <v>0</v>
      </c>
      <c r="AG1824" s="31">
        <f t="shared" si="4391"/>
        <v>0</v>
      </c>
      <c r="AH1824" s="31">
        <f t="shared" si="4392"/>
        <v>332296.36899999995</v>
      </c>
      <c r="AI1824" s="31">
        <f t="shared" si="4393"/>
        <v>66218.430999999997</v>
      </c>
      <c r="AJ1824" s="31">
        <f>AJ1825</f>
        <v>0</v>
      </c>
      <c r="AK1824" s="31">
        <f>AK1825</f>
        <v>0</v>
      </c>
      <c r="AL1824" s="31">
        <f>AL1825</f>
        <v>0</v>
      </c>
      <c r="AM1824" s="31">
        <f>AM1825</f>
        <v>0</v>
      </c>
      <c r="AN1824" s="31">
        <f>AN1825</f>
        <v>0</v>
      </c>
      <c r="AO1824" s="31">
        <f>AO1825</f>
        <v>0</v>
      </c>
      <c r="AP1824" s="31">
        <f>AP1825</f>
        <v>0</v>
      </c>
      <c r="AQ1824" s="31">
        <f>AQ1825</f>
        <v>0</v>
      </c>
      <c r="AR1824" s="31">
        <f>AR1825</f>
        <v>0</v>
      </c>
      <c r="AS1824" s="31">
        <f t="shared" si="4385"/>
        <v>0</v>
      </c>
      <c r="AT1824" s="31">
        <f t="shared" si="4386"/>
        <v>332296.36899999995</v>
      </c>
      <c r="AU1824" s="31">
        <f t="shared" si="4387"/>
        <v>66218.430999999997</v>
      </c>
      <c r="AV1824" s="31">
        <f>AV1825</f>
        <v>0</v>
      </c>
      <c r="AW1824" s="32"/>
      <c r="AX1824" s="32"/>
      <c r="AY1824" s="1"/>
      <c r="AZ1824" s="1"/>
      <c r="BA1824" s="1"/>
      <c r="BB1824" s="1"/>
      <c r="BC1824" s="1"/>
      <c r="BD1824" s="1"/>
      <c r="BE1824" s="1"/>
    </row>
    <row r="1825" ht="30">
      <c r="A1825" s="29" t="s">
        <v>598</v>
      </c>
      <c r="B1825" s="29" t="s">
        <v>61</v>
      </c>
      <c r="C1825" s="29" t="s">
        <v>329</v>
      </c>
      <c r="D1825" s="29" t="s">
        <v>682</v>
      </c>
      <c r="E1825" s="29" t="s">
        <v>335</v>
      </c>
      <c r="F1825" s="30" t="s">
        <v>336</v>
      </c>
      <c r="G1825" s="31">
        <v>33851.199999999997</v>
      </c>
      <c r="H1825" s="31">
        <v>364663.59999999998</v>
      </c>
      <c r="I1825" s="31"/>
      <c r="J1825" s="31"/>
      <c r="K1825" s="31"/>
      <c r="L1825" s="31"/>
      <c r="M1825" s="31">
        <f t="shared" si="4394"/>
        <v>33851.199999999997</v>
      </c>
      <c r="N1825" s="31">
        <f t="shared" si="4395"/>
        <v>364663.59999999998</v>
      </c>
      <c r="O1825" s="31">
        <f t="shared" si="4396"/>
        <v>0</v>
      </c>
      <c r="P1825" s="31"/>
      <c r="Q1825" s="31"/>
      <c r="R1825" s="31"/>
      <c r="S1825" s="31">
        <v>-33851.199999999997</v>
      </c>
      <c r="T1825" s="31"/>
      <c r="U1825" s="31"/>
      <c r="V1825" s="31"/>
      <c r="W1825" s="31">
        <v>-32367.231</v>
      </c>
      <c r="X1825" s="31"/>
      <c r="Y1825" s="31"/>
      <c r="Z1825" s="31"/>
      <c r="AA1825" s="31">
        <v>66218.430999999997</v>
      </c>
      <c r="AB1825" s="31"/>
      <c r="AC1825" s="31">
        <f t="shared" si="4388"/>
        <v>0</v>
      </c>
      <c r="AD1825" s="31">
        <f t="shared" si="4389"/>
        <v>332296.36899999995</v>
      </c>
      <c r="AE1825" s="31">
        <f t="shared" si="4390"/>
        <v>66218.430999999997</v>
      </c>
      <c r="AF1825" s="31"/>
      <c r="AG1825" s="31">
        <f t="shared" si="4391"/>
        <v>0</v>
      </c>
      <c r="AH1825" s="31">
        <f t="shared" si="4392"/>
        <v>332296.36899999995</v>
      </c>
      <c r="AI1825" s="31">
        <f t="shared" si="4393"/>
        <v>66218.430999999997</v>
      </c>
      <c r="AJ1825" s="31"/>
      <c r="AK1825" s="31"/>
      <c r="AL1825" s="31"/>
      <c r="AM1825" s="31"/>
      <c r="AN1825" s="31"/>
      <c r="AO1825" s="31"/>
      <c r="AP1825" s="31"/>
      <c r="AQ1825" s="31"/>
      <c r="AR1825" s="31"/>
      <c r="AS1825" s="31">
        <f t="shared" si="4385"/>
        <v>0</v>
      </c>
      <c r="AT1825" s="31">
        <f t="shared" si="4386"/>
        <v>332296.36899999995</v>
      </c>
      <c r="AU1825" s="31">
        <f t="shared" si="4387"/>
        <v>66218.430999999997</v>
      </c>
      <c r="AV1825" s="31"/>
      <c r="AW1825" s="32"/>
      <c r="AX1825" s="32"/>
      <c r="AY1825" s="1"/>
      <c r="AZ1825" s="1"/>
      <c r="BA1825" s="1"/>
      <c r="BB1825" s="1"/>
      <c r="BC1825" s="1"/>
      <c r="BD1825" s="1"/>
      <c r="BE1825" s="1"/>
    </row>
    <row r="1826" ht="30">
      <c r="A1826" s="29" t="s">
        <v>598</v>
      </c>
      <c r="B1826" s="29" t="s">
        <v>61</v>
      </c>
      <c r="C1826" s="29" t="s">
        <v>329</v>
      </c>
      <c r="D1826" s="29" t="s">
        <v>684</v>
      </c>
      <c r="E1826" s="36"/>
      <c r="F1826" s="30" t="s">
        <v>685</v>
      </c>
      <c r="G1826" s="31">
        <f>G1827</f>
        <v>52115.800000000003</v>
      </c>
      <c r="H1826" s="31">
        <f>H1827</f>
        <v>0</v>
      </c>
      <c r="I1826" s="31">
        <f>I1827</f>
        <v>0</v>
      </c>
      <c r="J1826" s="31">
        <f>J1827</f>
        <v>0</v>
      </c>
      <c r="K1826" s="31">
        <f>K1827</f>
        <v>0</v>
      </c>
      <c r="L1826" s="31">
        <f>L1827</f>
        <v>0</v>
      </c>
      <c r="M1826" s="31">
        <f t="shared" si="4394"/>
        <v>52115.800000000003</v>
      </c>
      <c r="N1826" s="31">
        <f t="shared" si="4395"/>
        <v>0</v>
      </c>
      <c r="O1826" s="31">
        <f t="shared" si="4396"/>
        <v>0</v>
      </c>
      <c r="P1826" s="31">
        <f>P1827</f>
        <v>0</v>
      </c>
      <c r="Q1826" s="31">
        <f>Q1827</f>
        <v>0</v>
      </c>
      <c r="R1826" s="31">
        <f>R1827</f>
        <v>0</v>
      </c>
      <c r="S1826" s="31">
        <f>S1827</f>
        <v>0</v>
      </c>
      <c r="T1826" s="31">
        <f>T1827</f>
        <v>0</v>
      </c>
      <c r="U1826" s="31">
        <f>U1827</f>
        <v>0</v>
      </c>
      <c r="V1826" s="31">
        <f>V1827</f>
        <v>0</v>
      </c>
      <c r="W1826" s="31">
        <f>W1827</f>
        <v>0</v>
      </c>
      <c r="X1826" s="31">
        <f>X1827</f>
        <v>0</v>
      </c>
      <c r="Y1826" s="31">
        <f>Y1827</f>
        <v>0</v>
      </c>
      <c r="Z1826" s="31">
        <f>Z1827</f>
        <v>0</v>
      </c>
      <c r="AA1826" s="31">
        <f>AA1827</f>
        <v>0</v>
      </c>
      <c r="AB1826" s="31">
        <f>AB1827</f>
        <v>0</v>
      </c>
      <c r="AC1826" s="31">
        <f t="shared" si="4388"/>
        <v>52115.800000000003</v>
      </c>
      <c r="AD1826" s="31">
        <f t="shared" si="4389"/>
        <v>0</v>
      </c>
      <c r="AE1826" s="31">
        <f t="shared" si="4390"/>
        <v>0</v>
      </c>
      <c r="AF1826" s="31">
        <f>AF1827</f>
        <v>0</v>
      </c>
      <c r="AG1826" s="31">
        <f t="shared" si="4391"/>
        <v>52115.800000000003</v>
      </c>
      <c r="AH1826" s="31">
        <f t="shared" si="4392"/>
        <v>0</v>
      </c>
      <c r="AI1826" s="31">
        <f t="shared" si="4393"/>
        <v>0</v>
      </c>
      <c r="AJ1826" s="31">
        <f>AJ1827</f>
        <v>0</v>
      </c>
      <c r="AK1826" s="31">
        <f>AK1827</f>
        <v>0</v>
      </c>
      <c r="AL1826" s="31">
        <f>AL1827</f>
        <v>0</v>
      </c>
      <c r="AM1826" s="31">
        <f>AM1827</f>
        <v>0</v>
      </c>
      <c r="AN1826" s="31">
        <f>AN1827</f>
        <v>0</v>
      </c>
      <c r="AO1826" s="31">
        <f>AO1827</f>
        <v>0</v>
      </c>
      <c r="AP1826" s="31">
        <f>AP1827</f>
        <v>0</v>
      </c>
      <c r="AQ1826" s="31">
        <f>AQ1827</f>
        <v>0</v>
      </c>
      <c r="AR1826" s="31">
        <f>AR1827</f>
        <v>0</v>
      </c>
      <c r="AS1826" s="31">
        <f t="shared" si="4385"/>
        <v>52115.800000000003</v>
      </c>
      <c r="AT1826" s="31">
        <f t="shared" si="4386"/>
        <v>0</v>
      </c>
      <c r="AU1826" s="31">
        <f t="shared" si="4387"/>
        <v>0</v>
      </c>
      <c r="AV1826" s="31">
        <f>AV1827</f>
        <v>0</v>
      </c>
      <c r="AW1826" s="32"/>
      <c r="AX1826" s="32"/>
      <c r="AY1826" s="1"/>
      <c r="AZ1826" s="1"/>
      <c r="BA1826" s="1"/>
      <c r="BB1826" s="1"/>
      <c r="BC1826" s="1"/>
      <c r="BD1826" s="1"/>
      <c r="BE1826" s="1"/>
    </row>
    <row r="1827" ht="30">
      <c r="A1827" s="29" t="s">
        <v>598</v>
      </c>
      <c r="B1827" s="29" t="s">
        <v>61</v>
      </c>
      <c r="C1827" s="29" t="s">
        <v>329</v>
      </c>
      <c r="D1827" s="29" t="s">
        <v>684</v>
      </c>
      <c r="E1827" s="29" t="s">
        <v>335</v>
      </c>
      <c r="F1827" s="30" t="s">
        <v>336</v>
      </c>
      <c r="G1827" s="31">
        <v>52115.800000000003</v>
      </c>
      <c r="H1827" s="31"/>
      <c r="I1827" s="31"/>
      <c r="J1827" s="31"/>
      <c r="K1827" s="31"/>
      <c r="L1827" s="31"/>
      <c r="M1827" s="31">
        <f t="shared" si="4394"/>
        <v>52115.800000000003</v>
      </c>
      <c r="N1827" s="31">
        <f t="shared" si="4395"/>
        <v>0</v>
      </c>
      <c r="O1827" s="31">
        <f t="shared" si="4396"/>
        <v>0</v>
      </c>
      <c r="P1827" s="31"/>
      <c r="Q1827" s="31"/>
      <c r="R1827" s="31"/>
      <c r="S1827" s="31"/>
      <c r="T1827" s="31"/>
      <c r="U1827" s="31"/>
      <c r="V1827" s="31"/>
      <c r="W1827" s="31"/>
      <c r="X1827" s="31"/>
      <c r="Y1827" s="31"/>
      <c r="Z1827" s="31"/>
      <c r="AA1827" s="31"/>
      <c r="AB1827" s="31"/>
      <c r="AC1827" s="31">
        <f t="shared" si="4388"/>
        <v>52115.800000000003</v>
      </c>
      <c r="AD1827" s="31">
        <f t="shared" si="4389"/>
        <v>0</v>
      </c>
      <c r="AE1827" s="31">
        <f t="shared" si="4390"/>
        <v>0</v>
      </c>
      <c r="AF1827" s="31"/>
      <c r="AG1827" s="31">
        <f t="shared" si="4391"/>
        <v>52115.800000000003</v>
      </c>
      <c r="AH1827" s="31">
        <f t="shared" si="4392"/>
        <v>0</v>
      </c>
      <c r="AI1827" s="31">
        <f t="shared" si="4393"/>
        <v>0</v>
      </c>
      <c r="AJ1827" s="31"/>
      <c r="AK1827" s="31"/>
      <c r="AL1827" s="31"/>
      <c r="AM1827" s="31"/>
      <c r="AN1827" s="31"/>
      <c r="AO1827" s="31"/>
      <c r="AP1827" s="31"/>
      <c r="AQ1827" s="31"/>
      <c r="AR1827" s="31"/>
      <c r="AS1827" s="31">
        <f t="shared" si="4385"/>
        <v>52115.800000000003</v>
      </c>
      <c r="AT1827" s="31">
        <f t="shared" si="4386"/>
        <v>0</v>
      </c>
      <c r="AU1827" s="31">
        <f t="shared" si="4387"/>
        <v>0</v>
      </c>
      <c r="AV1827" s="31"/>
      <c r="AW1827" s="32"/>
      <c r="AX1827" s="32"/>
      <c r="AY1827" s="1"/>
      <c r="AZ1827" s="1"/>
      <c r="BA1827" s="1"/>
      <c r="BB1827" s="1"/>
      <c r="BC1827" s="1"/>
      <c r="BD1827" s="1"/>
      <c r="BE1827" s="1"/>
    </row>
    <row r="1828" ht="30">
      <c r="A1828" s="29" t="s">
        <v>598</v>
      </c>
      <c r="B1828" s="29" t="s">
        <v>61</v>
      </c>
      <c r="C1828" s="29" t="s">
        <v>329</v>
      </c>
      <c r="D1828" s="29" t="s">
        <v>686</v>
      </c>
      <c r="E1828" s="36"/>
      <c r="F1828" s="30" t="s">
        <v>687</v>
      </c>
      <c r="G1828" s="31">
        <f>G1829</f>
        <v>4784.3000000000002</v>
      </c>
      <c r="H1828" s="31">
        <f>H1829</f>
        <v>0</v>
      </c>
      <c r="I1828" s="31">
        <f>I1829</f>
        <v>0</v>
      </c>
      <c r="J1828" s="31">
        <f>J1829</f>
        <v>0</v>
      </c>
      <c r="K1828" s="31">
        <f>K1829</f>
        <v>0</v>
      </c>
      <c r="L1828" s="31">
        <f>L1829</f>
        <v>0</v>
      </c>
      <c r="M1828" s="31">
        <f t="shared" si="4394"/>
        <v>4784.3000000000002</v>
      </c>
      <c r="N1828" s="31">
        <f t="shared" si="4395"/>
        <v>0</v>
      </c>
      <c r="O1828" s="31">
        <f t="shared" si="4396"/>
        <v>0</v>
      </c>
      <c r="P1828" s="31">
        <f>P1829</f>
        <v>0</v>
      </c>
      <c r="Q1828" s="31">
        <f>Q1829</f>
        <v>0</v>
      </c>
      <c r="R1828" s="31">
        <f>R1829</f>
        <v>0</v>
      </c>
      <c r="S1828" s="31">
        <f>S1829</f>
        <v>0</v>
      </c>
      <c r="T1828" s="31">
        <f>T1829</f>
        <v>0</v>
      </c>
      <c r="U1828" s="31">
        <f>U1829</f>
        <v>0</v>
      </c>
      <c r="V1828" s="31">
        <f>V1829</f>
        <v>0</v>
      </c>
      <c r="W1828" s="31">
        <f>W1829</f>
        <v>0</v>
      </c>
      <c r="X1828" s="31">
        <f>X1829</f>
        <v>0</v>
      </c>
      <c r="Y1828" s="31">
        <f>Y1829</f>
        <v>0</v>
      </c>
      <c r="Z1828" s="31">
        <f>Z1829</f>
        <v>0</v>
      </c>
      <c r="AA1828" s="31">
        <f>AA1829</f>
        <v>0</v>
      </c>
      <c r="AB1828" s="31">
        <f>AB1829</f>
        <v>0</v>
      </c>
      <c r="AC1828" s="31">
        <f t="shared" si="4388"/>
        <v>4784.3000000000002</v>
      </c>
      <c r="AD1828" s="31">
        <f t="shared" si="4389"/>
        <v>0</v>
      </c>
      <c r="AE1828" s="31">
        <f t="shared" si="4390"/>
        <v>0</v>
      </c>
      <c r="AF1828" s="31">
        <f>AF1829</f>
        <v>0</v>
      </c>
      <c r="AG1828" s="31">
        <f t="shared" si="4391"/>
        <v>4784.3000000000002</v>
      </c>
      <c r="AH1828" s="31">
        <f t="shared" si="4392"/>
        <v>0</v>
      </c>
      <c r="AI1828" s="31">
        <f t="shared" si="4393"/>
        <v>0</v>
      </c>
      <c r="AJ1828" s="31">
        <f>AJ1829</f>
        <v>0</v>
      </c>
      <c r="AK1828" s="31">
        <f>AK1829</f>
        <v>0</v>
      </c>
      <c r="AL1828" s="31">
        <f>AL1829</f>
        <v>0</v>
      </c>
      <c r="AM1828" s="31">
        <f>AM1829</f>
        <v>0</v>
      </c>
      <c r="AN1828" s="31">
        <f>AN1829</f>
        <v>0</v>
      </c>
      <c r="AO1828" s="31">
        <f>AO1829</f>
        <v>0</v>
      </c>
      <c r="AP1828" s="31">
        <f>AP1829</f>
        <v>0</v>
      </c>
      <c r="AQ1828" s="31">
        <f>AQ1829</f>
        <v>0</v>
      </c>
      <c r="AR1828" s="31">
        <f>AR1829</f>
        <v>0</v>
      </c>
      <c r="AS1828" s="31">
        <f t="shared" si="4385"/>
        <v>4784.3000000000002</v>
      </c>
      <c r="AT1828" s="31">
        <f t="shared" si="4386"/>
        <v>0</v>
      </c>
      <c r="AU1828" s="31">
        <f t="shared" si="4387"/>
        <v>0</v>
      </c>
      <c r="AV1828" s="31">
        <f>AV1829</f>
        <v>0</v>
      </c>
      <c r="AW1828" s="32"/>
      <c r="AX1828" s="32"/>
      <c r="AY1828" s="1"/>
      <c r="AZ1828" s="1"/>
      <c r="BA1828" s="1"/>
      <c r="BB1828" s="1"/>
      <c r="BC1828" s="1"/>
      <c r="BD1828" s="1"/>
      <c r="BE1828" s="1"/>
    </row>
    <row r="1829" ht="30">
      <c r="A1829" s="29" t="s">
        <v>598</v>
      </c>
      <c r="B1829" s="29" t="s">
        <v>61</v>
      </c>
      <c r="C1829" s="29" t="s">
        <v>329</v>
      </c>
      <c r="D1829" s="29" t="s">
        <v>686</v>
      </c>
      <c r="E1829" s="29" t="s">
        <v>335</v>
      </c>
      <c r="F1829" s="30" t="s">
        <v>336</v>
      </c>
      <c r="G1829" s="31">
        <v>4784.3000000000002</v>
      </c>
      <c r="H1829" s="31"/>
      <c r="I1829" s="31"/>
      <c r="J1829" s="31"/>
      <c r="K1829" s="31"/>
      <c r="L1829" s="31"/>
      <c r="M1829" s="31">
        <f t="shared" si="4394"/>
        <v>4784.3000000000002</v>
      </c>
      <c r="N1829" s="31">
        <f t="shared" si="4395"/>
        <v>0</v>
      </c>
      <c r="O1829" s="31">
        <f t="shared" si="4396"/>
        <v>0</v>
      </c>
      <c r="P1829" s="31"/>
      <c r="Q1829" s="31"/>
      <c r="R1829" s="31"/>
      <c r="S1829" s="31"/>
      <c r="T1829" s="31"/>
      <c r="U1829" s="31"/>
      <c r="V1829" s="31"/>
      <c r="W1829" s="31"/>
      <c r="X1829" s="31"/>
      <c r="Y1829" s="31"/>
      <c r="Z1829" s="31"/>
      <c r="AA1829" s="31"/>
      <c r="AB1829" s="31"/>
      <c r="AC1829" s="31">
        <f t="shared" si="4388"/>
        <v>4784.3000000000002</v>
      </c>
      <c r="AD1829" s="31">
        <f t="shared" si="4389"/>
        <v>0</v>
      </c>
      <c r="AE1829" s="31">
        <f t="shared" si="4390"/>
        <v>0</v>
      </c>
      <c r="AF1829" s="31"/>
      <c r="AG1829" s="31">
        <f t="shared" si="4391"/>
        <v>4784.3000000000002</v>
      </c>
      <c r="AH1829" s="31">
        <f t="shared" si="4392"/>
        <v>0</v>
      </c>
      <c r="AI1829" s="31">
        <f t="shared" si="4393"/>
        <v>0</v>
      </c>
      <c r="AJ1829" s="31"/>
      <c r="AK1829" s="31"/>
      <c r="AL1829" s="31"/>
      <c r="AM1829" s="31"/>
      <c r="AN1829" s="31"/>
      <c r="AO1829" s="31"/>
      <c r="AP1829" s="31"/>
      <c r="AQ1829" s="31"/>
      <c r="AR1829" s="31"/>
      <c r="AS1829" s="31">
        <f t="shared" si="4385"/>
        <v>4784.3000000000002</v>
      </c>
      <c r="AT1829" s="31">
        <f t="shared" si="4386"/>
        <v>0</v>
      </c>
      <c r="AU1829" s="31">
        <f t="shared" si="4387"/>
        <v>0</v>
      </c>
      <c r="AV1829" s="31"/>
      <c r="AW1829" s="32"/>
      <c r="AX1829" s="32"/>
      <c r="AY1829" s="1"/>
      <c r="AZ1829" s="1"/>
      <c r="BA1829" s="1"/>
      <c r="BB1829" s="1"/>
      <c r="BC1829" s="1"/>
      <c r="BD1829" s="1"/>
      <c r="BE1829" s="1"/>
    </row>
    <row r="1830" ht="30">
      <c r="A1830" s="29" t="s">
        <v>598</v>
      </c>
      <c r="B1830" s="29" t="s">
        <v>61</v>
      </c>
      <c r="C1830" s="29" t="s">
        <v>329</v>
      </c>
      <c r="D1830" s="29" t="s">
        <v>688</v>
      </c>
      <c r="E1830" s="29"/>
      <c r="F1830" s="30" t="s">
        <v>689</v>
      </c>
      <c r="G1830" s="31"/>
      <c r="H1830" s="31"/>
      <c r="I1830" s="31"/>
      <c r="J1830" s="31"/>
      <c r="K1830" s="31"/>
      <c r="L1830" s="31"/>
      <c r="M1830" s="31"/>
      <c r="N1830" s="31"/>
      <c r="O1830" s="31"/>
      <c r="P1830" s="31">
        <f>P1831</f>
        <v>0</v>
      </c>
      <c r="Q1830" s="31">
        <f>Q1831</f>
        <v>0</v>
      </c>
      <c r="R1830" s="31">
        <f>R1831</f>
        <v>25131.630000000001</v>
      </c>
      <c r="S1830" s="31">
        <f>S1831</f>
        <v>0</v>
      </c>
      <c r="T1830" s="31">
        <f>T1831</f>
        <v>0</v>
      </c>
      <c r="U1830" s="31">
        <f>U1831</f>
        <v>0</v>
      </c>
      <c r="V1830" s="31">
        <f>V1831</f>
        <v>0</v>
      </c>
      <c r="W1830" s="31">
        <f>W1831</f>
        <v>0</v>
      </c>
      <c r="X1830" s="31">
        <f>X1831</f>
        <v>0</v>
      </c>
      <c r="Y1830" s="31">
        <f>Y1831</f>
        <v>0</v>
      </c>
      <c r="Z1830" s="31">
        <f>Z1831</f>
        <v>0</v>
      </c>
      <c r="AA1830" s="31">
        <f>AA1831</f>
        <v>0</v>
      </c>
      <c r="AB1830" s="31">
        <f>AB1831</f>
        <v>0</v>
      </c>
      <c r="AC1830" s="31">
        <f t="shared" si="4388"/>
        <v>25131.630000000001</v>
      </c>
      <c r="AD1830" s="31">
        <f t="shared" si="4389"/>
        <v>0</v>
      </c>
      <c r="AE1830" s="31">
        <f t="shared" si="4390"/>
        <v>0</v>
      </c>
      <c r="AF1830" s="31">
        <f>AF1831</f>
        <v>0</v>
      </c>
      <c r="AG1830" s="31">
        <f t="shared" si="4391"/>
        <v>25131.630000000001</v>
      </c>
      <c r="AH1830" s="31">
        <f t="shared" si="4392"/>
        <v>0</v>
      </c>
      <c r="AI1830" s="31">
        <f t="shared" si="4393"/>
        <v>0</v>
      </c>
      <c r="AJ1830" s="31">
        <f>AJ1831</f>
        <v>0</v>
      </c>
      <c r="AK1830" s="31">
        <f>AK1831</f>
        <v>0</v>
      </c>
      <c r="AL1830" s="31">
        <f>AL1831</f>
        <v>0</v>
      </c>
      <c r="AM1830" s="31">
        <f>AM1831</f>
        <v>0</v>
      </c>
      <c r="AN1830" s="31">
        <f>AN1831</f>
        <v>0</v>
      </c>
      <c r="AO1830" s="31">
        <f>AO1831</f>
        <v>0</v>
      </c>
      <c r="AP1830" s="31">
        <f>AP1831</f>
        <v>0</v>
      </c>
      <c r="AQ1830" s="31">
        <f>AQ1831</f>
        <v>0</v>
      </c>
      <c r="AR1830" s="31">
        <f>AR1831</f>
        <v>0</v>
      </c>
      <c r="AS1830" s="31">
        <f t="shared" si="4385"/>
        <v>25131.630000000001</v>
      </c>
      <c r="AT1830" s="31">
        <f t="shared" si="4386"/>
        <v>0</v>
      </c>
      <c r="AU1830" s="31">
        <f t="shared" si="4387"/>
        <v>0</v>
      </c>
      <c r="AV1830" s="31">
        <f>AV1831</f>
        <v>0</v>
      </c>
      <c r="AW1830" s="32"/>
      <c r="AX1830" s="32"/>
      <c r="AY1830" s="1"/>
      <c r="AZ1830" s="1"/>
      <c r="BA1830" s="1"/>
      <c r="BB1830" s="1"/>
      <c r="BC1830" s="1"/>
      <c r="BD1830" s="1"/>
      <c r="BE1830" s="1"/>
    </row>
    <row r="1831" ht="30">
      <c r="A1831" s="29" t="s">
        <v>598</v>
      </c>
      <c r="B1831" s="29" t="s">
        <v>61</v>
      </c>
      <c r="C1831" s="29" t="s">
        <v>329</v>
      </c>
      <c r="D1831" s="29" t="s">
        <v>688</v>
      </c>
      <c r="E1831" s="29" t="s">
        <v>335</v>
      </c>
      <c r="F1831" s="30" t="s">
        <v>336</v>
      </c>
      <c r="G1831" s="31"/>
      <c r="H1831" s="31"/>
      <c r="I1831" s="31"/>
      <c r="J1831" s="31"/>
      <c r="K1831" s="31"/>
      <c r="L1831" s="31"/>
      <c r="M1831" s="31"/>
      <c r="N1831" s="31"/>
      <c r="O1831" s="31"/>
      <c r="P1831" s="31"/>
      <c r="Q1831" s="31"/>
      <c r="R1831" s="31">
        <v>25131.630000000001</v>
      </c>
      <c r="S1831" s="31"/>
      <c r="T1831" s="31"/>
      <c r="U1831" s="31"/>
      <c r="V1831" s="31"/>
      <c r="W1831" s="31"/>
      <c r="X1831" s="31"/>
      <c r="Y1831" s="31"/>
      <c r="Z1831" s="31"/>
      <c r="AA1831" s="31"/>
      <c r="AB1831" s="31"/>
      <c r="AC1831" s="31">
        <f t="shared" si="4388"/>
        <v>25131.630000000001</v>
      </c>
      <c r="AD1831" s="31">
        <f t="shared" si="4389"/>
        <v>0</v>
      </c>
      <c r="AE1831" s="31">
        <f t="shared" si="4390"/>
        <v>0</v>
      </c>
      <c r="AF1831" s="31"/>
      <c r="AG1831" s="31">
        <f t="shared" si="4391"/>
        <v>25131.630000000001</v>
      </c>
      <c r="AH1831" s="31">
        <f t="shared" si="4392"/>
        <v>0</v>
      </c>
      <c r="AI1831" s="31">
        <f t="shared" si="4393"/>
        <v>0</v>
      </c>
      <c r="AJ1831" s="31"/>
      <c r="AK1831" s="31"/>
      <c r="AL1831" s="31"/>
      <c r="AM1831" s="31"/>
      <c r="AN1831" s="31"/>
      <c r="AO1831" s="31"/>
      <c r="AP1831" s="31"/>
      <c r="AQ1831" s="31"/>
      <c r="AR1831" s="31"/>
      <c r="AS1831" s="31">
        <f t="shared" si="4385"/>
        <v>25131.630000000001</v>
      </c>
      <c r="AT1831" s="31">
        <f t="shared" si="4386"/>
        <v>0</v>
      </c>
      <c r="AU1831" s="31">
        <f t="shared" si="4387"/>
        <v>0</v>
      </c>
      <c r="AV1831" s="31"/>
      <c r="AW1831" s="32"/>
      <c r="AX1831" s="32"/>
      <c r="AY1831" s="1"/>
      <c r="AZ1831" s="1"/>
      <c r="BA1831" s="1"/>
      <c r="BB1831" s="1"/>
      <c r="BC1831" s="1"/>
      <c r="BD1831" s="1"/>
      <c r="BE1831" s="1"/>
    </row>
    <row r="1832" ht="30">
      <c r="A1832" s="29" t="s">
        <v>598</v>
      </c>
      <c r="B1832" s="29" t="s">
        <v>61</v>
      </c>
      <c r="C1832" s="29" t="s">
        <v>329</v>
      </c>
      <c r="D1832" s="29" t="s">
        <v>690</v>
      </c>
      <c r="E1832" s="36"/>
      <c r="F1832" s="30" t="s">
        <v>691</v>
      </c>
      <c r="G1832" s="31">
        <f>G1833</f>
        <v>34485.800000000003</v>
      </c>
      <c r="H1832" s="31">
        <f>H1833</f>
        <v>0</v>
      </c>
      <c r="I1832" s="31">
        <f>I1833</f>
        <v>0</v>
      </c>
      <c r="J1832" s="31">
        <f>J1833</f>
        <v>0</v>
      </c>
      <c r="K1832" s="31">
        <f>K1833</f>
        <v>0</v>
      </c>
      <c r="L1832" s="31">
        <f>L1833</f>
        <v>0</v>
      </c>
      <c r="M1832" s="31">
        <f t="shared" si="4394"/>
        <v>34485.800000000003</v>
      </c>
      <c r="N1832" s="31">
        <f t="shared" si="4395"/>
        <v>0</v>
      </c>
      <c r="O1832" s="31">
        <f t="shared" si="4396"/>
        <v>0</v>
      </c>
      <c r="P1832" s="31">
        <f>P1833</f>
        <v>0</v>
      </c>
      <c r="Q1832" s="31">
        <f>Q1833</f>
        <v>0</v>
      </c>
      <c r="R1832" s="31">
        <f>R1833</f>
        <v>0.437</v>
      </c>
      <c r="S1832" s="31">
        <f>S1833</f>
        <v>0</v>
      </c>
      <c r="T1832" s="31">
        <f>T1833</f>
        <v>0</v>
      </c>
      <c r="U1832" s="31">
        <f>U1833</f>
        <v>0</v>
      </c>
      <c r="V1832" s="31">
        <f>V1833</f>
        <v>0</v>
      </c>
      <c r="W1832" s="31">
        <f>W1833</f>
        <v>0</v>
      </c>
      <c r="X1832" s="31">
        <f>X1833</f>
        <v>0</v>
      </c>
      <c r="Y1832" s="31">
        <f>Y1833</f>
        <v>0</v>
      </c>
      <c r="Z1832" s="31">
        <f>Z1833</f>
        <v>0</v>
      </c>
      <c r="AA1832" s="31">
        <f>AA1833</f>
        <v>0</v>
      </c>
      <c r="AB1832" s="31">
        <f>AB1833</f>
        <v>0</v>
      </c>
      <c r="AC1832" s="31">
        <f t="shared" si="4388"/>
        <v>34486.237000000001</v>
      </c>
      <c r="AD1832" s="31">
        <f t="shared" si="4389"/>
        <v>0</v>
      </c>
      <c r="AE1832" s="31">
        <f t="shared" si="4390"/>
        <v>0</v>
      </c>
      <c r="AF1832" s="31">
        <f>AF1833</f>
        <v>0</v>
      </c>
      <c r="AG1832" s="31">
        <f t="shared" si="4391"/>
        <v>34486.237000000001</v>
      </c>
      <c r="AH1832" s="31">
        <f t="shared" si="4392"/>
        <v>0</v>
      </c>
      <c r="AI1832" s="31">
        <f t="shared" si="4393"/>
        <v>0</v>
      </c>
      <c r="AJ1832" s="31">
        <f>AJ1833</f>
        <v>0</v>
      </c>
      <c r="AK1832" s="31">
        <f>AK1833</f>
        <v>0</v>
      </c>
      <c r="AL1832" s="31">
        <f>AL1833</f>
        <v>0</v>
      </c>
      <c r="AM1832" s="31">
        <f>AM1833</f>
        <v>0</v>
      </c>
      <c r="AN1832" s="31">
        <f>AN1833</f>
        <v>0</v>
      </c>
      <c r="AO1832" s="31">
        <f>AO1833</f>
        <v>0</v>
      </c>
      <c r="AP1832" s="31">
        <f>AP1833</f>
        <v>0</v>
      </c>
      <c r="AQ1832" s="31">
        <f>AQ1833</f>
        <v>0</v>
      </c>
      <c r="AR1832" s="31">
        <f>AR1833</f>
        <v>0</v>
      </c>
      <c r="AS1832" s="31">
        <f t="shared" ref="AS1832:AS1895" si="4427">AG1832+AJ1832+AK1832+AL1832+AM1832</f>
        <v>34486.237000000001</v>
      </c>
      <c r="AT1832" s="31">
        <f t="shared" ref="AT1832:AT1895" si="4428">AH1832+AN1832+AO1832+AP1832</f>
        <v>0</v>
      </c>
      <c r="AU1832" s="31">
        <f t="shared" ref="AU1832:AU1895" si="4429">AI1832+AR1832+AQ1832</f>
        <v>0</v>
      </c>
      <c r="AV1832" s="31">
        <f>AV1833</f>
        <v>0</v>
      </c>
      <c r="AW1832" s="32"/>
      <c r="AX1832" s="32"/>
      <c r="AY1832" s="1"/>
      <c r="AZ1832" s="1"/>
      <c r="BA1832" s="1"/>
      <c r="BB1832" s="1"/>
      <c r="BC1832" s="1"/>
      <c r="BD1832" s="1"/>
      <c r="BE1832" s="1"/>
    </row>
    <row r="1833" ht="30">
      <c r="A1833" s="29" t="s">
        <v>598</v>
      </c>
      <c r="B1833" s="29" t="s">
        <v>61</v>
      </c>
      <c r="C1833" s="29" t="s">
        <v>329</v>
      </c>
      <c r="D1833" s="29" t="s">
        <v>690</v>
      </c>
      <c r="E1833" s="29" t="s">
        <v>335</v>
      </c>
      <c r="F1833" s="30" t="s">
        <v>336</v>
      </c>
      <c r="G1833" s="31">
        <v>34485.800000000003</v>
      </c>
      <c r="H1833" s="31"/>
      <c r="I1833" s="31"/>
      <c r="J1833" s="31"/>
      <c r="K1833" s="31"/>
      <c r="L1833" s="31"/>
      <c r="M1833" s="31">
        <f t="shared" si="4394"/>
        <v>34485.800000000003</v>
      </c>
      <c r="N1833" s="31">
        <f t="shared" si="4395"/>
        <v>0</v>
      </c>
      <c r="O1833" s="31">
        <f t="shared" si="4396"/>
        <v>0</v>
      </c>
      <c r="P1833" s="31"/>
      <c r="Q1833" s="31"/>
      <c r="R1833" s="31">
        <v>0.437</v>
      </c>
      <c r="S1833" s="31"/>
      <c r="T1833" s="31"/>
      <c r="U1833" s="31"/>
      <c r="V1833" s="31"/>
      <c r="W1833" s="31"/>
      <c r="X1833" s="31"/>
      <c r="Y1833" s="31"/>
      <c r="Z1833" s="31"/>
      <c r="AA1833" s="31"/>
      <c r="AB1833" s="31"/>
      <c r="AC1833" s="31">
        <f t="shared" si="4388"/>
        <v>34486.237000000001</v>
      </c>
      <c r="AD1833" s="31">
        <f t="shared" si="4389"/>
        <v>0</v>
      </c>
      <c r="AE1833" s="31">
        <f t="shared" si="4390"/>
        <v>0</v>
      </c>
      <c r="AF1833" s="31"/>
      <c r="AG1833" s="31">
        <f t="shared" si="4391"/>
        <v>34486.237000000001</v>
      </c>
      <c r="AH1833" s="31">
        <f t="shared" si="4392"/>
        <v>0</v>
      </c>
      <c r="AI1833" s="31">
        <f t="shared" si="4393"/>
        <v>0</v>
      </c>
      <c r="AJ1833" s="31"/>
      <c r="AK1833" s="31"/>
      <c r="AL1833" s="31"/>
      <c r="AM1833" s="31"/>
      <c r="AN1833" s="31"/>
      <c r="AO1833" s="31"/>
      <c r="AP1833" s="31"/>
      <c r="AQ1833" s="31"/>
      <c r="AR1833" s="31"/>
      <c r="AS1833" s="31">
        <f t="shared" si="4427"/>
        <v>34486.237000000001</v>
      </c>
      <c r="AT1833" s="31">
        <f t="shared" si="4428"/>
        <v>0</v>
      </c>
      <c r="AU1833" s="31">
        <f t="shared" si="4429"/>
        <v>0</v>
      </c>
      <c r="AV1833" s="31"/>
      <c r="AW1833" s="32"/>
      <c r="AX1833" s="32"/>
      <c r="AY1833" s="1"/>
      <c r="AZ1833" s="1"/>
      <c r="BA1833" s="1"/>
      <c r="BB1833" s="1"/>
      <c r="BC1833" s="1"/>
      <c r="BD1833" s="1"/>
      <c r="BE1833" s="1"/>
    </row>
    <row r="1834" ht="30">
      <c r="A1834" s="29" t="s">
        <v>598</v>
      </c>
      <c r="B1834" s="29" t="s">
        <v>61</v>
      </c>
      <c r="C1834" s="29" t="s">
        <v>329</v>
      </c>
      <c r="D1834" s="29" t="s">
        <v>692</v>
      </c>
      <c r="E1834" s="36"/>
      <c r="F1834" s="30" t="s">
        <v>693</v>
      </c>
      <c r="G1834" s="31">
        <f>G1835</f>
        <v>30453.799999999999</v>
      </c>
      <c r="H1834" s="31">
        <f>H1835</f>
        <v>0</v>
      </c>
      <c r="I1834" s="31">
        <f>I1835</f>
        <v>0</v>
      </c>
      <c r="J1834" s="31">
        <f>J1835</f>
        <v>0</v>
      </c>
      <c r="K1834" s="31">
        <f>K1835</f>
        <v>0</v>
      </c>
      <c r="L1834" s="31">
        <f>L1835</f>
        <v>0</v>
      </c>
      <c r="M1834" s="31">
        <f t="shared" si="4394"/>
        <v>30453.799999999999</v>
      </c>
      <c r="N1834" s="31">
        <f t="shared" si="4395"/>
        <v>0</v>
      </c>
      <c r="O1834" s="31">
        <f t="shared" si="4396"/>
        <v>0</v>
      </c>
      <c r="P1834" s="31">
        <f>P1835</f>
        <v>0</v>
      </c>
      <c r="Q1834" s="31">
        <f>Q1835</f>
        <v>0</v>
      </c>
      <c r="R1834" s="31">
        <f>R1835</f>
        <v>0.001</v>
      </c>
      <c r="S1834" s="31">
        <f>S1835</f>
        <v>0</v>
      </c>
      <c r="T1834" s="31">
        <f>T1835</f>
        <v>0</v>
      </c>
      <c r="U1834" s="31">
        <f>U1835</f>
        <v>0</v>
      </c>
      <c r="V1834" s="31">
        <f>V1835</f>
        <v>0</v>
      </c>
      <c r="W1834" s="31">
        <f>W1835</f>
        <v>0</v>
      </c>
      <c r="X1834" s="31">
        <f>X1835</f>
        <v>0</v>
      </c>
      <c r="Y1834" s="31">
        <f>Y1835</f>
        <v>0</v>
      </c>
      <c r="Z1834" s="31">
        <f>Z1835</f>
        <v>0</v>
      </c>
      <c r="AA1834" s="31">
        <f>AA1835</f>
        <v>0</v>
      </c>
      <c r="AB1834" s="31">
        <f>AB1835</f>
        <v>0</v>
      </c>
      <c r="AC1834" s="31">
        <f t="shared" ref="AC1834:AC1897" si="4430">M1834+R1834+P1834+Q1834+T1834+S1834</f>
        <v>30453.800999999999</v>
      </c>
      <c r="AD1834" s="31">
        <f t="shared" ref="AD1834:AD1897" si="4431">N1834+V1834+X1834+U1834+W1834</f>
        <v>0</v>
      </c>
      <c r="AE1834" s="31">
        <f t="shared" ref="AE1834:AE1897" si="4432">O1834+Z1834+AB1834+Y1834+AA1834</f>
        <v>0</v>
      </c>
      <c r="AF1834" s="31">
        <f>AF1835</f>
        <v>0</v>
      </c>
      <c r="AG1834" s="31">
        <f t="shared" ref="AG1834:AG1897" si="4433">AC1834+AF1834</f>
        <v>30453.800999999999</v>
      </c>
      <c r="AH1834" s="31">
        <f t="shared" ref="AH1834:AH1897" si="4434">AD1834</f>
        <v>0</v>
      </c>
      <c r="AI1834" s="31">
        <f t="shared" ref="AI1834:AI1897" si="4435">AE1834</f>
        <v>0</v>
      </c>
      <c r="AJ1834" s="31">
        <f>AJ1835</f>
        <v>0</v>
      </c>
      <c r="AK1834" s="31">
        <f>AK1835</f>
        <v>0</v>
      </c>
      <c r="AL1834" s="31">
        <f>AL1835</f>
        <v>0</v>
      </c>
      <c r="AM1834" s="31">
        <f>AM1835</f>
        <v>0</v>
      </c>
      <c r="AN1834" s="31">
        <f>AN1835</f>
        <v>0</v>
      </c>
      <c r="AO1834" s="31">
        <f>AO1835</f>
        <v>0</v>
      </c>
      <c r="AP1834" s="31">
        <f>AP1835</f>
        <v>0</v>
      </c>
      <c r="AQ1834" s="31">
        <f>AQ1835</f>
        <v>0</v>
      </c>
      <c r="AR1834" s="31">
        <f>AR1835</f>
        <v>0</v>
      </c>
      <c r="AS1834" s="31">
        <f t="shared" si="4427"/>
        <v>30453.800999999999</v>
      </c>
      <c r="AT1834" s="31">
        <f t="shared" si="4428"/>
        <v>0</v>
      </c>
      <c r="AU1834" s="31">
        <f t="shared" si="4429"/>
        <v>0</v>
      </c>
      <c r="AV1834" s="31">
        <f>AV1835</f>
        <v>0</v>
      </c>
      <c r="AW1834" s="32"/>
      <c r="AX1834" s="32"/>
      <c r="AY1834" s="1"/>
      <c r="AZ1834" s="1"/>
      <c r="BA1834" s="1"/>
      <c r="BB1834" s="1"/>
      <c r="BC1834" s="1"/>
      <c r="BD1834" s="1"/>
      <c r="BE1834" s="1"/>
    </row>
    <row r="1835" ht="30">
      <c r="A1835" s="29" t="s">
        <v>598</v>
      </c>
      <c r="B1835" s="29" t="s">
        <v>61</v>
      </c>
      <c r="C1835" s="29" t="s">
        <v>329</v>
      </c>
      <c r="D1835" s="29" t="s">
        <v>692</v>
      </c>
      <c r="E1835" s="29" t="s">
        <v>335</v>
      </c>
      <c r="F1835" s="30" t="s">
        <v>336</v>
      </c>
      <c r="G1835" s="31">
        <v>30453.799999999999</v>
      </c>
      <c r="H1835" s="31"/>
      <c r="I1835" s="31"/>
      <c r="J1835" s="31"/>
      <c r="K1835" s="31"/>
      <c r="L1835" s="31"/>
      <c r="M1835" s="31">
        <f t="shared" si="4394"/>
        <v>30453.799999999999</v>
      </c>
      <c r="N1835" s="31">
        <f t="shared" si="4395"/>
        <v>0</v>
      </c>
      <c r="O1835" s="31">
        <f t="shared" si="4396"/>
        <v>0</v>
      </c>
      <c r="P1835" s="31"/>
      <c r="Q1835" s="31"/>
      <c r="R1835" s="31">
        <v>0.001</v>
      </c>
      <c r="S1835" s="31"/>
      <c r="T1835" s="31"/>
      <c r="U1835" s="31"/>
      <c r="V1835" s="31"/>
      <c r="W1835" s="31"/>
      <c r="X1835" s="31"/>
      <c r="Y1835" s="31"/>
      <c r="Z1835" s="31"/>
      <c r="AA1835" s="31"/>
      <c r="AB1835" s="31"/>
      <c r="AC1835" s="31">
        <f t="shared" si="4430"/>
        <v>30453.800999999999</v>
      </c>
      <c r="AD1835" s="31">
        <f t="shared" si="4431"/>
        <v>0</v>
      </c>
      <c r="AE1835" s="31">
        <f t="shared" si="4432"/>
        <v>0</v>
      </c>
      <c r="AF1835" s="31"/>
      <c r="AG1835" s="31">
        <f t="shared" si="4433"/>
        <v>30453.800999999999</v>
      </c>
      <c r="AH1835" s="31">
        <f t="shared" si="4434"/>
        <v>0</v>
      </c>
      <c r="AI1835" s="31">
        <f t="shared" si="4435"/>
        <v>0</v>
      </c>
      <c r="AJ1835" s="31"/>
      <c r="AK1835" s="31"/>
      <c r="AL1835" s="31"/>
      <c r="AM1835" s="31"/>
      <c r="AN1835" s="31"/>
      <c r="AO1835" s="31"/>
      <c r="AP1835" s="31"/>
      <c r="AQ1835" s="31"/>
      <c r="AR1835" s="31"/>
      <c r="AS1835" s="31">
        <f t="shared" si="4427"/>
        <v>30453.800999999999</v>
      </c>
      <c r="AT1835" s="31">
        <f t="shared" si="4428"/>
        <v>0</v>
      </c>
      <c r="AU1835" s="31">
        <f t="shared" si="4429"/>
        <v>0</v>
      </c>
      <c r="AV1835" s="31"/>
      <c r="AW1835" s="32"/>
      <c r="AX1835" s="32"/>
      <c r="AY1835" s="1"/>
      <c r="AZ1835" s="1"/>
      <c r="BA1835" s="1"/>
      <c r="BB1835" s="1"/>
      <c r="BC1835" s="1"/>
      <c r="BD1835" s="1"/>
      <c r="BE1835" s="1"/>
    </row>
    <row r="1836" ht="30">
      <c r="A1836" s="29" t="s">
        <v>598</v>
      </c>
      <c r="B1836" s="29" t="s">
        <v>61</v>
      </c>
      <c r="C1836" s="29" t="s">
        <v>329</v>
      </c>
      <c r="D1836" s="29" t="s">
        <v>694</v>
      </c>
      <c r="E1836" s="29"/>
      <c r="F1836" s="30" t="s">
        <v>695</v>
      </c>
      <c r="G1836" s="31"/>
      <c r="H1836" s="31"/>
      <c r="I1836" s="31"/>
      <c r="J1836" s="31"/>
      <c r="K1836" s="31"/>
      <c r="L1836" s="31"/>
      <c r="M1836" s="31"/>
      <c r="N1836" s="31"/>
      <c r="O1836" s="31"/>
      <c r="P1836" s="31">
        <f>P1837</f>
        <v>0</v>
      </c>
      <c r="Q1836" s="31">
        <f>Q1837</f>
        <v>0</v>
      </c>
      <c r="R1836" s="31">
        <f>R1837</f>
        <v>0</v>
      </c>
      <c r="S1836" s="31">
        <f>S1837</f>
        <v>0</v>
      </c>
      <c r="T1836" s="31">
        <f>T1837</f>
        <v>0</v>
      </c>
      <c r="U1836" s="31">
        <f>U1837</f>
        <v>0</v>
      </c>
      <c r="V1836" s="31">
        <f>V1837</f>
        <v>0</v>
      </c>
      <c r="W1836" s="31">
        <f>W1837</f>
        <v>0</v>
      </c>
      <c r="X1836" s="31">
        <f>X1837</f>
        <v>0</v>
      </c>
      <c r="Y1836" s="31">
        <f>Y1837</f>
        <v>0</v>
      </c>
      <c r="Z1836" s="31">
        <f>Z1837</f>
        <v>19672.275000000001</v>
      </c>
      <c r="AA1836" s="31">
        <f>AA1837</f>
        <v>0</v>
      </c>
      <c r="AB1836" s="31">
        <f>AB1837</f>
        <v>0</v>
      </c>
      <c r="AC1836" s="31">
        <f t="shared" si="4430"/>
        <v>0</v>
      </c>
      <c r="AD1836" s="31">
        <f t="shared" si="4431"/>
        <v>0</v>
      </c>
      <c r="AE1836" s="31">
        <f t="shared" si="4432"/>
        <v>19672.275000000001</v>
      </c>
      <c r="AF1836" s="31">
        <f>AF1837</f>
        <v>0</v>
      </c>
      <c r="AG1836" s="31">
        <f t="shared" si="4433"/>
        <v>0</v>
      </c>
      <c r="AH1836" s="31">
        <f t="shared" si="4434"/>
        <v>0</v>
      </c>
      <c r="AI1836" s="31">
        <f t="shared" si="4435"/>
        <v>19672.275000000001</v>
      </c>
      <c r="AJ1836" s="31">
        <f>AJ1837</f>
        <v>0</v>
      </c>
      <c r="AK1836" s="31">
        <f>AK1837</f>
        <v>0</v>
      </c>
      <c r="AL1836" s="31">
        <f>AL1837</f>
        <v>0</v>
      </c>
      <c r="AM1836" s="31">
        <f>AM1837</f>
        <v>0</v>
      </c>
      <c r="AN1836" s="31">
        <f>AN1837</f>
        <v>0</v>
      </c>
      <c r="AO1836" s="31">
        <f>AO1837</f>
        <v>0</v>
      </c>
      <c r="AP1836" s="31">
        <f>AP1837</f>
        <v>0</v>
      </c>
      <c r="AQ1836" s="31">
        <f>AQ1837</f>
        <v>0</v>
      </c>
      <c r="AR1836" s="31">
        <f>AR1837</f>
        <v>0</v>
      </c>
      <c r="AS1836" s="31">
        <f t="shared" si="4427"/>
        <v>0</v>
      </c>
      <c r="AT1836" s="31">
        <f t="shared" si="4428"/>
        <v>0</v>
      </c>
      <c r="AU1836" s="31">
        <f t="shared" si="4429"/>
        <v>19672.275000000001</v>
      </c>
      <c r="AV1836" s="31">
        <f>AV1837</f>
        <v>0</v>
      </c>
      <c r="AW1836" s="32"/>
      <c r="AX1836" s="32"/>
      <c r="AY1836" s="1"/>
      <c r="AZ1836" s="1"/>
      <c r="BA1836" s="1"/>
      <c r="BB1836" s="1"/>
      <c r="BC1836" s="1"/>
      <c r="BD1836" s="1"/>
      <c r="BE1836" s="1"/>
    </row>
    <row r="1837" ht="30">
      <c r="A1837" s="29" t="s">
        <v>598</v>
      </c>
      <c r="B1837" s="29" t="s">
        <v>61</v>
      </c>
      <c r="C1837" s="29" t="s">
        <v>329</v>
      </c>
      <c r="D1837" s="29" t="s">
        <v>694</v>
      </c>
      <c r="E1837" s="29" t="s">
        <v>335</v>
      </c>
      <c r="F1837" s="30" t="s">
        <v>336</v>
      </c>
      <c r="G1837" s="31"/>
      <c r="H1837" s="31"/>
      <c r="I1837" s="31"/>
      <c r="J1837" s="31"/>
      <c r="K1837" s="31"/>
      <c r="L1837" s="31"/>
      <c r="M1837" s="31"/>
      <c r="N1837" s="31"/>
      <c r="O1837" s="31"/>
      <c r="P1837" s="31"/>
      <c r="Q1837" s="31"/>
      <c r="R1837" s="31"/>
      <c r="S1837" s="31"/>
      <c r="T1837" s="31"/>
      <c r="U1837" s="31"/>
      <c r="V1837" s="31"/>
      <c r="W1837" s="31"/>
      <c r="X1837" s="31"/>
      <c r="Y1837" s="31"/>
      <c r="Z1837" s="31">
        <v>19672.275000000001</v>
      </c>
      <c r="AA1837" s="31"/>
      <c r="AB1837" s="31"/>
      <c r="AC1837" s="31">
        <f t="shared" si="4430"/>
        <v>0</v>
      </c>
      <c r="AD1837" s="31">
        <f t="shared" si="4431"/>
        <v>0</v>
      </c>
      <c r="AE1837" s="31">
        <f t="shared" si="4432"/>
        <v>19672.275000000001</v>
      </c>
      <c r="AF1837" s="31"/>
      <c r="AG1837" s="31">
        <f t="shared" si="4433"/>
        <v>0</v>
      </c>
      <c r="AH1837" s="31">
        <f t="shared" si="4434"/>
        <v>0</v>
      </c>
      <c r="AI1837" s="31">
        <f t="shared" si="4435"/>
        <v>19672.275000000001</v>
      </c>
      <c r="AJ1837" s="31"/>
      <c r="AK1837" s="31"/>
      <c r="AL1837" s="31"/>
      <c r="AM1837" s="31"/>
      <c r="AN1837" s="31"/>
      <c r="AO1837" s="31"/>
      <c r="AP1837" s="31"/>
      <c r="AQ1837" s="31"/>
      <c r="AR1837" s="31"/>
      <c r="AS1837" s="31">
        <f t="shared" si="4427"/>
        <v>0</v>
      </c>
      <c r="AT1837" s="31">
        <f t="shared" si="4428"/>
        <v>0</v>
      </c>
      <c r="AU1837" s="31">
        <f t="shared" si="4429"/>
        <v>19672.275000000001</v>
      </c>
      <c r="AV1837" s="31"/>
      <c r="AW1837" s="32"/>
      <c r="AX1837" s="32"/>
      <c r="AY1837" s="1"/>
      <c r="AZ1837" s="1"/>
      <c r="BA1837" s="1"/>
      <c r="BB1837" s="1"/>
      <c r="BC1837" s="1"/>
      <c r="BD1837" s="1"/>
      <c r="BE1837" s="1"/>
    </row>
    <row r="1838" ht="30">
      <c r="A1838" s="29" t="s">
        <v>598</v>
      </c>
      <c r="B1838" s="29" t="s">
        <v>61</v>
      </c>
      <c r="C1838" s="29" t="s">
        <v>329</v>
      </c>
      <c r="D1838" s="29" t="s">
        <v>696</v>
      </c>
      <c r="E1838" s="29"/>
      <c r="F1838" s="30" t="s">
        <v>697</v>
      </c>
      <c r="G1838" s="31">
        <f>G1839</f>
        <v>26789.5</v>
      </c>
      <c r="H1838" s="31">
        <f>H1839</f>
        <v>0</v>
      </c>
      <c r="I1838" s="31">
        <f>I1839</f>
        <v>0</v>
      </c>
      <c r="J1838" s="31">
        <f>J1839</f>
        <v>0</v>
      </c>
      <c r="K1838" s="31">
        <f>K1839</f>
        <v>0</v>
      </c>
      <c r="L1838" s="31">
        <f>L1839</f>
        <v>0</v>
      </c>
      <c r="M1838" s="31">
        <f t="shared" si="4394"/>
        <v>26789.5</v>
      </c>
      <c r="N1838" s="31">
        <f t="shared" si="4395"/>
        <v>0</v>
      </c>
      <c r="O1838" s="31">
        <f t="shared" si="4396"/>
        <v>0</v>
      </c>
      <c r="P1838" s="31">
        <f>P1839</f>
        <v>0</v>
      </c>
      <c r="Q1838" s="31">
        <f>Q1839</f>
        <v>0</v>
      </c>
      <c r="R1838" s="31">
        <f>R1839</f>
        <v>0</v>
      </c>
      <c r="S1838" s="31">
        <f>S1839</f>
        <v>0</v>
      </c>
      <c r="T1838" s="31">
        <f>T1839</f>
        <v>0</v>
      </c>
      <c r="U1838" s="31">
        <f>U1839</f>
        <v>0</v>
      </c>
      <c r="V1838" s="31">
        <f>V1839</f>
        <v>0</v>
      </c>
      <c r="W1838" s="31">
        <f>W1839</f>
        <v>0</v>
      </c>
      <c r="X1838" s="31">
        <f>X1839</f>
        <v>0</v>
      </c>
      <c r="Y1838" s="31">
        <f>Y1839</f>
        <v>0</v>
      </c>
      <c r="Z1838" s="31">
        <f>Z1839</f>
        <v>0</v>
      </c>
      <c r="AA1838" s="31">
        <f>AA1839</f>
        <v>0</v>
      </c>
      <c r="AB1838" s="31">
        <f>AB1839</f>
        <v>0</v>
      </c>
      <c r="AC1838" s="31">
        <f t="shared" si="4430"/>
        <v>26789.5</v>
      </c>
      <c r="AD1838" s="31">
        <f t="shared" si="4431"/>
        <v>0</v>
      </c>
      <c r="AE1838" s="31">
        <f t="shared" si="4432"/>
        <v>0</v>
      </c>
      <c r="AF1838" s="31">
        <f>AF1839</f>
        <v>0</v>
      </c>
      <c r="AG1838" s="31">
        <f t="shared" si="4433"/>
        <v>26789.5</v>
      </c>
      <c r="AH1838" s="31">
        <f t="shared" si="4434"/>
        <v>0</v>
      </c>
      <c r="AI1838" s="31">
        <f t="shared" si="4435"/>
        <v>0</v>
      </c>
      <c r="AJ1838" s="31">
        <f>AJ1839</f>
        <v>0</v>
      </c>
      <c r="AK1838" s="31">
        <f>AK1839</f>
        <v>0</v>
      </c>
      <c r="AL1838" s="31">
        <f>AL1839</f>
        <v>0</v>
      </c>
      <c r="AM1838" s="31">
        <f>AM1839</f>
        <v>-19751.561000000002</v>
      </c>
      <c r="AN1838" s="31">
        <f>AN1839</f>
        <v>0</v>
      </c>
      <c r="AO1838" s="31">
        <f>AO1839</f>
        <v>0</v>
      </c>
      <c r="AP1838" s="31">
        <f>AP1839</f>
        <v>19751.561000000002</v>
      </c>
      <c r="AQ1838" s="31">
        <f>AQ1839</f>
        <v>0</v>
      </c>
      <c r="AR1838" s="31">
        <f>AR1839</f>
        <v>0</v>
      </c>
      <c r="AS1838" s="31">
        <f t="shared" si="4427"/>
        <v>7037.9389999999985</v>
      </c>
      <c r="AT1838" s="31">
        <f t="shared" si="4428"/>
        <v>19751.561000000002</v>
      </c>
      <c r="AU1838" s="31">
        <f t="shared" si="4429"/>
        <v>0</v>
      </c>
      <c r="AV1838" s="31">
        <f>AV1839</f>
        <v>0</v>
      </c>
      <c r="AW1838" s="32"/>
      <c r="AX1838" s="32"/>
      <c r="AY1838" s="1"/>
      <c r="AZ1838" s="1"/>
      <c r="BA1838" s="1"/>
      <c r="BB1838" s="1"/>
      <c r="BC1838" s="1"/>
      <c r="BD1838" s="1"/>
      <c r="BE1838" s="1"/>
    </row>
    <row r="1839" ht="30">
      <c r="A1839" s="29" t="s">
        <v>598</v>
      </c>
      <c r="B1839" s="29" t="s">
        <v>61</v>
      </c>
      <c r="C1839" s="29" t="s">
        <v>329</v>
      </c>
      <c r="D1839" s="29" t="s">
        <v>696</v>
      </c>
      <c r="E1839" s="29" t="s">
        <v>335</v>
      </c>
      <c r="F1839" s="30" t="s">
        <v>336</v>
      </c>
      <c r="G1839" s="31">
        <v>26789.5</v>
      </c>
      <c r="H1839" s="31"/>
      <c r="I1839" s="31"/>
      <c r="J1839" s="31"/>
      <c r="K1839" s="31"/>
      <c r="L1839" s="31"/>
      <c r="M1839" s="31">
        <f t="shared" si="4394"/>
        <v>26789.5</v>
      </c>
      <c r="N1839" s="31">
        <f t="shared" si="4395"/>
        <v>0</v>
      </c>
      <c r="O1839" s="31">
        <f t="shared" si="4396"/>
        <v>0</v>
      </c>
      <c r="P1839" s="31"/>
      <c r="Q1839" s="31"/>
      <c r="R1839" s="31"/>
      <c r="S1839" s="31"/>
      <c r="T1839" s="31"/>
      <c r="U1839" s="31"/>
      <c r="V1839" s="31"/>
      <c r="W1839" s="31"/>
      <c r="X1839" s="31"/>
      <c r="Y1839" s="31"/>
      <c r="Z1839" s="31"/>
      <c r="AA1839" s="31"/>
      <c r="AB1839" s="31"/>
      <c r="AC1839" s="31">
        <f t="shared" si="4430"/>
        <v>26789.5</v>
      </c>
      <c r="AD1839" s="31">
        <f t="shared" si="4431"/>
        <v>0</v>
      </c>
      <c r="AE1839" s="31">
        <f t="shared" si="4432"/>
        <v>0</v>
      </c>
      <c r="AF1839" s="31"/>
      <c r="AG1839" s="31">
        <f t="shared" si="4433"/>
        <v>26789.5</v>
      </c>
      <c r="AH1839" s="31">
        <f t="shared" si="4434"/>
        <v>0</v>
      </c>
      <c r="AI1839" s="31">
        <f t="shared" si="4435"/>
        <v>0</v>
      </c>
      <c r="AJ1839" s="31"/>
      <c r="AK1839" s="31"/>
      <c r="AL1839" s="31"/>
      <c r="AM1839" s="31">
        <v>-19751.561000000002</v>
      </c>
      <c r="AN1839" s="31"/>
      <c r="AO1839" s="31"/>
      <c r="AP1839" s="31">
        <v>19751.561000000002</v>
      </c>
      <c r="AQ1839" s="31"/>
      <c r="AR1839" s="31"/>
      <c r="AS1839" s="31">
        <f t="shared" si="4427"/>
        <v>7037.9389999999985</v>
      </c>
      <c r="AT1839" s="31">
        <f t="shared" si="4428"/>
        <v>19751.561000000002</v>
      </c>
      <c r="AU1839" s="31">
        <f t="shared" si="4429"/>
        <v>0</v>
      </c>
      <c r="AV1839" s="31"/>
      <c r="AW1839" s="32"/>
      <c r="AX1839" s="32"/>
      <c r="AY1839" s="1"/>
      <c r="AZ1839" s="1"/>
      <c r="BA1839" s="1"/>
      <c r="BB1839" s="1"/>
      <c r="BC1839" s="1"/>
      <c r="BD1839" s="1"/>
      <c r="BE1839" s="1"/>
    </row>
    <row r="1840" ht="30">
      <c r="A1840" s="29" t="s">
        <v>598</v>
      </c>
      <c r="B1840" s="29" t="s">
        <v>61</v>
      </c>
      <c r="C1840" s="29" t="s">
        <v>329</v>
      </c>
      <c r="D1840" s="29" t="s">
        <v>698</v>
      </c>
      <c r="E1840" s="29"/>
      <c r="F1840" s="30" t="s">
        <v>699</v>
      </c>
      <c r="G1840" s="31">
        <f>G1841</f>
        <v>11334.1</v>
      </c>
      <c r="H1840" s="31">
        <f>H1841</f>
        <v>0</v>
      </c>
      <c r="I1840" s="31">
        <f>I1841</f>
        <v>0</v>
      </c>
      <c r="J1840" s="31">
        <f>J1841</f>
        <v>0</v>
      </c>
      <c r="K1840" s="31">
        <f>K1841</f>
        <v>0</v>
      </c>
      <c r="L1840" s="31">
        <f>L1841</f>
        <v>0</v>
      </c>
      <c r="M1840" s="31">
        <f t="shared" si="4394"/>
        <v>11334.1</v>
      </c>
      <c r="N1840" s="31">
        <f t="shared" si="4395"/>
        <v>0</v>
      </c>
      <c r="O1840" s="31">
        <f t="shared" si="4396"/>
        <v>0</v>
      </c>
      <c r="P1840" s="31">
        <f>P1841</f>
        <v>0</v>
      </c>
      <c r="Q1840" s="31">
        <f>Q1841</f>
        <v>0</v>
      </c>
      <c r="R1840" s="31">
        <f>R1841</f>
        <v>-266.80000000000001</v>
      </c>
      <c r="S1840" s="31">
        <f>S1841</f>
        <v>0</v>
      </c>
      <c r="T1840" s="31">
        <f>T1841</f>
        <v>0</v>
      </c>
      <c r="U1840" s="31">
        <f>U1841</f>
        <v>0</v>
      </c>
      <c r="V1840" s="31">
        <f>V1841</f>
        <v>0</v>
      </c>
      <c r="W1840" s="31">
        <f>W1841</f>
        <v>0</v>
      </c>
      <c r="X1840" s="31">
        <f>X1841</f>
        <v>0</v>
      </c>
      <c r="Y1840" s="31">
        <f>Y1841</f>
        <v>0</v>
      </c>
      <c r="Z1840" s="31">
        <f>Z1841</f>
        <v>0</v>
      </c>
      <c r="AA1840" s="31">
        <f>AA1841</f>
        <v>0</v>
      </c>
      <c r="AB1840" s="31">
        <f>AB1841</f>
        <v>0</v>
      </c>
      <c r="AC1840" s="31">
        <f t="shared" si="4430"/>
        <v>11067.300000000001</v>
      </c>
      <c r="AD1840" s="31">
        <f t="shared" si="4431"/>
        <v>0</v>
      </c>
      <c r="AE1840" s="31">
        <f t="shared" si="4432"/>
        <v>0</v>
      </c>
      <c r="AF1840" s="31">
        <f>AF1841</f>
        <v>0</v>
      </c>
      <c r="AG1840" s="31">
        <f t="shared" si="4433"/>
        <v>11067.300000000001</v>
      </c>
      <c r="AH1840" s="31">
        <f t="shared" si="4434"/>
        <v>0</v>
      </c>
      <c r="AI1840" s="31">
        <f t="shared" si="4435"/>
        <v>0</v>
      </c>
      <c r="AJ1840" s="31">
        <f>AJ1841</f>
        <v>0</v>
      </c>
      <c r="AK1840" s="31">
        <f>AK1841</f>
        <v>0</v>
      </c>
      <c r="AL1840" s="31">
        <f>AL1841</f>
        <v>0</v>
      </c>
      <c r="AM1840" s="31">
        <f>AM1841</f>
        <v>0</v>
      </c>
      <c r="AN1840" s="31">
        <f>AN1841</f>
        <v>0</v>
      </c>
      <c r="AO1840" s="31">
        <f>AO1841</f>
        <v>0</v>
      </c>
      <c r="AP1840" s="31">
        <f>AP1841</f>
        <v>0</v>
      </c>
      <c r="AQ1840" s="31">
        <f>AQ1841</f>
        <v>0</v>
      </c>
      <c r="AR1840" s="31">
        <f>AR1841</f>
        <v>0</v>
      </c>
      <c r="AS1840" s="31">
        <f t="shared" si="4427"/>
        <v>11067.300000000001</v>
      </c>
      <c r="AT1840" s="31">
        <f t="shared" si="4428"/>
        <v>0</v>
      </c>
      <c r="AU1840" s="31">
        <f t="shared" si="4429"/>
        <v>0</v>
      </c>
      <c r="AV1840" s="31">
        <f>AV1841</f>
        <v>0</v>
      </c>
      <c r="AW1840" s="32"/>
      <c r="AX1840" s="32"/>
      <c r="AY1840" s="1"/>
      <c r="AZ1840" s="1"/>
      <c r="BA1840" s="1"/>
      <c r="BB1840" s="1"/>
      <c r="BC1840" s="1"/>
      <c r="BD1840" s="1"/>
      <c r="BE1840" s="1"/>
    </row>
    <row r="1841" ht="30">
      <c r="A1841" s="29" t="s">
        <v>598</v>
      </c>
      <c r="B1841" s="29" t="s">
        <v>61</v>
      </c>
      <c r="C1841" s="29" t="s">
        <v>329</v>
      </c>
      <c r="D1841" s="29" t="s">
        <v>698</v>
      </c>
      <c r="E1841" s="29" t="s">
        <v>335</v>
      </c>
      <c r="F1841" s="30" t="s">
        <v>336</v>
      </c>
      <c r="G1841" s="31">
        <v>11334.1</v>
      </c>
      <c r="H1841" s="31"/>
      <c r="I1841" s="31"/>
      <c r="J1841" s="31"/>
      <c r="K1841" s="31"/>
      <c r="L1841" s="31"/>
      <c r="M1841" s="31">
        <f t="shared" si="4394"/>
        <v>11334.1</v>
      </c>
      <c r="N1841" s="31">
        <f t="shared" si="4395"/>
        <v>0</v>
      </c>
      <c r="O1841" s="31">
        <f t="shared" si="4396"/>
        <v>0</v>
      </c>
      <c r="P1841" s="31"/>
      <c r="Q1841" s="31"/>
      <c r="R1841" s="31">
        <v>-266.80000000000001</v>
      </c>
      <c r="S1841" s="31"/>
      <c r="T1841" s="31"/>
      <c r="U1841" s="31"/>
      <c r="V1841" s="31"/>
      <c r="W1841" s="31"/>
      <c r="X1841" s="31"/>
      <c r="Y1841" s="31"/>
      <c r="Z1841" s="31"/>
      <c r="AA1841" s="31"/>
      <c r="AB1841" s="31"/>
      <c r="AC1841" s="31">
        <f t="shared" si="4430"/>
        <v>11067.300000000001</v>
      </c>
      <c r="AD1841" s="31">
        <f t="shared" si="4431"/>
        <v>0</v>
      </c>
      <c r="AE1841" s="31">
        <f t="shared" si="4432"/>
        <v>0</v>
      </c>
      <c r="AF1841" s="31"/>
      <c r="AG1841" s="31">
        <f t="shared" si="4433"/>
        <v>11067.300000000001</v>
      </c>
      <c r="AH1841" s="31">
        <f t="shared" si="4434"/>
        <v>0</v>
      </c>
      <c r="AI1841" s="31">
        <f t="shared" si="4435"/>
        <v>0</v>
      </c>
      <c r="AJ1841" s="31"/>
      <c r="AK1841" s="31"/>
      <c r="AL1841" s="31"/>
      <c r="AM1841" s="31"/>
      <c r="AN1841" s="31"/>
      <c r="AO1841" s="31"/>
      <c r="AP1841" s="31"/>
      <c r="AQ1841" s="31"/>
      <c r="AR1841" s="31"/>
      <c r="AS1841" s="31">
        <f t="shared" si="4427"/>
        <v>11067.300000000001</v>
      </c>
      <c r="AT1841" s="31">
        <f t="shared" si="4428"/>
        <v>0</v>
      </c>
      <c r="AU1841" s="31">
        <f t="shared" si="4429"/>
        <v>0</v>
      </c>
      <c r="AV1841" s="31"/>
      <c r="AW1841" s="32"/>
      <c r="AX1841" s="32"/>
      <c r="AY1841" s="1"/>
      <c r="AZ1841" s="1"/>
      <c r="BA1841" s="1"/>
      <c r="BB1841" s="1"/>
      <c r="BC1841" s="1"/>
      <c r="BD1841" s="1"/>
      <c r="BE1841" s="1"/>
    </row>
    <row r="1842" ht="30">
      <c r="A1842" s="29" t="s">
        <v>598</v>
      </c>
      <c r="B1842" s="29" t="s">
        <v>61</v>
      </c>
      <c r="C1842" s="29" t="s">
        <v>329</v>
      </c>
      <c r="D1842" s="29" t="s">
        <v>700</v>
      </c>
      <c r="E1842" s="29"/>
      <c r="F1842" s="30" t="s">
        <v>701</v>
      </c>
      <c r="G1842" s="31">
        <f>G1843</f>
        <v>4115.1000000000004</v>
      </c>
      <c r="H1842" s="31">
        <f>H1843</f>
        <v>168427.60000000001</v>
      </c>
      <c r="I1842" s="31">
        <f>I1843</f>
        <v>0</v>
      </c>
      <c r="J1842" s="31">
        <f>J1843</f>
        <v>0</v>
      </c>
      <c r="K1842" s="31">
        <f>K1843</f>
        <v>0</v>
      </c>
      <c r="L1842" s="31">
        <f>L1843</f>
        <v>0</v>
      </c>
      <c r="M1842" s="31">
        <f t="shared" si="4394"/>
        <v>4115.1000000000004</v>
      </c>
      <c r="N1842" s="31">
        <f t="shared" si="4395"/>
        <v>168427.60000000001</v>
      </c>
      <c r="O1842" s="31">
        <f t="shared" si="4396"/>
        <v>0</v>
      </c>
      <c r="P1842" s="31">
        <f>P1843</f>
        <v>0</v>
      </c>
      <c r="Q1842" s="31">
        <f>Q1843</f>
        <v>0</v>
      </c>
      <c r="R1842" s="31">
        <f>R1843</f>
        <v>0</v>
      </c>
      <c r="S1842" s="31">
        <f>S1843</f>
        <v>0</v>
      </c>
      <c r="T1842" s="31">
        <f>T1843</f>
        <v>0</v>
      </c>
      <c r="U1842" s="31">
        <f>U1843</f>
        <v>0</v>
      </c>
      <c r="V1842" s="31">
        <f>V1843</f>
        <v>0</v>
      </c>
      <c r="W1842" s="31">
        <f>W1843</f>
        <v>0</v>
      </c>
      <c r="X1842" s="31">
        <f>X1843</f>
        <v>0</v>
      </c>
      <c r="Y1842" s="31">
        <f>Y1843</f>
        <v>0</v>
      </c>
      <c r="Z1842" s="31">
        <f>Z1843</f>
        <v>0</v>
      </c>
      <c r="AA1842" s="31">
        <f>AA1843</f>
        <v>0</v>
      </c>
      <c r="AB1842" s="31">
        <f>AB1843</f>
        <v>0</v>
      </c>
      <c r="AC1842" s="31">
        <f t="shared" si="4430"/>
        <v>4115.1000000000004</v>
      </c>
      <c r="AD1842" s="31">
        <f t="shared" si="4431"/>
        <v>168427.60000000001</v>
      </c>
      <c r="AE1842" s="31">
        <f t="shared" si="4432"/>
        <v>0</v>
      </c>
      <c r="AF1842" s="31">
        <f>AF1843</f>
        <v>0</v>
      </c>
      <c r="AG1842" s="31">
        <f t="shared" si="4433"/>
        <v>4115.1000000000004</v>
      </c>
      <c r="AH1842" s="31">
        <f t="shared" si="4434"/>
        <v>168427.60000000001</v>
      </c>
      <c r="AI1842" s="31">
        <f t="shared" si="4435"/>
        <v>0</v>
      </c>
      <c r="AJ1842" s="31">
        <f>AJ1843</f>
        <v>0</v>
      </c>
      <c r="AK1842" s="31">
        <f>AK1843</f>
        <v>0</v>
      </c>
      <c r="AL1842" s="31">
        <f>AL1843</f>
        <v>0</v>
      </c>
      <c r="AM1842" s="31">
        <f>AM1843</f>
        <v>0</v>
      </c>
      <c r="AN1842" s="31">
        <f>AN1843</f>
        <v>0</v>
      </c>
      <c r="AO1842" s="31">
        <f>AO1843</f>
        <v>0</v>
      </c>
      <c r="AP1842" s="31">
        <f>AP1843</f>
        <v>0</v>
      </c>
      <c r="AQ1842" s="31">
        <f>AQ1843</f>
        <v>0</v>
      </c>
      <c r="AR1842" s="31">
        <f>AR1843</f>
        <v>0</v>
      </c>
      <c r="AS1842" s="31">
        <f t="shared" si="4427"/>
        <v>4115.1000000000004</v>
      </c>
      <c r="AT1842" s="31">
        <f t="shared" si="4428"/>
        <v>168427.60000000001</v>
      </c>
      <c r="AU1842" s="31">
        <f t="shared" si="4429"/>
        <v>0</v>
      </c>
      <c r="AV1842" s="31">
        <f>AV1843</f>
        <v>0</v>
      </c>
      <c r="AW1842" s="32"/>
      <c r="AX1842" s="32"/>
      <c r="AY1842" s="1"/>
      <c r="AZ1842" s="1"/>
      <c r="BA1842" s="1"/>
      <c r="BB1842" s="1"/>
      <c r="BC1842" s="1"/>
      <c r="BD1842" s="1"/>
      <c r="BE1842" s="1"/>
    </row>
    <row r="1843" ht="30">
      <c r="A1843" s="29" t="s">
        <v>598</v>
      </c>
      <c r="B1843" s="29" t="s">
        <v>61</v>
      </c>
      <c r="C1843" s="29" t="s">
        <v>329</v>
      </c>
      <c r="D1843" s="29" t="s">
        <v>700</v>
      </c>
      <c r="E1843" s="29" t="s">
        <v>335</v>
      </c>
      <c r="F1843" s="30" t="s">
        <v>336</v>
      </c>
      <c r="G1843" s="31">
        <v>4115.1000000000004</v>
      </c>
      <c r="H1843" s="31">
        <v>168427.60000000001</v>
      </c>
      <c r="I1843" s="31"/>
      <c r="J1843" s="31"/>
      <c r="K1843" s="31"/>
      <c r="L1843" s="31"/>
      <c r="M1843" s="31">
        <f t="shared" si="4394"/>
        <v>4115.1000000000004</v>
      </c>
      <c r="N1843" s="31">
        <f t="shared" si="4395"/>
        <v>168427.60000000001</v>
      </c>
      <c r="O1843" s="31">
        <f t="shared" si="4396"/>
        <v>0</v>
      </c>
      <c r="P1843" s="31"/>
      <c r="Q1843" s="31"/>
      <c r="R1843" s="31"/>
      <c r="S1843" s="31"/>
      <c r="T1843" s="31"/>
      <c r="U1843" s="31"/>
      <c r="V1843" s="31"/>
      <c r="W1843" s="31"/>
      <c r="X1843" s="31"/>
      <c r="Y1843" s="31"/>
      <c r="Z1843" s="31"/>
      <c r="AA1843" s="31"/>
      <c r="AB1843" s="31"/>
      <c r="AC1843" s="31">
        <f t="shared" si="4430"/>
        <v>4115.1000000000004</v>
      </c>
      <c r="AD1843" s="31">
        <f t="shared" si="4431"/>
        <v>168427.60000000001</v>
      </c>
      <c r="AE1843" s="31">
        <f t="shared" si="4432"/>
        <v>0</v>
      </c>
      <c r="AF1843" s="31"/>
      <c r="AG1843" s="31">
        <f t="shared" si="4433"/>
        <v>4115.1000000000004</v>
      </c>
      <c r="AH1843" s="31">
        <f t="shared" si="4434"/>
        <v>168427.60000000001</v>
      </c>
      <c r="AI1843" s="31">
        <f t="shared" si="4435"/>
        <v>0</v>
      </c>
      <c r="AJ1843" s="31"/>
      <c r="AK1843" s="31"/>
      <c r="AL1843" s="31"/>
      <c r="AM1843" s="31"/>
      <c r="AN1843" s="31"/>
      <c r="AO1843" s="31"/>
      <c r="AP1843" s="31"/>
      <c r="AQ1843" s="31"/>
      <c r="AR1843" s="31"/>
      <c r="AS1843" s="31">
        <f t="shared" si="4427"/>
        <v>4115.1000000000004</v>
      </c>
      <c r="AT1843" s="31">
        <f t="shared" si="4428"/>
        <v>168427.60000000001</v>
      </c>
      <c r="AU1843" s="31">
        <f t="shared" si="4429"/>
        <v>0</v>
      </c>
      <c r="AV1843" s="31"/>
      <c r="AW1843" s="32"/>
      <c r="AX1843" s="32"/>
      <c r="AY1843" s="1"/>
      <c r="AZ1843" s="1"/>
      <c r="BA1843" s="1"/>
      <c r="BB1843" s="1"/>
      <c r="BC1843" s="1"/>
      <c r="BD1843" s="1"/>
      <c r="BE1843" s="1"/>
    </row>
    <row r="1844" ht="30">
      <c r="A1844" s="29" t="s">
        <v>598</v>
      </c>
      <c r="B1844" s="29" t="s">
        <v>61</v>
      </c>
      <c r="C1844" s="29" t="s">
        <v>329</v>
      </c>
      <c r="D1844" s="29" t="s">
        <v>702</v>
      </c>
      <c r="E1844" s="29"/>
      <c r="F1844" s="30" t="s">
        <v>703</v>
      </c>
      <c r="G1844" s="31">
        <f>G1845</f>
        <v>1711.3</v>
      </c>
      <c r="H1844" s="31">
        <f>H1845</f>
        <v>0</v>
      </c>
      <c r="I1844" s="31">
        <f>I1845</f>
        <v>0</v>
      </c>
      <c r="J1844" s="31">
        <f>J1845</f>
        <v>0</v>
      </c>
      <c r="K1844" s="31">
        <f>K1845</f>
        <v>0</v>
      </c>
      <c r="L1844" s="31">
        <f>L1845</f>
        <v>0</v>
      </c>
      <c r="M1844" s="31">
        <f t="shared" si="4394"/>
        <v>1711.3</v>
      </c>
      <c r="N1844" s="31">
        <f t="shared" si="4395"/>
        <v>0</v>
      </c>
      <c r="O1844" s="31">
        <f t="shared" si="4396"/>
        <v>0</v>
      </c>
      <c r="P1844" s="31">
        <f>P1845</f>
        <v>0</v>
      </c>
      <c r="Q1844" s="31">
        <f>Q1845</f>
        <v>0</v>
      </c>
      <c r="R1844" s="31">
        <f>R1845</f>
        <v>0</v>
      </c>
      <c r="S1844" s="31">
        <f>S1845</f>
        <v>0</v>
      </c>
      <c r="T1844" s="31">
        <f>T1845</f>
        <v>0</v>
      </c>
      <c r="U1844" s="31">
        <f>U1845</f>
        <v>0</v>
      </c>
      <c r="V1844" s="31">
        <f>V1845</f>
        <v>0</v>
      </c>
      <c r="W1844" s="31">
        <f>W1845</f>
        <v>0</v>
      </c>
      <c r="X1844" s="31">
        <f>X1845</f>
        <v>0</v>
      </c>
      <c r="Y1844" s="31">
        <f>Y1845</f>
        <v>0</v>
      </c>
      <c r="Z1844" s="31">
        <f>Z1845</f>
        <v>0</v>
      </c>
      <c r="AA1844" s="31">
        <f>AA1845</f>
        <v>0</v>
      </c>
      <c r="AB1844" s="31">
        <f>AB1845</f>
        <v>0</v>
      </c>
      <c r="AC1844" s="31">
        <f t="shared" si="4430"/>
        <v>1711.3</v>
      </c>
      <c r="AD1844" s="31">
        <f t="shared" si="4431"/>
        <v>0</v>
      </c>
      <c r="AE1844" s="31">
        <f t="shared" si="4432"/>
        <v>0</v>
      </c>
      <c r="AF1844" s="31">
        <f>AF1845</f>
        <v>0</v>
      </c>
      <c r="AG1844" s="31">
        <f t="shared" si="4433"/>
        <v>1711.3</v>
      </c>
      <c r="AH1844" s="31">
        <f t="shared" si="4434"/>
        <v>0</v>
      </c>
      <c r="AI1844" s="31">
        <f t="shared" si="4435"/>
        <v>0</v>
      </c>
      <c r="AJ1844" s="31">
        <f>AJ1845</f>
        <v>0</v>
      </c>
      <c r="AK1844" s="31">
        <f>AK1845</f>
        <v>0</v>
      </c>
      <c r="AL1844" s="31">
        <f>AL1845</f>
        <v>0</v>
      </c>
      <c r="AM1844" s="31">
        <f>AM1845</f>
        <v>0</v>
      </c>
      <c r="AN1844" s="31">
        <f>AN1845</f>
        <v>0</v>
      </c>
      <c r="AO1844" s="31">
        <f>AO1845</f>
        <v>0</v>
      </c>
      <c r="AP1844" s="31">
        <f>AP1845</f>
        <v>0</v>
      </c>
      <c r="AQ1844" s="31">
        <f>AQ1845</f>
        <v>0</v>
      </c>
      <c r="AR1844" s="31">
        <f>AR1845</f>
        <v>0</v>
      </c>
      <c r="AS1844" s="31">
        <f t="shared" si="4427"/>
        <v>1711.3</v>
      </c>
      <c r="AT1844" s="31">
        <f t="shared" si="4428"/>
        <v>0</v>
      </c>
      <c r="AU1844" s="31">
        <f t="shared" si="4429"/>
        <v>0</v>
      </c>
      <c r="AV1844" s="31">
        <f>AV1845</f>
        <v>0</v>
      </c>
      <c r="AW1844" s="32"/>
      <c r="AX1844" s="32"/>
      <c r="AY1844" s="1"/>
      <c r="AZ1844" s="1"/>
      <c r="BA1844" s="1"/>
      <c r="BB1844" s="1"/>
      <c r="BC1844" s="1"/>
      <c r="BD1844" s="1"/>
      <c r="BE1844" s="1"/>
    </row>
    <row r="1845" ht="30">
      <c r="A1845" s="29" t="s">
        <v>598</v>
      </c>
      <c r="B1845" s="29" t="s">
        <v>61</v>
      </c>
      <c r="C1845" s="29" t="s">
        <v>329</v>
      </c>
      <c r="D1845" s="29" t="s">
        <v>702</v>
      </c>
      <c r="E1845" s="29" t="s">
        <v>335</v>
      </c>
      <c r="F1845" s="30" t="s">
        <v>336</v>
      </c>
      <c r="G1845" s="31">
        <v>1711.3</v>
      </c>
      <c r="H1845" s="31"/>
      <c r="I1845" s="31"/>
      <c r="J1845" s="31"/>
      <c r="K1845" s="31"/>
      <c r="L1845" s="31"/>
      <c r="M1845" s="31">
        <f t="shared" si="4394"/>
        <v>1711.3</v>
      </c>
      <c r="N1845" s="31">
        <f t="shared" si="4395"/>
        <v>0</v>
      </c>
      <c r="O1845" s="31">
        <f t="shared" si="4396"/>
        <v>0</v>
      </c>
      <c r="P1845" s="31"/>
      <c r="Q1845" s="31"/>
      <c r="R1845" s="31"/>
      <c r="S1845" s="31"/>
      <c r="T1845" s="31"/>
      <c r="U1845" s="31"/>
      <c r="V1845" s="31"/>
      <c r="W1845" s="31"/>
      <c r="X1845" s="31"/>
      <c r="Y1845" s="31"/>
      <c r="Z1845" s="31"/>
      <c r="AA1845" s="31"/>
      <c r="AB1845" s="31"/>
      <c r="AC1845" s="31">
        <f t="shared" si="4430"/>
        <v>1711.3</v>
      </c>
      <c r="AD1845" s="31">
        <f t="shared" si="4431"/>
        <v>0</v>
      </c>
      <c r="AE1845" s="31">
        <f t="shared" si="4432"/>
        <v>0</v>
      </c>
      <c r="AF1845" s="31"/>
      <c r="AG1845" s="31">
        <f t="shared" si="4433"/>
        <v>1711.3</v>
      </c>
      <c r="AH1845" s="31">
        <f t="shared" si="4434"/>
        <v>0</v>
      </c>
      <c r="AI1845" s="31">
        <f t="shared" si="4435"/>
        <v>0</v>
      </c>
      <c r="AJ1845" s="31"/>
      <c r="AK1845" s="31"/>
      <c r="AL1845" s="31"/>
      <c r="AM1845" s="31"/>
      <c r="AN1845" s="31"/>
      <c r="AO1845" s="31"/>
      <c r="AP1845" s="31"/>
      <c r="AQ1845" s="31"/>
      <c r="AR1845" s="31"/>
      <c r="AS1845" s="31">
        <f t="shared" si="4427"/>
        <v>1711.3</v>
      </c>
      <c r="AT1845" s="31">
        <f t="shared" si="4428"/>
        <v>0</v>
      </c>
      <c r="AU1845" s="31">
        <f t="shared" si="4429"/>
        <v>0</v>
      </c>
      <c r="AV1845" s="31"/>
      <c r="AW1845" s="32"/>
      <c r="AX1845" s="32"/>
      <c r="AY1845" s="1"/>
      <c r="AZ1845" s="1"/>
      <c r="BA1845" s="1"/>
      <c r="BB1845" s="1"/>
      <c r="BC1845" s="1"/>
      <c r="BD1845" s="1"/>
      <c r="BE1845" s="1"/>
    </row>
    <row r="1846" ht="60">
      <c r="A1846" s="29" t="s">
        <v>598</v>
      </c>
      <c r="B1846" s="29" t="s">
        <v>61</v>
      </c>
      <c r="C1846" s="29" t="s">
        <v>329</v>
      </c>
      <c r="D1846" s="29" t="s">
        <v>704</v>
      </c>
      <c r="E1846" s="29"/>
      <c r="F1846" s="30" t="s">
        <v>705</v>
      </c>
      <c r="G1846" s="31">
        <f>G1847</f>
        <v>35550.599999999999</v>
      </c>
      <c r="H1846" s="31">
        <f>H1847</f>
        <v>0</v>
      </c>
      <c r="I1846" s="31">
        <f>I1847</f>
        <v>0</v>
      </c>
      <c r="J1846" s="31">
        <f>J1847</f>
        <v>0</v>
      </c>
      <c r="K1846" s="31">
        <f>K1847</f>
        <v>0</v>
      </c>
      <c r="L1846" s="31">
        <f>L1847</f>
        <v>0</v>
      </c>
      <c r="M1846" s="31">
        <f t="shared" si="4394"/>
        <v>35550.599999999999</v>
      </c>
      <c r="N1846" s="31">
        <f t="shared" si="4395"/>
        <v>0</v>
      </c>
      <c r="O1846" s="31">
        <f t="shared" si="4396"/>
        <v>0</v>
      </c>
      <c r="P1846" s="31">
        <f>P1847</f>
        <v>0</v>
      </c>
      <c r="Q1846" s="31">
        <f>Q1847</f>
        <v>0</v>
      </c>
      <c r="R1846" s="31">
        <f>R1847</f>
        <v>0</v>
      </c>
      <c r="S1846" s="31">
        <f>S1847</f>
        <v>0</v>
      </c>
      <c r="T1846" s="31">
        <f>T1847</f>
        <v>0</v>
      </c>
      <c r="U1846" s="31">
        <f>U1847</f>
        <v>0</v>
      </c>
      <c r="V1846" s="31">
        <f>V1847</f>
        <v>0</v>
      </c>
      <c r="W1846" s="31">
        <f>W1847</f>
        <v>0</v>
      </c>
      <c r="X1846" s="31">
        <f>X1847</f>
        <v>0</v>
      </c>
      <c r="Y1846" s="31">
        <f>Y1847</f>
        <v>0</v>
      </c>
      <c r="Z1846" s="31">
        <f>Z1847</f>
        <v>0</v>
      </c>
      <c r="AA1846" s="31">
        <f>AA1847</f>
        <v>0</v>
      </c>
      <c r="AB1846" s="31">
        <f>AB1847</f>
        <v>0</v>
      </c>
      <c r="AC1846" s="31">
        <f t="shared" si="4430"/>
        <v>35550.599999999999</v>
      </c>
      <c r="AD1846" s="31">
        <f t="shared" si="4431"/>
        <v>0</v>
      </c>
      <c r="AE1846" s="31">
        <f t="shared" si="4432"/>
        <v>0</v>
      </c>
      <c r="AF1846" s="31">
        <f>AF1847</f>
        <v>0</v>
      </c>
      <c r="AG1846" s="31">
        <f t="shared" si="4433"/>
        <v>35550.599999999999</v>
      </c>
      <c r="AH1846" s="31">
        <f t="shared" si="4434"/>
        <v>0</v>
      </c>
      <c r="AI1846" s="31">
        <f t="shared" si="4435"/>
        <v>0</v>
      </c>
      <c r="AJ1846" s="31">
        <f>AJ1847</f>
        <v>0</v>
      </c>
      <c r="AK1846" s="31">
        <f>AK1847</f>
        <v>0</v>
      </c>
      <c r="AL1846" s="31">
        <f>AL1847</f>
        <v>0</v>
      </c>
      <c r="AM1846" s="31">
        <f>AM1847</f>
        <v>0</v>
      </c>
      <c r="AN1846" s="31">
        <f>AN1847</f>
        <v>0</v>
      </c>
      <c r="AO1846" s="31">
        <f>AO1847</f>
        <v>0</v>
      </c>
      <c r="AP1846" s="31">
        <f>AP1847</f>
        <v>0</v>
      </c>
      <c r="AQ1846" s="31">
        <f>AQ1847</f>
        <v>0</v>
      </c>
      <c r="AR1846" s="31">
        <f>AR1847</f>
        <v>0</v>
      </c>
      <c r="AS1846" s="31">
        <f t="shared" si="4427"/>
        <v>35550.599999999999</v>
      </c>
      <c r="AT1846" s="31">
        <f t="shared" si="4428"/>
        <v>0</v>
      </c>
      <c r="AU1846" s="31">
        <f t="shared" si="4429"/>
        <v>0</v>
      </c>
      <c r="AV1846" s="31">
        <f>AV1847</f>
        <v>0</v>
      </c>
      <c r="AW1846" s="32"/>
      <c r="AX1846" s="32"/>
      <c r="AY1846" s="1"/>
      <c r="AZ1846" s="1"/>
      <c r="BA1846" s="1"/>
      <c r="BB1846" s="1"/>
      <c r="BC1846" s="1"/>
      <c r="BD1846" s="1"/>
      <c r="BE1846" s="1"/>
    </row>
    <row r="1847" ht="30">
      <c r="A1847" s="29" t="s">
        <v>598</v>
      </c>
      <c r="B1847" s="29" t="s">
        <v>61</v>
      </c>
      <c r="C1847" s="29" t="s">
        <v>329</v>
      </c>
      <c r="D1847" s="29" t="s">
        <v>704</v>
      </c>
      <c r="E1847" s="29" t="s">
        <v>335</v>
      </c>
      <c r="F1847" s="30" t="s">
        <v>336</v>
      </c>
      <c r="G1847" s="31">
        <v>35550.599999999999</v>
      </c>
      <c r="H1847" s="31"/>
      <c r="I1847" s="31"/>
      <c r="J1847" s="31"/>
      <c r="K1847" s="31"/>
      <c r="L1847" s="31"/>
      <c r="M1847" s="31">
        <f t="shared" si="4394"/>
        <v>35550.599999999999</v>
      </c>
      <c r="N1847" s="31">
        <f t="shared" si="4395"/>
        <v>0</v>
      </c>
      <c r="O1847" s="31">
        <f t="shared" si="4396"/>
        <v>0</v>
      </c>
      <c r="P1847" s="31"/>
      <c r="Q1847" s="31"/>
      <c r="R1847" s="31"/>
      <c r="S1847" s="31"/>
      <c r="T1847" s="31"/>
      <c r="U1847" s="31"/>
      <c r="V1847" s="31"/>
      <c r="W1847" s="31"/>
      <c r="X1847" s="31"/>
      <c r="Y1847" s="31"/>
      <c r="Z1847" s="31"/>
      <c r="AA1847" s="31"/>
      <c r="AB1847" s="31"/>
      <c r="AC1847" s="31">
        <f t="shared" si="4430"/>
        <v>35550.599999999999</v>
      </c>
      <c r="AD1847" s="31">
        <f t="shared" si="4431"/>
        <v>0</v>
      </c>
      <c r="AE1847" s="31">
        <f t="shared" si="4432"/>
        <v>0</v>
      </c>
      <c r="AF1847" s="31"/>
      <c r="AG1847" s="31">
        <f t="shared" si="4433"/>
        <v>35550.599999999999</v>
      </c>
      <c r="AH1847" s="31">
        <f t="shared" si="4434"/>
        <v>0</v>
      </c>
      <c r="AI1847" s="31">
        <f t="shared" si="4435"/>
        <v>0</v>
      </c>
      <c r="AJ1847" s="31"/>
      <c r="AK1847" s="31"/>
      <c r="AL1847" s="31"/>
      <c r="AM1847" s="31"/>
      <c r="AN1847" s="31"/>
      <c r="AO1847" s="31"/>
      <c r="AP1847" s="31"/>
      <c r="AQ1847" s="31"/>
      <c r="AR1847" s="31"/>
      <c r="AS1847" s="31">
        <f t="shared" si="4427"/>
        <v>35550.599999999999</v>
      </c>
      <c r="AT1847" s="31">
        <f t="shared" si="4428"/>
        <v>0</v>
      </c>
      <c r="AU1847" s="31">
        <f t="shared" si="4429"/>
        <v>0</v>
      </c>
      <c r="AV1847" s="31"/>
      <c r="AW1847" s="32"/>
      <c r="AX1847" s="32"/>
      <c r="AY1847" s="1"/>
      <c r="AZ1847" s="1"/>
      <c r="BA1847" s="1"/>
      <c r="BB1847" s="1"/>
      <c r="BC1847" s="1"/>
      <c r="BD1847" s="1"/>
      <c r="BE1847" s="1"/>
    </row>
    <row r="1848" ht="30">
      <c r="A1848" s="29" t="s">
        <v>598</v>
      </c>
      <c r="B1848" s="29" t="s">
        <v>61</v>
      </c>
      <c r="C1848" s="29" t="s">
        <v>329</v>
      </c>
      <c r="D1848" s="29" t="s">
        <v>706</v>
      </c>
      <c r="E1848" s="36"/>
      <c r="F1848" s="30" t="s">
        <v>707</v>
      </c>
      <c r="G1848" s="31">
        <f>G1849</f>
        <v>43764.300000000003</v>
      </c>
      <c r="H1848" s="31">
        <f>H1849</f>
        <v>0</v>
      </c>
      <c r="I1848" s="31">
        <f>I1849</f>
        <v>0</v>
      </c>
      <c r="J1848" s="31">
        <f>J1849</f>
        <v>0</v>
      </c>
      <c r="K1848" s="31">
        <f>K1849</f>
        <v>0</v>
      </c>
      <c r="L1848" s="31">
        <f>L1849</f>
        <v>0</v>
      </c>
      <c r="M1848" s="31">
        <f t="shared" si="4394"/>
        <v>43764.300000000003</v>
      </c>
      <c r="N1848" s="31">
        <f t="shared" si="4395"/>
        <v>0</v>
      </c>
      <c r="O1848" s="31">
        <f t="shared" si="4396"/>
        <v>0</v>
      </c>
      <c r="P1848" s="31">
        <f>P1849</f>
        <v>0</v>
      </c>
      <c r="Q1848" s="31">
        <f>Q1849</f>
        <v>0</v>
      </c>
      <c r="R1848" s="31">
        <f>R1849</f>
        <v>0</v>
      </c>
      <c r="S1848" s="31">
        <f>S1849</f>
        <v>-43764.300000000003</v>
      </c>
      <c r="T1848" s="31">
        <f>T1849</f>
        <v>0</v>
      </c>
      <c r="U1848" s="31">
        <f>U1849</f>
        <v>0</v>
      </c>
      <c r="V1848" s="31">
        <f>V1849</f>
        <v>0</v>
      </c>
      <c r="W1848" s="31">
        <f>W1849</f>
        <v>43764.300000000003</v>
      </c>
      <c r="X1848" s="31">
        <f>X1849</f>
        <v>0</v>
      </c>
      <c r="Y1848" s="31">
        <f>Y1849</f>
        <v>0</v>
      </c>
      <c r="Z1848" s="31">
        <f>Z1849</f>
        <v>0</v>
      </c>
      <c r="AA1848" s="31">
        <f>AA1849</f>
        <v>0</v>
      </c>
      <c r="AB1848" s="31">
        <f>AB1849</f>
        <v>0</v>
      </c>
      <c r="AC1848" s="31">
        <f t="shared" si="4430"/>
        <v>0</v>
      </c>
      <c r="AD1848" s="31">
        <f t="shared" si="4431"/>
        <v>43764.300000000003</v>
      </c>
      <c r="AE1848" s="31">
        <f t="shared" si="4432"/>
        <v>0</v>
      </c>
      <c r="AF1848" s="31">
        <f>AF1849</f>
        <v>0</v>
      </c>
      <c r="AG1848" s="31">
        <f t="shared" si="4433"/>
        <v>0</v>
      </c>
      <c r="AH1848" s="31">
        <f t="shared" si="4434"/>
        <v>43764.300000000003</v>
      </c>
      <c r="AI1848" s="31">
        <f t="shared" si="4435"/>
        <v>0</v>
      </c>
      <c r="AJ1848" s="31">
        <f>AJ1849</f>
        <v>0</v>
      </c>
      <c r="AK1848" s="31">
        <f>AK1849</f>
        <v>0</v>
      </c>
      <c r="AL1848" s="31">
        <f>AL1849</f>
        <v>0</v>
      </c>
      <c r="AM1848" s="31">
        <f>AM1849</f>
        <v>0</v>
      </c>
      <c r="AN1848" s="31">
        <f>AN1849</f>
        <v>0</v>
      </c>
      <c r="AO1848" s="31">
        <f>AO1849</f>
        <v>0</v>
      </c>
      <c r="AP1848" s="31">
        <f>AP1849</f>
        <v>0</v>
      </c>
      <c r="AQ1848" s="31">
        <f>AQ1849</f>
        <v>0</v>
      </c>
      <c r="AR1848" s="31">
        <f>AR1849</f>
        <v>0</v>
      </c>
      <c r="AS1848" s="31">
        <f t="shared" si="4427"/>
        <v>0</v>
      </c>
      <c r="AT1848" s="31">
        <f t="shared" si="4428"/>
        <v>43764.300000000003</v>
      </c>
      <c r="AU1848" s="31">
        <f t="shared" si="4429"/>
        <v>0</v>
      </c>
      <c r="AV1848" s="31">
        <f>AV1849</f>
        <v>0</v>
      </c>
      <c r="AW1848" s="32"/>
      <c r="AX1848" s="32"/>
      <c r="AY1848" s="1"/>
      <c r="AZ1848" s="1"/>
      <c r="BA1848" s="1"/>
      <c r="BB1848" s="1"/>
      <c r="BC1848" s="1"/>
      <c r="BD1848" s="1"/>
      <c r="BE1848" s="1"/>
    </row>
    <row r="1849" ht="30">
      <c r="A1849" s="29" t="s">
        <v>598</v>
      </c>
      <c r="B1849" s="29" t="s">
        <v>61</v>
      </c>
      <c r="C1849" s="29" t="s">
        <v>329</v>
      </c>
      <c r="D1849" s="29" t="s">
        <v>706</v>
      </c>
      <c r="E1849" s="29" t="s">
        <v>335</v>
      </c>
      <c r="F1849" s="30" t="s">
        <v>336</v>
      </c>
      <c r="G1849" s="31">
        <v>43764.300000000003</v>
      </c>
      <c r="H1849" s="31"/>
      <c r="I1849" s="31"/>
      <c r="J1849" s="31"/>
      <c r="K1849" s="31"/>
      <c r="L1849" s="31"/>
      <c r="M1849" s="31">
        <f t="shared" ref="M1849:M1912" si="4436">G1849+J1849</f>
        <v>43764.300000000003</v>
      </c>
      <c r="N1849" s="31">
        <f t="shared" ref="N1849:N1912" si="4437">H1849+K1849</f>
        <v>0</v>
      </c>
      <c r="O1849" s="31">
        <f t="shared" ref="O1849:O1912" si="4438">I1849+L1849</f>
        <v>0</v>
      </c>
      <c r="P1849" s="31"/>
      <c r="Q1849" s="31"/>
      <c r="R1849" s="31"/>
      <c r="S1849" s="31">
        <v>-43764.300000000003</v>
      </c>
      <c r="T1849" s="31"/>
      <c r="U1849" s="31"/>
      <c r="V1849" s="31"/>
      <c r="W1849" s="31">
        <v>43764.300000000003</v>
      </c>
      <c r="X1849" s="31"/>
      <c r="Y1849" s="31"/>
      <c r="Z1849" s="31"/>
      <c r="AA1849" s="31"/>
      <c r="AB1849" s="31"/>
      <c r="AC1849" s="31">
        <f t="shared" si="4430"/>
        <v>0</v>
      </c>
      <c r="AD1849" s="31">
        <f t="shared" si="4431"/>
        <v>43764.300000000003</v>
      </c>
      <c r="AE1849" s="31">
        <f t="shared" si="4432"/>
        <v>0</v>
      </c>
      <c r="AF1849" s="31"/>
      <c r="AG1849" s="31">
        <f t="shared" si="4433"/>
        <v>0</v>
      </c>
      <c r="AH1849" s="31">
        <f t="shared" si="4434"/>
        <v>43764.300000000003</v>
      </c>
      <c r="AI1849" s="31">
        <f t="shared" si="4435"/>
        <v>0</v>
      </c>
      <c r="AJ1849" s="31"/>
      <c r="AK1849" s="31"/>
      <c r="AL1849" s="31"/>
      <c r="AM1849" s="31"/>
      <c r="AN1849" s="31"/>
      <c r="AO1849" s="31"/>
      <c r="AP1849" s="31"/>
      <c r="AQ1849" s="31"/>
      <c r="AR1849" s="31"/>
      <c r="AS1849" s="31">
        <f t="shared" si="4427"/>
        <v>0</v>
      </c>
      <c r="AT1849" s="31">
        <f t="shared" si="4428"/>
        <v>43764.300000000003</v>
      </c>
      <c r="AU1849" s="31">
        <f t="shared" si="4429"/>
        <v>0</v>
      </c>
      <c r="AV1849" s="31"/>
      <c r="AW1849" s="32"/>
      <c r="AX1849" s="32"/>
      <c r="AY1849" s="1"/>
      <c r="AZ1849" s="1"/>
      <c r="BA1849" s="1"/>
      <c r="BB1849" s="1"/>
      <c r="BC1849" s="1"/>
      <c r="BD1849" s="1"/>
      <c r="BE1849" s="1"/>
    </row>
    <row r="1850" ht="30">
      <c r="A1850" s="29" t="s">
        <v>598</v>
      </c>
      <c r="B1850" s="29" t="s">
        <v>61</v>
      </c>
      <c r="C1850" s="29" t="s">
        <v>329</v>
      </c>
      <c r="D1850" s="29" t="s">
        <v>708</v>
      </c>
      <c r="E1850" s="36"/>
      <c r="F1850" s="30" t="s">
        <v>709</v>
      </c>
      <c r="G1850" s="31">
        <f>G1851</f>
        <v>108530.10000000001</v>
      </c>
      <c r="H1850" s="31">
        <f>H1851</f>
        <v>190578.5</v>
      </c>
      <c r="I1850" s="31">
        <f>I1851</f>
        <v>0</v>
      </c>
      <c r="J1850" s="31">
        <f>J1851</f>
        <v>0</v>
      </c>
      <c r="K1850" s="31">
        <f>K1851</f>
        <v>0</v>
      </c>
      <c r="L1850" s="31">
        <f>L1851</f>
        <v>0</v>
      </c>
      <c r="M1850" s="31">
        <f t="shared" si="4436"/>
        <v>108530.10000000001</v>
      </c>
      <c r="N1850" s="31">
        <f t="shared" si="4437"/>
        <v>190578.5</v>
      </c>
      <c r="O1850" s="31">
        <f t="shared" si="4438"/>
        <v>0</v>
      </c>
      <c r="P1850" s="31">
        <f>P1851</f>
        <v>0</v>
      </c>
      <c r="Q1850" s="31">
        <f>Q1851</f>
        <v>0</v>
      </c>
      <c r="R1850" s="31">
        <f>R1851</f>
        <v>0</v>
      </c>
      <c r="S1850" s="31">
        <f>S1851</f>
        <v>-86081.660999999993</v>
      </c>
      <c r="T1850" s="31">
        <f>T1851</f>
        <v>0</v>
      </c>
      <c r="U1850" s="31">
        <f>U1851</f>
        <v>0</v>
      </c>
      <c r="V1850" s="31">
        <f>V1851</f>
        <v>0</v>
      </c>
      <c r="W1850" s="31">
        <f>W1851</f>
        <v>0</v>
      </c>
      <c r="X1850" s="31">
        <f>X1851</f>
        <v>0</v>
      </c>
      <c r="Y1850" s="31">
        <f>Y1851</f>
        <v>0</v>
      </c>
      <c r="Z1850" s="31">
        <f>Z1851</f>
        <v>0</v>
      </c>
      <c r="AA1850" s="31">
        <f>AA1851</f>
        <v>86081.660999999993</v>
      </c>
      <c r="AB1850" s="31">
        <f>AB1851</f>
        <v>0</v>
      </c>
      <c r="AC1850" s="31">
        <f t="shared" si="4430"/>
        <v>22448.439000000013</v>
      </c>
      <c r="AD1850" s="31">
        <f t="shared" si="4431"/>
        <v>190578.5</v>
      </c>
      <c r="AE1850" s="31">
        <f t="shared" si="4432"/>
        <v>86081.660999999993</v>
      </c>
      <c r="AF1850" s="31">
        <f>AF1851</f>
        <v>0</v>
      </c>
      <c r="AG1850" s="31">
        <f t="shared" si="4433"/>
        <v>22448.439000000013</v>
      </c>
      <c r="AH1850" s="31">
        <f t="shared" si="4434"/>
        <v>190578.5</v>
      </c>
      <c r="AI1850" s="31">
        <f t="shared" si="4435"/>
        <v>86081.660999999993</v>
      </c>
      <c r="AJ1850" s="31">
        <f>AJ1851</f>
        <v>0</v>
      </c>
      <c r="AK1850" s="31">
        <f>AK1851</f>
        <v>0</v>
      </c>
      <c r="AL1850" s="31">
        <f>AL1851</f>
        <v>0</v>
      </c>
      <c r="AM1850" s="31">
        <f>AM1851</f>
        <v>0</v>
      </c>
      <c r="AN1850" s="31">
        <f>AN1851</f>
        <v>0</v>
      </c>
      <c r="AO1850" s="31">
        <f>AO1851</f>
        <v>0</v>
      </c>
      <c r="AP1850" s="31">
        <f>AP1851</f>
        <v>0</v>
      </c>
      <c r="AQ1850" s="31">
        <f>AQ1851</f>
        <v>0</v>
      </c>
      <c r="AR1850" s="31">
        <f>AR1851</f>
        <v>0</v>
      </c>
      <c r="AS1850" s="31">
        <f t="shared" si="4427"/>
        <v>22448.439000000013</v>
      </c>
      <c r="AT1850" s="31">
        <f t="shared" si="4428"/>
        <v>190578.5</v>
      </c>
      <c r="AU1850" s="31">
        <f t="shared" si="4429"/>
        <v>86081.660999999993</v>
      </c>
      <c r="AV1850" s="31">
        <f>AV1851</f>
        <v>0</v>
      </c>
      <c r="AW1850" s="32"/>
      <c r="AX1850" s="32"/>
      <c r="AY1850" s="1"/>
      <c r="AZ1850" s="1"/>
      <c r="BA1850" s="1"/>
      <c r="BB1850" s="1"/>
      <c r="BC1850" s="1"/>
      <c r="BD1850" s="1"/>
      <c r="BE1850" s="1"/>
    </row>
    <row r="1851" ht="30">
      <c r="A1851" s="29" t="s">
        <v>598</v>
      </c>
      <c r="B1851" s="29" t="s">
        <v>61</v>
      </c>
      <c r="C1851" s="29" t="s">
        <v>329</v>
      </c>
      <c r="D1851" s="29" t="s">
        <v>708</v>
      </c>
      <c r="E1851" s="29" t="s">
        <v>335</v>
      </c>
      <c r="F1851" s="30" t="s">
        <v>336</v>
      </c>
      <c r="G1851" s="31">
        <v>108530.10000000001</v>
      </c>
      <c r="H1851" s="31">
        <v>190578.5</v>
      </c>
      <c r="I1851" s="31"/>
      <c r="J1851" s="31"/>
      <c r="K1851" s="31"/>
      <c r="L1851" s="31"/>
      <c r="M1851" s="31">
        <f t="shared" si="4436"/>
        <v>108530.10000000001</v>
      </c>
      <c r="N1851" s="31">
        <f t="shared" si="4437"/>
        <v>190578.5</v>
      </c>
      <c r="O1851" s="31">
        <f t="shared" si="4438"/>
        <v>0</v>
      </c>
      <c r="P1851" s="31"/>
      <c r="Q1851" s="31"/>
      <c r="R1851" s="31"/>
      <c r="S1851" s="31">
        <v>-86081.660999999993</v>
      </c>
      <c r="T1851" s="31"/>
      <c r="U1851" s="31"/>
      <c r="V1851" s="31"/>
      <c r="W1851" s="31"/>
      <c r="X1851" s="31"/>
      <c r="Y1851" s="31"/>
      <c r="Z1851" s="31"/>
      <c r="AA1851" s="31">
        <v>86081.660999999993</v>
      </c>
      <c r="AB1851" s="31"/>
      <c r="AC1851" s="31">
        <f t="shared" si="4430"/>
        <v>22448.439000000013</v>
      </c>
      <c r="AD1851" s="31">
        <f t="shared" si="4431"/>
        <v>190578.5</v>
      </c>
      <c r="AE1851" s="31">
        <f t="shared" si="4432"/>
        <v>86081.660999999993</v>
      </c>
      <c r="AF1851" s="31"/>
      <c r="AG1851" s="31">
        <f t="shared" si="4433"/>
        <v>22448.439000000013</v>
      </c>
      <c r="AH1851" s="31">
        <f t="shared" si="4434"/>
        <v>190578.5</v>
      </c>
      <c r="AI1851" s="31">
        <f t="shared" si="4435"/>
        <v>86081.660999999993</v>
      </c>
      <c r="AJ1851" s="31"/>
      <c r="AK1851" s="31"/>
      <c r="AL1851" s="31"/>
      <c r="AM1851" s="31"/>
      <c r="AN1851" s="31"/>
      <c r="AO1851" s="31"/>
      <c r="AP1851" s="31"/>
      <c r="AQ1851" s="31"/>
      <c r="AR1851" s="31"/>
      <c r="AS1851" s="31">
        <f t="shared" si="4427"/>
        <v>22448.439000000013</v>
      </c>
      <c r="AT1851" s="31">
        <f t="shared" si="4428"/>
        <v>190578.5</v>
      </c>
      <c r="AU1851" s="31">
        <f t="shared" si="4429"/>
        <v>86081.660999999993</v>
      </c>
      <c r="AV1851" s="31"/>
      <c r="AW1851" s="32"/>
      <c r="AX1851" s="32"/>
      <c r="AY1851" s="1"/>
      <c r="AZ1851" s="1"/>
      <c r="BA1851" s="1"/>
      <c r="BB1851" s="1"/>
      <c r="BC1851" s="1"/>
      <c r="BD1851" s="1"/>
      <c r="BE1851" s="1"/>
    </row>
    <row r="1852" s="24" customFormat="1" ht="15">
      <c r="A1852" s="25" t="s">
        <v>598</v>
      </c>
      <c r="B1852" s="25" t="s">
        <v>61</v>
      </c>
      <c r="C1852" s="25" t="s">
        <v>63</v>
      </c>
      <c r="D1852" s="25"/>
      <c r="E1852" s="35"/>
      <c r="F1852" s="26" t="s">
        <v>64</v>
      </c>
      <c r="G1852" s="27">
        <f t="shared" ref="G1852:G1856" si="4439">G1853</f>
        <v>136122</v>
      </c>
      <c r="H1852" s="27">
        <f t="shared" ref="H1852:H1856" si="4440">H1853</f>
        <v>0</v>
      </c>
      <c r="I1852" s="27">
        <f t="shared" ref="I1852:I1856" si="4441">I1853</f>
        <v>0</v>
      </c>
      <c r="J1852" s="27">
        <f t="shared" ref="J1852:J1856" si="4442">J1853</f>
        <v>0</v>
      </c>
      <c r="K1852" s="27">
        <f t="shared" ref="K1852:K1856" si="4443">K1853</f>
        <v>0</v>
      </c>
      <c r="L1852" s="27">
        <f t="shared" ref="L1852:L1856" si="4444">L1853</f>
        <v>0</v>
      </c>
      <c r="M1852" s="27">
        <f t="shared" si="4436"/>
        <v>136122</v>
      </c>
      <c r="N1852" s="27">
        <f t="shared" si="4437"/>
        <v>0</v>
      </c>
      <c r="O1852" s="27">
        <f t="shared" si="4438"/>
        <v>0</v>
      </c>
      <c r="P1852" s="27">
        <f t="shared" ref="P1852:P1856" si="4445">P1853</f>
        <v>0</v>
      </c>
      <c r="Q1852" s="27">
        <f t="shared" ref="Q1852:Q1856" si="4446">Q1853</f>
        <v>0</v>
      </c>
      <c r="R1852" s="27">
        <f t="shared" ref="R1852:R1856" si="4447">R1853</f>
        <v>0</v>
      </c>
      <c r="S1852" s="27">
        <f t="shared" ref="S1852:S1856" si="4448">S1853</f>
        <v>-136122</v>
      </c>
      <c r="T1852" s="27">
        <f t="shared" ref="T1852:T1856" si="4449">T1853</f>
        <v>0</v>
      </c>
      <c r="U1852" s="27">
        <f t="shared" ref="U1852:U1856" si="4450">U1853</f>
        <v>0</v>
      </c>
      <c r="V1852" s="27">
        <f t="shared" ref="V1852:V1856" si="4451">V1853</f>
        <v>0</v>
      </c>
      <c r="W1852" s="27">
        <f t="shared" ref="W1852:W1856" si="4452">W1853</f>
        <v>136122</v>
      </c>
      <c r="X1852" s="27">
        <f t="shared" ref="X1852:X1856" si="4453">X1853</f>
        <v>0</v>
      </c>
      <c r="Y1852" s="27">
        <f t="shared" ref="Y1852:Y1856" si="4454">Y1853</f>
        <v>0</v>
      </c>
      <c r="Z1852" s="27">
        <f t="shared" ref="Z1852:Z1856" si="4455">Z1853</f>
        <v>0</v>
      </c>
      <c r="AA1852" s="27">
        <f t="shared" ref="AA1852:AA1856" si="4456">AA1853</f>
        <v>0</v>
      </c>
      <c r="AB1852" s="27">
        <f t="shared" ref="AB1852:AB1856" si="4457">AB1853</f>
        <v>0</v>
      </c>
      <c r="AC1852" s="27">
        <f t="shared" si="4430"/>
        <v>0</v>
      </c>
      <c r="AD1852" s="27">
        <f t="shared" si="4431"/>
        <v>136122</v>
      </c>
      <c r="AE1852" s="27">
        <f t="shared" si="4432"/>
        <v>0</v>
      </c>
      <c r="AF1852" s="27">
        <f t="shared" ref="AF1852:AF1856" si="4458">AF1853</f>
        <v>0</v>
      </c>
      <c r="AG1852" s="27">
        <f t="shared" si="4433"/>
        <v>0</v>
      </c>
      <c r="AH1852" s="27">
        <f t="shared" si="4434"/>
        <v>136122</v>
      </c>
      <c r="AI1852" s="27">
        <f t="shared" si="4435"/>
        <v>0</v>
      </c>
      <c r="AJ1852" s="27">
        <f t="shared" ref="AJ1852:AJ1856" si="4459">AJ1853</f>
        <v>0</v>
      </c>
      <c r="AK1852" s="27">
        <f t="shared" ref="AK1852:AK1856" si="4460">AK1853</f>
        <v>0</v>
      </c>
      <c r="AL1852" s="27">
        <f t="shared" ref="AL1852:AL1856" si="4461">AL1853</f>
        <v>0</v>
      </c>
      <c r="AM1852" s="27">
        <f t="shared" ref="AM1852:AM1856" si="4462">AM1853</f>
        <v>0</v>
      </c>
      <c r="AN1852" s="27">
        <f t="shared" ref="AN1852:AN1856" si="4463">AN1853</f>
        <v>0</v>
      </c>
      <c r="AO1852" s="27">
        <f t="shared" ref="AO1852:AO1856" si="4464">AO1853</f>
        <v>0</v>
      </c>
      <c r="AP1852" s="27">
        <f t="shared" ref="AP1852:AP1856" si="4465">AP1853</f>
        <v>0</v>
      </c>
      <c r="AQ1852" s="27">
        <f t="shared" ref="AQ1852:AQ1856" si="4466">AQ1853</f>
        <v>0</v>
      </c>
      <c r="AR1852" s="27">
        <f t="shared" ref="AR1852:AR1856" si="4467">AR1853</f>
        <v>0</v>
      </c>
      <c r="AS1852" s="27">
        <f t="shared" si="4427"/>
        <v>0</v>
      </c>
      <c r="AT1852" s="27">
        <f t="shared" si="4428"/>
        <v>136122</v>
      </c>
      <c r="AU1852" s="27">
        <f t="shared" si="4429"/>
        <v>0</v>
      </c>
      <c r="AV1852" s="27">
        <f t="shared" ref="AV1852:AV1856" si="4468">AV1853</f>
        <v>0</v>
      </c>
      <c r="AW1852" s="28"/>
      <c r="AX1852" s="28"/>
      <c r="AY1852" s="24"/>
      <c r="AZ1852" s="24"/>
      <c r="BA1852" s="24"/>
      <c r="BB1852" s="24"/>
      <c r="BC1852" s="24"/>
      <c r="BD1852" s="24"/>
      <c r="BE1852" s="24"/>
    </row>
    <row r="1853" ht="30">
      <c r="A1853" s="29" t="s">
        <v>598</v>
      </c>
      <c r="B1853" s="29" t="s">
        <v>61</v>
      </c>
      <c r="C1853" s="29" t="s">
        <v>63</v>
      </c>
      <c r="D1853" s="29" t="s">
        <v>149</v>
      </c>
      <c r="E1853" s="36"/>
      <c r="F1853" s="30" t="s">
        <v>150</v>
      </c>
      <c r="G1853" s="31">
        <f t="shared" si="4439"/>
        <v>136122</v>
      </c>
      <c r="H1853" s="31">
        <f t="shared" si="4440"/>
        <v>0</v>
      </c>
      <c r="I1853" s="31">
        <f t="shared" si="4441"/>
        <v>0</v>
      </c>
      <c r="J1853" s="31">
        <f t="shared" si="4442"/>
        <v>0</v>
      </c>
      <c r="K1853" s="31">
        <f t="shared" si="4443"/>
        <v>0</v>
      </c>
      <c r="L1853" s="31">
        <f t="shared" si="4444"/>
        <v>0</v>
      </c>
      <c r="M1853" s="31">
        <f t="shared" si="4436"/>
        <v>136122</v>
      </c>
      <c r="N1853" s="31">
        <f t="shared" si="4437"/>
        <v>0</v>
      </c>
      <c r="O1853" s="31">
        <f t="shared" si="4438"/>
        <v>0</v>
      </c>
      <c r="P1853" s="31">
        <f t="shared" si="4445"/>
        <v>0</v>
      </c>
      <c r="Q1853" s="31">
        <f t="shared" si="4446"/>
        <v>0</v>
      </c>
      <c r="R1853" s="31">
        <f t="shared" si="4447"/>
        <v>0</v>
      </c>
      <c r="S1853" s="31">
        <f t="shared" si="4448"/>
        <v>-136122</v>
      </c>
      <c r="T1853" s="31">
        <f t="shared" si="4449"/>
        <v>0</v>
      </c>
      <c r="U1853" s="31">
        <f t="shared" si="4450"/>
        <v>0</v>
      </c>
      <c r="V1853" s="31">
        <f t="shared" si="4451"/>
        <v>0</v>
      </c>
      <c r="W1853" s="31">
        <f t="shared" si="4452"/>
        <v>136122</v>
      </c>
      <c r="X1853" s="31">
        <f t="shared" si="4453"/>
        <v>0</v>
      </c>
      <c r="Y1853" s="31">
        <f t="shared" si="4454"/>
        <v>0</v>
      </c>
      <c r="Z1853" s="31">
        <f t="shared" si="4455"/>
        <v>0</v>
      </c>
      <c r="AA1853" s="31">
        <f t="shared" si="4456"/>
        <v>0</v>
      </c>
      <c r="AB1853" s="31">
        <f t="shared" si="4457"/>
        <v>0</v>
      </c>
      <c r="AC1853" s="31">
        <f t="shared" si="4430"/>
        <v>0</v>
      </c>
      <c r="AD1853" s="31">
        <f t="shared" si="4431"/>
        <v>136122</v>
      </c>
      <c r="AE1853" s="31">
        <f t="shared" si="4432"/>
        <v>0</v>
      </c>
      <c r="AF1853" s="31">
        <f t="shared" si="4458"/>
        <v>0</v>
      </c>
      <c r="AG1853" s="31">
        <f t="shared" si="4433"/>
        <v>0</v>
      </c>
      <c r="AH1853" s="31">
        <f t="shared" si="4434"/>
        <v>136122</v>
      </c>
      <c r="AI1853" s="31">
        <f t="shared" si="4435"/>
        <v>0</v>
      </c>
      <c r="AJ1853" s="31">
        <f t="shared" si="4459"/>
        <v>0</v>
      </c>
      <c r="AK1853" s="31">
        <f t="shared" si="4460"/>
        <v>0</v>
      </c>
      <c r="AL1853" s="31">
        <f t="shared" si="4461"/>
        <v>0</v>
      </c>
      <c r="AM1853" s="31">
        <f t="shared" si="4462"/>
        <v>0</v>
      </c>
      <c r="AN1853" s="31">
        <f t="shared" si="4463"/>
        <v>0</v>
      </c>
      <c r="AO1853" s="31">
        <f t="shared" si="4464"/>
        <v>0</v>
      </c>
      <c r="AP1853" s="31">
        <f t="shared" si="4465"/>
        <v>0</v>
      </c>
      <c r="AQ1853" s="31">
        <f t="shared" si="4466"/>
        <v>0</v>
      </c>
      <c r="AR1853" s="31">
        <f t="shared" si="4467"/>
        <v>0</v>
      </c>
      <c r="AS1853" s="31">
        <f t="shared" si="4427"/>
        <v>0</v>
      </c>
      <c r="AT1853" s="31">
        <f t="shared" si="4428"/>
        <v>136122</v>
      </c>
      <c r="AU1853" s="31">
        <f t="shared" si="4429"/>
        <v>0</v>
      </c>
      <c r="AV1853" s="31">
        <f t="shared" si="4468"/>
        <v>0</v>
      </c>
      <c r="AW1853" s="32"/>
      <c r="AX1853" s="32"/>
      <c r="AY1853" s="1"/>
      <c r="AZ1853" s="1"/>
      <c r="BA1853" s="1"/>
      <c r="BB1853" s="1"/>
      <c r="BC1853" s="1"/>
      <c r="BD1853" s="1"/>
      <c r="BE1853" s="1"/>
    </row>
    <row r="1854" ht="15">
      <c r="A1854" s="29" t="s">
        <v>598</v>
      </c>
      <c r="B1854" s="29" t="s">
        <v>61</v>
      </c>
      <c r="C1854" s="29" t="s">
        <v>63</v>
      </c>
      <c r="D1854" s="29" t="s">
        <v>710</v>
      </c>
      <c r="E1854" s="36"/>
      <c r="F1854" s="30" t="s">
        <v>440</v>
      </c>
      <c r="G1854" s="31">
        <f t="shared" si="4439"/>
        <v>136122</v>
      </c>
      <c r="H1854" s="31">
        <f t="shared" si="4440"/>
        <v>0</v>
      </c>
      <c r="I1854" s="31">
        <f t="shared" si="4441"/>
        <v>0</v>
      </c>
      <c r="J1854" s="31">
        <f t="shared" si="4442"/>
        <v>0</v>
      </c>
      <c r="K1854" s="31">
        <f t="shared" si="4443"/>
        <v>0</v>
      </c>
      <c r="L1854" s="31">
        <f t="shared" si="4444"/>
        <v>0</v>
      </c>
      <c r="M1854" s="31">
        <f t="shared" si="4436"/>
        <v>136122</v>
      </c>
      <c r="N1854" s="31">
        <f t="shared" si="4437"/>
        <v>0</v>
      </c>
      <c r="O1854" s="31">
        <f t="shared" si="4438"/>
        <v>0</v>
      </c>
      <c r="P1854" s="31">
        <f t="shared" si="4445"/>
        <v>0</v>
      </c>
      <c r="Q1854" s="31">
        <f t="shared" si="4446"/>
        <v>0</v>
      </c>
      <c r="R1854" s="31">
        <f t="shared" si="4447"/>
        <v>0</v>
      </c>
      <c r="S1854" s="31">
        <f t="shared" si="4448"/>
        <v>-136122</v>
      </c>
      <c r="T1854" s="31">
        <f t="shared" si="4449"/>
        <v>0</v>
      </c>
      <c r="U1854" s="31">
        <f t="shared" si="4450"/>
        <v>0</v>
      </c>
      <c r="V1854" s="31">
        <f t="shared" si="4451"/>
        <v>0</v>
      </c>
      <c r="W1854" s="31">
        <f t="shared" si="4452"/>
        <v>136122</v>
      </c>
      <c r="X1854" s="31">
        <f t="shared" si="4453"/>
        <v>0</v>
      </c>
      <c r="Y1854" s="31">
        <f t="shared" si="4454"/>
        <v>0</v>
      </c>
      <c r="Z1854" s="31">
        <f t="shared" si="4455"/>
        <v>0</v>
      </c>
      <c r="AA1854" s="31">
        <f t="shared" si="4456"/>
        <v>0</v>
      </c>
      <c r="AB1854" s="31">
        <f t="shared" si="4457"/>
        <v>0</v>
      </c>
      <c r="AC1854" s="31">
        <f t="shared" si="4430"/>
        <v>0</v>
      </c>
      <c r="AD1854" s="31">
        <f t="shared" si="4431"/>
        <v>136122</v>
      </c>
      <c r="AE1854" s="31">
        <f t="shared" si="4432"/>
        <v>0</v>
      </c>
      <c r="AF1854" s="31">
        <f t="shared" si="4458"/>
        <v>0</v>
      </c>
      <c r="AG1854" s="31">
        <f t="shared" si="4433"/>
        <v>0</v>
      </c>
      <c r="AH1854" s="31">
        <f t="shared" si="4434"/>
        <v>136122</v>
      </c>
      <c r="AI1854" s="31">
        <f t="shared" si="4435"/>
        <v>0</v>
      </c>
      <c r="AJ1854" s="31">
        <f t="shared" si="4459"/>
        <v>0</v>
      </c>
      <c r="AK1854" s="31">
        <f t="shared" si="4460"/>
        <v>0</v>
      </c>
      <c r="AL1854" s="31">
        <f t="shared" si="4461"/>
        <v>0</v>
      </c>
      <c r="AM1854" s="31">
        <f t="shared" si="4462"/>
        <v>0</v>
      </c>
      <c r="AN1854" s="31">
        <f t="shared" si="4463"/>
        <v>0</v>
      </c>
      <c r="AO1854" s="31">
        <f t="shared" si="4464"/>
        <v>0</v>
      </c>
      <c r="AP1854" s="31">
        <f t="shared" si="4465"/>
        <v>0</v>
      </c>
      <c r="AQ1854" s="31">
        <f t="shared" si="4466"/>
        <v>0</v>
      </c>
      <c r="AR1854" s="31">
        <f t="shared" si="4467"/>
        <v>0</v>
      </c>
      <c r="AS1854" s="31">
        <f t="shared" si="4427"/>
        <v>0</v>
      </c>
      <c r="AT1854" s="31">
        <f t="shared" si="4428"/>
        <v>136122</v>
      </c>
      <c r="AU1854" s="31">
        <f t="shared" si="4429"/>
        <v>0</v>
      </c>
      <c r="AV1854" s="31">
        <f t="shared" si="4468"/>
        <v>0</v>
      </c>
      <c r="AW1854" s="32"/>
      <c r="AX1854" s="32"/>
      <c r="AY1854" s="1"/>
      <c r="AZ1854" s="1"/>
      <c r="BA1854" s="1"/>
      <c r="BB1854" s="1"/>
      <c r="BC1854" s="1"/>
      <c r="BD1854" s="1"/>
      <c r="BE1854" s="1"/>
    </row>
    <row r="1855" ht="30">
      <c r="A1855" s="29" t="s">
        <v>598</v>
      </c>
      <c r="B1855" s="29" t="s">
        <v>61</v>
      </c>
      <c r="C1855" s="29" t="s">
        <v>63</v>
      </c>
      <c r="D1855" s="29" t="s">
        <v>711</v>
      </c>
      <c r="E1855" s="36"/>
      <c r="F1855" s="30" t="s">
        <v>712</v>
      </c>
      <c r="G1855" s="31">
        <f t="shared" si="4439"/>
        <v>136122</v>
      </c>
      <c r="H1855" s="31">
        <f t="shared" si="4440"/>
        <v>0</v>
      </c>
      <c r="I1855" s="31">
        <f t="shared" si="4441"/>
        <v>0</v>
      </c>
      <c r="J1855" s="31">
        <f t="shared" si="4442"/>
        <v>0</v>
      </c>
      <c r="K1855" s="31">
        <f t="shared" si="4443"/>
        <v>0</v>
      </c>
      <c r="L1855" s="31">
        <f t="shared" si="4444"/>
        <v>0</v>
      </c>
      <c r="M1855" s="31">
        <f t="shared" si="4436"/>
        <v>136122</v>
      </c>
      <c r="N1855" s="31">
        <f t="shared" si="4437"/>
        <v>0</v>
      </c>
      <c r="O1855" s="31">
        <f t="shared" si="4438"/>
        <v>0</v>
      </c>
      <c r="P1855" s="31">
        <f t="shared" si="4445"/>
        <v>0</v>
      </c>
      <c r="Q1855" s="31">
        <f t="shared" si="4446"/>
        <v>0</v>
      </c>
      <c r="R1855" s="31">
        <f t="shared" si="4447"/>
        <v>0</v>
      </c>
      <c r="S1855" s="31">
        <f t="shared" si="4448"/>
        <v>-136122</v>
      </c>
      <c r="T1855" s="31">
        <f t="shared" si="4449"/>
        <v>0</v>
      </c>
      <c r="U1855" s="31">
        <f t="shared" si="4450"/>
        <v>0</v>
      </c>
      <c r="V1855" s="31">
        <f t="shared" si="4451"/>
        <v>0</v>
      </c>
      <c r="W1855" s="31">
        <f t="shared" si="4452"/>
        <v>136122</v>
      </c>
      <c r="X1855" s="31">
        <f t="shared" si="4453"/>
        <v>0</v>
      </c>
      <c r="Y1855" s="31">
        <f t="shared" si="4454"/>
        <v>0</v>
      </c>
      <c r="Z1855" s="31">
        <f t="shared" si="4455"/>
        <v>0</v>
      </c>
      <c r="AA1855" s="31">
        <f t="shared" si="4456"/>
        <v>0</v>
      </c>
      <c r="AB1855" s="31">
        <f t="shared" si="4457"/>
        <v>0</v>
      </c>
      <c r="AC1855" s="31">
        <f t="shared" si="4430"/>
        <v>0</v>
      </c>
      <c r="AD1855" s="31">
        <f t="shared" si="4431"/>
        <v>136122</v>
      </c>
      <c r="AE1855" s="31">
        <f t="shared" si="4432"/>
        <v>0</v>
      </c>
      <c r="AF1855" s="31">
        <f t="shared" si="4458"/>
        <v>0</v>
      </c>
      <c r="AG1855" s="31">
        <f t="shared" si="4433"/>
        <v>0</v>
      </c>
      <c r="AH1855" s="31">
        <f t="shared" si="4434"/>
        <v>136122</v>
      </c>
      <c r="AI1855" s="31">
        <f t="shared" si="4435"/>
        <v>0</v>
      </c>
      <c r="AJ1855" s="31">
        <f t="shared" si="4459"/>
        <v>0</v>
      </c>
      <c r="AK1855" s="31">
        <f t="shared" si="4460"/>
        <v>0</v>
      </c>
      <c r="AL1855" s="31">
        <f t="shared" si="4461"/>
        <v>0</v>
      </c>
      <c r="AM1855" s="31">
        <f t="shared" si="4462"/>
        <v>0</v>
      </c>
      <c r="AN1855" s="31">
        <f t="shared" si="4463"/>
        <v>0</v>
      </c>
      <c r="AO1855" s="31">
        <f t="shared" si="4464"/>
        <v>0</v>
      </c>
      <c r="AP1855" s="31">
        <f t="shared" si="4465"/>
        <v>0</v>
      </c>
      <c r="AQ1855" s="31">
        <f t="shared" si="4466"/>
        <v>0</v>
      </c>
      <c r="AR1855" s="31">
        <f t="shared" si="4467"/>
        <v>0</v>
      </c>
      <c r="AS1855" s="31">
        <f t="shared" si="4427"/>
        <v>0</v>
      </c>
      <c r="AT1855" s="31">
        <f t="shared" si="4428"/>
        <v>136122</v>
      </c>
      <c r="AU1855" s="31">
        <f t="shared" si="4429"/>
        <v>0</v>
      </c>
      <c r="AV1855" s="31">
        <f t="shared" si="4468"/>
        <v>0</v>
      </c>
      <c r="AW1855" s="32"/>
      <c r="AX1855" s="32"/>
      <c r="AY1855" s="1"/>
      <c r="AZ1855" s="1"/>
      <c r="BA1855" s="1"/>
      <c r="BB1855" s="1"/>
      <c r="BC1855" s="1"/>
      <c r="BD1855" s="1"/>
      <c r="BE1855" s="1"/>
    </row>
    <row r="1856" ht="45">
      <c r="A1856" s="29" t="s">
        <v>598</v>
      </c>
      <c r="B1856" s="29" t="s">
        <v>61</v>
      </c>
      <c r="C1856" s="29" t="s">
        <v>63</v>
      </c>
      <c r="D1856" s="29" t="s">
        <v>713</v>
      </c>
      <c r="E1856" s="36"/>
      <c r="F1856" s="30" t="s">
        <v>714</v>
      </c>
      <c r="G1856" s="31">
        <f t="shared" si="4439"/>
        <v>136122</v>
      </c>
      <c r="H1856" s="31">
        <f t="shared" si="4440"/>
        <v>0</v>
      </c>
      <c r="I1856" s="31">
        <f t="shared" si="4441"/>
        <v>0</v>
      </c>
      <c r="J1856" s="31">
        <f t="shared" si="4442"/>
        <v>0</v>
      </c>
      <c r="K1856" s="31">
        <f t="shared" si="4443"/>
        <v>0</v>
      </c>
      <c r="L1856" s="31">
        <f t="shared" si="4444"/>
        <v>0</v>
      </c>
      <c r="M1856" s="31">
        <f t="shared" si="4436"/>
        <v>136122</v>
      </c>
      <c r="N1856" s="31">
        <f t="shared" si="4437"/>
        <v>0</v>
      </c>
      <c r="O1856" s="31">
        <f t="shared" si="4438"/>
        <v>0</v>
      </c>
      <c r="P1856" s="31">
        <f t="shared" si="4445"/>
        <v>0</v>
      </c>
      <c r="Q1856" s="31">
        <f t="shared" si="4446"/>
        <v>0</v>
      </c>
      <c r="R1856" s="31">
        <f t="shared" si="4447"/>
        <v>0</v>
      </c>
      <c r="S1856" s="31">
        <f t="shared" si="4448"/>
        <v>-136122</v>
      </c>
      <c r="T1856" s="31">
        <f t="shared" si="4449"/>
        <v>0</v>
      </c>
      <c r="U1856" s="31">
        <f t="shared" si="4450"/>
        <v>0</v>
      </c>
      <c r="V1856" s="31">
        <f t="shared" si="4451"/>
        <v>0</v>
      </c>
      <c r="W1856" s="31">
        <f t="shared" si="4452"/>
        <v>136122</v>
      </c>
      <c r="X1856" s="31">
        <f t="shared" si="4453"/>
        <v>0</v>
      </c>
      <c r="Y1856" s="31">
        <f t="shared" si="4454"/>
        <v>0</v>
      </c>
      <c r="Z1856" s="31">
        <f t="shared" si="4455"/>
        <v>0</v>
      </c>
      <c r="AA1856" s="31">
        <f t="shared" si="4456"/>
        <v>0</v>
      </c>
      <c r="AB1856" s="31">
        <f t="shared" si="4457"/>
        <v>0</v>
      </c>
      <c r="AC1856" s="31">
        <f t="shared" si="4430"/>
        <v>0</v>
      </c>
      <c r="AD1856" s="31">
        <f t="shared" si="4431"/>
        <v>136122</v>
      </c>
      <c r="AE1856" s="31">
        <f t="shared" si="4432"/>
        <v>0</v>
      </c>
      <c r="AF1856" s="31">
        <f t="shared" si="4458"/>
        <v>0</v>
      </c>
      <c r="AG1856" s="31">
        <f t="shared" si="4433"/>
        <v>0</v>
      </c>
      <c r="AH1856" s="31">
        <f t="shared" si="4434"/>
        <v>136122</v>
      </c>
      <c r="AI1856" s="31">
        <f t="shared" si="4435"/>
        <v>0</v>
      </c>
      <c r="AJ1856" s="31">
        <f t="shared" si="4459"/>
        <v>0</v>
      </c>
      <c r="AK1856" s="31">
        <f t="shared" si="4460"/>
        <v>0</v>
      </c>
      <c r="AL1856" s="31">
        <f t="shared" si="4461"/>
        <v>0</v>
      </c>
      <c r="AM1856" s="31">
        <f t="shared" si="4462"/>
        <v>0</v>
      </c>
      <c r="AN1856" s="31">
        <f t="shared" si="4463"/>
        <v>0</v>
      </c>
      <c r="AO1856" s="31">
        <f t="shared" si="4464"/>
        <v>0</v>
      </c>
      <c r="AP1856" s="31">
        <f t="shared" si="4465"/>
        <v>0</v>
      </c>
      <c r="AQ1856" s="31">
        <f t="shared" si="4466"/>
        <v>0</v>
      </c>
      <c r="AR1856" s="31">
        <f t="shared" si="4467"/>
        <v>0</v>
      </c>
      <c r="AS1856" s="31">
        <f t="shared" si="4427"/>
        <v>0</v>
      </c>
      <c r="AT1856" s="31">
        <f t="shared" si="4428"/>
        <v>136122</v>
      </c>
      <c r="AU1856" s="31">
        <f t="shared" si="4429"/>
        <v>0</v>
      </c>
      <c r="AV1856" s="31">
        <f t="shared" si="4468"/>
        <v>0</v>
      </c>
      <c r="AW1856" s="32"/>
      <c r="AX1856" s="32"/>
      <c r="AY1856" s="1"/>
      <c r="AZ1856" s="1"/>
      <c r="BA1856" s="1"/>
      <c r="BB1856" s="1"/>
      <c r="BC1856" s="1"/>
      <c r="BD1856" s="1"/>
      <c r="BE1856" s="1"/>
    </row>
    <row r="1857" ht="30">
      <c r="A1857" s="29" t="s">
        <v>598</v>
      </c>
      <c r="B1857" s="29" t="s">
        <v>61</v>
      </c>
      <c r="C1857" s="29" t="s">
        <v>63</v>
      </c>
      <c r="D1857" s="29" t="s">
        <v>713</v>
      </c>
      <c r="E1857" s="29" t="s">
        <v>335</v>
      </c>
      <c r="F1857" s="30" t="s">
        <v>336</v>
      </c>
      <c r="G1857" s="31">
        <v>136122</v>
      </c>
      <c r="H1857" s="31"/>
      <c r="I1857" s="31"/>
      <c r="J1857" s="31"/>
      <c r="K1857" s="31"/>
      <c r="L1857" s="31"/>
      <c r="M1857" s="31">
        <f t="shared" si="4436"/>
        <v>136122</v>
      </c>
      <c r="N1857" s="31">
        <f t="shared" si="4437"/>
        <v>0</v>
      </c>
      <c r="O1857" s="31">
        <f t="shared" si="4438"/>
        <v>0</v>
      </c>
      <c r="P1857" s="31"/>
      <c r="Q1857" s="31"/>
      <c r="R1857" s="31"/>
      <c r="S1857" s="31">
        <v>-136122</v>
      </c>
      <c r="T1857" s="31"/>
      <c r="U1857" s="31"/>
      <c r="V1857" s="31"/>
      <c r="W1857" s="31">
        <v>136122</v>
      </c>
      <c r="X1857" s="31"/>
      <c r="Y1857" s="31"/>
      <c r="Z1857" s="31"/>
      <c r="AA1857" s="31"/>
      <c r="AB1857" s="31"/>
      <c r="AC1857" s="31">
        <f t="shared" si="4430"/>
        <v>0</v>
      </c>
      <c r="AD1857" s="31">
        <f t="shared" si="4431"/>
        <v>136122</v>
      </c>
      <c r="AE1857" s="31">
        <f t="shared" si="4432"/>
        <v>0</v>
      </c>
      <c r="AF1857" s="31"/>
      <c r="AG1857" s="31">
        <f t="shared" si="4433"/>
        <v>0</v>
      </c>
      <c r="AH1857" s="31">
        <f t="shared" si="4434"/>
        <v>136122</v>
      </c>
      <c r="AI1857" s="31">
        <f t="shared" si="4435"/>
        <v>0</v>
      </c>
      <c r="AJ1857" s="31"/>
      <c r="AK1857" s="31"/>
      <c r="AL1857" s="31"/>
      <c r="AM1857" s="31"/>
      <c r="AN1857" s="31"/>
      <c r="AO1857" s="31"/>
      <c r="AP1857" s="31"/>
      <c r="AQ1857" s="31"/>
      <c r="AR1857" s="31"/>
      <c r="AS1857" s="31">
        <f t="shared" si="4427"/>
        <v>0</v>
      </c>
      <c r="AT1857" s="31">
        <f t="shared" si="4428"/>
        <v>136122</v>
      </c>
      <c r="AU1857" s="31">
        <f t="shared" si="4429"/>
        <v>0</v>
      </c>
      <c r="AV1857" s="31"/>
      <c r="AW1857" s="32"/>
      <c r="AX1857" s="32"/>
      <c r="AY1857" s="1"/>
      <c r="AZ1857" s="1"/>
      <c r="BA1857" s="1"/>
      <c r="BB1857" s="1"/>
      <c r="BC1857" s="1"/>
      <c r="BD1857" s="1"/>
      <c r="BE1857" s="1"/>
    </row>
    <row r="1858" s="19" customFormat="1" ht="15">
      <c r="A1858" s="20" t="s">
        <v>598</v>
      </c>
      <c r="B1858" s="20" t="s">
        <v>74</v>
      </c>
      <c r="C1858" s="20"/>
      <c r="D1858" s="20"/>
      <c r="E1858" s="34"/>
      <c r="F1858" s="21" t="s">
        <v>201</v>
      </c>
      <c r="G1858" s="22">
        <f>G1873+G1859+G1909+G1920</f>
        <v>5962871</v>
      </c>
      <c r="H1858" s="22">
        <f>H1873+H1859+H1909+H1920</f>
        <v>5727838.7000000002</v>
      </c>
      <c r="I1858" s="22">
        <f>I1873+I1859+I1909+I1920</f>
        <v>2576086.6000000001</v>
      </c>
      <c r="J1858" s="22">
        <f>J1873+J1859+J1909+J1920</f>
        <v>0</v>
      </c>
      <c r="K1858" s="22">
        <f>K1873+K1859+K1909+K1920</f>
        <v>0</v>
      </c>
      <c r="L1858" s="22">
        <f>L1873+L1859+L1909+L1920</f>
        <v>-99.709999999999994</v>
      </c>
      <c r="M1858" s="22">
        <f t="shared" si="4436"/>
        <v>5962871</v>
      </c>
      <c r="N1858" s="22">
        <f t="shared" si="4437"/>
        <v>5727838.7000000002</v>
      </c>
      <c r="O1858" s="22">
        <f t="shared" si="4438"/>
        <v>2575986.8900000001</v>
      </c>
      <c r="P1858" s="22">
        <f>P1873+P1859+P1909+P1920</f>
        <v>0</v>
      </c>
      <c r="Q1858" s="22">
        <f>Q1873+Q1859+Q1909+Q1920</f>
        <v>0</v>
      </c>
      <c r="R1858" s="22">
        <f>R1873+R1859+R1909+R1920</f>
        <v>33734.750980000004</v>
      </c>
      <c r="S1858" s="22">
        <f>S1873+S1859+S1909+S1920</f>
        <v>-413442.67100000009</v>
      </c>
      <c r="T1858" s="22">
        <f>T1873+T1859+T1909+T1920</f>
        <v>0</v>
      </c>
      <c r="U1858" s="22">
        <f>U1873+U1859+U1909+U1920</f>
        <v>0</v>
      </c>
      <c r="V1858" s="22">
        <f>V1873+V1859+V1909+V1920</f>
        <v>0</v>
      </c>
      <c r="W1858" s="22">
        <f>W1873+W1859+W1909+W1920</f>
        <v>-171988</v>
      </c>
      <c r="X1858" s="22">
        <f>X1873+X1859+X1909+X1920</f>
        <v>0</v>
      </c>
      <c r="Y1858" s="22">
        <f>Y1873+Y1859+Y1909+Y1920</f>
        <v>0</v>
      </c>
      <c r="Z1858" s="22">
        <f>Z1873+Z1859+Z1909+Z1920</f>
        <v>0</v>
      </c>
      <c r="AA1858" s="22">
        <f>AA1873+AA1859+AA1909+AA1920</f>
        <v>585430.67100000009</v>
      </c>
      <c r="AB1858" s="22">
        <f>AB1873+AB1859+AB1909+AB1920</f>
        <v>0</v>
      </c>
      <c r="AC1858" s="22">
        <f t="shared" si="4430"/>
        <v>5583163.0799799999</v>
      </c>
      <c r="AD1858" s="22">
        <f t="shared" si="4431"/>
        <v>5555850.7000000002</v>
      </c>
      <c r="AE1858" s="22">
        <f t="shared" si="4432"/>
        <v>3161417.5610000002</v>
      </c>
      <c r="AF1858" s="22">
        <f>AF1873+AF1859+AF1909+AF1920</f>
        <v>0</v>
      </c>
      <c r="AG1858" s="22">
        <f t="shared" si="4433"/>
        <v>5583163.0799799999</v>
      </c>
      <c r="AH1858" s="22">
        <f t="shared" si="4434"/>
        <v>5555850.7000000002</v>
      </c>
      <c r="AI1858" s="22">
        <f t="shared" si="4435"/>
        <v>3161417.5610000002</v>
      </c>
      <c r="AJ1858" s="22">
        <f>AJ1873+AJ1859+AJ1909+AJ1920</f>
        <v>54620.699999999997</v>
      </c>
      <c r="AK1858" s="22">
        <f>AK1873+AK1859+AK1909+AK1920</f>
        <v>-16.065000000000001</v>
      </c>
      <c r="AL1858" s="22">
        <f>AL1873+AL1859+AL1909+AL1920</f>
        <v>0</v>
      </c>
      <c r="AM1858" s="22">
        <f>AM1873+AM1859+AM1909+AM1920</f>
        <v>0</v>
      </c>
      <c r="AN1858" s="22">
        <f>AN1873+AN1859+AN1909+AN1920</f>
        <v>-121902.88923</v>
      </c>
      <c r="AO1858" s="22">
        <f>AO1873+AO1859+AO1909+AO1920</f>
        <v>0</v>
      </c>
      <c r="AP1858" s="22">
        <f>AP1873+AP1859+AP1909+AP1920</f>
        <v>0</v>
      </c>
      <c r="AQ1858" s="22">
        <f>AQ1873+AQ1859+AQ1909+AQ1920</f>
        <v>0</v>
      </c>
      <c r="AR1858" s="22">
        <f>AR1873+AR1859+AR1909+AR1920</f>
        <v>0</v>
      </c>
      <c r="AS1858" s="22">
        <f t="shared" si="4427"/>
        <v>5637767.7149799997</v>
      </c>
      <c r="AT1858" s="22">
        <f t="shared" si="4428"/>
        <v>5433947.8107700003</v>
      </c>
      <c r="AU1858" s="22">
        <f t="shared" si="4429"/>
        <v>3161417.5610000002</v>
      </c>
      <c r="AV1858" s="22">
        <f>AV1873+AV1859+AV1909+AV1920</f>
        <v>0</v>
      </c>
      <c r="AW1858" s="23"/>
      <c r="AX1858" s="23"/>
      <c r="AY1858" s="19"/>
      <c r="AZ1858" s="19"/>
      <c r="BA1858" s="19"/>
      <c r="BB1858" s="19"/>
      <c r="BC1858" s="19"/>
      <c r="BD1858" s="19"/>
      <c r="BE1858" s="19"/>
    </row>
    <row r="1859" s="24" customFormat="1" ht="15">
      <c r="A1859" s="25" t="s">
        <v>598</v>
      </c>
      <c r="B1859" s="25" t="s">
        <v>74</v>
      </c>
      <c r="C1859" s="25" t="s">
        <v>27</v>
      </c>
      <c r="D1859" s="25"/>
      <c r="E1859" s="25"/>
      <c r="F1859" s="26" t="s">
        <v>300</v>
      </c>
      <c r="G1859" s="27">
        <f t="shared" ref="G1859:G1873" si="4469">G1860</f>
        <v>621656.79999999993</v>
      </c>
      <c r="H1859" s="27">
        <f t="shared" ref="H1859:H1873" si="4470">H1860</f>
        <v>1556976.7999999998</v>
      </c>
      <c r="I1859" s="27">
        <f t="shared" ref="I1859:I1873" si="4471">I1860</f>
        <v>1679453.8999999999</v>
      </c>
      <c r="J1859" s="27">
        <f>J1860</f>
        <v>0</v>
      </c>
      <c r="K1859" s="27">
        <f>K1860</f>
        <v>0</v>
      </c>
      <c r="L1859" s="27">
        <f>L1860</f>
        <v>-99.709999999999994</v>
      </c>
      <c r="M1859" s="27">
        <f t="shared" si="4436"/>
        <v>621656.79999999993</v>
      </c>
      <c r="N1859" s="27">
        <f t="shared" si="4437"/>
        <v>1556976.7999999998</v>
      </c>
      <c r="O1859" s="27">
        <f t="shared" si="4438"/>
        <v>1679354.1899999999</v>
      </c>
      <c r="P1859" s="27">
        <f>P1860</f>
        <v>0</v>
      </c>
      <c r="Q1859" s="27">
        <f>Q1860</f>
        <v>0</v>
      </c>
      <c r="R1859" s="27">
        <f>R1860</f>
        <v>0</v>
      </c>
      <c r="S1859" s="27">
        <f>S1860</f>
        <v>-174695.777</v>
      </c>
      <c r="T1859" s="27">
        <f>T1860</f>
        <v>0</v>
      </c>
      <c r="U1859" s="27">
        <f>U1860</f>
        <v>0</v>
      </c>
      <c r="V1859" s="27">
        <f>V1860</f>
        <v>0</v>
      </c>
      <c r="W1859" s="27">
        <f>W1860</f>
        <v>0</v>
      </c>
      <c r="X1859" s="27">
        <f>X1860</f>
        <v>0</v>
      </c>
      <c r="Y1859" s="27">
        <f>Y1860</f>
        <v>0</v>
      </c>
      <c r="Z1859" s="27">
        <f>Z1860</f>
        <v>0</v>
      </c>
      <c r="AA1859" s="27">
        <f>AA1860</f>
        <v>174695.777</v>
      </c>
      <c r="AB1859" s="27">
        <f>AB1860</f>
        <v>0</v>
      </c>
      <c r="AC1859" s="27">
        <f t="shared" si="4430"/>
        <v>446961.02299999993</v>
      </c>
      <c r="AD1859" s="27">
        <f t="shared" si="4431"/>
        <v>1556976.7999999998</v>
      </c>
      <c r="AE1859" s="27">
        <f t="shared" si="4432"/>
        <v>1854049.9669999999</v>
      </c>
      <c r="AF1859" s="27">
        <f>AF1860</f>
        <v>0</v>
      </c>
      <c r="AG1859" s="27">
        <f t="shared" si="4433"/>
        <v>446961.02299999993</v>
      </c>
      <c r="AH1859" s="27">
        <f t="shared" si="4434"/>
        <v>1556976.7999999998</v>
      </c>
      <c r="AI1859" s="27">
        <f t="shared" si="4435"/>
        <v>1854049.9669999999</v>
      </c>
      <c r="AJ1859" s="27">
        <f>AJ1860</f>
        <v>0</v>
      </c>
      <c r="AK1859" s="27">
        <f>AK1860</f>
        <v>0</v>
      </c>
      <c r="AL1859" s="27">
        <f>AL1860</f>
        <v>0</v>
      </c>
      <c r="AM1859" s="27">
        <f>AM1860</f>
        <v>0</v>
      </c>
      <c r="AN1859" s="27">
        <f>AN1860</f>
        <v>0</v>
      </c>
      <c r="AO1859" s="27">
        <f>AO1860</f>
        <v>0</v>
      </c>
      <c r="AP1859" s="27">
        <f>AP1860</f>
        <v>0</v>
      </c>
      <c r="AQ1859" s="27">
        <f>AQ1860</f>
        <v>0</v>
      </c>
      <c r="AR1859" s="27">
        <f>AR1860</f>
        <v>0</v>
      </c>
      <c r="AS1859" s="27">
        <f t="shared" si="4427"/>
        <v>446961.02299999993</v>
      </c>
      <c r="AT1859" s="27">
        <f t="shared" si="4428"/>
        <v>1556976.7999999998</v>
      </c>
      <c r="AU1859" s="27">
        <f t="shared" si="4429"/>
        <v>1854049.9669999999</v>
      </c>
      <c r="AV1859" s="27">
        <f>AV1860</f>
        <v>0</v>
      </c>
      <c r="AW1859" s="32"/>
      <c r="AX1859" s="32"/>
      <c r="AY1859" s="24"/>
      <c r="AZ1859" s="24"/>
      <c r="BA1859" s="24"/>
      <c r="BB1859" s="24"/>
      <c r="BC1859" s="24"/>
      <c r="BD1859" s="24"/>
      <c r="BE1859" s="24"/>
    </row>
    <row r="1860" ht="30">
      <c r="A1860" s="29" t="s">
        <v>598</v>
      </c>
      <c r="B1860" s="29" t="s">
        <v>74</v>
      </c>
      <c r="C1860" s="29" t="s">
        <v>27</v>
      </c>
      <c r="D1860" s="29" t="s">
        <v>301</v>
      </c>
      <c r="E1860" s="29"/>
      <c r="F1860" s="30" t="s">
        <v>302</v>
      </c>
      <c r="G1860" s="31">
        <f>G1869+G1861+G1865</f>
        <v>621656.79999999993</v>
      </c>
      <c r="H1860" s="31">
        <f>H1869+H1861+H1865</f>
        <v>1556976.7999999998</v>
      </c>
      <c r="I1860" s="31">
        <f>I1869+I1861+I1865</f>
        <v>1679453.8999999999</v>
      </c>
      <c r="J1860" s="31">
        <f>J1869+J1861+J1865</f>
        <v>0</v>
      </c>
      <c r="K1860" s="31">
        <f>K1869+K1861+K1865</f>
        <v>0</v>
      </c>
      <c r="L1860" s="31">
        <f>L1869+L1861+L1865</f>
        <v>-99.709999999999994</v>
      </c>
      <c r="M1860" s="31">
        <f t="shared" si="4436"/>
        <v>621656.79999999993</v>
      </c>
      <c r="N1860" s="31">
        <f t="shared" si="4437"/>
        <v>1556976.7999999998</v>
      </c>
      <c r="O1860" s="31">
        <f t="shared" si="4438"/>
        <v>1679354.1899999999</v>
      </c>
      <c r="P1860" s="31">
        <f>P1869+P1861+P1865</f>
        <v>0</v>
      </c>
      <c r="Q1860" s="31">
        <f>Q1869+Q1861+Q1865</f>
        <v>0</v>
      </c>
      <c r="R1860" s="31">
        <f>R1869+R1861+R1865</f>
        <v>0</v>
      </c>
      <c r="S1860" s="31">
        <f>S1869+S1861+S1865</f>
        <v>-174695.777</v>
      </c>
      <c r="T1860" s="31">
        <f>T1869+T1861+T1865</f>
        <v>0</v>
      </c>
      <c r="U1860" s="31">
        <f>U1869+U1861+U1865</f>
        <v>0</v>
      </c>
      <c r="V1860" s="31">
        <f>V1869+V1861+V1865</f>
        <v>0</v>
      </c>
      <c r="W1860" s="31">
        <f>W1869+W1861+W1865</f>
        <v>0</v>
      </c>
      <c r="X1860" s="31">
        <f>X1869+X1861+X1865</f>
        <v>0</v>
      </c>
      <c r="Y1860" s="31">
        <f>Y1869+Y1861+Y1865</f>
        <v>0</v>
      </c>
      <c r="Z1860" s="31">
        <f>Z1869+Z1861+Z1865</f>
        <v>0</v>
      </c>
      <c r="AA1860" s="31">
        <f>AA1869+AA1861+AA1865</f>
        <v>174695.777</v>
      </c>
      <c r="AB1860" s="31">
        <f>AB1869+AB1861+AB1865</f>
        <v>0</v>
      </c>
      <c r="AC1860" s="31">
        <f t="shared" si="4430"/>
        <v>446961.02299999993</v>
      </c>
      <c r="AD1860" s="31">
        <f t="shared" si="4431"/>
        <v>1556976.7999999998</v>
      </c>
      <c r="AE1860" s="31">
        <f t="shared" si="4432"/>
        <v>1854049.9669999999</v>
      </c>
      <c r="AF1860" s="31">
        <f>AF1869+AF1861+AF1865</f>
        <v>0</v>
      </c>
      <c r="AG1860" s="31">
        <f t="shared" si="4433"/>
        <v>446961.02299999993</v>
      </c>
      <c r="AH1860" s="31">
        <f t="shared" si="4434"/>
        <v>1556976.7999999998</v>
      </c>
      <c r="AI1860" s="31">
        <f t="shared" si="4435"/>
        <v>1854049.9669999999</v>
      </c>
      <c r="AJ1860" s="31">
        <f>AJ1869+AJ1861+AJ1865</f>
        <v>0</v>
      </c>
      <c r="AK1860" s="31">
        <f>AK1869+AK1861+AK1865</f>
        <v>0</v>
      </c>
      <c r="AL1860" s="31">
        <f>AL1869+AL1861+AL1865</f>
        <v>0</v>
      </c>
      <c r="AM1860" s="31">
        <f>AM1869+AM1861+AM1865</f>
        <v>0</v>
      </c>
      <c r="AN1860" s="31">
        <f>AN1869+AN1861+AN1865</f>
        <v>0</v>
      </c>
      <c r="AO1860" s="31">
        <f>AO1869+AO1861+AO1865</f>
        <v>0</v>
      </c>
      <c r="AP1860" s="31">
        <f>AP1869+AP1861+AP1865</f>
        <v>0</v>
      </c>
      <c r="AQ1860" s="31">
        <f>AQ1869+AQ1861+AQ1865</f>
        <v>0</v>
      </c>
      <c r="AR1860" s="31">
        <f>AR1869+AR1861+AR1865</f>
        <v>0</v>
      </c>
      <c r="AS1860" s="31">
        <f t="shared" si="4427"/>
        <v>446961.02299999993</v>
      </c>
      <c r="AT1860" s="31">
        <f t="shared" si="4428"/>
        <v>1556976.7999999998</v>
      </c>
      <c r="AU1860" s="31">
        <f t="shared" si="4429"/>
        <v>1854049.9669999999</v>
      </c>
      <c r="AV1860" s="31">
        <f>AV1869+AV1861+AV1865</f>
        <v>0</v>
      </c>
      <c r="AW1860" s="32"/>
      <c r="AX1860" s="32"/>
      <c r="AY1860" s="1"/>
      <c r="AZ1860" s="1"/>
      <c r="BA1860" s="1"/>
      <c r="BB1860" s="1"/>
      <c r="BC1860" s="1"/>
      <c r="BD1860" s="1"/>
      <c r="BE1860" s="1"/>
    </row>
    <row r="1861" ht="30">
      <c r="A1861" s="29" t="s">
        <v>598</v>
      </c>
      <c r="B1861" s="29" t="s">
        <v>74</v>
      </c>
      <c r="C1861" s="29" t="s">
        <v>27</v>
      </c>
      <c r="D1861" s="29" t="s">
        <v>303</v>
      </c>
      <c r="E1861" s="29"/>
      <c r="F1861" s="30" t="s">
        <v>304</v>
      </c>
      <c r="G1861" s="31">
        <f t="shared" ref="G1861:G1867" si="4472">G1862</f>
        <v>79333.199999999997</v>
      </c>
      <c r="H1861" s="31">
        <f t="shared" ref="H1861:H1867" si="4473">H1862</f>
        <v>315477.09999999998</v>
      </c>
      <c r="I1861" s="31">
        <f t="shared" ref="I1861:I1867" si="4474">I1862</f>
        <v>0</v>
      </c>
      <c r="J1861" s="31">
        <f t="shared" ref="J1861:J1873" si="4475">J1862</f>
        <v>0</v>
      </c>
      <c r="K1861" s="31">
        <f t="shared" ref="K1861:K1873" si="4476">K1862</f>
        <v>0</v>
      </c>
      <c r="L1861" s="31">
        <f t="shared" ref="L1861:L1873" si="4477">L1862</f>
        <v>0</v>
      </c>
      <c r="M1861" s="31">
        <f t="shared" si="4436"/>
        <v>79333.199999999997</v>
      </c>
      <c r="N1861" s="31">
        <f t="shared" si="4437"/>
        <v>315477.09999999998</v>
      </c>
      <c r="O1861" s="31">
        <f t="shared" si="4438"/>
        <v>0</v>
      </c>
      <c r="P1861" s="31">
        <f t="shared" ref="P1861:P1873" si="4478">P1862</f>
        <v>0</v>
      </c>
      <c r="Q1861" s="31">
        <f t="shared" ref="Q1861:Q1873" si="4479">Q1862</f>
        <v>0</v>
      </c>
      <c r="R1861" s="31">
        <f t="shared" ref="R1861:R1873" si="4480">R1862</f>
        <v>0</v>
      </c>
      <c r="S1861" s="31">
        <f t="shared" ref="S1861:S1873" si="4481">S1862</f>
        <v>0</v>
      </c>
      <c r="T1861" s="31">
        <f t="shared" ref="T1861:T1873" si="4482">T1862</f>
        <v>0</v>
      </c>
      <c r="U1861" s="31">
        <f t="shared" ref="U1861:U1873" si="4483">U1862</f>
        <v>0</v>
      </c>
      <c r="V1861" s="31">
        <f t="shared" ref="V1861:V1873" si="4484">V1862</f>
        <v>0</v>
      </c>
      <c r="W1861" s="31">
        <f t="shared" ref="W1861:W1873" si="4485">W1862</f>
        <v>0</v>
      </c>
      <c r="X1861" s="31">
        <f t="shared" ref="X1861:X1873" si="4486">X1862</f>
        <v>0</v>
      </c>
      <c r="Y1861" s="31">
        <f t="shared" ref="Y1861:Y1873" si="4487">Y1862</f>
        <v>0</v>
      </c>
      <c r="Z1861" s="31">
        <f t="shared" ref="Z1861:Z1873" si="4488">Z1862</f>
        <v>0</v>
      </c>
      <c r="AA1861" s="31">
        <f t="shared" ref="AA1861:AA1873" si="4489">AA1862</f>
        <v>0</v>
      </c>
      <c r="AB1861" s="31">
        <f t="shared" ref="AB1861:AB1873" si="4490">AB1862</f>
        <v>0</v>
      </c>
      <c r="AC1861" s="31">
        <f t="shared" si="4430"/>
        <v>79333.199999999997</v>
      </c>
      <c r="AD1861" s="31">
        <f t="shared" si="4431"/>
        <v>315477.09999999998</v>
      </c>
      <c r="AE1861" s="31">
        <f t="shared" si="4432"/>
        <v>0</v>
      </c>
      <c r="AF1861" s="31">
        <f t="shared" ref="AF1861:AF1873" si="4491">AF1862</f>
        <v>0</v>
      </c>
      <c r="AG1861" s="31">
        <f t="shared" si="4433"/>
        <v>79333.199999999997</v>
      </c>
      <c r="AH1861" s="31">
        <f t="shared" si="4434"/>
        <v>315477.09999999998</v>
      </c>
      <c r="AI1861" s="31">
        <f t="shared" si="4435"/>
        <v>0</v>
      </c>
      <c r="AJ1861" s="31">
        <f t="shared" ref="AJ1861:AJ1873" si="4492">AJ1862</f>
        <v>0</v>
      </c>
      <c r="AK1861" s="31">
        <f t="shared" ref="AK1861:AK1873" si="4493">AK1862</f>
        <v>0</v>
      </c>
      <c r="AL1861" s="31">
        <f t="shared" ref="AL1861:AL1873" si="4494">AL1862</f>
        <v>0</v>
      </c>
      <c r="AM1861" s="31">
        <f t="shared" ref="AM1861:AM1873" si="4495">AM1862</f>
        <v>0</v>
      </c>
      <c r="AN1861" s="31">
        <f t="shared" ref="AN1861:AN1873" si="4496">AN1862</f>
        <v>0</v>
      </c>
      <c r="AO1861" s="31">
        <f t="shared" ref="AO1861:AO1873" si="4497">AO1862</f>
        <v>0</v>
      </c>
      <c r="AP1861" s="31">
        <f t="shared" ref="AP1861:AP1873" si="4498">AP1862</f>
        <v>0</v>
      </c>
      <c r="AQ1861" s="31">
        <f t="shared" ref="AQ1861:AQ1873" si="4499">AQ1862</f>
        <v>0</v>
      </c>
      <c r="AR1861" s="31">
        <f t="shared" ref="AR1861:AR1873" si="4500">AR1862</f>
        <v>0</v>
      </c>
      <c r="AS1861" s="31">
        <f t="shared" si="4427"/>
        <v>79333.199999999997</v>
      </c>
      <c r="AT1861" s="31">
        <f t="shared" si="4428"/>
        <v>315477.09999999998</v>
      </c>
      <c r="AU1861" s="31">
        <f t="shared" si="4429"/>
        <v>0</v>
      </c>
      <c r="AV1861" s="31">
        <f t="shared" ref="AV1861:AV1873" si="4501">AV1862</f>
        <v>0</v>
      </c>
      <c r="AW1861" s="32"/>
      <c r="AX1861" s="32"/>
      <c r="AY1861" s="1"/>
      <c r="AZ1861" s="1"/>
      <c r="BA1861" s="1"/>
      <c r="BB1861" s="1"/>
      <c r="BC1861" s="1"/>
      <c r="BD1861" s="1"/>
      <c r="BE1861" s="1"/>
    </row>
    <row r="1862" ht="15">
      <c r="A1862" s="29" t="s">
        <v>598</v>
      </c>
      <c r="B1862" s="29" t="s">
        <v>74</v>
      </c>
      <c r="C1862" s="29" t="s">
        <v>27</v>
      </c>
      <c r="D1862" s="29" t="s">
        <v>305</v>
      </c>
      <c r="E1862" s="29"/>
      <c r="F1862" s="30" t="s">
        <v>306</v>
      </c>
      <c r="G1862" s="31">
        <f t="shared" si="4472"/>
        <v>79333.199999999997</v>
      </c>
      <c r="H1862" s="31">
        <f t="shared" si="4473"/>
        <v>315477.09999999998</v>
      </c>
      <c r="I1862" s="31">
        <f t="shared" si="4474"/>
        <v>0</v>
      </c>
      <c r="J1862" s="31">
        <f t="shared" si="4475"/>
        <v>0</v>
      </c>
      <c r="K1862" s="31">
        <f t="shared" si="4476"/>
        <v>0</v>
      </c>
      <c r="L1862" s="31">
        <f t="shared" si="4477"/>
        <v>0</v>
      </c>
      <c r="M1862" s="31">
        <f t="shared" si="4436"/>
        <v>79333.199999999997</v>
      </c>
      <c r="N1862" s="31">
        <f t="shared" si="4437"/>
        <v>315477.09999999998</v>
      </c>
      <c r="O1862" s="31">
        <f t="shared" si="4438"/>
        <v>0</v>
      </c>
      <c r="P1862" s="31">
        <f t="shared" si="4478"/>
        <v>0</v>
      </c>
      <c r="Q1862" s="31">
        <f t="shared" si="4479"/>
        <v>0</v>
      </c>
      <c r="R1862" s="31">
        <f t="shared" si="4480"/>
        <v>0</v>
      </c>
      <c r="S1862" s="31">
        <f t="shared" si="4481"/>
        <v>0</v>
      </c>
      <c r="T1862" s="31">
        <f t="shared" si="4482"/>
        <v>0</v>
      </c>
      <c r="U1862" s="31">
        <f t="shared" si="4483"/>
        <v>0</v>
      </c>
      <c r="V1862" s="31">
        <f t="shared" si="4484"/>
        <v>0</v>
      </c>
      <c r="W1862" s="31">
        <f t="shared" si="4485"/>
        <v>0</v>
      </c>
      <c r="X1862" s="31">
        <f t="shared" si="4486"/>
        <v>0</v>
      </c>
      <c r="Y1862" s="31">
        <f t="shared" si="4487"/>
        <v>0</v>
      </c>
      <c r="Z1862" s="31">
        <f t="shared" si="4488"/>
        <v>0</v>
      </c>
      <c r="AA1862" s="31">
        <f t="shared" si="4489"/>
        <v>0</v>
      </c>
      <c r="AB1862" s="31">
        <f t="shared" si="4490"/>
        <v>0</v>
      </c>
      <c r="AC1862" s="31">
        <f t="shared" si="4430"/>
        <v>79333.199999999997</v>
      </c>
      <c r="AD1862" s="31">
        <f t="shared" si="4431"/>
        <v>315477.09999999998</v>
      </c>
      <c r="AE1862" s="31">
        <f t="shared" si="4432"/>
        <v>0</v>
      </c>
      <c r="AF1862" s="31">
        <f t="shared" si="4491"/>
        <v>0</v>
      </c>
      <c r="AG1862" s="31">
        <f t="shared" si="4433"/>
        <v>79333.199999999997</v>
      </c>
      <c r="AH1862" s="31">
        <f t="shared" si="4434"/>
        <v>315477.09999999998</v>
      </c>
      <c r="AI1862" s="31">
        <f t="shared" si="4435"/>
        <v>0</v>
      </c>
      <c r="AJ1862" s="31">
        <f t="shared" si="4492"/>
        <v>0</v>
      </c>
      <c r="AK1862" s="31">
        <f t="shared" si="4493"/>
        <v>0</v>
      </c>
      <c r="AL1862" s="31">
        <f t="shared" si="4494"/>
        <v>0</v>
      </c>
      <c r="AM1862" s="31">
        <f t="shared" si="4495"/>
        <v>0</v>
      </c>
      <c r="AN1862" s="31">
        <f t="shared" si="4496"/>
        <v>0</v>
      </c>
      <c r="AO1862" s="31">
        <f t="shared" si="4497"/>
        <v>0</v>
      </c>
      <c r="AP1862" s="31">
        <f t="shared" si="4498"/>
        <v>0</v>
      </c>
      <c r="AQ1862" s="31">
        <f t="shared" si="4499"/>
        <v>0</v>
      </c>
      <c r="AR1862" s="31">
        <f t="shared" si="4500"/>
        <v>0</v>
      </c>
      <c r="AS1862" s="31">
        <f t="shared" si="4427"/>
        <v>79333.199999999997</v>
      </c>
      <c r="AT1862" s="31">
        <f t="shared" si="4428"/>
        <v>315477.09999999998</v>
      </c>
      <c r="AU1862" s="31">
        <f t="shared" si="4429"/>
        <v>0</v>
      </c>
      <c r="AV1862" s="31">
        <f t="shared" si="4501"/>
        <v>0</v>
      </c>
      <c r="AW1862" s="32"/>
      <c r="AX1862" s="32"/>
      <c r="AY1862" s="1"/>
      <c r="AZ1862" s="1"/>
      <c r="BA1862" s="1"/>
      <c r="BB1862" s="1"/>
      <c r="BC1862" s="1"/>
      <c r="BD1862" s="1"/>
      <c r="BE1862" s="1"/>
    </row>
    <row r="1863" ht="60">
      <c r="A1863" s="29" t="s">
        <v>598</v>
      </c>
      <c r="B1863" s="29" t="s">
        <v>74</v>
      </c>
      <c r="C1863" s="29" t="s">
        <v>27</v>
      </c>
      <c r="D1863" s="29" t="s">
        <v>307</v>
      </c>
      <c r="E1863" s="29"/>
      <c r="F1863" s="30" t="s">
        <v>308</v>
      </c>
      <c r="G1863" s="31">
        <f t="shared" si="4472"/>
        <v>79333.199999999997</v>
      </c>
      <c r="H1863" s="31">
        <f t="shared" si="4473"/>
        <v>315477.09999999998</v>
      </c>
      <c r="I1863" s="31">
        <f t="shared" si="4474"/>
        <v>0</v>
      </c>
      <c r="J1863" s="31">
        <f t="shared" si="4475"/>
        <v>0</v>
      </c>
      <c r="K1863" s="31">
        <f t="shared" si="4476"/>
        <v>0</v>
      </c>
      <c r="L1863" s="31">
        <f t="shared" si="4477"/>
        <v>0</v>
      </c>
      <c r="M1863" s="31">
        <f t="shared" si="4436"/>
        <v>79333.199999999997</v>
      </c>
      <c r="N1863" s="31">
        <f t="shared" si="4437"/>
        <v>315477.09999999998</v>
      </c>
      <c r="O1863" s="31">
        <f t="shared" si="4438"/>
        <v>0</v>
      </c>
      <c r="P1863" s="31">
        <f t="shared" si="4478"/>
        <v>0</v>
      </c>
      <c r="Q1863" s="31">
        <f t="shared" si="4479"/>
        <v>0</v>
      </c>
      <c r="R1863" s="31">
        <f t="shared" si="4480"/>
        <v>0</v>
      </c>
      <c r="S1863" s="31">
        <f t="shared" si="4481"/>
        <v>0</v>
      </c>
      <c r="T1863" s="31">
        <f t="shared" si="4482"/>
        <v>0</v>
      </c>
      <c r="U1863" s="31">
        <f t="shared" si="4483"/>
        <v>0</v>
      </c>
      <c r="V1863" s="31">
        <f t="shared" si="4484"/>
        <v>0</v>
      </c>
      <c r="W1863" s="31">
        <f t="shared" si="4485"/>
        <v>0</v>
      </c>
      <c r="X1863" s="31">
        <f t="shared" si="4486"/>
        <v>0</v>
      </c>
      <c r="Y1863" s="31">
        <f t="shared" si="4487"/>
        <v>0</v>
      </c>
      <c r="Z1863" s="31">
        <f t="shared" si="4488"/>
        <v>0</v>
      </c>
      <c r="AA1863" s="31">
        <f t="shared" si="4489"/>
        <v>0</v>
      </c>
      <c r="AB1863" s="31">
        <f t="shared" si="4490"/>
        <v>0</v>
      </c>
      <c r="AC1863" s="31">
        <f t="shared" si="4430"/>
        <v>79333.199999999997</v>
      </c>
      <c r="AD1863" s="31">
        <f t="shared" si="4431"/>
        <v>315477.09999999998</v>
      </c>
      <c r="AE1863" s="31">
        <f t="shared" si="4432"/>
        <v>0</v>
      </c>
      <c r="AF1863" s="31">
        <f t="shared" si="4491"/>
        <v>0</v>
      </c>
      <c r="AG1863" s="31">
        <f t="shared" si="4433"/>
        <v>79333.199999999997</v>
      </c>
      <c r="AH1863" s="31">
        <f t="shared" si="4434"/>
        <v>315477.09999999998</v>
      </c>
      <c r="AI1863" s="31">
        <f t="shared" si="4435"/>
        <v>0</v>
      </c>
      <c r="AJ1863" s="31">
        <f t="shared" si="4492"/>
        <v>0</v>
      </c>
      <c r="AK1863" s="31">
        <f t="shared" si="4493"/>
        <v>0</v>
      </c>
      <c r="AL1863" s="31">
        <f t="shared" si="4494"/>
        <v>0</v>
      </c>
      <c r="AM1863" s="31">
        <f t="shared" si="4495"/>
        <v>0</v>
      </c>
      <c r="AN1863" s="31">
        <f t="shared" si="4496"/>
        <v>0</v>
      </c>
      <c r="AO1863" s="31">
        <f t="shared" si="4497"/>
        <v>0</v>
      </c>
      <c r="AP1863" s="31">
        <f t="shared" si="4498"/>
        <v>0</v>
      </c>
      <c r="AQ1863" s="31">
        <f t="shared" si="4499"/>
        <v>0</v>
      </c>
      <c r="AR1863" s="31">
        <f t="shared" si="4500"/>
        <v>0</v>
      </c>
      <c r="AS1863" s="31">
        <f t="shared" si="4427"/>
        <v>79333.199999999997</v>
      </c>
      <c r="AT1863" s="31">
        <f t="shared" si="4428"/>
        <v>315477.09999999998</v>
      </c>
      <c r="AU1863" s="31">
        <f t="shared" si="4429"/>
        <v>0</v>
      </c>
      <c r="AV1863" s="31">
        <f t="shared" si="4501"/>
        <v>0</v>
      </c>
      <c r="AW1863" s="32"/>
      <c r="AX1863" s="32"/>
      <c r="AY1863" s="1"/>
      <c r="AZ1863" s="1"/>
      <c r="BA1863" s="1"/>
      <c r="BB1863" s="1"/>
      <c r="BC1863" s="1"/>
      <c r="BD1863" s="1"/>
      <c r="BE1863" s="1"/>
    </row>
    <row r="1864" ht="30">
      <c r="A1864" s="29" t="s">
        <v>598</v>
      </c>
      <c r="B1864" s="29" t="s">
        <v>74</v>
      </c>
      <c r="C1864" s="29" t="s">
        <v>27</v>
      </c>
      <c r="D1864" s="29" t="s">
        <v>307</v>
      </c>
      <c r="E1864" s="29" t="s">
        <v>39</v>
      </c>
      <c r="F1864" s="30" t="s">
        <v>40</v>
      </c>
      <c r="G1864" s="31">
        <v>79333.199999999997</v>
      </c>
      <c r="H1864" s="31">
        <v>315477.09999999998</v>
      </c>
      <c r="I1864" s="31"/>
      <c r="J1864" s="31"/>
      <c r="K1864" s="31"/>
      <c r="L1864" s="31"/>
      <c r="M1864" s="31">
        <f t="shared" si="4436"/>
        <v>79333.199999999997</v>
      </c>
      <c r="N1864" s="31">
        <f t="shared" si="4437"/>
        <v>315477.09999999998</v>
      </c>
      <c r="O1864" s="31">
        <f t="shared" si="4438"/>
        <v>0</v>
      </c>
      <c r="P1864" s="31"/>
      <c r="Q1864" s="31"/>
      <c r="R1864" s="31"/>
      <c r="S1864" s="31"/>
      <c r="T1864" s="31"/>
      <c r="U1864" s="31"/>
      <c r="V1864" s="31"/>
      <c r="W1864" s="31"/>
      <c r="X1864" s="31"/>
      <c r="Y1864" s="31"/>
      <c r="Z1864" s="31"/>
      <c r="AA1864" s="31"/>
      <c r="AB1864" s="31"/>
      <c r="AC1864" s="31">
        <f t="shared" si="4430"/>
        <v>79333.199999999997</v>
      </c>
      <c r="AD1864" s="31">
        <f t="shared" si="4431"/>
        <v>315477.09999999998</v>
      </c>
      <c r="AE1864" s="31">
        <f t="shared" si="4432"/>
        <v>0</v>
      </c>
      <c r="AF1864" s="31"/>
      <c r="AG1864" s="31">
        <f t="shared" si="4433"/>
        <v>79333.199999999997</v>
      </c>
      <c r="AH1864" s="31">
        <f t="shared" si="4434"/>
        <v>315477.09999999998</v>
      </c>
      <c r="AI1864" s="31">
        <f t="shared" si="4435"/>
        <v>0</v>
      </c>
      <c r="AJ1864" s="31"/>
      <c r="AK1864" s="31"/>
      <c r="AL1864" s="31"/>
      <c r="AM1864" s="31"/>
      <c r="AN1864" s="31"/>
      <c r="AO1864" s="31"/>
      <c r="AP1864" s="31"/>
      <c r="AQ1864" s="31"/>
      <c r="AR1864" s="31"/>
      <c r="AS1864" s="31">
        <f t="shared" si="4427"/>
        <v>79333.199999999997</v>
      </c>
      <c r="AT1864" s="31">
        <f t="shared" si="4428"/>
        <v>315477.09999999998</v>
      </c>
      <c r="AU1864" s="31">
        <f t="shared" si="4429"/>
        <v>0</v>
      </c>
      <c r="AV1864" s="31"/>
      <c r="AW1864" s="32"/>
      <c r="AX1864" s="32"/>
      <c r="AY1864" s="1"/>
      <c r="AZ1864" s="1"/>
      <c r="BA1864" s="1"/>
      <c r="BB1864" s="1"/>
      <c r="BC1864" s="1"/>
      <c r="BD1864" s="1"/>
      <c r="BE1864" s="1"/>
    </row>
    <row r="1865" ht="30">
      <c r="A1865" s="29" t="s">
        <v>598</v>
      </c>
      <c r="B1865" s="29" t="s">
        <v>74</v>
      </c>
      <c r="C1865" s="29" t="s">
        <v>27</v>
      </c>
      <c r="D1865" s="29" t="s">
        <v>347</v>
      </c>
      <c r="E1865" s="29"/>
      <c r="F1865" s="30" t="s">
        <v>165</v>
      </c>
      <c r="G1865" s="31">
        <f t="shared" si="4472"/>
        <v>5985</v>
      </c>
      <c r="H1865" s="31">
        <f t="shared" si="4473"/>
        <v>0</v>
      </c>
      <c r="I1865" s="31">
        <f t="shared" si="4474"/>
        <v>0</v>
      </c>
      <c r="J1865" s="31">
        <f t="shared" si="4475"/>
        <v>0</v>
      </c>
      <c r="K1865" s="31">
        <f t="shared" si="4476"/>
        <v>0</v>
      </c>
      <c r="L1865" s="31">
        <f t="shared" si="4477"/>
        <v>0</v>
      </c>
      <c r="M1865" s="31">
        <f t="shared" si="4436"/>
        <v>5985</v>
      </c>
      <c r="N1865" s="31">
        <f t="shared" si="4437"/>
        <v>0</v>
      </c>
      <c r="O1865" s="31">
        <f t="shared" si="4438"/>
        <v>0</v>
      </c>
      <c r="P1865" s="31">
        <f t="shared" si="4478"/>
        <v>0</v>
      </c>
      <c r="Q1865" s="31">
        <f t="shared" si="4479"/>
        <v>0</v>
      </c>
      <c r="R1865" s="31">
        <f t="shared" si="4480"/>
        <v>0</v>
      </c>
      <c r="S1865" s="31">
        <f t="shared" si="4481"/>
        <v>0</v>
      </c>
      <c r="T1865" s="31">
        <f t="shared" si="4482"/>
        <v>0</v>
      </c>
      <c r="U1865" s="31">
        <f t="shared" si="4483"/>
        <v>0</v>
      </c>
      <c r="V1865" s="31">
        <f t="shared" si="4484"/>
        <v>0</v>
      </c>
      <c r="W1865" s="31">
        <f t="shared" si="4485"/>
        <v>0</v>
      </c>
      <c r="X1865" s="31">
        <f t="shared" si="4486"/>
        <v>0</v>
      </c>
      <c r="Y1865" s="31">
        <f t="shared" si="4487"/>
        <v>0</v>
      </c>
      <c r="Z1865" s="31">
        <f t="shared" si="4488"/>
        <v>0</v>
      </c>
      <c r="AA1865" s="31">
        <f t="shared" si="4489"/>
        <v>0</v>
      </c>
      <c r="AB1865" s="31">
        <f t="shared" si="4490"/>
        <v>0</v>
      </c>
      <c r="AC1865" s="31">
        <f t="shared" si="4430"/>
        <v>5985</v>
      </c>
      <c r="AD1865" s="31">
        <f t="shared" si="4431"/>
        <v>0</v>
      </c>
      <c r="AE1865" s="31">
        <f t="shared" si="4432"/>
        <v>0</v>
      </c>
      <c r="AF1865" s="31">
        <f t="shared" si="4491"/>
        <v>0</v>
      </c>
      <c r="AG1865" s="31">
        <f t="shared" si="4433"/>
        <v>5985</v>
      </c>
      <c r="AH1865" s="31">
        <f t="shared" si="4434"/>
        <v>0</v>
      </c>
      <c r="AI1865" s="31">
        <f t="shared" si="4435"/>
        <v>0</v>
      </c>
      <c r="AJ1865" s="31">
        <f t="shared" si="4492"/>
        <v>0</v>
      </c>
      <c r="AK1865" s="31">
        <f t="shared" si="4493"/>
        <v>0</v>
      </c>
      <c r="AL1865" s="31">
        <f t="shared" si="4494"/>
        <v>0</v>
      </c>
      <c r="AM1865" s="31">
        <f t="shared" si="4495"/>
        <v>0</v>
      </c>
      <c r="AN1865" s="31">
        <f t="shared" si="4496"/>
        <v>0</v>
      </c>
      <c r="AO1865" s="31">
        <f t="shared" si="4497"/>
        <v>0</v>
      </c>
      <c r="AP1865" s="31">
        <f t="shared" si="4498"/>
        <v>0</v>
      </c>
      <c r="AQ1865" s="31">
        <f t="shared" si="4499"/>
        <v>0</v>
      </c>
      <c r="AR1865" s="31">
        <f t="shared" si="4500"/>
        <v>0</v>
      </c>
      <c r="AS1865" s="31">
        <f t="shared" si="4427"/>
        <v>5985</v>
      </c>
      <c r="AT1865" s="31">
        <f t="shared" si="4428"/>
        <v>0</v>
      </c>
      <c r="AU1865" s="31">
        <f t="shared" si="4429"/>
        <v>0</v>
      </c>
      <c r="AV1865" s="31">
        <f t="shared" si="4501"/>
        <v>0</v>
      </c>
      <c r="AW1865" s="32"/>
      <c r="AX1865" s="32"/>
      <c r="AY1865" s="1"/>
      <c r="AZ1865" s="1"/>
      <c r="BA1865" s="1"/>
      <c r="BB1865" s="1"/>
      <c r="BC1865" s="1"/>
      <c r="BD1865" s="1"/>
      <c r="BE1865" s="1"/>
    </row>
    <row r="1866" ht="30">
      <c r="A1866" s="29" t="s">
        <v>598</v>
      </c>
      <c r="B1866" s="29" t="s">
        <v>74</v>
      </c>
      <c r="C1866" s="29" t="s">
        <v>27</v>
      </c>
      <c r="D1866" s="29" t="s">
        <v>348</v>
      </c>
      <c r="E1866" s="29"/>
      <c r="F1866" s="30" t="s">
        <v>349</v>
      </c>
      <c r="G1866" s="31">
        <f t="shared" si="4472"/>
        <v>5985</v>
      </c>
      <c r="H1866" s="31">
        <f t="shared" si="4473"/>
        <v>0</v>
      </c>
      <c r="I1866" s="31">
        <f t="shared" si="4474"/>
        <v>0</v>
      </c>
      <c r="J1866" s="31">
        <f t="shared" si="4475"/>
        <v>0</v>
      </c>
      <c r="K1866" s="31">
        <f t="shared" si="4476"/>
        <v>0</v>
      </c>
      <c r="L1866" s="31">
        <f t="shared" si="4477"/>
        <v>0</v>
      </c>
      <c r="M1866" s="31">
        <f t="shared" si="4436"/>
        <v>5985</v>
      </c>
      <c r="N1866" s="31">
        <f t="shared" si="4437"/>
        <v>0</v>
      </c>
      <c r="O1866" s="31">
        <f t="shared" si="4438"/>
        <v>0</v>
      </c>
      <c r="P1866" s="31">
        <f t="shared" si="4478"/>
        <v>0</v>
      </c>
      <c r="Q1866" s="31">
        <f t="shared" si="4479"/>
        <v>0</v>
      </c>
      <c r="R1866" s="31">
        <f t="shared" si="4480"/>
        <v>0</v>
      </c>
      <c r="S1866" s="31">
        <f t="shared" si="4481"/>
        <v>0</v>
      </c>
      <c r="T1866" s="31">
        <f t="shared" si="4482"/>
        <v>0</v>
      </c>
      <c r="U1866" s="31">
        <f t="shared" si="4483"/>
        <v>0</v>
      </c>
      <c r="V1866" s="31">
        <f t="shared" si="4484"/>
        <v>0</v>
      </c>
      <c r="W1866" s="31">
        <f t="shared" si="4485"/>
        <v>0</v>
      </c>
      <c r="X1866" s="31">
        <f t="shared" si="4486"/>
        <v>0</v>
      </c>
      <c r="Y1866" s="31">
        <f t="shared" si="4487"/>
        <v>0</v>
      </c>
      <c r="Z1866" s="31">
        <f t="shared" si="4488"/>
        <v>0</v>
      </c>
      <c r="AA1866" s="31">
        <f t="shared" si="4489"/>
        <v>0</v>
      </c>
      <c r="AB1866" s="31">
        <f t="shared" si="4490"/>
        <v>0</v>
      </c>
      <c r="AC1866" s="31">
        <f t="shared" si="4430"/>
        <v>5985</v>
      </c>
      <c r="AD1866" s="31">
        <f t="shared" si="4431"/>
        <v>0</v>
      </c>
      <c r="AE1866" s="31">
        <f t="shared" si="4432"/>
        <v>0</v>
      </c>
      <c r="AF1866" s="31">
        <f t="shared" si="4491"/>
        <v>0</v>
      </c>
      <c r="AG1866" s="31">
        <f t="shared" si="4433"/>
        <v>5985</v>
      </c>
      <c r="AH1866" s="31">
        <f t="shared" si="4434"/>
        <v>0</v>
      </c>
      <c r="AI1866" s="31">
        <f t="shared" si="4435"/>
        <v>0</v>
      </c>
      <c r="AJ1866" s="31">
        <f t="shared" si="4492"/>
        <v>0</v>
      </c>
      <c r="AK1866" s="31">
        <f t="shared" si="4493"/>
        <v>0</v>
      </c>
      <c r="AL1866" s="31">
        <f t="shared" si="4494"/>
        <v>0</v>
      </c>
      <c r="AM1866" s="31">
        <f t="shared" si="4495"/>
        <v>0</v>
      </c>
      <c r="AN1866" s="31">
        <f t="shared" si="4496"/>
        <v>0</v>
      </c>
      <c r="AO1866" s="31">
        <f t="shared" si="4497"/>
        <v>0</v>
      </c>
      <c r="AP1866" s="31">
        <f t="shared" si="4498"/>
        <v>0</v>
      </c>
      <c r="AQ1866" s="31">
        <f t="shared" si="4499"/>
        <v>0</v>
      </c>
      <c r="AR1866" s="31">
        <f t="shared" si="4500"/>
        <v>0</v>
      </c>
      <c r="AS1866" s="31">
        <f t="shared" si="4427"/>
        <v>5985</v>
      </c>
      <c r="AT1866" s="31">
        <f t="shared" si="4428"/>
        <v>0</v>
      </c>
      <c r="AU1866" s="31">
        <f t="shared" si="4429"/>
        <v>0</v>
      </c>
      <c r="AV1866" s="31">
        <f t="shared" si="4501"/>
        <v>0</v>
      </c>
      <c r="AW1866" s="32"/>
      <c r="AX1866" s="32"/>
      <c r="AY1866" s="1"/>
      <c r="AZ1866" s="1"/>
      <c r="BA1866" s="1"/>
      <c r="BB1866" s="1"/>
      <c r="BC1866" s="1"/>
      <c r="BD1866" s="1"/>
      <c r="BE1866" s="1"/>
    </row>
    <row r="1867" ht="30">
      <c r="A1867" s="29" t="s">
        <v>598</v>
      </c>
      <c r="B1867" s="29" t="s">
        <v>74</v>
      </c>
      <c r="C1867" s="29" t="s">
        <v>27</v>
      </c>
      <c r="D1867" s="29" t="s">
        <v>350</v>
      </c>
      <c r="E1867" s="29"/>
      <c r="F1867" s="30" t="s">
        <v>351</v>
      </c>
      <c r="G1867" s="31">
        <f t="shared" si="4472"/>
        <v>5985</v>
      </c>
      <c r="H1867" s="31">
        <f t="shared" si="4473"/>
        <v>0</v>
      </c>
      <c r="I1867" s="31">
        <f t="shared" si="4474"/>
        <v>0</v>
      </c>
      <c r="J1867" s="31">
        <f t="shared" si="4475"/>
        <v>0</v>
      </c>
      <c r="K1867" s="31">
        <f t="shared" si="4476"/>
        <v>0</v>
      </c>
      <c r="L1867" s="31">
        <f t="shared" si="4477"/>
        <v>0</v>
      </c>
      <c r="M1867" s="31">
        <f t="shared" si="4436"/>
        <v>5985</v>
      </c>
      <c r="N1867" s="31">
        <f t="shared" si="4437"/>
        <v>0</v>
      </c>
      <c r="O1867" s="31">
        <f t="shared" si="4438"/>
        <v>0</v>
      </c>
      <c r="P1867" s="31">
        <f t="shared" si="4478"/>
        <v>0</v>
      </c>
      <c r="Q1867" s="31">
        <f t="shared" si="4479"/>
        <v>0</v>
      </c>
      <c r="R1867" s="31">
        <f t="shared" si="4480"/>
        <v>0</v>
      </c>
      <c r="S1867" s="31">
        <f t="shared" si="4481"/>
        <v>0</v>
      </c>
      <c r="T1867" s="31">
        <f t="shared" si="4482"/>
        <v>0</v>
      </c>
      <c r="U1867" s="31">
        <f t="shared" si="4483"/>
        <v>0</v>
      </c>
      <c r="V1867" s="31">
        <f t="shared" si="4484"/>
        <v>0</v>
      </c>
      <c r="W1867" s="31">
        <f t="shared" si="4485"/>
        <v>0</v>
      </c>
      <c r="X1867" s="31">
        <f t="shared" si="4486"/>
        <v>0</v>
      </c>
      <c r="Y1867" s="31">
        <f t="shared" si="4487"/>
        <v>0</v>
      </c>
      <c r="Z1867" s="31">
        <f t="shared" si="4488"/>
        <v>0</v>
      </c>
      <c r="AA1867" s="31">
        <f t="shared" si="4489"/>
        <v>0</v>
      </c>
      <c r="AB1867" s="31">
        <f t="shared" si="4490"/>
        <v>0</v>
      </c>
      <c r="AC1867" s="31">
        <f t="shared" si="4430"/>
        <v>5985</v>
      </c>
      <c r="AD1867" s="31">
        <f t="shared" si="4431"/>
        <v>0</v>
      </c>
      <c r="AE1867" s="31">
        <f t="shared" si="4432"/>
        <v>0</v>
      </c>
      <c r="AF1867" s="31">
        <f t="shared" si="4491"/>
        <v>0</v>
      </c>
      <c r="AG1867" s="31">
        <f t="shared" si="4433"/>
        <v>5985</v>
      </c>
      <c r="AH1867" s="31">
        <f t="shared" si="4434"/>
        <v>0</v>
      </c>
      <c r="AI1867" s="31">
        <f t="shared" si="4435"/>
        <v>0</v>
      </c>
      <c r="AJ1867" s="31">
        <f t="shared" si="4492"/>
        <v>0</v>
      </c>
      <c r="AK1867" s="31">
        <f t="shared" si="4493"/>
        <v>0</v>
      </c>
      <c r="AL1867" s="31">
        <f t="shared" si="4494"/>
        <v>0</v>
      </c>
      <c r="AM1867" s="31">
        <f t="shared" si="4495"/>
        <v>0</v>
      </c>
      <c r="AN1867" s="31">
        <f t="shared" si="4496"/>
        <v>0</v>
      </c>
      <c r="AO1867" s="31">
        <f t="shared" si="4497"/>
        <v>0</v>
      </c>
      <c r="AP1867" s="31">
        <f t="shared" si="4498"/>
        <v>0</v>
      </c>
      <c r="AQ1867" s="31">
        <f t="shared" si="4499"/>
        <v>0</v>
      </c>
      <c r="AR1867" s="31">
        <f t="shared" si="4500"/>
        <v>0</v>
      </c>
      <c r="AS1867" s="31">
        <f t="shared" si="4427"/>
        <v>5985</v>
      </c>
      <c r="AT1867" s="31">
        <f t="shared" si="4428"/>
        <v>0</v>
      </c>
      <c r="AU1867" s="31">
        <f t="shared" si="4429"/>
        <v>0</v>
      </c>
      <c r="AV1867" s="31">
        <f t="shared" si="4501"/>
        <v>0</v>
      </c>
      <c r="AW1867" s="32"/>
      <c r="AX1867" s="32"/>
      <c r="AY1867" s="1"/>
      <c r="AZ1867" s="1"/>
      <c r="BA1867" s="1"/>
      <c r="BB1867" s="1"/>
      <c r="BC1867" s="1"/>
      <c r="BD1867" s="1"/>
      <c r="BE1867" s="1"/>
    </row>
    <row r="1868" ht="30">
      <c r="A1868" s="29" t="s">
        <v>598</v>
      </c>
      <c r="B1868" s="29" t="s">
        <v>74</v>
      </c>
      <c r="C1868" s="29" t="s">
        <v>27</v>
      </c>
      <c r="D1868" s="29" t="s">
        <v>350</v>
      </c>
      <c r="E1868" s="29" t="s">
        <v>39</v>
      </c>
      <c r="F1868" s="30" t="s">
        <v>40</v>
      </c>
      <c r="G1868" s="31">
        <f>416.7+5568.3</f>
        <v>5985</v>
      </c>
      <c r="H1868" s="31"/>
      <c r="I1868" s="31"/>
      <c r="J1868" s="31"/>
      <c r="K1868" s="31"/>
      <c r="L1868" s="31"/>
      <c r="M1868" s="31">
        <f t="shared" si="4436"/>
        <v>5985</v>
      </c>
      <c r="N1868" s="31">
        <f t="shared" si="4437"/>
        <v>0</v>
      </c>
      <c r="O1868" s="31">
        <f t="shared" si="4438"/>
        <v>0</v>
      </c>
      <c r="P1868" s="31"/>
      <c r="Q1868" s="31"/>
      <c r="R1868" s="31"/>
      <c r="S1868" s="31"/>
      <c r="T1868" s="31"/>
      <c r="U1868" s="31"/>
      <c r="V1868" s="31"/>
      <c r="W1868" s="31"/>
      <c r="X1868" s="31"/>
      <c r="Y1868" s="31"/>
      <c r="Z1868" s="31"/>
      <c r="AA1868" s="31"/>
      <c r="AB1868" s="31"/>
      <c r="AC1868" s="31">
        <f t="shared" si="4430"/>
        <v>5985</v>
      </c>
      <c r="AD1868" s="31">
        <f t="shared" si="4431"/>
        <v>0</v>
      </c>
      <c r="AE1868" s="31">
        <f t="shared" si="4432"/>
        <v>0</v>
      </c>
      <c r="AF1868" s="31"/>
      <c r="AG1868" s="31">
        <f t="shared" si="4433"/>
        <v>5985</v>
      </c>
      <c r="AH1868" s="31">
        <f t="shared" si="4434"/>
        <v>0</v>
      </c>
      <c r="AI1868" s="31">
        <f t="shared" si="4435"/>
        <v>0</v>
      </c>
      <c r="AJ1868" s="31"/>
      <c r="AK1868" s="31"/>
      <c r="AL1868" s="31"/>
      <c r="AM1868" s="31"/>
      <c r="AN1868" s="31"/>
      <c r="AO1868" s="31"/>
      <c r="AP1868" s="31"/>
      <c r="AQ1868" s="31"/>
      <c r="AR1868" s="31"/>
      <c r="AS1868" s="31">
        <f t="shared" si="4427"/>
        <v>5985</v>
      </c>
      <c r="AT1868" s="31">
        <f t="shared" si="4428"/>
        <v>0</v>
      </c>
      <c r="AU1868" s="31">
        <f t="shared" si="4429"/>
        <v>0</v>
      </c>
      <c r="AV1868" s="31"/>
      <c r="AW1868" s="32"/>
      <c r="AX1868" s="32"/>
      <c r="AY1868" s="1"/>
      <c r="AZ1868" s="1"/>
      <c r="BA1868" s="1"/>
      <c r="BB1868" s="1"/>
      <c r="BC1868" s="1"/>
      <c r="BD1868" s="1"/>
      <c r="BE1868" s="1"/>
    </row>
    <row r="1869" ht="15" hidden="1">
      <c r="A1869" s="29" t="s">
        <v>598</v>
      </c>
      <c r="B1869" s="29" t="s">
        <v>74</v>
      </c>
      <c r="C1869" s="29" t="s">
        <v>27</v>
      </c>
      <c r="D1869" s="29" t="s">
        <v>309</v>
      </c>
      <c r="E1869" s="29"/>
      <c r="F1869" s="30" t="s">
        <v>34</v>
      </c>
      <c r="G1869" s="31">
        <f t="shared" si="4469"/>
        <v>536338.59999999998</v>
      </c>
      <c r="H1869" s="31">
        <f t="shared" si="4470"/>
        <v>1241499.7</v>
      </c>
      <c r="I1869" s="31">
        <f t="shared" si="4471"/>
        <v>1679453.8999999999</v>
      </c>
      <c r="J1869" s="31">
        <f t="shared" si="4475"/>
        <v>0</v>
      </c>
      <c r="K1869" s="31">
        <f t="shared" si="4476"/>
        <v>0</v>
      </c>
      <c r="L1869" s="31">
        <f t="shared" si="4477"/>
        <v>-99.709999999999994</v>
      </c>
      <c r="M1869" s="31">
        <f t="shared" si="4436"/>
        <v>536338.59999999998</v>
      </c>
      <c r="N1869" s="31">
        <f t="shared" si="4437"/>
        <v>1241499.7</v>
      </c>
      <c r="O1869" s="31">
        <f t="shared" si="4438"/>
        <v>1679354.1899999999</v>
      </c>
      <c r="P1869" s="31">
        <f t="shared" si="4478"/>
        <v>0</v>
      </c>
      <c r="Q1869" s="31">
        <f t="shared" si="4479"/>
        <v>0</v>
      </c>
      <c r="R1869" s="31">
        <f t="shared" si="4480"/>
        <v>0</v>
      </c>
      <c r="S1869" s="31">
        <f t="shared" si="4481"/>
        <v>-174695.777</v>
      </c>
      <c r="T1869" s="31">
        <f t="shared" si="4482"/>
        <v>0</v>
      </c>
      <c r="U1869" s="31">
        <f t="shared" si="4483"/>
        <v>0</v>
      </c>
      <c r="V1869" s="31">
        <f t="shared" si="4484"/>
        <v>0</v>
      </c>
      <c r="W1869" s="31">
        <f t="shared" si="4485"/>
        <v>0</v>
      </c>
      <c r="X1869" s="31">
        <f t="shared" si="4486"/>
        <v>0</v>
      </c>
      <c r="Y1869" s="31">
        <f t="shared" si="4487"/>
        <v>0</v>
      </c>
      <c r="Z1869" s="31">
        <f t="shared" si="4488"/>
        <v>0</v>
      </c>
      <c r="AA1869" s="31">
        <f t="shared" si="4489"/>
        <v>174695.777</v>
      </c>
      <c r="AB1869" s="31">
        <f t="shared" si="4490"/>
        <v>0</v>
      </c>
      <c r="AC1869" s="31">
        <f t="shared" si="4430"/>
        <v>361642.82299999997</v>
      </c>
      <c r="AD1869" s="31">
        <f t="shared" si="4431"/>
        <v>1241499.7</v>
      </c>
      <c r="AE1869" s="31">
        <f t="shared" si="4432"/>
        <v>1854049.9669999999</v>
      </c>
      <c r="AF1869" s="31">
        <f t="shared" si="4491"/>
        <v>0</v>
      </c>
      <c r="AG1869" s="31">
        <f t="shared" si="4433"/>
        <v>361642.82299999997</v>
      </c>
      <c r="AH1869" s="31">
        <f t="shared" si="4434"/>
        <v>1241499.7</v>
      </c>
      <c r="AI1869" s="31">
        <f t="shared" si="4435"/>
        <v>1854049.9669999999</v>
      </c>
      <c r="AJ1869" s="31">
        <f t="shared" si="4492"/>
        <v>0</v>
      </c>
      <c r="AK1869" s="31">
        <f t="shared" si="4493"/>
        <v>0</v>
      </c>
      <c r="AL1869" s="31">
        <f t="shared" si="4494"/>
        <v>0</v>
      </c>
      <c r="AM1869" s="31">
        <f t="shared" si="4495"/>
        <v>0</v>
      </c>
      <c r="AN1869" s="31">
        <f t="shared" si="4496"/>
        <v>0</v>
      </c>
      <c r="AO1869" s="31">
        <f t="shared" si="4497"/>
        <v>0</v>
      </c>
      <c r="AP1869" s="31">
        <f t="shared" si="4498"/>
        <v>0</v>
      </c>
      <c r="AQ1869" s="31">
        <f t="shared" si="4499"/>
        <v>0</v>
      </c>
      <c r="AR1869" s="31">
        <f t="shared" si="4500"/>
        <v>0</v>
      </c>
      <c r="AS1869" s="31">
        <f t="shared" si="4427"/>
        <v>361642.82299999997</v>
      </c>
      <c r="AT1869" s="31">
        <f t="shared" si="4428"/>
        <v>1241499.7</v>
      </c>
      <c r="AU1869" s="31">
        <f t="shared" si="4429"/>
        <v>1854049.9669999999</v>
      </c>
      <c r="AV1869" s="31">
        <f t="shared" si="4501"/>
        <v>0</v>
      </c>
      <c r="AW1869" s="32">
        <v>0</v>
      </c>
      <c r="AX1869" s="32"/>
      <c r="AY1869" s="1" t="s">
        <v>152</v>
      </c>
      <c r="AZ1869" s="1"/>
      <c r="BA1869" s="1"/>
      <c r="BB1869" s="1"/>
      <c r="BC1869" s="1"/>
      <c r="BD1869" s="1"/>
      <c r="BE1869" s="1"/>
    </row>
    <row r="1870" ht="60">
      <c r="A1870" s="29" t="s">
        <v>598</v>
      </c>
      <c r="B1870" s="29" t="s">
        <v>74</v>
      </c>
      <c r="C1870" s="29" t="s">
        <v>27</v>
      </c>
      <c r="D1870" s="29" t="s">
        <v>322</v>
      </c>
      <c r="E1870" s="29"/>
      <c r="F1870" s="30" t="s">
        <v>323</v>
      </c>
      <c r="G1870" s="31">
        <f t="shared" si="4469"/>
        <v>536338.59999999998</v>
      </c>
      <c r="H1870" s="31">
        <f t="shared" si="4470"/>
        <v>1241499.7</v>
      </c>
      <c r="I1870" s="31">
        <f t="shared" si="4471"/>
        <v>1679453.8999999999</v>
      </c>
      <c r="J1870" s="31">
        <f t="shared" si="4475"/>
        <v>0</v>
      </c>
      <c r="K1870" s="31">
        <f t="shared" si="4476"/>
        <v>0</v>
      </c>
      <c r="L1870" s="31">
        <f t="shared" si="4477"/>
        <v>-99.709999999999994</v>
      </c>
      <c r="M1870" s="31">
        <f t="shared" si="4436"/>
        <v>536338.59999999998</v>
      </c>
      <c r="N1870" s="31">
        <f t="shared" si="4437"/>
        <v>1241499.7</v>
      </c>
      <c r="O1870" s="31">
        <f t="shared" si="4438"/>
        <v>1679354.1899999999</v>
      </c>
      <c r="P1870" s="31">
        <f t="shared" si="4478"/>
        <v>0</v>
      </c>
      <c r="Q1870" s="31">
        <f t="shared" si="4479"/>
        <v>0</v>
      </c>
      <c r="R1870" s="31">
        <f t="shared" si="4480"/>
        <v>0</v>
      </c>
      <c r="S1870" s="31">
        <f t="shared" si="4481"/>
        <v>-174695.777</v>
      </c>
      <c r="T1870" s="31">
        <f t="shared" si="4482"/>
        <v>0</v>
      </c>
      <c r="U1870" s="31">
        <f t="shared" si="4483"/>
        <v>0</v>
      </c>
      <c r="V1870" s="31">
        <f t="shared" si="4484"/>
        <v>0</v>
      </c>
      <c r="W1870" s="31">
        <f t="shared" si="4485"/>
        <v>0</v>
      </c>
      <c r="X1870" s="31">
        <f t="shared" si="4486"/>
        <v>0</v>
      </c>
      <c r="Y1870" s="31">
        <f t="shared" si="4487"/>
        <v>0</v>
      </c>
      <c r="Z1870" s="31">
        <f t="shared" si="4488"/>
        <v>0</v>
      </c>
      <c r="AA1870" s="31">
        <f t="shared" si="4489"/>
        <v>174695.777</v>
      </c>
      <c r="AB1870" s="31">
        <f t="shared" si="4490"/>
        <v>0</v>
      </c>
      <c r="AC1870" s="31">
        <f t="shared" si="4430"/>
        <v>361642.82299999997</v>
      </c>
      <c r="AD1870" s="31">
        <f t="shared" si="4431"/>
        <v>1241499.7</v>
      </c>
      <c r="AE1870" s="31">
        <f t="shared" si="4432"/>
        <v>1854049.9669999999</v>
      </c>
      <c r="AF1870" s="31">
        <f t="shared" si="4491"/>
        <v>0</v>
      </c>
      <c r="AG1870" s="31">
        <f t="shared" si="4433"/>
        <v>361642.82299999997</v>
      </c>
      <c r="AH1870" s="31">
        <f t="shared" si="4434"/>
        <v>1241499.7</v>
      </c>
      <c r="AI1870" s="31">
        <f t="shared" si="4435"/>
        <v>1854049.9669999999</v>
      </c>
      <c r="AJ1870" s="31">
        <f t="shared" si="4492"/>
        <v>0</v>
      </c>
      <c r="AK1870" s="31">
        <f t="shared" si="4493"/>
        <v>0</v>
      </c>
      <c r="AL1870" s="31">
        <f t="shared" si="4494"/>
        <v>0</v>
      </c>
      <c r="AM1870" s="31">
        <f t="shared" si="4495"/>
        <v>0</v>
      </c>
      <c r="AN1870" s="31">
        <f t="shared" si="4496"/>
        <v>0</v>
      </c>
      <c r="AO1870" s="31">
        <f t="shared" si="4497"/>
        <v>0</v>
      </c>
      <c r="AP1870" s="31">
        <f t="shared" si="4498"/>
        <v>0</v>
      </c>
      <c r="AQ1870" s="31">
        <f t="shared" si="4499"/>
        <v>0</v>
      </c>
      <c r="AR1870" s="31">
        <f t="shared" si="4500"/>
        <v>0</v>
      </c>
      <c r="AS1870" s="31">
        <f t="shared" si="4427"/>
        <v>361642.82299999997</v>
      </c>
      <c r="AT1870" s="31">
        <f t="shared" si="4428"/>
        <v>1241499.7</v>
      </c>
      <c r="AU1870" s="31">
        <f t="shared" si="4429"/>
        <v>1854049.9669999999</v>
      </c>
      <c r="AV1870" s="31">
        <f t="shared" si="4501"/>
        <v>0</v>
      </c>
      <c r="AW1870" s="32"/>
      <c r="AX1870" s="32"/>
      <c r="AY1870" s="1"/>
      <c r="AZ1870" s="1"/>
      <c r="BA1870" s="1"/>
      <c r="BB1870" s="1"/>
      <c r="BC1870" s="1"/>
      <c r="BD1870" s="1"/>
      <c r="BE1870" s="1"/>
    </row>
    <row r="1871" ht="60">
      <c r="A1871" s="29" t="s">
        <v>598</v>
      </c>
      <c r="B1871" s="29" t="s">
        <v>74</v>
      </c>
      <c r="C1871" s="29" t="s">
        <v>27</v>
      </c>
      <c r="D1871" s="29" t="s">
        <v>325</v>
      </c>
      <c r="E1871" s="29"/>
      <c r="F1871" s="30" t="s">
        <v>326</v>
      </c>
      <c r="G1871" s="31">
        <f t="shared" si="4469"/>
        <v>536338.59999999998</v>
      </c>
      <c r="H1871" s="31">
        <f t="shared" si="4470"/>
        <v>1241499.7</v>
      </c>
      <c r="I1871" s="31">
        <f t="shared" si="4471"/>
        <v>1679453.8999999999</v>
      </c>
      <c r="J1871" s="31">
        <f t="shared" si="4475"/>
        <v>0</v>
      </c>
      <c r="K1871" s="31">
        <f t="shared" si="4476"/>
        <v>0</v>
      </c>
      <c r="L1871" s="31">
        <f t="shared" si="4477"/>
        <v>-99.709999999999994</v>
      </c>
      <c r="M1871" s="31">
        <f t="shared" si="4436"/>
        <v>536338.59999999998</v>
      </c>
      <c r="N1871" s="31">
        <f t="shared" si="4437"/>
        <v>1241499.7</v>
      </c>
      <c r="O1871" s="31">
        <f t="shared" si="4438"/>
        <v>1679354.1899999999</v>
      </c>
      <c r="P1871" s="31">
        <f t="shared" si="4478"/>
        <v>0</v>
      </c>
      <c r="Q1871" s="31">
        <f t="shared" si="4479"/>
        <v>0</v>
      </c>
      <c r="R1871" s="31">
        <f t="shared" si="4480"/>
        <v>0</v>
      </c>
      <c r="S1871" s="31">
        <f t="shared" si="4481"/>
        <v>-174695.777</v>
      </c>
      <c r="T1871" s="31">
        <f t="shared" si="4482"/>
        <v>0</v>
      </c>
      <c r="U1871" s="31">
        <f t="shared" si="4483"/>
        <v>0</v>
      </c>
      <c r="V1871" s="31">
        <f t="shared" si="4484"/>
        <v>0</v>
      </c>
      <c r="W1871" s="31">
        <f t="shared" si="4485"/>
        <v>0</v>
      </c>
      <c r="X1871" s="31">
        <f t="shared" si="4486"/>
        <v>0</v>
      </c>
      <c r="Y1871" s="31">
        <f t="shared" si="4487"/>
        <v>0</v>
      </c>
      <c r="Z1871" s="31">
        <f t="shared" si="4488"/>
        <v>0</v>
      </c>
      <c r="AA1871" s="31">
        <f t="shared" si="4489"/>
        <v>174695.777</v>
      </c>
      <c r="AB1871" s="31">
        <f t="shared" si="4490"/>
        <v>0</v>
      </c>
      <c r="AC1871" s="31">
        <f t="shared" si="4430"/>
        <v>361642.82299999997</v>
      </c>
      <c r="AD1871" s="31">
        <f t="shared" si="4431"/>
        <v>1241499.7</v>
      </c>
      <c r="AE1871" s="31">
        <f t="shared" si="4432"/>
        <v>1854049.9669999999</v>
      </c>
      <c r="AF1871" s="31">
        <f t="shared" si="4491"/>
        <v>0</v>
      </c>
      <c r="AG1871" s="31">
        <f t="shared" si="4433"/>
        <v>361642.82299999997</v>
      </c>
      <c r="AH1871" s="31">
        <f t="shared" si="4434"/>
        <v>1241499.7</v>
      </c>
      <c r="AI1871" s="31">
        <f t="shared" si="4435"/>
        <v>1854049.9669999999</v>
      </c>
      <c r="AJ1871" s="31">
        <f t="shared" si="4492"/>
        <v>0</v>
      </c>
      <c r="AK1871" s="31">
        <f t="shared" si="4493"/>
        <v>0</v>
      </c>
      <c r="AL1871" s="31">
        <f t="shared" si="4494"/>
        <v>0</v>
      </c>
      <c r="AM1871" s="31">
        <f t="shared" si="4495"/>
        <v>0</v>
      </c>
      <c r="AN1871" s="31">
        <f t="shared" si="4496"/>
        <v>0</v>
      </c>
      <c r="AO1871" s="31">
        <f t="shared" si="4497"/>
        <v>0</v>
      </c>
      <c r="AP1871" s="31">
        <f t="shared" si="4498"/>
        <v>0</v>
      </c>
      <c r="AQ1871" s="31">
        <f t="shared" si="4499"/>
        <v>0</v>
      </c>
      <c r="AR1871" s="31">
        <f t="shared" si="4500"/>
        <v>0</v>
      </c>
      <c r="AS1871" s="31">
        <f t="shared" si="4427"/>
        <v>361642.82299999997</v>
      </c>
      <c r="AT1871" s="31">
        <f t="shared" si="4428"/>
        <v>1241499.7</v>
      </c>
      <c r="AU1871" s="31">
        <f t="shared" si="4429"/>
        <v>1854049.9669999999</v>
      </c>
      <c r="AV1871" s="31">
        <f t="shared" si="4501"/>
        <v>0</v>
      </c>
      <c r="AW1871" s="32"/>
      <c r="AX1871" s="32"/>
      <c r="AY1871" s="1"/>
      <c r="AZ1871" s="1"/>
      <c r="BA1871" s="1"/>
      <c r="BB1871" s="1"/>
      <c r="BC1871" s="1"/>
      <c r="BD1871" s="1"/>
      <c r="BE1871" s="1"/>
    </row>
    <row r="1872" ht="30">
      <c r="A1872" s="29" t="s">
        <v>598</v>
      </c>
      <c r="B1872" s="29" t="s">
        <v>74</v>
      </c>
      <c r="C1872" s="29" t="s">
        <v>27</v>
      </c>
      <c r="D1872" s="29" t="s">
        <v>325</v>
      </c>
      <c r="E1872" s="29" t="s">
        <v>39</v>
      </c>
      <c r="F1872" s="30" t="s">
        <v>40</v>
      </c>
      <c r="G1872" s="31">
        <f>552738.6-7200-9200</f>
        <v>536338.59999999998</v>
      </c>
      <c r="H1872" s="31">
        <v>1241499.7</v>
      </c>
      <c r="I1872" s="31">
        <v>1679453.8999999999</v>
      </c>
      <c r="J1872" s="31"/>
      <c r="K1872" s="31"/>
      <c r="L1872" s="33">
        <v>-99.709999999999994</v>
      </c>
      <c r="M1872" s="31">
        <f t="shared" si="4436"/>
        <v>536338.59999999998</v>
      </c>
      <c r="N1872" s="31">
        <f t="shared" si="4437"/>
        <v>1241499.7</v>
      </c>
      <c r="O1872" s="31">
        <f t="shared" si="4438"/>
        <v>1679354.1899999999</v>
      </c>
      <c r="P1872" s="31"/>
      <c r="Q1872" s="31"/>
      <c r="R1872" s="31"/>
      <c r="S1872" s="31">
        <v>-174695.777</v>
      </c>
      <c r="T1872" s="31"/>
      <c r="U1872" s="31"/>
      <c r="V1872" s="31"/>
      <c r="W1872" s="31"/>
      <c r="X1872" s="31"/>
      <c r="Y1872" s="31"/>
      <c r="Z1872" s="31"/>
      <c r="AA1872" s="31">
        <v>174695.777</v>
      </c>
      <c r="AB1872" s="31"/>
      <c r="AC1872" s="31">
        <f t="shared" si="4430"/>
        <v>361642.82299999997</v>
      </c>
      <c r="AD1872" s="31">
        <f t="shared" si="4431"/>
        <v>1241499.7</v>
      </c>
      <c r="AE1872" s="31">
        <f t="shared" si="4432"/>
        <v>1854049.9669999999</v>
      </c>
      <c r="AF1872" s="31"/>
      <c r="AG1872" s="31">
        <f t="shared" si="4433"/>
        <v>361642.82299999997</v>
      </c>
      <c r="AH1872" s="31">
        <f t="shared" si="4434"/>
        <v>1241499.7</v>
      </c>
      <c r="AI1872" s="31">
        <f t="shared" si="4435"/>
        <v>1854049.9669999999</v>
      </c>
      <c r="AJ1872" s="31"/>
      <c r="AK1872" s="31"/>
      <c r="AL1872" s="31"/>
      <c r="AM1872" s="31"/>
      <c r="AN1872" s="31"/>
      <c r="AO1872" s="31"/>
      <c r="AP1872" s="31"/>
      <c r="AQ1872" s="31"/>
      <c r="AR1872" s="31"/>
      <c r="AS1872" s="31">
        <f t="shared" si="4427"/>
        <v>361642.82299999997</v>
      </c>
      <c r="AT1872" s="31">
        <f t="shared" si="4428"/>
        <v>1241499.7</v>
      </c>
      <c r="AU1872" s="31">
        <f t="shared" si="4429"/>
        <v>1854049.9669999999</v>
      </c>
      <c r="AV1872" s="31"/>
      <c r="AW1872" s="32"/>
      <c r="AX1872" s="32">
        <v>31</v>
      </c>
      <c r="AY1872" s="1"/>
      <c r="AZ1872" s="1"/>
      <c r="BA1872" s="1"/>
      <c r="BB1872" s="1"/>
      <c r="BC1872" s="1"/>
      <c r="BD1872" s="1"/>
      <c r="BE1872" s="1"/>
    </row>
    <row r="1873" s="24" customFormat="1" ht="15">
      <c r="A1873" s="25" t="s">
        <v>598</v>
      </c>
      <c r="B1873" s="25" t="s">
        <v>74</v>
      </c>
      <c r="C1873" s="25" t="s">
        <v>329</v>
      </c>
      <c r="D1873" s="25"/>
      <c r="E1873" s="35"/>
      <c r="F1873" s="26" t="s">
        <v>330</v>
      </c>
      <c r="G1873" s="27">
        <f t="shared" si="4469"/>
        <v>5191663.5999999996</v>
      </c>
      <c r="H1873" s="27">
        <f t="shared" si="4470"/>
        <v>3819252</v>
      </c>
      <c r="I1873" s="27">
        <f t="shared" si="4471"/>
        <v>887269.30000000005</v>
      </c>
      <c r="J1873" s="27">
        <f t="shared" si="4475"/>
        <v>0</v>
      </c>
      <c r="K1873" s="27">
        <f t="shared" si="4476"/>
        <v>0</v>
      </c>
      <c r="L1873" s="27">
        <f t="shared" si="4477"/>
        <v>0</v>
      </c>
      <c r="M1873" s="27">
        <f t="shared" si="4436"/>
        <v>5191663.5999999996</v>
      </c>
      <c r="N1873" s="27">
        <f t="shared" si="4437"/>
        <v>3819252</v>
      </c>
      <c r="O1873" s="27">
        <f t="shared" si="4438"/>
        <v>887269.30000000005</v>
      </c>
      <c r="P1873" s="27">
        <f t="shared" si="4478"/>
        <v>0</v>
      </c>
      <c r="Q1873" s="27">
        <f t="shared" si="4479"/>
        <v>0</v>
      </c>
      <c r="R1873" s="27">
        <f t="shared" si="4480"/>
        <v>33734.750980000004</v>
      </c>
      <c r="S1873" s="27">
        <f t="shared" si="4481"/>
        <v>-89196.339000000007</v>
      </c>
      <c r="T1873" s="27">
        <f t="shared" si="4482"/>
        <v>0</v>
      </c>
      <c r="U1873" s="27">
        <f t="shared" si="4483"/>
        <v>0</v>
      </c>
      <c r="V1873" s="27">
        <f t="shared" si="4484"/>
        <v>0</v>
      </c>
      <c r="W1873" s="27">
        <f t="shared" si="4485"/>
        <v>0</v>
      </c>
      <c r="X1873" s="27">
        <f t="shared" si="4486"/>
        <v>0</v>
      </c>
      <c r="Y1873" s="27">
        <f t="shared" si="4487"/>
        <v>0</v>
      </c>
      <c r="Z1873" s="27">
        <f t="shared" si="4488"/>
        <v>0</v>
      </c>
      <c r="AA1873" s="27">
        <f t="shared" si="4489"/>
        <v>89196.339000000007</v>
      </c>
      <c r="AB1873" s="27">
        <f t="shared" si="4490"/>
        <v>0</v>
      </c>
      <c r="AC1873" s="27">
        <f t="shared" si="4430"/>
        <v>5136202.01198</v>
      </c>
      <c r="AD1873" s="27">
        <f t="shared" si="4431"/>
        <v>3819252</v>
      </c>
      <c r="AE1873" s="27">
        <f t="shared" si="4432"/>
        <v>976465.63900000008</v>
      </c>
      <c r="AF1873" s="27">
        <f t="shared" si="4491"/>
        <v>0</v>
      </c>
      <c r="AG1873" s="27">
        <f t="shared" si="4433"/>
        <v>5136202.01198</v>
      </c>
      <c r="AH1873" s="27">
        <f t="shared" si="4434"/>
        <v>3819252</v>
      </c>
      <c r="AI1873" s="27">
        <f t="shared" si="4435"/>
        <v>976465.63900000008</v>
      </c>
      <c r="AJ1873" s="27">
        <f t="shared" si="4492"/>
        <v>54620.699999999997</v>
      </c>
      <c r="AK1873" s="27">
        <f t="shared" si="4493"/>
        <v>-16.065000000000001</v>
      </c>
      <c r="AL1873" s="27">
        <f t="shared" si="4494"/>
        <v>0</v>
      </c>
      <c r="AM1873" s="27">
        <f t="shared" si="4495"/>
        <v>0</v>
      </c>
      <c r="AN1873" s="27">
        <f t="shared" si="4496"/>
        <v>-121902.88923</v>
      </c>
      <c r="AO1873" s="27">
        <f t="shared" si="4497"/>
        <v>0</v>
      </c>
      <c r="AP1873" s="27">
        <f t="shared" si="4498"/>
        <v>0</v>
      </c>
      <c r="AQ1873" s="27">
        <f t="shared" si="4499"/>
        <v>0</v>
      </c>
      <c r="AR1873" s="27">
        <f t="shared" si="4500"/>
        <v>0</v>
      </c>
      <c r="AS1873" s="27">
        <f t="shared" si="4427"/>
        <v>5190806.6469799997</v>
      </c>
      <c r="AT1873" s="27">
        <f t="shared" si="4428"/>
        <v>3697349.1107700001</v>
      </c>
      <c r="AU1873" s="27">
        <f t="shared" si="4429"/>
        <v>976465.63900000008</v>
      </c>
      <c r="AV1873" s="27">
        <f t="shared" si="4501"/>
        <v>0</v>
      </c>
      <c r="AW1873" s="28"/>
      <c r="AX1873" s="28"/>
      <c r="AY1873" s="24"/>
      <c r="AZ1873" s="24"/>
      <c r="BA1873" s="24"/>
      <c r="BB1873" s="24"/>
      <c r="BC1873" s="24"/>
      <c r="BD1873" s="24"/>
      <c r="BE1873" s="24"/>
    </row>
    <row r="1874" ht="30">
      <c r="A1874" s="29" t="s">
        <v>598</v>
      </c>
      <c r="B1874" s="29" t="s">
        <v>74</v>
      </c>
      <c r="C1874" s="29" t="s">
        <v>329</v>
      </c>
      <c r="D1874" s="29" t="s">
        <v>301</v>
      </c>
      <c r="E1874" s="36"/>
      <c r="F1874" s="30" t="s">
        <v>302</v>
      </c>
      <c r="G1874" s="31">
        <f>G1881+G1897+G1875+G1905</f>
        <v>5191663.5999999996</v>
      </c>
      <c r="H1874" s="31">
        <f>H1881+H1897+H1875+H1905</f>
        <v>3819252</v>
      </c>
      <c r="I1874" s="31">
        <f>I1881+I1897+I1875+I1905</f>
        <v>887269.30000000005</v>
      </c>
      <c r="J1874" s="31">
        <f>J1881+J1897+J1875+J1905</f>
        <v>0</v>
      </c>
      <c r="K1874" s="31">
        <f>K1881+K1897+K1875+K1905</f>
        <v>0</v>
      </c>
      <c r="L1874" s="31">
        <f>L1881+L1897+L1875+L1905</f>
        <v>0</v>
      </c>
      <c r="M1874" s="31">
        <f t="shared" si="4436"/>
        <v>5191663.5999999996</v>
      </c>
      <c r="N1874" s="31">
        <f t="shared" si="4437"/>
        <v>3819252</v>
      </c>
      <c r="O1874" s="31">
        <f t="shared" si="4438"/>
        <v>887269.30000000005</v>
      </c>
      <c r="P1874" s="31">
        <f>P1881+P1897+P1875+P1905</f>
        <v>0</v>
      </c>
      <c r="Q1874" s="31">
        <f>Q1881+Q1897+Q1875+Q1905</f>
        <v>0</v>
      </c>
      <c r="R1874" s="31">
        <f>R1881+R1897+R1875+R1905</f>
        <v>33734.750980000004</v>
      </c>
      <c r="S1874" s="31">
        <f>S1881+S1897+S1875+S1905</f>
        <v>-89196.339000000007</v>
      </c>
      <c r="T1874" s="31">
        <f>T1881+T1897+T1875+T1905</f>
        <v>0</v>
      </c>
      <c r="U1874" s="31">
        <f>U1881+U1897+U1875+U1905</f>
        <v>0</v>
      </c>
      <c r="V1874" s="31">
        <f>V1881+V1897+V1875+V1905</f>
        <v>0</v>
      </c>
      <c r="W1874" s="31">
        <f>W1881+W1897+W1875+W1905</f>
        <v>0</v>
      </c>
      <c r="X1874" s="31">
        <f>X1881+X1897+X1875+X1905</f>
        <v>0</v>
      </c>
      <c r="Y1874" s="31">
        <f>Y1881+Y1897+Y1875+Y1905</f>
        <v>0</v>
      </c>
      <c r="Z1874" s="31">
        <f>Z1881+Z1897+Z1875+Z1905</f>
        <v>0</v>
      </c>
      <c r="AA1874" s="31">
        <f>AA1881+AA1897+AA1875+AA1905</f>
        <v>89196.339000000007</v>
      </c>
      <c r="AB1874" s="31">
        <f>AB1881+AB1897+AB1875+AB1905</f>
        <v>0</v>
      </c>
      <c r="AC1874" s="31">
        <f t="shared" si="4430"/>
        <v>5136202.01198</v>
      </c>
      <c r="AD1874" s="31">
        <f t="shared" si="4431"/>
        <v>3819252</v>
      </c>
      <c r="AE1874" s="31">
        <f t="shared" si="4432"/>
        <v>976465.63900000008</v>
      </c>
      <c r="AF1874" s="31">
        <f>AF1881+AF1897+AF1875+AF1905</f>
        <v>0</v>
      </c>
      <c r="AG1874" s="31">
        <f t="shared" si="4433"/>
        <v>5136202.01198</v>
      </c>
      <c r="AH1874" s="31">
        <f t="shared" si="4434"/>
        <v>3819252</v>
      </c>
      <c r="AI1874" s="31">
        <f t="shared" si="4435"/>
        <v>976465.63900000008</v>
      </c>
      <c r="AJ1874" s="31">
        <f>AJ1881+AJ1897+AJ1875+AJ1905</f>
        <v>54620.699999999997</v>
      </c>
      <c r="AK1874" s="31">
        <f>AK1881+AK1897+AK1875+AK1905</f>
        <v>-16.065000000000001</v>
      </c>
      <c r="AL1874" s="31">
        <f>AL1881+AL1897+AL1875+AL1905</f>
        <v>0</v>
      </c>
      <c r="AM1874" s="31">
        <f>AM1881+AM1897+AM1875+AM1905</f>
        <v>0</v>
      </c>
      <c r="AN1874" s="31">
        <f>AN1881+AN1897+AN1875+AN1905</f>
        <v>-121902.88923</v>
      </c>
      <c r="AO1874" s="31">
        <f>AO1881+AO1897+AO1875+AO1905</f>
        <v>0</v>
      </c>
      <c r="AP1874" s="31">
        <f>AP1881+AP1897+AP1875+AP1905</f>
        <v>0</v>
      </c>
      <c r="AQ1874" s="31">
        <f>AQ1881+AQ1897+AQ1875+AQ1905</f>
        <v>0</v>
      </c>
      <c r="AR1874" s="31">
        <f>AR1881+AR1897+AR1875+AR1905</f>
        <v>0</v>
      </c>
      <c r="AS1874" s="31">
        <f t="shared" si="4427"/>
        <v>5190806.6469799997</v>
      </c>
      <c r="AT1874" s="31">
        <f t="shared" si="4428"/>
        <v>3697349.1107700001</v>
      </c>
      <c r="AU1874" s="31">
        <f t="shared" si="4429"/>
        <v>976465.63900000008</v>
      </c>
      <c r="AV1874" s="31">
        <f>AV1881+AV1897+AV1875+AV1905</f>
        <v>0</v>
      </c>
      <c r="AW1874" s="32"/>
      <c r="AX1874" s="32"/>
      <c r="AY1874" s="1"/>
      <c r="AZ1874" s="1"/>
      <c r="BA1874" s="1"/>
      <c r="BB1874" s="1"/>
      <c r="BC1874" s="1"/>
      <c r="BD1874" s="1"/>
      <c r="BE1874" s="1"/>
    </row>
    <row r="1875" ht="30">
      <c r="A1875" s="29" t="s">
        <v>598</v>
      </c>
      <c r="B1875" s="29" t="s">
        <v>74</v>
      </c>
      <c r="C1875" s="29" t="s">
        <v>329</v>
      </c>
      <c r="D1875" s="29" t="s">
        <v>303</v>
      </c>
      <c r="E1875" s="29"/>
      <c r="F1875" s="30" t="s">
        <v>304</v>
      </c>
      <c r="G1875" s="31">
        <f>G1876</f>
        <v>2703530.1000000001</v>
      </c>
      <c r="H1875" s="31">
        <f>H1876</f>
        <v>1318230.3999999999</v>
      </c>
      <c r="I1875" s="31">
        <f>I1876</f>
        <v>0</v>
      </c>
      <c r="J1875" s="31">
        <f>J1876</f>
        <v>0</v>
      </c>
      <c r="K1875" s="31">
        <f>K1876</f>
        <v>0</v>
      </c>
      <c r="L1875" s="31">
        <f>L1876</f>
        <v>0</v>
      </c>
      <c r="M1875" s="31">
        <f t="shared" si="4436"/>
        <v>2703530.1000000001</v>
      </c>
      <c r="N1875" s="31">
        <f t="shared" si="4437"/>
        <v>1318230.3999999999</v>
      </c>
      <c r="O1875" s="31">
        <f t="shared" si="4438"/>
        <v>0</v>
      </c>
      <c r="P1875" s="31">
        <f>P1876</f>
        <v>0</v>
      </c>
      <c r="Q1875" s="31">
        <f>Q1876</f>
        <v>0</v>
      </c>
      <c r="R1875" s="31">
        <f>R1876</f>
        <v>0</v>
      </c>
      <c r="S1875" s="31">
        <f>S1876</f>
        <v>0</v>
      </c>
      <c r="T1875" s="31">
        <f>T1876</f>
        <v>0</v>
      </c>
      <c r="U1875" s="31">
        <f>U1876</f>
        <v>0</v>
      </c>
      <c r="V1875" s="31">
        <f>V1876</f>
        <v>0</v>
      </c>
      <c r="W1875" s="31">
        <f>W1876</f>
        <v>0</v>
      </c>
      <c r="X1875" s="31">
        <f>X1876</f>
        <v>0</v>
      </c>
      <c r="Y1875" s="31">
        <f>Y1876</f>
        <v>0</v>
      </c>
      <c r="Z1875" s="31">
        <f>Z1876</f>
        <v>0</v>
      </c>
      <c r="AA1875" s="31">
        <f>AA1876</f>
        <v>0</v>
      </c>
      <c r="AB1875" s="31">
        <f>AB1876</f>
        <v>0</v>
      </c>
      <c r="AC1875" s="31">
        <f t="shared" si="4430"/>
        <v>2703530.1000000001</v>
      </c>
      <c r="AD1875" s="31">
        <f t="shared" si="4431"/>
        <v>1318230.3999999999</v>
      </c>
      <c r="AE1875" s="31">
        <f t="shared" si="4432"/>
        <v>0</v>
      </c>
      <c r="AF1875" s="31">
        <f>AF1876</f>
        <v>0</v>
      </c>
      <c r="AG1875" s="31">
        <f t="shared" si="4433"/>
        <v>2703530.1000000001</v>
      </c>
      <c r="AH1875" s="31">
        <f t="shared" si="4434"/>
        <v>1318230.3999999999</v>
      </c>
      <c r="AI1875" s="31">
        <f t="shared" si="4435"/>
        <v>0</v>
      </c>
      <c r="AJ1875" s="31">
        <f>AJ1876</f>
        <v>54620.699999999997</v>
      </c>
      <c r="AK1875" s="31">
        <f>AK1876</f>
        <v>0</v>
      </c>
      <c r="AL1875" s="31">
        <f>AL1876</f>
        <v>0</v>
      </c>
      <c r="AM1875" s="31">
        <f>AM1876</f>
        <v>0</v>
      </c>
      <c r="AN1875" s="31">
        <f>AN1876</f>
        <v>-121902.86122999999</v>
      </c>
      <c r="AO1875" s="31">
        <f>AO1876</f>
        <v>0</v>
      </c>
      <c r="AP1875" s="31">
        <f>AP1876</f>
        <v>0</v>
      </c>
      <c r="AQ1875" s="31">
        <f>AQ1876</f>
        <v>0</v>
      </c>
      <c r="AR1875" s="31">
        <f>AR1876</f>
        <v>0</v>
      </c>
      <c r="AS1875" s="31">
        <f t="shared" si="4427"/>
        <v>2758150.8000000003</v>
      </c>
      <c r="AT1875" s="31">
        <f t="shared" si="4428"/>
        <v>1196327.53877</v>
      </c>
      <c r="AU1875" s="31">
        <f t="shared" si="4429"/>
        <v>0</v>
      </c>
      <c r="AV1875" s="31">
        <f>AV1876</f>
        <v>0</v>
      </c>
      <c r="AW1875" s="32"/>
      <c r="AX1875" s="32"/>
      <c r="AY1875" s="1"/>
      <c r="AZ1875" s="1"/>
      <c r="BA1875" s="1"/>
      <c r="BB1875" s="1"/>
      <c r="BC1875" s="1"/>
      <c r="BD1875" s="1"/>
      <c r="BE1875" s="1"/>
    </row>
    <row r="1876" ht="15">
      <c r="A1876" s="29" t="s">
        <v>598</v>
      </c>
      <c r="B1876" s="29" t="s">
        <v>74</v>
      </c>
      <c r="C1876" s="29" t="s">
        <v>329</v>
      </c>
      <c r="D1876" s="29" t="s">
        <v>331</v>
      </c>
      <c r="E1876" s="29"/>
      <c r="F1876" s="30" t="s">
        <v>332</v>
      </c>
      <c r="G1876" s="31">
        <f>G1877+G1879</f>
        <v>2703530.1000000001</v>
      </c>
      <c r="H1876" s="31">
        <f>H1877+H1879</f>
        <v>1318230.3999999999</v>
      </c>
      <c r="I1876" s="31">
        <f>I1877+I1879</f>
        <v>0</v>
      </c>
      <c r="J1876" s="31">
        <f>J1877+J1879</f>
        <v>0</v>
      </c>
      <c r="K1876" s="31">
        <f>K1877+K1879</f>
        <v>0</v>
      </c>
      <c r="L1876" s="31">
        <f>L1877+L1879</f>
        <v>0</v>
      </c>
      <c r="M1876" s="31">
        <f t="shared" si="4436"/>
        <v>2703530.1000000001</v>
      </c>
      <c r="N1876" s="31">
        <f t="shared" si="4437"/>
        <v>1318230.3999999999</v>
      </c>
      <c r="O1876" s="31">
        <f t="shared" si="4438"/>
        <v>0</v>
      </c>
      <c r="P1876" s="31">
        <f>P1877+P1879</f>
        <v>0</v>
      </c>
      <c r="Q1876" s="31">
        <f>Q1877+Q1879</f>
        <v>0</v>
      </c>
      <c r="R1876" s="31">
        <f>R1877+R1879</f>
        <v>0</v>
      </c>
      <c r="S1876" s="31">
        <f>S1877+S1879</f>
        <v>0</v>
      </c>
      <c r="T1876" s="31">
        <f>T1877+T1879</f>
        <v>0</v>
      </c>
      <c r="U1876" s="31">
        <f>U1877+U1879</f>
        <v>0</v>
      </c>
      <c r="V1876" s="31">
        <f>V1877+V1879</f>
        <v>0</v>
      </c>
      <c r="W1876" s="31">
        <f>W1877+W1879</f>
        <v>0</v>
      </c>
      <c r="X1876" s="31">
        <f>X1877+X1879</f>
        <v>0</v>
      </c>
      <c r="Y1876" s="31">
        <f>Y1877+Y1879</f>
        <v>0</v>
      </c>
      <c r="Z1876" s="31">
        <f>Z1877+Z1879</f>
        <v>0</v>
      </c>
      <c r="AA1876" s="31">
        <f>AA1877+AA1879</f>
        <v>0</v>
      </c>
      <c r="AB1876" s="31">
        <f>AB1877+AB1879</f>
        <v>0</v>
      </c>
      <c r="AC1876" s="31">
        <f t="shared" si="4430"/>
        <v>2703530.1000000001</v>
      </c>
      <c r="AD1876" s="31">
        <f t="shared" si="4431"/>
        <v>1318230.3999999999</v>
      </c>
      <c r="AE1876" s="31">
        <f t="shared" si="4432"/>
        <v>0</v>
      </c>
      <c r="AF1876" s="31">
        <f>AF1877+AF1879</f>
        <v>0</v>
      </c>
      <c r="AG1876" s="31">
        <f t="shared" si="4433"/>
        <v>2703530.1000000001</v>
      </c>
      <c r="AH1876" s="31">
        <f t="shared" si="4434"/>
        <v>1318230.3999999999</v>
      </c>
      <c r="AI1876" s="31">
        <f t="shared" si="4435"/>
        <v>0</v>
      </c>
      <c r="AJ1876" s="31">
        <f>AJ1877+AJ1879</f>
        <v>54620.699999999997</v>
      </c>
      <c r="AK1876" s="31">
        <f>AK1877+AK1879</f>
        <v>0</v>
      </c>
      <c r="AL1876" s="31">
        <f>AL1877+AL1879</f>
        <v>0</v>
      </c>
      <c r="AM1876" s="31">
        <f>AM1877+AM1879</f>
        <v>0</v>
      </c>
      <c r="AN1876" s="31">
        <f>AN1877+AN1879</f>
        <v>-121902.86122999999</v>
      </c>
      <c r="AO1876" s="31">
        <f>AO1877+AO1879</f>
        <v>0</v>
      </c>
      <c r="AP1876" s="31">
        <f>AP1877+AP1879</f>
        <v>0</v>
      </c>
      <c r="AQ1876" s="31">
        <f>AQ1877+AQ1879</f>
        <v>0</v>
      </c>
      <c r="AR1876" s="31">
        <f>AR1877+AR1879</f>
        <v>0</v>
      </c>
      <c r="AS1876" s="31">
        <f t="shared" si="4427"/>
        <v>2758150.8000000003</v>
      </c>
      <c r="AT1876" s="31">
        <f t="shared" si="4428"/>
        <v>1196327.53877</v>
      </c>
      <c r="AU1876" s="31">
        <f t="shared" si="4429"/>
        <v>0</v>
      </c>
      <c r="AV1876" s="31">
        <f>AV1877+AV1879</f>
        <v>0</v>
      </c>
      <c r="AW1876" s="32"/>
      <c r="AX1876" s="32"/>
      <c r="AY1876" s="1"/>
      <c r="AZ1876" s="1"/>
      <c r="BA1876" s="1"/>
      <c r="BB1876" s="1"/>
      <c r="BC1876" s="1"/>
      <c r="BD1876" s="1"/>
      <c r="BE1876" s="1"/>
    </row>
    <row r="1877" ht="45">
      <c r="A1877" s="29" t="s">
        <v>598</v>
      </c>
      <c r="B1877" s="29" t="s">
        <v>74</v>
      </c>
      <c r="C1877" s="29" t="s">
        <v>329</v>
      </c>
      <c r="D1877" s="29" t="s">
        <v>333</v>
      </c>
      <c r="E1877" s="29"/>
      <c r="F1877" s="30" t="s">
        <v>334</v>
      </c>
      <c r="G1877" s="31">
        <f>G1878</f>
        <v>575639</v>
      </c>
      <c r="H1877" s="31">
        <f>H1878</f>
        <v>643526.90000000002</v>
      </c>
      <c r="I1877" s="31">
        <f>I1878</f>
        <v>0</v>
      </c>
      <c r="J1877" s="31">
        <f>J1878</f>
        <v>0</v>
      </c>
      <c r="K1877" s="31">
        <f>K1878</f>
        <v>0</v>
      </c>
      <c r="L1877" s="31">
        <f>L1878</f>
        <v>0</v>
      </c>
      <c r="M1877" s="31">
        <f t="shared" si="4436"/>
        <v>575639</v>
      </c>
      <c r="N1877" s="31">
        <f t="shared" si="4437"/>
        <v>643526.90000000002</v>
      </c>
      <c r="O1877" s="31">
        <f t="shared" si="4438"/>
        <v>0</v>
      </c>
      <c r="P1877" s="31">
        <f>P1878</f>
        <v>0</v>
      </c>
      <c r="Q1877" s="31">
        <f>Q1878</f>
        <v>0</v>
      </c>
      <c r="R1877" s="31">
        <f>R1878</f>
        <v>0</v>
      </c>
      <c r="S1877" s="31">
        <f>S1878</f>
        <v>0</v>
      </c>
      <c r="T1877" s="31">
        <f>T1878</f>
        <v>0</v>
      </c>
      <c r="U1877" s="31">
        <f>U1878</f>
        <v>0</v>
      </c>
      <c r="V1877" s="31">
        <f>V1878</f>
        <v>0</v>
      </c>
      <c r="W1877" s="31">
        <f>W1878</f>
        <v>0</v>
      </c>
      <c r="X1877" s="31">
        <f>X1878</f>
        <v>0</v>
      </c>
      <c r="Y1877" s="31">
        <f>Y1878</f>
        <v>0</v>
      </c>
      <c r="Z1877" s="31">
        <f>Z1878</f>
        <v>0</v>
      </c>
      <c r="AA1877" s="31">
        <f>AA1878</f>
        <v>0</v>
      </c>
      <c r="AB1877" s="31">
        <f>AB1878</f>
        <v>0</v>
      </c>
      <c r="AC1877" s="31">
        <f t="shared" si="4430"/>
        <v>575639</v>
      </c>
      <c r="AD1877" s="31">
        <f t="shared" si="4431"/>
        <v>643526.90000000002</v>
      </c>
      <c r="AE1877" s="31">
        <f t="shared" si="4432"/>
        <v>0</v>
      </c>
      <c r="AF1877" s="31">
        <f>AF1878</f>
        <v>0</v>
      </c>
      <c r="AG1877" s="31">
        <f t="shared" si="4433"/>
        <v>575639</v>
      </c>
      <c r="AH1877" s="31">
        <f t="shared" si="4434"/>
        <v>643526.90000000002</v>
      </c>
      <c r="AI1877" s="31">
        <f t="shared" si="4435"/>
        <v>0</v>
      </c>
      <c r="AJ1877" s="31">
        <f>AJ1878</f>
        <v>54620.699999999997</v>
      </c>
      <c r="AK1877" s="31">
        <f>AK1878</f>
        <v>0</v>
      </c>
      <c r="AL1877" s="31">
        <f>AL1878</f>
        <v>0</v>
      </c>
      <c r="AM1877" s="31">
        <f>AM1878</f>
        <v>0</v>
      </c>
      <c r="AN1877" s="31">
        <f>AN1878</f>
        <v>-121902.86122999999</v>
      </c>
      <c r="AO1877" s="31">
        <f>AO1878</f>
        <v>0</v>
      </c>
      <c r="AP1877" s="31">
        <f>AP1878</f>
        <v>0</v>
      </c>
      <c r="AQ1877" s="31">
        <f>AQ1878</f>
        <v>0</v>
      </c>
      <c r="AR1877" s="31">
        <f>AR1878</f>
        <v>0</v>
      </c>
      <c r="AS1877" s="31">
        <f t="shared" si="4427"/>
        <v>630259.69999999995</v>
      </c>
      <c r="AT1877" s="31">
        <f t="shared" si="4428"/>
        <v>521624.03877000004</v>
      </c>
      <c r="AU1877" s="31">
        <f t="shared" si="4429"/>
        <v>0</v>
      </c>
      <c r="AV1877" s="31">
        <f>AV1878</f>
        <v>0</v>
      </c>
      <c r="AW1877" s="32"/>
      <c r="AX1877" s="32"/>
      <c r="AY1877" s="1"/>
      <c r="AZ1877" s="1"/>
      <c r="BA1877" s="1"/>
      <c r="BB1877" s="1"/>
      <c r="BC1877" s="1"/>
      <c r="BD1877" s="1"/>
      <c r="BE1877" s="1"/>
    </row>
    <row r="1878" ht="30">
      <c r="A1878" s="29" t="s">
        <v>598</v>
      </c>
      <c r="B1878" s="29" t="s">
        <v>74</v>
      </c>
      <c r="C1878" s="29" t="s">
        <v>329</v>
      </c>
      <c r="D1878" s="29" t="s">
        <v>333</v>
      </c>
      <c r="E1878" s="29" t="s">
        <v>335</v>
      </c>
      <c r="F1878" s="30" t="s">
        <v>336</v>
      </c>
      <c r="G1878" s="31">
        <v>575639</v>
      </c>
      <c r="H1878" s="31">
        <v>643526.90000000002</v>
      </c>
      <c r="I1878" s="31"/>
      <c r="J1878" s="31"/>
      <c r="K1878" s="31"/>
      <c r="L1878" s="31"/>
      <c r="M1878" s="31">
        <f t="shared" si="4436"/>
        <v>575639</v>
      </c>
      <c r="N1878" s="31">
        <f t="shared" si="4437"/>
        <v>643526.90000000002</v>
      </c>
      <c r="O1878" s="31">
        <f t="shared" si="4438"/>
        <v>0</v>
      </c>
      <c r="P1878" s="31"/>
      <c r="Q1878" s="31"/>
      <c r="R1878" s="31"/>
      <c r="S1878" s="31"/>
      <c r="T1878" s="31"/>
      <c r="U1878" s="31"/>
      <c r="V1878" s="31"/>
      <c r="W1878" s="31"/>
      <c r="X1878" s="31"/>
      <c r="Y1878" s="31"/>
      <c r="Z1878" s="31"/>
      <c r="AA1878" s="31"/>
      <c r="AB1878" s="31"/>
      <c r="AC1878" s="31">
        <f t="shared" si="4430"/>
        <v>575639</v>
      </c>
      <c r="AD1878" s="31">
        <f t="shared" si="4431"/>
        <v>643526.90000000002</v>
      </c>
      <c r="AE1878" s="31">
        <f t="shared" si="4432"/>
        <v>0</v>
      </c>
      <c r="AF1878" s="31"/>
      <c r="AG1878" s="31">
        <f t="shared" si="4433"/>
        <v>575639</v>
      </c>
      <c r="AH1878" s="31">
        <f t="shared" si="4434"/>
        <v>643526.90000000002</v>
      </c>
      <c r="AI1878" s="31">
        <f t="shared" si="4435"/>
        <v>0</v>
      </c>
      <c r="AJ1878" s="31">
        <v>54620.699999999997</v>
      </c>
      <c r="AK1878" s="31"/>
      <c r="AL1878" s="31"/>
      <c r="AM1878" s="31"/>
      <c r="AN1878" s="31">
        <f>0.028-121902.88923</f>
        <v>-121902.86122999999</v>
      </c>
      <c r="AO1878" s="31"/>
      <c r="AP1878" s="31"/>
      <c r="AQ1878" s="31"/>
      <c r="AR1878" s="31"/>
      <c r="AS1878" s="31">
        <f t="shared" si="4427"/>
        <v>630259.69999999995</v>
      </c>
      <c r="AT1878" s="31">
        <f t="shared" si="4428"/>
        <v>521624.03877000004</v>
      </c>
      <c r="AU1878" s="31">
        <f t="shared" si="4429"/>
        <v>0</v>
      </c>
      <c r="AV1878" s="31"/>
      <c r="AW1878" s="32"/>
      <c r="AX1878" s="32"/>
      <c r="AY1878" s="1"/>
      <c r="AZ1878" s="1"/>
      <c r="BA1878" s="1"/>
      <c r="BB1878" s="1"/>
      <c r="BC1878" s="1"/>
      <c r="BD1878" s="1"/>
      <c r="BE1878" s="1"/>
    </row>
    <row r="1879" ht="30">
      <c r="A1879" s="29" t="s">
        <v>598</v>
      </c>
      <c r="B1879" s="29" t="s">
        <v>74</v>
      </c>
      <c r="C1879" s="29" t="s">
        <v>329</v>
      </c>
      <c r="D1879" s="29" t="s">
        <v>337</v>
      </c>
      <c r="E1879" s="29"/>
      <c r="F1879" s="30" t="s">
        <v>338</v>
      </c>
      <c r="G1879" s="31">
        <f>G1880</f>
        <v>2127891.1000000001</v>
      </c>
      <c r="H1879" s="31">
        <f>H1880</f>
        <v>674703.5</v>
      </c>
      <c r="I1879" s="31">
        <f>I1880</f>
        <v>0</v>
      </c>
      <c r="J1879" s="31">
        <f>J1880</f>
        <v>0</v>
      </c>
      <c r="K1879" s="31">
        <f>K1880</f>
        <v>0</v>
      </c>
      <c r="L1879" s="31">
        <f>L1880</f>
        <v>0</v>
      </c>
      <c r="M1879" s="31">
        <f t="shared" si="4436"/>
        <v>2127891.1000000001</v>
      </c>
      <c r="N1879" s="31">
        <f t="shared" si="4437"/>
        <v>674703.5</v>
      </c>
      <c r="O1879" s="31">
        <f t="shared" si="4438"/>
        <v>0</v>
      </c>
      <c r="P1879" s="31">
        <f>P1880</f>
        <v>0</v>
      </c>
      <c r="Q1879" s="31">
        <f>Q1880</f>
        <v>0</v>
      </c>
      <c r="R1879" s="31">
        <f>R1880</f>
        <v>0</v>
      </c>
      <c r="S1879" s="31">
        <f>S1880</f>
        <v>0</v>
      </c>
      <c r="T1879" s="31">
        <f>T1880</f>
        <v>0</v>
      </c>
      <c r="U1879" s="31">
        <f>U1880</f>
        <v>0</v>
      </c>
      <c r="V1879" s="31">
        <f>V1880</f>
        <v>0</v>
      </c>
      <c r="W1879" s="31">
        <f>W1880</f>
        <v>0</v>
      </c>
      <c r="X1879" s="31">
        <f>X1880</f>
        <v>0</v>
      </c>
      <c r="Y1879" s="31">
        <f>Y1880</f>
        <v>0</v>
      </c>
      <c r="Z1879" s="31">
        <f>Z1880</f>
        <v>0</v>
      </c>
      <c r="AA1879" s="31">
        <f>AA1880</f>
        <v>0</v>
      </c>
      <c r="AB1879" s="31">
        <f>AB1880</f>
        <v>0</v>
      </c>
      <c r="AC1879" s="31">
        <f t="shared" si="4430"/>
        <v>2127891.1000000001</v>
      </c>
      <c r="AD1879" s="31">
        <f t="shared" si="4431"/>
        <v>674703.5</v>
      </c>
      <c r="AE1879" s="31">
        <f t="shared" si="4432"/>
        <v>0</v>
      </c>
      <c r="AF1879" s="31">
        <f>AF1880</f>
        <v>0</v>
      </c>
      <c r="AG1879" s="31">
        <f t="shared" si="4433"/>
        <v>2127891.1000000001</v>
      </c>
      <c r="AH1879" s="31">
        <f t="shared" si="4434"/>
        <v>674703.5</v>
      </c>
      <c r="AI1879" s="31">
        <f t="shared" si="4435"/>
        <v>0</v>
      </c>
      <c r="AJ1879" s="31">
        <f>AJ1880</f>
        <v>0</v>
      </c>
      <c r="AK1879" s="31">
        <f>AK1880</f>
        <v>0</v>
      </c>
      <c r="AL1879" s="31">
        <f>AL1880</f>
        <v>0</v>
      </c>
      <c r="AM1879" s="31">
        <f>AM1880</f>
        <v>0</v>
      </c>
      <c r="AN1879" s="31">
        <f>AN1880</f>
        <v>0</v>
      </c>
      <c r="AO1879" s="31">
        <f>AO1880</f>
        <v>0</v>
      </c>
      <c r="AP1879" s="31">
        <f>AP1880</f>
        <v>0</v>
      </c>
      <c r="AQ1879" s="31">
        <f>AQ1880</f>
        <v>0</v>
      </c>
      <c r="AR1879" s="31">
        <f>AR1880</f>
        <v>0</v>
      </c>
      <c r="AS1879" s="31">
        <f t="shared" si="4427"/>
        <v>2127891.1000000001</v>
      </c>
      <c r="AT1879" s="31">
        <f t="shared" si="4428"/>
        <v>674703.5</v>
      </c>
      <c r="AU1879" s="31">
        <f t="shared" si="4429"/>
        <v>0</v>
      </c>
      <c r="AV1879" s="31">
        <f>AV1880</f>
        <v>0</v>
      </c>
      <c r="AW1879" s="32"/>
      <c r="AX1879" s="32"/>
      <c r="AY1879" s="1"/>
      <c r="AZ1879" s="1"/>
      <c r="BA1879" s="1"/>
      <c r="BB1879" s="1"/>
      <c r="BC1879" s="1"/>
      <c r="BD1879" s="1"/>
      <c r="BE1879" s="1"/>
    </row>
    <row r="1880" ht="30">
      <c r="A1880" s="29" t="s">
        <v>598</v>
      </c>
      <c r="B1880" s="29" t="s">
        <v>74</v>
      </c>
      <c r="C1880" s="29" t="s">
        <v>329</v>
      </c>
      <c r="D1880" s="29" t="s">
        <v>337</v>
      </c>
      <c r="E1880" s="29" t="s">
        <v>39</v>
      </c>
      <c r="F1880" s="30" t="s">
        <v>40</v>
      </c>
      <c r="G1880" s="31">
        <f>2117748.7+10142.4</f>
        <v>2127891.1000000001</v>
      </c>
      <c r="H1880" s="31">
        <v>674703.5</v>
      </c>
      <c r="I1880" s="31"/>
      <c r="J1880" s="31"/>
      <c r="K1880" s="31"/>
      <c r="L1880" s="31"/>
      <c r="M1880" s="31">
        <f t="shared" si="4436"/>
        <v>2127891.1000000001</v>
      </c>
      <c r="N1880" s="31">
        <f t="shared" si="4437"/>
        <v>674703.5</v>
      </c>
      <c r="O1880" s="31">
        <f t="shared" si="4438"/>
        <v>0</v>
      </c>
      <c r="P1880" s="31"/>
      <c r="Q1880" s="31"/>
      <c r="R1880" s="31"/>
      <c r="S1880" s="31"/>
      <c r="T1880" s="31"/>
      <c r="U1880" s="31"/>
      <c r="V1880" s="31"/>
      <c r="W1880" s="31"/>
      <c r="X1880" s="31"/>
      <c r="Y1880" s="31"/>
      <c r="Z1880" s="31"/>
      <c r="AA1880" s="31"/>
      <c r="AB1880" s="31"/>
      <c r="AC1880" s="31">
        <f t="shared" si="4430"/>
        <v>2127891.1000000001</v>
      </c>
      <c r="AD1880" s="31">
        <f t="shared" si="4431"/>
        <v>674703.5</v>
      </c>
      <c r="AE1880" s="31">
        <f t="shared" si="4432"/>
        <v>0</v>
      </c>
      <c r="AF1880" s="31"/>
      <c r="AG1880" s="31">
        <f t="shared" si="4433"/>
        <v>2127891.1000000001</v>
      </c>
      <c r="AH1880" s="31">
        <f t="shared" si="4434"/>
        <v>674703.5</v>
      </c>
      <c r="AI1880" s="31">
        <f t="shared" si="4435"/>
        <v>0</v>
      </c>
      <c r="AJ1880" s="31"/>
      <c r="AK1880" s="31"/>
      <c r="AL1880" s="31"/>
      <c r="AM1880" s="31"/>
      <c r="AN1880" s="31"/>
      <c r="AO1880" s="31"/>
      <c r="AP1880" s="31"/>
      <c r="AQ1880" s="31"/>
      <c r="AR1880" s="31"/>
      <c r="AS1880" s="31">
        <f t="shared" si="4427"/>
        <v>2127891.1000000001</v>
      </c>
      <c r="AT1880" s="31">
        <f t="shared" si="4428"/>
        <v>674703.5</v>
      </c>
      <c r="AU1880" s="31">
        <f t="shared" si="4429"/>
        <v>0</v>
      </c>
      <c r="AV1880" s="31"/>
      <c r="AW1880" s="32"/>
      <c r="AX1880" s="32"/>
      <c r="AY1880" s="1"/>
      <c r="AZ1880" s="1"/>
      <c r="BA1880" s="1"/>
      <c r="BB1880" s="1"/>
      <c r="BC1880" s="1"/>
      <c r="BD1880" s="1"/>
      <c r="BE1880" s="1"/>
    </row>
    <row r="1881" ht="30">
      <c r="A1881" s="29" t="s">
        <v>598</v>
      </c>
      <c r="B1881" s="29" t="s">
        <v>74</v>
      </c>
      <c r="C1881" s="29" t="s">
        <v>329</v>
      </c>
      <c r="D1881" s="29" t="s">
        <v>347</v>
      </c>
      <c r="E1881" s="36"/>
      <c r="F1881" s="30" t="s">
        <v>165</v>
      </c>
      <c r="G1881" s="31">
        <f>G1882</f>
        <v>1808333.3</v>
      </c>
      <c r="H1881" s="31">
        <f>H1882</f>
        <v>1683516.7000000002</v>
      </c>
      <c r="I1881" s="31">
        <f>I1882</f>
        <v>0</v>
      </c>
      <c r="J1881" s="31">
        <f>J1882</f>
        <v>0</v>
      </c>
      <c r="K1881" s="31">
        <f>K1882</f>
        <v>0</v>
      </c>
      <c r="L1881" s="31">
        <f>L1882</f>
        <v>0</v>
      </c>
      <c r="M1881" s="31">
        <f t="shared" si="4436"/>
        <v>1808333.3</v>
      </c>
      <c r="N1881" s="31">
        <f t="shared" si="4437"/>
        <v>1683516.7000000002</v>
      </c>
      <c r="O1881" s="31">
        <f t="shared" si="4438"/>
        <v>0</v>
      </c>
      <c r="P1881" s="31">
        <f>P1882</f>
        <v>0</v>
      </c>
      <c r="Q1881" s="31">
        <f>Q1882</f>
        <v>0</v>
      </c>
      <c r="R1881" s="31">
        <f>R1882</f>
        <v>7540.8939500000006</v>
      </c>
      <c r="S1881" s="31">
        <f>S1882</f>
        <v>0</v>
      </c>
      <c r="T1881" s="31">
        <f>T1882</f>
        <v>0</v>
      </c>
      <c r="U1881" s="31">
        <f>U1882</f>
        <v>0</v>
      </c>
      <c r="V1881" s="31">
        <f>V1882</f>
        <v>0</v>
      </c>
      <c r="W1881" s="31">
        <f>W1882</f>
        <v>0</v>
      </c>
      <c r="X1881" s="31">
        <f>X1882</f>
        <v>0</v>
      </c>
      <c r="Y1881" s="31">
        <f>Y1882</f>
        <v>0</v>
      </c>
      <c r="Z1881" s="31">
        <f>Z1882</f>
        <v>0</v>
      </c>
      <c r="AA1881" s="31">
        <f>AA1882</f>
        <v>0</v>
      </c>
      <c r="AB1881" s="31">
        <f>AB1882</f>
        <v>0</v>
      </c>
      <c r="AC1881" s="31">
        <f t="shared" si="4430"/>
        <v>1815874.19395</v>
      </c>
      <c r="AD1881" s="31">
        <f t="shared" si="4431"/>
        <v>1683516.7000000002</v>
      </c>
      <c r="AE1881" s="31">
        <f t="shared" si="4432"/>
        <v>0</v>
      </c>
      <c r="AF1881" s="31">
        <f>AF1882</f>
        <v>0</v>
      </c>
      <c r="AG1881" s="31">
        <f t="shared" si="4433"/>
        <v>1815874.19395</v>
      </c>
      <c r="AH1881" s="31">
        <f t="shared" si="4434"/>
        <v>1683516.7000000002</v>
      </c>
      <c r="AI1881" s="31">
        <f t="shared" si="4435"/>
        <v>0</v>
      </c>
      <c r="AJ1881" s="31">
        <f>AJ1882</f>
        <v>0</v>
      </c>
      <c r="AK1881" s="31">
        <f>AK1882</f>
        <v>0</v>
      </c>
      <c r="AL1881" s="31">
        <f>AL1882</f>
        <v>0</v>
      </c>
      <c r="AM1881" s="31">
        <f>AM1882</f>
        <v>0</v>
      </c>
      <c r="AN1881" s="31">
        <f>AN1882</f>
        <v>-0.028000000000000001</v>
      </c>
      <c r="AO1881" s="31">
        <f>AO1882</f>
        <v>0</v>
      </c>
      <c r="AP1881" s="31">
        <f>AP1882</f>
        <v>0</v>
      </c>
      <c r="AQ1881" s="31">
        <f>AQ1882</f>
        <v>0</v>
      </c>
      <c r="AR1881" s="31">
        <f>AR1882</f>
        <v>0</v>
      </c>
      <c r="AS1881" s="31">
        <f t="shared" si="4427"/>
        <v>1815874.19395</v>
      </c>
      <c r="AT1881" s="31">
        <f t="shared" si="4428"/>
        <v>1683516.6720000003</v>
      </c>
      <c r="AU1881" s="31">
        <f t="shared" si="4429"/>
        <v>0</v>
      </c>
      <c r="AV1881" s="31">
        <f>AV1882</f>
        <v>0</v>
      </c>
      <c r="AW1881" s="32"/>
      <c r="AX1881" s="32"/>
      <c r="AY1881" s="1"/>
      <c r="AZ1881" s="1"/>
      <c r="BA1881" s="1"/>
      <c r="BB1881" s="1"/>
      <c r="BC1881" s="1"/>
      <c r="BD1881" s="1"/>
      <c r="BE1881" s="1"/>
    </row>
    <row r="1882" ht="30">
      <c r="A1882" s="29" t="s">
        <v>598</v>
      </c>
      <c r="B1882" s="29" t="s">
        <v>74</v>
      </c>
      <c r="C1882" s="29" t="s">
        <v>329</v>
      </c>
      <c r="D1882" s="29" t="s">
        <v>348</v>
      </c>
      <c r="E1882" s="36"/>
      <c r="F1882" s="30" t="s">
        <v>349</v>
      </c>
      <c r="G1882" s="31">
        <f>G1885+G1887+G1889+G1883+G1895</f>
        <v>1808333.3</v>
      </c>
      <c r="H1882" s="31">
        <f>H1885+H1887+H1889+H1883+H1895</f>
        <v>1683516.7000000002</v>
      </c>
      <c r="I1882" s="31">
        <f>I1885+I1887+I1889+I1883+I1895</f>
        <v>0</v>
      </c>
      <c r="J1882" s="31">
        <f>J1885+J1887+J1889+J1883+J1895</f>
        <v>0</v>
      </c>
      <c r="K1882" s="31">
        <f>K1885+K1887+K1889+K1883+K1895</f>
        <v>0</v>
      </c>
      <c r="L1882" s="31">
        <f>L1885+L1887+L1889+L1883+L1895</f>
        <v>0</v>
      </c>
      <c r="M1882" s="31">
        <f t="shared" si="4436"/>
        <v>1808333.3</v>
      </c>
      <c r="N1882" s="31">
        <f t="shared" si="4437"/>
        <v>1683516.7000000002</v>
      </c>
      <c r="O1882" s="31">
        <f t="shared" si="4438"/>
        <v>0</v>
      </c>
      <c r="P1882" s="31">
        <f>P1885+P1887+P1889+P1883+P1895+P1891</f>
        <v>0</v>
      </c>
      <c r="Q1882" s="31">
        <f>Q1885+Q1887+Q1889+Q1883+Q1895+Q1891</f>
        <v>0</v>
      </c>
      <c r="R1882" s="31">
        <f>R1885+R1887+R1889+R1883+R1895+R1891</f>
        <v>7540.8939500000006</v>
      </c>
      <c r="S1882" s="31">
        <f>S1885+S1887+S1889+S1883+S1895+S1891</f>
        <v>0</v>
      </c>
      <c r="T1882" s="31">
        <f>T1885+T1887+T1889+T1883+T1895+T1891</f>
        <v>0</v>
      </c>
      <c r="U1882" s="31">
        <f>U1885+U1887+U1889+U1883+U1895+U1891</f>
        <v>0</v>
      </c>
      <c r="V1882" s="31">
        <f>V1885+V1887+V1889+V1883+V1895+V1891</f>
        <v>0</v>
      </c>
      <c r="W1882" s="31">
        <f>W1885+W1887+W1889+W1883+W1895+W1891</f>
        <v>0</v>
      </c>
      <c r="X1882" s="31">
        <f>X1885+X1887+X1889+X1883+X1895+X1891</f>
        <v>0</v>
      </c>
      <c r="Y1882" s="31">
        <f>Y1885+Y1887+Y1889+Y1883+Y1895+Y1891</f>
        <v>0</v>
      </c>
      <c r="Z1882" s="31">
        <f>Z1885+Z1887+Z1889+Z1883+Z1895+Z1891</f>
        <v>0</v>
      </c>
      <c r="AA1882" s="31">
        <f>AA1885+AA1887+AA1889+AA1883+AA1895+AA1891</f>
        <v>0</v>
      </c>
      <c r="AB1882" s="31">
        <f>AB1885+AB1887+AB1889+AB1883+AB1895+AB1891</f>
        <v>0</v>
      </c>
      <c r="AC1882" s="31">
        <f t="shared" si="4430"/>
        <v>1815874.19395</v>
      </c>
      <c r="AD1882" s="31">
        <f t="shared" si="4431"/>
        <v>1683516.7000000002</v>
      </c>
      <c r="AE1882" s="31">
        <f t="shared" si="4432"/>
        <v>0</v>
      </c>
      <c r="AF1882" s="31">
        <f>AF1885+AF1887+AF1889+AF1883+AF1895+AF1891</f>
        <v>0</v>
      </c>
      <c r="AG1882" s="31">
        <f t="shared" si="4433"/>
        <v>1815874.19395</v>
      </c>
      <c r="AH1882" s="31">
        <f t="shared" si="4434"/>
        <v>1683516.7000000002</v>
      </c>
      <c r="AI1882" s="31">
        <f t="shared" si="4435"/>
        <v>0</v>
      </c>
      <c r="AJ1882" s="31">
        <f>AJ1885+AJ1887+AJ1889+AJ1883+AJ1895+AJ1891+AJ1893</f>
        <v>0</v>
      </c>
      <c r="AK1882" s="31">
        <f>AK1885+AK1887+AK1889+AK1883+AK1895+AK1891+AK1893</f>
        <v>0</v>
      </c>
      <c r="AL1882" s="31">
        <f>AL1885+AL1887+AL1889+AL1883+AL1895+AL1891+AL1893</f>
        <v>0</v>
      </c>
      <c r="AM1882" s="31">
        <f>AM1885+AM1887+AM1889+AM1883+AM1895+AM1891+AM1893</f>
        <v>0</v>
      </c>
      <c r="AN1882" s="31">
        <f>AN1885+AN1887+AN1889+AN1883+AN1895+AN1891+AN1893</f>
        <v>-0.028000000000000001</v>
      </c>
      <c r="AO1882" s="31">
        <f>AO1885+AO1887+AO1889+AO1883+AO1895+AO1891+AO1893</f>
        <v>0</v>
      </c>
      <c r="AP1882" s="31">
        <f>AP1885+AP1887+AP1889+AP1883+AP1895+AP1891+AP1893</f>
        <v>0</v>
      </c>
      <c r="AQ1882" s="31">
        <f>AQ1885+AQ1887+AQ1889+AQ1883+AQ1895+AQ1891+AQ1893</f>
        <v>0</v>
      </c>
      <c r="AR1882" s="31">
        <f>AR1885+AR1887+AR1889+AR1883+AR1895+AR1891+AR1893</f>
        <v>0</v>
      </c>
      <c r="AS1882" s="31">
        <f t="shared" si="4427"/>
        <v>1815874.19395</v>
      </c>
      <c r="AT1882" s="31">
        <f t="shared" si="4428"/>
        <v>1683516.6720000003</v>
      </c>
      <c r="AU1882" s="31">
        <f t="shared" si="4429"/>
        <v>0</v>
      </c>
      <c r="AV1882" s="31">
        <f>AV1885+AV1887+AV1889+AV1883+AV1895+AV1891+AV1893</f>
        <v>0</v>
      </c>
      <c r="AW1882" s="32"/>
      <c r="AX1882" s="32"/>
      <c r="AY1882" s="1"/>
      <c r="AZ1882" s="1"/>
      <c r="BA1882" s="1"/>
      <c r="BB1882" s="1"/>
      <c r="BC1882" s="1"/>
      <c r="BD1882" s="1"/>
      <c r="BE1882" s="1"/>
    </row>
    <row r="1883" ht="30">
      <c r="A1883" s="29" t="s">
        <v>598</v>
      </c>
      <c r="B1883" s="29" t="s">
        <v>74</v>
      </c>
      <c r="C1883" s="29" t="s">
        <v>329</v>
      </c>
      <c r="D1883" s="29" t="s">
        <v>715</v>
      </c>
      <c r="E1883" s="36"/>
      <c r="F1883" s="30" t="s">
        <v>716</v>
      </c>
      <c r="G1883" s="31">
        <f>G1884</f>
        <v>581.10000000000002</v>
      </c>
      <c r="H1883" s="31">
        <f>H1884</f>
        <v>0</v>
      </c>
      <c r="I1883" s="31">
        <f>I1884</f>
        <v>0</v>
      </c>
      <c r="J1883" s="31">
        <f>J1884</f>
        <v>0</v>
      </c>
      <c r="K1883" s="31">
        <f>K1884</f>
        <v>0</v>
      </c>
      <c r="L1883" s="31">
        <f>L1884</f>
        <v>0</v>
      </c>
      <c r="M1883" s="31">
        <f t="shared" si="4436"/>
        <v>581.10000000000002</v>
      </c>
      <c r="N1883" s="31">
        <f t="shared" si="4437"/>
        <v>0</v>
      </c>
      <c r="O1883" s="31">
        <f t="shared" si="4438"/>
        <v>0</v>
      </c>
      <c r="P1883" s="31">
        <f>P1884</f>
        <v>0</v>
      </c>
      <c r="Q1883" s="31">
        <f>Q1884</f>
        <v>0</v>
      </c>
      <c r="R1883" s="31">
        <f>R1884</f>
        <v>0.016619999999999999</v>
      </c>
      <c r="S1883" s="31">
        <f>S1884</f>
        <v>0</v>
      </c>
      <c r="T1883" s="31">
        <f>T1884</f>
        <v>0</v>
      </c>
      <c r="U1883" s="31">
        <f>U1884</f>
        <v>0</v>
      </c>
      <c r="V1883" s="31">
        <f>V1884</f>
        <v>0</v>
      </c>
      <c r="W1883" s="31">
        <f>W1884</f>
        <v>0</v>
      </c>
      <c r="X1883" s="31">
        <f>X1884</f>
        <v>0</v>
      </c>
      <c r="Y1883" s="31">
        <f>Y1884</f>
        <v>0</v>
      </c>
      <c r="Z1883" s="31">
        <f>Z1884</f>
        <v>0</v>
      </c>
      <c r="AA1883" s="31">
        <f>AA1884</f>
        <v>0</v>
      </c>
      <c r="AB1883" s="31">
        <f>AB1884</f>
        <v>0</v>
      </c>
      <c r="AC1883" s="31">
        <f t="shared" si="4430"/>
        <v>581.11662000000001</v>
      </c>
      <c r="AD1883" s="31">
        <f t="shared" si="4431"/>
        <v>0</v>
      </c>
      <c r="AE1883" s="31">
        <f t="shared" si="4432"/>
        <v>0</v>
      </c>
      <c r="AF1883" s="31">
        <f>AF1884</f>
        <v>0</v>
      </c>
      <c r="AG1883" s="31">
        <f t="shared" si="4433"/>
        <v>581.11662000000001</v>
      </c>
      <c r="AH1883" s="31">
        <f t="shared" si="4434"/>
        <v>0</v>
      </c>
      <c r="AI1883" s="31">
        <f t="shared" si="4435"/>
        <v>0</v>
      </c>
      <c r="AJ1883" s="31">
        <f>AJ1884</f>
        <v>0</v>
      </c>
      <c r="AK1883" s="31">
        <f>AK1884</f>
        <v>0</v>
      </c>
      <c r="AL1883" s="31">
        <f>AL1884</f>
        <v>0</v>
      </c>
      <c r="AM1883" s="31">
        <f>AM1884</f>
        <v>0</v>
      </c>
      <c r="AN1883" s="31">
        <f>AN1884</f>
        <v>0</v>
      </c>
      <c r="AO1883" s="31">
        <f>AO1884</f>
        <v>0</v>
      </c>
      <c r="AP1883" s="31">
        <f>AP1884</f>
        <v>0</v>
      </c>
      <c r="AQ1883" s="31">
        <f>AQ1884</f>
        <v>0</v>
      </c>
      <c r="AR1883" s="31">
        <f>AR1884</f>
        <v>0</v>
      </c>
      <c r="AS1883" s="31">
        <f t="shared" si="4427"/>
        <v>581.11662000000001</v>
      </c>
      <c r="AT1883" s="31">
        <f t="shared" si="4428"/>
        <v>0</v>
      </c>
      <c r="AU1883" s="31">
        <f t="shared" si="4429"/>
        <v>0</v>
      </c>
      <c r="AV1883" s="31">
        <f>AV1884</f>
        <v>0</v>
      </c>
      <c r="AW1883" s="32"/>
      <c r="AX1883" s="32"/>
      <c r="AY1883" s="1"/>
      <c r="AZ1883" s="1"/>
      <c r="BA1883" s="1"/>
      <c r="BB1883" s="1"/>
      <c r="BC1883" s="1"/>
      <c r="BD1883" s="1"/>
      <c r="BE1883" s="1"/>
    </row>
    <row r="1884" ht="30">
      <c r="A1884" s="29" t="s">
        <v>598</v>
      </c>
      <c r="B1884" s="29" t="s">
        <v>74</v>
      </c>
      <c r="C1884" s="29" t="s">
        <v>329</v>
      </c>
      <c r="D1884" s="29" t="s">
        <v>715</v>
      </c>
      <c r="E1884" s="29" t="s">
        <v>335</v>
      </c>
      <c r="F1884" s="30" t="s">
        <v>336</v>
      </c>
      <c r="G1884" s="31">
        <v>581.10000000000002</v>
      </c>
      <c r="H1884" s="31"/>
      <c r="I1884" s="31"/>
      <c r="J1884" s="31"/>
      <c r="K1884" s="31"/>
      <c r="L1884" s="31"/>
      <c r="M1884" s="31">
        <f t="shared" si="4436"/>
        <v>581.10000000000002</v>
      </c>
      <c r="N1884" s="31">
        <f t="shared" si="4437"/>
        <v>0</v>
      </c>
      <c r="O1884" s="31">
        <f t="shared" si="4438"/>
        <v>0</v>
      </c>
      <c r="P1884" s="31"/>
      <c r="Q1884" s="31"/>
      <c r="R1884" s="31">
        <v>0.016619999999999999</v>
      </c>
      <c r="S1884" s="31"/>
      <c r="T1884" s="31"/>
      <c r="U1884" s="31"/>
      <c r="V1884" s="31"/>
      <c r="W1884" s="31"/>
      <c r="X1884" s="31"/>
      <c r="Y1884" s="31"/>
      <c r="Z1884" s="31"/>
      <c r="AA1884" s="31"/>
      <c r="AB1884" s="31"/>
      <c r="AC1884" s="31">
        <f t="shared" si="4430"/>
        <v>581.11662000000001</v>
      </c>
      <c r="AD1884" s="31">
        <f t="shared" si="4431"/>
        <v>0</v>
      </c>
      <c r="AE1884" s="31">
        <f t="shared" si="4432"/>
        <v>0</v>
      </c>
      <c r="AF1884" s="31"/>
      <c r="AG1884" s="31">
        <f t="shared" si="4433"/>
        <v>581.11662000000001</v>
      </c>
      <c r="AH1884" s="31">
        <f t="shared" si="4434"/>
        <v>0</v>
      </c>
      <c r="AI1884" s="31">
        <f t="shared" si="4435"/>
        <v>0</v>
      </c>
      <c r="AJ1884" s="31"/>
      <c r="AK1884" s="31"/>
      <c r="AL1884" s="31"/>
      <c r="AM1884" s="31"/>
      <c r="AN1884" s="31"/>
      <c r="AO1884" s="31"/>
      <c r="AP1884" s="31"/>
      <c r="AQ1884" s="31"/>
      <c r="AR1884" s="31"/>
      <c r="AS1884" s="31">
        <f t="shared" si="4427"/>
        <v>581.11662000000001</v>
      </c>
      <c r="AT1884" s="31">
        <f t="shared" si="4428"/>
        <v>0</v>
      </c>
      <c r="AU1884" s="31">
        <f t="shared" si="4429"/>
        <v>0</v>
      </c>
      <c r="AV1884" s="31"/>
      <c r="AW1884" s="32"/>
      <c r="AX1884" s="32"/>
      <c r="AY1884" s="1"/>
      <c r="AZ1884" s="1"/>
      <c r="BA1884" s="1"/>
      <c r="BB1884" s="1"/>
      <c r="BC1884" s="1"/>
      <c r="BD1884" s="1"/>
      <c r="BE1884" s="1"/>
    </row>
    <row r="1885" ht="30">
      <c r="A1885" s="29" t="s">
        <v>598</v>
      </c>
      <c r="B1885" s="29" t="s">
        <v>74</v>
      </c>
      <c r="C1885" s="29" t="s">
        <v>329</v>
      </c>
      <c r="D1885" s="29" t="s">
        <v>717</v>
      </c>
      <c r="E1885" s="36"/>
      <c r="F1885" s="30" t="s">
        <v>718</v>
      </c>
      <c r="G1885" s="31">
        <f>G1886</f>
        <v>847.29999999999995</v>
      </c>
      <c r="H1885" s="31">
        <f>H1886</f>
        <v>331205.40000000002</v>
      </c>
      <c r="I1885" s="31">
        <f>I1886</f>
        <v>0</v>
      </c>
      <c r="J1885" s="31">
        <f>J1886</f>
        <v>0</v>
      </c>
      <c r="K1885" s="31">
        <f>K1886</f>
        <v>0</v>
      </c>
      <c r="L1885" s="31">
        <f>L1886</f>
        <v>0</v>
      </c>
      <c r="M1885" s="31">
        <f t="shared" si="4436"/>
        <v>847.29999999999995</v>
      </c>
      <c r="N1885" s="31">
        <f t="shared" si="4437"/>
        <v>331205.40000000002</v>
      </c>
      <c r="O1885" s="31">
        <f t="shared" si="4438"/>
        <v>0</v>
      </c>
      <c r="P1885" s="31">
        <f>P1886</f>
        <v>0</v>
      </c>
      <c r="Q1885" s="31">
        <f>Q1886</f>
        <v>0</v>
      </c>
      <c r="R1885" s="31">
        <f>R1886</f>
        <v>0</v>
      </c>
      <c r="S1885" s="31">
        <f>S1886</f>
        <v>0</v>
      </c>
      <c r="T1885" s="31">
        <f>T1886</f>
        <v>0</v>
      </c>
      <c r="U1885" s="31">
        <f>U1886</f>
        <v>0</v>
      </c>
      <c r="V1885" s="31">
        <f>V1886</f>
        <v>0</v>
      </c>
      <c r="W1885" s="31">
        <f>W1886</f>
        <v>0</v>
      </c>
      <c r="X1885" s="31">
        <f>X1886</f>
        <v>0</v>
      </c>
      <c r="Y1885" s="31">
        <f>Y1886</f>
        <v>0</v>
      </c>
      <c r="Z1885" s="31">
        <f>Z1886</f>
        <v>0</v>
      </c>
      <c r="AA1885" s="31">
        <f>AA1886</f>
        <v>0</v>
      </c>
      <c r="AB1885" s="31">
        <f>AB1886</f>
        <v>0</v>
      </c>
      <c r="AC1885" s="31">
        <f t="shared" si="4430"/>
        <v>847.29999999999995</v>
      </c>
      <c r="AD1885" s="31">
        <f t="shared" si="4431"/>
        <v>331205.40000000002</v>
      </c>
      <c r="AE1885" s="31">
        <f t="shared" si="4432"/>
        <v>0</v>
      </c>
      <c r="AF1885" s="31">
        <f>AF1886</f>
        <v>0</v>
      </c>
      <c r="AG1885" s="31">
        <f t="shared" si="4433"/>
        <v>847.29999999999995</v>
      </c>
      <c r="AH1885" s="31">
        <f t="shared" si="4434"/>
        <v>331205.40000000002</v>
      </c>
      <c r="AI1885" s="31">
        <f t="shared" si="4435"/>
        <v>0</v>
      </c>
      <c r="AJ1885" s="31">
        <f>AJ1886</f>
        <v>0</v>
      </c>
      <c r="AK1885" s="31">
        <f>AK1886</f>
        <v>0</v>
      </c>
      <c r="AL1885" s="31">
        <f>AL1886</f>
        <v>0</v>
      </c>
      <c r="AM1885" s="31">
        <f>AM1886</f>
        <v>0</v>
      </c>
      <c r="AN1885" s="31">
        <f>AN1886</f>
        <v>-0.029000000000000001</v>
      </c>
      <c r="AO1885" s="31">
        <f>AO1886</f>
        <v>0</v>
      </c>
      <c r="AP1885" s="31">
        <f>AP1886</f>
        <v>0</v>
      </c>
      <c r="AQ1885" s="31">
        <f>AQ1886</f>
        <v>0</v>
      </c>
      <c r="AR1885" s="31">
        <f>AR1886</f>
        <v>0</v>
      </c>
      <c r="AS1885" s="31">
        <f t="shared" si="4427"/>
        <v>847.29999999999995</v>
      </c>
      <c r="AT1885" s="31">
        <f t="shared" si="4428"/>
        <v>331205.37100000004</v>
      </c>
      <c r="AU1885" s="31">
        <f t="shared" si="4429"/>
        <v>0</v>
      </c>
      <c r="AV1885" s="31">
        <f>AV1886</f>
        <v>0</v>
      </c>
      <c r="AW1885" s="32"/>
      <c r="AX1885" s="32"/>
      <c r="AY1885" s="1"/>
      <c r="AZ1885" s="1"/>
      <c r="BA1885" s="1"/>
      <c r="BB1885" s="1"/>
      <c r="BC1885" s="1"/>
      <c r="BD1885" s="1"/>
      <c r="BE1885" s="1"/>
    </row>
    <row r="1886" ht="30">
      <c r="A1886" s="29" t="s">
        <v>598</v>
      </c>
      <c r="B1886" s="29" t="s">
        <v>74</v>
      </c>
      <c r="C1886" s="29" t="s">
        <v>329</v>
      </c>
      <c r="D1886" s="29" t="s">
        <v>717</v>
      </c>
      <c r="E1886" s="29" t="s">
        <v>335</v>
      </c>
      <c r="F1886" s="30" t="s">
        <v>336</v>
      </c>
      <c r="G1886" s="31">
        <v>847.29999999999995</v>
      </c>
      <c r="H1886" s="31">
        <v>331205.40000000002</v>
      </c>
      <c r="I1886" s="31"/>
      <c r="J1886" s="31"/>
      <c r="K1886" s="31"/>
      <c r="L1886" s="31"/>
      <c r="M1886" s="31">
        <f t="shared" si="4436"/>
        <v>847.29999999999995</v>
      </c>
      <c r="N1886" s="31">
        <f t="shared" si="4437"/>
        <v>331205.40000000002</v>
      </c>
      <c r="O1886" s="31">
        <f t="shared" si="4438"/>
        <v>0</v>
      </c>
      <c r="P1886" s="31"/>
      <c r="Q1886" s="31"/>
      <c r="R1886" s="31"/>
      <c r="S1886" s="31"/>
      <c r="T1886" s="31"/>
      <c r="U1886" s="31"/>
      <c r="V1886" s="31"/>
      <c r="W1886" s="31"/>
      <c r="X1886" s="31"/>
      <c r="Y1886" s="31"/>
      <c r="Z1886" s="31"/>
      <c r="AA1886" s="31"/>
      <c r="AB1886" s="31"/>
      <c r="AC1886" s="31">
        <f t="shared" si="4430"/>
        <v>847.29999999999995</v>
      </c>
      <c r="AD1886" s="31">
        <f t="shared" si="4431"/>
        <v>331205.40000000002</v>
      </c>
      <c r="AE1886" s="31">
        <f t="shared" si="4432"/>
        <v>0</v>
      </c>
      <c r="AF1886" s="31"/>
      <c r="AG1886" s="31">
        <f t="shared" si="4433"/>
        <v>847.29999999999995</v>
      </c>
      <c r="AH1886" s="31">
        <f t="shared" si="4434"/>
        <v>331205.40000000002</v>
      </c>
      <c r="AI1886" s="31">
        <f t="shared" si="4435"/>
        <v>0</v>
      </c>
      <c r="AJ1886" s="31"/>
      <c r="AK1886" s="31"/>
      <c r="AL1886" s="31"/>
      <c r="AM1886" s="31"/>
      <c r="AN1886" s="31">
        <v>-0.029000000000000001</v>
      </c>
      <c r="AO1886" s="31"/>
      <c r="AP1886" s="31"/>
      <c r="AQ1886" s="31"/>
      <c r="AR1886" s="31"/>
      <c r="AS1886" s="31">
        <f t="shared" si="4427"/>
        <v>847.29999999999995</v>
      </c>
      <c r="AT1886" s="31">
        <f t="shared" si="4428"/>
        <v>331205.37100000004</v>
      </c>
      <c r="AU1886" s="31">
        <f t="shared" si="4429"/>
        <v>0</v>
      </c>
      <c r="AV1886" s="31"/>
      <c r="AW1886" s="32"/>
      <c r="AX1886" s="32"/>
      <c r="AY1886" s="1"/>
      <c r="AZ1886" s="1"/>
      <c r="BA1886" s="1"/>
      <c r="BB1886" s="1"/>
      <c r="BC1886" s="1"/>
      <c r="BD1886" s="1"/>
      <c r="BE1886" s="1"/>
    </row>
    <row r="1887" ht="30">
      <c r="A1887" s="29" t="s">
        <v>598</v>
      </c>
      <c r="B1887" s="29" t="s">
        <v>74</v>
      </c>
      <c r="C1887" s="29" t="s">
        <v>329</v>
      </c>
      <c r="D1887" s="29" t="s">
        <v>719</v>
      </c>
      <c r="E1887" s="36"/>
      <c r="F1887" s="30" t="s">
        <v>720</v>
      </c>
      <c r="G1887" s="31">
        <f>G1888</f>
        <v>836.29999999999995</v>
      </c>
      <c r="H1887" s="31">
        <f>H1888</f>
        <v>1077.5</v>
      </c>
      <c r="I1887" s="31">
        <f>I1888</f>
        <v>0</v>
      </c>
      <c r="J1887" s="31">
        <f>J1888</f>
        <v>0</v>
      </c>
      <c r="K1887" s="31">
        <f>K1888</f>
        <v>0</v>
      </c>
      <c r="L1887" s="31">
        <f>L1888</f>
        <v>0</v>
      </c>
      <c r="M1887" s="31">
        <f t="shared" si="4436"/>
        <v>836.29999999999995</v>
      </c>
      <c r="N1887" s="31">
        <f t="shared" si="4437"/>
        <v>1077.5</v>
      </c>
      <c r="O1887" s="31">
        <f t="shared" si="4438"/>
        <v>0</v>
      </c>
      <c r="P1887" s="31">
        <f>P1888</f>
        <v>0</v>
      </c>
      <c r="Q1887" s="31">
        <f>Q1888</f>
        <v>0</v>
      </c>
      <c r="R1887" s="31">
        <f>R1888</f>
        <v>7540.8158800000001</v>
      </c>
      <c r="S1887" s="31">
        <f>S1888</f>
        <v>0</v>
      </c>
      <c r="T1887" s="31">
        <f>T1888</f>
        <v>0</v>
      </c>
      <c r="U1887" s="31">
        <f>U1888</f>
        <v>0</v>
      </c>
      <c r="V1887" s="31">
        <f>V1888</f>
        <v>0</v>
      </c>
      <c r="W1887" s="31">
        <f>W1888</f>
        <v>0</v>
      </c>
      <c r="X1887" s="31">
        <f>X1888</f>
        <v>0</v>
      </c>
      <c r="Y1887" s="31">
        <f>Y1888</f>
        <v>0</v>
      </c>
      <c r="Z1887" s="31">
        <f>Z1888</f>
        <v>0</v>
      </c>
      <c r="AA1887" s="31">
        <f>AA1888</f>
        <v>0</v>
      </c>
      <c r="AB1887" s="31">
        <f>AB1888</f>
        <v>0</v>
      </c>
      <c r="AC1887" s="31">
        <f t="shared" si="4430"/>
        <v>8377.1158799999994</v>
      </c>
      <c r="AD1887" s="31">
        <f t="shared" si="4431"/>
        <v>1077.5</v>
      </c>
      <c r="AE1887" s="31">
        <f t="shared" si="4432"/>
        <v>0</v>
      </c>
      <c r="AF1887" s="31">
        <f>AF1888</f>
        <v>0</v>
      </c>
      <c r="AG1887" s="31">
        <f t="shared" si="4433"/>
        <v>8377.1158799999994</v>
      </c>
      <c r="AH1887" s="31">
        <f t="shared" si="4434"/>
        <v>1077.5</v>
      </c>
      <c r="AI1887" s="31">
        <f t="shared" si="4435"/>
        <v>0</v>
      </c>
      <c r="AJ1887" s="31">
        <f>AJ1888</f>
        <v>0</v>
      </c>
      <c r="AK1887" s="31">
        <f>AK1888</f>
        <v>0</v>
      </c>
      <c r="AL1887" s="31">
        <f>AL1888</f>
        <v>0</v>
      </c>
      <c r="AM1887" s="31">
        <f>AM1888</f>
        <v>0</v>
      </c>
      <c r="AN1887" s="31">
        <f>AN1888</f>
        <v>0</v>
      </c>
      <c r="AO1887" s="31">
        <f>AO1888</f>
        <v>0</v>
      </c>
      <c r="AP1887" s="31">
        <f>AP1888</f>
        <v>0</v>
      </c>
      <c r="AQ1887" s="31">
        <f>AQ1888</f>
        <v>0</v>
      </c>
      <c r="AR1887" s="31">
        <f>AR1888</f>
        <v>0</v>
      </c>
      <c r="AS1887" s="31">
        <f t="shared" si="4427"/>
        <v>8377.1158799999994</v>
      </c>
      <c r="AT1887" s="31">
        <f t="shared" si="4428"/>
        <v>1077.5</v>
      </c>
      <c r="AU1887" s="31">
        <f t="shared" si="4429"/>
        <v>0</v>
      </c>
      <c r="AV1887" s="31">
        <f>AV1888</f>
        <v>0</v>
      </c>
      <c r="AW1887" s="32"/>
      <c r="AX1887" s="32"/>
      <c r="AY1887" s="1"/>
      <c r="AZ1887" s="1"/>
      <c r="BA1887" s="1"/>
      <c r="BB1887" s="1"/>
      <c r="BC1887" s="1"/>
      <c r="BD1887" s="1"/>
      <c r="BE1887" s="1"/>
    </row>
    <row r="1888" ht="30">
      <c r="A1888" s="29" t="s">
        <v>598</v>
      </c>
      <c r="B1888" s="29" t="s">
        <v>74</v>
      </c>
      <c r="C1888" s="29" t="s">
        <v>329</v>
      </c>
      <c r="D1888" s="29" t="s">
        <v>719</v>
      </c>
      <c r="E1888" s="29" t="s">
        <v>335</v>
      </c>
      <c r="F1888" s="30" t="s">
        <v>336</v>
      </c>
      <c r="G1888" s="31">
        <v>836.29999999999995</v>
      </c>
      <c r="H1888" s="31">
        <v>1077.5</v>
      </c>
      <c r="I1888" s="31"/>
      <c r="J1888" s="31"/>
      <c r="K1888" s="31"/>
      <c r="L1888" s="31"/>
      <c r="M1888" s="31">
        <f t="shared" si="4436"/>
        <v>836.29999999999995</v>
      </c>
      <c r="N1888" s="31">
        <f t="shared" si="4437"/>
        <v>1077.5</v>
      </c>
      <c r="O1888" s="31">
        <f t="shared" si="4438"/>
        <v>0</v>
      </c>
      <c r="P1888" s="31"/>
      <c r="Q1888" s="31"/>
      <c r="R1888" s="31">
        <v>7540.8158800000001</v>
      </c>
      <c r="S1888" s="31"/>
      <c r="T1888" s="31"/>
      <c r="U1888" s="31"/>
      <c r="V1888" s="31"/>
      <c r="W1888" s="31"/>
      <c r="X1888" s="31"/>
      <c r="Y1888" s="31"/>
      <c r="Z1888" s="31"/>
      <c r="AA1888" s="31"/>
      <c r="AB1888" s="31"/>
      <c r="AC1888" s="31">
        <f t="shared" si="4430"/>
        <v>8377.1158799999994</v>
      </c>
      <c r="AD1888" s="31">
        <f t="shared" si="4431"/>
        <v>1077.5</v>
      </c>
      <c r="AE1888" s="31">
        <f t="shared" si="4432"/>
        <v>0</v>
      </c>
      <c r="AF1888" s="31"/>
      <c r="AG1888" s="31">
        <f t="shared" si="4433"/>
        <v>8377.1158799999994</v>
      </c>
      <c r="AH1888" s="31">
        <f t="shared" si="4434"/>
        <v>1077.5</v>
      </c>
      <c r="AI1888" s="31">
        <f t="shared" si="4435"/>
        <v>0</v>
      </c>
      <c r="AJ1888" s="31"/>
      <c r="AK1888" s="31"/>
      <c r="AL1888" s="31"/>
      <c r="AM1888" s="31"/>
      <c r="AN1888" s="31"/>
      <c r="AO1888" s="31"/>
      <c r="AP1888" s="31"/>
      <c r="AQ1888" s="31"/>
      <c r="AR1888" s="31"/>
      <c r="AS1888" s="31">
        <f t="shared" si="4427"/>
        <v>8377.1158799999994</v>
      </c>
      <c r="AT1888" s="31">
        <f t="shared" si="4428"/>
        <v>1077.5</v>
      </c>
      <c r="AU1888" s="31">
        <f t="shared" si="4429"/>
        <v>0</v>
      </c>
      <c r="AV1888" s="31"/>
      <c r="AW1888" s="32"/>
      <c r="AX1888" s="32"/>
      <c r="AY1888" s="1"/>
      <c r="AZ1888" s="1"/>
      <c r="BA1888" s="1"/>
      <c r="BB1888" s="1"/>
      <c r="BC1888" s="1"/>
      <c r="BD1888" s="1"/>
      <c r="BE1888" s="1"/>
    </row>
    <row r="1889" ht="105">
      <c r="A1889" s="29" t="s">
        <v>598</v>
      </c>
      <c r="B1889" s="29" t="s">
        <v>74</v>
      </c>
      <c r="C1889" s="29" t="s">
        <v>329</v>
      </c>
      <c r="D1889" s="29" t="s">
        <v>721</v>
      </c>
      <c r="E1889" s="36"/>
      <c r="F1889" s="30" t="s">
        <v>722</v>
      </c>
      <c r="G1889" s="31">
        <f>G1890</f>
        <v>1681950.3999999999</v>
      </c>
      <c r="H1889" s="31">
        <f>H1890</f>
        <v>1351233.8</v>
      </c>
      <c r="I1889" s="31">
        <f>I1890</f>
        <v>0</v>
      </c>
      <c r="J1889" s="31">
        <f>J1890</f>
        <v>0</v>
      </c>
      <c r="K1889" s="31">
        <f>K1890</f>
        <v>0</v>
      </c>
      <c r="L1889" s="31">
        <f>L1890</f>
        <v>0</v>
      </c>
      <c r="M1889" s="31">
        <f t="shared" si="4436"/>
        <v>1681950.3999999999</v>
      </c>
      <c r="N1889" s="31">
        <f t="shared" si="4437"/>
        <v>1351233.8</v>
      </c>
      <c r="O1889" s="31">
        <f t="shared" si="4438"/>
        <v>0</v>
      </c>
      <c r="P1889" s="31">
        <f>P1890</f>
        <v>0</v>
      </c>
      <c r="Q1889" s="31">
        <f>Q1890</f>
        <v>0</v>
      </c>
      <c r="R1889" s="31">
        <f>R1890</f>
        <v>0</v>
      </c>
      <c r="S1889" s="31">
        <f>S1890</f>
        <v>0</v>
      </c>
      <c r="T1889" s="31">
        <f>T1890</f>
        <v>0</v>
      </c>
      <c r="U1889" s="31">
        <f>U1890</f>
        <v>0</v>
      </c>
      <c r="V1889" s="31">
        <f>V1890</f>
        <v>0</v>
      </c>
      <c r="W1889" s="31">
        <f>W1890</f>
        <v>0</v>
      </c>
      <c r="X1889" s="31">
        <f>X1890</f>
        <v>0</v>
      </c>
      <c r="Y1889" s="31">
        <f>Y1890</f>
        <v>0</v>
      </c>
      <c r="Z1889" s="31">
        <f>Z1890</f>
        <v>0</v>
      </c>
      <c r="AA1889" s="31">
        <f>AA1890</f>
        <v>0</v>
      </c>
      <c r="AB1889" s="31">
        <f>AB1890</f>
        <v>0</v>
      </c>
      <c r="AC1889" s="31">
        <f t="shared" si="4430"/>
        <v>1681950.3999999999</v>
      </c>
      <c r="AD1889" s="31">
        <f t="shared" si="4431"/>
        <v>1351233.8</v>
      </c>
      <c r="AE1889" s="31">
        <f t="shared" si="4432"/>
        <v>0</v>
      </c>
      <c r="AF1889" s="31">
        <f>AF1890</f>
        <v>0</v>
      </c>
      <c r="AG1889" s="31">
        <f t="shared" si="4433"/>
        <v>1681950.3999999999</v>
      </c>
      <c r="AH1889" s="31">
        <f t="shared" si="4434"/>
        <v>1351233.8</v>
      </c>
      <c r="AI1889" s="31">
        <f t="shared" si="4435"/>
        <v>0</v>
      </c>
      <c r="AJ1889" s="31">
        <f>AJ1890</f>
        <v>0</v>
      </c>
      <c r="AK1889" s="31">
        <f>AK1890</f>
        <v>0</v>
      </c>
      <c r="AL1889" s="31">
        <f>AL1890</f>
        <v>0</v>
      </c>
      <c r="AM1889" s="31">
        <f>AM1890</f>
        <v>0</v>
      </c>
      <c r="AN1889" s="31">
        <f>AN1890</f>
        <v>0</v>
      </c>
      <c r="AO1889" s="31">
        <f>AO1890</f>
        <v>0</v>
      </c>
      <c r="AP1889" s="31">
        <f>AP1890</f>
        <v>0</v>
      </c>
      <c r="AQ1889" s="31">
        <f>AQ1890</f>
        <v>0</v>
      </c>
      <c r="AR1889" s="31">
        <f>AR1890</f>
        <v>0</v>
      </c>
      <c r="AS1889" s="31">
        <f t="shared" si="4427"/>
        <v>1681950.3999999999</v>
      </c>
      <c r="AT1889" s="31">
        <f t="shared" si="4428"/>
        <v>1351233.8</v>
      </c>
      <c r="AU1889" s="31">
        <f t="shared" si="4429"/>
        <v>0</v>
      </c>
      <c r="AV1889" s="31">
        <f>AV1890</f>
        <v>0</v>
      </c>
      <c r="AW1889" s="32"/>
      <c r="AX1889" s="32"/>
      <c r="AY1889" s="1"/>
      <c r="AZ1889" s="1"/>
      <c r="BA1889" s="1"/>
      <c r="BB1889" s="1"/>
      <c r="BC1889" s="1"/>
      <c r="BD1889" s="1"/>
      <c r="BE1889" s="1"/>
    </row>
    <row r="1890" ht="30">
      <c r="A1890" s="29" t="s">
        <v>598</v>
      </c>
      <c r="B1890" s="29" t="s">
        <v>74</v>
      </c>
      <c r="C1890" s="29" t="s">
        <v>329</v>
      </c>
      <c r="D1890" s="29" t="s">
        <v>721</v>
      </c>
      <c r="E1890" s="29" t="s">
        <v>335</v>
      </c>
      <c r="F1890" s="30" t="s">
        <v>336</v>
      </c>
      <c r="G1890" s="31">
        <v>1681950.3999999999</v>
      </c>
      <c r="H1890" s="31">
        <v>1351233.8</v>
      </c>
      <c r="I1890" s="31"/>
      <c r="J1890" s="31"/>
      <c r="K1890" s="31"/>
      <c r="L1890" s="31"/>
      <c r="M1890" s="31">
        <f t="shared" si="4436"/>
        <v>1681950.3999999999</v>
      </c>
      <c r="N1890" s="31">
        <f t="shared" si="4437"/>
        <v>1351233.8</v>
      </c>
      <c r="O1890" s="31">
        <f t="shared" si="4438"/>
        <v>0</v>
      </c>
      <c r="P1890" s="31"/>
      <c r="Q1890" s="31"/>
      <c r="R1890" s="31"/>
      <c r="S1890" s="31"/>
      <c r="T1890" s="31"/>
      <c r="U1890" s="31"/>
      <c r="V1890" s="31"/>
      <c r="W1890" s="31"/>
      <c r="X1890" s="31"/>
      <c r="Y1890" s="31"/>
      <c r="Z1890" s="31"/>
      <c r="AA1890" s="31"/>
      <c r="AB1890" s="31"/>
      <c r="AC1890" s="31">
        <f t="shared" si="4430"/>
        <v>1681950.3999999999</v>
      </c>
      <c r="AD1890" s="31">
        <f t="shared" si="4431"/>
        <v>1351233.8</v>
      </c>
      <c r="AE1890" s="31">
        <f t="shared" si="4432"/>
        <v>0</v>
      </c>
      <c r="AF1890" s="31"/>
      <c r="AG1890" s="31">
        <f t="shared" si="4433"/>
        <v>1681950.3999999999</v>
      </c>
      <c r="AH1890" s="31">
        <f t="shared" si="4434"/>
        <v>1351233.8</v>
      </c>
      <c r="AI1890" s="31">
        <f t="shared" si="4435"/>
        <v>0</v>
      </c>
      <c r="AJ1890" s="31"/>
      <c r="AK1890" s="31"/>
      <c r="AL1890" s="31"/>
      <c r="AM1890" s="31"/>
      <c r="AN1890" s="31"/>
      <c r="AO1890" s="31"/>
      <c r="AP1890" s="31"/>
      <c r="AQ1890" s="31"/>
      <c r="AR1890" s="31"/>
      <c r="AS1890" s="31">
        <f t="shared" si="4427"/>
        <v>1681950.3999999999</v>
      </c>
      <c r="AT1890" s="31">
        <f t="shared" si="4428"/>
        <v>1351233.8</v>
      </c>
      <c r="AU1890" s="31">
        <f t="shared" si="4429"/>
        <v>0</v>
      </c>
      <c r="AV1890" s="31"/>
      <c r="AW1890" s="32"/>
      <c r="AX1890" s="32"/>
      <c r="AY1890" s="1"/>
      <c r="AZ1890" s="1"/>
      <c r="BA1890" s="1"/>
      <c r="BB1890" s="1"/>
      <c r="BC1890" s="1"/>
      <c r="BD1890" s="1"/>
      <c r="BE1890" s="1"/>
    </row>
    <row r="1891" ht="150">
      <c r="A1891" s="29" t="s">
        <v>598</v>
      </c>
      <c r="B1891" s="29" t="s">
        <v>74</v>
      </c>
      <c r="C1891" s="29" t="s">
        <v>329</v>
      </c>
      <c r="D1891" s="29" t="s">
        <v>723</v>
      </c>
      <c r="E1891" s="29"/>
      <c r="F1891" s="30" t="s">
        <v>724</v>
      </c>
      <c r="G1891" s="31"/>
      <c r="H1891" s="31"/>
      <c r="I1891" s="31"/>
      <c r="J1891" s="31"/>
      <c r="K1891" s="31"/>
      <c r="L1891" s="31"/>
      <c r="M1891" s="31"/>
      <c r="N1891" s="31"/>
      <c r="O1891" s="31"/>
      <c r="P1891" s="31">
        <f>P1892</f>
        <v>0</v>
      </c>
      <c r="Q1891" s="31">
        <f>Q1892</f>
        <v>0</v>
      </c>
      <c r="R1891" s="31">
        <f>R1892</f>
        <v>0.061449999999999998</v>
      </c>
      <c r="S1891" s="31">
        <f>S1892</f>
        <v>0</v>
      </c>
      <c r="T1891" s="31">
        <f>T1892</f>
        <v>0</v>
      </c>
      <c r="U1891" s="31">
        <f>U1892</f>
        <v>0</v>
      </c>
      <c r="V1891" s="31">
        <f>V1892</f>
        <v>0</v>
      </c>
      <c r="W1891" s="31">
        <f>W1892</f>
        <v>0</v>
      </c>
      <c r="X1891" s="31">
        <f>X1892</f>
        <v>0</v>
      </c>
      <c r="Y1891" s="31">
        <f>Y1892</f>
        <v>0</v>
      </c>
      <c r="Z1891" s="31">
        <f>Z1892</f>
        <v>0</v>
      </c>
      <c r="AA1891" s="31">
        <f>AA1892</f>
        <v>0</v>
      </c>
      <c r="AB1891" s="31">
        <f>AB1892</f>
        <v>0</v>
      </c>
      <c r="AC1891" s="31">
        <f t="shared" si="4430"/>
        <v>0.061449999999999998</v>
      </c>
      <c r="AD1891" s="31">
        <f t="shared" si="4431"/>
        <v>0</v>
      </c>
      <c r="AE1891" s="31">
        <f t="shared" si="4432"/>
        <v>0</v>
      </c>
      <c r="AF1891" s="31">
        <f>AF1892</f>
        <v>0</v>
      </c>
      <c r="AG1891" s="31">
        <f t="shared" si="4433"/>
        <v>0.061449999999999998</v>
      </c>
      <c r="AH1891" s="31">
        <f t="shared" si="4434"/>
        <v>0</v>
      </c>
      <c r="AI1891" s="31">
        <f t="shared" si="4435"/>
        <v>0</v>
      </c>
      <c r="AJ1891" s="31">
        <f>AJ1892</f>
        <v>0</v>
      </c>
      <c r="AK1891" s="31">
        <f>AK1892</f>
        <v>0</v>
      </c>
      <c r="AL1891" s="31">
        <f>AL1892</f>
        <v>0</v>
      </c>
      <c r="AM1891" s="31">
        <f>AM1892</f>
        <v>0</v>
      </c>
      <c r="AN1891" s="31">
        <f>AN1892</f>
        <v>0</v>
      </c>
      <c r="AO1891" s="31">
        <f>AO1892</f>
        <v>0</v>
      </c>
      <c r="AP1891" s="31">
        <f>AP1892</f>
        <v>0</v>
      </c>
      <c r="AQ1891" s="31">
        <f>AQ1892</f>
        <v>0</v>
      </c>
      <c r="AR1891" s="31">
        <f>AR1892</f>
        <v>0</v>
      </c>
      <c r="AS1891" s="31">
        <f t="shared" si="4427"/>
        <v>0.061449999999999998</v>
      </c>
      <c r="AT1891" s="31">
        <f t="shared" si="4428"/>
        <v>0</v>
      </c>
      <c r="AU1891" s="31">
        <f t="shared" si="4429"/>
        <v>0</v>
      </c>
      <c r="AV1891" s="31">
        <f>AV1892</f>
        <v>0</v>
      </c>
      <c r="AW1891" s="32"/>
      <c r="AX1891" s="32"/>
      <c r="AY1891" s="1"/>
      <c r="AZ1891" s="1"/>
      <c r="BA1891" s="1"/>
      <c r="BB1891" s="1"/>
      <c r="BC1891" s="1"/>
      <c r="BD1891" s="1"/>
      <c r="BE1891" s="1"/>
    </row>
    <row r="1892" ht="30">
      <c r="A1892" s="29" t="s">
        <v>598</v>
      </c>
      <c r="B1892" s="29" t="s">
        <v>74</v>
      </c>
      <c r="C1892" s="29" t="s">
        <v>329</v>
      </c>
      <c r="D1892" s="29" t="s">
        <v>723</v>
      </c>
      <c r="E1892" s="29" t="s">
        <v>335</v>
      </c>
      <c r="F1892" s="30" t="s">
        <v>336</v>
      </c>
      <c r="G1892" s="31"/>
      <c r="H1892" s="31"/>
      <c r="I1892" s="31"/>
      <c r="J1892" s="31"/>
      <c r="K1892" s="31"/>
      <c r="L1892" s="31"/>
      <c r="M1892" s="31"/>
      <c r="N1892" s="31"/>
      <c r="O1892" s="31"/>
      <c r="P1892" s="31"/>
      <c r="Q1892" s="31"/>
      <c r="R1892" s="31">
        <v>0.061449999999999998</v>
      </c>
      <c r="S1892" s="31"/>
      <c r="T1892" s="31"/>
      <c r="U1892" s="31"/>
      <c r="V1892" s="31"/>
      <c r="W1892" s="31"/>
      <c r="X1892" s="31"/>
      <c r="Y1892" s="31"/>
      <c r="Z1892" s="31"/>
      <c r="AA1892" s="31"/>
      <c r="AB1892" s="31"/>
      <c r="AC1892" s="31">
        <f t="shared" si="4430"/>
        <v>0.061449999999999998</v>
      </c>
      <c r="AD1892" s="31">
        <f t="shared" si="4431"/>
        <v>0</v>
      </c>
      <c r="AE1892" s="31">
        <f t="shared" si="4432"/>
        <v>0</v>
      </c>
      <c r="AF1892" s="31"/>
      <c r="AG1892" s="31">
        <f t="shared" si="4433"/>
        <v>0.061449999999999998</v>
      </c>
      <c r="AH1892" s="31">
        <f t="shared" si="4434"/>
        <v>0</v>
      </c>
      <c r="AI1892" s="31">
        <f t="shared" si="4435"/>
        <v>0</v>
      </c>
      <c r="AJ1892" s="31"/>
      <c r="AK1892" s="31"/>
      <c r="AL1892" s="31"/>
      <c r="AM1892" s="31"/>
      <c r="AN1892" s="31"/>
      <c r="AO1892" s="31"/>
      <c r="AP1892" s="31"/>
      <c r="AQ1892" s="31"/>
      <c r="AR1892" s="31"/>
      <c r="AS1892" s="31">
        <f t="shared" si="4427"/>
        <v>0.061449999999999998</v>
      </c>
      <c r="AT1892" s="31">
        <f t="shared" si="4428"/>
        <v>0</v>
      </c>
      <c r="AU1892" s="31">
        <f t="shared" si="4429"/>
        <v>0</v>
      </c>
      <c r="AV1892" s="31"/>
      <c r="AW1892" s="32"/>
      <c r="AX1892" s="32"/>
      <c r="AY1892" s="1"/>
      <c r="AZ1892" s="1"/>
      <c r="BA1892" s="1"/>
      <c r="BB1892" s="1"/>
      <c r="BC1892" s="1"/>
      <c r="BD1892" s="1"/>
      <c r="BE1892" s="1"/>
    </row>
    <row r="1893" ht="30">
      <c r="A1893" s="29" t="s">
        <v>598</v>
      </c>
      <c r="B1893" s="29" t="s">
        <v>74</v>
      </c>
      <c r="C1893" s="29" t="s">
        <v>329</v>
      </c>
      <c r="D1893" s="29" t="s">
        <v>725</v>
      </c>
      <c r="E1893" s="29"/>
      <c r="F1893" s="30" t="s">
        <v>726</v>
      </c>
      <c r="G1893" s="31"/>
      <c r="H1893" s="31"/>
      <c r="I1893" s="31"/>
      <c r="J1893" s="31"/>
      <c r="K1893" s="31"/>
      <c r="L1893" s="31"/>
      <c r="M1893" s="31"/>
      <c r="N1893" s="31"/>
      <c r="O1893" s="31"/>
      <c r="P1893" s="31"/>
      <c r="Q1893" s="31"/>
      <c r="R1893" s="31"/>
      <c r="S1893" s="31"/>
      <c r="T1893" s="31"/>
      <c r="U1893" s="31"/>
      <c r="V1893" s="31"/>
      <c r="W1893" s="31"/>
      <c r="X1893" s="31"/>
      <c r="Y1893" s="31"/>
      <c r="Z1893" s="31"/>
      <c r="AA1893" s="31"/>
      <c r="AB1893" s="31"/>
      <c r="AC1893" s="31"/>
      <c r="AD1893" s="31"/>
      <c r="AE1893" s="31"/>
      <c r="AF1893" s="31"/>
      <c r="AG1893" s="31"/>
      <c r="AH1893" s="31"/>
      <c r="AI1893" s="31"/>
      <c r="AJ1893" s="31">
        <f>AJ1894</f>
        <v>0</v>
      </c>
      <c r="AK1893" s="31">
        <f>AK1894</f>
        <v>0</v>
      </c>
      <c r="AL1893" s="31">
        <f>AL1894</f>
        <v>0</v>
      </c>
      <c r="AM1893" s="31">
        <f>AM1894</f>
        <v>0</v>
      </c>
      <c r="AN1893" s="31">
        <f>AN1894</f>
        <v>0.001</v>
      </c>
      <c r="AO1893" s="31">
        <f>AO1894</f>
        <v>0</v>
      </c>
      <c r="AP1893" s="31">
        <f>AP1894</f>
        <v>0</v>
      </c>
      <c r="AQ1893" s="31">
        <f>AQ1894</f>
        <v>0</v>
      </c>
      <c r="AR1893" s="31">
        <f>AR1894</f>
        <v>0</v>
      </c>
      <c r="AS1893" s="31">
        <f t="shared" si="4427"/>
        <v>0</v>
      </c>
      <c r="AT1893" s="31">
        <f t="shared" si="4428"/>
        <v>0.001</v>
      </c>
      <c r="AU1893" s="31">
        <f t="shared" si="4429"/>
        <v>0</v>
      </c>
      <c r="AV1893" s="31">
        <f>AV1894</f>
        <v>0</v>
      </c>
      <c r="AW1893" s="32"/>
      <c r="AX1893" s="32"/>
      <c r="AY1893" s="1"/>
      <c r="AZ1893" s="1"/>
      <c r="BA1893" s="1"/>
      <c r="BB1893" s="1"/>
      <c r="BC1893" s="1"/>
      <c r="BD1893" s="1"/>
      <c r="BE1893" s="1"/>
    </row>
    <row r="1894" ht="30">
      <c r="A1894" s="29" t="s">
        <v>598</v>
      </c>
      <c r="B1894" s="29" t="s">
        <v>74</v>
      </c>
      <c r="C1894" s="29" t="s">
        <v>329</v>
      </c>
      <c r="D1894" s="29" t="s">
        <v>725</v>
      </c>
      <c r="E1894" s="29" t="s">
        <v>335</v>
      </c>
      <c r="F1894" s="30" t="s">
        <v>336</v>
      </c>
      <c r="G1894" s="31"/>
      <c r="H1894" s="31"/>
      <c r="I1894" s="31"/>
      <c r="J1894" s="31"/>
      <c r="K1894" s="31"/>
      <c r="L1894" s="31"/>
      <c r="M1894" s="31"/>
      <c r="N1894" s="31"/>
      <c r="O1894" s="31"/>
      <c r="P1894" s="31"/>
      <c r="Q1894" s="31"/>
      <c r="R1894" s="31"/>
      <c r="S1894" s="31"/>
      <c r="T1894" s="31"/>
      <c r="U1894" s="31"/>
      <c r="V1894" s="31"/>
      <c r="W1894" s="31"/>
      <c r="X1894" s="31"/>
      <c r="Y1894" s="31"/>
      <c r="Z1894" s="31"/>
      <c r="AA1894" s="31"/>
      <c r="AB1894" s="31"/>
      <c r="AC1894" s="31"/>
      <c r="AD1894" s="31"/>
      <c r="AE1894" s="31"/>
      <c r="AF1894" s="31"/>
      <c r="AG1894" s="31"/>
      <c r="AH1894" s="31"/>
      <c r="AI1894" s="31"/>
      <c r="AJ1894" s="31"/>
      <c r="AK1894" s="31"/>
      <c r="AL1894" s="31"/>
      <c r="AM1894" s="31"/>
      <c r="AN1894" s="31">
        <v>0.001</v>
      </c>
      <c r="AO1894" s="31"/>
      <c r="AP1894" s="31"/>
      <c r="AQ1894" s="31"/>
      <c r="AR1894" s="31"/>
      <c r="AS1894" s="31">
        <f t="shared" si="4427"/>
        <v>0</v>
      </c>
      <c r="AT1894" s="31">
        <f t="shared" si="4428"/>
        <v>0.001</v>
      </c>
      <c r="AU1894" s="31">
        <f t="shared" si="4429"/>
        <v>0</v>
      </c>
      <c r="AV1894" s="31"/>
      <c r="AW1894" s="32"/>
      <c r="AX1894" s="32"/>
      <c r="AY1894" s="1"/>
      <c r="AZ1894" s="1"/>
      <c r="BA1894" s="1"/>
      <c r="BB1894" s="1"/>
      <c r="BC1894" s="1"/>
      <c r="BD1894" s="1"/>
      <c r="BE1894" s="1"/>
    </row>
    <row r="1895" ht="30">
      <c r="A1895" s="29" t="s">
        <v>598</v>
      </c>
      <c r="B1895" s="29" t="s">
        <v>74</v>
      </c>
      <c r="C1895" s="29" t="s">
        <v>329</v>
      </c>
      <c r="D1895" s="29" t="s">
        <v>350</v>
      </c>
      <c r="E1895" s="36"/>
      <c r="F1895" s="30" t="s">
        <v>351</v>
      </c>
      <c r="G1895" s="31">
        <f>G1896</f>
        <v>124118.2</v>
      </c>
      <c r="H1895" s="31">
        <f>H1896</f>
        <v>0</v>
      </c>
      <c r="I1895" s="31">
        <f>I1896</f>
        <v>0</v>
      </c>
      <c r="J1895" s="31">
        <f>J1896</f>
        <v>0</v>
      </c>
      <c r="K1895" s="31">
        <f>K1896</f>
        <v>0</v>
      </c>
      <c r="L1895" s="31">
        <f>L1896</f>
        <v>0</v>
      </c>
      <c r="M1895" s="31">
        <f t="shared" si="4436"/>
        <v>124118.2</v>
      </c>
      <c r="N1895" s="31">
        <f t="shared" si="4437"/>
        <v>0</v>
      </c>
      <c r="O1895" s="31">
        <f t="shared" si="4438"/>
        <v>0</v>
      </c>
      <c r="P1895" s="31">
        <f>P1896</f>
        <v>0</v>
      </c>
      <c r="Q1895" s="31">
        <f>Q1896</f>
        <v>0</v>
      </c>
      <c r="R1895" s="31">
        <f>R1896</f>
        <v>0</v>
      </c>
      <c r="S1895" s="31">
        <f>S1896</f>
        <v>0</v>
      </c>
      <c r="T1895" s="31">
        <f>T1896</f>
        <v>0</v>
      </c>
      <c r="U1895" s="31">
        <f>U1896</f>
        <v>0</v>
      </c>
      <c r="V1895" s="31">
        <f>V1896</f>
        <v>0</v>
      </c>
      <c r="W1895" s="31">
        <f>W1896</f>
        <v>0</v>
      </c>
      <c r="X1895" s="31">
        <f>X1896</f>
        <v>0</v>
      </c>
      <c r="Y1895" s="31">
        <f>Y1896</f>
        <v>0</v>
      </c>
      <c r="Z1895" s="31">
        <f>Z1896</f>
        <v>0</v>
      </c>
      <c r="AA1895" s="31">
        <f>AA1896</f>
        <v>0</v>
      </c>
      <c r="AB1895" s="31">
        <f>AB1896</f>
        <v>0</v>
      </c>
      <c r="AC1895" s="31">
        <f t="shared" si="4430"/>
        <v>124118.2</v>
      </c>
      <c r="AD1895" s="31">
        <f t="shared" si="4431"/>
        <v>0</v>
      </c>
      <c r="AE1895" s="31">
        <f t="shared" si="4432"/>
        <v>0</v>
      </c>
      <c r="AF1895" s="31">
        <f>AF1896</f>
        <v>0</v>
      </c>
      <c r="AG1895" s="31">
        <f t="shared" si="4433"/>
        <v>124118.2</v>
      </c>
      <c r="AH1895" s="31">
        <f t="shared" si="4434"/>
        <v>0</v>
      </c>
      <c r="AI1895" s="31">
        <f t="shared" si="4435"/>
        <v>0</v>
      </c>
      <c r="AJ1895" s="31">
        <f>AJ1896</f>
        <v>0</v>
      </c>
      <c r="AK1895" s="31">
        <f>AK1896</f>
        <v>0</v>
      </c>
      <c r="AL1895" s="31">
        <f>AL1896</f>
        <v>0</v>
      </c>
      <c r="AM1895" s="31">
        <f>AM1896</f>
        <v>0</v>
      </c>
      <c r="AN1895" s="31">
        <f>AN1896</f>
        <v>0</v>
      </c>
      <c r="AO1895" s="31">
        <f>AO1896</f>
        <v>0</v>
      </c>
      <c r="AP1895" s="31">
        <f>AP1896</f>
        <v>0</v>
      </c>
      <c r="AQ1895" s="31">
        <f>AQ1896</f>
        <v>0</v>
      </c>
      <c r="AR1895" s="31">
        <f>AR1896</f>
        <v>0</v>
      </c>
      <c r="AS1895" s="31">
        <f t="shared" si="4427"/>
        <v>124118.2</v>
      </c>
      <c r="AT1895" s="31">
        <f t="shared" si="4428"/>
        <v>0</v>
      </c>
      <c r="AU1895" s="31">
        <f t="shared" si="4429"/>
        <v>0</v>
      </c>
      <c r="AV1895" s="31">
        <f>AV1896</f>
        <v>0</v>
      </c>
      <c r="AW1895" s="32"/>
      <c r="AX1895" s="32"/>
      <c r="AY1895" s="1"/>
      <c r="AZ1895" s="1"/>
      <c r="BA1895" s="1"/>
      <c r="BB1895" s="1"/>
      <c r="BC1895" s="1"/>
      <c r="BD1895" s="1"/>
      <c r="BE1895" s="1"/>
    </row>
    <row r="1896" ht="30">
      <c r="A1896" s="29" t="s">
        <v>598</v>
      </c>
      <c r="B1896" s="29" t="s">
        <v>74</v>
      </c>
      <c r="C1896" s="29" t="s">
        <v>329</v>
      </c>
      <c r="D1896" s="29" t="s">
        <v>350</v>
      </c>
      <c r="E1896" s="29" t="s">
        <v>39</v>
      </c>
      <c r="F1896" s="30" t="s">
        <v>40</v>
      </c>
      <c r="G1896" s="31">
        <f>142334.4-12647.8-5568.4</f>
        <v>124118.2</v>
      </c>
      <c r="H1896" s="31"/>
      <c r="I1896" s="31"/>
      <c r="J1896" s="31"/>
      <c r="K1896" s="31"/>
      <c r="L1896" s="31"/>
      <c r="M1896" s="31">
        <f t="shared" si="4436"/>
        <v>124118.2</v>
      </c>
      <c r="N1896" s="31">
        <f t="shared" si="4437"/>
        <v>0</v>
      </c>
      <c r="O1896" s="31">
        <f t="shared" si="4438"/>
        <v>0</v>
      </c>
      <c r="P1896" s="31"/>
      <c r="Q1896" s="31"/>
      <c r="R1896" s="31"/>
      <c r="S1896" s="31"/>
      <c r="T1896" s="31"/>
      <c r="U1896" s="31"/>
      <c r="V1896" s="31"/>
      <c r="W1896" s="31"/>
      <c r="X1896" s="31"/>
      <c r="Y1896" s="31"/>
      <c r="Z1896" s="31"/>
      <c r="AA1896" s="31"/>
      <c r="AB1896" s="31"/>
      <c r="AC1896" s="31">
        <f t="shared" si="4430"/>
        <v>124118.2</v>
      </c>
      <c r="AD1896" s="31">
        <f t="shared" si="4431"/>
        <v>0</v>
      </c>
      <c r="AE1896" s="31">
        <f t="shared" si="4432"/>
        <v>0</v>
      </c>
      <c r="AF1896" s="31"/>
      <c r="AG1896" s="31">
        <f t="shared" si="4433"/>
        <v>124118.2</v>
      </c>
      <c r="AH1896" s="31">
        <f t="shared" si="4434"/>
        <v>0</v>
      </c>
      <c r="AI1896" s="31">
        <f t="shared" si="4435"/>
        <v>0</v>
      </c>
      <c r="AJ1896" s="31"/>
      <c r="AK1896" s="31"/>
      <c r="AL1896" s="31"/>
      <c r="AM1896" s="31"/>
      <c r="AN1896" s="31"/>
      <c r="AO1896" s="31"/>
      <c r="AP1896" s="31"/>
      <c r="AQ1896" s="31"/>
      <c r="AR1896" s="31"/>
      <c r="AS1896" s="31">
        <f t="shared" ref="AS1896:AS1959" si="4502">AG1896+AJ1896+AK1896+AL1896+AM1896</f>
        <v>124118.2</v>
      </c>
      <c r="AT1896" s="31">
        <f t="shared" ref="AT1896:AT1959" si="4503">AH1896+AN1896+AO1896+AP1896</f>
        <v>0</v>
      </c>
      <c r="AU1896" s="31">
        <f t="shared" ref="AU1896:AU1959" si="4504">AI1896+AR1896+AQ1896</f>
        <v>0</v>
      </c>
      <c r="AV1896" s="31"/>
      <c r="AW1896" s="32"/>
      <c r="AX1896" s="32"/>
      <c r="AY1896" s="1"/>
      <c r="AZ1896" s="1"/>
      <c r="BA1896" s="1"/>
      <c r="BB1896" s="1"/>
      <c r="BC1896" s="1"/>
      <c r="BD1896" s="1"/>
      <c r="BE1896" s="1"/>
    </row>
    <row r="1897" ht="15">
      <c r="A1897" s="29" t="s">
        <v>598</v>
      </c>
      <c r="B1897" s="29" t="s">
        <v>74</v>
      </c>
      <c r="C1897" s="29" t="s">
        <v>329</v>
      </c>
      <c r="D1897" s="29" t="s">
        <v>727</v>
      </c>
      <c r="E1897" s="36"/>
      <c r="F1897" s="30" t="s">
        <v>440</v>
      </c>
      <c r="G1897" s="31">
        <f t="shared" ref="G1897:G1907" si="4505">G1898</f>
        <v>33334.599999999999</v>
      </c>
      <c r="H1897" s="31">
        <f t="shared" ref="H1897:H1907" si="4506">H1898</f>
        <v>65000</v>
      </c>
      <c r="I1897" s="31">
        <f t="shared" ref="I1897:I1907" si="4507">I1898</f>
        <v>0</v>
      </c>
      <c r="J1897" s="31">
        <f t="shared" ref="J1897:J1907" si="4508">J1898</f>
        <v>0</v>
      </c>
      <c r="K1897" s="31">
        <f t="shared" ref="K1897:K1907" si="4509">K1898</f>
        <v>0</v>
      </c>
      <c r="L1897" s="31">
        <f t="shared" ref="L1897:L1907" si="4510">L1898</f>
        <v>0</v>
      </c>
      <c r="M1897" s="31">
        <f t="shared" si="4436"/>
        <v>33334.599999999999</v>
      </c>
      <c r="N1897" s="31">
        <f t="shared" si="4437"/>
        <v>65000</v>
      </c>
      <c r="O1897" s="31">
        <f t="shared" si="4438"/>
        <v>0</v>
      </c>
      <c r="P1897" s="31">
        <f t="shared" ref="P1897:P1907" si="4511">P1898</f>
        <v>0</v>
      </c>
      <c r="Q1897" s="31">
        <f t="shared" ref="Q1897:Q1907" si="4512">Q1898</f>
        <v>0</v>
      </c>
      <c r="R1897" s="31">
        <f t="shared" ref="R1897:R1907" si="4513">R1898</f>
        <v>26210.601030000002</v>
      </c>
      <c r="S1897" s="31">
        <f t="shared" ref="S1897:S1907" si="4514">S1898</f>
        <v>0</v>
      </c>
      <c r="T1897" s="31">
        <f t="shared" ref="T1897:T1907" si="4515">T1898</f>
        <v>0</v>
      </c>
      <c r="U1897" s="31">
        <f t="shared" ref="U1897:U1907" si="4516">U1898</f>
        <v>0</v>
      </c>
      <c r="V1897" s="31">
        <f t="shared" ref="V1897:V1907" si="4517">V1898</f>
        <v>0</v>
      </c>
      <c r="W1897" s="31">
        <f t="shared" ref="W1897:W1907" si="4518">W1898</f>
        <v>0</v>
      </c>
      <c r="X1897" s="31">
        <f t="shared" ref="X1897:X1907" si="4519">X1898</f>
        <v>0</v>
      </c>
      <c r="Y1897" s="31">
        <f t="shared" ref="Y1897:Y1907" si="4520">Y1898</f>
        <v>0</v>
      </c>
      <c r="Z1897" s="31">
        <f t="shared" ref="Z1897:Z1907" si="4521">Z1898</f>
        <v>0</v>
      </c>
      <c r="AA1897" s="31">
        <f t="shared" ref="AA1897:AA1907" si="4522">AA1898</f>
        <v>0</v>
      </c>
      <c r="AB1897" s="31">
        <f t="shared" ref="AB1897:AB1907" si="4523">AB1898</f>
        <v>0</v>
      </c>
      <c r="AC1897" s="31">
        <f t="shared" si="4430"/>
        <v>59545.201029999997</v>
      </c>
      <c r="AD1897" s="31">
        <f t="shared" si="4431"/>
        <v>65000</v>
      </c>
      <c r="AE1897" s="31">
        <f t="shared" si="4432"/>
        <v>0</v>
      </c>
      <c r="AF1897" s="31">
        <f>AF1898</f>
        <v>0</v>
      </c>
      <c r="AG1897" s="31">
        <f t="shared" si="4433"/>
        <v>59545.201029999997</v>
      </c>
      <c r="AH1897" s="31">
        <f t="shared" si="4434"/>
        <v>65000</v>
      </c>
      <c r="AI1897" s="31">
        <f t="shared" si="4435"/>
        <v>0</v>
      </c>
      <c r="AJ1897" s="31">
        <f>AJ1898</f>
        <v>0</v>
      </c>
      <c r="AK1897" s="31">
        <f>AK1898</f>
        <v>-16.065000000000001</v>
      </c>
      <c r="AL1897" s="31">
        <f>AL1898</f>
        <v>0</v>
      </c>
      <c r="AM1897" s="31">
        <f>AM1898</f>
        <v>0</v>
      </c>
      <c r="AN1897" s="31">
        <f>AN1898</f>
        <v>0</v>
      </c>
      <c r="AO1897" s="31">
        <f>AO1898</f>
        <v>0</v>
      </c>
      <c r="AP1897" s="31">
        <f>AP1898</f>
        <v>0</v>
      </c>
      <c r="AQ1897" s="31">
        <f>AQ1898</f>
        <v>0</v>
      </c>
      <c r="AR1897" s="31">
        <f>AR1898</f>
        <v>0</v>
      </c>
      <c r="AS1897" s="31">
        <f t="shared" si="4502"/>
        <v>59529.136029999994</v>
      </c>
      <c r="AT1897" s="31">
        <f t="shared" si="4503"/>
        <v>65000</v>
      </c>
      <c r="AU1897" s="31">
        <f t="shared" si="4504"/>
        <v>0</v>
      </c>
      <c r="AV1897" s="31">
        <f>AV1898</f>
        <v>0</v>
      </c>
      <c r="AW1897" s="32"/>
      <c r="AX1897" s="32"/>
      <c r="AY1897" s="1"/>
      <c r="AZ1897" s="1"/>
      <c r="BA1897" s="1"/>
      <c r="BB1897" s="1"/>
      <c r="BC1897" s="1"/>
      <c r="BD1897" s="1"/>
      <c r="BE1897" s="1"/>
    </row>
    <row r="1898" ht="45">
      <c r="A1898" s="29" t="s">
        <v>598</v>
      </c>
      <c r="B1898" s="29" t="s">
        <v>74</v>
      </c>
      <c r="C1898" s="29" t="s">
        <v>329</v>
      </c>
      <c r="D1898" s="29" t="s">
        <v>728</v>
      </c>
      <c r="E1898" s="36"/>
      <c r="F1898" s="30" t="s">
        <v>729</v>
      </c>
      <c r="G1898" s="31">
        <f>G1901</f>
        <v>33334.599999999999</v>
      </c>
      <c r="H1898" s="31">
        <f>H1901</f>
        <v>65000</v>
      </c>
      <c r="I1898" s="31">
        <f>I1901</f>
        <v>0</v>
      </c>
      <c r="J1898" s="31">
        <f>J1901</f>
        <v>0</v>
      </c>
      <c r="K1898" s="31">
        <f>K1901</f>
        <v>0</v>
      </c>
      <c r="L1898" s="31">
        <f>L1901</f>
        <v>0</v>
      </c>
      <c r="M1898" s="31">
        <f t="shared" si="4436"/>
        <v>33334.599999999999</v>
      </c>
      <c r="N1898" s="31">
        <f t="shared" si="4437"/>
        <v>65000</v>
      </c>
      <c r="O1898" s="31">
        <f t="shared" si="4438"/>
        <v>0</v>
      </c>
      <c r="P1898" s="31">
        <f>P1901+P1903+P1899</f>
        <v>0</v>
      </c>
      <c r="Q1898" s="31">
        <f>Q1901+Q1903+Q1899</f>
        <v>0</v>
      </c>
      <c r="R1898" s="31">
        <f>R1901+R1903+R1899</f>
        <v>26210.601030000002</v>
      </c>
      <c r="S1898" s="31">
        <f>S1901+S1903+S1899</f>
        <v>0</v>
      </c>
      <c r="T1898" s="31">
        <f>T1901+T1903+T1899</f>
        <v>0</v>
      </c>
      <c r="U1898" s="31">
        <f>U1901+U1903+U1899</f>
        <v>0</v>
      </c>
      <c r="V1898" s="31">
        <f>V1901+V1903+V1899</f>
        <v>0</v>
      </c>
      <c r="W1898" s="31">
        <f>W1901+W1903+W1899</f>
        <v>0</v>
      </c>
      <c r="X1898" s="31">
        <f>X1901+X1903+X1899</f>
        <v>0</v>
      </c>
      <c r="Y1898" s="31">
        <f>Y1901+Y1903+Y1899</f>
        <v>0</v>
      </c>
      <c r="Z1898" s="31">
        <f>Z1901+Z1903+Z1899</f>
        <v>0</v>
      </c>
      <c r="AA1898" s="31">
        <f>AA1901+AA1903+AA1899</f>
        <v>0</v>
      </c>
      <c r="AB1898" s="31">
        <f>AB1901+AB1903+AB1899</f>
        <v>0</v>
      </c>
      <c r="AC1898" s="31">
        <f t="shared" ref="AC1898:AC1961" si="4524">M1898+R1898+P1898+Q1898+T1898+S1898</f>
        <v>59545.201029999997</v>
      </c>
      <c r="AD1898" s="31">
        <f t="shared" ref="AD1898:AD1961" si="4525">N1898+V1898+X1898+U1898+W1898</f>
        <v>65000</v>
      </c>
      <c r="AE1898" s="31">
        <f t="shared" ref="AE1898:AE1961" si="4526">O1898+Z1898+AB1898+Y1898+AA1898</f>
        <v>0</v>
      </c>
      <c r="AF1898" s="31">
        <f>AF1901+AF1903+AF1899</f>
        <v>0</v>
      </c>
      <c r="AG1898" s="31">
        <f t="shared" ref="AG1898:AG1961" si="4527">AC1898+AF1898</f>
        <v>59545.201029999997</v>
      </c>
      <c r="AH1898" s="31">
        <f t="shared" ref="AH1898:AH1961" si="4528">AD1898</f>
        <v>65000</v>
      </c>
      <c r="AI1898" s="31">
        <f t="shared" ref="AI1898:AI1961" si="4529">AE1898</f>
        <v>0</v>
      </c>
      <c r="AJ1898" s="31">
        <f>AJ1901+AJ1903+AJ1899</f>
        <v>0</v>
      </c>
      <c r="AK1898" s="31">
        <f>AK1901+AK1903+AK1899</f>
        <v>-16.065000000000001</v>
      </c>
      <c r="AL1898" s="31">
        <f>AL1901+AL1903+AL1899</f>
        <v>0</v>
      </c>
      <c r="AM1898" s="31">
        <f>AM1901+AM1903+AM1899</f>
        <v>0</v>
      </c>
      <c r="AN1898" s="31">
        <f>AN1901+AN1903+AN1899</f>
        <v>0</v>
      </c>
      <c r="AO1898" s="31">
        <f>AO1901+AO1903+AO1899</f>
        <v>0</v>
      </c>
      <c r="AP1898" s="31">
        <f>AP1901+AP1903+AP1899</f>
        <v>0</v>
      </c>
      <c r="AQ1898" s="31">
        <f>AQ1901+AQ1903+AQ1899</f>
        <v>0</v>
      </c>
      <c r="AR1898" s="31">
        <f>AR1901+AR1903+AR1899</f>
        <v>0</v>
      </c>
      <c r="AS1898" s="31">
        <f t="shared" si="4502"/>
        <v>59529.136029999994</v>
      </c>
      <c r="AT1898" s="31">
        <f t="shared" si="4503"/>
        <v>65000</v>
      </c>
      <c r="AU1898" s="31">
        <f t="shared" si="4504"/>
        <v>0</v>
      </c>
      <c r="AV1898" s="31">
        <f>AV1901+AV1903+AV1899</f>
        <v>0</v>
      </c>
      <c r="AW1898" s="32"/>
      <c r="AX1898" s="32"/>
      <c r="AY1898" s="1"/>
      <c r="AZ1898" s="1"/>
      <c r="BA1898" s="1"/>
      <c r="BB1898" s="1"/>
      <c r="BC1898" s="1"/>
      <c r="BD1898" s="1"/>
      <c r="BE1898" s="1"/>
    </row>
    <row r="1899" ht="45">
      <c r="A1899" s="29" t="s">
        <v>598</v>
      </c>
      <c r="B1899" s="29" t="s">
        <v>74</v>
      </c>
      <c r="C1899" s="29" t="s">
        <v>329</v>
      </c>
      <c r="D1899" s="29" t="s">
        <v>730</v>
      </c>
      <c r="E1899" s="36"/>
      <c r="F1899" s="30" t="s">
        <v>731</v>
      </c>
      <c r="G1899" s="31"/>
      <c r="H1899" s="31"/>
      <c r="I1899" s="31"/>
      <c r="J1899" s="31"/>
      <c r="K1899" s="31"/>
      <c r="L1899" s="31"/>
      <c r="M1899" s="31"/>
      <c r="N1899" s="31"/>
      <c r="O1899" s="31"/>
      <c r="P1899" s="31">
        <f>P1900</f>
        <v>0</v>
      </c>
      <c r="Q1899" s="31">
        <f>Q1900</f>
        <v>0</v>
      </c>
      <c r="R1899" s="31">
        <f>R1900</f>
        <v>47.655029999999996</v>
      </c>
      <c r="S1899" s="31">
        <f>S1900</f>
        <v>0</v>
      </c>
      <c r="T1899" s="31">
        <f>T1900</f>
        <v>0</v>
      </c>
      <c r="U1899" s="31">
        <f>U1900</f>
        <v>0</v>
      </c>
      <c r="V1899" s="31">
        <f>V1900</f>
        <v>0</v>
      </c>
      <c r="W1899" s="31">
        <f>W1900</f>
        <v>0</v>
      </c>
      <c r="X1899" s="31">
        <f>X1900</f>
        <v>0</v>
      </c>
      <c r="Y1899" s="31">
        <f>Y1900</f>
        <v>0</v>
      </c>
      <c r="Z1899" s="31">
        <f>Z1900</f>
        <v>0</v>
      </c>
      <c r="AA1899" s="31">
        <f>AA1900</f>
        <v>0</v>
      </c>
      <c r="AB1899" s="31">
        <f>AB1900</f>
        <v>0</v>
      </c>
      <c r="AC1899" s="31">
        <f t="shared" si="4524"/>
        <v>47.655029999999996</v>
      </c>
      <c r="AD1899" s="31">
        <f t="shared" si="4525"/>
        <v>0</v>
      </c>
      <c r="AE1899" s="31">
        <f t="shared" si="4526"/>
        <v>0</v>
      </c>
      <c r="AF1899" s="31">
        <f>AF1900</f>
        <v>0</v>
      </c>
      <c r="AG1899" s="31">
        <f t="shared" si="4527"/>
        <v>47.655029999999996</v>
      </c>
      <c r="AH1899" s="31">
        <f t="shared" si="4528"/>
        <v>0</v>
      </c>
      <c r="AI1899" s="31">
        <f t="shared" si="4529"/>
        <v>0</v>
      </c>
      <c r="AJ1899" s="31">
        <f>AJ1900</f>
        <v>0</v>
      </c>
      <c r="AK1899" s="31">
        <f>AK1900</f>
        <v>0</v>
      </c>
      <c r="AL1899" s="31">
        <f>AL1900</f>
        <v>0</v>
      </c>
      <c r="AM1899" s="31">
        <f>AM1900</f>
        <v>0</v>
      </c>
      <c r="AN1899" s="31">
        <f>AN1900</f>
        <v>0</v>
      </c>
      <c r="AO1899" s="31">
        <f>AO1900</f>
        <v>0</v>
      </c>
      <c r="AP1899" s="31">
        <f>AP1900</f>
        <v>0</v>
      </c>
      <c r="AQ1899" s="31">
        <f>AQ1900</f>
        <v>0</v>
      </c>
      <c r="AR1899" s="31">
        <f>AR1900</f>
        <v>0</v>
      </c>
      <c r="AS1899" s="31">
        <f t="shared" si="4502"/>
        <v>47.655029999999996</v>
      </c>
      <c r="AT1899" s="31">
        <f t="shared" si="4503"/>
        <v>0</v>
      </c>
      <c r="AU1899" s="31">
        <f t="shared" si="4504"/>
        <v>0</v>
      </c>
      <c r="AV1899" s="31">
        <f>AV1900</f>
        <v>0</v>
      </c>
      <c r="AW1899" s="32"/>
      <c r="AX1899" s="32"/>
      <c r="AY1899" s="1"/>
      <c r="AZ1899" s="1"/>
      <c r="BA1899" s="1"/>
      <c r="BB1899" s="1"/>
      <c r="BC1899" s="1"/>
      <c r="BD1899" s="1"/>
      <c r="BE1899" s="1"/>
    </row>
    <row r="1900" ht="45">
      <c r="A1900" s="29" t="s">
        <v>598</v>
      </c>
      <c r="B1900" s="29" t="s">
        <v>74</v>
      </c>
      <c r="C1900" s="29" t="s">
        <v>329</v>
      </c>
      <c r="D1900" s="29" t="s">
        <v>730</v>
      </c>
      <c r="E1900" s="29" t="s">
        <v>335</v>
      </c>
      <c r="F1900" s="30" t="s">
        <v>336</v>
      </c>
      <c r="G1900" s="31"/>
      <c r="H1900" s="31"/>
      <c r="I1900" s="31"/>
      <c r="J1900" s="31"/>
      <c r="K1900" s="31"/>
      <c r="L1900" s="31"/>
      <c r="M1900" s="31"/>
      <c r="N1900" s="31"/>
      <c r="O1900" s="31"/>
      <c r="P1900" s="31"/>
      <c r="Q1900" s="31"/>
      <c r="R1900" s="31">
        <v>47.655029999999996</v>
      </c>
      <c r="S1900" s="31"/>
      <c r="T1900" s="31"/>
      <c r="U1900" s="31"/>
      <c r="V1900" s="31"/>
      <c r="W1900" s="31"/>
      <c r="X1900" s="31"/>
      <c r="Y1900" s="31"/>
      <c r="Z1900" s="31"/>
      <c r="AA1900" s="31"/>
      <c r="AB1900" s="31"/>
      <c r="AC1900" s="31">
        <f t="shared" si="4524"/>
        <v>47.655029999999996</v>
      </c>
      <c r="AD1900" s="31">
        <f t="shared" si="4525"/>
        <v>0</v>
      </c>
      <c r="AE1900" s="31">
        <f t="shared" si="4526"/>
        <v>0</v>
      </c>
      <c r="AF1900" s="31"/>
      <c r="AG1900" s="31">
        <f t="shared" si="4527"/>
        <v>47.655029999999996</v>
      </c>
      <c r="AH1900" s="31">
        <f t="shared" si="4528"/>
        <v>0</v>
      </c>
      <c r="AI1900" s="31">
        <f t="shared" si="4529"/>
        <v>0</v>
      </c>
      <c r="AJ1900" s="31"/>
      <c r="AK1900" s="31"/>
      <c r="AL1900" s="31"/>
      <c r="AM1900" s="31"/>
      <c r="AN1900" s="31"/>
      <c r="AO1900" s="31"/>
      <c r="AP1900" s="31"/>
      <c r="AQ1900" s="31"/>
      <c r="AR1900" s="31"/>
      <c r="AS1900" s="31">
        <f t="shared" si="4502"/>
        <v>47.655029999999996</v>
      </c>
      <c r="AT1900" s="31">
        <f t="shared" si="4503"/>
        <v>0</v>
      </c>
      <c r="AU1900" s="31">
        <f t="shared" si="4504"/>
        <v>0</v>
      </c>
      <c r="AV1900" s="31"/>
      <c r="AW1900" s="32"/>
      <c r="AX1900" s="32"/>
      <c r="AY1900" s="1"/>
      <c r="AZ1900" s="1"/>
      <c r="BA1900" s="1"/>
      <c r="BB1900" s="1"/>
      <c r="BC1900" s="1"/>
      <c r="BD1900" s="1"/>
      <c r="BE1900" s="1"/>
    </row>
    <row r="1901" ht="30">
      <c r="A1901" s="29" t="s">
        <v>598</v>
      </c>
      <c r="B1901" s="29" t="s">
        <v>74</v>
      </c>
      <c r="C1901" s="29" t="s">
        <v>329</v>
      </c>
      <c r="D1901" s="29" t="s">
        <v>732</v>
      </c>
      <c r="E1901" s="36"/>
      <c r="F1901" s="30" t="s">
        <v>733</v>
      </c>
      <c r="G1901" s="31">
        <f t="shared" si="4505"/>
        <v>33334.599999999999</v>
      </c>
      <c r="H1901" s="31">
        <f t="shared" si="4506"/>
        <v>65000</v>
      </c>
      <c r="I1901" s="31">
        <f t="shared" si="4507"/>
        <v>0</v>
      </c>
      <c r="J1901" s="31">
        <f t="shared" si="4508"/>
        <v>0</v>
      </c>
      <c r="K1901" s="31">
        <f t="shared" si="4509"/>
        <v>0</v>
      </c>
      <c r="L1901" s="31">
        <f t="shared" si="4510"/>
        <v>0</v>
      </c>
      <c r="M1901" s="31">
        <f t="shared" si="4436"/>
        <v>33334.599999999999</v>
      </c>
      <c r="N1901" s="31">
        <f t="shared" si="4437"/>
        <v>65000</v>
      </c>
      <c r="O1901" s="31">
        <f t="shared" si="4438"/>
        <v>0</v>
      </c>
      <c r="P1901" s="31">
        <f t="shared" si="4511"/>
        <v>0</v>
      </c>
      <c r="Q1901" s="31">
        <f t="shared" si="4512"/>
        <v>0</v>
      </c>
      <c r="R1901" s="31">
        <f t="shared" si="4513"/>
        <v>0</v>
      </c>
      <c r="S1901" s="31">
        <f t="shared" si="4514"/>
        <v>0</v>
      </c>
      <c r="T1901" s="31">
        <f t="shared" si="4515"/>
        <v>0</v>
      </c>
      <c r="U1901" s="31">
        <f t="shared" si="4516"/>
        <v>0</v>
      </c>
      <c r="V1901" s="31">
        <f t="shared" si="4517"/>
        <v>0</v>
      </c>
      <c r="W1901" s="31">
        <f t="shared" si="4518"/>
        <v>0</v>
      </c>
      <c r="X1901" s="31">
        <f t="shared" si="4519"/>
        <v>0</v>
      </c>
      <c r="Y1901" s="31">
        <f t="shared" si="4520"/>
        <v>0</v>
      </c>
      <c r="Z1901" s="31">
        <f t="shared" si="4521"/>
        <v>0</v>
      </c>
      <c r="AA1901" s="31">
        <f t="shared" si="4522"/>
        <v>0</v>
      </c>
      <c r="AB1901" s="31">
        <f t="shared" si="4523"/>
        <v>0</v>
      </c>
      <c r="AC1901" s="31">
        <f t="shared" si="4524"/>
        <v>33334.599999999999</v>
      </c>
      <c r="AD1901" s="31">
        <f t="shared" si="4525"/>
        <v>65000</v>
      </c>
      <c r="AE1901" s="31">
        <f t="shared" si="4526"/>
        <v>0</v>
      </c>
      <c r="AF1901" s="31">
        <f>AF1902</f>
        <v>0</v>
      </c>
      <c r="AG1901" s="31">
        <f t="shared" si="4527"/>
        <v>33334.599999999999</v>
      </c>
      <c r="AH1901" s="31">
        <f t="shared" si="4528"/>
        <v>65000</v>
      </c>
      <c r="AI1901" s="31">
        <f t="shared" si="4529"/>
        <v>0</v>
      </c>
      <c r="AJ1901" s="31">
        <f>AJ1902</f>
        <v>0</v>
      </c>
      <c r="AK1901" s="31">
        <f>AK1902</f>
        <v>0</v>
      </c>
      <c r="AL1901" s="31">
        <f>AL1902</f>
        <v>0</v>
      </c>
      <c r="AM1901" s="31">
        <f>AM1902</f>
        <v>0</v>
      </c>
      <c r="AN1901" s="31">
        <f>AN1902</f>
        <v>0</v>
      </c>
      <c r="AO1901" s="31">
        <f>AO1902</f>
        <v>0</v>
      </c>
      <c r="AP1901" s="31">
        <f>AP1902</f>
        <v>0</v>
      </c>
      <c r="AQ1901" s="31">
        <f>AQ1902</f>
        <v>0</v>
      </c>
      <c r="AR1901" s="31">
        <f>AR1902</f>
        <v>0</v>
      </c>
      <c r="AS1901" s="31">
        <f t="shared" si="4502"/>
        <v>33334.599999999999</v>
      </c>
      <c r="AT1901" s="31">
        <f t="shared" si="4503"/>
        <v>65000</v>
      </c>
      <c r="AU1901" s="31">
        <f t="shared" si="4504"/>
        <v>0</v>
      </c>
      <c r="AV1901" s="31">
        <f>AV1902</f>
        <v>0</v>
      </c>
      <c r="AW1901" s="32"/>
      <c r="AX1901" s="32"/>
      <c r="AY1901" s="1"/>
      <c r="AZ1901" s="1"/>
      <c r="BA1901" s="1"/>
      <c r="BB1901" s="1"/>
      <c r="BC1901" s="1"/>
      <c r="BD1901" s="1"/>
      <c r="BE1901" s="1"/>
    </row>
    <row r="1902" ht="30">
      <c r="A1902" s="29" t="s">
        <v>598</v>
      </c>
      <c r="B1902" s="29" t="s">
        <v>74</v>
      </c>
      <c r="C1902" s="29" t="s">
        <v>329</v>
      </c>
      <c r="D1902" s="29" t="s">
        <v>732</v>
      </c>
      <c r="E1902" s="29" t="s">
        <v>335</v>
      </c>
      <c r="F1902" s="30" t="s">
        <v>336</v>
      </c>
      <c r="G1902" s="31">
        <v>33334.599999999999</v>
      </c>
      <c r="H1902" s="31">
        <v>65000</v>
      </c>
      <c r="I1902" s="31"/>
      <c r="J1902" s="31"/>
      <c r="K1902" s="31"/>
      <c r="L1902" s="31"/>
      <c r="M1902" s="31">
        <f t="shared" si="4436"/>
        <v>33334.599999999999</v>
      </c>
      <c r="N1902" s="31">
        <f t="shared" si="4437"/>
        <v>65000</v>
      </c>
      <c r="O1902" s="31">
        <f t="shared" si="4438"/>
        <v>0</v>
      </c>
      <c r="P1902" s="31"/>
      <c r="Q1902" s="31"/>
      <c r="R1902" s="31"/>
      <c r="S1902" s="31"/>
      <c r="T1902" s="31"/>
      <c r="U1902" s="31"/>
      <c r="V1902" s="31"/>
      <c r="W1902" s="31"/>
      <c r="X1902" s="31"/>
      <c r="Y1902" s="31"/>
      <c r="Z1902" s="31"/>
      <c r="AA1902" s="31"/>
      <c r="AB1902" s="31"/>
      <c r="AC1902" s="31">
        <f t="shared" si="4524"/>
        <v>33334.599999999999</v>
      </c>
      <c r="AD1902" s="31">
        <f t="shared" si="4525"/>
        <v>65000</v>
      </c>
      <c r="AE1902" s="31">
        <f t="shared" si="4526"/>
        <v>0</v>
      </c>
      <c r="AF1902" s="31"/>
      <c r="AG1902" s="31">
        <f t="shared" si="4527"/>
        <v>33334.599999999999</v>
      </c>
      <c r="AH1902" s="31">
        <f t="shared" si="4528"/>
        <v>65000</v>
      </c>
      <c r="AI1902" s="31">
        <f t="shared" si="4529"/>
        <v>0</v>
      </c>
      <c r="AJ1902" s="31"/>
      <c r="AK1902" s="31"/>
      <c r="AL1902" s="31"/>
      <c r="AM1902" s="31"/>
      <c r="AN1902" s="31"/>
      <c r="AO1902" s="31"/>
      <c r="AP1902" s="31"/>
      <c r="AQ1902" s="31"/>
      <c r="AR1902" s="31"/>
      <c r="AS1902" s="31">
        <f t="shared" si="4502"/>
        <v>33334.599999999999</v>
      </c>
      <c r="AT1902" s="31">
        <f t="shared" si="4503"/>
        <v>65000</v>
      </c>
      <c r="AU1902" s="31">
        <f t="shared" si="4504"/>
        <v>0</v>
      </c>
      <c r="AV1902" s="31"/>
      <c r="AW1902" s="32"/>
      <c r="AX1902" s="32"/>
      <c r="AY1902" s="1"/>
      <c r="AZ1902" s="1"/>
      <c r="BA1902" s="1"/>
      <c r="BB1902" s="1"/>
      <c r="BC1902" s="1"/>
      <c r="BD1902" s="1"/>
      <c r="BE1902" s="1"/>
    </row>
    <row r="1903" ht="31.5">
      <c r="A1903" s="29" t="s">
        <v>598</v>
      </c>
      <c r="B1903" s="29" t="s">
        <v>74</v>
      </c>
      <c r="C1903" s="29" t="s">
        <v>329</v>
      </c>
      <c r="D1903" s="29" t="s">
        <v>734</v>
      </c>
      <c r="E1903" s="29"/>
      <c r="F1903" s="30" t="s">
        <v>735</v>
      </c>
      <c r="G1903" s="31"/>
      <c r="H1903" s="31"/>
      <c r="I1903" s="31"/>
      <c r="J1903" s="31"/>
      <c r="K1903" s="31"/>
      <c r="L1903" s="31"/>
      <c r="M1903" s="31"/>
      <c r="N1903" s="31"/>
      <c r="O1903" s="31"/>
      <c r="P1903" s="31">
        <f t="shared" si="4511"/>
        <v>0</v>
      </c>
      <c r="Q1903" s="31">
        <f t="shared" si="4512"/>
        <v>0</v>
      </c>
      <c r="R1903" s="31">
        <f t="shared" si="4513"/>
        <v>26162.946</v>
      </c>
      <c r="S1903" s="31">
        <f t="shared" si="4514"/>
        <v>0</v>
      </c>
      <c r="T1903" s="31">
        <f t="shared" si="4515"/>
        <v>0</v>
      </c>
      <c r="U1903" s="31">
        <f t="shared" si="4516"/>
        <v>0</v>
      </c>
      <c r="V1903" s="31">
        <f t="shared" si="4517"/>
        <v>0</v>
      </c>
      <c r="W1903" s="31">
        <f t="shared" si="4518"/>
        <v>0</v>
      </c>
      <c r="X1903" s="31">
        <f t="shared" si="4519"/>
        <v>0</v>
      </c>
      <c r="Y1903" s="31">
        <f t="shared" si="4520"/>
        <v>0</v>
      </c>
      <c r="Z1903" s="31">
        <f t="shared" si="4521"/>
        <v>0</v>
      </c>
      <c r="AA1903" s="31">
        <f t="shared" si="4522"/>
        <v>0</v>
      </c>
      <c r="AB1903" s="31">
        <f t="shared" si="4523"/>
        <v>0</v>
      </c>
      <c r="AC1903" s="31">
        <f t="shared" si="4524"/>
        <v>26162.946</v>
      </c>
      <c r="AD1903" s="31">
        <f t="shared" si="4525"/>
        <v>0</v>
      </c>
      <c r="AE1903" s="31">
        <f t="shared" si="4526"/>
        <v>0</v>
      </c>
      <c r="AF1903" s="31">
        <f>AF1904</f>
        <v>0</v>
      </c>
      <c r="AG1903" s="31">
        <f t="shared" si="4527"/>
        <v>26162.946</v>
      </c>
      <c r="AH1903" s="31">
        <f t="shared" si="4528"/>
        <v>0</v>
      </c>
      <c r="AI1903" s="31">
        <f t="shared" si="4529"/>
        <v>0</v>
      </c>
      <c r="AJ1903" s="31">
        <f>AJ1904</f>
        <v>0</v>
      </c>
      <c r="AK1903" s="31">
        <f>AK1904</f>
        <v>-16.065000000000001</v>
      </c>
      <c r="AL1903" s="31">
        <f>AL1904</f>
        <v>0</v>
      </c>
      <c r="AM1903" s="31">
        <f>AM1904</f>
        <v>0</v>
      </c>
      <c r="AN1903" s="31">
        <f>AN1904</f>
        <v>0</v>
      </c>
      <c r="AO1903" s="31">
        <f>AO1904</f>
        <v>0</v>
      </c>
      <c r="AP1903" s="31">
        <f>AP1904</f>
        <v>0</v>
      </c>
      <c r="AQ1903" s="31">
        <f>AQ1904</f>
        <v>0</v>
      </c>
      <c r="AR1903" s="31">
        <f>AR1904</f>
        <v>0</v>
      </c>
      <c r="AS1903" s="31">
        <f t="shared" si="4502"/>
        <v>26146.881000000001</v>
      </c>
      <c r="AT1903" s="31">
        <f t="shared" si="4503"/>
        <v>0</v>
      </c>
      <c r="AU1903" s="31">
        <f t="shared" si="4504"/>
        <v>0</v>
      </c>
      <c r="AV1903" s="31">
        <f>AV1904</f>
        <v>0</v>
      </c>
      <c r="AW1903" s="32"/>
      <c r="AX1903" s="32"/>
      <c r="AY1903" s="1"/>
      <c r="AZ1903" s="1"/>
      <c r="BA1903" s="1"/>
      <c r="BB1903" s="1"/>
      <c r="BC1903" s="1"/>
      <c r="BD1903" s="1"/>
      <c r="BE1903" s="1"/>
    </row>
    <row r="1904" ht="31.5">
      <c r="A1904" s="29" t="s">
        <v>598</v>
      </c>
      <c r="B1904" s="29" t="s">
        <v>74</v>
      </c>
      <c r="C1904" s="29" t="s">
        <v>329</v>
      </c>
      <c r="D1904" s="29" t="s">
        <v>734</v>
      </c>
      <c r="E1904" s="29" t="s">
        <v>335</v>
      </c>
      <c r="F1904" s="30" t="s">
        <v>336</v>
      </c>
      <c r="G1904" s="31"/>
      <c r="H1904" s="31"/>
      <c r="I1904" s="31"/>
      <c r="J1904" s="31"/>
      <c r="K1904" s="31"/>
      <c r="L1904" s="31"/>
      <c r="M1904" s="31"/>
      <c r="N1904" s="31"/>
      <c r="O1904" s="31"/>
      <c r="P1904" s="31"/>
      <c r="Q1904" s="31"/>
      <c r="R1904" s="31">
        <v>26162.946</v>
      </c>
      <c r="S1904" s="31"/>
      <c r="T1904" s="31"/>
      <c r="U1904" s="31"/>
      <c r="V1904" s="31"/>
      <c r="W1904" s="31"/>
      <c r="X1904" s="31"/>
      <c r="Y1904" s="31"/>
      <c r="Z1904" s="31"/>
      <c r="AA1904" s="31"/>
      <c r="AB1904" s="31"/>
      <c r="AC1904" s="31">
        <f t="shared" si="4524"/>
        <v>26162.946</v>
      </c>
      <c r="AD1904" s="31">
        <f t="shared" si="4525"/>
        <v>0</v>
      </c>
      <c r="AE1904" s="31">
        <f t="shared" si="4526"/>
        <v>0</v>
      </c>
      <c r="AF1904" s="31"/>
      <c r="AG1904" s="31">
        <f t="shared" si="4527"/>
        <v>26162.946</v>
      </c>
      <c r="AH1904" s="31">
        <f t="shared" si="4528"/>
        <v>0</v>
      </c>
      <c r="AI1904" s="31">
        <f t="shared" si="4529"/>
        <v>0</v>
      </c>
      <c r="AJ1904" s="31"/>
      <c r="AK1904" s="31">
        <v>-16.065000000000001</v>
      </c>
      <c r="AL1904" s="31"/>
      <c r="AM1904" s="31"/>
      <c r="AN1904" s="31"/>
      <c r="AO1904" s="31"/>
      <c r="AP1904" s="31"/>
      <c r="AQ1904" s="31"/>
      <c r="AR1904" s="31"/>
      <c r="AS1904" s="31">
        <f t="shared" si="4502"/>
        <v>26146.881000000001</v>
      </c>
      <c r="AT1904" s="31">
        <f t="shared" si="4503"/>
        <v>0</v>
      </c>
      <c r="AU1904" s="31">
        <f t="shared" si="4504"/>
        <v>0</v>
      </c>
      <c r="AV1904" s="31"/>
      <c r="AW1904" s="32"/>
      <c r="AX1904" s="32"/>
      <c r="AY1904" s="1"/>
      <c r="AZ1904" s="1"/>
      <c r="BA1904" s="1"/>
      <c r="BB1904" s="1"/>
      <c r="BC1904" s="1"/>
      <c r="BD1904" s="1"/>
      <c r="BE1904" s="1"/>
    </row>
    <row r="1905" hidden="1">
      <c r="A1905" s="29" t="s">
        <v>598</v>
      </c>
      <c r="B1905" s="29" t="s">
        <v>74</v>
      </c>
      <c r="C1905" s="29" t="s">
        <v>329</v>
      </c>
      <c r="D1905" s="29" t="s">
        <v>309</v>
      </c>
      <c r="E1905" s="29"/>
      <c r="F1905" s="30" t="s">
        <v>34</v>
      </c>
      <c r="G1905" s="31">
        <f t="shared" si="4505"/>
        <v>646465.60000000009</v>
      </c>
      <c r="H1905" s="31">
        <f t="shared" si="4506"/>
        <v>752504.90000000002</v>
      </c>
      <c r="I1905" s="31">
        <f t="shared" si="4507"/>
        <v>887269.30000000005</v>
      </c>
      <c r="J1905" s="31">
        <f t="shared" si="4508"/>
        <v>0</v>
      </c>
      <c r="K1905" s="31">
        <f t="shared" si="4509"/>
        <v>0</v>
      </c>
      <c r="L1905" s="31">
        <f t="shared" si="4510"/>
        <v>0</v>
      </c>
      <c r="M1905" s="31">
        <f t="shared" si="4436"/>
        <v>646465.60000000009</v>
      </c>
      <c r="N1905" s="31">
        <f t="shared" si="4437"/>
        <v>752504.90000000002</v>
      </c>
      <c r="O1905" s="31">
        <f t="shared" si="4438"/>
        <v>887269.30000000005</v>
      </c>
      <c r="P1905" s="31">
        <f t="shared" si="4511"/>
        <v>0</v>
      </c>
      <c r="Q1905" s="31">
        <f t="shared" si="4512"/>
        <v>0</v>
      </c>
      <c r="R1905" s="31">
        <f t="shared" si="4513"/>
        <v>-16.744</v>
      </c>
      <c r="S1905" s="31">
        <f t="shared" si="4514"/>
        <v>-89196.339000000007</v>
      </c>
      <c r="T1905" s="31">
        <f t="shared" si="4515"/>
        <v>0</v>
      </c>
      <c r="U1905" s="31">
        <f t="shared" si="4516"/>
        <v>0</v>
      </c>
      <c r="V1905" s="31">
        <f t="shared" si="4517"/>
        <v>0</v>
      </c>
      <c r="W1905" s="31">
        <f t="shared" si="4518"/>
        <v>0</v>
      </c>
      <c r="X1905" s="31">
        <f t="shared" si="4519"/>
        <v>0</v>
      </c>
      <c r="Y1905" s="31">
        <f t="shared" si="4520"/>
        <v>0</v>
      </c>
      <c r="Z1905" s="31">
        <f t="shared" si="4521"/>
        <v>0</v>
      </c>
      <c r="AA1905" s="31">
        <f t="shared" si="4522"/>
        <v>89196.339000000007</v>
      </c>
      <c r="AB1905" s="31">
        <f t="shared" si="4523"/>
        <v>0</v>
      </c>
      <c r="AC1905" s="31">
        <f t="shared" si="4524"/>
        <v>557252.51700000011</v>
      </c>
      <c r="AD1905" s="31">
        <f t="shared" si="4525"/>
        <v>752504.90000000002</v>
      </c>
      <c r="AE1905" s="31">
        <f t="shared" si="4526"/>
        <v>976465.63900000008</v>
      </c>
      <c r="AF1905" s="31">
        <f t="shared" ref="AF1905:AF1907" si="4530">AF1906</f>
        <v>0</v>
      </c>
      <c r="AG1905" s="31">
        <f t="shared" si="4527"/>
        <v>557252.51700000011</v>
      </c>
      <c r="AH1905" s="31">
        <f t="shared" si="4528"/>
        <v>752504.90000000002</v>
      </c>
      <c r="AI1905" s="31">
        <f t="shared" si="4529"/>
        <v>976465.63900000008</v>
      </c>
      <c r="AJ1905" s="31">
        <f t="shared" ref="AJ1905:AJ1907" si="4531">AJ1906</f>
        <v>0</v>
      </c>
      <c r="AK1905" s="31">
        <f t="shared" ref="AK1905:AK1907" si="4532">AK1906</f>
        <v>0</v>
      </c>
      <c r="AL1905" s="31">
        <f t="shared" ref="AL1905:AL1907" si="4533">AL1906</f>
        <v>0</v>
      </c>
      <c r="AM1905" s="31">
        <f t="shared" ref="AM1905:AM1907" si="4534">AM1906</f>
        <v>0</v>
      </c>
      <c r="AN1905" s="31">
        <f t="shared" ref="AN1905:AN1907" si="4535">AN1906</f>
        <v>0</v>
      </c>
      <c r="AO1905" s="31">
        <f t="shared" ref="AO1905:AO1907" si="4536">AO1906</f>
        <v>0</v>
      </c>
      <c r="AP1905" s="31">
        <f t="shared" ref="AP1905:AP1907" si="4537">AP1906</f>
        <v>0</v>
      </c>
      <c r="AQ1905" s="31">
        <f t="shared" ref="AQ1905:AQ1907" si="4538">AQ1906</f>
        <v>0</v>
      </c>
      <c r="AR1905" s="31">
        <f t="shared" ref="AR1905:AR1907" si="4539">AR1906</f>
        <v>0</v>
      </c>
      <c r="AS1905" s="31">
        <f t="shared" si="4502"/>
        <v>557252.51700000011</v>
      </c>
      <c r="AT1905" s="31">
        <f t="shared" si="4503"/>
        <v>752504.90000000002</v>
      </c>
      <c r="AU1905" s="31">
        <f t="shared" si="4504"/>
        <v>976465.63900000008</v>
      </c>
      <c r="AV1905" s="31">
        <f t="shared" ref="AV1905:AV1907" si="4540">AV1906</f>
        <v>0</v>
      </c>
      <c r="AW1905" s="32">
        <v>0</v>
      </c>
      <c r="AX1905" s="32"/>
      <c r="AY1905" s="1" t="s">
        <v>152</v>
      </c>
      <c r="AZ1905" s="1"/>
      <c r="BA1905" s="1"/>
      <c r="BB1905" s="1"/>
      <c r="BC1905" s="1"/>
      <c r="BD1905" s="1"/>
      <c r="BE1905" s="1"/>
    </row>
    <row r="1906" ht="63">
      <c r="A1906" s="29" t="s">
        <v>598</v>
      </c>
      <c r="B1906" s="29" t="s">
        <v>74</v>
      </c>
      <c r="C1906" s="29" t="s">
        <v>329</v>
      </c>
      <c r="D1906" s="29" t="s">
        <v>322</v>
      </c>
      <c r="E1906" s="29"/>
      <c r="F1906" s="30" t="s">
        <v>323</v>
      </c>
      <c r="G1906" s="31">
        <f t="shared" si="4505"/>
        <v>646465.60000000009</v>
      </c>
      <c r="H1906" s="31">
        <f t="shared" si="4506"/>
        <v>752504.90000000002</v>
      </c>
      <c r="I1906" s="31">
        <f t="shared" si="4507"/>
        <v>887269.30000000005</v>
      </c>
      <c r="J1906" s="31">
        <f t="shared" si="4508"/>
        <v>0</v>
      </c>
      <c r="K1906" s="31">
        <f t="shared" si="4509"/>
        <v>0</v>
      </c>
      <c r="L1906" s="31">
        <f t="shared" si="4510"/>
        <v>0</v>
      </c>
      <c r="M1906" s="31">
        <f t="shared" si="4436"/>
        <v>646465.60000000009</v>
      </c>
      <c r="N1906" s="31">
        <f t="shared" si="4437"/>
        <v>752504.90000000002</v>
      </c>
      <c r="O1906" s="31">
        <f t="shared" si="4438"/>
        <v>887269.30000000005</v>
      </c>
      <c r="P1906" s="31">
        <f t="shared" si="4511"/>
        <v>0</v>
      </c>
      <c r="Q1906" s="31">
        <f t="shared" si="4512"/>
        <v>0</v>
      </c>
      <c r="R1906" s="31">
        <f t="shared" si="4513"/>
        <v>-16.744</v>
      </c>
      <c r="S1906" s="31">
        <f t="shared" si="4514"/>
        <v>-89196.339000000007</v>
      </c>
      <c r="T1906" s="31">
        <f t="shared" si="4515"/>
        <v>0</v>
      </c>
      <c r="U1906" s="31">
        <f t="shared" si="4516"/>
        <v>0</v>
      </c>
      <c r="V1906" s="31">
        <f t="shared" si="4517"/>
        <v>0</v>
      </c>
      <c r="W1906" s="31">
        <f t="shared" si="4518"/>
        <v>0</v>
      </c>
      <c r="X1906" s="31">
        <f t="shared" si="4519"/>
        <v>0</v>
      </c>
      <c r="Y1906" s="31">
        <f t="shared" si="4520"/>
        <v>0</v>
      </c>
      <c r="Z1906" s="31">
        <f t="shared" si="4521"/>
        <v>0</v>
      </c>
      <c r="AA1906" s="31">
        <f t="shared" si="4522"/>
        <v>89196.339000000007</v>
      </c>
      <c r="AB1906" s="31">
        <f t="shared" si="4523"/>
        <v>0</v>
      </c>
      <c r="AC1906" s="31">
        <f t="shared" si="4524"/>
        <v>557252.51700000011</v>
      </c>
      <c r="AD1906" s="31">
        <f t="shared" si="4525"/>
        <v>752504.90000000002</v>
      </c>
      <c r="AE1906" s="31">
        <f t="shared" si="4526"/>
        <v>976465.63900000008</v>
      </c>
      <c r="AF1906" s="31">
        <f t="shared" si="4530"/>
        <v>0</v>
      </c>
      <c r="AG1906" s="31">
        <f t="shared" si="4527"/>
        <v>557252.51700000011</v>
      </c>
      <c r="AH1906" s="31">
        <f t="shared" si="4528"/>
        <v>752504.90000000002</v>
      </c>
      <c r="AI1906" s="31">
        <f t="shared" si="4529"/>
        <v>976465.63900000008</v>
      </c>
      <c r="AJ1906" s="31">
        <f t="shared" si="4531"/>
        <v>0</v>
      </c>
      <c r="AK1906" s="31">
        <f t="shared" si="4532"/>
        <v>0</v>
      </c>
      <c r="AL1906" s="31">
        <f t="shared" si="4533"/>
        <v>0</v>
      </c>
      <c r="AM1906" s="31">
        <f t="shared" si="4534"/>
        <v>0</v>
      </c>
      <c r="AN1906" s="31">
        <f t="shared" si="4535"/>
        <v>0</v>
      </c>
      <c r="AO1906" s="31">
        <f t="shared" si="4536"/>
        <v>0</v>
      </c>
      <c r="AP1906" s="31">
        <f t="shared" si="4537"/>
        <v>0</v>
      </c>
      <c r="AQ1906" s="31">
        <f t="shared" si="4538"/>
        <v>0</v>
      </c>
      <c r="AR1906" s="31">
        <f t="shared" si="4539"/>
        <v>0</v>
      </c>
      <c r="AS1906" s="31">
        <f t="shared" si="4502"/>
        <v>557252.51700000011</v>
      </c>
      <c r="AT1906" s="31">
        <f t="shared" si="4503"/>
        <v>752504.90000000002</v>
      </c>
      <c r="AU1906" s="31">
        <f t="shared" si="4504"/>
        <v>976465.63900000008</v>
      </c>
      <c r="AV1906" s="31">
        <f t="shared" si="4540"/>
        <v>0</v>
      </c>
      <c r="AW1906" s="32"/>
      <c r="AX1906" s="32"/>
      <c r="AY1906" s="1"/>
      <c r="AZ1906" s="1"/>
      <c r="BA1906" s="1"/>
      <c r="BB1906" s="1"/>
      <c r="BC1906" s="1"/>
      <c r="BD1906" s="1"/>
      <c r="BE1906" s="1"/>
    </row>
    <row r="1907" ht="63">
      <c r="A1907" s="29" t="s">
        <v>598</v>
      </c>
      <c r="B1907" s="29" t="s">
        <v>74</v>
      </c>
      <c r="C1907" s="29" t="s">
        <v>329</v>
      </c>
      <c r="D1907" s="29" t="s">
        <v>325</v>
      </c>
      <c r="E1907" s="29"/>
      <c r="F1907" s="30" t="s">
        <v>326</v>
      </c>
      <c r="G1907" s="31">
        <f t="shared" si="4505"/>
        <v>646465.60000000009</v>
      </c>
      <c r="H1907" s="31">
        <f t="shared" si="4506"/>
        <v>752504.90000000002</v>
      </c>
      <c r="I1907" s="31">
        <f t="shared" si="4507"/>
        <v>887269.30000000005</v>
      </c>
      <c r="J1907" s="31">
        <f t="shared" si="4508"/>
        <v>0</v>
      </c>
      <c r="K1907" s="31">
        <f t="shared" si="4509"/>
        <v>0</v>
      </c>
      <c r="L1907" s="31">
        <f t="shared" si="4510"/>
        <v>0</v>
      </c>
      <c r="M1907" s="31">
        <f t="shared" si="4436"/>
        <v>646465.60000000009</v>
      </c>
      <c r="N1907" s="31">
        <f t="shared" si="4437"/>
        <v>752504.90000000002</v>
      </c>
      <c r="O1907" s="31">
        <f t="shared" si="4438"/>
        <v>887269.30000000005</v>
      </c>
      <c r="P1907" s="31">
        <f t="shared" si="4511"/>
        <v>0</v>
      </c>
      <c r="Q1907" s="31">
        <f t="shared" si="4512"/>
        <v>0</v>
      </c>
      <c r="R1907" s="31">
        <f t="shared" si="4513"/>
        <v>-16.744</v>
      </c>
      <c r="S1907" s="31">
        <f t="shared" si="4514"/>
        <v>-89196.339000000007</v>
      </c>
      <c r="T1907" s="31">
        <f t="shared" si="4515"/>
        <v>0</v>
      </c>
      <c r="U1907" s="31">
        <f t="shared" si="4516"/>
        <v>0</v>
      </c>
      <c r="V1907" s="31">
        <f t="shared" si="4517"/>
        <v>0</v>
      </c>
      <c r="W1907" s="31">
        <f t="shared" si="4518"/>
        <v>0</v>
      </c>
      <c r="X1907" s="31">
        <f t="shared" si="4519"/>
        <v>0</v>
      </c>
      <c r="Y1907" s="31">
        <f t="shared" si="4520"/>
        <v>0</v>
      </c>
      <c r="Z1907" s="31">
        <f t="shared" si="4521"/>
        <v>0</v>
      </c>
      <c r="AA1907" s="31">
        <f t="shared" si="4522"/>
        <v>89196.339000000007</v>
      </c>
      <c r="AB1907" s="31">
        <f t="shared" si="4523"/>
        <v>0</v>
      </c>
      <c r="AC1907" s="31">
        <f t="shared" si="4524"/>
        <v>557252.51700000011</v>
      </c>
      <c r="AD1907" s="31">
        <f t="shared" si="4525"/>
        <v>752504.90000000002</v>
      </c>
      <c r="AE1907" s="31">
        <f t="shared" si="4526"/>
        <v>976465.63900000008</v>
      </c>
      <c r="AF1907" s="31">
        <f t="shared" si="4530"/>
        <v>0</v>
      </c>
      <c r="AG1907" s="31">
        <f t="shared" si="4527"/>
        <v>557252.51700000011</v>
      </c>
      <c r="AH1907" s="31">
        <f t="shared" si="4528"/>
        <v>752504.90000000002</v>
      </c>
      <c r="AI1907" s="31">
        <f t="shared" si="4529"/>
        <v>976465.63900000008</v>
      </c>
      <c r="AJ1907" s="31">
        <f t="shared" si="4531"/>
        <v>0</v>
      </c>
      <c r="AK1907" s="31">
        <f t="shared" si="4532"/>
        <v>0</v>
      </c>
      <c r="AL1907" s="31">
        <f t="shared" si="4533"/>
        <v>0</v>
      </c>
      <c r="AM1907" s="31">
        <f t="shared" si="4534"/>
        <v>0</v>
      </c>
      <c r="AN1907" s="31">
        <f t="shared" si="4535"/>
        <v>0</v>
      </c>
      <c r="AO1907" s="31">
        <f t="shared" si="4536"/>
        <v>0</v>
      </c>
      <c r="AP1907" s="31">
        <f t="shared" si="4537"/>
        <v>0</v>
      </c>
      <c r="AQ1907" s="31">
        <f t="shared" si="4538"/>
        <v>0</v>
      </c>
      <c r="AR1907" s="31">
        <f t="shared" si="4539"/>
        <v>0</v>
      </c>
      <c r="AS1907" s="31">
        <f t="shared" si="4502"/>
        <v>557252.51700000011</v>
      </c>
      <c r="AT1907" s="31">
        <f t="shared" si="4503"/>
        <v>752504.90000000002</v>
      </c>
      <c r="AU1907" s="31">
        <f t="shared" si="4504"/>
        <v>976465.63900000008</v>
      </c>
      <c r="AV1907" s="31">
        <f t="shared" si="4540"/>
        <v>0</v>
      </c>
      <c r="AW1907" s="32"/>
      <c r="AX1907" s="32"/>
      <c r="AY1907" s="1"/>
      <c r="AZ1907" s="1"/>
      <c r="BA1907" s="1"/>
      <c r="BB1907" s="1"/>
      <c r="BC1907" s="1"/>
      <c r="BD1907" s="1"/>
      <c r="BE1907" s="1"/>
    </row>
    <row r="1908" ht="31.5">
      <c r="A1908" s="29" t="s">
        <v>598</v>
      </c>
      <c r="B1908" s="29" t="s">
        <v>74</v>
      </c>
      <c r="C1908" s="29" t="s">
        <v>329</v>
      </c>
      <c r="D1908" s="29" t="s">
        <v>325</v>
      </c>
      <c r="E1908" s="29" t="s">
        <v>39</v>
      </c>
      <c r="F1908" s="30" t="s">
        <v>40</v>
      </c>
      <c r="G1908" s="31">
        <f>631561.3+1745.9+13158.4</f>
        <v>646465.60000000009</v>
      </c>
      <c r="H1908" s="31">
        <f>752504.9</f>
        <v>752504.90000000002</v>
      </c>
      <c r="I1908" s="31">
        <f>887269.3</f>
        <v>887269.30000000005</v>
      </c>
      <c r="J1908" s="31"/>
      <c r="K1908" s="31"/>
      <c r="L1908" s="31"/>
      <c r="M1908" s="31">
        <f t="shared" si="4436"/>
        <v>646465.60000000009</v>
      </c>
      <c r="N1908" s="31">
        <f t="shared" si="4437"/>
        <v>752504.90000000002</v>
      </c>
      <c r="O1908" s="31">
        <f t="shared" si="4438"/>
        <v>887269.30000000005</v>
      </c>
      <c r="P1908" s="31"/>
      <c r="Q1908" s="31"/>
      <c r="R1908" s="31">
        <v>-16.744</v>
      </c>
      <c r="S1908" s="31">
        <v>-89196.339000000007</v>
      </c>
      <c r="T1908" s="31"/>
      <c r="U1908" s="31"/>
      <c r="V1908" s="31"/>
      <c r="W1908" s="31"/>
      <c r="X1908" s="31"/>
      <c r="Y1908" s="31"/>
      <c r="Z1908" s="31"/>
      <c r="AA1908" s="31">
        <v>89196.339000000007</v>
      </c>
      <c r="AB1908" s="31"/>
      <c r="AC1908" s="31">
        <f t="shared" si="4524"/>
        <v>557252.51700000011</v>
      </c>
      <c r="AD1908" s="31">
        <f t="shared" si="4525"/>
        <v>752504.90000000002</v>
      </c>
      <c r="AE1908" s="31">
        <f t="shared" si="4526"/>
        <v>976465.63900000008</v>
      </c>
      <c r="AF1908" s="31"/>
      <c r="AG1908" s="31">
        <f t="shared" si="4527"/>
        <v>557252.51700000011</v>
      </c>
      <c r="AH1908" s="31">
        <f t="shared" si="4528"/>
        <v>752504.90000000002</v>
      </c>
      <c r="AI1908" s="31">
        <f t="shared" si="4529"/>
        <v>976465.63900000008</v>
      </c>
      <c r="AJ1908" s="31"/>
      <c r="AK1908" s="31"/>
      <c r="AL1908" s="31"/>
      <c r="AM1908" s="31"/>
      <c r="AN1908" s="31"/>
      <c r="AO1908" s="31"/>
      <c r="AP1908" s="31"/>
      <c r="AQ1908" s="31"/>
      <c r="AR1908" s="31"/>
      <c r="AS1908" s="31">
        <f t="shared" si="4502"/>
        <v>557252.51700000011</v>
      </c>
      <c r="AT1908" s="31">
        <f t="shared" si="4503"/>
        <v>752504.90000000002</v>
      </c>
      <c r="AU1908" s="31">
        <f t="shared" si="4504"/>
        <v>976465.63900000008</v>
      </c>
      <c r="AV1908" s="31"/>
      <c r="AW1908" s="32"/>
      <c r="AX1908" s="32"/>
      <c r="AY1908" s="1"/>
      <c r="AZ1908" s="1"/>
      <c r="BA1908" s="1"/>
      <c r="BB1908" s="1"/>
      <c r="BC1908" s="1"/>
      <c r="BD1908" s="1"/>
      <c r="BE1908" s="1"/>
    </row>
    <row r="1909" s="24" customFormat="1">
      <c r="A1909" s="25" t="s">
        <v>598</v>
      </c>
      <c r="B1909" s="25" t="s">
        <v>74</v>
      </c>
      <c r="C1909" s="25" t="s">
        <v>63</v>
      </c>
      <c r="D1909" s="25"/>
      <c r="E1909" s="25"/>
      <c r="F1909" s="26" t="s">
        <v>202</v>
      </c>
      <c r="G1909" s="27">
        <f>G1915+G1910</f>
        <v>64426.199999999997</v>
      </c>
      <c r="H1909" s="27">
        <f>H1915+H1910</f>
        <v>326247.90000000002</v>
      </c>
      <c r="I1909" s="27">
        <f>I1915+I1910</f>
        <v>9363.3999999999996</v>
      </c>
      <c r="J1909" s="27">
        <f>J1915+J1910</f>
        <v>0</v>
      </c>
      <c r="K1909" s="27">
        <f>K1915+K1910</f>
        <v>0</v>
      </c>
      <c r="L1909" s="27">
        <f>L1915+L1910</f>
        <v>0</v>
      </c>
      <c r="M1909" s="27">
        <f t="shared" si="4436"/>
        <v>64426.199999999997</v>
      </c>
      <c r="N1909" s="27">
        <f t="shared" si="4437"/>
        <v>326247.90000000002</v>
      </c>
      <c r="O1909" s="27">
        <f t="shared" si="4438"/>
        <v>9363.3999999999996</v>
      </c>
      <c r="P1909" s="27">
        <f>P1915+P1910</f>
        <v>0</v>
      </c>
      <c r="Q1909" s="27">
        <f>Q1915+Q1910</f>
        <v>0</v>
      </c>
      <c r="R1909" s="27">
        <f>R1915+R1910</f>
        <v>0</v>
      </c>
      <c r="S1909" s="27">
        <f>S1915+S1910</f>
        <v>-64426.154999999999</v>
      </c>
      <c r="T1909" s="27">
        <f>T1915+T1910</f>
        <v>0</v>
      </c>
      <c r="U1909" s="27">
        <f>U1915+U1910</f>
        <v>0</v>
      </c>
      <c r="V1909" s="27">
        <f>V1915+V1910</f>
        <v>0</v>
      </c>
      <c r="W1909" s="27">
        <f>W1915+W1910</f>
        <v>-171988</v>
      </c>
      <c r="X1909" s="27">
        <f>X1915+X1910</f>
        <v>0</v>
      </c>
      <c r="Y1909" s="27">
        <f>Y1915+Y1910</f>
        <v>0</v>
      </c>
      <c r="Z1909" s="27">
        <f>Z1915+Z1910</f>
        <v>0</v>
      </c>
      <c r="AA1909" s="27">
        <f>AA1915+AA1910</f>
        <v>236414.155</v>
      </c>
      <c r="AB1909" s="27">
        <f>AB1915+AB1910</f>
        <v>0</v>
      </c>
      <c r="AC1909" s="27">
        <f t="shared" si="4524"/>
        <v>0.04499999999825377</v>
      </c>
      <c r="AD1909" s="27">
        <f t="shared" si="4525"/>
        <v>154259.90000000002</v>
      </c>
      <c r="AE1909" s="27">
        <f t="shared" si="4526"/>
        <v>245777.55499999999</v>
      </c>
      <c r="AF1909" s="27">
        <f>AF1915+AF1910</f>
        <v>0</v>
      </c>
      <c r="AG1909" s="27">
        <f t="shared" si="4527"/>
        <v>0.04499999999825377</v>
      </c>
      <c r="AH1909" s="27">
        <f t="shared" si="4528"/>
        <v>154259.90000000002</v>
      </c>
      <c r="AI1909" s="27">
        <f t="shared" si="4529"/>
        <v>245777.55499999999</v>
      </c>
      <c r="AJ1909" s="27">
        <f>AJ1915+AJ1910</f>
        <v>0</v>
      </c>
      <c r="AK1909" s="27">
        <f>AK1915+AK1910</f>
        <v>0</v>
      </c>
      <c r="AL1909" s="27">
        <f>AL1915+AL1910</f>
        <v>0</v>
      </c>
      <c r="AM1909" s="27">
        <f>AM1915+AM1910</f>
        <v>0</v>
      </c>
      <c r="AN1909" s="27">
        <f>AN1915+AN1910</f>
        <v>0</v>
      </c>
      <c r="AO1909" s="27">
        <f>AO1915+AO1910</f>
        <v>0</v>
      </c>
      <c r="AP1909" s="27">
        <f>AP1915+AP1910</f>
        <v>0</v>
      </c>
      <c r="AQ1909" s="27">
        <f>AQ1915+AQ1910</f>
        <v>0</v>
      </c>
      <c r="AR1909" s="27">
        <f>AR1915+AR1910</f>
        <v>0</v>
      </c>
      <c r="AS1909" s="27">
        <f t="shared" si="4502"/>
        <v>0.04499999999825377</v>
      </c>
      <c r="AT1909" s="27">
        <f t="shared" si="4503"/>
        <v>154259.90000000002</v>
      </c>
      <c r="AU1909" s="27">
        <f t="shared" si="4504"/>
        <v>245777.55499999999</v>
      </c>
      <c r="AV1909" s="27">
        <f>AV1915+AV1910</f>
        <v>0</v>
      </c>
      <c r="AW1909" s="32"/>
      <c r="AX1909" s="32"/>
      <c r="AY1909" s="24"/>
      <c r="AZ1909" s="24"/>
      <c r="BA1909" s="24"/>
      <c r="BB1909" s="24"/>
      <c r="BC1909" s="24"/>
      <c r="BD1909" s="24"/>
      <c r="BE1909" s="24"/>
    </row>
    <row r="1910" s="24" customFormat="1" ht="31.5">
      <c r="A1910" s="29" t="s">
        <v>598</v>
      </c>
      <c r="B1910" s="29" t="s">
        <v>74</v>
      </c>
      <c r="C1910" s="29" t="s">
        <v>63</v>
      </c>
      <c r="D1910" s="29" t="s">
        <v>203</v>
      </c>
      <c r="E1910" s="29"/>
      <c r="F1910" s="30" t="s">
        <v>204</v>
      </c>
      <c r="G1910" s="31">
        <f t="shared" ref="G1910:G1936" si="4541">G1911</f>
        <v>0</v>
      </c>
      <c r="H1910" s="31">
        <f t="shared" ref="H1910:H1936" si="4542">H1911</f>
        <v>309447.90000000002</v>
      </c>
      <c r="I1910" s="31">
        <f t="shared" ref="I1910:I1936" si="4543">I1911</f>
        <v>0</v>
      </c>
      <c r="J1910" s="31">
        <f t="shared" ref="J1910:J1934" si="4544">J1911</f>
        <v>0</v>
      </c>
      <c r="K1910" s="31">
        <f t="shared" ref="K1910:K1934" si="4545">K1911</f>
        <v>0</v>
      </c>
      <c r="L1910" s="31">
        <f t="shared" ref="L1910:L1934" si="4546">L1911</f>
        <v>0</v>
      </c>
      <c r="M1910" s="31">
        <f t="shared" si="4436"/>
        <v>0</v>
      </c>
      <c r="N1910" s="31">
        <f t="shared" si="4437"/>
        <v>309447.90000000002</v>
      </c>
      <c r="O1910" s="31">
        <f t="shared" si="4438"/>
        <v>0</v>
      </c>
      <c r="P1910" s="31">
        <f t="shared" ref="P1910:P1934" si="4547">P1911</f>
        <v>0</v>
      </c>
      <c r="Q1910" s="31">
        <f t="shared" ref="Q1910:Q1934" si="4548">Q1911</f>
        <v>0</v>
      </c>
      <c r="R1910" s="31">
        <f t="shared" ref="R1910:R1934" si="4549">R1911</f>
        <v>0</v>
      </c>
      <c r="S1910" s="31">
        <f t="shared" ref="S1910:S1934" si="4550">S1911</f>
        <v>0</v>
      </c>
      <c r="T1910" s="31">
        <f t="shared" ref="T1910:T1934" si="4551">T1911</f>
        <v>0</v>
      </c>
      <c r="U1910" s="31">
        <f t="shared" ref="U1910:U1934" si="4552">U1911</f>
        <v>0</v>
      </c>
      <c r="V1910" s="31">
        <f t="shared" ref="V1910:V1934" si="4553">V1911</f>
        <v>0</v>
      </c>
      <c r="W1910" s="31">
        <f t="shared" ref="W1910:W1934" si="4554">W1911</f>
        <v>-171988</v>
      </c>
      <c r="X1910" s="31">
        <f t="shared" ref="X1910:X1934" si="4555">X1911</f>
        <v>0</v>
      </c>
      <c r="Y1910" s="31">
        <f t="shared" ref="Y1910:Y1934" si="4556">Y1911</f>
        <v>0</v>
      </c>
      <c r="Z1910" s="31">
        <f t="shared" ref="Z1910:Z1934" si="4557">Z1911</f>
        <v>0</v>
      </c>
      <c r="AA1910" s="31">
        <f t="shared" ref="AA1910:AA1934" si="4558">AA1911</f>
        <v>171988</v>
      </c>
      <c r="AB1910" s="31">
        <f t="shared" ref="AB1910:AB1934" si="4559">AB1911</f>
        <v>0</v>
      </c>
      <c r="AC1910" s="31">
        <f t="shared" si="4524"/>
        <v>0</v>
      </c>
      <c r="AD1910" s="31">
        <f t="shared" si="4525"/>
        <v>137459.90000000002</v>
      </c>
      <c r="AE1910" s="31">
        <f t="shared" si="4526"/>
        <v>171988</v>
      </c>
      <c r="AF1910" s="31">
        <f t="shared" ref="AF1910:AF1934" si="4560">AF1911</f>
        <v>0</v>
      </c>
      <c r="AG1910" s="31">
        <f t="shared" si="4527"/>
        <v>0</v>
      </c>
      <c r="AH1910" s="31">
        <f t="shared" si="4528"/>
        <v>137459.90000000002</v>
      </c>
      <c r="AI1910" s="31">
        <f t="shared" si="4529"/>
        <v>171988</v>
      </c>
      <c r="AJ1910" s="31">
        <f t="shared" ref="AJ1910:AJ1934" si="4561">AJ1911</f>
        <v>0</v>
      </c>
      <c r="AK1910" s="31">
        <f t="shared" ref="AK1910:AK1934" si="4562">AK1911</f>
        <v>0</v>
      </c>
      <c r="AL1910" s="31">
        <f t="shared" ref="AL1910:AL1934" si="4563">AL1911</f>
        <v>0</v>
      </c>
      <c r="AM1910" s="31">
        <f t="shared" ref="AM1910:AM1934" si="4564">AM1911</f>
        <v>0</v>
      </c>
      <c r="AN1910" s="31">
        <f t="shared" ref="AN1910:AN1934" si="4565">AN1911</f>
        <v>0</v>
      </c>
      <c r="AO1910" s="31">
        <f t="shared" ref="AO1910:AO1934" si="4566">AO1911</f>
        <v>0</v>
      </c>
      <c r="AP1910" s="31">
        <f t="shared" ref="AP1910:AP1934" si="4567">AP1911</f>
        <v>0</v>
      </c>
      <c r="AQ1910" s="31">
        <f t="shared" ref="AQ1910:AQ1934" si="4568">AQ1911</f>
        <v>0</v>
      </c>
      <c r="AR1910" s="31">
        <f t="shared" ref="AR1910:AR1934" si="4569">AR1911</f>
        <v>0</v>
      </c>
      <c r="AS1910" s="31">
        <f t="shared" si="4502"/>
        <v>0</v>
      </c>
      <c r="AT1910" s="31">
        <f t="shared" si="4503"/>
        <v>137459.90000000002</v>
      </c>
      <c r="AU1910" s="31">
        <f t="shared" si="4504"/>
        <v>171988</v>
      </c>
      <c r="AV1910" s="31">
        <f t="shared" ref="AV1910:AV1934" si="4570">AV1911</f>
        <v>0</v>
      </c>
      <c r="AW1910" s="32"/>
      <c r="AX1910" s="32"/>
      <c r="AY1910" s="24"/>
      <c r="AZ1910" s="24"/>
      <c r="BA1910" s="24"/>
      <c r="BB1910" s="24"/>
      <c r="BC1910" s="24"/>
      <c r="BD1910" s="24"/>
      <c r="BE1910" s="24"/>
    </row>
    <row r="1911" s="24" customFormat="1" hidden="1">
      <c r="A1911" s="29" t="s">
        <v>598</v>
      </c>
      <c r="B1911" s="29" t="s">
        <v>74</v>
      </c>
      <c r="C1911" s="29" t="s">
        <v>63</v>
      </c>
      <c r="D1911" s="29" t="s">
        <v>205</v>
      </c>
      <c r="E1911" s="29"/>
      <c r="F1911" s="30" t="s">
        <v>34</v>
      </c>
      <c r="G1911" s="31">
        <f t="shared" si="4541"/>
        <v>0</v>
      </c>
      <c r="H1911" s="31">
        <f t="shared" si="4542"/>
        <v>309447.90000000002</v>
      </c>
      <c r="I1911" s="31">
        <f t="shared" si="4543"/>
        <v>0</v>
      </c>
      <c r="J1911" s="31">
        <f t="shared" si="4544"/>
        <v>0</v>
      </c>
      <c r="K1911" s="31">
        <f t="shared" si="4545"/>
        <v>0</v>
      </c>
      <c r="L1911" s="31">
        <f t="shared" si="4546"/>
        <v>0</v>
      </c>
      <c r="M1911" s="31">
        <f t="shared" si="4436"/>
        <v>0</v>
      </c>
      <c r="N1911" s="31">
        <f t="shared" si="4437"/>
        <v>309447.90000000002</v>
      </c>
      <c r="O1911" s="31">
        <f t="shared" si="4438"/>
        <v>0</v>
      </c>
      <c r="P1911" s="31">
        <f t="shared" si="4547"/>
        <v>0</v>
      </c>
      <c r="Q1911" s="31">
        <f t="shared" si="4548"/>
        <v>0</v>
      </c>
      <c r="R1911" s="31">
        <f t="shared" si="4549"/>
        <v>0</v>
      </c>
      <c r="S1911" s="31">
        <f t="shared" si="4550"/>
        <v>0</v>
      </c>
      <c r="T1911" s="31">
        <f t="shared" si="4551"/>
        <v>0</v>
      </c>
      <c r="U1911" s="31">
        <f t="shared" si="4552"/>
        <v>0</v>
      </c>
      <c r="V1911" s="31">
        <f t="shared" si="4553"/>
        <v>0</v>
      </c>
      <c r="W1911" s="31">
        <f t="shared" si="4554"/>
        <v>-171988</v>
      </c>
      <c r="X1911" s="31">
        <f t="shared" si="4555"/>
        <v>0</v>
      </c>
      <c r="Y1911" s="31">
        <f t="shared" si="4556"/>
        <v>0</v>
      </c>
      <c r="Z1911" s="31">
        <f t="shared" si="4557"/>
        <v>0</v>
      </c>
      <c r="AA1911" s="31">
        <f t="shared" si="4558"/>
        <v>171988</v>
      </c>
      <c r="AB1911" s="31">
        <f t="shared" si="4559"/>
        <v>0</v>
      </c>
      <c r="AC1911" s="31">
        <f t="shared" si="4524"/>
        <v>0</v>
      </c>
      <c r="AD1911" s="31">
        <f t="shared" si="4525"/>
        <v>137459.90000000002</v>
      </c>
      <c r="AE1911" s="31">
        <f t="shared" si="4526"/>
        <v>171988</v>
      </c>
      <c r="AF1911" s="31">
        <f t="shared" si="4560"/>
        <v>0</v>
      </c>
      <c r="AG1911" s="31">
        <f t="shared" si="4527"/>
        <v>0</v>
      </c>
      <c r="AH1911" s="31">
        <f t="shared" si="4528"/>
        <v>137459.90000000002</v>
      </c>
      <c r="AI1911" s="31">
        <f t="shared" si="4529"/>
        <v>171988</v>
      </c>
      <c r="AJ1911" s="31">
        <f t="shared" si="4561"/>
        <v>0</v>
      </c>
      <c r="AK1911" s="31">
        <f t="shared" si="4562"/>
        <v>0</v>
      </c>
      <c r="AL1911" s="31">
        <f t="shared" si="4563"/>
        <v>0</v>
      </c>
      <c r="AM1911" s="31">
        <f t="shared" si="4564"/>
        <v>0</v>
      </c>
      <c r="AN1911" s="31">
        <f t="shared" si="4565"/>
        <v>0</v>
      </c>
      <c r="AO1911" s="31">
        <f t="shared" si="4566"/>
        <v>0</v>
      </c>
      <c r="AP1911" s="31">
        <f t="shared" si="4567"/>
        <v>0</v>
      </c>
      <c r="AQ1911" s="31">
        <f t="shared" si="4568"/>
        <v>0</v>
      </c>
      <c r="AR1911" s="31">
        <f t="shared" si="4569"/>
        <v>0</v>
      </c>
      <c r="AS1911" s="31">
        <f t="shared" si="4502"/>
        <v>0</v>
      </c>
      <c r="AT1911" s="31">
        <f t="shared" si="4503"/>
        <v>137459.90000000002</v>
      </c>
      <c r="AU1911" s="31">
        <f t="shared" si="4504"/>
        <v>171988</v>
      </c>
      <c r="AV1911" s="31">
        <f t="shared" si="4570"/>
        <v>0</v>
      </c>
      <c r="AW1911" s="32">
        <v>0</v>
      </c>
      <c r="AX1911" s="32"/>
      <c r="AY1911" s="24" t="s">
        <v>152</v>
      </c>
      <c r="AZ1911" s="24"/>
      <c r="BA1911" s="24"/>
      <c r="BB1911" s="24"/>
      <c r="BC1911" s="24"/>
      <c r="BD1911" s="24"/>
      <c r="BE1911" s="24"/>
    </row>
    <row r="1912" s="24" customFormat="1" ht="31.5">
      <c r="A1912" s="29" t="s">
        <v>598</v>
      </c>
      <c r="B1912" s="29" t="s">
        <v>74</v>
      </c>
      <c r="C1912" s="29" t="s">
        <v>63</v>
      </c>
      <c r="D1912" s="29" t="s">
        <v>206</v>
      </c>
      <c r="E1912" s="29"/>
      <c r="F1912" s="30" t="s">
        <v>207</v>
      </c>
      <c r="G1912" s="31">
        <f t="shared" si="4541"/>
        <v>0</v>
      </c>
      <c r="H1912" s="31">
        <f t="shared" si="4542"/>
        <v>309447.90000000002</v>
      </c>
      <c r="I1912" s="31">
        <f t="shared" si="4543"/>
        <v>0</v>
      </c>
      <c r="J1912" s="31">
        <f t="shared" si="4544"/>
        <v>0</v>
      </c>
      <c r="K1912" s="31">
        <f t="shared" si="4545"/>
        <v>0</v>
      </c>
      <c r="L1912" s="31">
        <f t="shared" si="4546"/>
        <v>0</v>
      </c>
      <c r="M1912" s="31">
        <f t="shared" si="4436"/>
        <v>0</v>
      </c>
      <c r="N1912" s="31">
        <f t="shared" si="4437"/>
        <v>309447.90000000002</v>
      </c>
      <c r="O1912" s="31">
        <f t="shared" si="4438"/>
        <v>0</v>
      </c>
      <c r="P1912" s="31">
        <f t="shared" si="4547"/>
        <v>0</v>
      </c>
      <c r="Q1912" s="31">
        <f t="shared" si="4548"/>
        <v>0</v>
      </c>
      <c r="R1912" s="31">
        <f t="shared" si="4549"/>
        <v>0</v>
      </c>
      <c r="S1912" s="31">
        <f t="shared" si="4550"/>
        <v>0</v>
      </c>
      <c r="T1912" s="31">
        <f t="shared" si="4551"/>
        <v>0</v>
      </c>
      <c r="U1912" s="31">
        <f t="shared" si="4552"/>
        <v>0</v>
      </c>
      <c r="V1912" s="31">
        <f t="shared" si="4553"/>
        <v>0</v>
      </c>
      <c r="W1912" s="31">
        <f t="shared" si="4554"/>
        <v>-171988</v>
      </c>
      <c r="X1912" s="31">
        <f t="shared" si="4555"/>
        <v>0</v>
      </c>
      <c r="Y1912" s="31">
        <f t="shared" si="4556"/>
        <v>0</v>
      </c>
      <c r="Z1912" s="31">
        <f t="shared" si="4557"/>
        <v>0</v>
      </c>
      <c r="AA1912" s="31">
        <f t="shared" si="4558"/>
        <v>171988</v>
      </c>
      <c r="AB1912" s="31">
        <f t="shared" si="4559"/>
        <v>0</v>
      </c>
      <c r="AC1912" s="31">
        <f t="shared" si="4524"/>
        <v>0</v>
      </c>
      <c r="AD1912" s="31">
        <f t="shared" si="4525"/>
        <v>137459.90000000002</v>
      </c>
      <c r="AE1912" s="31">
        <f t="shared" si="4526"/>
        <v>171988</v>
      </c>
      <c r="AF1912" s="31">
        <f t="shared" si="4560"/>
        <v>0</v>
      </c>
      <c r="AG1912" s="31">
        <f t="shared" si="4527"/>
        <v>0</v>
      </c>
      <c r="AH1912" s="31">
        <f t="shared" si="4528"/>
        <v>137459.90000000002</v>
      </c>
      <c r="AI1912" s="31">
        <f t="shared" si="4529"/>
        <v>171988</v>
      </c>
      <c r="AJ1912" s="31">
        <f t="shared" si="4561"/>
        <v>0</v>
      </c>
      <c r="AK1912" s="31">
        <f t="shared" si="4562"/>
        <v>0</v>
      </c>
      <c r="AL1912" s="31">
        <f t="shared" si="4563"/>
        <v>0</v>
      </c>
      <c r="AM1912" s="31">
        <f t="shared" si="4564"/>
        <v>0</v>
      </c>
      <c r="AN1912" s="31">
        <f t="shared" si="4565"/>
        <v>0</v>
      </c>
      <c r="AO1912" s="31">
        <f t="shared" si="4566"/>
        <v>0</v>
      </c>
      <c r="AP1912" s="31">
        <f t="shared" si="4567"/>
        <v>0</v>
      </c>
      <c r="AQ1912" s="31">
        <f t="shared" si="4568"/>
        <v>0</v>
      </c>
      <c r="AR1912" s="31">
        <f t="shared" si="4569"/>
        <v>0</v>
      </c>
      <c r="AS1912" s="31">
        <f t="shared" si="4502"/>
        <v>0</v>
      </c>
      <c r="AT1912" s="31">
        <f t="shared" si="4503"/>
        <v>137459.90000000002</v>
      </c>
      <c r="AU1912" s="31">
        <f t="shared" si="4504"/>
        <v>171988</v>
      </c>
      <c r="AV1912" s="31">
        <f t="shared" si="4570"/>
        <v>0</v>
      </c>
      <c r="AW1912" s="32"/>
      <c r="AX1912" s="32"/>
      <c r="AY1912" s="24"/>
      <c r="AZ1912" s="24"/>
      <c r="BA1912" s="24"/>
      <c r="BB1912" s="24"/>
      <c r="BC1912" s="24"/>
      <c r="BD1912" s="24"/>
      <c r="BE1912" s="24"/>
    </row>
    <row r="1913" s="24" customFormat="1" ht="31.5">
      <c r="A1913" s="29" t="s">
        <v>598</v>
      </c>
      <c r="B1913" s="29" t="s">
        <v>74</v>
      </c>
      <c r="C1913" s="29" t="s">
        <v>63</v>
      </c>
      <c r="D1913" s="29" t="s">
        <v>210</v>
      </c>
      <c r="E1913" s="29"/>
      <c r="F1913" s="30" t="s">
        <v>211</v>
      </c>
      <c r="G1913" s="31">
        <f t="shared" si="4541"/>
        <v>0</v>
      </c>
      <c r="H1913" s="31">
        <f t="shared" si="4542"/>
        <v>309447.90000000002</v>
      </c>
      <c r="I1913" s="31">
        <f t="shared" si="4543"/>
        <v>0</v>
      </c>
      <c r="J1913" s="31">
        <f t="shared" si="4544"/>
        <v>0</v>
      </c>
      <c r="K1913" s="31">
        <f t="shared" si="4545"/>
        <v>0</v>
      </c>
      <c r="L1913" s="31">
        <f t="shared" si="4546"/>
        <v>0</v>
      </c>
      <c r="M1913" s="31">
        <f t="shared" ref="M1913:M1976" si="4571">G1913+J1913</f>
        <v>0</v>
      </c>
      <c r="N1913" s="31">
        <f t="shared" ref="N1913:N1976" si="4572">H1913+K1913</f>
        <v>309447.90000000002</v>
      </c>
      <c r="O1913" s="31">
        <f t="shared" ref="O1913:O1976" si="4573">I1913+L1913</f>
        <v>0</v>
      </c>
      <c r="P1913" s="31">
        <f t="shared" si="4547"/>
        <v>0</v>
      </c>
      <c r="Q1913" s="31">
        <f t="shared" si="4548"/>
        <v>0</v>
      </c>
      <c r="R1913" s="31">
        <f t="shared" si="4549"/>
        <v>0</v>
      </c>
      <c r="S1913" s="31">
        <f t="shared" si="4550"/>
        <v>0</v>
      </c>
      <c r="T1913" s="31">
        <f t="shared" si="4551"/>
        <v>0</v>
      </c>
      <c r="U1913" s="31">
        <f t="shared" si="4552"/>
        <v>0</v>
      </c>
      <c r="V1913" s="31">
        <f t="shared" si="4553"/>
        <v>0</v>
      </c>
      <c r="W1913" s="31">
        <f t="shared" si="4554"/>
        <v>-171988</v>
      </c>
      <c r="X1913" s="31">
        <f t="shared" si="4555"/>
        <v>0</v>
      </c>
      <c r="Y1913" s="31">
        <f t="shared" si="4556"/>
        <v>0</v>
      </c>
      <c r="Z1913" s="31">
        <f t="shared" si="4557"/>
        <v>0</v>
      </c>
      <c r="AA1913" s="31">
        <f t="shared" si="4558"/>
        <v>171988</v>
      </c>
      <c r="AB1913" s="31">
        <f t="shared" si="4559"/>
        <v>0</v>
      </c>
      <c r="AC1913" s="31">
        <f t="shared" si="4524"/>
        <v>0</v>
      </c>
      <c r="AD1913" s="31">
        <f t="shared" si="4525"/>
        <v>137459.90000000002</v>
      </c>
      <c r="AE1913" s="31">
        <f t="shared" si="4526"/>
        <v>171988</v>
      </c>
      <c r="AF1913" s="31">
        <f t="shared" si="4560"/>
        <v>0</v>
      </c>
      <c r="AG1913" s="31">
        <f t="shared" si="4527"/>
        <v>0</v>
      </c>
      <c r="AH1913" s="31">
        <f t="shared" si="4528"/>
        <v>137459.90000000002</v>
      </c>
      <c r="AI1913" s="31">
        <f t="shared" si="4529"/>
        <v>171988</v>
      </c>
      <c r="AJ1913" s="31">
        <f t="shared" si="4561"/>
        <v>0</v>
      </c>
      <c r="AK1913" s="31">
        <f t="shared" si="4562"/>
        <v>0</v>
      </c>
      <c r="AL1913" s="31">
        <f t="shared" si="4563"/>
        <v>0</v>
      </c>
      <c r="AM1913" s="31">
        <f t="shared" si="4564"/>
        <v>0</v>
      </c>
      <c r="AN1913" s="31">
        <f t="shared" si="4565"/>
        <v>0</v>
      </c>
      <c r="AO1913" s="31">
        <f t="shared" si="4566"/>
        <v>0</v>
      </c>
      <c r="AP1913" s="31">
        <f t="shared" si="4567"/>
        <v>0</v>
      </c>
      <c r="AQ1913" s="31">
        <f t="shared" si="4568"/>
        <v>0</v>
      </c>
      <c r="AR1913" s="31">
        <f t="shared" si="4569"/>
        <v>0</v>
      </c>
      <c r="AS1913" s="31">
        <f t="shared" si="4502"/>
        <v>0</v>
      </c>
      <c r="AT1913" s="31">
        <f t="shared" si="4503"/>
        <v>137459.90000000002</v>
      </c>
      <c r="AU1913" s="31">
        <f t="shared" si="4504"/>
        <v>171988</v>
      </c>
      <c r="AV1913" s="31">
        <f t="shared" si="4570"/>
        <v>0</v>
      </c>
      <c r="AW1913" s="32"/>
      <c r="AX1913" s="32"/>
      <c r="AY1913" s="24"/>
      <c r="AZ1913" s="24"/>
      <c r="BA1913" s="24"/>
      <c r="BB1913" s="24"/>
      <c r="BC1913" s="24"/>
      <c r="BD1913" s="24"/>
      <c r="BE1913" s="24"/>
    </row>
    <row r="1914" s="24" customFormat="1" ht="31.5">
      <c r="A1914" s="29" t="s">
        <v>598</v>
      </c>
      <c r="B1914" s="29" t="s">
        <v>74</v>
      </c>
      <c r="C1914" s="29" t="s">
        <v>63</v>
      </c>
      <c r="D1914" s="29" t="s">
        <v>210</v>
      </c>
      <c r="E1914" s="29" t="s">
        <v>39</v>
      </c>
      <c r="F1914" s="30" t="s">
        <v>40</v>
      </c>
      <c r="G1914" s="31"/>
      <c r="H1914" s="31">
        <v>309447.90000000002</v>
      </c>
      <c r="I1914" s="31"/>
      <c r="J1914" s="31"/>
      <c r="K1914" s="31"/>
      <c r="L1914" s="31"/>
      <c r="M1914" s="31">
        <f t="shared" si="4571"/>
        <v>0</v>
      </c>
      <c r="N1914" s="31">
        <f t="shared" si="4572"/>
        <v>309447.90000000002</v>
      </c>
      <c r="O1914" s="31">
        <f t="shared" si="4573"/>
        <v>0</v>
      </c>
      <c r="P1914" s="31"/>
      <c r="Q1914" s="31"/>
      <c r="R1914" s="31"/>
      <c r="S1914" s="31"/>
      <c r="T1914" s="31"/>
      <c r="U1914" s="31"/>
      <c r="V1914" s="31"/>
      <c r="W1914" s="31">
        <v>-171988</v>
      </c>
      <c r="X1914" s="31"/>
      <c r="Y1914" s="31"/>
      <c r="Z1914" s="31"/>
      <c r="AA1914" s="31">
        <v>171988</v>
      </c>
      <c r="AB1914" s="31"/>
      <c r="AC1914" s="31">
        <f t="shared" si="4524"/>
        <v>0</v>
      </c>
      <c r="AD1914" s="31">
        <f t="shared" si="4525"/>
        <v>137459.90000000002</v>
      </c>
      <c r="AE1914" s="31">
        <f t="shared" si="4526"/>
        <v>171988</v>
      </c>
      <c r="AF1914" s="31"/>
      <c r="AG1914" s="31">
        <f t="shared" si="4527"/>
        <v>0</v>
      </c>
      <c r="AH1914" s="31">
        <f t="shared" si="4528"/>
        <v>137459.90000000002</v>
      </c>
      <c r="AI1914" s="31">
        <f t="shared" si="4529"/>
        <v>171988</v>
      </c>
      <c r="AJ1914" s="31"/>
      <c r="AK1914" s="31"/>
      <c r="AL1914" s="31"/>
      <c r="AM1914" s="31"/>
      <c r="AN1914" s="31"/>
      <c r="AO1914" s="31"/>
      <c r="AP1914" s="31"/>
      <c r="AQ1914" s="31"/>
      <c r="AR1914" s="31"/>
      <c r="AS1914" s="31">
        <f t="shared" si="4502"/>
        <v>0</v>
      </c>
      <c r="AT1914" s="31">
        <f t="shared" si="4503"/>
        <v>137459.90000000002</v>
      </c>
      <c r="AU1914" s="31">
        <f t="shared" si="4504"/>
        <v>171988</v>
      </c>
      <c r="AV1914" s="31"/>
      <c r="AW1914" s="32"/>
      <c r="AX1914" s="32"/>
      <c r="AY1914" s="24"/>
      <c r="AZ1914" s="24"/>
      <c r="BA1914" s="24"/>
      <c r="BB1914" s="24"/>
      <c r="BC1914" s="24"/>
      <c r="BD1914" s="24"/>
      <c r="BE1914" s="24"/>
    </row>
    <row r="1915" ht="31.5">
      <c r="A1915" s="29" t="s">
        <v>598</v>
      </c>
      <c r="B1915" s="29" t="s">
        <v>74</v>
      </c>
      <c r="C1915" s="29" t="s">
        <v>63</v>
      </c>
      <c r="D1915" s="29" t="s">
        <v>301</v>
      </c>
      <c r="E1915" s="29"/>
      <c r="F1915" s="30" t="s">
        <v>302</v>
      </c>
      <c r="G1915" s="31">
        <f t="shared" si="4541"/>
        <v>64426.199999999997</v>
      </c>
      <c r="H1915" s="31">
        <f t="shared" si="4542"/>
        <v>16800</v>
      </c>
      <c r="I1915" s="31">
        <f t="shared" si="4543"/>
        <v>9363.3999999999996</v>
      </c>
      <c r="J1915" s="31">
        <f t="shared" si="4544"/>
        <v>0</v>
      </c>
      <c r="K1915" s="31">
        <f t="shared" si="4545"/>
        <v>0</v>
      </c>
      <c r="L1915" s="31">
        <f t="shared" si="4546"/>
        <v>0</v>
      </c>
      <c r="M1915" s="31">
        <f t="shared" si="4571"/>
        <v>64426.199999999997</v>
      </c>
      <c r="N1915" s="31">
        <f t="shared" si="4572"/>
        <v>16800</v>
      </c>
      <c r="O1915" s="31">
        <f t="shared" si="4573"/>
        <v>9363.3999999999996</v>
      </c>
      <c r="P1915" s="31">
        <f t="shared" si="4547"/>
        <v>0</v>
      </c>
      <c r="Q1915" s="31">
        <f t="shared" si="4548"/>
        <v>0</v>
      </c>
      <c r="R1915" s="31">
        <f t="shared" si="4549"/>
        <v>0</v>
      </c>
      <c r="S1915" s="31">
        <f t="shared" si="4550"/>
        <v>-64426.154999999999</v>
      </c>
      <c r="T1915" s="31">
        <f t="shared" si="4551"/>
        <v>0</v>
      </c>
      <c r="U1915" s="31">
        <f t="shared" si="4552"/>
        <v>0</v>
      </c>
      <c r="V1915" s="31">
        <f t="shared" si="4553"/>
        <v>0</v>
      </c>
      <c r="W1915" s="31">
        <f t="shared" si="4554"/>
        <v>0</v>
      </c>
      <c r="X1915" s="31">
        <f t="shared" si="4555"/>
        <v>0</v>
      </c>
      <c r="Y1915" s="31">
        <f t="shared" si="4556"/>
        <v>0</v>
      </c>
      <c r="Z1915" s="31">
        <f t="shared" si="4557"/>
        <v>0</v>
      </c>
      <c r="AA1915" s="31">
        <f t="shared" si="4558"/>
        <v>64426.154999999999</v>
      </c>
      <c r="AB1915" s="31">
        <f t="shared" si="4559"/>
        <v>0</v>
      </c>
      <c r="AC1915" s="31">
        <f t="shared" si="4524"/>
        <v>0.04499999999825377</v>
      </c>
      <c r="AD1915" s="31">
        <f t="shared" si="4525"/>
        <v>16800</v>
      </c>
      <c r="AE1915" s="31">
        <f t="shared" si="4526"/>
        <v>73789.554999999993</v>
      </c>
      <c r="AF1915" s="31">
        <f t="shared" si="4560"/>
        <v>0</v>
      </c>
      <c r="AG1915" s="31">
        <f t="shared" si="4527"/>
        <v>0.04499999999825377</v>
      </c>
      <c r="AH1915" s="31">
        <f t="shared" si="4528"/>
        <v>16800</v>
      </c>
      <c r="AI1915" s="31">
        <f t="shared" si="4529"/>
        <v>73789.554999999993</v>
      </c>
      <c r="AJ1915" s="31">
        <f t="shared" si="4561"/>
        <v>0</v>
      </c>
      <c r="AK1915" s="31">
        <f t="shared" si="4562"/>
        <v>0</v>
      </c>
      <c r="AL1915" s="31">
        <f t="shared" si="4563"/>
        <v>0</v>
      </c>
      <c r="AM1915" s="31">
        <f t="shared" si="4564"/>
        <v>0</v>
      </c>
      <c r="AN1915" s="31">
        <f t="shared" si="4565"/>
        <v>0</v>
      </c>
      <c r="AO1915" s="31">
        <f t="shared" si="4566"/>
        <v>0</v>
      </c>
      <c r="AP1915" s="31">
        <f t="shared" si="4567"/>
        <v>0</v>
      </c>
      <c r="AQ1915" s="31">
        <f t="shared" si="4568"/>
        <v>0</v>
      </c>
      <c r="AR1915" s="31">
        <f t="shared" si="4569"/>
        <v>0</v>
      </c>
      <c r="AS1915" s="31">
        <f t="shared" si="4502"/>
        <v>0.04499999999825377</v>
      </c>
      <c r="AT1915" s="31">
        <f t="shared" si="4503"/>
        <v>16800</v>
      </c>
      <c r="AU1915" s="31">
        <f t="shared" si="4504"/>
        <v>73789.554999999993</v>
      </c>
      <c r="AV1915" s="31">
        <f t="shared" si="4570"/>
        <v>0</v>
      </c>
      <c r="AW1915" s="32"/>
      <c r="AX1915" s="32"/>
      <c r="AY1915" s="1"/>
      <c r="AZ1915" s="1"/>
      <c r="BA1915" s="1"/>
      <c r="BB1915" s="1"/>
      <c r="BC1915" s="1"/>
      <c r="BD1915" s="1"/>
      <c r="BE1915" s="1"/>
    </row>
    <row r="1916" hidden="1">
      <c r="A1916" s="29" t="s">
        <v>598</v>
      </c>
      <c r="B1916" s="29" t="s">
        <v>74</v>
      </c>
      <c r="C1916" s="29" t="s">
        <v>63</v>
      </c>
      <c r="D1916" s="29" t="s">
        <v>309</v>
      </c>
      <c r="E1916" s="29"/>
      <c r="F1916" s="30" t="s">
        <v>34</v>
      </c>
      <c r="G1916" s="31">
        <f t="shared" si="4541"/>
        <v>64426.199999999997</v>
      </c>
      <c r="H1916" s="31">
        <f t="shared" si="4542"/>
        <v>16800</v>
      </c>
      <c r="I1916" s="31">
        <f t="shared" si="4543"/>
        <v>9363.3999999999996</v>
      </c>
      <c r="J1916" s="31">
        <f t="shared" si="4544"/>
        <v>0</v>
      </c>
      <c r="K1916" s="31">
        <f t="shared" si="4545"/>
        <v>0</v>
      </c>
      <c r="L1916" s="31">
        <f t="shared" si="4546"/>
        <v>0</v>
      </c>
      <c r="M1916" s="31">
        <f t="shared" si="4571"/>
        <v>64426.199999999997</v>
      </c>
      <c r="N1916" s="31">
        <f t="shared" si="4572"/>
        <v>16800</v>
      </c>
      <c r="O1916" s="31">
        <f t="shared" si="4573"/>
        <v>9363.3999999999996</v>
      </c>
      <c r="P1916" s="31">
        <f t="shared" si="4547"/>
        <v>0</v>
      </c>
      <c r="Q1916" s="31">
        <f t="shared" si="4548"/>
        <v>0</v>
      </c>
      <c r="R1916" s="31">
        <f t="shared" si="4549"/>
        <v>0</v>
      </c>
      <c r="S1916" s="31">
        <f t="shared" si="4550"/>
        <v>-64426.154999999999</v>
      </c>
      <c r="T1916" s="31">
        <f t="shared" si="4551"/>
        <v>0</v>
      </c>
      <c r="U1916" s="31">
        <f t="shared" si="4552"/>
        <v>0</v>
      </c>
      <c r="V1916" s="31">
        <f t="shared" si="4553"/>
        <v>0</v>
      </c>
      <c r="W1916" s="31">
        <f t="shared" si="4554"/>
        <v>0</v>
      </c>
      <c r="X1916" s="31">
        <f t="shared" si="4555"/>
        <v>0</v>
      </c>
      <c r="Y1916" s="31">
        <f t="shared" si="4556"/>
        <v>0</v>
      </c>
      <c r="Z1916" s="31">
        <f t="shared" si="4557"/>
        <v>0</v>
      </c>
      <c r="AA1916" s="31">
        <f t="shared" si="4558"/>
        <v>64426.154999999999</v>
      </c>
      <c r="AB1916" s="31">
        <f t="shared" si="4559"/>
        <v>0</v>
      </c>
      <c r="AC1916" s="31">
        <f t="shared" si="4524"/>
        <v>0.04499999999825377</v>
      </c>
      <c r="AD1916" s="31">
        <f t="shared" si="4525"/>
        <v>16800</v>
      </c>
      <c r="AE1916" s="31">
        <f t="shared" si="4526"/>
        <v>73789.554999999993</v>
      </c>
      <c r="AF1916" s="31">
        <f t="shared" si="4560"/>
        <v>0</v>
      </c>
      <c r="AG1916" s="31">
        <f t="shared" si="4527"/>
        <v>0.04499999999825377</v>
      </c>
      <c r="AH1916" s="31">
        <f t="shared" si="4528"/>
        <v>16800</v>
      </c>
      <c r="AI1916" s="31">
        <f t="shared" si="4529"/>
        <v>73789.554999999993</v>
      </c>
      <c r="AJ1916" s="31">
        <f t="shared" si="4561"/>
        <v>0</v>
      </c>
      <c r="AK1916" s="31">
        <f t="shared" si="4562"/>
        <v>0</v>
      </c>
      <c r="AL1916" s="31">
        <f t="shared" si="4563"/>
        <v>0</v>
      </c>
      <c r="AM1916" s="31">
        <f t="shared" si="4564"/>
        <v>0</v>
      </c>
      <c r="AN1916" s="31">
        <f t="shared" si="4565"/>
        <v>0</v>
      </c>
      <c r="AO1916" s="31">
        <f t="shared" si="4566"/>
        <v>0</v>
      </c>
      <c r="AP1916" s="31">
        <f t="shared" si="4567"/>
        <v>0</v>
      </c>
      <c r="AQ1916" s="31">
        <f t="shared" si="4568"/>
        <v>0</v>
      </c>
      <c r="AR1916" s="31">
        <f t="shared" si="4569"/>
        <v>0</v>
      </c>
      <c r="AS1916" s="31">
        <f t="shared" si="4502"/>
        <v>0.04499999999825377</v>
      </c>
      <c r="AT1916" s="31">
        <f t="shared" si="4503"/>
        <v>16800</v>
      </c>
      <c r="AU1916" s="31">
        <f t="shared" si="4504"/>
        <v>73789.554999999993</v>
      </c>
      <c r="AV1916" s="31">
        <f t="shared" si="4570"/>
        <v>0</v>
      </c>
      <c r="AW1916" s="32">
        <v>0</v>
      </c>
      <c r="AX1916" s="32"/>
      <c r="AY1916" s="1" t="s">
        <v>152</v>
      </c>
      <c r="AZ1916" s="1"/>
      <c r="BA1916" s="1"/>
      <c r="BB1916" s="1"/>
      <c r="BC1916" s="1"/>
      <c r="BD1916" s="1"/>
      <c r="BE1916" s="1"/>
    </row>
    <row r="1917" ht="63">
      <c r="A1917" s="29" t="s">
        <v>598</v>
      </c>
      <c r="B1917" s="29" t="s">
        <v>74</v>
      </c>
      <c r="C1917" s="29" t="s">
        <v>63</v>
      </c>
      <c r="D1917" s="29" t="s">
        <v>322</v>
      </c>
      <c r="E1917" s="29"/>
      <c r="F1917" s="30" t="s">
        <v>323</v>
      </c>
      <c r="G1917" s="31">
        <f t="shared" si="4541"/>
        <v>64426.199999999997</v>
      </c>
      <c r="H1917" s="31">
        <f t="shared" si="4542"/>
        <v>16800</v>
      </c>
      <c r="I1917" s="31">
        <f t="shared" si="4543"/>
        <v>9363.3999999999996</v>
      </c>
      <c r="J1917" s="31">
        <f t="shared" si="4544"/>
        <v>0</v>
      </c>
      <c r="K1917" s="31">
        <f t="shared" si="4545"/>
        <v>0</v>
      </c>
      <c r="L1917" s="31">
        <f t="shared" si="4546"/>
        <v>0</v>
      </c>
      <c r="M1917" s="31">
        <f t="shared" si="4571"/>
        <v>64426.199999999997</v>
      </c>
      <c r="N1917" s="31">
        <f t="shared" si="4572"/>
        <v>16800</v>
      </c>
      <c r="O1917" s="31">
        <f t="shared" si="4573"/>
        <v>9363.3999999999996</v>
      </c>
      <c r="P1917" s="31">
        <f t="shared" si="4547"/>
        <v>0</v>
      </c>
      <c r="Q1917" s="31">
        <f t="shared" si="4548"/>
        <v>0</v>
      </c>
      <c r="R1917" s="31">
        <f t="shared" si="4549"/>
        <v>0</v>
      </c>
      <c r="S1917" s="31">
        <f t="shared" si="4550"/>
        <v>-64426.154999999999</v>
      </c>
      <c r="T1917" s="31">
        <f t="shared" si="4551"/>
        <v>0</v>
      </c>
      <c r="U1917" s="31">
        <f t="shared" si="4552"/>
        <v>0</v>
      </c>
      <c r="V1917" s="31">
        <f t="shared" si="4553"/>
        <v>0</v>
      </c>
      <c r="W1917" s="31">
        <f t="shared" si="4554"/>
        <v>0</v>
      </c>
      <c r="X1917" s="31">
        <f t="shared" si="4555"/>
        <v>0</v>
      </c>
      <c r="Y1917" s="31">
        <f t="shared" si="4556"/>
        <v>0</v>
      </c>
      <c r="Z1917" s="31">
        <f t="shared" si="4557"/>
        <v>0</v>
      </c>
      <c r="AA1917" s="31">
        <f t="shared" si="4558"/>
        <v>64426.154999999999</v>
      </c>
      <c r="AB1917" s="31">
        <f t="shared" si="4559"/>
        <v>0</v>
      </c>
      <c r="AC1917" s="31">
        <f t="shared" si="4524"/>
        <v>0.04499999999825377</v>
      </c>
      <c r="AD1917" s="31">
        <f t="shared" si="4525"/>
        <v>16800</v>
      </c>
      <c r="AE1917" s="31">
        <f t="shared" si="4526"/>
        <v>73789.554999999993</v>
      </c>
      <c r="AF1917" s="31">
        <f t="shared" si="4560"/>
        <v>0</v>
      </c>
      <c r="AG1917" s="31">
        <f t="shared" si="4527"/>
        <v>0.04499999999825377</v>
      </c>
      <c r="AH1917" s="31">
        <f t="shared" si="4528"/>
        <v>16800</v>
      </c>
      <c r="AI1917" s="31">
        <f t="shared" si="4529"/>
        <v>73789.554999999993</v>
      </c>
      <c r="AJ1917" s="31">
        <f t="shared" si="4561"/>
        <v>0</v>
      </c>
      <c r="AK1917" s="31">
        <f t="shared" si="4562"/>
        <v>0</v>
      </c>
      <c r="AL1917" s="31">
        <f t="shared" si="4563"/>
        <v>0</v>
      </c>
      <c r="AM1917" s="31">
        <f t="shared" si="4564"/>
        <v>0</v>
      </c>
      <c r="AN1917" s="31">
        <f t="shared" si="4565"/>
        <v>0</v>
      </c>
      <c r="AO1917" s="31">
        <f t="shared" si="4566"/>
        <v>0</v>
      </c>
      <c r="AP1917" s="31">
        <f t="shared" si="4567"/>
        <v>0</v>
      </c>
      <c r="AQ1917" s="31">
        <f t="shared" si="4568"/>
        <v>0</v>
      </c>
      <c r="AR1917" s="31">
        <f t="shared" si="4569"/>
        <v>0</v>
      </c>
      <c r="AS1917" s="31">
        <f t="shared" si="4502"/>
        <v>0.04499999999825377</v>
      </c>
      <c r="AT1917" s="31">
        <f t="shared" si="4503"/>
        <v>16800</v>
      </c>
      <c r="AU1917" s="31">
        <f t="shared" si="4504"/>
        <v>73789.554999999993</v>
      </c>
      <c r="AV1917" s="31">
        <f t="shared" si="4570"/>
        <v>0</v>
      </c>
      <c r="AW1917" s="32"/>
      <c r="AX1917" s="32"/>
      <c r="AY1917" s="1"/>
      <c r="AZ1917" s="1"/>
      <c r="BA1917" s="1"/>
      <c r="BB1917" s="1"/>
      <c r="BC1917" s="1"/>
      <c r="BD1917" s="1"/>
      <c r="BE1917" s="1"/>
    </row>
    <row r="1918" ht="63">
      <c r="A1918" s="29" t="s">
        <v>598</v>
      </c>
      <c r="B1918" s="29" t="s">
        <v>74</v>
      </c>
      <c r="C1918" s="29" t="s">
        <v>63</v>
      </c>
      <c r="D1918" s="29" t="s">
        <v>325</v>
      </c>
      <c r="E1918" s="29"/>
      <c r="F1918" s="30" t="s">
        <v>326</v>
      </c>
      <c r="G1918" s="31">
        <f t="shared" si="4541"/>
        <v>64426.199999999997</v>
      </c>
      <c r="H1918" s="31">
        <f t="shared" si="4542"/>
        <v>16800</v>
      </c>
      <c r="I1918" s="31">
        <f t="shared" si="4543"/>
        <v>9363.3999999999996</v>
      </c>
      <c r="J1918" s="31">
        <f t="shared" si="4544"/>
        <v>0</v>
      </c>
      <c r="K1918" s="31">
        <f t="shared" si="4545"/>
        <v>0</v>
      </c>
      <c r="L1918" s="31">
        <f t="shared" si="4546"/>
        <v>0</v>
      </c>
      <c r="M1918" s="31">
        <f t="shared" si="4571"/>
        <v>64426.199999999997</v>
      </c>
      <c r="N1918" s="31">
        <f t="shared" si="4572"/>
        <v>16800</v>
      </c>
      <c r="O1918" s="31">
        <f t="shared" si="4573"/>
        <v>9363.3999999999996</v>
      </c>
      <c r="P1918" s="31">
        <f t="shared" si="4547"/>
        <v>0</v>
      </c>
      <c r="Q1918" s="31">
        <f t="shared" si="4548"/>
        <v>0</v>
      </c>
      <c r="R1918" s="31">
        <f t="shared" si="4549"/>
        <v>0</v>
      </c>
      <c r="S1918" s="31">
        <f t="shared" si="4550"/>
        <v>-64426.154999999999</v>
      </c>
      <c r="T1918" s="31">
        <f t="shared" si="4551"/>
        <v>0</v>
      </c>
      <c r="U1918" s="31">
        <f t="shared" si="4552"/>
        <v>0</v>
      </c>
      <c r="V1918" s="31">
        <f t="shared" si="4553"/>
        <v>0</v>
      </c>
      <c r="W1918" s="31">
        <f t="shared" si="4554"/>
        <v>0</v>
      </c>
      <c r="X1918" s="31">
        <f t="shared" si="4555"/>
        <v>0</v>
      </c>
      <c r="Y1918" s="31">
        <f t="shared" si="4556"/>
        <v>0</v>
      </c>
      <c r="Z1918" s="31">
        <f t="shared" si="4557"/>
        <v>0</v>
      </c>
      <c r="AA1918" s="31">
        <f t="shared" si="4558"/>
        <v>64426.154999999999</v>
      </c>
      <c r="AB1918" s="31">
        <f t="shared" si="4559"/>
        <v>0</v>
      </c>
      <c r="AC1918" s="31">
        <f t="shared" si="4524"/>
        <v>0.04499999999825377</v>
      </c>
      <c r="AD1918" s="31">
        <f t="shared" si="4525"/>
        <v>16800</v>
      </c>
      <c r="AE1918" s="31">
        <f t="shared" si="4526"/>
        <v>73789.554999999993</v>
      </c>
      <c r="AF1918" s="31">
        <f t="shared" si="4560"/>
        <v>0</v>
      </c>
      <c r="AG1918" s="31">
        <f t="shared" si="4527"/>
        <v>0.04499999999825377</v>
      </c>
      <c r="AH1918" s="31">
        <f t="shared" si="4528"/>
        <v>16800</v>
      </c>
      <c r="AI1918" s="31">
        <f t="shared" si="4529"/>
        <v>73789.554999999993</v>
      </c>
      <c r="AJ1918" s="31">
        <f t="shared" si="4561"/>
        <v>0</v>
      </c>
      <c r="AK1918" s="31">
        <f t="shared" si="4562"/>
        <v>0</v>
      </c>
      <c r="AL1918" s="31">
        <f t="shared" si="4563"/>
        <v>0</v>
      </c>
      <c r="AM1918" s="31">
        <f t="shared" si="4564"/>
        <v>0</v>
      </c>
      <c r="AN1918" s="31">
        <f t="shared" si="4565"/>
        <v>0</v>
      </c>
      <c r="AO1918" s="31">
        <f t="shared" si="4566"/>
        <v>0</v>
      </c>
      <c r="AP1918" s="31">
        <f t="shared" si="4567"/>
        <v>0</v>
      </c>
      <c r="AQ1918" s="31">
        <f t="shared" si="4568"/>
        <v>0</v>
      </c>
      <c r="AR1918" s="31">
        <f t="shared" si="4569"/>
        <v>0</v>
      </c>
      <c r="AS1918" s="31">
        <f t="shared" si="4502"/>
        <v>0.04499999999825377</v>
      </c>
      <c r="AT1918" s="31">
        <f t="shared" si="4503"/>
        <v>16800</v>
      </c>
      <c r="AU1918" s="31">
        <f t="shared" si="4504"/>
        <v>73789.554999999993</v>
      </c>
      <c r="AV1918" s="31">
        <f t="shared" si="4570"/>
        <v>0</v>
      </c>
      <c r="AW1918" s="32"/>
      <c r="AX1918" s="32"/>
      <c r="AY1918" s="1"/>
      <c r="AZ1918" s="1"/>
      <c r="BA1918" s="1"/>
      <c r="BB1918" s="1"/>
      <c r="BC1918" s="1"/>
      <c r="BD1918" s="1"/>
      <c r="BE1918" s="1"/>
    </row>
    <row r="1919" ht="31.5">
      <c r="A1919" s="29" t="s">
        <v>598</v>
      </c>
      <c r="B1919" s="29" t="s">
        <v>74</v>
      </c>
      <c r="C1919" s="29" t="s">
        <v>63</v>
      </c>
      <c r="D1919" s="29" t="s">
        <v>325</v>
      </c>
      <c r="E1919" s="29" t="s">
        <v>39</v>
      </c>
      <c r="F1919" s="30" t="s">
        <v>40</v>
      </c>
      <c r="G1919" s="31">
        <v>64426.199999999997</v>
      </c>
      <c r="H1919" s="31">
        <v>16800</v>
      </c>
      <c r="I1919" s="31">
        <v>9363.3999999999996</v>
      </c>
      <c r="J1919" s="31"/>
      <c r="K1919" s="31"/>
      <c r="L1919" s="31"/>
      <c r="M1919" s="31">
        <f t="shared" si="4571"/>
        <v>64426.199999999997</v>
      </c>
      <c r="N1919" s="31">
        <f t="shared" si="4572"/>
        <v>16800</v>
      </c>
      <c r="O1919" s="31">
        <f t="shared" si="4573"/>
        <v>9363.3999999999996</v>
      </c>
      <c r="P1919" s="31"/>
      <c r="Q1919" s="31"/>
      <c r="R1919" s="31"/>
      <c r="S1919" s="31">
        <v>-64426.154999999999</v>
      </c>
      <c r="T1919" s="31"/>
      <c r="U1919" s="31"/>
      <c r="V1919" s="31"/>
      <c r="W1919" s="31"/>
      <c r="X1919" s="31"/>
      <c r="Y1919" s="31"/>
      <c r="Z1919" s="31"/>
      <c r="AA1919" s="31">
        <v>64426.154999999999</v>
      </c>
      <c r="AB1919" s="31"/>
      <c r="AC1919" s="31">
        <f t="shared" si="4524"/>
        <v>0.04499999999825377</v>
      </c>
      <c r="AD1919" s="31">
        <f t="shared" si="4525"/>
        <v>16800</v>
      </c>
      <c r="AE1919" s="31">
        <f t="shared" si="4526"/>
        <v>73789.554999999993</v>
      </c>
      <c r="AF1919" s="31"/>
      <c r="AG1919" s="31">
        <f t="shared" si="4527"/>
        <v>0.04499999999825377</v>
      </c>
      <c r="AH1919" s="31">
        <f t="shared" si="4528"/>
        <v>16800</v>
      </c>
      <c r="AI1919" s="31">
        <f t="shared" si="4529"/>
        <v>73789.554999999993</v>
      </c>
      <c r="AJ1919" s="31"/>
      <c r="AK1919" s="31"/>
      <c r="AL1919" s="31"/>
      <c r="AM1919" s="31"/>
      <c r="AN1919" s="31"/>
      <c r="AO1919" s="31"/>
      <c r="AP1919" s="31"/>
      <c r="AQ1919" s="31"/>
      <c r="AR1919" s="31"/>
      <c r="AS1919" s="31">
        <f t="shared" si="4502"/>
        <v>0.04499999999825377</v>
      </c>
      <c r="AT1919" s="31">
        <f t="shared" si="4503"/>
        <v>16800</v>
      </c>
      <c r="AU1919" s="31">
        <f t="shared" si="4504"/>
        <v>73789.554999999993</v>
      </c>
      <c r="AV1919" s="31"/>
      <c r="AW1919" s="32"/>
      <c r="AX1919" s="32"/>
      <c r="AY1919" s="1"/>
      <c r="AZ1919" s="1"/>
      <c r="BA1919" s="1"/>
      <c r="BB1919" s="1"/>
      <c r="BC1919" s="1"/>
      <c r="BD1919" s="1"/>
      <c r="BE1919" s="1"/>
    </row>
    <row r="1920" s="24" customFormat="1">
      <c r="A1920" s="25" t="s">
        <v>598</v>
      </c>
      <c r="B1920" s="25" t="s">
        <v>74</v>
      </c>
      <c r="C1920" s="25" t="s">
        <v>255</v>
      </c>
      <c r="D1920" s="25"/>
      <c r="E1920" s="25"/>
      <c r="F1920" s="26" t="s">
        <v>256</v>
      </c>
      <c r="G1920" s="27">
        <f t="shared" si="4541"/>
        <v>85124.399999999994</v>
      </c>
      <c r="H1920" s="27">
        <f t="shared" si="4542"/>
        <v>25362</v>
      </c>
      <c r="I1920" s="27">
        <f t="shared" si="4543"/>
        <v>0</v>
      </c>
      <c r="J1920" s="27">
        <f t="shared" si="4544"/>
        <v>0</v>
      </c>
      <c r="K1920" s="27">
        <f t="shared" si="4545"/>
        <v>0</v>
      </c>
      <c r="L1920" s="27">
        <f t="shared" si="4546"/>
        <v>0</v>
      </c>
      <c r="M1920" s="27">
        <f t="shared" si="4571"/>
        <v>85124.399999999994</v>
      </c>
      <c r="N1920" s="27">
        <f t="shared" si="4572"/>
        <v>25362</v>
      </c>
      <c r="O1920" s="27">
        <f t="shared" si="4573"/>
        <v>0</v>
      </c>
      <c r="P1920" s="27">
        <f t="shared" si="4547"/>
        <v>0</v>
      </c>
      <c r="Q1920" s="27">
        <f t="shared" si="4548"/>
        <v>0</v>
      </c>
      <c r="R1920" s="27">
        <f t="shared" si="4549"/>
        <v>0</v>
      </c>
      <c r="S1920" s="27">
        <f t="shared" si="4550"/>
        <v>-85124.399999999994</v>
      </c>
      <c r="T1920" s="27">
        <f t="shared" si="4551"/>
        <v>0</v>
      </c>
      <c r="U1920" s="27">
        <f t="shared" si="4552"/>
        <v>0</v>
      </c>
      <c r="V1920" s="27">
        <f t="shared" si="4553"/>
        <v>0</v>
      </c>
      <c r="W1920" s="27">
        <f t="shared" si="4554"/>
        <v>0</v>
      </c>
      <c r="X1920" s="27">
        <f t="shared" si="4555"/>
        <v>0</v>
      </c>
      <c r="Y1920" s="27">
        <f t="shared" si="4556"/>
        <v>0</v>
      </c>
      <c r="Z1920" s="27">
        <f t="shared" si="4557"/>
        <v>0</v>
      </c>
      <c r="AA1920" s="27">
        <f t="shared" si="4558"/>
        <v>85124.399999999994</v>
      </c>
      <c r="AB1920" s="27">
        <f t="shared" si="4559"/>
        <v>0</v>
      </c>
      <c r="AC1920" s="27">
        <f t="shared" si="4524"/>
        <v>0</v>
      </c>
      <c r="AD1920" s="27">
        <f t="shared" si="4525"/>
        <v>25362</v>
      </c>
      <c r="AE1920" s="27">
        <f t="shared" si="4526"/>
        <v>85124.399999999994</v>
      </c>
      <c r="AF1920" s="27">
        <f t="shared" si="4560"/>
        <v>0</v>
      </c>
      <c r="AG1920" s="27">
        <f t="shared" si="4527"/>
        <v>0</v>
      </c>
      <c r="AH1920" s="27">
        <f t="shared" si="4528"/>
        <v>25362</v>
      </c>
      <c r="AI1920" s="27">
        <f t="shared" si="4529"/>
        <v>85124.399999999994</v>
      </c>
      <c r="AJ1920" s="27">
        <f t="shared" si="4561"/>
        <v>0</v>
      </c>
      <c r="AK1920" s="27">
        <f t="shared" si="4562"/>
        <v>0</v>
      </c>
      <c r="AL1920" s="27">
        <f t="shared" si="4563"/>
        <v>0</v>
      </c>
      <c r="AM1920" s="27">
        <f t="shared" si="4564"/>
        <v>0</v>
      </c>
      <c r="AN1920" s="27">
        <f t="shared" si="4565"/>
        <v>0</v>
      </c>
      <c r="AO1920" s="27">
        <f t="shared" si="4566"/>
        <v>0</v>
      </c>
      <c r="AP1920" s="27">
        <f t="shared" si="4567"/>
        <v>0</v>
      </c>
      <c r="AQ1920" s="27">
        <f t="shared" si="4568"/>
        <v>0</v>
      </c>
      <c r="AR1920" s="27">
        <f t="shared" si="4569"/>
        <v>0</v>
      </c>
      <c r="AS1920" s="27">
        <f t="shared" si="4502"/>
        <v>0</v>
      </c>
      <c r="AT1920" s="27">
        <f t="shared" si="4503"/>
        <v>25362</v>
      </c>
      <c r="AU1920" s="27">
        <f t="shared" si="4504"/>
        <v>85124.399999999994</v>
      </c>
      <c r="AV1920" s="27">
        <f t="shared" si="4570"/>
        <v>0</v>
      </c>
      <c r="AW1920" s="32"/>
      <c r="AX1920" s="32"/>
      <c r="AY1920" s="24"/>
      <c r="AZ1920" s="24"/>
      <c r="BA1920" s="24"/>
      <c r="BB1920" s="24"/>
      <c r="BC1920" s="24"/>
      <c r="BD1920" s="24"/>
      <c r="BE1920" s="24"/>
    </row>
    <row r="1921" ht="31.5">
      <c r="A1921" s="29" t="s">
        <v>598</v>
      </c>
      <c r="B1921" s="29" t="s">
        <v>74</v>
      </c>
      <c r="C1921" s="29" t="s">
        <v>255</v>
      </c>
      <c r="D1921" s="29" t="s">
        <v>301</v>
      </c>
      <c r="E1921" s="29"/>
      <c r="F1921" s="30" t="s">
        <v>302</v>
      </c>
      <c r="G1921" s="31">
        <f t="shared" si="4541"/>
        <v>85124.399999999994</v>
      </c>
      <c r="H1921" s="31">
        <f t="shared" si="4542"/>
        <v>25362</v>
      </c>
      <c r="I1921" s="31">
        <f t="shared" si="4543"/>
        <v>0</v>
      </c>
      <c r="J1921" s="31">
        <f t="shared" si="4544"/>
        <v>0</v>
      </c>
      <c r="K1921" s="31">
        <f t="shared" si="4545"/>
        <v>0</v>
      </c>
      <c r="L1921" s="31">
        <f t="shared" si="4546"/>
        <v>0</v>
      </c>
      <c r="M1921" s="31">
        <f t="shared" si="4571"/>
        <v>85124.399999999994</v>
      </c>
      <c r="N1921" s="31">
        <f t="shared" si="4572"/>
        <v>25362</v>
      </c>
      <c r="O1921" s="31">
        <f t="shared" si="4573"/>
        <v>0</v>
      </c>
      <c r="P1921" s="31">
        <f t="shared" si="4547"/>
        <v>0</v>
      </c>
      <c r="Q1921" s="31">
        <f t="shared" si="4548"/>
        <v>0</v>
      </c>
      <c r="R1921" s="31">
        <f t="shared" si="4549"/>
        <v>0</v>
      </c>
      <c r="S1921" s="31">
        <f t="shared" si="4550"/>
        <v>-85124.399999999994</v>
      </c>
      <c r="T1921" s="31">
        <f t="shared" si="4551"/>
        <v>0</v>
      </c>
      <c r="U1921" s="31">
        <f t="shared" si="4552"/>
        <v>0</v>
      </c>
      <c r="V1921" s="31">
        <f t="shared" si="4553"/>
        <v>0</v>
      </c>
      <c r="W1921" s="31">
        <f t="shared" si="4554"/>
        <v>0</v>
      </c>
      <c r="X1921" s="31">
        <f t="shared" si="4555"/>
        <v>0</v>
      </c>
      <c r="Y1921" s="31">
        <f t="shared" si="4556"/>
        <v>0</v>
      </c>
      <c r="Z1921" s="31">
        <f t="shared" si="4557"/>
        <v>0</v>
      </c>
      <c r="AA1921" s="31">
        <f t="shared" si="4558"/>
        <v>85124.399999999994</v>
      </c>
      <c r="AB1921" s="31">
        <f t="shared" si="4559"/>
        <v>0</v>
      </c>
      <c r="AC1921" s="31">
        <f t="shared" si="4524"/>
        <v>0</v>
      </c>
      <c r="AD1921" s="31">
        <f t="shared" si="4525"/>
        <v>25362</v>
      </c>
      <c r="AE1921" s="31">
        <f t="shared" si="4526"/>
        <v>85124.399999999994</v>
      </c>
      <c r="AF1921" s="31">
        <f t="shared" si="4560"/>
        <v>0</v>
      </c>
      <c r="AG1921" s="31">
        <f t="shared" si="4527"/>
        <v>0</v>
      </c>
      <c r="AH1921" s="31">
        <f t="shared" si="4528"/>
        <v>25362</v>
      </c>
      <c r="AI1921" s="31">
        <f t="shared" si="4529"/>
        <v>85124.399999999994</v>
      </c>
      <c r="AJ1921" s="31">
        <f t="shared" si="4561"/>
        <v>0</v>
      </c>
      <c r="AK1921" s="31">
        <f t="shared" si="4562"/>
        <v>0</v>
      </c>
      <c r="AL1921" s="31">
        <f t="shared" si="4563"/>
        <v>0</v>
      </c>
      <c r="AM1921" s="31">
        <f t="shared" si="4564"/>
        <v>0</v>
      </c>
      <c r="AN1921" s="31">
        <f t="shared" si="4565"/>
        <v>0</v>
      </c>
      <c r="AO1921" s="31">
        <f t="shared" si="4566"/>
        <v>0</v>
      </c>
      <c r="AP1921" s="31">
        <f t="shared" si="4567"/>
        <v>0</v>
      </c>
      <c r="AQ1921" s="31">
        <f t="shared" si="4568"/>
        <v>0</v>
      </c>
      <c r="AR1921" s="31">
        <f t="shared" si="4569"/>
        <v>0</v>
      </c>
      <c r="AS1921" s="31">
        <f t="shared" si="4502"/>
        <v>0</v>
      </c>
      <c r="AT1921" s="31">
        <f t="shared" si="4503"/>
        <v>25362</v>
      </c>
      <c r="AU1921" s="31">
        <f t="shared" si="4504"/>
        <v>85124.399999999994</v>
      </c>
      <c r="AV1921" s="31">
        <f t="shared" si="4570"/>
        <v>0</v>
      </c>
      <c r="AW1921" s="32"/>
      <c r="AX1921" s="32"/>
      <c r="AY1921" s="1"/>
      <c r="AZ1921" s="1"/>
      <c r="BA1921" s="1"/>
      <c r="BB1921" s="1"/>
      <c r="BC1921" s="1"/>
      <c r="BD1921" s="1"/>
      <c r="BE1921" s="1"/>
    </row>
    <row r="1922" hidden="1">
      <c r="A1922" s="29" t="s">
        <v>598</v>
      </c>
      <c r="B1922" s="29" t="s">
        <v>74</v>
      </c>
      <c r="C1922" s="29" t="s">
        <v>255</v>
      </c>
      <c r="D1922" s="29" t="s">
        <v>309</v>
      </c>
      <c r="E1922" s="29"/>
      <c r="F1922" s="30" t="s">
        <v>34</v>
      </c>
      <c r="G1922" s="31">
        <f t="shared" si="4541"/>
        <v>85124.399999999994</v>
      </c>
      <c r="H1922" s="31">
        <f t="shared" si="4542"/>
        <v>25362</v>
      </c>
      <c r="I1922" s="31">
        <f t="shared" si="4543"/>
        <v>0</v>
      </c>
      <c r="J1922" s="31">
        <f t="shared" si="4544"/>
        <v>0</v>
      </c>
      <c r="K1922" s="31">
        <f t="shared" si="4545"/>
        <v>0</v>
      </c>
      <c r="L1922" s="31">
        <f t="shared" si="4546"/>
        <v>0</v>
      </c>
      <c r="M1922" s="31">
        <f t="shared" si="4571"/>
        <v>85124.399999999994</v>
      </c>
      <c r="N1922" s="31">
        <f t="shared" si="4572"/>
        <v>25362</v>
      </c>
      <c r="O1922" s="31">
        <f t="shared" si="4573"/>
        <v>0</v>
      </c>
      <c r="P1922" s="31">
        <f t="shared" si="4547"/>
        <v>0</v>
      </c>
      <c r="Q1922" s="31">
        <f t="shared" si="4548"/>
        <v>0</v>
      </c>
      <c r="R1922" s="31">
        <f t="shared" si="4549"/>
        <v>0</v>
      </c>
      <c r="S1922" s="31">
        <f t="shared" si="4550"/>
        <v>-85124.399999999994</v>
      </c>
      <c r="T1922" s="31">
        <f t="shared" si="4551"/>
        <v>0</v>
      </c>
      <c r="U1922" s="31">
        <f t="shared" si="4552"/>
        <v>0</v>
      </c>
      <c r="V1922" s="31">
        <f t="shared" si="4553"/>
        <v>0</v>
      </c>
      <c r="W1922" s="31">
        <f t="shared" si="4554"/>
        <v>0</v>
      </c>
      <c r="X1922" s="31">
        <f t="shared" si="4555"/>
        <v>0</v>
      </c>
      <c r="Y1922" s="31">
        <f t="shared" si="4556"/>
        <v>0</v>
      </c>
      <c r="Z1922" s="31">
        <f t="shared" si="4557"/>
        <v>0</v>
      </c>
      <c r="AA1922" s="31">
        <f t="shared" si="4558"/>
        <v>85124.399999999994</v>
      </c>
      <c r="AB1922" s="31">
        <f t="shared" si="4559"/>
        <v>0</v>
      </c>
      <c r="AC1922" s="31">
        <f t="shared" si="4524"/>
        <v>0</v>
      </c>
      <c r="AD1922" s="31">
        <f t="shared" si="4525"/>
        <v>25362</v>
      </c>
      <c r="AE1922" s="31">
        <f t="shared" si="4526"/>
        <v>85124.399999999994</v>
      </c>
      <c r="AF1922" s="31">
        <f t="shared" si="4560"/>
        <v>0</v>
      </c>
      <c r="AG1922" s="31">
        <f t="shared" si="4527"/>
        <v>0</v>
      </c>
      <c r="AH1922" s="31">
        <f t="shared" si="4528"/>
        <v>25362</v>
      </c>
      <c r="AI1922" s="31">
        <f t="shared" si="4529"/>
        <v>85124.399999999994</v>
      </c>
      <c r="AJ1922" s="31">
        <f t="shared" si="4561"/>
        <v>0</v>
      </c>
      <c r="AK1922" s="31">
        <f t="shared" si="4562"/>
        <v>0</v>
      </c>
      <c r="AL1922" s="31">
        <f t="shared" si="4563"/>
        <v>0</v>
      </c>
      <c r="AM1922" s="31">
        <f t="shared" si="4564"/>
        <v>0</v>
      </c>
      <c r="AN1922" s="31">
        <f t="shared" si="4565"/>
        <v>0</v>
      </c>
      <c r="AO1922" s="31">
        <f t="shared" si="4566"/>
        <v>0</v>
      </c>
      <c r="AP1922" s="31">
        <f t="shared" si="4567"/>
        <v>0</v>
      </c>
      <c r="AQ1922" s="31">
        <f t="shared" si="4568"/>
        <v>0</v>
      </c>
      <c r="AR1922" s="31">
        <f t="shared" si="4569"/>
        <v>0</v>
      </c>
      <c r="AS1922" s="31">
        <f t="shared" si="4502"/>
        <v>0</v>
      </c>
      <c r="AT1922" s="31">
        <f t="shared" si="4503"/>
        <v>25362</v>
      </c>
      <c r="AU1922" s="31">
        <f t="shared" si="4504"/>
        <v>85124.399999999994</v>
      </c>
      <c r="AV1922" s="31">
        <f t="shared" si="4570"/>
        <v>0</v>
      </c>
      <c r="AW1922" s="32">
        <v>0</v>
      </c>
      <c r="AX1922" s="32"/>
      <c r="AY1922" s="1" t="s">
        <v>152</v>
      </c>
      <c r="AZ1922" s="1"/>
      <c r="BA1922" s="1"/>
      <c r="BB1922" s="1"/>
      <c r="BC1922" s="1"/>
      <c r="BD1922" s="1"/>
      <c r="BE1922" s="1"/>
    </row>
    <row r="1923" ht="63">
      <c r="A1923" s="29" t="s">
        <v>598</v>
      </c>
      <c r="B1923" s="29" t="s">
        <v>74</v>
      </c>
      <c r="C1923" s="29" t="s">
        <v>255</v>
      </c>
      <c r="D1923" s="29" t="s">
        <v>322</v>
      </c>
      <c r="E1923" s="29"/>
      <c r="F1923" s="30" t="s">
        <v>323</v>
      </c>
      <c r="G1923" s="31">
        <f t="shared" si="4541"/>
        <v>85124.399999999994</v>
      </c>
      <c r="H1923" s="31">
        <f t="shared" si="4542"/>
        <v>25362</v>
      </c>
      <c r="I1923" s="31">
        <f t="shared" si="4543"/>
        <v>0</v>
      </c>
      <c r="J1923" s="31">
        <f t="shared" si="4544"/>
        <v>0</v>
      </c>
      <c r="K1923" s="31">
        <f t="shared" si="4545"/>
        <v>0</v>
      </c>
      <c r="L1923" s="31">
        <f t="shared" si="4546"/>
        <v>0</v>
      </c>
      <c r="M1923" s="31">
        <f t="shared" si="4571"/>
        <v>85124.399999999994</v>
      </c>
      <c r="N1923" s="31">
        <f t="shared" si="4572"/>
        <v>25362</v>
      </c>
      <c r="O1923" s="31">
        <f t="shared" si="4573"/>
        <v>0</v>
      </c>
      <c r="P1923" s="31">
        <f t="shared" si="4547"/>
        <v>0</v>
      </c>
      <c r="Q1923" s="31">
        <f t="shared" si="4548"/>
        <v>0</v>
      </c>
      <c r="R1923" s="31">
        <f t="shared" si="4549"/>
        <v>0</v>
      </c>
      <c r="S1923" s="31">
        <f t="shared" si="4550"/>
        <v>-85124.399999999994</v>
      </c>
      <c r="T1923" s="31">
        <f t="shared" si="4551"/>
        <v>0</v>
      </c>
      <c r="U1923" s="31">
        <f t="shared" si="4552"/>
        <v>0</v>
      </c>
      <c r="V1923" s="31">
        <f t="shared" si="4553"/>
        <v>0</v>
      </c>
      <c r="W1923" s="31">
        <f t="shared" si="4554"/>
        <v>0</v>
      </c>
      <c r="X1923" s="31">
        <f t="shared" si="4555"/>
        <v>0</v>
      </c>
      <c r="Y1923" s="31">
        <f t="shared" si="4556"/>
        <v>0</v>
      </c>
      <c r="Z1923" s="31">
        <f t="shared" si="4557"/>
        <v>0</v>
      </c>
      <c r="AA1923" s="31">
        <f t="shared" si="4558"/>
        <v>85124.399999999994</v>
      </c>
      <c r="AB1923" s="31">
        <f t="shared" si="4559"/>
        <v>0</v>
      </c>
      <c r="AC1923" s="31">
        <f t="shared" si="4524"/>
        <v>0</v>
      </c>
      <c r="AD1923" s="31">
        <f t="shared" si="4525"/>
        <v>25362</v>
      </c>
      <c r="AE1923" s="31">
        <f t="shared" si="4526"/>
        <v>85124.399999999994</v>
      </c>
      <c r="AF1923" s="31">
        <f t="shared" si="4560"/>
        <v>0</v>
      </c>
      <c r="AG1923" s="31">
        <f t="shared" si="4527"/>
        <v>0</v>
      </c>
      <c r="AH1923" s="31">
        <f t="shared" si="4528"/>
        <v>25362</v>
      </c>
      <c r="AI1923" s="31">
        <f t="shared" si="4529"/>
        <v>85124.399999999994</v>
      </c>
      <c r="AJ1923" s="31">
        <f t="shared" si="4561"/>
        <v>0</v>
      </c>
      <c r="AK1923" s="31">
        <f t="shared" si="4562"/>
        <v>0</v>
      </c>
      <c r="AL1923" s="31">
        <f t="shared" si="4563"/>
        <v>0</v>
      </c>
      <c r="AM1923" s="31">
        <f t="shared" si="4564"/>
        <v>0</v>
      </c>
      <c r="AN1923" s="31">
        <f t="shared" si="4565"/>
        <v>0</v>
      </c>
      <c r="AO1923" s="31">
        <f t="shared" si="4566"/>
        <v>0</v>
      </c>
      <c r="AP1923" s="31">
        <f t="shared" si="4567"/>
        <v>0</v>
      </c>
      <c r="AQ1923" s="31">
        <f t="shared" si="4568"/>
        <v>0</v>
      </c>
      <c r="AR1923" s="31">
        <f t="shared" si="4569"/>
        <v>0</v>
      </c>
      <c r="AS1923" s="31">
        <f t="shared" si="4502"/>
        <v>0</v>
      </c>
      <c r="AT1923" s="31">
        <f t="shared" si="4503"/>
        <v>25362</v>
      </c>
      <c r="AU1923" s="31">
        <f t="shared" si="4504"/>
        <v>85124.399999999994</v>
      </c>
      <c r="AV1923" s="31">
        <f t="shared" si="4570"/>
        <v>0</v>
      </c>
      <c r="AW1923" s="32"/>
      <c r="AX1923" s="32"/>
      <c r="AY1923" s="1"/>
      <c r="AZ1923" s="1"/>
      <c r="BA1923" s="1"/>
      <c r="BB1923" s="1"/>
      <c r="BC1923" s="1"/>
      <c r="BD1923" s="1"/>
      <c r="BE1923" s="1"/>
    </row>
    <row r="1924" ht="63">
      <c r="A1924" s="29" t="s">
        <v>598</v>
      </c>
      <c r="B1924" s="29" t="s">
        <v>74</v>
      </c>
      <c r="C1924" s="29" t="s">
        <v>255</v>
      </c>
      <c r="D1924" s="29" t="s">
        <v>325</v>
      </c>
      <c r="E1924" s="29"/>
      <c r="F1924" s="30" t="s">
        <v>326</v>
      </c>
      <c r="G1924" s="31">
        <f t="shared" si="4541"/>
        <v>85124.399999999994</v>
      </c>
      <c r="H1924" s="31">
        <f t="shared" si="4542"/>
        <v>25362</v>
      </c>
      <c r="I1924" s="31">
        <f t="shared" si="4543"/>
        <v>0</v>
      </c>
      <c r="J1924" s="31">
        <f t="shared" si="4544"/>
        <v>0</v>
      </c>
      <c r="K1924" s="31">
        <f t="shared" si="4545"/>
        <v>0</v>
      </c>
      <c r="L1924" s="31">
        <f t="shared" si="4546"/>
        <v>0</v>
      </c>
      <c r="M1924" s="31">
        <f t="shared" si="4571"/>
        <v>85124.399999999994</v>
      </c>
      <c r="N1924" s="31">
        <f t="shared" si="4572"/>
        <v>25362</v>
      </c>
      <c r="O1924" s="31">
        <f t="shared" si="4573"/>
        <v>0</v>
      </c>
      <c r="P1924" s="31">
        <f t="shared" si="4547"/>
        <v>0</v>
      </c>
      <c r="Q1924" s="31">
        <f t="shared" si="4548"/>
        <v>0</v>
      </c>
      <c r="R1924" s="31">
        <f t="shared" si="4549"/>
        <v>0</v>
      </c>
      <c r="S1924" s="31">
        <f t="shared" si="4550"/>
        <v>-85124.399999999994</v>
      </c>
      <c r="T1924" s="31">
        <f t="shared" si="4551"/>
        <v>0</v>
      </c>
      <c r="U1924" s="31">
        <f t="shared" si="4552"/>
        <v>0</v>
      </c>
      <c r="V1924" s="31">
        <f t="shared" si="4553"/>
        <v>0</v>
      </c>
      <c r="W1924" s="31">
        <f t="shared" si="4554"/>
        <v>0</v>
      </c>
      <c r="X1924" s="31">
        <f t="shared" si="4555"/>
        <v>0</v>
      </c>
      <c r="Y1924" s="31">
        <f t="shared" si="4556"/>
        <v>0</v>
      </c>
      <c r="Z1924" s="31">
        <f t="shared" si="4557"/>
        <v>0</v>
      </c>
      <c r="AA1924" s="31">
        <f t="shared" si="4558"/>
        <v>85124.399999999994</v>
      </c>
      <c r="AB1924" s="31">
        <f t="shared" si="4559"/>
        <v>0</v>
      </c>
      <c r="AC1924" s="31">
        <f t="shared" si="4524"/>
        <v>0</v>
      </c>
      <c r="AD1924" s="31">
        <f t="shared" si="4525"/>
        <v>25362</v>
      </c>
      <c r="AE1924" s="31">
        <f t="shared" si="4526"/>
        <v>85124.399999999994</v>
      </c>
      <c r="AF1924" s="31">
        <f t="shared" si="4560"/>
        <v>0</v>
      </c>
      <c r="AG1924" s="31">
        <f t="shared" si="4527"/>
        <v>0</v>
      </c>
      <c r="AH1924" s="31">
        <f t="shared" si="4528"/>
        <v>25362</v>
      </c>
      <c r="AI1924" s="31">
        <f t="shared" si="4529"/>
        <v>85124.399999999994</v>
      </c>
      <c r="AJ1924" s="31">
        <f t="shared" si="4561"/>
        <v>0</v>
      </c>
      <c r="AK1924" s="31">
        <f t="shared" si="4562"/>
        <v>0</v>
      </c>
      <c r="AL1924" s="31">
        <f t="shared" si="4563"/>
        <v>0</v>
      </c>
      <c r="AM1924" s="31">
        <f t="shared" si="4564"/>
        <v>0</v>
      </c>
      <c r="AN1924" s="31">
        <f t="shared" si="4565"/>
        <v>0</v>
      </c>
      <c r="AO1924" s="31">
        <f t="shared" si="4566"/>
        <v>0</v>
      </c>
      <c r="AP1924" s="31">
        <f t="shared" si="4567"/>
        <v>0</v>
      </c>
      <c r="AQ1924" s="31">
        <f t="shared" si="4568"/>
        <v>0</v>
      </c>
      <c r="AR1924" s="31">
        <f t="shared" si="4569"/>
        <v>0</v>
      </c>
      <c r="AS1924" s="31">
        <f t="shared" si="4502"/>
        <v>0</v>
      </c>
      <c r="AT1924" s="31">
        <f t="shared" si="4503"/>
        <v>25362</v>
      </c>
      <c r="AU1924" s="31">
        <f t="shared" si="4504"/>
        <v>85124.399999999994</v>
      </c>
      <c r="AV1924" s="31">
        <f t="shared" si="4570"/>
        <v>0</v>
      </c>
      <c r="AW1924" s="32"/>
      <c r="AX1924" s="32"/>
      <c r="AY1924" s="1"/>
      <c r="AZ1924" s="1"/>
      <c r="BA1924" s="1"/>
      <c r="BB1924" s="1"/>
      <c r="BC1924" s="1"/>
      <c r="BD1924" s="1"/>
      <c r="BE1924" s="1"/>
    </row>
    <row r="1925" ht="31.5">
      <c r="A1925" s="29" t="s">
        <v>598</v>
      </c>
      <c r="B1925" s="29" t="s">
        <v>74</v>
      </c>
      <c r="C1925" s="29" t="s">
        <v>255</v>
      </c>
      <c r="D1925" s="29" t="s">
        <v>325</v>
      </c>
      <c r="E1925" s="29" t="s">
        <v>39</v>
      </c>
      <c r="F1925" s="30" t="s">
        <v>40</v>
      </c>
      <c r="G1925" s="31">
        <v>85124.399999999994</v>
      </c>
      <c r="H1925" s="31">
        <v>25362</v>
      </c>
      <c r="I1925" s="31"/>
      <c r="J1925" s="31"/>
      <c r="K1925" s="31"/>
      <c r="L1925" s="31"/>
      <c r="M1925" s="31">
        <f t="shared" si="4571"/>
        <v>85124.399999999994</v>
      </c>
      <c r="N1925" s="31">
        <f t="shared" si="4572"/>
        <v>25362</v>
      </c>
      <c r="O1925" s="31">
        <f t="shared" si="4573"/>
        <v>0</v>
      </c>
      <c r="P1925" s="31"/>
      <c r="Q1925" s="31"/>
      <c r="R1925" s="31"/>
      <c r="S1925" s="31">
        <v>-85124.399999999994</v>
      </c>
      <c r="T1925" s="31"/>
      <c r="U1925" s="31"/>
      <c r="V1925" s="31"/>
      <c r="W1925" s="31"/>
      <c r="X1925" s="31"/>
      <c r="Y1925" s="31"/>
      <c r="Z1925" s="31"/>
      <c r="AA1925" s="31">
        <v>85124.399999999994</v>
      </c>
      <c r="AB1925" s="31"/>
      <c r="AC1925" s="31">
        <f t="shared" si="4524"/>
        <v>0</v>
      </c>
      <c r="AD1925" s="31">
        <f t="shared" si="4525"/>
        <v>25362</v>
      </c>
      <c r="AE1925" s="31">
        <f t="shared" si="4526"/>
        <v>85124.399999999994</v>
      </c>
      <c r="AF1925" s="31"/>
      <c r="AG1925" s="31">
        <f t="shared" si="4527"/>
        <v>0</v>
      </c>
      <c r="AH1925" s="31">
        <f t="shared" si="4528"/>
        <v>25362</v>
      </c>
      <c r="AI1925" s="31">
        <f t="shared" si="4529"/>
        <v>85124.399999999994</v>
      </c>
      <c r="AJ1925" s="31"/>
      <c r="AK1925" s="31"/>
      <c r="AL1925" s="31"/>
      <c r="AM1925" s="31"/>
      <c r="AN1925" s="31"/>
      <c r="AO1925" s="31"/>
      <c r="AP1925" s="31"/>
      <c r="AQ1925" s="31"/>
      <c r="AR1925" s="31"/>
      <c r="AS1925" s="31">
        <f t="shared" si="4502"/>
        <v>0</v>
      </c>
      <c r="AT1925" s="31">
        <f t="shared" si="4503"/>
        <v>25362</v>
      </c>
      <c r="AU1925" s="31">
        <f t="shared" si="4504"/>
        <v>85124.399999999994</v>
      </c>
      <c r="AV1925" s="31"/>
      <c r="AW1925" s="32"/>
      <c r="AX1925" s="32"/>
      <c r="AY1925" s="1"/>
      <c r="AZ1925" s="1"/>
      <c r="BA1925" s="1"/>
      <c r="BB1925" s="1"/>
      <c r="BC1925" s="1"/>
      <c r="BD1925" s="1"/>
      <c r="BE1925" s="1"/>
    </row>
    <row r="1926" s="19" customFormat="1">
      <c r="A1926" s="20" t="s">
        <v>598</v>
      </c>
      <c r="B1926" s="20" t="s">
        <v>265</v>
      </c>
      <c r="C1926" s="20"/>
      <c r="D1926" s="20"/>
      <c r="E1926" s="20"/>
      <c r="F1926" s="21" t="s">
        <v>266</v>
      </c>
      <c r="G1926" s="22">
        <f t="shared" si="4541"/>
        <v>0</v>
      </c>
      <c r="H1926" s="22">
        <f t="shared" si="4542"/>
        <v>161079.20000000001</v>
      </c>
      <c r="I1926" s="22">
        <f t="shared" si="4543"/>
        <v>0</v>
      </c>
      <c r="J1926" s="22">
        <f t="shared" si="4544"/>
        <v>0</v>
      </c>
      <c r="K1926" s="22">
        <f t="shared" si="4545"/>
        <v>0</v>
      </c>
      <c r="L1926" s="22">
        <f t="shared" si="4546"/>
        <v>0</v>
      </c>
      <c r="M1926" s="22">
        <f t="shared" si="4571"/>
        <v>0</v>
      </c>
      <c r="N1926" s="22">
        <f t="shared" si="4572"/>
        <v>161079.20000000001</v>
      </c>
      <c r="O1926" s="22">
        <f t="shared" si="4573"/>
        <v>0</v>
      </c>
      <c r="P1926" s="22">
        <f t="shared" si="4547"/>
        <v>0</v>
      </c>
      <c r="Q1926" s="22">
        <f t="shared" si="4548"/>
        <v>0</v>
      </c>
      <c r="R1926" s="22">
        <f t="shared" si="4549"/>
        <v>0</v>
      </c>
      <c r="S1926" s="22">
        <f t="shared" si="4550"/>
        <v>0</v>
      </c>
      <c r="T1926" s="22">
        <f t="shared" si="4551"/>
        <v>0</v>
      </c>
      <c r="U1926" s="22">
        <f t="shared" si="4552"/>
        <v>0</v>
      </c>
      <c r="V1926" s="22">
        <f t="shared" si="4553"/>
        <v>0</v>
      </c>
      <c r="W1926" s="22">
        <f t="shared" si="4554"/>
        <v>0</v>
      </c>
      <c r="X1926" s="22">
        <f t="shared" si="4555"/>
        <v>0</v>
      </c>
      <c r="Y1926" s="22">
        <f t="shared" si="4556"/>
        <v>0</v>
      </c>
      <c r="Z1926" s="22">
        <f t="shared" si="4557"/>
        <v>0</v>
      </c>
      <c r="AA1926" s="22">
        <f t="shared" si="4558"/>
        <v>0</v>
      </c>
      <c r="AB1926" s="22">
        <f t="shared" si="4559"/>
        <v>0</v>
      </c>
      <c r="AC1926" s="22">
        <f t="shared" si="4524"/>
        <v>0</v>
      </c>
      <c r="AD1926" s="22">
        <f t="shared" si="4525"/>
        <v>161079.20000000001</v>
      </c>
      <c r="AE1926" s="22">
        <f t="shared" si="4526"/>
        <v>0</v>
      </c>
      <c r="AF1926" s="22">
        <f t="shared" si="4560"/>
        <v>0</v>
      </c>
      <c r="AG1926" s="22">
        <f t="shared" si="4527"/>
        <v>0</v>
      </c>
      <c r="AH1926" s="22">
        <f t="shared" si="4528"/>
        <v>161079.20000000001</v>
      </c>
      <c r="AI1926" s="22">
        <f t="shared" si="4529"/>
        <v>0</v>
      </c>
      <c r="AJ1926" s="22">
        <f t="shared" si="4561"/>
        <v>0</v>
      </c>
      <c r="AK1926" s="22">
        <f t="shared" si="4562"/>
        <v>0</v>
      </c>
      <c r="AL1926" s="22">
        <f t="shared" si="4563"/>
        <v>0</v>
      </c>
      <c r="AM1926" s="22">
        <f t="shared" si="4564"/>
        <v>0</v>
      </c>
      <c r="AN1926" s="22">
        <f t="shared" si="4565"/>
        <v>0</v>
      </c>
      <c r="AO1926" s="22">
        <f t="shared" si="4566"/>
        <v>0</v>
      </c>
      <c r="AP1926" s="22">
        <f t="shared" si="4567"/>
        <v>0</v>
      </c>
      <c r="AQ1926" s="22">
        <f t="shared" si="4568"/>
        <v>0</v>
      </c>
      <c r="AR1926" s="22">
        <f t="shared" si="4569"/>
        <v>0</v>
      </c>
      <c r="AS1926" s="22">
        <f t="shared" si="4502"/>
        <v>0</v>
      </c>
      <c r="AT1926" s="22">
        <f t="shared" si="4503"/>
        <v>161079.20000000001</v>
      </c>
      <c r="AU1926" s="22">
        <f t="shared" si="4504"/>
        <v>0</v>
      </c>
      <c r="AV1926" s="22">
        <f t="shared" si="4570"/>
        <v>0</v>
      </c>
      <c r="AW1926" s="32"/>
      <c r="AX1926" s="32"/>
      <c r="AY1926" s="19"/>
      <c r="AZ1926" s="19"/>
      <c r="BA1926" s="19"/>
      <c r="BB1926" s="19"/>
      <c r="BC1926" s="19"/>
      <c r="BD1926" s="19"/>
      <c r="BE1926" s="19"/>
    </row>
    <row r="1927" s="24" customFormat="1">
      <c r="A1927" s="25" t="s">
        <v>598</v>
      </c>
      <c r="B1927" s="25" t="s">
        <v>265</v>
      </c>
      <c r="C1927" s="25" t="s">
        <v>27</v>
      </c>
      <c r="D1927" s="25"/>
      <c r="E1927" s="25"/>
      <c r="F1927" s="26" t="s">
        <v>267</v>
      </c>
      <c r="G1927" s="27">
        <f t="shared" si="4541"/>
        <v>0</v>
      </c>
      <c r="H1927" s="27">
        <f t="shared" si="4542"/>
        <v>161079.20000000001</v>
      </c>
      <c r="I1927" s="27">
        <f t="shared" si="4543"/>
        <v>0</v>
      </c>
      <c r="J1927" s="27">
        <f t="shared" si="4544"/>
        <v>0</v>
      </c>
      <c r="K1927" s="27">
        <f t="shared" si="4545"/>
        <v>0</v>
      </c>
      <c r="L1927" s="27">
        <f t="shared" si="4546"/>
        <v>0</v>
      </c>
      <c r="M1927" s="27">
        <f t="shared" si="4571"/>
        <v>0</v>
      </c>
      <c r="N1927" s="27">
        <f t="shared" si="4572"/>
        <v>161079.20000000001</v>
      </c>
      <c r="O1927" s="27">
        <f t="shared" si="4573"/>
        <v>0</v>
      </c>
      <c r="P1927" s="27">
        <f t="shared" si="4547"/>
        <v>0</v>
      </c>
      <c r="Q1927" s="27">
        <f t="shared" si="4548"/>
        <v>0</v>
      </c>
      <c r="R1927" s="27">
        <f t="shared" si="4549"/>
        <v>0</v>
      </c>
      <c r="S1927" s="27">
        <f t="shared" si="4550"/>
        <v>0</v>
      </c>
      <c r="T1927" s="27">
        <f t="shared" si="4551"/>
        <v>0</v>
      </c>
      <c r="U1927" s="27">
        <f t="shared" si="4552"/>
        <v>0</v>
      </c>
      <c r="V1927" s="27">
        <f t="shared" si="4553"/>
        <v>0</v>
      </c>
      <c r="W1927" s="27">
        <f t="shared" si="4554"/>
        <v>0</v>
      </c>
      <c r="X1927" s="27">
        <f t="shared" si="4555"/>
        <v>0</v>
      </c>
      <c r="Y1927" s="27">
        <f t="shared" si="4556"/>
        <v>0</v>
      </c>
      <c r="Z1927" s="27">
        <f t="shared" si="4557"/>
        <v>0</v>
      </c>
      <c r="AA1927" s="27">
        <f t="shared" si="4558"/>
        <v>0</v>
      </c>
      <c r="AB1927" s="27">
        <f t="shared" si="4559"/>
        <v>0</v>
      </c>
      <c r="AC1927" s="27">
        <f t="shared" si="4524"/>
        <v>0</v>
      </c>
      <c r="AD1927" s="27">
        <f t="shared" si="4525"/>
        <v>161079.20000000001</v>
      </c>
      <c r="AE1927" s="27">
        <f t="shared" si="4526"/>
        <v>0</v>
      </c>
      <c r="AF1927" s="27">
        <f t="shared" si="4560"/>
        <v>0</v>
      </c>
      <c r="AG1927" s="27">
        <f t="shared" si="4527"/>
        <v>0</v>
      </c>
      <c r="AH1927" s="27">
        <f t="shared" si="4528"/>
        <v>161079.20000000001</v>
      </c>
      <c r="AI1927" s="27">
        <f t="shared" si="4529"/>
        <v>0</v>
      </c>
      <c r="AJ1927" s="27">
        <f t="shared" si="4561"/>
        <v>0</v>
      </c>
      <c r="AK1927" s="27">
        <f t="shared" si="4562"/>
        <v>0</v>
      </c>
      <c r="AL1927" s="27">
        <f t="shared" si="4563"/>
        <v>0</v>
      </c>
      <c r="AM1927" s="27">
        <f t="shared" si="4564"/>
        <v>0</v>
      </c>
      <c r="AN1927" s="27">
        <f t="shared" si="4565"/>
        <v>0</v>
      </c>
      <c r="AO1927" s="27">
        <f t="shared" si="4566"/>
        <v>0</v>
      </c>
      <c r="AP1927" s="27">
        <f t="shared" si="4567"/>
        <v>0</v>
      </c>
      <c r="AQ1927" s="27">
        <f t="shared" si="4568"/>
        <v>0</v>
      </c>
      <c r="AR1927" s="27">
        <f t="shared" si="4569"/>
        <v>0</v>
      </c>
      <c r="AS1927" s="27">
        <f t="shared" si="4502"/>
        <v>0</v>
      </c>
      <c r="AT1927" s="27">
        <f t="shared" si="4503"/>
        <v>161079.20000000001</v>
      </c>
      <c r="AU1927" s="27">
        <f t="shared" si="4504"/>
        <v>0</v>
      </c>
      <c r="AV1927" s="27">
        <f t="shared" si="4570"/>
        <v>0</v>
      </c>
      <c r="AW1927" s="32"/>
      <c r="AX1927" s="32"/>
      <c r="AY1927" s="24"/>
      <c r="AZ1927" s="24"/>
      <c r="BA1927" s="24"/>
      <c r="BB1927" s="24"/>
      <c r="BC1927" s="24"/>
      <c r="BD1927" s="24"/>
      <c r="BE1927" s="24"/>
    </row>
    <row r="1928" ht="31.5">
      <c r="A1928" s="29" t="s">
        <v>598</v>
      </c>
      <c r="B1928" s="29" t="s">
        <v>265</v>
      </c>
      <c r="C1928" s="29" t="s">
        <v>27</v>
      </c>
      <c r="D1928" s="29" t="s">
        <v>203</v>
      </c>
      <c r="E1928" s="29"/>
      <c r="F1928" s="30" t="s">
        <v>204</v>
      </c>
      <c r="G1928" s="31">
        <f t="shared" si="4541"/>
        <v>0</v>
      </c>
      <c r="H1928" s="31">
        <f t="shared" si="4542"/>
        <v>161079.20000000001</v>
      </c>
      <c r="I1928" s="31">
        <f t="shared" si="4543"/>
        <v>0</v>
      </c>
      <c r="J1928" s="31">
        <f t="shared" si="4544"/>
        <v>0</v>
      </c>
      <c r="K1928" s="31">
        <f t="shared" si="4545"/>
        <v>0</v>
      </c>
      <c r="L1928" s="31">
        <f t="shared" si="4546"/>
        <v>0</v>
      </c>
      <c r="M1928" s="31">
        <f t="shared" si="4571"/>
        <v>0</v>
      </c>
      <c r="N1928" s="31">
        <f t="shared" si="4572"/>
        <v>161079.20000000001</v>
      </c>
      <c r="O1928" s="31">
        <f t="shared" si="4573"/>
        <v>0</v>
      </c>
      <c r="P1928" s="31">
        <f t="shared" si="4547"/>
        <v>0</v>
      </c>
      <c r="Q1928" s="31">
        <f t="shared" si="4548"/>
        <v>0</v>
      </c>
      <c r="R1928" s="31">
        <f t="shared" si="4549"/>
        <v>0</v>
      </c>
      <c r="S1928" s="31">
        <f t="shared" si="4550"/>
        <v>0</v>
      </c>
      <c r="T1928" s="31">
        <f t="shared" si="4551"/>
        <v>0</v>
      </c>
      <c r="U1928" s="31">
        <f t="shared" si="4552"/>
        <v>0</v>
      </c>
      <c r="V1928" s="31">
        <f t="shared" si="4553"/>
        <v>0</v>
      </c>
      <c r="W1928" s="31">
        <f t="shared" si="4554"/>
        <v>0</v>
      </c>
      <c r="X1928" s="31">
        <f t="shared" si="4555"/>
        <v>0</v>
      </c>
      <c r="Y1928" s="31">
        <f t="shared" si="4556"/>
        <v>0</v>
      </c>
      <c r="Z1928" s="31">
        <f t="shared" si="4557"/>
        <v>0</v>
      </c>
      <c r="AA1928" s="31">
        <f t="shared" si="4558"/>
        <v>0</v>
      </c>
      <c r="AB1928" s="31">
        <f t="shared" si="4559"/>
        <v>0</v>
      </c>
      <c r="AC1928" s="31">
        <f t="shared" si="4524"/>
        <v>0</v>
      </c>
      <c r="AD1928" s="31">
        <f t="shared" si="4525"/>
        <v>161079.20000000001</v>
      </c>
      <c r="AE1928" s="31">
        <f t="shared" si="4526"/>
        <v>0</v>
      </c>
      <c r="AF1928" s="31">
        <f t="shared" si="4560"/>
        <v>0</v>
      </c>
      <c r="AG1928" s="31">
        <f t="shared" si="4527"/>
        <v>0</v>
      </c>
      <c r="AH1928" s="31">
        <f t="shared" si="4528"/>
        <v>161079.20000000001</v>
      </c>
      <c r="AI1928" s="31">
        <f t="shared" si="4529"/>
        <v>0</v>
      </c>
      <c r="AJ1928" s="31">
        <f t="shared" si="4561"/>
        <v>0</v>
      </c>
      <c r="AK1928" s="31">
        <f t="shared" si="4562"/>
        <v>0</v>
      </c>
      <c r="AL1928" s="31">
        <f t="shared" si="4563"/>
        <v>0</v>
      </c>
      <c r="AM1928" s="31">
        <f t="shared" si="4564"/>
        <v>0</v>
      </c>
      <c r="AN1928" s="31">
        <f t="shared" si="4565"/>
        <v>0</v>
      </c>
      <c r="AO1928" s="31">
        <f t="shared" si="4566"/>
        <v>0</v>
      </c>
      <c r="AP1928" s="31">
        <f t="shared" si="4567"/>
        <v>0</v>
      </c>
      <c r="AQ1928" s="31">
        <f t="shared" si="4568"/>
        <v>0</v>
      </c>
      <c r="AR1928" s="31">
        <f t="shared" si="4569"/>
        <v>0</v>
      </c>
      <c r="AS1928" s="31">
        <f t="shared" si="4502"/>
        <v>0</v>
      </c>
      <c r="AT1928" s="31">
        <f t="shared" si="4503"/>
        <v>161079.20000000001</v>
      </c>
      <c r="AU1928" s="31">
        <f t="shared" si="4504"/>
        <v>0</v>
      </c>
      <c r="AV1928" s="31">
        <f t="shared" si="4570"/>
        <v>0</v>
      </c>
      <c r="AW1928" s="32"/>
      <c r="AX1928" s="32"/>
      <c r="AY1928" s="1"/>
      <c r="AZ1928" s="1"/>
      <c r="BA1928" s="1"/>
      <c r="BB1928" s="1"/>
      <c r="BC1928" s="1"/>
      <c r="BD1928" s="1"/>
      <c r="BE1928" s="1"/>
    </row>
    <row r="1929" hidden="1">
      <c r="A1929" s="29" t="s">
        <v>598</v>
      </c>
      <c r="B1929" s="29" t="s">
        <v>265</v>
      </c>
      <c r="C1929" s="29" t="s">
        <v>27</v>
      </c>
      <c r="D1929" s="29" t="s">
        <v>205</v>
      </c>
      <c r="E1929" s="29"/>
      <c r="F1929" s="30" t="s">
        <v>34</v>
      </c>
      <c r="G1929" s="31">
        <f t="shared" si="4541"/>
        <v>0</v>
      </c>
      <c r="H1929" s="31">
        <f t="shared" si="4542"/>
        <v>161079.20000000001</v>
      </c>
      <c r="I1929" s="31">
        <f t="shared" si="4543"/>
        <v>0</v>
      </c>
      <c r="J1929" s="31">
        <f t="shared" si="4544"/>
        <v>0</v>
      </c>
      <c r="K1929" s="31">
        <f t="shared" si="4545"/>
        <v>0</v>
      </c>
      <c r="L1929" s="31">
        <f t="shared" si="4546"/>
        <v>0</v>
      </c>
      <c r="M1929" s="31">
        <f t="shared" si="4571"/>
        <v>0</v>
      </c>
      <c r="N1929" s="31">
        <f t="shared" si="4572"/>
        <v>161079.20000000001</v>
      </c>
      <c r="O1929" s="31">
        <f t="shared" si="4573"/>
        <v>0</v>
      </c>
      <c r="P1929" s="31">
        <f t="shared" si="4547"/>
        <v>0</v>
      </c>
      <c r="Q1929" s="31">
        <f t="shared" si="4548"/>
        <v>0</v>
      </c>
      <c r="R1929" s="31">
        <f t="shared" si="4549"/>
        <v>0</v>
      </c>
      <c r="S1929" s="31">
        <f t="shared" si="4550"/>
        <v>0</v>
      </c>
      <c r="T1929" s="31">
        <f t="shared" si="4551"/>
        <v>0</v>
      </c>
      <c r="U1929" s="31">
        <f t="shared" si="4552"/>
        <v>0</v>
      </c>
      <c r="V1929" s="31">
        <f t="shared" si="4553"/>
        <v>0</v>
      </c>
      <c r="W1929" s="31">
        <f t="shared" si="4554"/>
        <v>0</v>
      </c>
      <c r="X1929" s="31">
        <f t="shared" si="4555"/>
        <v>0</v>
      </c>
      <c r="Y1929" s="31">
        <f t="shared" si="4556"/>
        <v>0</v>
      </c>
      <c r="Z1929" s="31">
        <f t="shared" si="4557"/>
        <v>0</v>
      </c>
      <c r="AA1929" s="31">
        <f t="shared" si="4558"/>
        <v>0</v>
      </c>
      <c r="AB1929" s="31">
        <f t="shared" si="4559"/>
        <v>0</v>
      </c>
      <c r="AC1929" s="31">
        <f t="shared" si="4524"/>
        <v>0</v>
      </c>
      <c r="AD1929" s="31">
        <f t="shared" si="4525"/>
        <v>161079.20000000001</v>
      </c>
      <c r="AE1929" s="31">
        <f t="shared" si="4526"/>
        <v>0</v>
      </c>
      <c r="AF1929" s="31">
        <f t="shared" si="4560"/>
        <v>0</v>
      </c>
      <c r="AG1929" s="31">
        <f t="shared" si="4527"/>
        <v>0</v>
      </c>
      <c r="AH1929" s="31">
        <f t="shared" si="4528"/>
        <v>161079.20000000001</v>
      </c>
      <c r="AI1929" s="31">
        <f t="shared" si="4529"/>
        <v>0</v>
      </c>
      <c r="AJ1929" s="31">
        <f t="shared" si="4561"/>
        <v>0</v>
      </c>
      <c r="AK1929" s="31">
        <f t="shared" si="4562"/>
        <v>0</v>
      </c>
      <c r="AL1929" s="31">
        <f t="shared" si="4563"/>
        <v>0</v>
      </c>
      <c r="AM1929" s="31">
        <f t="shared" si="4564"/>
        <v>0</v>
      </c>
      <c r="AN1929" s="31">
        <f t="shared" si="4565"/>
        <v>0</v>
      </c>
      <c r="AO1929" s="31">
        <f t="shared" si="4566"/>
        <v>0</v>
      </c>
      <c r="AP1929" s="31">
        <f t="shared" si="4567"/>
        <v>0</v>
      </c>
      <c r="AQ1929" s="31">
        <f t="shared" si="4568"/>
        <v>0</v>
      </c>
      <c r="AR1929" s="31">
        <f t="shared" si="4569"/>
        <v>0</v>
      </c>
      <c r="AS1929" s="31">
        <f t="shared" si="4502"/>
        <v>0</v>
      </c>
      <c r="AT1929" s="31">
        <f t="shared" si="4503"/>
        <v>161079.20000000001</v>
      </c>
      <c r="AU1929" s="31">
        <f t="shared" si="4504"/>
        <v>0</v>
      </c>
      <c r="AV1929" s="31">
        <f t="shared" si="4570"/>
        <v>0</v>
      </c>
      <c r="AW1929" s="32">
        <v>0</v>
      </c>
      <c r="AX1929" s="32"/>
      <c r="AY1929" s="1" t="s">
        <v>152</v>
      </c>
      <c r="AZ1929" s="1"/>
      <c r="BA1929" s="1"/>
      <c r="BB1929" s="1"/>
      <c r="BC1929" s="1"/>
      <c r="BD1929" s="1"/>
      <c r="BE1929" s="1"/>
    </row>
    <row r="1930" ht="31.5">
      <c r="A1930" s="29" t="s">
        <v>598</v>
      </c>
      <c r="B1930" s="29" t="s">
        <v>265</v>
      </c>
      <c r="C1930" s="29" t="s">
        <v>27</v>
      </c>
      <c r="D1930" s="29" t="s">
        <v>206</v>
      </c>
      <c r="E1930" s="29"/>
      <c r="F1930" s="30" t="s">
        <v>207</v>
      </c>
      <c r="G1930" s="31">
        <f t="shared" si="4541"/>
        <v>0</v>
      </c>
      <c r="H1930" s="31">
        <f t="shared" si="4542"/>
        <v>161079.20000000001</v>
      </c>
      <c r="I1930" s="31">
        <f t="shared" si="4543"/>
        <v>0</v>
      </c>
      <c r="J1930" s="31">
        <f t="shared" si="4544"/>
        <v>0</v>
      </c>
      <c r="K1930" s="31">
        <f t="shared" si="4545"/>
        <v>0</v>
      </c>
      <c r="L1930" s="31">
        <f t="shared" si="4546"/>
        <v>0</v>
      </c>
      <c r="M1930" s="31">
        <f t="shared" si="4571"/>
        <v>0</v>
      </c>
      <c r="N1930" s="31">
        <f t="shared" si="4572"/>
        <v>161079.20000000001</v>
      </c>
      <c r="O1930" s="31">
        <f t="shared" si="4573"/>
        <v>0</v>
      </c>
      <c r="P1930" s="31">
        <f t="shared" si="4547"/>
        <v>0</v>
      </c>
      <c r="Q1930" s="31">
        <f t="shared" si="4548"/>
        <v>0</v>
      </c>
      <c r="R1930" s="31">
        <f t="shared" si="4549"/>
        <v>0</v>
      </c>
      <c r="S1930" s="31">
        <f t="shared" si="4550"/>
        <v>0</v>
      </c>
      <c r="T1930" s="31">
        <f t="shared" si="4551"/>
        <v>0</v>
      </c>
      <c r="U1930" s="31">
        <f t="shared" si="4552"/>
        <v>0</v>
      </c>
      <c r="V1930" s="31">
        <f t="shared" si="4553"/>
        <v>0</v>
      </c>
      <c r="W1930" s="31">
        <f t="shared" si="4554"/>
        <v>0</v>
      </c>
      <c r="X1930" s="31">
        <f t="shared" si="4555"/>
        <v>0</v>
      </c>
      <c r="Y1930" s="31">
        <f t="shared" si="4556"/>
        <v>0</v>
      </c>
      <c r="Z1930" s="31">
        <f t="shared" si="4557"/>
        <v>0</v>
      </c>
      <c r="AA1930" s="31">
        <f t="shared" si="4558"/>
        <v>0</v>
      </c>
      <c r="AB1930" s="31">
        <f t="shared" si="4559"/>
        <v>0</v>
      </c>
      <c r="AC1930" s="31">
        <f t="shared" si="4524"/>
        <v>0</v>
      </c>
      <c r="AD1930" s="31">
        <f t="shared" si="4525"/>
        <v>161079.20000000001</v>
      </c>
      <c r="AE1930" s="31">
        <f t="shared" si="4526"/>
        <v>0</v>
      </c>
      <c r="AF1930" s="31">
        <f t="shared" si="4560"/>
        <v>0</v>
      </c>
      <c r="AG1930" s="31">
        <f t="shared" si="4527"/>
        <v>0</v>
      </c>
      <c r="AH1930" s="31">
        <f t="shared" si="4528"/>
        <v>161079.20000000001</v>
      </c>
      <c r="AI1930" s="31">
        <f t="shared" si="4529"/>
        <v>0</v>
      </c>
      <c r="AJ1930" s="31">
        <f t="shared" si="4561"/>
        <v>0</v>
      </c>
      <c r="AK1930" s="31">
        <f t="shared" si="4562"/>
        <v>0</v>
      </c>
      <c r="AL1930" s="31">
        <f t="shared" si="4563"/>
        <v>0</v>
      </c>
      <c r="AM1930" s="31">
        <f t="shared" si="4564"/>
        <v>0</v>
      </c>
      <c r="AN1930" s="31">
        <f t="shared" si="4565"/>
        <v>0</v>
      </c>
      <c r="AO1930" s="31">
        <f t="shared" si="4566"/>
        <v>0</v>
      </c>
      <c r="AP1930" s="31">
        <f t="shared" si="4567"/>
        <v>0</v>
      </c>
      <c r="AQ1930" s="31">
        <f t="shared" si="4568"/>
        <v>0</v>
      </c>
      <c r="AR1930" s="31">
        <f t="shared" si="4569"/>
        <v>0</v>
      </c>
      <c r="AS1930" s="31">
        <f t="shared" si="4502"/>
        <v>0</v>
      </c>
      <c r="AT1930" s="31">
        <f t="shared" si="4503"/>
        <v>161079.20000000001</v>
      </c>
      <c r="AU1930" s="31">
        <f t="shared" si="4504"/>
        <v>0</v>
      </c>
      <c r="AV1930" s="31">
        <f t="shared" si="4570"/>
        <v>0</v>
      </c>
      <c r="AW1930" s="32"/>
      <c r="AX1930" s="32"/>
      <c r="AY1930" s="1"/>
      <c r="AZ1930" s="1"/>
      <c r="BA1930" s="1"/>
      <c r="BB1930" s="1"/>
      <c r="BC1930" s="1"/>
      <c r="BD1930" s="1"/>
      <c r="BE1930" s="1"/>
    </row>
    <row r="1931" ht="31.5">
      <c r="A1931" s="29" t="s">
        <v>598</v>
      </c>
      <c r="B1931" s="29" t="s">
        <v>265</v>
      </c>
      <c r="C1931" s="29" t="s">
        <v>27</v>
      </c>
      <c r="D1931" s="29" t="s">
        <v>210</v>
      </c>
      <c r="E1931" s="29"/>
      <c r="F1931" s="30" t="s">
        <v>211</v>
      </c>
      <c r="G1931" s="31">
        <f t="shared" si="4541"/>
        <v>0</v>
      </c>
      <c r="H1931" s="31">
        <f t="shared" si="4542"/>
        <v>161079.20000000001</v>
      </c>
      <c r="I1931" s="31">
        <f t="shared" si="4543"/>
        <v>0</v>
      </c>
      <c r="J1931" s="31">
        <f t="shared" si="4544"/>
        <v>0</v>
      </c>
      <c r="K1931" s="31">
        <f t="shared" si="4545"/>
        <v>0</v>
      </c>
      <c r="L1931" s="31">
        <f t="shared" si="4546"/>
        <v>0</v>
      </c>
      <c r="M1931" s="31">
        <f t="shared" si="4571"/>
        <v>0</v>
      </c>
      <c r="N1931" s="31">
        <f t="shared" si="4572"/>
        <v>161079.20000000001</v>
      </c>
      <c r="O1931" s="31">
        <f t="shared" si="4573"/>
        <v>0</v>
      </c>
      <c r="P1931" s="31">
        <f t="shared" si="4547"/>
        <v>0</v>
      </c>
      <c r="Q1931" s="31">
        <f t="shared" si="4548"/>
        <v>0</v>
      </c>
      <c r="R1931" s="31">
        <f t="shared" si="4549"/>
        <v>0</v>
      </c>
      <c r="S1931" s="31">
        <f t="shared" si="4550"/>
        <v>0</v>
      </c>
      <c r="T1931" s="31">
        <f t="shared" si="4551"/>
        <v>0</v>
      </c>
      <c r="U1931" s="31">
        <f t="shared" si="4552"/>
        <v>0</v>
      </c>
      <c r="V1931" s="31">
        <f t="shared" si="4553"/>
        <v>0</v>
      </c>
      <c r="W1931" s="31">
        <f t="shared" si="4554"/>
        <v>0</v>
      </c>
      <c r="X1931" s="31">
        <f t="shared" si="4555"/>
        <v>0</v>
      </c>
      <c r="Y1931" s="31">
        <f t="shared" si="4556"/>
        <v>0</v>
      </c>
      <c r="Z1931" s="31">
        <f t="shared" si="4557"/>
        <v>0</v>
      </c>
      <c r="AA1931" s="31">
        <f t="shared" si="4558"/>
        <v>0</v>
      </c>
      <c r="AB1931" s="31">
        <f t="shared" si="4559"/>
        <v>0</v>
      </c>
      <c r="AC1931" s="31">
        <f t="shared" si="4524"/>
        <v>0</v>
      </c>
      <c r="AD1931" s="31">
        <f t="shared" si="4525"/>
        <v>161079.20000000001</v>
      </c>
      <c r="AE1931" s="31">
        <f t="shared" si="4526"/>
        <v>0</v>
      </c>
      <c r="AF1931" s="31">
        <f t="shared" si="4560"/>
        <v>0</v>
      </c>
      <c r="AG1931" s="31">
        <f t="shared" si="4527"/>
        <v>0</v>
      </c>
      <c r="AH1931" s="31">
        <f t="shared" si="4528"/>
        <v>161079.20000000001</v>
      </c>
      <c r="AI1931" s="31">
        <f t="shared" si="4529"/>
        <v>0</v>
      </c>
      <c r="AJ1931" s="31">
        <f t="shared" si="4561"/>
        <v>0</v>
      </c>
      <c r="AK1931" s="31">
        <f t="shared" si="4562"/>
        <v>0</v>
      </c>
      <c r="AL1931" s="31">
        <f t="shared" si="4563"/>
        <v>0</v>
      </c>
      <c r="AM1931" s="31">
        <f t="shared" si="4564"/>
        <v>0</v>
      </c>
      <c r="AN1931" s="31">
        <f t="shared" si="4565"/>
        <v>0</v>
      </c>
      <c r="AO1931" s="31">
        <f t="shared" si="4566"/>
        <v>0</v>
      </c>
      <c r="AP1931" s="31">
        <f t="shared" si="4567"/>
        <v>0</v>
      </c>
      <c r="AQ1931" s="31">
        <f t="shared" si="4568"/>
        <v>0</v>
      </c>
      <c r="AR1931" s="31">
        <f t="shared" si="4569"/>
        <v>0</v>
      </c>
      <c r="AS1931" s="31">
        <f t="shared" si="4502"/>
        <v>0</v>
      </c>
      <c r="AT1931" s="31">
        <f t="shared" si="4503"/>
        <v>161079.20000000001</v>
      </c>
      <c r="AU1931" s="31">
        <f t="shared" si="4504"/>
        <v>0</v>
      </c>
      <c r="AV1931" s="31">
        <f t="shared" si="4570"/>
        <v>0</v>
      </c>
      <c r="AW1931" s="32"/>
      <c r="AX1931" s="32"/>
      <c r="AY1931" s="1"/>
      <c r="AZ1931" s="1"/>
      <c r="BA1931" s="1"/>
      <c r="BB1931" s="1"/>
      <c r="BC1931" s="1"/>
      <c r="BD1931" s="1"/>
      <c r="BE1931" s="1"/>
    </row>
    <row r="1932" ht="31.5">
      <c r="A1932" s="29" t="s">
        <v>598</v>
      </c>
      <c r="B1932" s="29" t="s">
        <v>265</v>
      </c>
      <c r="C1932" s="29" t="s">
        <v>27</v>
      </c>
      <c r="D1932" s="29" t="s">
        <v>210</v>
      </c>
      <c r="E1932" s="29" t="s">
        <v>39</v>
      </c>
      <c r="F1932" s="30" t="s">
        <v>40</v>
      </c>
      <c r="G1932" s="31"/>
      <c r="H1932" s="31">
        <v>161079.20000000001</v>
      </c>
      <c r="I1932" s="31"/>
      <c r="J1932" s="31"/>
      <c r="K1932" s="31"/>
      <c r="L1932" s="31"/>
      <c r="M1932" s="31">
        <f t="shared" si="4571"/>
        <v>0</v>
      </c>
      <c r="N1932" s="31">
        <f t="shared" si="4572"/>
        <v>161079.20000000001</v>
      </c>
      <c r="O1932" s="31">
        <f t="shared" si="4573"/>
        <v>0</v>
      </c>
      <c r="P1932" s="31"/>
      <c r="Q1932" s="31"/>
      <c r="R1932" s="31"/>
      <c r="S1932" s="31"/>
      <c r="T1932" s="31"/>
      <c r="U1932" s="31"/>
      <c r="V1932" s="31"/>
      <c r="W1932" s="31"/>
      <c r="X1932" s="31"/>
      <c r="Y1932" s="31"/>
      <c r="Z1932" s="31"/>
      <c r="AA1932" s="31"/>
      <c r="AB1932" s="31"/>
      <c r="AC1932" s="31">
        <f t="shared" si="4524"/>
        <v>0</v>
      </c>
      <c r="AD1932" s="31">
        <f t="shared" si="4525"/>
        <v>161079.20000000001</v>
      </c>
      <c r="AE1932" s="31">
        <f t="shared" si="4526"/>
        <v>0</v>
      </c>
      <c r="AF1932" s="31"/>
      <c r="AG1932" s="31">
        <f t="shared" si="4527"/>
        <v>0</v>
      </c>
      <c r="AH1932" s="31">
        <f t="shared" si="4528"/>
        <v>161079.20000000001</v>
      </c>
      <c r="AI1932" s="31">
        <f t="shared" si="4529"/>
        <v>0</v>
      </c>
      <c r="AJ1932" s="31"/>
      <c r="AK1932" s="31"/>
      <c r="AL1932" s="31"/>
      <c r="AM1932" s="31"/>
      <c r="AN1932" s="31"/>
      <c r="AO1932" s="31"/>
      <c r="AP1932" s="31"/>
      <c r="AQ1932" s="31"/>
      <c r="AR1932" s="31"/>
      <c r="AS1932" s="31">
        <f t="shared" si="4502"/>
        <v>0</v>
      </c>
      <c r="AT1932" s="31">
        <f t="shared" si="4503"/>
        <v>161079.20000000001</v>
      </c>
      <c r="AU1932" s="31">
        <f t="shared" si="4504"/>
        <v>0</v>
      </c>
      <c r="AV1932" s="31"/>
      <c r="AW1932" s="32"/>
      <c r="AX1932" s="32"/>
      <c r="AY1932" s="1"/>
      <c r="AZ1932" s="1"/>
      <c r="BA1932" s="1"/>
      <c r="BB1932" s="1"/>
      <c r="BC1932" s="1"/>
      <c r="BD1932" s="1"/>
      <c r="BE1932" s="1"/>
    </row>
    <row r="1933" s="19" customFormat="1">
      <c r="A1933" s="20" t="s">
        <v>598</v>
      </c>
      <c r="B1933" s="20" t="s">
        <v>87</v>
      </c>
      <c r="C1933" s="20"/>
      <c r="D1933" s="20"/>
      <c r="E1933" s="34"/>
      <c r="F1933" s="21" t="s">
        <v>411</v>
      </c>
      <c r="G1933" s="22">
        <f t="shared" si="4541"/>
        <v>67075.5</v>
      </c>
      <c r="H1933" s="22">
        <f t="shared" si="4542"/>
        <v>200000</v>
      </c>
      <c r="I1933" s="22">
        <f t="shared" si="4543"/>
        <v>346.10000000000002</v>
      </c>
      <c r="J1933" s="22">
        <f t="shared" si="4544"/>
        <v>0</v>
      </c>
      <c r="K1933" s="22">
        <f t="shared" si="4545"/>
        <v>0</v>
      </c>
      <c r="L1933" s="22">
        <f t="shared" si="4546"/>
        <v>0</v>
      </c>
      <c r="M1933" s="22">
        <f t="shared" si="4571"/>
        <v>67075.5</v>
      </c>
      <c r="N1933" s="22">
        <f t="shared" si="4572"/>
        <v>200000</v>
      </c>
      <c r="O1933" s="22">
        <f t="shared" si="4573"/>
        <v>346.10000000000002</v>
      </c>
      <c r="P1933" s="22">
        <f t="shared" si="4547"/>
        <v>0</v>
      </c>
      <c r="Q1933" s="22">
        <f t="shared" si="4548"/>
        <v>0</v>
      </c>
      <c r="R1933" s="22">
        <f t="shared" si="4549"/>
        <v>-67075.5</v>
      </c>
      <c r="S1933" s="22">
        <f t="shared" si="4550"/>
        <v>0</v>
      </c>
      <c r="T1933" s="22">
        <f t="shared" si="4551"/>
        <v>0</v>
      </c>
      <c r="U1933" s="22">
        <f t="shared" si="4552"/>
        <v>0</v>
      </c>
      <c r="V1933" s="22">
        <f t="shared" si="4553"/>
        <v>0</v>
      </c>
      <c r="W1933" s="22">
        <f t="shared" si="4554"/>
        <v>0</v>
      </c>
      <c r="X1933" s="22">
        <f t="shared" si="4555"/>
        <v>0</v>
      </c>
      <c r="Y1933" s="22">
        <f t="shared" si="4556"/>
        <v>0</v>
      </c>
      <c r="Z1933" s="22">
        <f t="shared" si="4557"/>
        <v>0</v>
      </c>
      <c r="AA1933" s="22">
        <f t="shared" si="4558"/>
        <v>0</v>
      </c>
      <c r="AB1933" s="22">
        <f t="shared" si="4559"/>
        <v>0</v>
      </c>
      <c r="AC1933" s="22">
        <f t="shared" si="4524"/>
        <v>0</v>
      </c>
      <c r="AD1933" s="22">
        <f t="shared" si="4525"/>
        <v>200000</v>
      </c>
      <c r="AE1933" s="22">
        <f t="shared" si="4526"/>
        <v>346.10000000000002</v>
      </c>
      <c r="AF1933" s="22">
        <f t="shared" si="4560"/>
        <v>0</v>
      </c>
      <c r="AG1933" s="22">
        <f t="shared" si="4527"/>
        <v>0</v>
      </c>
      <c r="AH1933" s="22">
        <f t="shared" si="4528"/>
        <v>200000</v>
      </c>
      <c r="AI1933" s="22">
        <f t="shared" si="4529"/>
        <v>346.10000000000002</v>
      </c>
      <c r="AJ1933" s="22">
        <f t="shared" si="4561"/>
        <v>0</v>
      </c>
      <c r="AK1933" s="22">
        <f t="shared" si="4562"/>
        <v>0</v>
      </c>
      <c r="AL1933" s="22">
        <f t="shared" si="4563"/>
        <v>0</v>
      </c>
      <c r="AM1933" s="22">
        <f t="shared" si="4564"/>
        <v>0</v>
      </c>
      <c r="AN1933" s="22">
        <f t="shared" si="4565"/>
        <v>0</v>
      </c>
      <c r="AO1933" s="22">
        <f t="shared" si="4566"/>
        <v>0</v>
      </c>
      <c r="AP1933" s="22">
        <f t="shared" si="4567"/>
        <v>0</v>
      </c>
      <c r="AQ1933" s="22">
        <f t="shared" si="4568"/>
        <v>0</v>
      </c>
      <c r="AR1933" s="22">
        <f t="shared" si="4569"/>
        <v>0</v>
      </c>
      <c r="AS1933" s="22">
        <f t="shared" si="4502"/>
        <v>0</v>
      </c>
      <c r="AT1933" s="22">
        <f t="shared" si="4503"/>
        <v>200000</v>
      </c>
      <c r="AU1933" s="22">
        <f t="shared" si="4504"/>
        <v>346.10000000000002</v>
      </c>
      <c r="AV1933" s="22">
        <f t="shared" si="4570"/>
        <v>0</v>
      </c>
      <c r="AW1933" s="23"/>
      <c r="AX1933" s="23"/>
      <c r="AY1933" s="19"/>
      <c r="AZ1933" s="19"/>
      <c r="BA1933" s="19"/>
      <c r="BB1933" s="19"/>
      <c r="BC1933" s="19"/>
      <c r="BD1933" s="19"/>
      <c r="BE1933" s="19"/>
    </row>
    <row r="1934" s="24" customFormat="1">
      <c r="A1934" s="25" t="s">
        <v>598</v>
      </c>
      <c r="B1934" s="25" t="s">
        <v>87</v>
      </c>
      <c r="C1934" s="25" t="s">
        <v>63</v>
      </c>
      <c r="D1934" s="25"/>
      <c r="E1934" s="35"/>
      <c r="F1934" s="26" t="s">
        <v>424</v>
      </c>
      <c r="G1934" s="27">
        <f t="shared" si="4541"/>
        <v>67075.5</v>
      </c>
      <c r="H1934" s="27">
        <f t="shared" si="4542"/>
        <v>200000</v>
      </c>
      <c r="I1934" s="27">
        <f t="shared" si="4543"/>
        <v>346.10000000000002</v>
      </c>
      <c r="J1934" s="27">
        <f t="shared" si="4544"/>
        <v>0</v>
      </c>
      <c r="K1934" s="27">
        <f t="shared" si="4545"/>
        <v>0</v>
      </c>
      <c r="L1934" s="27">
        <f t="shared" si="4546"/>
        <v>0</v>
      </c>
      <c r="M1934" s="27">
        <f t="shared" si="4571"/>
        <v>67075.5</v>
      </c>
      <c r="N1934" s="27">
        <f t="shared" si="4572"/>
        <v>200000</v>
      </c>
      <c r="O1934" s="27">
        <f t="shared" si="4573"/>
        <v>346.10000000000002</v>
      </c>
      <c r="P1934" s="27">
        <f t="shared" si="4547"/>
        <v>0</v>
      </c>
      <c r="Q1934" s="27">
        <f t="shared" si="4548"/>
        <v>0</v>
      </c>
      <c r="R1934" s="27">
        <f t="shared" si="4549"/>
        <v>-67075.5</v>
      </c>
      <c r="S1934" s="27">
        <f t="shared" si="4550"/>
        <v>0</v>
      </c>
      <c r="T1934" s="27">
        <f t="shared" si="4551"/>
        <v>0</v>
      </c>
      <c r="U1934" s="27">
        <f t="shared" si="4552"/>
        <v>0</v>
      </c>
      <c r="V1934" s="27">
        <f t="shared" si="4553"/>
        <v>0</v>
      </c>
      <c r="W1934" s="27">
        <f t="shared" si="4554"/>
        <v>0</v>
      </c>
      <c r="X1934" s="27">
        <f t="shared" si="4555"/>
        <v>0</v>
      </c>
      <c r="Y1934" s="27">
        <f t="shared" si="4556"/>
        <v>0</v>
      </c>
      <c r="Z1934" s="27">
        <f t="shared" si="4557"/>
        <v>0</v>
      </c>
      <c r="AA1934" s="27">
        <f t="shared" si="4558"/>
        <v>0</v>
      </c>
      <c r="AB1934" s="27">
        <f t="shared" si="4559"/>
        <v>0</v>
      </c>
      <c r="AC1934" s="27">
        <f t="shared" si="4524"/>
        <v>0</v>
      </c>
      <c r="AD1934" s="27">
        <f t="shared" si="4525"/>
        <v>200000</v>
      </c>
      <c r="AE1934" s="27">
        <f t="shared" si="4526"/>
        <v>346.10000000000002</v>
      </c>
      <c r="AF1934" s="27">
        <f t="shared" si="4560"/>
        <v>0</v>
      </c>
      <c r="AG1934" s="27">
        <f t="shared" si="4527"/>
        <v>0</v>
      </c>
      <c r="AH1934" s="27">
        <f t="shared" si="4528"/>
        <v>200000</v>
      </c>
      <c r="AI1934" s="27">
        <f t="shared" si="4529"/>
        <v>346.10000000000002</v>
      </c>
      <c r="AJ1934" s="27">
        <f t="shared" si="4561"/>
        <v>0</v>
      </c>
      <c r="AK1934" s="27">
        <f t="shared" si="4562"/>
        <v>0</v>
      </c>
      <c r="AL1934" s="27">
        <f t="shared" si="4563"/>
        <v>0</v>
      </c>
      <c r="AM1934" s="27">
        <f t="shared" si="4564"/>
        <v>0</v>
      </c>
      <c r="AN1934" s="27">
        <f t="shared" si="4565"/>
        <v>0</v>
      </c>
      <c r="AO1934" s="27">
        <f t="shared" si="4566"/>
        <v>0</v>
      </c>
      <c r="AP1934" s="27">
        <f t="shared" si="4567"/>
        <v>0</v>
      </c>
      <c r="AQ1934" s="27">
        <f t="shared" si="4568"/>
        <v>0</v>
      </c>
      <c r="AR1934" s="27">
        <f t="shared" si="4569"/>
        <v>0</v>
      </c>
      <c r="AS1934" s="27">
        <f t="shared" si="4502"/>
        <v>0</v>
      </c>
      <c r="AT1934" s="27">
        <f t="shared" si="4503"/>
        <v>200000</v>
      </c>
      <c r="AU1934" s="27">
        <f t="shared" si="4504"/>
        <v>346.10000000000002</v>
      </c>
      <c r="AV1934" s="27">
        <f t="shared" si="4570"/>
        <v>0</v>
      </c>
      <c r="AW1934" s="28"/>
      <c r="AX1934" s="28"/>
      <c r="AY1934" s="24"/>
      <c r="AZ1934" s="24"/>
      <c r="BA1934" s="24"/>
      <c r="BB1934" s="24"/>
      <c r="BC1934" s="24"/>
      <c r="BD1934" s="24"/>
      <c r="BE1934" s="24"/>
    </row>
    <row r="1935" ht="31.5">
      <c r="A1935" s="29" t="s">
        <v>598</v>
      </c>
      <c r="B1935" s="29" t="s">
        <v>87</v>
      </c>
      <c r="C1935" s="29" t="s">
        <v>63</v>
      </c>
      <c r="D1935" s="29" t="s">
        <v>413</v>
      </c>
      <c r="E1935" s="36"/>
      <c r="F1935" s="30" t="s">
        <v>414</v>
      </c>
      <c r="G1935" s="31">
        <f>G1936+G1942</f>
        <v>67075.5</v>
      </c>
      <c r="H1935" s="31">
        <f>H1936+H1942</f>
        <v>200000</v>
      </c>
      <c r="I1935" s="31">
        <f>I1936+I1942</f>
        <v>346.10000000000002</v>
      </c>
      <c r="J1935" s="31">
        <f>J1936+J1942</f>
        <v>0</v>
      </c>
      <c r="K1935" s="31">
        <f>K1936+K1942</f>
        <v>0</v>
      </c>
      <c r="L1935" s="31">
        <f>L1936+L1942</f>
        <v>0</v>
      </c>
      <c r="M1935" s="31">
        <f t="shared" si="4571"/>
        <v>67075.5</v>
      </c>
      <c r="N1935" s="31">
        <f t="shared" si="4572"/>
        <v>200000</v>
      </c>
      <c r="O1935" s="31">
        <f t="shared" si="4573"/>
        <v>346.10000000000002</v>
      </c>
      <c r="P1935" s="31">
        <f>P1936+P1942</f>
        <v>0</v>
      </c>
      <c r="Q1935" s="31">
        <f>Q1936+Q1942</f>
        <v>0</v>
      </c>
      <c r="R1935" s="31">
        <f>R1936+R1942</f>
        <v>-67075.5</v>
      </c>
      <c r="S1935" s="31">
        <f>S1936+S1942</f>
        <v>0</v>
      </c>
      <c r="T1935" s="31">
        <f>T1936+T1942</f>
        <v>0</v>
      </c>
      <c r="U1935" s="31">
        <f>U1936+U1942</f>
        <v>0</v>
      </c>
      <c r="V1935" s="31">
        <f>V1936+V1942</f>
        <v>0</v>
      </c>
      <c r="W1935" s="31">
        <f>W1936+W1942</f>
        <v>0</v>
      </c>
      <c r="X1935" s="31">
        <f>X1936+X1942</f>
        <v>0</v>
      </c>
      <c r="Y1935" s="31">
        <f>Y1936+Y1942</f>
        <v>0</v>
      </c>
      <c r="Z1935" s="31">
        <f>Z1936+Z1942</f>
        <v>0</v>
      </c>
      <c r="AA1935" s="31">
        <f>AA1936+AA1942</f>
        <v>0</v>
      </c>
      <c r="AB1935" s="31">
        <f>AB1936+AB1942</f>
        <v>0</v>
      </c>
      <c r="AC1935" s="31">
        <f t="shared" si="4524"/>
        <v>0</v>
      </c>
      <c r="AD1935" s="31">
        <f t="shared" si="4525"/>
        <v>200000</v>
      </c>
      <c r="AE1935" s="31">
        <f t="shared" si="4526"/>
        <v>346.10000000000002</v>
      </c>
      <c r="AF1935" s="31">
        <f>AF1936+AF1942</f>
        <v>0</v>
      </c>
      <c r="AG1935" s="31">
        <f t="shared" si="4527"/>
        <v>0</v>
      </c>
      <c r="AH1935" s="31">
        <f t="shared" si="4528"/>
        <v>200000</v>
      </c>
      <c r="AI1935" s="31">
        <f t="shared" si="4529"/>
        <v>346.10000000000002</v>
      </c>
      <c r="AJ1935" s="31">
        <f>AJ1936+AJ1942</f>
        <v>0</v>
      </c>
      <c r="AK1935" s="31">
        <f>AK1936+AK1942</f>
        <v>0</v>
      </c>
      <c r="AL1935" s="31">
        <f>AL1936+AL1942</f>
        <v>0</v>
      </c>
      <c r="AM1935" s="31">
        <f>AM1936+AM1942</f>
        <v>0</v>
      </c>
      <c r="AN1935" s="31">
        <f>AN1936+AN1942</f>
        <v>0</v>
      </c>
      <c r="AO1935" s="31">
        <f>AO1936+AO1942</f>
        <v>0</v>
      </c>
      <c r="AP1935" s="31">
        <f>AP1936+AP1942</f>
        <v>0</v>
      </c>
      <c r="AQ1935" s="31">
        <f>AQ1936+AQ1942</f>
        <v>0</v>
      </c>
      <c r="AR1935" s="31">
        <f>AR1936+AR1942</f>
        <v>0</v>
      </c>
      <c r="AS1935" s="31">
        <f t="shared" si="4502"/>
        <v>0</v>
      </c>
      <c r="AT1935" s="31">
        <f t="shared" si="4503"/>
        <v>200000</v>
      </c>
      <c r="AU1935" s="31">
        <f t="shared" si="4504"/>
        <v>346.10000000000002</v>
      </c>
      <c r="AV1935" s="31">
        <f>AV1936+AV1942</f>
        <v>0</v>
      </c>
      <c r="AW1935" s="32"/>
      <c r="AX1935" s="32"/>
      <c r="AY1935" s="1"/>
      <c r="AZ1935" s="1"/>
      <c r="BA1935" s="1"/>
      <c r="BB1935" s="1"/>
      <c r="BC1935" s="1"/>
      <c r="BD1935" s="1"/>
      <c r="BE1935" s="1"/>
    </row>
    <row r="1936" hidden="1">
      <c r="A1936" s="29" t="s">
        <v>598</v>
      </c>
      <c r="B1936" s="29" t="s">
        <v>87</v>
      </c>
      <c r="C1936" s="29" t="s">
        <v>63</v>
      </c>
      <c r="D1936" s="29" t="s">
        <v>736</v>
      </c>
      <c r="E1936" s="36"/>
      <c r="F1936" s="30" t="s">
        <v>440</v>
      </c>
      <c r="G1936" s="31">
        <f t="shared" si="4541"/>
        <v>67075.5</v>
      </c>
      <c r="H1936" s="31">
        <f t="shared" si="4542"/>
        <v>0</v>
      </c>
      <c r="I1936" s="31">
        <f t="shared" si="4543"/>
        <v>0</v>
      </c>
      <c r="J1936" s="31">
        <f>J1937</f>
        <v>0</v>
      </c>
      <c r="K1936" s="31">
        <f>K1937</f>
        <v>0</v>
      </c>
      <c r="L1936" s="31">
        <f>L1937</f>
        <v>0</v>
      </c>
      <c r="M1936" s="31">
        <f t="shared" si="4571"/>
        <v>67075.5</v>
      </c>
      <c r="N1936" s="31">
        <f t="shared" si="4572"/>
        <v>0</v>
      </c>
      <c r="O1936" s="31">
        <f t="shared" si="4573"/>
        <v>0</v>
      </c>
      <c r="P1936" s="31">
        <f>P1937</f>
        <v>0</v>
      </c>
      <c r="Q1936" s="31">
        <f>Q1937</f>
        <v>0</v>
      </c>
      <c r="R1936" s="31">
        <f>R1937</f>
        <v>-67075.5</v>
      </c>
      <c r="S1936" s="31">
        <f>S1937</f>
        <v>0</v>
      </c>
      <c r="T1936" s="31">
        <f>T1937</f>
        <v>0</v>
      </c>
      <c r="U1936" s="31">
        <f>U1937</f>
        <v>0</v>
      </c>
      <c r="V1936" s="31">
        <f>V1937</f>
        <v>0</v>
      </c>
      <c r="W1936" s="31">
        <f>W1937</f>
        <v>0</v>
      </c>
      <c r="X1936" s="31">
        <f>X1937</f>
        <v>0</v>
      </c>
      <c r="Y1936" s="31">
        <f>Y1937</f>
        <v>0</v>
      </c>
      <c r="Z1936" s="31">
        <f>Z1937</f>
        <v>0</v>
      </c>
      <c r="AA1936" s="31">
        <f>AA1937</f>
        <v>0</v>
      </c>
      <c r="AB1936" s="31">
        <f>AB1937</f>
        <v>0</v>
      </c>
      <c r="AC1936" s="31">
        <f t="shared" si="4524"/>
        <v>0</v>
      </c>
      <c r="AD1936" s="31">
        <f t="shared" si="4525"/>
        <v>0</v>
      </c>
      <c r="AE1936" s="31">
        <f t="shared" si="4526"/>
        <v>0</v>
      </c>
      <c r="AF1936" s="31">
        <f>AF1937</f>
        <v>0</v>
      </c>
      <c r="AG1936" s="31">
        <f t="shared" si="4527"/>
        <v>0</v>
      </c>
      <c r="AH1936" s="31">
        <f t="shared" si="4528"/>
        <v>0</v>
      </c>
      <c r="AI1936" s="31">
        <f t="shared" si="4529"/>
        <v>0</v>
      </c>
      <c r="AJ1936" s="31">
        <f>AJ1937</f>
        <v>0</v>
      </c>
      <c r="AK1936" s="31">
        <f>AK1937</f>
        <v>0</v>
      </c>
      <c r="AL1936" s="31">
        <f>AL1937</f>
        <v>0</v>
      </c>
      <c r="AM1936" s="31">
        <f>AM1937</f>
        <v>0</v>
      </c>
      <c r="AN1936" s="31">
        <f>AN1937</f>
        <v>0</v>
      </c>
      <c r="AO1936" s="31">
        <f>AO1937</f>
        <v>0</v>
      </c>
      <c r="AP1936" s="31">
        <f>AP1937</f>
        <v>0</v>
      </c>
      <c r="AQ1936" s="31">
        <f>AQ1937</f>
        <v>0</v>
      </c>
      <c r="AR1936" s="31">
        <f>AR1937</f>
        <v>0</v>
      </c>
      <c r="AS1936" s="31">
        <f t="shared" si="4502"/>
        <v>0</v>
      </c>
      <c r="AT1936" s="31">
        <f t="shared" si="4503"/>
        <v>0</v>
      </c>
      <c r="AU1936" s="31">
        <f t="shared" si="4504"/>
        <v>0</v>
      </c>
      <c r="AV1936" s="31">
        <f>AV1937</f>
        <v>0</v>
      </c>
      <c r="AW1936" s="32">
        <v>0</v>
      </c>
      <c r="AX1936" s="32"/>
      <c r="AY1936" s="1"/>
      <c r="AZ1936" s="1"/>
      <c r="BA1936" s="1"/>
      <c r="BB1936" s="1"/>
      <c r="BC1936" s="1"/>
      <c r="BD1936" s="1"/>
      <c r="BE1936" s="1"/>
    </row>
    <row r="1937" ht="63" hidden="1">
      <c r="A1937" s="29" t="s">
        <v>598</v>
      </c>
      <c r="B1937" s="29" t="s">
        <v>87</v>
      </c>
      <c r="C1937" s="29" t="s">
        <v>63</v>
      </c>
      <c r="D1937" s="29" t="s">
        <v>737</v>
      </c>
      <c r="E1937" s="36"/>
      <c r="F1937" s="30" t="s">
        <v>738</v>
      </c>
      <c r="G1937" s="31">
        <f>G1940+G1938</f>
        <v>67075.5</v>
      </c>
      <c r="H1937" s="31">
        <f>H1940+H1938</f>
        <v>0</v>
      </c>
      <c r="I1937" s="31">
        <f>I1940+I1938</f>
        <v>0</v>
      </c>
      <c r="J1937" s="31">
        <f>J1940+J1938</f>
        <v>0</v>
      </c>
      <c r="K1937" s="31">
        <f>K1940+K1938</f>
        <v>0</v>
      </c>
      <c r="L1937" s="31">
        <f>L1940+L1938</f>
        <v>0</v>
      </c>
      <c r="M1937" s="31">
        <f t="shared" si="4571"/>
        <v>67075.5</v>
      </c>
      <c r="N1937" s="31">
        <f t="shared" si="4572"/>
        <v>0</v>
      </c>
      <c r="O1937" s="31">
        <f t="shared" si="4573"/>
        <v>0</v>
      </c>
      <c r="P1937" s="31">
        <f>P1940+P1938</f>
        <v>0</v>
      </c>
      <c r="Q1937" s="31">
        <f>Q1940+Q1938</f>
        <v>0</v>
      </c>
      <c r="R1937" s="31">
        <f>R1940+R1938</f>
        <v>-67075.5</v>
      </c>
      <c r="S1937" s="31">
        <f>S1940+S1938</f>
        <v>0</v>
      </c>
      <c r="T1937" s="31">
        <f>T1940+T1938</f>
        <v>0</v>
      </c>
      <c r="U1937" s="31">
        <f>U1940+U1938</f>
        <v>0</v>
      </c>
      <c r="V1937" s="31">
        <f>V1940+V1938</f>
        <v>0</v>
      </c>
      <c r="W1937" s="31">
        <f>W1940+W1938</f>
        <v>0</v>
      </c>
      <c r="X1937" s="31">
        <f>X1940+X1938</f>
        <v>0</v>
      </c>
      <c r="Y1937" s="31">
        <f>Y1940+Y1938</f>
        <v>0</v>
      </c>
      <c r="Z1937" s="31">
        <f>Z1940+Z1938</f>
        <v>0</v>
      </c>
      <c r="AA1937" s="31">
        <f>AA1940+AA1938</f>
        <v>0</v>
      </c>
      <c r="AB1937" s="31">
        <f>AB1940+AB1938</f>
        <v>0</v>
      </c>
      <c r="AC1937" s="31">
        <f t="shared" si="4524"/>
        <v>0</v>
      </c>
      <c r="AD1937" s="31">
        <f t="shared" si="4525"/>
        <v>0</v>
      </c>
      <c r="AE1937" s="31">
        <f t="shared" si="4526"/>
        <v>0</v>
      </c>
      <c r="AF1937" s="31">
        <f>AF1940+AF1938</f>
        <v>0</v>
      </c>
      <c r="AG1937" s="31">
        <f t="shared" si="4527"/>
        <v>0</v>
      </c>
      <c r="AH1937" s="31">
        <f t="shared" si="4528"/>
        <v>0</v>
      </c>
      <c r="AI1937" s="31">
        <f t="shared" si="4529"/>
        <v>0</v>
      </c>
      <c r="AJ1937" s="31">
        <f>AJ1940+AJ1938</f>
        <v>0</v>
      </c>
      <c r="AK1937" s="31">
        <f>AK1940+AK1938</f>
        <v>0</v>
      </c>
      <c r="AL1937" s="31">
        <f>AL1940+AL1938</f>
        <v>0</v>
      </c>
      <c r="AM1937" s="31">
        <f>AM1940+AM1938</f>
        <v>0</v>
      </c>
      <c r="AN1937" s="31">
        <f>AN1940+AN1938</f>
        <v>0</v>
      </c>
      <c r="AO1937" s="31">
        <f>AO1940+AO1938</f>
        <v>0</v>
      </c>
      <c r="AP1937" s="31">
        <f>AP1940+AP1938</f>
        <v>0</v>
      </c>
      <c r="AQ1937" s="31">
        <f>AQ1940+AQ1938</f>
        <v>0</v>
      </c>
      <c r="AR1937" s="31">
        <f>AR1940+AR1938</f>
        <v>0</v>
      </c>
      <c r="AS1937" s="31">
        <f t="shared" si="4502"/>
        <v>0</v>
      </c>
      <c r="AT1937" s="31">
        <f t="shared" si="4503"/>
        <v>0</v>
      </c>
      <c r="AU1937" s="31">
        <f t="shared" si="4504"/>
        <v>0</v>
      </c>
      <c r="AV1937" s="31">
        <f>AV1940+AV1938</f>
        <v>0</v>
      </c>
      <c r="AW1937" s="32">
        <v>0</v>
      </c>
      <c r="AX1937" s="32"/>
      <c r="AY1937" s="1"/>
      <c r="AZ1937" s="1"/>
      <c r="BA1937" s="1"/>
      <c r="BB1937" s="1"/>
      <c r="BC1937" s="1"/>
      <c r="BD1937" s="1"/>
      <c r="BE1937" s="1"/>
    </row>
    <row r="1938" ht="31.5" hidden="1">
      <c r="A1938" s="29" t="s">
        <v>598</v>
      </c>
      <c r="B1938" s="29" t="s">
        <v>87</v>
      </c>
      <c r="C1938" s="29" t="s">
        <v>63</v>
      </c>
      <c r="D1938" s="29" t="s">
        <v>739</v>
      </c>
      <c r="E1938" s="29"/>
      <c r="F1938" s="30" t="s">
        <v>740</v>
      </c>
      <c r="G1938" s="31">
        <f>G1939</f>
        <v>12123.9</v>
      </c>
      <c r="H1938" s="31">
        <f>H1939</f>
        <v>0</v>
      </c>
      <c r="I1938" s="31">
        <f>I1939</f>
        <v>0</v>
      </c>
      <c r="J1938" s="31">
        <f>J1939</f>
        <v>0</v>
      </c>
      <c r="K1938" s="31">
        <f>K1939</f>
        <v>0</v>
      </c>
      <c r="L1938" s="31">
        <f>L1939</f>
        <v>0</v>
      </c>
      <c r="M1938" s="31">
        <f t="shared" si="4571"/>
        <v>12123.9</v>
      </c>
      <c r="N1938" s="31">
        <f t="shared" si="4572"/>
        <v>0</v>
      </c>
      <c r="O1938" s="31">
        <f t="shared" si="4573"/>
        <v>0</v>
      </c>
      <c r="P1938" s="31">
        <f>P1939</f>
        <v>0</v>
      </c>
      <c r="Q1938" s="31">
        <f>Q1939</f>
        <v>0</v>
      </c>
      <c r="R1938" s="31">
        <f>R1939</f>
        <v>-12123.9</v>
      </c>
      <c r="S1938" s="31">
        <f>S1939</f>
        <v>0</v>
      </c>
      <c r="T1938" s="31">
        <f>T1939</f>
        <v>0</v>
      </c>
      <c r="U1938" s="31">
        <f>U1939</f>
        <v>0</v>
      </c>
      <c r="V1938" s="31">
        <f>V1939</f>
        <v>0</v>
      </c>
      <c r="W1938" s="31">
        <f>W1939</f>
        <v>0</v>
      </c>
      <c r="X1938" s="31">
        <f>X1939</f>
        <v>0</v>
      </c>
      <c r="Y1938" s="31">
        <f>Y1939</f>
        <v>0</v>
      </c>
      <c r="Z1938" s="31">
        <f>Z1939</f>
        <v>0</v>
      </c>
      <c r="AA1938" s="31">
        <f>AA1939</f>
        <v>0</v>
      </c>
      <c r="AB1938" s="31">
        <f>AB1939</f>
        <v>0</v>
      </c>
      <c r="AC1938" s="31">
        <f t="shared" si="4524"/>
        <v>0</v>
      </c>
      <c r="AD1938" s="31">
        <f t="shared" si="4525"/>
        <v>0</v>
      </c>
      <c r="AE1938" s="31">
        <f t="shared" si="4526"/>
        <v>0</v>
      </c>
      <c r="AF1938" s="31">
        <f>AF1939</f>
        <v>0</v>
      </c>
      <c r="AG1938" s="31">
        <f t="shared" si="4527"/>
        <v>0</v>
      </c>
      <c r="AH1938" s="31">
        <f t="shared" si="4528"/>
        <v>0</v>
      </c>
      <c r="AI1938" s="31">
        <f t="shared" si="4529"/>
        <v>0</v>
      </c>
      <c r="AJ1938" s="31">
        <f>AJ1939</f>
        <v>0</v>
      </c>
      <c r="AK1938" s="31">
        <f>AK1939</f>
        <v>0</v>
      </c>
      <c r="AL1938" s="31">
        <f>AL1939</f>
        <v>0</v>
      </c>
      <c r="AM1938" s="31">
        <f>AM1939</f>
        <v>0</v>
      </c>
      <c r="AN1938" s="31">
        <f>AN1939</f>
        <v>0</v>
      </c>
      <c r="AO1938" s="31">
        <f>AO1939</f>
        <v>0</v>
      </c>
      <c r="AP1938" s="31">
        <f>AP1939</f>
        <v>0</v>
      </c>
      <c r="AQ1938" s="31">
        <f>AQ1939</f>
        <v>0</v>
      </c>
      <c r="AR1938" s="31">
        <f>AR1939</f>
        <v>0</v>
      </c>
      <c r="AS1938" s="31">
        <f t="shared" si="4502"/>
        <v>0</v>
      </c>
      <c r="AT1938" s="31">
        <f t="shared" si="4503"/>
        <v>0</v>
      </c>
      <c r="AU1938" s="31">
        <f t="shared" si="4504"/>
        <v>0</v>
      </c>
      <c r="AV1938" s="31">
        <f>AV1939</f>
        <v>0</v>
      </c>
      <c r="AW1938" s="32">
        <v>0</v>
      </c>
      <c r="AX1938" s="32"/>
      <c r="AY1938" s="1"/>
      <c r="AZ1938" s="1"/>
      <c r="BA1938" s="1"/>
      <c r="BB1938" s="1"/>
      <c r="BC1938" s="1"/>
      <c r="BD1938" s="1"/>
      <c r="BE1938" s="1"/>
    </row>
    <row r="1939" ht="31.5" hidden="1">
      <c r="A1939" s="29" t="s">
        <v>598</v>
      </c>
      <c r="B1939" s="29" t="s">
        <v>87</v>
      </c>
      <c r="C1939" s="29" t="s">
        <v>63</v>
      </c>
      <c r="D1939" s="29" t="s">
        <v>739</v>
      </c>
      <c r="E1939" s="29" t="s">
        <v>335</v>
      </c>
      <c r="F1939" s="30" t="s">
        <v>336</v>
      </c>
      <c r="G1939" s="31">
        <v>12123.9</v>
      </c>
      <c r="H1939" s="31"/>
      <c r="I1939" s="31"/>
      <c r="J1939" s="31"/>
      <c r="K1939" s="31"/>
      <c r="L1939" s="31"/>
      <c r="M1939" s="31">
        <f t="shared" si="4571"/>
        <v>12123.9</v>
      </c>
      <c r="N1939" s="31">
        <f t="shared" si="4572"/>
        <v>0</v>
      </c>
      <c r="O1939" s="31">
        <f t="shared" si="4573"/>
        <v>0</v>
      </c>
      <c r="P1939" s="31"/>
      <c r="Q1939" s="31"/>
      <c r="R1939" s="31">
        <v>-12123.9</v>
      </c>
      <c r="S1939" s="31"/>
      <c r="T1939" s="31"/>
      <c r="U1939" s="31"/>
      <c r="V1939" s="31"/>
      <c r="W1939" s="31"/>
      <c r="X1939" s="31"/>
      <c r="Y1939" s="31"/>
      <c r="Z1939" s="31"/>
      <c r="AA1939" s="31"/>
      <c r="AB1939" s="31"/>
      <c r="AC1939" s="31">
        <f t="shared" si="4524"/>
        <v>0</v>
      </c>
      <c r="AD1939" s="31">
        <f t="shared" si="4525"/>
        <v>0</v>
      </c>
      <c r="AE1939" s="31">
        <f t="shared" si="4526"/>
        <v>0</v>
      </c>
      <c r="AF1939" s="31"/>
      <c r="AG1939" s="31">
        <f t="shared" si="4527"/>
        <v>0</v>
      </c>
      <c r="AH1939" s="31">
        <f t="shared" si="4528"/>
        <v>0</v>
      </c>
      <c r="AI1939" s="31">
        <f t="shared" si="4529"/>
        <v>0</v>
      </c>
      <c r="AJ1939" s="31"/>
      <c r="AK1939" s="31"/>
      <c r="AL1939" s="31"/>
      <c r="AM1939" s="31"/>
      <c r="AN1939" s="31"/>
      <c r="AO1939" s="31"/>
      <c r="AP1939" s="31"/>
      <c r="AQ1939" s="31"/>
      <c r="AR1939" s="31"/>
      <c r="AS1939" s="31">
        <f t="shared" si="4502"/>
        <v>0</v>
      </c>
      <c r="AT1939" s="31">
        <f t="shared" si="4503"/>
        <v>0</v>
      </c>
      <c r="AU1939" s="31">
        <f t="shared" si="4504"/>
        <v>0</v>
      </c>
      <c r="AV1939" s="31"/>
      <c r="AW1939" s="32">
        <v>0</v>
      </c>
      <c r="AX1939" s="32"/>
      <c r="AY1939" s="1"/>
      <c r="AZ1939" s="1"/>
      <c r="BA1939" s="1"/>
      <c r="BB1939" s="1"/>
      <c r="BC1939" s="1"/>
      <c r="BD1939" s="1"/>
      <c r="BE1939" s="1"/>
    </row>
    <row r="1940" ht="31.5" hidden="1">
      <c r="A1940" s="29" t="s">
        <v>598</v>
      </c>
      <c r="B1940" s="29" t="s">
        <v>87</v>
      </c>
      <c r="C1940" s="29" t="s">
        <v>63</v>
      </c>
      <c r="D1940" s="29" t="s">
        <v>741</v>
      </c>
      <c r="E1940" s="29"/>
      <c r="F1940" s="30" t="s">
        <v>742</v>
      </c>
      <c r="G1940" s="31">
        <f>G1941</f>
        <v>54951.599999999999</v>
      </c>
      <c r="H1940" s="31">
        <f>H1941</f>
        <v>0</v>
      </c>
      <c r="I1940" s="31">
        <f>I1941</f>
        <v>0</v>
      </c>
      <c r="J1940" s="31">
        <f>J1941</f>
        <v>0</v>
      </c>
      <c r="K1940" s="31">
        <f>K1941</f>
        <v>0</v>
      </c>
      <c r="L1940" s="31">
        <f>L1941</f>
        <v>0</v>
      </c>
      <c r="M1940" s="31">
        <f t="shared" si="4571"/>
        <v>54951.599999999999</v>
      </c>
      <c r="N1940" s="31">
        <f t="shared" si="4572"/>
        <v>0</v>
      </c>
      <c r="O1940" s="31">
        <f t="shared" si="4573"/>
        <v>0</v>
      </c>
      <c r="P1940" s="31">
        <f>P1941</f>
        <v>0</v>
      </c>
      <c r="Q1940" s="31">
        <f>Q1941</f>
        <v>0</v>
      </c>
      <c r="R1940" s="31">
        <f>R1941</f>
        <v>-54951.599999999999</v>
      </c>
      <c r="S1940" s="31">
        <f>S1941</f>
        <v>0</v>
      </c>
      <c r="T1940" s="31">
        <f>T1941</f>
        <v>0</v>
      </c>
      <c r="U1940" s="31">
        <f>U1941</f>
        <v>0</v>
      </c>
      <c r="V1940" s="31">
        <f>V1941</f>
        <v>0</v>
      </c>
      <c r="W1940" s="31">
        <f>W1941</f>
        <v>0</v>
      </c>
      <c r="X1940" s="31">
        <f>X1941</f>
        <v>0</v>
      </c>
      <c r="Y1940" s="31">
        <f>Y1941</f>
        <v>0</v>
      </c>
      <c r="Z1940" s="31">
        <f>Z1941</f>
        <v>0</v>
      </c>
      <c r="AA1940" s="31">
        <f>AA1941</f>
        <v>0</v>
      </c>
      <c r="AB1940" s="31">
        <f>AB1941</f>
        <v>0</v>
      </c>
      <c r="AC1940" s="31">
        <f t="shared" si="4524"/>
        <v>0</v>
      </c>
      <c r="AD1940" s="31">
        <f t="shared" si="4525"/>
        <v>0</v>
      </c>
      <c r="AE1940" s="31">
        <f t="shared" si="4526"/>
        <v>0</v>
      </c>
      <c r="AF1940" s="31">
        <f>AF1941</f>
        <v>0</v>
      </c>
      <c r="AG1940" s="31">
        <f t="shared" si="4527"/>
        <v>0</v>
      </c>
      <c r="AH1940" s="31">
        <f t="shared" si="4528"/>
        <v>0</v>
      </c>
      <c r="AI1940" s="31">
        <f t="shared" si="4529"/>
        <v>0</v>
      </c>
      <c r="AJ1940" s="31">
        <f>AJ1941</f>
        <v>0</v>
      </c>
      <c r="AK1940" s="31">
        <f>AK1941</f>
        <v>0</v>
      </c>
      <c r="AL1940" s="31">
        <f>AL1941</f>
        <v>0</v>
      </c>
      <c r="AM1940" s="31">
        <f>AM1941</f>
        <v>0</v>
      </c>
      <c r="AN1940" s="31">
        <f>AN1941</f>
        <v>0</v>
      </c>
      <c r="AO1940" s="31">
        <f>AO1941</f>
        <v>0</v>
      </c>
      <c r="AP1940" s="31">
        <f>AP1941</f>
        <v>0</v>
      </c>
      <c r="AQ1940" s="31">
        <f>AQ1941</f>
        <v>0</v>
      </c>
      <c r="AR1940" s="31">
        <f>AR1941</f>
        <v>0</v>
      </c>
      <c r="AS1940" s="31">
        <f t="shared" si="4502"/>
        <v>0</v>
      </c>
      <c r="AT1940" s="31">
        <f t="shared" si="4503"/>
        <v>0</v>
      </c>
      <c r="AU1940" s="31">
        <f t="shared" si="4504"/>
        <v>0</v>
      </c>
      <c r="AV1940" s="31">
        <f>AV1941</f>
        <v>0</v>
      </c>
      <c r="AW1940" s="32">
        <v>0</v>
      </c>
      <c r="AX1940" s="32"/>
      <c r="AY1940" s="1"/>
      <c r="AZ1940" s="1"/>
      <c r="BA1940" s="1"/>
      <c r="BB1940" s="1"/>
      <c r="BC1940" s="1"/>
      <c r="BD1940" s="1"/>
      <c r="BE1940" s="1"/>
    </row>
    <row r="1941" ht="31.5" hidden="1">
      <c r="A1941" s="29" t="s">
        <v>598</v>
      </c>
      <c r="B1941" s="29" t="s">
        <v>87</v>
      </c>
      <c r="C1941" s="29" t="s">
        <v>63</v>
      </c>
      <c r="D1941" s="29" t="s">
        <v>741</v>
      </c>
      <c r="E1941" s="29" t="s">
        <v>335</v>
      </c>
      <c r="F1941" s="30" t="s">
        <v>336</v>
      </c>
      <c r="G1941" s="31">
        <v>54951.599999999999</v>
      </c>
      <c r="H1941" s="31"/>
      <c r="I1941" s="31"/>
      <c r="J1941" s="31"/>
      <c r="K1941" s="31"/>
      <c r="L1941" s="31"/>
      <c r="M1941" s="31">
        <f t="shared" si="4571"/>
        <v>54951.599999999999</v>
      </c>
      <c r="N1941" s="31">
        <f t="shared" si="4572"/>
        <v>0</v>
      </c>
      <c r="O1941" s="31">
        <f t="shared" si="4573"/>
        <v>0</v>
      </c>
      <c r="P1941" s="31"/>
      <c r="Q1941" s="31"/>
      <c r="R1941" s="31">
        <v>-54951.599999999999</v>
      </c>
      <c r="S1941" s="31"/>
      <c r="T1941" s="31"/>
      <c r="U1941" s="31"/>
      <c r="V1941" s="31"/>
      <c r="W1941" s="31"/>
      <c r="X1941" s="31"/>
      <c r="Y1941" s="31"/>
      <c r="Z1941" s="31"/>
      <c r="AA1941" s="31"/>
      <c r="AB1941" s="31"/>
      <c r="AC1941" s="31">
        <f t="shared" si="4524"/>
        <v>0</v>
      </c>
      <c r="AD1941" s="31">
        <f t="shared" si="4525"/>
        <v>0</v>
      </c>
      <c r="AE1941" s="31">
        <f t="shared" si="4526"/>
        <v>0</v>
      </c>
      <c r="AF1941" s="31"/>
      <c r="AG1941" s="31">
        <f t="shared" si="4527"/>
        <v>0</v>
      </c>
      <c r="AH1941" s="31">
        <f t="shared" si="4528"/>
        <v>0</v>
      </c>
      <c r="AI1941" s="31">
        <f t="shared" si="4529"/>
        <v>0</v>
      </c>
      <c r="AJ1941" s="31"/>
      <c r="AK1941" s="31"/>
      <c r="AL1941" s="31"/>
      <c r="AM1941" s="31"/>
      <c r="AN1941" s="31"/>
      <c r="AO1941" s="31"/>
      <c r="AP1941" s="31"/>
      <c r="AQ1941" s="31"/>
      <c r="AR1941" s="31"/>
      <c r="AS1941" s="31">
        <f t="shared" si="4502"/>
        <v>0</v>
      </c>
      <c r="AT1941" s="31">
        <f t="shared" si="4503"/>
        <v>0</v>
      </c>
      <c r="AU1941" s="31">
        <f t="shared" si="4504"/>
        <v>0</v>
      </c>
      <c r="AV1941" s="31"/>
      <c r="AW1941" s="32">
        <v>0</v>
      </c>
      <c r="AX1941" s="32"/>
      <c r="AY1941" s="1"/>
      <c r="AZ1941" s="1"/>
      <c r="BA1941" s="1"/>
      <c r="BB1941" s="1"/>
      <c r="BC1941" s="1"/>
      <c r="BD1941" s="1"/>
      <c r="BE1941" s="1"/>
    </row>
    <row r="1942" hidden="1">
      <c r="A1942" s="29" t="s">
        <v>598</v>
      </c>
      <c r="B1942" s="29" t="s">
        <v>87</v>
      </c>
      <c r="C1942" s="29" t="s">
        <v>63</v>
      </c>
      <c r="D1942" s="29" t="s">
        <v>419</v>
      </c>
      <c r="E1942" s="36"/>
      <c r="F1942" s="30" t="s">
        <v>34</v>
      </c>
      <c r="G1942" s="31">
        <f t="shared" ref="G1942:G1944" si="4574">G1943</f>
        <v>0</v>
      </c>
      <c r="H1942" s="31">
        <f t="shared" ref="H1942:H1944" si="4575">H1943</f>
        <v>200000</v>
      </c>
      <c r="I1942" s="31">
        <f t="shared" ref="I1942:I1944" si="4576">I1943</f>
        <v>346.10000000000002</v>
      </c>
      <c r="J1942" s="31">
        <f t="shared" ref="J1942:J1944" si="4577">J1943</f>
        <v>0</v>
      </c>
      <c r="K1942" s="31">
        <f t="shared" ref="K1942:K1944" si="4578">K1943</f>
        <v>0</v>
      </c>
      <c r="L1942" s="31">
        <f t="shared" ref="L1942:L1944" si="4579">L1943</f>
        <v>0</v>
      </c>
      <c r="M1942" s="31">
        <f t="shared" si="4571"/>
        <v>0</v>
      </c>
      <c r="N1942" s="31">
        <f t="shared" si="4572"/>
        <v>200000</v>
      </c>
      <c r="O1942" s="31">
        <f t="shared" si="4573"/>
        <v>346.10000000000002</v>
      </c>
      <c r="P1942" s="31">
        <f t="shared" ref="P1942:P1944" si="4580">P1943</f>
        <v>0</v>
      </c>
      <c r="Q1942" s="31">
        <f t="shared" ref="Q1942:Q1944" si="4581">Q1943</f>
        <v>0</v>
      </c>
      <c r="R1942" s="31">
        <f t="shared" ref="R1942:R1944" si="4582">R1943</f>
        <v>0</v>
      </c>
      <c r="S1942" s="31">
        <f t="shared" ref="S1942:S1944" si="4583">S1943</f>
        <v>0</v>
      </c>
      <c r="T1942" s="31">
        <f t="shared" ref="T1942:T1944" si="4584">T1943</f>
        <v>0</v>
      </c>
      <c r="U1942" s="31">
        <f t="shared" ref="U1942:U1944" si="4585">U1943</f>
        <v>0</v>
      </c>
      <c r="V1942" s="31">
        <f t="shared" ref="V1942:V1944" si="4586">V1943</f>
        <v>0</v>
      </c>
      <c r="W1942" s="31">
        <f t="shared" ref="W1942:W1944" si="4587">W1943</f>
        <v>0</v>
      </c>
      <c r="X1942" s="31">
        <f t="shared" ref="X1942:X1944" si="4588">X1943</f>
        <v>0</v>
      </c>
      <c r="Y1942" s="31">
        <f t="shared" ref="Y1942:Y1944" si="4589">Y1943</f>
        <v>0</v>
      </c>
      <c r="Z1942" s="31">
        <f t="shared" ref="Z1942:Z1944" si="4590">Z1943</f>
        <v>0</v>
      </c>
      <c r="AA1942" s="31">
        <f t="shared" ref="AA1942:AA1944" si="4591">AA1943</f>
        <v>0</v>
      </c>
      <c r="AB1942" s="31">
        <f t="shared" ref="AB1942:AB1944" si="4592">AB1943</f>
        <v>0</v>
      </c>
      <c r="AC1942" s="31">
        <f t="shared" si="4524"/>
        <v>0</v>
      </c>
      <c r="AD1942" s="31">
        <f t="shared" si="4525"/>
        <v>200000</v>
      </c>
      <c r="AE1942" s="31">
        <f t="shared" si="4526"/>
        <v>346.10000000000002</v>
      </c>
      <c r="AF1942" s="31">
        <f t="shared" ref="AF1942:AF1944" si="4593">AF1943</f>
        <v>0</v>
      </c>
      <c r="AG1942" s="31">
        <f t="shared" si="4527"/>
        <v>0</v>
      </c>
      <c r="AH1942" s="31">
        <f t="shared" si="4528"/>
        <v>200000</v>
      </c>
      <c r="AI1942" s="31">
        <f t="shared" si="4529"/>
        <v>346.10000000000002</v>
      </c>
      <c r="AJ1942" s="31">
        <f t="shared" ref="AJ1942:AJ1944" si="4594">AJ1943</f>
        <v>0</v>
      </c>
      <c r="AK1942" s="31">
        <f t="shared" ref="AK1942:AK1944" si="4595">AK1943</f>
        <v>0</v>
      </c>
      <c r="AL1942" s="31">
        <f t="shared" ref="AL1942:AL1944" si="4596">AL1943</f>
        <v>0</v>
      </c>
      <c r="AM1942" s="31">
        <f t="shared" ref="AM1942:AM1944" si="4597">AM1943</f>
        <v>0</v>
      </c>
      <c r="AN1942" s="31">
        <f t="shared" ref="AN1942:AN1944" si="4598">AN1943</f>
        <v>0</v>
      </c>
      <c r="AO1942" s="31">
        <f t="shared" ref="AO1942:AO1944" si="4599">AO1943</f>
        <v>0</v>
      </c>
      <c r="AP1942" s="31">
        <f t="shared" ref="AP1942:AP1944" si="4600">AP1943</f>
        <v>0</v>
      </c>
      <c r="AQ1942" s="31">
        <f t="shared" ref="AQ1942:AQ1944" si="4601">AQ1943</f>
        <v>0</v>
      </c>
      <c r="AR1942" s="31">
        <f t="shared" ref="AR1942:AR1944" si="4602">AR1943</f>
        <v>0</v>
      </c>
      <c r="AS1942" s="31">
        <f t="shared" si="4502"/>
        <v>0</v>
      </c>
      <c r="AT1942" s="31">
        <f t="shared" si="4503"/>
        <v>200000</v>
      </c>
      <c r="AU1942" s="31">
        <f t="shared" si="4504"/>
        <v>346.10000000000002</v>
      </c>
      <c r="AV1942" s="31">
        <f t="shared" ref="AV1942:AV1944" si="4603">AV1943</f>
        <v>0</v>
      </c>
      <c r="AW1942" s="32">
        <v>0</v>
      </c>
      <c r="AX1942" s="32"/>
      <c r="AY1942" s="1" t="s">
        <v>152</v>
      </c>
      <c r="AZ1942" s="1"/>
      <c r="BA1942" s="1"/>
      <c r="BB1942" s="1"/>
      <c r="BC1942" s="1"/>
      <c r="BD1942" s="1"/>
      <c r="BE1942" s="1"/>
    </row>
    <row r="1943" ht="63">
      <c r="A1943" s="29" t="s">
        <v>598</v>
      </c>
      <c r="B1943" s="29" t="s">
        <v>87</v>
      </c>
      <c r="C1943" s="29" t="s">
        <v>63</v>
      </c>
      <c r="D1943" s="29" t="s">
        <v>743</v>
      </c>
      <c r="E1943" s="36"/>
      <c r="F1943" s="30" t="s">
        <v>744</v>
      </c>
      <c r="G1943" s="31">
        <f t="shared" si="4574"/>
        <v>0</v>
      </c>
      <c r="H1943" s="31">
        <f t="shared" si="4575"/>
        <v>200000</v>
      </c>
      <c r="I1943" s="31">
        <f t="shared" si="4576"/>
        <v>346.10000000000002</v>
      </c>
      <c r="J1943" s="31">
        <f t="shared" si="4577"/>
        <v>0</v>
      </c>
      <c r="K1943" s="31">
        <f t="shared" si="4578"/>
        <v>0</v>
      </c>
      <c r="L1943" s="31">
        <f t="shared" si="4579"/>
        <v>0</v>
      </c>
      <c r="M1943" s="31">
        <f t="shared" si="4571"/>
        <v>0</v>
      </c>
      <c r="N1943" s="31">
        <f t="shared" si="4572"/>
        <v>200000</v>
      </c>
      <c r="O1943" s="31">
        <f t="shared" si="4573"/>
        <v>346.10000000000002</v>
      </c>
      <c r="P1943" s="31">
        <f t="shared" si="4580"/>
        <v>0</v>
      </c>
      <c r="Q1943" s="31">
        <f t="shared" si="4581"/>
        <v>0</v>
      </c>
      <c r="R1943" s="31">
        <f t="shared" si="4582"/>
        <v>0</v>
      </c>
      <c r="S1943" s="31">
        <f t="shared" si="4583"/>
        <v>0</v>
      </c>
      <c r="T1943" s="31">
        <f t="shared" si="4584"/>
        <v>0</v>
      </c>
      <c r="U1943" s="31">
        <f t="shared" si="4585"/>
        <v>0</v>
      </c>
      <c r="V1943" s="31">
        <f t="shared" si="4586"/>
        <v>0</v>
      </c>
      <c r="W1943" s="31">
        <f t="shared" si="4587"/>
        <v>0</v>
      </c>
      <c r="X1943" s="31">
        <f t="shared" si="4588"/>
        <v>0</v>
      </c>
      <c r="Y1943" s="31">
        <f t="shared" si="4589"/>
        <v>0</v>
      </c>
      <c r="Z1943" s="31">
        <f t="shared" si="4590"/>
        <v>0</v>
      </c>
      <c r="AA1943" s="31">
        <f t="shared" si="4591"/>
        <v>0</v>
      </c>
      <c r="AB1943" s="31">
        <f t="shared" si="4592"/>
        <v>0</v>
      </c>
      <c r="AC1943" s="31">
        <f t="shared" si="4524"/>
        <v>0</v>
      </c>
      <c r="AD1943" s="31">
        <f t="shared" si="4525"/>
        <v>200000</v>
      </c>
      <c r="AE1943" s="31">
        <f t="shared" si="4526"/>
        <v>346.10000000000002</v>
      </c>
      <c r="AF1943" s="31">
        <f t="shared" si="4593"/>
        <v>0</v>
      </c>
      <c r="AG1943" s="31">
        <f t="shared" si="4527"/>
        <v>0</v>
      </c>
      <c r="AH1943" s="31">
        <f t="shared" si="4528"/>
        <v>200000</v>
      </c>
      <c r="AI1943" s="31">
        <f t="shared" si="4529"/>
        <v>346.10000000000002</v>
      </c>
      <c r="AJ1943" s="31">
        <f t="shared" si="4594"/>
        <v>0</v>
      </c>
      <c r="AK1943" s="31">
        <f t="shared" si="4595"/>
        <v>0</v>
      </c>
      <c r="AL1943" s="31">
        <f t="shared" si="4596"/>
        <v>0</v>
      </c>
      <c r="AM1943" s="31">
        <f t="shared" si="4597"/>
        <v>0</v>
      </c>
      <c r="AN1943" s="31">
        <f t="shared" si="4598"/>
        <v>0</v>
      </c>
      <c r="AO1943" s="31">
        <f t="shared" si="4599"/>
        <v>0</v>
      </c>
      <c r="AP1943" s="31">
        <f t="shared" si="4600"/>
        <v>0</v>
      </c>
      <c r="AQ1943" s="31">
        <f t="shared" si="4601"/>
        <v>0</v>
      </c>
      <c r="AR1943" s="31">
        <f t="shared" si="4602"/>
        <v>0</v>
      </c>
      <c r="AS1943" s="31">
        <f t="shared" si="4502"/>
        <v>0</v>
      </c>
      <c r="AT1943" s="31">
        <f t="shared" si="4503"/>
        <v>200000</v>
      </c>
      <c r="AU1943" s="31">
        <f t="shared" si="4504"/>
        <v>346.10000000000002</v>
      </c>
      <c r="AV1943" s="31">
        <f t="shared" si="4603"/>
        <v>0</v>
      </c>
      <c r="AW1943" s="32"/>
      <c r="AX1943" s="32"/>
      <c r="AY1943" s="1"/>
      <c r="AZ1943" s="1"/>
      <c r="BA1943" s="1"/>
      <c r="BB1943" s="1"/>
      <c r="BC1943" s="1"/>
      <c r="BD1943" s="1"/>
      <c r="BE1943" s="1"/>
    </row>
    <row r="1944" ht="63">
      <c r="A1944" s="29" t="s">
        <v>598</v>
      </c>
      <c r="B1944" s="29" t="s">
        <v>87</v>
      </c>
      <c r="C1944" s="29" t="s">
        <v>63</v>
      </c>
      <c r="D1944" s="29" t="s">
        <v>745</v>
      </c>
      <c r="E1944" s="29"/>
      <c r="F1944" s="30" t="s">
        <v>746</v>
      </c>
      <c r="G1944" s="31">
        <f t="shared" si="4574"/>
        <v>0</v>
      </c>
      <c r="H1944" s="31">
        <f t="shared" si="4575"/>
        <v>200000</v>
      </c>
      <c r="I1944" s="31">
        <f t="shared" si="4576"/>
        <v>346.10000000000002</v>
      </c>
      <c r="J1944" s="31">
        <f t="shared" si="4577"/>
        <v>0</v>
      </c>
      <c r="K1944" s="31">
        <f t="shared" si="4578"/>
        <v>0</v>
      </c>
      <c r="L1944" s="31">
        <f t="shared" si="4579"/>
        <v>0</v>
      </c>
      <c r="M1944" s="31">
        <f t="shared" si="4571"/>
        <v>0</v>
      </c>
      <c r="N1944" s="31">
        <f t="shared" si="4572"/>
        <v>200000</v>
      </c>
      <c r="O1944" s="31">
        <f t="shared" si="4573"/>
        <v>346.10000000000002</v>
      </c>
      <c r="P1944" s="31">
        <f t="shared" si="4580"/>
        <v>0</v>
      </c>
      <c r="Q1944" s="31">
        <f t="shared" si="4581"/>
        <v>0</v>
      </c>
      <c r="R1944" s="31">
        <f t="shared" si="4582"/>
        <v>0</v>
      </c>
      <c r="S1944" s="31">
        <f t="shared" si="4583"/>
        <v>0</v>
      </c>
      <c r="T1944" s="31">
        <f t="shared" si="4584"/>
        <v>0</v>
      </c>
      <c r="U1944" s="31">
        <f t="shared" si="4585"/>
        <v>0</v>
      </c>
      <c r="V1944" s="31">
        <f t="shared" si="4586"/>
        <v>0</v>
      </c>
      <c r="W1944" s="31">
        <f t="shared" si="4587"/>
        <v>0</v>
      </c>
      <c r="X1944" s="31">
        <f t="shared" si="4588"/>
        <v>0</v>
      </c>
      <c r="Y1944" s="31">
        <f t="shared" si="4589"/>
        <v>0</v>
      </c>
      <c r="Z1944" s="31">
        <f t="shared" si="4590"/>
        <v>0</v>
      </c>
      <c r="AA1944" s="31">
        <f t="shared" si="4591"/>
        <v>0</v>
      </c>
      <c r="AB1944" s="31">
        <f t="shared" si="4592"/>
        <v>0</v>
      </c>
      <c r="AC1944" s="31">
        <f t="shared" si="4524"/>
        <v>0</v>
      </c>
      <c r="AD1944" s="31">
        <f t="shared" si="4525"/>
        <v>200000</v>
      </c>
      <c r="AE1944" s="31">
        <f t="shared" si="4526"/>
        <v>346.10000000000002</v>
      </c>
      <c r="AF1944" s="31">
        <f t="shared" si="4593"/>
        <v>0</v>
      </c>
      <c r="AG1944" s="31">
        <f t="shared" si="4527"/>
        <v>0</v>
      </c>
      <c r="AH1944" s="31">
        <f t="shared" si="4528"/>
        <v>200000</v>
      </c>
      <c r="AI1944" s="31">
        <f t="shared" si="4529"/>
        <v>346.10000000000002</v>
      </c>
      <c r="AJ1944" s="31">
        <f t="shared" si="4594"/>
        <v>0</v>
      </c>
      <c r="AK1944" s="31">
        <f t="shared" si="4595"/>
        <v>0</v>
      </c>
      <c r="AL1944" s="31">
        <f t="shared" si="4596"/>
        <v>0</v>
      </c>
      <c r="AM1944" s="31">
        <f t="shared" si="4597"/>
        <v>0</v>
      </c>
      <c r="AN1944" s="31">
        <f t="shared" si="4598"/>
        <v>0</v>
      </c>
      <c r="AO1944" s="31">
        <f t="shared" si="4599"/>
        <v>0</v>
      </c>
      <c r="AP1944" s="31">
        <f t="shared" si="4600"/>
        <v>0</v>
      </c>
      <c r="AQ1944" s="31">
        <f t="shared" si="4601"/>
        <v>0</v>
      </c>
      <c r="AR1944" s="31">
        <f t="shared" si="4602"/>
        <v>0</v>
      </c>
      <c r="AS1944" s="31">
        <f t="shared" si="4502"/>
        <v>0</v>
      </c>
      <c r="AT1944" s="31">
        <f t="shared" si="4503"/>
        <v>200000</v>
      </c>
      <c r="AU1944" s="31">
        <f t="shared" si="4504"/>
        <v>346.10000000000002</v>
      </c>
      <c r="AV1944" s="31">
        <f t="shared" si="4603"/>
        <v>0</v>
      </c>
      <c r="AW1944" s="32"/>
      <c r="AX1944" s="32"/>
      <c r="AY1944" s="1"/>
      <c r="AZ1944" s="1"/>
      <c r="BA1944" s="1"/>
      <c r="BB1944" s="1"/>
      <c r="BC1944" s="1"/>
      <c r="BD1944" s="1"/>
      <c r="BE1944" s="1"/>
    </row>
    <row r="1945" ht="31.5">
      <c r="A1945" s="29" t="s">
        <v>598</v>
      </c>
      <c r="B1945" s="29" t="s">
        <v>87</v>
      </c>
      <c r="C1945" s="29" t="s">
        <v>63</v>
      </c>
      <c r="D1945" s="29" t="s">
        <v>745</v>
      </c>
      <c r="E1945" s="29" t="s">
        <v>39</v>
      </c>
      <c r="F1945" s="30" t="s">
        <v>40</v>
      </c>
      <c r="G1945" s="31"/>
      <c r="H1945" s="31">
        <v>200000</v>
      </c>
      <c r="I1945" s="31">
        <v>346.10000000000002</v>
      </c>
      <c r="J1945" s="31"/>
      <c r="K1945" s="31"/>
      <c r="L1945" s="31"/>
      <c r="M1945" s="31">
        <f t="shared" si="4571"/>
        <v>0</v>
      </c>
      <c r="N1945" s="31">
        <f t="shared" si="4572"/>
        <v>200000</v>
      </c>
      <c r="O1945" s="31">
        <f t="shared" si="4573"/>
        <v>346.10000000000002</v>
      </c>
      <c r="P1945" s="31"/>
      <c r="Q1945" s="31"/>
      <c r="R1945" s="31"/>
      <c r="S1945" s="31"/>
      <c r="T1945" s="31"/>
      <c r="U1945" s="31"/>
      <c r="V1945" s="31"/>
      <c r="W1945" s="31"/>
      <c r="X1945" s="31"/>
      <c r="Y1945" s="31"/>
      <c r="Z1945" s="31"/>
      <c r="AA1945" s="31"/>
      <c r="AB1945" s="31"/>
      <c r="AC1945" s="31">
        <f t="shared" si="4524"/>
        <v>0</v>
      </c>
      <c r="AD1945" s="31">
        <f t="shared" si="4525"/>
        <v>200000</v>
      </c>
      <c r="AE1945" s="31">
        <f t="shared" si="4526"/>
        <v>346.10000000000002</v>
      </c>
      <c r="AF1945" s="31"/>
      <c r="AG1945" s="31">
        <f t="shared" si="4527"/>
        <v>0</v>
      </c>
      <c r="AH1945" s="31">
        <f t="shared" si="4528"/>
        <v>200000</v>
      </c>
      <c r="AI1945" s="31">
        <f t="shared" si="4529"/>
        <v>346.10000000000002</v>
      </c>
      <c r="AJ1945" s="31"/>
      <c r="AK1945" s="31"/>
      <c r="AL1945" s="31"/>
      <c r="AM1945" s="31"/>
      <c r="AN1945" s="31"/>
      <c r="AO1945" s="31"/>
      <c r="AP1945" s="31"/>
      <c r="AQ1945" s="31"/>
      <c r="AR1945" s="31"/>
      <c r="AS1945" s="31">
        <f t="shared" si="4502"/>
        <v>0</v>
      </c>
      <c r="AT1945" s="31">
        <f t="shared" si="4503"/>
        <v>200000</v>
      </c>
      <c r="AU1945" s="31">
        <f t="shared" si="4504"/>
        <v>346.10000000000002</v>
      </c>
      <c r="AV1945" s="31"/>
      <c r="AW1945" s="32"/>
      <c r="AX1945" s="32"/>
      <c r="AY1945" s="1"/>
      <c r="AZ1945" s="1"/>
      <c r="BA1945" s="1"/>
      <c r="BB1945" s="1"/>
      <c r="BC1945" s="1"/>
      <c r="BD1945" s="1"/>
      <c r="BE1945" s="1"/>
    </row>
    <row r="1946" s="19" customFormat="1" ht="31.5">
      <c r="A1946" s="20" t="s">
        <v>747</v>
      </c>
      <c r="B1946" s="20"/>
      <c r="C1946" s="20"/>
      <c r="D1946" s="20"/>
      <c r="E1946" s="20"/>
      <c r="F1946" s="21" t="s">
        <v>748</v>
      </c>
      <c r="G1946" s="22">
        <f>G1965+G2052+G1954+G2140+G2164</f>
        <v>11212536.6</v>
      </c>
      <c r="H1946" s="22">
        <f>H1965+H2052+H1954+H2140+H2164</f>
        <v>12027221.299999999</v>
      </c>
      <c r="I1946" s="22">
        <f>I1965+I2052+I1954+I2140+I2164</f>
        <v>9484141.7999999989</v>
      </c>
      <c r="J1946" s="22">
        <f>J1965+J2052+J1954+J2140+J2164</f>
        <v>-251140.94799999997</v>
      </c>
      <c r="K1946" s="22">
        <f>K1965+K2052+K1954+K2140+K2164</f>
        <v>-164260.66099999999</v>
      </c>
      <c r="L1946" s="22">
        <f>L1965+L2052+L1954+L2140+L2164</f>
        <v>-134772.63799999998</v>
      </c>
      <c r="M1946" s="22">
        <f t="shared" si="4571"/>
        <v>10961395.651999999</v>
      </c>
      <c r="N1946" s="22">
        <f t="shared" si="4572"/>
        <v>11862960.638999999</v>
      </c>
      <c r="O1946" s="22">
        <f t="shared" si="4573"/>
        <v>9349369.1619999986</v>
      </c>
      <c r="P1946" s="22">
        <f>P1965+P2052+P1954+P2140+P2164+P2157+P1947</f>
        <v>0</v>
      </c>
      <c r="Q1946" s="22">
        <f>Q1965+Q2052+Q1954+Q2140+Q2164+Q2157+Q1947</f>
        <v>0</v>
      </c>
      <c r="R1946" s="22">
        <f>R1965+R2052+R1954+R2140+R2164+R2157+R1947</f>
        <v>119946.93099999998</v>
      </c>
      <c r="S1946" s="22">
        <f>S1965+S2052+S1954+S2140+S2164+S2157+S1947</f>
        <v>-510000</v>
      </c>
      <c r="T1946" s="22">
        <f>T1965+T2052+T1954+T2140+T2164+T2157+T1947</f>
        <v>2385.3000000000002</v>
      </c>
      <c r="U1946" s="22">
        <f>U1965+U2052+U1954+U2140+U2164+U2157+U1947</f>
        <v>0</v>
      </c>
      <c r="V1946" s="22">
        <f>V1965+V2052+V1954+V2140+V2164+V2157+V1947</f>
        <v>12316.219999999999</v>
      </c>
      <c r="W1946" s="22">
        <f>W1965+W2052+W1954+W2140+W2164+W2157+W1947</f>
        <v>-318982.79999999999</v>
      </c>
      <c r="X1946" s="22">
        <f>X1965+X2052+X1954+X2140+X2164+X2157+X1947</f>
        <v>2325.0999999999999</v>
      </c>
      <c r="Y1946" s="22">
        <f>Y1965+Y2052+Y1954+Y2140+Y2164+Y2157+Y1947</f>
        <v>0</v>
      </c>
      <c r="Z1946" s="22">
        <f>Z1965+Z2052+Z1954+Z2140+Z2164+Z2157+Z1947</f>
        <v>0</v>
      </c>
      <c r="AA1946" s="22">
        <f>AA1965+AA2052+AA1954+AA2140+AA2164+AA2157+AA1947</f>
        <v>828982.80000000005</v>
      </c>
      <c r="AB1946" s="22">
        <f>AB1965+AB2052+AB1954+AB2140+AB2164+AB2157+AB1947</f>
        <v>2377.1999999999998</v>
      </c>
      <c r="AC1946" s="22">
        <f t="shared" si="4524"/>
        <v>10573727.882999999</v>
      </c>
      <c r="AD1946" s="22">
        <f t="shared" si="4525"/>
        <v>11558619.158999998</v>
      </c>
      <c r="AE1946" s="22">
        <f t="shared" si="4526"/>
        <v>10180729.161999999</v>
      </c>
      <c r="AF1946" s="22">
        <f>AF1965+AF2052+AF1954+AF2140+AF2164+AF2157+AF1947</f>
        <v>-7573.1049999999996</v>
      </c>
      <c r="AG1946" s="22">
        <f t="shared" si="4527"/>
        <v>10566154.777999999</v>
      </c>
      <c r="AH1946" s="22">
        <f t="shared" si="4528"/>
        <v>11558619.158999998</v>
      </c>
      <c r="AI1946" s="22">
        <f t="shared" si="4529"/>
        <v>10180729.161999999</v>
      </c>
      <c r="AJ1946" s="22">
        <f>AJ1965+AJ2052+AJ1954+AJ2140+AJ2164+AJ2157+AJ1947</f>
        <v>2798.683</v>
      </c>
      <c r="AK1946" s="22">
        <f>AK1965+AK2052+AK1954+AK2140+AK2164+AK2157+AK1947</f>
        <v>0</v>
      </c>
      <c r="AL1946" s="22">
        <f>AL1965+AL2052+AL1954+AL2140+AL2164+AL2157+AL1947</f>
        <v>77667.472999999998</v>
      </c>
      <c r="AM1946" s="22">
        <f>AM1965+AM2052+AM1954+AM2140+AM2164+AM2157+AM1947</f>
        <v>-32374.102000000014</v>
      </c>
      <c r="AN1946" s="22">
        <f>AN1965+AN2052+AN1954+AN2140+AN2164+AN2157+AN1947</f>
        <v>0</v>
      </c>
      <c r="AO1946" s="22">
        <f>AO1965+AO2052+AO1954+AO2140+AO2164+AO2157+AO1947</f>
        <v>146789.79999999999</v>
      </c>
      <c r="AP1946" s="22">
        <f>AP1965+AP2052+AP1954+AP2140+AP2164+AP2157+AP1947</f>
        <v>-15077.994999999995</v>
      </c>
      <c r="AQ1946" s="22">
        <f>AQ1965+AQ2052+AQ1954+AQ2140+AQ2164+AQ2157+AQ1947</f>
        <v>0</v>
      </c>
      <c r="AR1946" s="22">
        <f>AR1965+AR2052+AR1954+AR2140+AR2164+AR2157+AR1947</f>
        <v>27700.800000000003</v>
      </c>
      <c r="AS1946" s="22">
        <f t="shared" si="4502"/>
        <v>10614246.831999999</v>
      </c>
      <c r="AT1946" s="22">
        <f t="shared" si="4503"/>
        <v>11690330.964</v>
      </c>
      <c r="AU1946" s="22">
        <f t="shared" si="4504"/>
        <v>10208429.961999999</v>
      </c>
      <c r="AV1946" s="22">
        <f>AV1965+AV2052+AV1954+AV2140+AV2164+AV2157+AV1947</f>
        <v>0</v>
      </c>
      <c r="AW1946" s="23"/>
      <c r="AX1946" s="23"/>
      <c r="AY1946" s="19"/>
      <c r="AZ1946" s="19"/>
      <c r="BA1946" s="19"/>
      <c r="BB1946" s="19"/>
      <c r="BC1946" s="19"/>
      <c r="BD1946" s="19"/>
      <c r="BE1946" s="19"/>
    </row>
    <row r="1947" s="19" customFormat="1" ht="31.5">
      <c r="A1947" s="20" t="s">
        <v>747</v>
      </c>
      <c r="B1947" s="20" t="s">
        <v>27</v>
      </c>
      <c r="C1947" s="20"/>
      <c r="D1947" s="20"/>
      <c r="E1947" s="20"/>
      <c r="F1947" s="21" t="s">
        <v>28</v>
      </c>
      <c r="G1947" s="22"/>
      <c r="H1947" s="22"/>
      <c r="I1947" s="22"/>
      <c r="J1947" s="22"/>
      <c r="K1947" s="22"/>
      <c r="L1947" s="22"/>
      <c r="M1947" s="22"/>
      <c r="N1947" s="22"/>
      <c r="O1947" s="22"/>
      <c r="P1947" s="22">
        <f t="shared" ref="P1947:P1956" si="4604">P1948</f>
        <v>0</v>
      </c>
      <c r="Q1947" s="22">
        <f t="shared" ref="Q1947:Q1956" si="4605">Q1948</f>
        <v>0</v>
      </c>
      <c r="R1947" s="22">
        <f t="shared" ref="R1947:R1956" si="4606">R1948</f>
        <v>2755.1390000000001</v>
      </c>
      <c r="S1947" s="22">
        <f t="shared" ref="S1947:S1956" si="4607">S1948</f>
        <v>0</v>
      </c>
      <c r="T1947" s="22">
        <f t="shared" ref="T1947:T1956" si="4608">T1948</f>
        <v>0</v>
      </c>
      <c r="U1947" s="22">
        <f t="shared" ref="U1947:U1956" si="4609">U1948</f>
        <v>0</v>
      </c>
      <c r="V1947" s="22">
        <f t="shared" ref="V1947:V1956" si="4610">V1948</f>
        <v>0</v>
      </c>
      <c r="W1947" s="22">
        <f t="shared" ref="W1947:W1956" si="4611">W1948</f>
        <v>0</v>
      </c>
      <c r="X1947" s="22">
        <f t="shared" ref="X1947:X1956" si="4612">X1948</f>
        <v>0</v>
      </c>
      <c r="Y1947" s="22">
        <f t="shared" ref="Y1947:Y1956" si="4613">Y1948</f>
        <v>0</v>
      </c>
      <c r="Z1947" s="22">
        <f t="shared" ref="Z1947:Z1956" si="4614">Z1948</f>
        <v>0</v>
      </c>
      <c r="AA1947" s="22">
        <f t="shared" ref="AA1947:AA1956" si="4615">AA1948</f>
        <v>0</v>
      </c>
      <c r="AB1947" s="22">
        <f t="shared" ref="AB1947:AB1956" si="4616">AB1948</f>
        <v>0</v>
      </c>
      <c r="AC1947" s="22">
        <f t="shared" si="4524"/>
        <v>2755.1390000000001</v>
      </c>
      <c r="AD1947" s="22">
        <f t="shared" si="4525"/>
        <v>0</v>
      </c>
      <c r="AE1947" s="22">
        <f t="shared" si="4526"/>
        <v>0</v>
      </c>
      <c r="AF1947" s="22">
        <f t="shared" ref="AF1947:AF1956" si="4617">AF1948</f>
        <v>0</v>
      </c>
      <c r="AG1947" s="22">
        <f t="shared" si="4527"/>
        <v>2755.1390000000001</v>
      </c>
      <c r="AH1947" s="22">
        <f t="shared" si="4528"/>
        <v>0</v>
      </c>
      <c r="AI1947" s="22">
        <f t="shared" si="4529"/>
        <v>0</v>
      </c>
      <c r="AJ1947" s="22">
        <f t="shared" ref="AJ1947:AJ1956" si="4618">AJ1948</f>
        <v>0</v>
      </c>
      <c r="AK1947" s="22">
        <f t="shared" ref="AK1947:AK1956" si="4619">AK1948</f>
        <v>0</v>
      </c>
      <c r="AL1947" s="22">
        <f t="shared" ref="AL1947:AL1956" si="4620">AL1948</f>
        <v>0</v>
      </c>
      <c r="AM1947" s="22">
        <f t="shared" ref="AM1947:AM1956" si="4621">AM1948</f>
        <v>0</v>
      </c>
      <c r="AN1947" s="22">
        <f t="shared" ref="AN1947:AN1956" si="4622">AN1948</f>
        <v>0</v>
      </c>
      <c r="AO1947" s="22">
        <f t="shared" ref="AO1947:AO1956" si="4623">AO1948</f>
        <v>0</v>
      </c>
      <c r="AP1947" s="22">
        <f t="shared" ref="AP1947:AP1956" si="4624">AP1948</f>
        <v>0</v>
      </c>
      <c r="AQ1947" s="22">
        <f t="shared" ref="AQ1947:AQ1956" si="4625">AQ1948</f>
        <v>0</v>
      </c>
      <c r="AR1947" s="22">
        <f t="shared" ref="AR1947:AR1956" si="4626">AR1948</f>
        <v>0</v>
      </c>
      <c r="AS1947" s="22">
        <f t="shared" si="4502"/>
        <v>2755.1390000000001</v>
      </c>
      <c r="AT1947" s="22">
        <f t="shared" si="4503"/>
        <v>0</v>
      </c>
      <c r="AU1947" s="22">
        <f t="shared" si="4504"/>
        <v>0</v>
      </c>
      <c r="AV1947" s="22">
        <f t="shared" ref="AV1947:AV1956" si="4627">AV1948</f>
        <v>0</v>
      </c>
      <c r="AW1947" s="23"/>
      <c r="AX1947" s="23"/>
      <c r="AY1947" s="19"/>
      <c r="AZ1947" s="19"/>
      <c r="BA1947" s="19"/>
      <c r="BB1947" s="19"/>
      <c r="BC1947" s="19"/>
      <c r="BD1947" s="19"/>
      <c r="BE1947" s="19"/>
    </row>
    <row r="1948" s="24" customFormat="1" ht="31.5">
      <c r="A1948" s="25" t="s">
        <v>747</v>
      </c>
      <c r="B1948" s="25" t="s">
        <v>27</v>
      </c>
      <c r="C1948" s="25" t="s">
        <v>29</v>
      </c>
      <c r="D1948" s="25"/>
      <c r="E1948" s="25"/>
      <c r="F1948" s="26" t="s">
        <v>30</v>
      </c>
      <c r="G1948" s="27"/>
      <c r="H1948" s="27"/>
      <c r="I1948" s="27"/>
      <c r="J1948" s="27"/>
      <c r="K1948" s="27"/>
      <c r="L1948" s="27"/>
      <c r="M1948" s="27"/>
      <c r="N1948" s="27"/>
      <c r="O1948" s="27"/>
      <c r="P1948" s="27">
        <f t="shared" si="4604"/>
        <v>0</v>
      </c>
      <c r="Q1948" s="27">
        <f t="shared" si="4605"/>
        <v>0</v>
      </c>
      <c r="R1948" s="27">
        <f t="shared" si="4606"/>
        <v>2755.1390000000001</v>
      </c>
      <c r="S1948" s="27">
        <f t="shared" si="4607"/>
        <v>0</v>
      </c>
      <c r="T1948" s="27">
        <f t="shared" si="4608"/>
        <v>0</v>
      </c>
      <c r="U1948" s="27">
        <f t="shared" si="4609"/>
        <v>0</v>
      </c>
      <c r="V1948" s="27">
        <f t="shared" si="4610"/>
        <v>0</v>
      </c>
      <c r="W1948" s="27">
        <f t="shared" si="4611"/>
        <v>0</v>
      </c>
      <c r="X1948" s="27">
        <f t="shared" si="4612"/>
        <v>0</v>
      </c>
      <c r="Y1948" s="27">
        <f t="shared" si="4613"/>
        <v>0</v>
      </c>
      <c r="Z1948" s="27">
        <f t="shared" si="4614"/>
        <v>0</v>
      </c>
      <c r="AA1948" s="27">
        <f t="shared" si="4615"/>
        <v>0</v>
      </c>
      <c r="AB1948" s="27">
        <f t="shared" si="4616"/>
        <v>0</v>
      </c>
      <c r="AC1948" s="27">
        <f t="shared" si="4524"/>
        <v>2755.1390000000001</v>
      </c>
      <c r="AD1948" s="27">
        <f t="shared" si="4525"/>
        <v>0</v>
      </c>
      <c r="AE1948" s="27">
        <f t="shared" si="4526"/>
        <v>0</v>
      </c>
      <c r="AF1948" s="27">
        <f t="shared" si="4617"/>
        <v>0</v>
      </c>
      <c r="AG1948" s="27">
        <f t="shared" si="4527"/>
        <v>2755.1390000000001</v>
      </c>
      <c r="AH1948" s="27">
        <f t="shared" si="4528"/>
        <v>0</v>
      </c>
      <c r="AI1948" s="27">
        <f t="shared" si="4529"/>
        <v>0</v>
      </c>
      <c r="AJ1948" s="27">
        <f t="shared" si="4618"/>
        <v>0</v>
      </c>
      <c r="AK1948" s="27">
        <f t="shared" si="4619"/>
        <v>0</v>
      </c>
      <c r="AL1948" s="27">
        <f t="shared" si="4620"/>
        <v>0</v>
      </c>
      <c r="AM1948" s="27">
        <f t="shared" si="4621"/>
        <v>0</v>
      </c>
      <c r="AN1948" s="27">
        <f t="shared" si="4622"/>
        <v>0</v>
      </c>
      <c r="AO1948" s="27">
        <f t="shared" si="4623"/>
        <v>0</v>
      </c>
      <c r="AP1948" s="27">
        <f t="shared" si="4624"/>
        <v>0</v>
      </c>
      <c r="AQ1948" s="27">
        <f t="shared" si="4625"/>
        <v>0</v>
      </c>
      <c r="AR1948" s="27">
        <f t="shared" si="4626"/>
        <v>0</v>
      </c>
      <c r="AS1948" s="27">
        <f t="shared" si="4502"/>
        <v>2755.1390000000001</v>
      </c>
      <c r="AT1948" s="27">
        <f t="shared" si="4503"/>
        <v>0</v>
      </c>
      <c r="AU1948" s="27">
        <f t="shared" si="4504"/>
        <v>0</v>
      </c>
      <c r="AV1948" s="27">
        <f t="shared" si="4627"/>
        <v>0</v>
      </c>
      <c r="AW1948" s="28"/>
      <c r="AX1948" s="28"/>
      <c r="AY1948" s="24"/>
      <c r="AZ1948" s="24"/>
      <c r="BA1948" s="24"/>
      <c r="BB1948" s="24"/>
      <c r="BC1948" s="24"/>
      <c r="BD1948" s="24"/>
      <c r="BE1948" s="24"/>
    </row>
    <row r="1949" s="1" customFormat="1" ht="31.5">
      <c r="A1949" s="29" t="s">
        <v>747</v>
      </c>
      <c r="B1949" s="29" t="s">
        <v>27</v>
      </c>
      <c r="C1949" s="29" t="s">
        <v>29</v>
      </c>
      <c r="D1949" s="29" t="s">
        <v>222</v>
      </c>
      <c r="E1949" s="16"/>
      <c r="F1949" s="30" t="s">
        <v>223</v>
      </c>
      <c r="G1949" s="31"/>
      <c r="H1949" s="31"/>
      <c r="I1949" s="31"/>
      <c r="J1949" s="31"/>
      <c r="K1949" s="31"/>
      <c r="L1949" s="31"/>
      <c r="M1949" s="31"/>
      <c r="N1949" s="31"/>
      <c r="O1949" s="31"/>
      <c r="P1949" s="31">
        <f t="shared" si="4604"/>
        <v>0</v>
      </c>
      <c r="Q1949" s="31">
        <f t="shared" si="4605"/>
        <v>0</v>
      </c>
      <c r="R1949" s="31">
        <f t="shared" si="4606"/>
        <v>2755.1390000000001</v>
      </c>
      <c r="S1949" s="31">
        <f t="shared" si="4607"/>
        <v>0</v>
      </c>
      <c r="T1949" s="31">
        <f t="shared" si="4608"/>
        <v>0</v>
      </c>
      <c r="U1949" s="31">
        <f t="shared" si="4609"/>
        <v>0</v>
      </c>
      <c r="V1949" s="31">
        <f t="shared" si="4610"/>
        <v>0</v>
      </c>
      <c r="W1949" s="31">
        <f t="shared" si="4611"/>
        <v>0</v>
      </c>
      <c r="X1949" s="31">
        <f t="shared" si="4612"/>
        <v>0</v>
      </c>
      <c r="Y1949" s="31">
        <f t="shared" si="4613"/>
        <v>0</v>
      </c>
      <c r="Z1949" s="31">
        <f t="shared" si="4614"/>
        <v>0</v>
      </c>
      <c r="AA1949" s="31">
        <f t="shared" si="4615"/>
        <v>0</v>
      </c>
      <c r="AB1949" s="31">
        <f t="shared" si="4616"/>
        <v>0</v>
      </c>
      <c r="AC1949" s="31">
        <f t="shared" si="4524"/>
        <v>2755.1390000000001</v>
      </c>
      <c r="AD1949" s="31">
        <f t="shared" si="4525"/>
        <v>0</v>
      </c>
      <c r="AE1949" s="31">
        <f t="shared" si="4526"/>
        <v>0</v>
      </c>
      <c r="AF1949" s="31">
        <f t="shared" si="4617"/>
        <v>0</v>
      </c>
      <c r="AG1949" s="31">
        <f t="shared" si="4527"/>
        <v>2755.1390000000001</v>
      </c>
      <c r="AH1949" s="31">
        <f t="shared" si="4528"/>
        <v>0</v>
      </c>
      <c r="AI1949" s="31">
        <f t="shared" si="4529"/>
        <v>0</v>
      </c>
      <c r="AJ1949" s="31">
        <f t="shared" si="4618"/>
        <v>0</v>
      </c>
      <c r="AK1949" s="31">
        <f t="shared" si="4619"/>
        <v>0</v>
      </c>
      <c r="AL1949" s="31">
        <f t="shared" si="4620"/>
        <v>0</v>
      </c>
      <c r="AM1949" s="31">
        <f t="shared" si="4621"/>
        <v>0</v>
      </c>
      <c r="AN1949" s="31">
        <f t="shared" si="4622"/>
        <v>0</v>
      </c>
      <c r="AO1949" s="31">
        <f t="shared" si="4623"/>
        <v>0</v>
      </c>
      <c r="AP1949" s="31">
        <f t="shared" si="4624"/>
        <v>0</v>
      </c>
      <c r="AQ1949" s="31">
        <f t="shared" si="4625"/>
        <v>0</v>
      </c>
      <c r="AR1949" s="31">
        <f t="shared" si="4626"/>
        <v>0</v>
      </c>
      <c r="AS1949" s="31">
        <f t="shared" si="4502"/>
        <v>2755.1390000000001</v>
      </c>
      <c r="AT1949" s="31">
        <f t="shared" si="4503"/>
        <v>0</v>
      </c>
      <c r="AU1949" s="31">
        <f t="shared" si="4504"/>
        <v>0</v>
      </c>
      <c r="AV1949" s="31">
        <f t="shared" si="4627"/>
        <v>0</v>
      </c>
      <c r="AW1949" s="32"/>
      <c r="AX1949" s="32"/>
      <c r="AY1949" s="1"/>
      <c r="AZ1949" s="1"/>
      <c r="BA1949" s="1"/>
      <c r="BB1949" s="1"/>
      <c r="BC1949" s="1"/>
      <c r="BD1949" s="1"/>
      <c r="BE1949" s="1"/>
    </row>
    <row r="1950" s="1" customFormat="1" ht="31.5">
      <c r="A1950" s="29" t="s">
        <v>747</v>
      </c>
      <c r="B1950" s="29" t="s">
        <v>27</v>
      </c>
      <c r="C1950" s="29" t="s">
        <v>29</v>
      </c>
      <c r="D1950" s="29" t="s">
        <v>439</v>
      </c>
      <c r="E1950" s="36"/>
      <c r="F1950" s="30" t="s">
        <v>440</v>
      </c>
      <c r="G1950" s="31"/>
      <c r="H1950" s="31"/>
      <c r="I1950" s="31"/>
      <c r="J1950" s="31"/>
      <c r="K1950" s="31"/>
      <c r="L1950" s="31"/>
      <c r="M1950" s="31"/>
      <c r="N1950" s="31"/>
      <c r="O1950" s="31"/>
      <c r="P1950" s="31">
        <f t="shared" si="4604"/>
        <v>0</v>
      </c>
      <c r="Q1950" s="31">
        <f t="shared" si="4605"/>
        <v>0</v>
      </c>
      <c r="R1950" s="31">
        <f t="shared" si="4606"/>
        <v>2755.1390000000001</v>
      </c>
      <c r="S1950" s="31">
        <f t="shared" si="4607"/>
        <v>0</v>
      </c>
      <c r="T1950" s="31">
        <f t="shared" si="4608"/>
        <v>0</v>
      </c>
      <c r="U1950" s="31">
        <f t="shared" si="4609"/>
        <v>0</v>
      </c>
      <c r="V1950" s="31">
        <f t="shared" si="4610"/>
        <v>0</v>
      </c>
      <c r="W1950" s="31">
        <f t="shared" si="4611"/>
        <v>0</v>
      </c>
      <c r="X1950" s="31">
        <f t="shared" si="4612"/>
        <v>0</v>
      </c>
      <c r="Y1950" s="31">
        <f t="shared" si="4613"/>
        <v>0</v>
      </c>
      <c r="Z1950" s="31">
        <f t="shared" si="4614"/>
        <v>0</v>
      </c>
      <c r="AA1950" s="31">
        <f t="shared" si="4615"/>
        <v>0</v>
      </c>
      <c r="AB1950" s="31">
        <f t="shared" si="4616"/>
        <v>0</v>
      </c>
      <c r="AC1950" s="31">
        <f t="shared" si="4524"/>
        <v>2755.1390000000001</v>
      </c>
      <c r="AD1950" s="31">
        <f t="shared" si="4525"/>
        <v>0</v>
      </c>
      <c r="AE1950" s="31">
        <f t="shared" si="4526"/>
        <v>0</v>
      </c>
      <c r="AF1950" s="31">
        <f t="shared" si="4617"/>
        <v>0</v>
      </c>
      <c r="AG1950" s="31">
        <f t="shared" si="4527"/>
        <v>2755.1390000000001</v>
      </c>
      <c r="AH1950" s="31">
        <f t="shared" si="4528"/>
        <v>0</v>
      </c>
      <c r="AI1950" s="31">
        <f t="shared" si="4529"/>
        <v>0</v>
      </c>
      <c r="AJ1950" s="31">
        <f t="shared" si="4618"/>
        <v>0</v>
      </c>
      <c r="AK1950" s="31">
        <f t="shared" si="4619"/>
        <v>0</v>
      </c>
      <c r="AL1950" s="31">
        <f t="shared" si="4620"/>
        <v>0</v>
      </c>
      <c r="AM1950" s="31">
        <f t="shared" si="4621"/>
        <v>0</v>
      </c>
      <c r="AN1950" s="31">
        <f t="shared" si="4622"/>
        <v>0</v>
      </c>
      <c r="AO1950" s="31">
        <f t="shared" si="4623"/>
        <v>0</v>
      </c>
      <c r="AP1950" s="31">
        <f t="shared" si="4624"/>
        <v>0</v>
      </c>
      <c r="AQ1950" s="31">
        <f t="shared" si="4625"/>
        <v>0</v>
      </c>
      <c r="AR1950" s="31">
        <f t="shared" si="4626"/>
        <v>0</v>
      </c>
      <c r="AS1950" s="31">
        <f t="shared" si="4502"/>
        <v>2755.1390000000001</v>
      </c>
      <c r="AT1950" s="31">
        <f t="shared" si="4503"/>
        <v>0</v>
      </c>
      <c r="AU1950" s="31">
        <f t="shared" si="4504"/>
        <v>0</v>
      </c>
      <c r="AV1950" s="31">
        <f t="shared" si="4627"/>
        <v>0</v>
      </c>
      <c r="AW1950" s="32"/>
      <c r="AX1950" s="32"/>
      <c r="AY1950" s="1"/>
      <c r="AZ1950" s="1"/>
      <c r="BA1950" s="1"/>
      <c r="BB1950" s="1"/>
      <c r="BC1950" s="1"/>
      <c r="BD1950" s="1"/>
      <c r="BE1950" s="1"/>
    </row>
    <row r="1951" s="1" customFormat="1" ht="31.5">
      <c r="A1951" s="29" t="s">
        <v>747</v>
      </c>
      <c r="B1951" s="29" t="s">
        <v>27</v>
      </c>
      <c r="C1951" s="29" t="s">
        <v>29</v>
      </c>
      <c r="D1951" s="29" t="s">
        <v>441</v>
      </c>
      <c r="E1951" s="36"/>
      <c r="F1951" s="30" t="s">
        <v>442</v>
      </c>
      <c r="G1951" s="31"/>
      <c r="H1951" s="31"/>
      <c r="I1951" s="31"/>
      <c r="J1951" s="31"/>
      <c r="K1951" s="31"/>
      <c r="L1951" s="31"/>
      <c r="M1951" s="31"/>
      <c r="N1951" s="31"/>
      <c r="O1951" s="31"/>
      <c r="P1951" s="31">
        <f t="shared" si="4604"/>
        <v>0</v>
      </c>
      <c r="Q1951" s="31">
        <f t="shared" si="4605"/>
        <v>0</v>
      </c>
      <c r="R1951" s="31">
        <f t="shared" si="4606"/>
        <v>2755.1390000000001</v>
      </c>
      <c r="S1951" s="31">
        <f t="shared" si="4607"/>
        <v>0</v>
      </c>
      <c r="T1951" s="31">
        <f t="shared" si="4608"/>
        <v>0</v>
      </c>
      <c r="U1951" s="31">
        <f t="shared" si="4609"/>
        <v>0</v>
      </c>
      <c r="V1951" s="31">
        <f t="shared" si="4610"/>
        <v>0</v>
      </c>
      <c r="W1951" s="31">
        <f t="shared" si="4611"/>
        <v>0</v>
      </c>
      <c r="X1951" s="31">
        <f t="shared" si="4612"/>
        <v>0</v>
      </c>
      <c r="Y1951" s="31">
        <f t="shared" si="4613"/>
        <v>0</v>
      </c>
      <c r="Z1951" s="31">
        <f t="shared" si="4614"/>
        <v>0</v>
      </c>
      <c r="AA1951" s="31">
        <f t="shared" si="4615"/>
        <v>0</v>
      </c>
      <c r="AB1951" s="31">
        <f t="shared" si="4616"/>
        <v>0</v>
      </c>
      <c r="AC1951" s="31">
        <f t="shared" si="4524"/>
        <v>2755.1390000000001</v>
      </c>
      <c r="AD1951" s="31">
        <f t="shared" si="4525"/>
        <v>0</v>
      </c>
      <c r="AE1951" s="31">
        <f t="shared" si="4526"/>
        <v>0</v>
      </c>
      <c r="AF1951" s="31">
        <f t="shared" si="4617"/>
        <v>0</v>
      </c>
      <c r="AG1951" s="31">
        <f t="shared" si="4527"/>
        <v>2755.1390000000001</v>
      </c>
      <c r="AH1951" s="31">
        <f t="shared" si="4528"/>
        <v>0</v>
      </c>
      <c r="AI1951" s="31">
        <f t="shared" si="4529"/>
        <v>0</v>
      </c>
      <c r="AJ1951" s="31">
        <f t="shared" si="4618"/>
        <v>0</v>
      </c>
      <c r="AK1951" s="31">
        <f t="shared" si="4619"/>
        <v>0</v>
      </c>
      <c r="AL1951" s="31">
        <f t="shared" si="4620"/>
        <v>0</v>
      </c>
      <c r="AM1951" s="31">
        <f t="shared" si="4621"/>
        <v>0</v>
      </c>
      <c r="AN1951" s="31">
        <f t="shared" si="4622"/>
        <v>0</v>
      </c>
      <c r="AO1951" s="31">
        <f t="shared" si="4623"/>
        <v>0</v>
      </c>
      <c r="AP1951" s="31">
        <f t="shared" si="4624"/>
        <v>0</v>
      </c>
      <c r="AQ1951" s="31">
        <f t="shared" si="4625"/>
        <v>0</v>
      </c>
      <c r="AR1951" s="31">
        <f t="shared" si="4626"/>
        <v>0</v>
      </c>
      <c r="AS1951" s="31">
        <f t="shared" si="4502"/>
        <v>2755.1390000000001</v>
      </c>
      <c r="AT1951" s="31">
        <f t="shared" si="4503"/>
        <v>0</v>
      </c>
      <c r="AU1951" s="31">
        <f t="shared" si="4504"/>
        <v>0</v>
      </c>
      <c r="AV1951" s="31">
        <f t="shared" si="4627"/>
        <v>0</v>
      </c>
      <c r="AW1951" s="32"/>
      <c r="AX1951" s="32"/>
      <c r="AY1951" s="1"/>
      <c r="AZ1951" s="1"/>
      <c r="BA1951" s="1"/>
      <c r="BB1951" s="1"/>
      <c r="BC1951" s="1"/>
      <c r="BD1951" s="1"/>
      <c r="BE1951" s="1"/>
    </row>
    <row r="1952" s="1" customFormat="1" ht="31.5">
      <c r="A1952" s="29" t="s">
        <v>747</v>
      </c>
      <c r="B1952" s="29" t="s">
        <v>27</v>
      </c>
      <c r="C1952" s="29" t="s">
        <v>29</v>
      </c>
      <c r="D1952" s="29" t="s">
        <v>749</v>
      </c>
      <c r="E1952" s="36"/>
      <c r="F1952" s="30" t="s">
        <v>750</v>
      </c>
      <c r="G1952" s="31"/>
      <c r="H1952" s="31"/>
      <c r="I1952" s="31"/>
      <c r="J1952" s="31"/>
      <c r="K1952" s="31"/>
      <c r="L1952" s="31"/>
      <c r="M1952" s="31"/>
      <c r="N1952" s="31"/>
      <c r="O1952" s="31"/>
      <c r="P1952" s="31">
        <f t="shared" si="4604"/>
        <v>0</v>
      </c>
      <c r="Q1952" s="31">
        <f t="shared" si="4605"/>
        <v>0</v>
      </c>
      <c r="R1952" s="31">
        <f t="shared" si="4606"/>
        <v>2755.1390000000001</v>
      </c>
      <c r="S1952" s="31">
        <f t="shared" si="4607"/>
        <v>0</v>
      </c>
      <c r="T1952" s="31">
        <f t="shared" si="4608"/>
        <v>0</v>
      </c>
      <c r="U1952" s="31">
        <f t="shared" si="4609"/>
        <v>0</v>
      </c>
      <c r="V1952" s="31">
        <f t="shared" si="4610"/>
        <v>0</v>
      </c>
      <c r="W1952" s="31">
        <f t="shared" si="4611"/>
        <v>0</v>
      </c>
      <c r="X1952" s="31">
        <f t="shared" si="4612"/>
        <v>0</v>
      </c>
      <c r="Y1952" s="31">
        <f t="shared" si="4613"/>
        <v>0</v>
      </c>
      <c r="Z1952" s="31">
        <f t="shared" si="4614"/>
        <v>0</v>
      </c>
      <c r="AA1952" s="31">
        <f t="shared" si="4615"/>
        <v>0</v>
      </c>
      <c r="AB1952" s="31">
        <f t="shared" si="4616"/>
        <v>0</v>
      </c>
      <c r="AC1952" s="31">
        <f t="shared" si="4524"/>
        <v>2755.1390000000001</v>
      </c>
      <c r="AD1952" s="31">
        <f t="shared" si="4525"/>
        <v>0</v>
      </c>
      <c r="AE1952" s="31">
        <f t="shared" si="4526"/>
        <v>0</v>
      </c>
      <c r="AF1952" s="31">
        <f t="shared" si="4617"/>
        <v>0</v>
      </c>
      <c r="AG1952" s="31">
        <f t="shared" si="4527"/>
        <v>2755.1390000000001</v>
      </c>
      <c r="AH1952" s="31">
        <f t="shared" si="4528"/>
        <v>0</v>
      </c>
      <c r="AI1952" s="31">
        <f t="shared" si="4529"/>
        <v>0</v>
      </c>
      <c r="AJ1952" s="31">
        <f t="shared" si="4618"/>
        <v>0</v>
      </c>
      <c r="AK1952" s="31">
        <f t="shared" si="4619"/>
        <v>0</v>
      </c>
      <c r="AL1952" s="31">
        <f t="shared" si="4620"/>
        <v>0</v>
      </c>
      <c r="AM1952" s="31">
        <f t="shared" si="4621"/>
        <v>0</v>
      </c>
      <c r="AN1952" s="31">
        <f t="shared" si="4622"/>
        <v>0</v>
      </c>
      <c r="AO1952" s="31">
        <f t="shared" si="4623"/>
        <v>0</v>
      </c>
      <c r="AP1952" s="31">
        <f t="shared" si="4624"/>
        <v>0</v>
      </c>
      <c r="AQ1952" s="31">
        <f t="shared" si="4625"/>
        <v>0</v>
      </c>
      <c r="AR1952" s="31">
        <f t="shared" si="4626"/>
        <v>0</v>
      </c>
      <c r="AS1952" s="31">
        <f t="shared" si="4502"/>
        <v>2755.1390000000001</v>
      </c>
      <c r="AT1952" s="31">
        <f t="shared" si="4503"/>
        <v>0</v>
      </c>
      <c r="AU1952" s="31">
        <f t="shared" si="4504"/>
        <v>0</v>
      </c>
      <c r="AV1952" s="31">
        <f t="shared" si="4627"/>
        <v>0</v>
      </c>
      <c r="AW1952" s="32"/>
      <c r="AX1952" s="32"/>
      <c r="AY1952" s="1"/>
      <c r="AZ1952" s="1"/>
      <c r="BA1952" s="1"/>
      <c r="BB1952" s="1"/>
      <c r="BC1952" s="1"/>
      <c r="BD1952" s="1"/>
      <c r="BE1952" s="1"/>
    </row>
    <row r="1953" s="1" customFormat="1" ht="31.5">
      <c r="A1953" s="29" t="s">
        <v>747</v>
      </c>
      <c r="B1953" s="29" t="s">
        <v>27</v>
      </c>
      <c r="C1953" s="29" t="s">
        <v>29</v>
      </c>
      <c r="D1953" s="29" t="s">
        <v>749</v>
      </c>
      <c r="E1953" s="15" t="s">
        <v>41</v>
      </c>
      <c r="F1953" s="30" t="s">
        <v>42</v>
      </c>
      <c r="G1953" s="31"/>
      <c r="H1953" s="31"/>
      <c r="I1953" s="31"/>
      <c r="J1953" s="31"/>
      <c r="K1953" s="31"/>
      <c r="L1953" s="31"/>
      <c r="M1953" s="31"/>
      <c r="N1953" s="31"/>
      <c r="O1953" s="31"/>
      <c r="P1953" s="31"/>
      <c r="Q1953" s="31"/>
      <c r="R1953" s="31">
        <v>2755.1390000000001</v>
      </c>
      <c r="S1953" s="31"/>
      <c r="T1953" s="31"/>
      <c r="U1953" s="31"/>
      <c r="V1953" s="31"/>
      <c r="W1953" s="31"/>
      <c r="X1953" s="31"/>
      <c r="Y1953" s="31"/>
      <c r="Z1953" s="31"/>
      <c r="AA1953" s="31"/>
      <c r="AB1953" s="31"/>
      <c r="AC1953" s="31">
        <f t="shared" si="4524"/>
        <v>2755.1390000000001</v>
      </c>
      <c r="AD1953" s="31">
        <f t="shared" si="4525"/>
        <v>0</v>
      </c>
      <c r="AE1953" s="31">
        <f t="shared" si="4526"/>
        <v>0</v>
      </c>
      <c r="AF1953" s="31"/>
      <c r="AG1953" s="31">
        <f t="shared" si="4527"/>
        <v>2755.1390000000001</v>
      </c>
      <c r="AH1953" s="31">
        <f t="shared" si="4528"/>
        <v>0</v>
      </c>
      <c r="AI1953" s="31">
        <f t="shared" si="4529"/>
        <v>0</v>
      </c>
      <c r="AJ1953" s="31"/>
      <c r="AK1953" s="31"/>
      <c r="AL1953" s="31"/>
      <c r="AM1953" s="31"/>
      <c r="AN1953" s="31"/>
      <c r="AO1953" s="31"/>
      <c r="AP1953" s="31"/>
      <c r="AQ1953" s="31"/>
      <c r="AR1953" s="31"/>
      <c r="AS1953" s="31">
        <f t="shared" si="4502"/>
        <v>2755.1390000000001</v>
      </c>
      <c r="AT1953" s="31">
        <f t="shared" si="4503"/>
        <v>0</v>
      </c>
      <c r="AU1953" s="31">
        <f t="shared" si="4504"/>
        <v>0</v>
      </c>
      <c r="AV1953" s="31"/>
      <c r="AW1953" s="32"/>
      <c r="AX1953" s="32"/>
      <c r="AY1953" s="1"/>
      <c r="AZ1953" s="1"/>
      <c r="BA1953" s="1"/>
      <c r="BB1953" s="1"/>
      <c r="BC1953" s="1"/>
      <c r="BD1953" s="1"/>
      <c r="BE1953" s="1"/>
    </row>
    <row r="1954" s="19" customFormat="1" ht="31.5">
      <c r="A1954" s="20" t="s">
        <v>747</v>
      </c>
      <c r="B1954" s="20" t="s">
        <v>63</v>
      </c>
      <c r="C1954" s="20"/>
      <c r="D1954" s="20"/>
      <c r="E1954" s="20"/>
      <c r="F1954" s="21" t="s">
        <v>143</v>
      </c>
      <c r="G1954" s="22">
        <f t="shared" ref="G1954:G1956" si="4628">G1955</f>
        <v>10222</v>
      </c>
      <c r="H1954" s="22">
        <f t="shared" ref="H1954:H1956" si="4629">H1955</f>
        <v>10497.5</v>
      </c>
      <c r="I1954" s="22">
        <f t="shared" ref="I1954:I1956" si="4630">I1955</f>
        <v>10497.5</v>
      </c>
      <c r="J1954" s="22">
        <f t="shared" ref="J1954:J1956" si="4631">J1955</f>
        <v>0</v>
      </c>
      <c r="K1954" s="22">
        <f t="shared" ref="K1954:K1956" si="4632">K1955</f>
        <v>0</v>
      </c>
      <c r="L1954" s="22">
        <f t="shared" ref="L1954:L1956" si="4633">L1955</f>
        <v>0</v>
      </c>
      <c r="M1954" s="22">
        <f t="shared" si="4571"/>
        <v>10222</v>
      </c>
      <c r="N1954" s="22">
        <f t="shared" si="4572"/>
        <v>10497.5</v>
      </c>
      <c r="O1954" s="22">
        <f t="shared" si="4573"/>
        <v>10497.5</v>
      </c>
      <c r="P1954" s="22">
        <f t="shared" si="4604"/>
        <v>0</v>
      </c>
      <c r="Q1954" s="22">
        <f t="shared" si="4605"/>
        <v>0</v>
      </c>
      <c r="R1954" s="22">
        <f t="shared" si="4606"/>
        <v>11621.9</v>
      </c>
      <c r="S1954" s="22">
        <f t="shared" si="4607"/>
        <v>0</v>
      </c>
      <c r="T1954" s="22">
        <f t="shared" si="4608"/>
        <v>0</v>
      </c>
      <c r="U1954" s="22">
        <f t="shared" si="4609"/>
        <v>0</v>
      </c>
      <c r="V1954" s="22">
        <f t="shared" si="4610"/>
        <v>0</v>
      </c>
      <c r="W1954" s="22">
        <f t="shared" si="4611"/>
        <v>0</v>
      </c>
      <c r="X1954" s="22">
        <f t="shared" si="4612"/>
        <v>0</v>
      </c>
      <c r="Y1954" s="22">
        <f t="shared" si="4613"/>
        <v>0</v>
      </c>
      <c r="Z1954" s="22">
        <f t="shared" si="4614"/>
        <v>0</v>
      </c>
      <c r="AA1954" s="22">
        <f t="shared" si="4615"/>
        <v>0</v>
      </c>
      <c r="AB1954" s="22">
        <f t="shared" si="4616"/>
        <v>0</v>
      </c>
      <c r="AC1954" s="22">
        <f t="shared" si="4524"/>
        <v>21843.900000000001</v>
      </c>
      <c r="AD1954" s="22">
        <f t="shared" si="4525"/>
        <v>10497.5</v>
      </c>
      <c r="AE1954" s="22">
        <f t="shared" si="4526"/>
        <v>10497.5</v>
      </c>
      <c r="AF1954" s="22">
        <f t="shared" si="4617"/>
        <v>0</v>
      </c>
      <c r="AG1954" s="22">
        <f t="shared" si="4527"/>
        <v>21843.900000000001</v>
      </c>
      <c r="AH1954" s="22">
        <f t="shared" si="4528"/>
        <v>10497.5</v>
      </c>
      <c r="AI1954" s="22">
        <f t="shared" si="4529"/>
        <v>10497.5</v>
      </c>
      <c r="AJ1954" s="22">
        <f t="shared" si="4618"/>
        <v>0</v>
      </c>
      <c r="AK1954" s="22">
        <f t="shared" si="4619"/>
        <v>0</v>
      </c>
      <c r="AL1954" s="22">
        <f t="shared" si="4620"/>
        <v>0</v>
      </c>
      <c r="AM1954" s="22">
        <f t="shared" si="4621"/>
        <v>0</v>
      </c>
      <c r="AN1954" s="22">
        <f t="shared" si="4622"/>
        <v>0</v>
      </c>
      <c r="AO1954" s="22">
        <f t="shared" si="4623"/>
        <v>0</v>
      </c>
      <c r="AP1954" s="22">
        <f t="shared" si="4624"/>
        <v>0</v>
      </c>
      <c r="AQ1954" s="22">
        <f t="shared" si="4625"/>
        <v>0</v>
      </c>
      <c r="AR1954" s="22">
        <f t="shared" si="4626"/>
        <v>0</v>
      </c>
      <c r="AS1954" s="22">
        <f t="shared" si="4502"/>
        <v>21843.900000000001</v>
      </c>
      <c r="AT1954" s="22">
        <f t="shared" si="4503"/>
        <v>10497.5</v>
      </c>
      <c r="AU1954" s="22">
        <f t="shared" si="4504"/>
        <v>10497.5</v>
      </c>
      <c r="AV1954" s="22">
        <f t="shared" si="4627"/>
        <v>0</v>
      </c>
      <c r="AW1954" s="23"/>
      <c r="AX1954" s="23"/>
      <c r="AY1954" s="19"/>
      <c r="AZ1954" s="19"/>
      <c r="BA1954" s="19"/>
      <c r="BB1954" s="19"/>
      <c r="BC1954" s="19"/>
      <c r="BD1954" s="19"/>
      <c r="BE1954" s="19"/>
    </row>
    <row r="1955" s="24" customFormat="1" ht="31.5">
      <c r="A1955" s="25" t="s">
        <v>747</v>
      </c>
      <c r="B1955" s="25" t="s">
        <v>63</v>
      </c>
      <c r="C1955" s="25" t="s">
        <v>144</v>
      </c>
      <c r="D1955" s="25"/>
      <c r="E1955" s="35"/>
      <c r="F1955" s="26" t="s">
        <v>145</v>
      </c>
      <c r="G1955" s="27">
        <f t="shared" si="4628"/>
        <v>10222</v>
      </c>
      <c r="H1955" s="27">
        <f t="shared" si="4629"/>
        <v>10497.5</v>
      </c>
      <c r="I1955" s="27">
        <f t="shared" si="4630"/>
        <v>10497.5</v>
      </c>
      <c r="J1955" s="27">
        <f t="shared" si="4631"/>
        <v>0</v>
      </c>
      <c r="K1955" s="27">
        <f t="shared" si="4632"/>
        <v>0</v>
      </c>
      <c r="L1955" s="27">
        <f t="shared" si="4633"/>
        <v>0</v>
      </c>
      <c r="M1955" s="27">
        <f t="shared" si="4571"/>
        <v>10222</v>
      </c>
      <c r="N1955" s="27">
        <f t="shared" si="4572"/>
        <v>10497.5</v>
      </c>
      <c r="O1955" s="27">
        <f t="shared" si="4573"/>
        <v>10497.5</v>
      </c>
      <c r="P1955" s="27">
        <f t="shared" si="4604"/>
        <v>0</v>
      </c>
      <c r="Q1955" s="27">
        <f t="shared" si="4605"/>
        <v>0</v>
      </c>
      <c r="R1955" s="27">
        <f t="shared" si="4606"/>
        <v>11621.9</v>
      </c>
      <c r="S1955" s="27">
        <f t="shared" si="4607"/>
        <v>0</v>
      </c>
      <c r="T1955" s="27">
        <f t="shared" si="4608"/>
        <v>0</v>
      </c>
      <c r="U1955" s="27">
        <f t="shared" si="4609"/>
        <v>0</v>
      </c>
      <c r="V1955" s="27">
        <f t="shared" si="4610"/>
        <v>0</v>
      </c>
      <c r="W1955" s="27">
        <f t="shared" si="4611"/>
        <v>0</v>
      </c>
      <c r="X1955" s="27">
        <f t="shared" si="4612"/>
        <v>0</v>
      </c>
      <c r="Y1955" s="27">
        <f t="shared" si="4613"/>
        <v>0</v>
      </c>
      <c r="Z1955" s="27">
        <f t="shared" si="4614"/>
        <v>0</v>
      </c>
      <c r="AA1955" s="27">
        <f t="shared" si="4615"/>
        <v>0</v>
      </c>
      <c r="AB1955" s="27">
        <f t="shared" si="4616"/>
        <v>0</v>
      </c>
      <c r="AC1955" s="27">
        <f t="shared" si="4524"/>
        <v>21843.900000000001</v>
      </c>
      <c r="AD1955" s="27">
        <f t="shared" si="4525"/>
        <v>10497.5</v>
      </c>
      <c r="AE1955" s="27">
        <f t="shared" si="4526"/>
        <v>10497.5</v>
      </c>
      <c r="AF1955" s="27">
        <f t="shared" si="4617"/>
        <v>0</v>
      </c>
      <c r="AG1955" s="27">
        <f t="shared" si="4527"/>
        <v>21843.900000000001</v>
      </c>
      <c r="AH1955" s="27">
        <f t="shared" si="4528"/>
        <v>10497.5</v>
      </c>
      <c r="AI1955" s="27">
        <f t="shared" si="4529"/>
        <v>10497.5</v>
      </c>
      <c r="AJ1955" s="27">
        <f t="shared" si="4618"/>
        <v>0</v>
      </c>
      <c r="AK1955" s="27">
        <f t="shared" si="4619"/>
        <v>0</v>
      </c>
      <c r="AL1955" s="27">
        <f t="shared" si="4620"/>
        <v>0</v>
      </c>
      <c r="AM1955" s="27">
        <f t="shared" si="4621"/>
        <v>0</v>
      </c>
      <c r="AN1955" s="27">
        <f t="shared" si="4622"/>
        <v>0</v>
      </c>
      <c r="AO1955" s="27">
        <f t="shared" si="4623"/>
        <v>0</v>
      </c>
      <c r="AP1955" s="27">
        <f t="shared" si="4624"/>
        <v>0</v>
      </c>
      <c r="AQ1955" s="27">
        <f t="shared" si="4625"/>
        <v>0</v>
      </c>
      <c r="AR1955" s="27">
        <f t="shared" si="4626"/>
        <v>0</v>
      </c>
      <c r="AS1955" s="27">
        <f t="shared" si="4502"/>
        <v>21843.900000000001</v>
      </c>
      <c r="AT1955" s="27">
        <f t="shared" si="4503"/>
        <v>10497.5</v>
      </c>
      <c r="AU1955" s="27">
        <f t="shared" si="4504"/>
        <v>10497.5</v>
      </c>
      <c r="AV1955" s="27">
        <f t="shared" si="4627"/>
        <v>0</v>
      </c>
      <c r="AW1955" s="28"/>
      <c r="AX1955" s="28"/>
      <c r="AY1955" s="24"/>
      <c r="AZ1955" s="24"/>
      <c r="BA1955" s="24"/>
      <c r="BB1955" s="24"/>
      <c r="BC1955" s="24"/>
      <c r="BD1955" s="24"/>
      <c r="BE1955" s="24"/>
    </row>
    <row r="1956" s="19" customFormat="1" ht="31.5">
      <c r="A1956" s="29" t="s">
        <v>747</v>
      </c>
      <c r="B1956" s="29" t="s">
        <v>63</v>
      </c>
      <c r="C1956" s="29" t="s">
        <v>144</v>
      </c>
      <c r="D1956" s="29" t="s">
        <v>55</v>
      </c>
      <c r="E1956" s="36"/>
      <c r="F1956" s="30" t="s">
        <v>56</v>
      </c>
      <c r="G1956" s="31">
        <f t="shared" si="4628"/>
        <v>10222</v>
      </c>
      <c r="H1956" s="31">
        <f t="shared" si="4629"/>
        <v>10497.5</v>
      </c>
      <c r="I1956" s="31">
        <f t="shared" si="4630"/>
        <v>10497.5</v>
      </c>
      <c r="J1956" s="31">
        <f t="shared" si="4631"/>
        <v>0</v>
      </c>
      <c r="K1956" s="31">
        <f t="shared" si="4632"/>
        <v>0</v>
      </c>
      <c r="L1956" s="31">
        <f t="shared" si="4633"/>
        <v>0</v>
      </c>
      <c r="M1956" s="31">
        <f t="shared" si="4571"/>
        <v>10222</v>
      </c>
      <c r="N1956" s="31">
        <f t="shared" si="4572"/>
        <v>10497.5</v>
      </c>
      <c r="O1956" s="31">
        <f t="shared" si="4573"/>
        <v>10497.5</v>
      </c>
      <c r="P1956" s="31">
        <f t="shared" si="4604"/>
        <v>0</v>
      </c>
      <c r="Q1956" s="31">
        <f t="shared" si="4605"/>
        <v>0</v>
      </c>
      <c r="R1956" s="31">
        <f t="shared" si="4606"/>
        <v>11621.9</v>
      </c>
      <c r="S1956" s="31">
        <f t="shared" si="4607"/>
        <v>0</v>
      </c>
      <c r="T1956" s="31">
        <f t="shared" si="4608"/>
        <v>0</v>
      </c>
      <c r="U1956" s="31">
        <f t="shared" si="4609"/>
        <v>0</v>
      </c>
      <c r="V1956" s="31">
        <f t="shared" si="4610"/>
        <v>0</v>
      </c>
      <c r="W1956" s="31">
        <f t="shared" si="4611"/>
        <v>0</v>
      </c>
      <c r="X1956" s="31">
        <f t="shared" si="4612"/>
        <v>0</v>
      </c>
      <c r="Y1956" s="31">
        <f t="shared" si="4613"/>
        <v>0</v>
      </c>
      <c r="Z1956" s="31">
        <f t="shared" si="4614"/>
        <v>0</v>
      </c>
      <c r="AA1956" s="31">
        <f t="shared" si="4615"/>
        <v>0</v>
      </c>
      <c r="AB1956" s="31">
        <f t="shared" si="4616"/>
        <v>0</v>
      </c>
      <c r="AC1956" s="31">
        <f t="shared" si="4524"/>
        <v>21843.900000000001</v>
      </c>
      <c r="AD1956" s="31">
        <f t="shared" si="4525"/>
        <v>10497.5</v>
      </c>
      <c r="AE1956" s="31">
        <f t="shared" si="4526"/>
        <v>10497.5</v>
      </c>
      <c r="AF1956" s="31">
        <f t="shared" si="4617"/>
        <v>0</v>
      </c>
      <c r="AG1956" s="31">
        <f t="shared" si="4527"/>
        <v>21843.900000000001</v>
      </c>
      <c r="AH1956" s="31">
        <f t="shared" si="4528"/>
        <v>10497.5</v>
      </c>
      <c r="AI1956" s="31">
        <f t="shared" si="4529"/>
        <v>10497.5</v>
      </c>
      <c r="AJ1956" s="31">
        <f t="shared" si="4618"/>
        <v>0</v>
      </c>
      <c r="AK1956" s="31">
        <f t="shared" si="4619"/>
        <v>0</v>
      </c>
      <c r="AL1956" s="31">
        <f t="shared" si="4620"/>
        <v>0</v>
      </c>
      <c r="AM1956" s="31">
        <f t="shared" si="4621"/>
        <v>0</v>
      </c>
      <c r="AN1956" s="31">
        <f t="shared" si="4622"/>
        <v>0</v>
      </c>
      <c r="AO1956" s="31">
        <f t="shared" si="4623"/>
        <v>0</v>
      </c>
      <c r="AP1956" s="31">
        <f t="shared" si="4624"/>
        <v>0</v>
      </c>
      <c r="AQ1956" s="31">
        <f t="shared" si="4625"/>
        <v>0</v>
      </c>
      <c r="AR1956" s="31">
        <f t="shared" si="4626"/>
        <v>0</v>
      </c>
      <c r="AS1956" s="31">
        <f t="shared" si="4502"/>
        <v>21843.900000000001</v>
      </c>
      <c r="AT1956" s="31">
        <f t="shared" si="4503"/>
        <v>10497.5</v>
      </c>
      <c r="AU1956" s="31">
        <f t="shared" si="4504"/>
        <v>10497.5</v>
      </c>
      <c r="AV1956" s="31">
        <f t="shared" si="4627"/>
        <v>0</v>
      </c>
      <c r="AW1956" s="32"/>
      <c r="AX1956" s="32"/>
      <c r="AY1956" s="19"/>
      <c r="AZ1956" s="19"/>
      <c r="BA1956" s="19"/>
      <c r="BB1956" s="19"/>
      <c r="BC1956" s="19"/>
      <c r="BD1956" s="19"/>
      <c r="BE1956" s="19"/>
    </row>
    <row r="1957" s="19" customFormat="1">
      <c r="A1957" s="29" t="s">
        <v>747</v>
      </c>
      <c r="B1957" s="29" t="s">
        <v>63</v>
      </c>
      <c r="C1957" s="29" t="s">
        <v>144</v>
      </c>
      <c r="D1957" s="29" t="s">
        <v>57</v>
      </c>
      <c r="E1957" s="36"/>
      <c r="F1957" s="30" t="s">
        <v>58</v>
      </c>
      <c r="G1957" s="31">
        <f>G1960+G1962</f>
        <v>10222</v>
      </c>
      <c r="H1957" s="31">
        <f>H1960+H1962</f>
        <v>10497.5</v>
      </c>
      <c r="I1957" s="31">
        <f>I1960+I1962</f>
        <v>10497.5</v>
      </c>
      <c r="J1957" s="31">
        <f>J1960+J1962</f>
        <v>0</v>
      </c>
      <c r="K1957" s="31">
        <f>K1960+K1962</f>
        <v>0</v>
      </c>
      <c r="L1957" s="31">
        <f>L1960+L1962</f>
        <v>0</v>
      </c>
      <c r="M1957" s="31">
        <f t="shared" si="4571"/>
        <v>10222</v>
      </c>
      <c r="N1957" s="31">
        <f t="shared" si="4572"/>
        <v>10497.5</v>
      </c>
      <c r="O1957" s="31">
        <f t="shared" si="4573"/>
        <v>10497.5</v>
      </c>
      <c r="P1957" s="31">
        <f>P1960+P1962+P1958</f>
        <v>0</v>
      </c>
      <c r="Q1957" s="31">
        <f>Q1960+Q1962+Q1958</f>
        <v>0</v>
      </c>
      <c r="R1957" s="31">
        <f>R1960+R1962+R1958</f>
        <v>11621.9</v>
      </c>
      <c r="S1957" s="31">
        <f>S1960+S1962+S1958</f>
        <v>0</v>
      </c>
      <c r="T1957" s="31">
        <f>T1960+T1962+T1958</f>
        <v>0</v>
      </c>
      <c r="U1957" s="31">
        <f>U1960+U1962+U1958</f>
        <v>0</v>
      </c>
      <c r="V1957" s="31">
        <f>V1960+V1962+V1958</f>
        <v>0</v>
      </c>
      <c r="W1957" s="31">
        <f>W1960+W1962+W1958</f>
        <v>0</v>
      </c>
      <c r="X1957" s="31">
        <f>X1960+X1962+X1958</f>
        <v>0</v>
      </c>
      <c r="Y1957" s="31">
        <f>Y1960+Y1962+Y1958</f>
        <v>0</v>
      </c>
      <c r="Z1957" s="31">
        <f>Z1960+Z1962+Z1958</f>
        <v>0</v>
      </c>
      <c r="AA1957" s="31">
        <f>AA1960+AA1962+AA1958</f>
        <v>0</v>
      </c>
      <c r="AB1957" s="31">
        <f>AB1960+AB1962+AB1958</f>
        <v>0</v>
      </c>
      <c r="AC1957" s="31">
        <f t="shared" si="4524"/>
        <v>21843.900000000001</v>
      </c>
      <c r="AD1957" s="31">
        <f t="shared" si="4525"/>
        <v>10497.5</v>
      </c>
      <c r="AE1957" s="31">
        <f t="shared" si="4526"/>
        <v>10497.5</v>
      </c>
      <c r="AF1957" s="31">
        <f>AF1960+AF1962+AF1958</f>
        <v>0</v>
      </c>
      <c r="AG1957" s="31">
        <f t="shared" si="4527"/>
        <v>21843.900000000001</v>
      </c>
      <c r="AH1957" s="31">
        <f t="shared" si="4528"/>
        <v>10497.5</v>
      </c>
      <c r="AI1957" s="31">
        <f t="shared" si="4529"/>
        <v>10497.5</v>
      </c>
      <c r="AJ1957" s="31">
        <f>AJ1960+AJ1962+AJ1958</f>
        <v>0</v>
      </c>
      <c r="AK1957" s="31">
        <f>AK1960+AK1962+AK1958</f>
        <v>0</v>
      </c>
      <c r="AL1957" s="31">
        <f>AL1960+AL1962+AL1958</f>
        <v>0</v>
      </c>
      <c r="AM1957" s="31">
        <f>AM1960+AM1962+AM1958</f>
        <v>0</v>
      </c>
      <c r="AN1957" s="31">
        <f>AN1960+AN1962+AN1958</f>
        <v>0</v>
      </c>
      <c r="AO1957" s="31">
        <f>AO1960+AO1962+AO1958</f>
        <v>0</v>
      </c>
      <c r="AP1957" s="31">
        <f>AP1960+AP1962+AP1958</f>
        <v>0</v>
      </c>
      <c r="AQ1957" s="31">
        <f>AQ1960+AQ1962+AQ1958</f>
        <v>0</v>
      </c>
      <c r="AR1957" s="31">
        <f>AR1960+AR1962+AR1958</f>
        <v>0</v>
      </c>
      <c r="AS1957" s="31">
        <f t="shared" si="4502"/>
        <v>21843.900000000001</v>
      </c>
      <c r="AT1957" s="31">
        <f t="shared" si="4503"/>
        <v>10497.5</v>
      </c>
      <c r="AU1957" s="31">
        <f t="shared" si="4504"/>
        <v>10497.5</v>
      </c>
      <c r="AV1957" s="31">
        <f>AV1960+AV1962+AV1958</f>
        <v>0</v>
      </c>
      <c r="AW1957" s="32"/>
      <c r="AX1957" s="32"/>
      <c r="AY1957" s="19"/>
      <c r="AZ1957" s="19"/>
      <c r="BA1957" s="19"/>
      <c r="BB1957" s="19"/>
      <c r="BC1957" s="19"/>
      <c r="BD1957" s="19"/>
      <c r="BE1957" s="19"/>
    </row>
    <row r="1958" s="19" customFormat="1">
      <c r="A1958" s="29" t="s">
        <v>747</v>
      </c>
      <c r="B1958" s="29" t="s">
        <v>63</v>
      </c>
      <c r="C1958" s="29" t="s">
        <v>144</v>
      </c>
      <c r="D1958" s="29" t="s">
        <v>751</v>
      </c>
      <c r="E1958" s="36"/>
      <c r="F1958" s="30" t="s">
        <v>752</v>
      </c>
      <c r="G1958" s="31"/>
      <c r="H1958" s="31"/>
      <c r="I1958" s="31"/>
      <c r="J1958" s="31"/>
      <c r="K1958" s="31"/>
      <c r="L1958" s="31"/>
      <c r="M1958" s="31"/>
      <c r="N1958" s="31"/>
      <c r="O1958" s="31"/>
      <c r="P1958" s="31">
        <f>P1959</f>
        <v>0</v>
      </c>
      <c r="Q1958" s="31">
        <f>Q1959</f>
        <v>0</v>
      </c>
      <c r="R1958" s="31">
        <f>R1959</f>
        <v>11621.9</v>
      </c>
      <c r="S1958" s="31">
        <f>S1959</f>
        <v>0</v>
      </c>
      <c r="T1958" s="31">
        <f>T1959</f>
        <v>0</v>
      </c>
      <c r="U1958" s="31">
        <f>U1959</f>
        <v>0</v>
      </c>
      <c r="V1958" s="31">
        <f>V1959</f>
        <v>0</v>
      </c>
      <c r="W1958" s="31">
        <f>W1959</f>
        <v>0</v>
      </c>
      <c r="X1958" s="31">
        <f>X1959</f>
        <v>0</v>
      </c>
      <c r="Y1958" s="31">
        <f>Y1959</f>
        <v>0</v>
      </c>
      <c r="Z1958" s="31">
        <f>Z1959</f>
        <v>0</v>
      </c>
      <c r="AA1958" s="31">
        <f>AA1959</f>
        <v>0</v>
      </c>
      <c r="AB1958" s="31">
        <f>AB1959</f>
        <v>0</v>
      </c>
      <c r="AC1958" s="31">
        <f t="shared" si="4524"/>
        <v>11621.9</v>
      </c>
      <c r="AD1958" s="31">
        <f t="shared" si="4525"/>
        <v>0</v>
      </c>
      <c r="AE1958" s="31">
        <f t="shared" si="4526"/>
        <v>0</v>
      </c>
      <c r="AF1958" s="31">
        <f>AF1959</f>
        <v>0</v>
      </c>
      <c r="AG1958" s="31">
        <f t="shared" si="4527"/>
        <v>11621.9</v>
      </c>
      <c r="AH1958" s="31">
        <f t="shared" si="4528"/>
        <v>0</v>
      </c>
      <c r="AI1958" s="31">
        <f t="shared" si="4529"/>
        <v>0</v>
      </c>
      <c r="AJ1958" s="31">
        <f>AJ1959</f>
        <v>0</v>
      </c>
      <c r="AK1958" s="31">
        <f>AK1959</f>
        <v>0</v>
      </c>
      <c r="AL1958" s="31">
        <f>AL1959</f>
        <v>0</v>
      </c>
      <c r="AM1958" s="31">
        <f>AM1959</f>
        <v>0</v>
      </c>
      <c r="AN1958" s="31">
        <f>AN1959</f>
        <v>0</v>
      </c>
      <c r="AO1958" s="31">
        <f>AO1959</f>
        <v>0</v>
      </c>
      <c r="AP1958" s="31">
        <f>AP1959</f>
        <v>0</v>
      </c>
      <c r="AQ1958" s="31">
        <f>AQ1959</f>
        <v>0</v>
      </c>
      <c r="AR1958" s="31">
        <f>AR1959</f>
        <v>0</v>
      </c>
      <c r="AS1958" s="31">
        <f t="shared" si="4502"/>
        <v>11621.9</v>
      </c>
      <c r="AT1958" s="31">
        <f t="shared" si="4503"/>
        <v>0</v>
      </c>
      <c r="AU1958" s="31">
        <f t="shared" si="4504"/>
        <v>0</v>
      </c>
      <c r="AV1958" s="31">
        <f>AV1959</f>
        <v>0</v>
      </c>
      <c r="AW1958" s="32"/>
      <c r="AX1958" s="32"/>
      <c r="AY1958" s="19"/>
      <c r="AZ1958" s="19"/>
      <c r="BA1958" s="19"/>
      <c r="BB1958" s="19"/>
      <c r="BC1958" s="19"/>
      <c r="BD1958" s="19"/>
      <c r="BE1958" s="19"/>
    </row>
    <row r="1959" s="19" customFormat="1">
      <c r="A1959" s="29" t="s">
        <v>747</v>
      </c>
      <c r="B1959" s="29" t="s">
        <v>63</v>
      </c>
      <c r="C1959" s="29" t="s">
        <v>144</v>
      </c>
      <c r="D1959" s="29" t="s">
        <v>751</v>
      </c>
      <c r="E1959" s="15" t="s">
        <v>39</v>
      </c>
      <c r="F1959" s="30" t="s">
        <v>40</v>
      </c>
      <c r="G1959" s="31"/>
      <c r="H1959" s="31"/>
      <c r="I1959" s="31"/>
      <c r="J1959" s="31"/>
      <c r="K1959" s="31"/>
      <c r="L1959" s="31"/>
      <c r="M1959" s="31"/>
      <c r="N1959" s="31"/>
      <c r="O1959" s="31"/>
      <c r="P1959" s="31"/>
      <c r="Q1959" s="31"/>
      <c r="R1959" s="31">
        <v>11621.9</v>
      </c>
      <c r="S1959" s="31"/>
      <c r="T1959" s="31"/>
      <c r="U1959" s="31"/>
      <c r="V1959" s="31"/>
      <c r="W1959" s="31"/>
      <c r="X1959" s="31"/>
      <c r="Y1959" s="31"/>
      <c r="Z1959" s="31"/>
      <c r="AA1959" s="31"/>
      <c r="AB1959" s="31"/>
      <c r="AC1959" s="31">
        <f t="shared" si="4524"/>
        <v>11621.9</v>
      </c>
      <c r="AD1959" s="31">
        <f t="shared" si="4525"/>
        <v>0</v>
      </c>
      <c r="AE1959" s="31">
        <f t="shared" si="4526"/>
        <v>0</v>
      </c>
      <c r="AF1959" s="31"/>
      <c r="AG1959" s="31">
        <f t="shared" si="4527"/>
        <v>11621.9</v>
      </c>
      <c r="AH1959" s="31">
        <f t="shared" si="4528"/>
        <v>0</v>
      </c>
      <c r="AI1959" s="31">
        <f t="shared" si="4529"/>
        <v>0</v>
      </c>
      <c r="AJ1959" s="31"/>
      <c r="AK1959" s="31"/>
      <c r="AL1959" s="31"/>
      <c r="AM1959" s="31"/>
      <c r="AN1959" s="31"/>
      <c r="AO1959" s="31"/>
      <c r="AP1959" s="31"/>
      <c r="AQ1959" s="31"/>
      <c r="AR1959" s="31"/>
      <c r="AS1959" s="31">
        <f t="shared" si="4502"/>
        <v>11621.9</v>
      </c>
      <c r="AT1959" s="31">
        <f t="shared" si="4503"/>
        <v>0</v>
      </c>
      <c r="AU1959" s="31">
        <f t="shared" si="4504"/>
        <v>0</v>
      </c>
      <c r="AV1959" s="31"/>
      <c r="AW1959" s="32"/>
      <c r="AX1959" s="32"/>
      <c r="AY1959" s="19"/>
      <c r="AZ1959" s="19"/>
      <c r="BA1959" s="19"/>
      <c r="BB1959" s="19"/>
      <c r="BC1959" s="19"/>
      <c r="BD1959" s="19"/>
      <c r="BE1959" s="19"/>
    </row>
    <row r="1960" s="19" customFormat="1" ht="31.5">
      <c r="A1960" s="29" t="s">
        <v>747</v>
      </c>
      <c r="B1960" s="29" t="s">
        <v>63</v>
      </c>
      <c r="C1960" s="29" t="s">
        <v>144</v>
      </c>
      <c r="D1960" s="36" t="s">
        <v>146</v>
      </c>
      <c r="E1960" s="16"/>
      <c r="F1960" s="30" t="s">
        <v>147</v>
      </c>
      <c r="G1960" s="31">
        <f>G1961</f>
        <v>285</v>
      </c>
      <c r="H1960" s="31">
        <f>H1961</f>
        <v>285</v>
      </c>
      <c r="I1960" s="31">
        <f>I1961</f>
        <v>285</v>
      </c>
      <c r="J1960" s="31">
        <f>J1961</f>
        <v>0</v>
      </c>
      <c r="K1960" s="31">
        <f>K1961</f>
        <v>0</v>
      </c>
      <c r="L1960" s="31">
        <f>L1961</f>
        <v>0</v>
      </c>
      <c r="M1960" s="31">
        <f t="shared" si="4571"/>
        <v>285</v>
      </c>
      <c r="N1960" s="31">
        <f t="shared" si="4572"/>
        <v>285</v>
      </c>
      <c r="O1960" s="31">
        <f t="shared" si="4573"/>
        <v>285</v>
      </c>
      <c r="P1960" s="31">
        <f>P1961</f>
        <v>0</v>
      </c>
      <c r="Q1960" s="31">
        <f>Q1961</f>
        <v>0</v>
      </c>
      <c r="R1960" s="31">
        <f>R1961</f>
        <v>0</v>
      </c>
      <c r="S1960" s="31">
        <f>S1961</f>
        <v>0</v>
      </c>
      <c r="T1960" s="31">
        <f>T1961</f>
        <v>0</v>
      </c>
      <c r="U1960" s="31">
        <f>U1961</f>
        <v>0</v>
      </c>
      <c r="V1960" s="31">
        <f>V1961</f>
        <v>0</v>
      </c>
      <c r="W1960" s="31">
        <f>W1961</f>
        <v>0</v>
      </c>
      <c r="X1960" s="31">
        <f>X1961</f>
        <v>0</v>
      </c>
      <c r="Y1960" s="31">
        <f>Y1961</f>
        <v>0</v>
      </c>
      <c r="Z1960" s="31">
        <f>Z1961</f>
        <v>0</v>
      </c>
      <c r="AA1960" s="31">
        <f>AA1961</f>
        <v>0</v>
      </c>
      <c r="AB1960" s="31">
        <f>AB1961</f>
        <v>0</v>
      </c>
      <c r="AC1960" s="31">
        <f t="shared" si="4524"/>
        <v>285</v>
      </c>
      <c r="AD1960" s="31">
        <f t="shared" si="4525"/>
        <v>285</v>
      </c>
      <c r="AE1960" s="31">
        <f t="shared" si="4526"/>
        <v>285</v>
      </c>
      <c r="AF1960" s="31">
        <f>AF1961</f>
        <v>0</v>
      </c>
      <c r="AG1960" s="31">
        <f t="shared" si="4527"/>
        <v>285</v>
      </c>
      <c r="AH1960" s="31">
        <f t="shared" si="4528"/>
        <v>285</v>
      </c>
      <c r="AI1960" s="31">
        <f t="shared" si="4529"/>
        <v>285</v>
      </c>
      <c r="AJ1960" s="31">
        <f>AJ1961</f>
        <v>0</v>
      </c>
      <c r="AK1960" s="31">
        <f>AK1961</f>
        <v>0</v>
      </c>
      <c r="AL1960" s="31">
        <f>AL1961</f>
        <v>0</v>
      </c>
      <c r="AM1960" s="31">
        <f>AM1961</f>
        <v>0</v>
      </c>
      <c r="AN1960" s="31">
        <f>AN1961</f>
        <v>0</v>
      </c>
      <c r="AO1960" s="31">
        <f>AO1961</f>
        <v>0</v>
      </c>
      <c r="AP1960" s="31">
        <f>AP1961</f>
        <v>0</v>
      </c>
      <c r="AQ1960" s="31">
        <f>AQ1961</f>
        <v>0</v>
      </c>
      <c r="AR1960" s="31">
        <f>AR1961</f>
        <v>0</v>
      </c>
      <c r="AS1960" s="31">
        <f t="shared" ref="AS1960:AS2023" si="4634">AG1960+AJ1960+AK1960+AL1960+AM1960</f>
        <v>285</v>
      </c>
      <c r="AT1960" s="31">
        <f t="shared" ref="AT1960:AT2023" si="4635">AH1960+AN1960+AO1960+AP1960</f>
        <v>285</v>
      </c>
      <c r="AU1960" s="31">
        <f t="shared" ref="AU1960:AU2023" si="4636">AI1960+AR1960+AQ1960</f>
        <v>285</v>
      </c>
      <c r="AV1960" s="31">
        <f>AV1961</f>
        <v>0</v>
      </c>
      <c r="AW1960" s="32"/>
      <c r="AX1960" s="32"/>
      <c r="AY1960" s="19"/>
      <c r="AZ1960" s="19"/>
      <c r="BA1960" s="19"/>
      <c r="BB1960" s="19"/>
      <c r="BC1960" s="19"/>
      <c r="BD1960" s="19"/>
      <c r="BE1960" s="19"/>
    </row>
    <row r="1961" s="19" customFormat="1" ht="30">
      <c r="A1961" s="29" t="s">
        <v>747</v>
      </c>
      <c r="B1961" s="29" t="s">
        <v>63</v>
      </c>
      <c r="C1961" s="29" t="s">
        <v>144</v>
      </c>
      <c r="D1961" s="36" t="s">
        <v>146</v>
      </c>
      <c r="E1961" s="15" t="s">
        <v>39</v>
      </c>
      <c r="F1961" s="30" t="s">
        <v>40</v>
      </c>
      <c r="G1961" s="31">
        <v>285</v>
      </c>
      <c r="H1961" s="31">
        <v>285</v>
      </c>
      <c r="I1961" s="31">
        <v>285</v>
      </c>
      <c r="J1961" s="31"/>
      <c r="K1961" s="31"/>
      <c r="L1961" s="31"/>
      <c r="M1961" s="31">
        <f t="shared" si="4571"/>
        <v>285</v>
      </c>
      <c r="N1961" s="31">
        <f t="shared" si="4572"/>
        <v>285</v>
      </c>
      <c r="O1961" s="31">
        <f t="shared" si="4573"/>
        <v>285</v>
      </c>
      <c r="P1961" s="31"/>
      <c r="Q1961" s="31"/>
      <c r="R1961" s="31"/>
      <c r="S1961" s="31"/>
      <c r="T1961" s="31"/>
      <c r="U1961" s="31"/>
      <c r="V1961" s="31"/>
      <c r="W1961" s="31"/>
      <c r="X1961" s="31"/>
      <c r="Y1961" s="31"/>
      <c r="Z1961" s="31"/>
      <c r="AA1961" s="31"/>
      <c r="AB1961" s="31"/>
      <c r="AC1961" s="31">
        <f t="shared" si="4524"/>
        <v>285</v>
      </c>
      <c r="AD1961" s="31">
        <f t="shared" si="4525"/>
        <v>285</v>
      </c>
      <c r="AE1961" s="31">
        <f t="shared" si="4526"/>
        <v>285</v>
      </c>
      <c r="AF1961" s="31"/>
      <c r="AG1961" s="31">
        <f t="shared" si="4527"/>
        <v>285</v>
      </c>
      <c r="AH1961" s="31">
        <f t="shared" si="4528"/>
        <v>285</v>
      </c>
      <c r="AI1961" s="31">
        <f t="shared" si="4529"/>
        <v>285</v>
      </c>
      <c r="AJ1961" s="31"/>
      <c r="AK1961" s="31"/>
      <c r="AL1961" s="31"/>
      <c r="AM1961" s="31"/>
      <c r="AN1961" s="31"/>
      <c r="AO1961" s="31"/>
      <c r="AP1961" s="31"/>
      <c r="AQ1961" s="31"/>
      <c r="AR1961" s="31"/>
      <c r="AS1961" s="31">
        <f t="shared" si="4634"/>
        <v>285</v>
      </c>
      <c r="AT1961" s="31">
        <f t="shared" si="4635"/>
        <v>285</v>
      </c>
      <c r="AU1961" s="31">
        <f t="shared" si="4636"/>
        <v>285</v>
      </c>
      <c r="AV1961" s="31"/>
      <c r="AW1961" s="32"/>
      <c r="AX1961" s="32"/>
      <c r="AY1961" s="19"/>
      <c r="AZ1961" s="19"/>
      <c r="BA1961" s="19"/>
      <c r="BB1961" s="19"/>
      <c r="BC1961" s="19"/>
      <c r="BD1961" s="19"/>
      <c r="BE1961" s="19"/>
    </row>
    <row r="1962" s="19" customFormat="1" ht="45">
      <c r="A1962" s="29" t="s">
        <v>747</v>
      </c>
      <c r="B1962" s="29" t="s">
        <v>63</v>
      </c>
      <c r="C1962" s="29" t="s">
        <v>144</v>
      </c>
      <c r="D1962" s="36" t="s">
        <v>458</v>
      </c>
      <c r="E1962" s="16"/>
      <c r="F1962" s="30" t="s">
        <v>459</v>
      </c>
      <c r="G1962" s="31">
        <f>G1963+G1964</f>
        <v>9937</v>
      </c>
      <c r="H1962" s="31">
        <f>H1963+H1964</f>
        <v>10212.5</v>
      </c>
      <c r="I1962" s="31">
        <f>I1963+I1964</f>
        <v>10212.5</v>
      </c>
      <c r="J1962" s="31">
        <f>J1963+J1964</f>
        <v>0</v>
      </c>
      <c r="K1962" s="31">
        <f>K1963+K1964</f>
        <v>0</v>
      </c>
      <c r="L1962" s="31">
        <f>L1963+L1964</f>
        <v>0</v>
      </c>
      <c r="M1962" s="31">
        <f t="shared" si="4571"/>
        <v>9937</v>
      </c>
      <c r="N1962" s="31">
        <f t="shared" si="4572"/>
        <v>10212.5</v>
      </c>
      <c r="O1962" s="31">
        <f t="shared" si="4573"/>
        <v>10212.5</v>
      </c>
      <c r="P1962" s="31">
        <f>P1963+P1964</f>
        <v>0</v>
      </c>
      <c r="Q1962" s="31">
        <f>Q1963+Q1964</f>
        <v>0</v>
      </c>
      <c r="R1962" s="31">
        <f>R1963+R1964</f>
        <v>0</v>
      </c>
      <c r="S1962" s="31">
        <f>S1963+S1964</f>
        <v>0</v>
      </c>
      <c r="T1962" s="31">
        <f>T1963+T1964</f>
        <v>0</v>
      </c>
      <c r="U1962" s="31">
        <f>U1963+U1964</f>
        <v>0</v>
      </c>
      <c r="V1962" s="31">
        <f>V1963+V1964</f>
        <v>0</v>
      </c>
      <c r="W1962" s="31">
        <f>W1963+W1964</f>
        <v>0</v>
      </c>
      <c r="X1962" s="31">
        <f>X1963+X1964</f>
        <v>0</v>
      </c>
      <c r="Y1962" s="31">
        <f>Y1963+Y1964</f>
        <v>0</v>
      </c>
      <c r="Z1962" s="31">
        <f>Z1963+Z1964</f>
        <v>0</v>
      </c>
      <c r="AA1962" s="31">
        <f>AA1963+AA1964</f>
        <v>0</v>
      </c>
      <c r="AB1962" s="31">
        <f>AB1963+AB1964</f>
        <v>0</v>
      </c>
      <c r="AC1962" s="31">
        <f t="shared" ref="AC1962:AC2025" si="4637">M1962+R1962+P1962+Q1962+T1962+S1962</f>
        <v>9937</v>
      </c>
      <c r="AD1962" s="31">
        <f t="shared" ref="AD1962:AD2025" si="4638">N1962+V1962+X1962+U1962+W1962</f>
        <v>10212.5</v>
      </c>
      <c r="AE1962" s="31">
        <f t="shared" ref="AE1962:AE2025" si="4639">O1962+Z1962+AB1962+Y1962+AA1962</f>
        <v>10212.5</v>
      </c>
      <c r="AF1962" s="31">
        <f>AF1963+AF1964</f>
        <v>0</v>
      </c>
      <c r="AG1962" s="31">
        <f t="shared" ref="AG1962:AG2025" si="4640">AC1962+AF1962</f>
        <v>9937</v>
      </c>
      <c r="AH1962" s="31">
        <f t="shared" ref="AH1962:AH2025" si="4641">AD1962</f>
        <v>10212.5</v>
      </c>
      <c r="AI1962" s="31">
        <f t="shared" ref="AI1962:AI2025" si="4642">AE1962</f>
        <v>10212.5</v>
      </c>
      <c r="AJ1962" s="31">
        <f>AJ1963+AJ1964</f>
        <v>0</v>
      </c>
      <c r="AK1962" s="31">
        <f>AK1963+AK1964</f>
        <v>0</v>
      </c>
      <c r="AL1962" s="31">
        <f>AL1963+AL1964</f>
        <v>0</v>
      </c>
      <c r="AM1962" s="31">
        <f>AM1963+AM1964</f>
        <v>0</v>
      </c>
      <c r="AN1962" s="31">
        <f>AN1963+AN1964</f>
        <v>0</v>
      </c>
      <c r="AO1962" s="31">
        <f>AO1963+AO1964</f>
        <v>0</v>
      </c>
      <c r="AP1962" s="31">
        <f>AP1963+AP1964</f>
        <v>0</v>
      </c>
      <c r="AQ1962" s="31">
        <f>AQ1963+AQ1964</f>
        <v>0</v>
      </c>
      <c r="AR1962" s="31">
        <f>AR1963+AR1964</f>
        <v>0</v>
      </c>
      <c r="AS1962" s="31">
        <f t="shared" si="4634"/>
        <v>9937</v>
      </c>
      <c r="AT1962" s="31">
        <f t="shared" si="4635"/>
        <v>10212.5</v>
      </c>
      <c r="AU1962" s="31">
        <f t="shared" si="4636"/>
        <v>10212.5</v>
      </c>
      <c r="AV1962" s="31">
        <f>AV1963+AV1964</f>
        <v>0</v>
      </c>
      <c r="AW1962" s="32"/>
      <c r="AX1962" s="32"/>
      <c r="AY1962" s="19"/>
      <c r="AZ1962" s="19"/>
      <c r="BA1962" s="19"/>
      <c r="BB1962" s="19"/>
      <c r="BC1962" s="19"/>
      <c r="BD1962" s="19"/>
      <c r="BE1962" s="19"/>
    </row>
    <row r="1963" s="19" customFormat="1" ht="75">
      <c r="A1963" s="29" t="s">
        <v>747</v>
      </c>
      <c r="B1963" s="29" t="s">
        <v>63</v>
      </c>
      <c r="C1963" s="29" t="s">
        <v>144</v>
      </c>
      <c r="D1963" s="36" t="s">
        <v>458</v>
      </c>
      <c r="E1963" s="15" t="s">
        <v>51</v>
      </c>
      <c r="F1963" s="30" t="s">
        <v>52</v>
      </c>
      <c r="G1963" s="31">
        <v>1595.2</v>
      </c>
      <c r="H1963" s="31">
        <v>1640.2</v>
      </c>
      <c r="I1963" s="31">
        <v>1640.2</v>
      </c>
      <c r="J1963" s="31"/>
      <c r="K1963" s="31"/>
      <c r="L1963" s="31"/>
      <c r="M1963" s="31">
        <f t="shared" si="4571"/>
        <v>1595.2</v>
      </c>
      <c r="N1963" s="31">
        <f t="shared" si="4572"/>
        <v>1640.2</v>
      </c>
      <c r="O1963" s="31">
        <f t="shared" si="4573"/>
        <v>1640.2</v>
      </c>
      <c r="P1963" s="31"/>
      <c r="Q1963" s="31"/>
      <c r="R1963" s="31"/>
      <c r="S1963" s="31"/>
      <c r="T1963" s="31"/>
      <c r="U1963" s="31"/>
      <c r="V1963" s="31"/>
      <c r="W1963" s="31"/>
      <c r="X1963" s="31"/>
      <c r="Y1963" s="31"/>
      <c r="Z1963" s="31"/>
      <c r="AA1963" s="31"/>
      <c r="AB1963" s="31"/>
      <c r="AC1963" s="31">
        <f t="shared" si="4637"/>
        <v>1595.2</v>
      </c>
      <c r="AD1963" s="31">
        <f t="shared" si="4638"/>
        <v>1640.2</v>
      </c>
      <c r="AE1963" s="31">
        <f t="shared" si="4639"/>
        <v>1640.2</v>
      </c>
      <c r="AF1963" s="31"/>
      <c r="AG1963" s="31">
        <f t="shared" si="4640"/>
        <v>1595.2</v>
      </c>
      <c r="AH1963" s="31">
        <f t="shared" si="4641"/>
        <v>1640.2</v>
      </c>
      <c r="AI1963" s="31">
        <f t="shared" si="4642"/>
        <v>1640.2</v>
      </c>
      <c r="AJ1963" s="31"/>
      <c r="AK1963" s="31"/>
      <c r="AL1963" s="31"/>
      <c r="AM1963" s="31"/>
      <c r="AN1963" s="31"/>
      <c r="AO1963" s="31"/>
      <c r="AP1963" s="31"/>
      <c r="AQ1963" s="31"/>
      <c r="AR1963" s="31"/>
      <c r="AS1963" s="31">
        <f t="shared" si="4634"/>
        <v>1595.2</v>
      </c>
      <c r="AT1963" s="31">
        <f t="shared" si="4635"/>
        <v>1640.2</v>
      </c>
      <c r="AU1963" s="31">
        <f t="shared" si="4636"/>
        <v>1640.2</v>
      </c>
      <c r="AV1963" s="31"/>
      <c r="AW1963" s="32"/>
      <c r="AX1963" s="32"/>
      <c r="AY1963" s="19"/>
      <c r="AZ1963" s="19"/>
      <c r="BA1963" s="19"/>
      <c r="BB1963" s="19"/>
      <c r="BC1963" s="19"/>
      <c r="BD1963" s="19"/>
      <c r="BE1963" s="19"/>
    </row>
    <row r="1964" s="19" customFormat="1" ht="30">
      <c r="A1964" s="29" t="s">
        <v>747</v>
      </c>
      <c r="B1964" s="29" t="s">
        <v>63</v>
      </c>
      <c r="C1964" s="29" t="s">
        <v>144</v>
      </c>
      <c r="D1964" s="36" t="s">
        <v>458</v>
      </c>
      <c r="E1964" s="15" t="s">
        <v>39</v>
      </c>
      <c r="F1964" s="30" t="s">
        <v>40</v>
      </c>
      <c r="G1964" s="31">
        <v>8341.7999999999993</v>
      </c>
      <c r="H1964" s="31">
        <v>8572.2999999999993</v>
      </c>
      <c r="I1964" s="31">
        <v>8572.2999999999993</v>
      </c>
      <c r="J1964" s="31"/>
      <c r="K1964" s="31"/>
      <c r="L1964" s="31"/>
      <c r="M1964" s="31">
        <f t="shared" si="4571"/>
        <v>8341.7999999999993</v>
      </c>
      <c r="N1964" s="31">
        <f t="shared" si="4572"/>
        <v>8572.2999999999993</v>
      </c>
      <c r="O1964" s="31">
        <f t="shared" si="4573"/>
        <v>8572.2999999999993</v>
      </c>
      <c r="P1964" s="31"/>
      <c r="Q1964" s="31"/>
      <c r="R1964" s="31"/>
      <c r="S1964" s="31"/>
      <c r="T1964" s="31"/>
      <c r="U1964" s="31"/>
      <c r="V1964" s="31"/>
      <c r="W1964" s="31"/>
      <c r="X1964" s="31"/>
      <c r="Y1964" s="31"/>
      <c r="Z1964" s="31"/>
      <c r="AA1964" s="31"/>
      <c r="AB1964" s="31"/>
      <c r="AC1964" s="31">
        <f t="shared" si="4637"/>
        <v>8341.7999999999993</v>
      </c>
      <c r="AD1964" s="31">
        <f t="shared" si="4638"/>
        <v>8572.2999999999993</v>
      </c>
      <c r="AE1964" s="31">
        <f t="shared" si="4639"/>
        <v>8572.2999999999993</v>
      </c>
      <c r="AF1964" s="31"/>
      <c r="AG1964" s="31">
        <f t="shared" si="4640"/>
        <v>8341.7999999999993</v>
      </c>
      <c r="AH1964" s="31">
        <f t="shared" si="4641"/>
        <v>8572.2999999999993</v>
      </c>
      <c r="AI1964" s="31">
        <f t="shared" si="4642"/>
        <v>8572.2999999999993</v>
      </c>
      <c r="AJ1964" s="31"/>
      <c r="AK1964" s="31"/>
      <c r="AL1964" s="31"/>
      <c r="AM1964" s="31"/>
      <c r="AN1964" s="31"/>
      <c r="AO1964" s="31"/>
      <c r="AP1964" s="31"/>
      <c r="AQ1964" s="31"/>
      <c r="AR1964" s="31"/>
      <c r="AS1964" s="31">
        <f t="shared" si="4634"/>
        <v>8341.7999999999993</v>
      </c>
      <c r="AT1964" s="31">
        <f t="shared" si="4635"/>
        <v>8572.2999999999993</v>
      </c>
      <c r="AU1964" s="31">
        <f t="shared" si="4636"/>
        <v>8572.2999999999993</v>
      </c>
      <c r="AV1964" s="31"/>
      <c r="AW1964" s="32"/>
      <c r="AX1964" s="32"/>
      <c r="AY1964" s="19"/>
      <c r="AZ1964" s="19"/>
      <c r="BA1964" s="19"/>
      <c r="BB1964" s="19"/>
      <c r="BC1964" s="19"/>
      <c r="BD1964" s="19"/>
      <c r="BE1964" s="19"/>
    </row>
    <row r="1965" s="19" customFormat="1" ht="15">
      <c r="A1965" s="20" t="s">
        <v>747</v>
      </c>
      <c r="B1965" s="20" t="s">
        <v>116</v>
      </c>
      <c r="C1965" s="34"/>
      <c r="D1965" s="43"/>
      <c r="E1965" s="34"/>
      <c r="F1965" s="21" t="s">
        <v>117</v>
      </c>
      <c r="G1965" s="22">
        <f>G1972+G1966</f>
        <v>7039279.2999999998</v>
      </c>
      <c r="H1965" s="22">
        <f>H1972+H1966</f>
        <v>7855165.7999999989</v>
      </c>
      <c r="I1965" s="22">
        <f>I1972+I1966</f>
        <v>6413283.0999999996</v>
      </c>
      <c r="J1965" s="22">
        <f>J1972+J1966</f>
        <v>-31812.935999999994</v>
      </c>
      <c r="K1965" s="22">
        <f>K1972+K1966</f>
        <v>-23928.314999999999</v>
      </c>
      <c r="L1965" s="22">
        <f>L1972+L1966</f>
        <v>-1883.692</v>
      </c>
      <c r="M1965" s="22">
        <f t="shared" si="4571"/>
        <v>7007466.3640000001</v>
      </c>
      <c r="N1965" s="22">
        <f t="shared" si="4572"/>
        <v>7831237.4849999985</v>
      </c>
      <c r="O1965" s="22">
        <f t="shared" si="4573"/>
        <v>6411399.4079999998</v>
      </c>
      <c r="P1965" s="22">
        <f>P1972+P1966</f>
        <v>0</v>
      </c>
      <c r="Q1965" s="22">
        <f>Q1972+Q1966</f>
        <v>0</v>
      </c>
      <c r="R1965" s="22">
        <f>R1972+R1966</f>
        <v>69587.616999999998</v>
      </c>
      <c r="S1965" s="22">
        <f>S1972+S1966</f>
        <v>-70000</v>
      </c>
      <c r="T1965" s="22">
        <f>T1972+T1966</f>
        <v>0</v>
      </c>
      <c r="U1965" s="22">
        <f>U1972+U1966</f>
        <v>0</v>
      </c>
      <c r="V1965" s="22">
        <f>V1972+V1966</f>
        <v>0</v>
      </c>
      <c r="W1965" s="22">
        <f>W1972+W1966</f>
        <v>-40000</v>
      </c>
      <c r="X1965" s="22">
        <f>X1972+X1966</f>
        <v>0</v>
      </c>
      <c r="Y1965" s="22">
        <f>Y1972+Y1966</f>
        <v>0</v>
      </c>
      <c r="Z1965" s="22">
        <f>Z1972+Z1966</f>
        <v>0</v>
      </c>
      <c r="AA1965" s="22">
        <f>AA1972+AA1966</f>
        <v>110000</v>
      </c>
      <c r="AB1965" s="22">
        <f>AB1972+AB1966</f>
        <v>0</v>
      </c>
      <c r="AC1965" s="22">
        <f t="shared" si="4637"/>
        <v>7007053.9809999997</v>
      </c>
      <c r="AD1965" s="22">
        <f t="shared" si="4638"/>
        <v>7791237.4849999985</v>
      </c>
      <c r="AE1965" s="22">
        <f t="shared" si="4639"/>
        <v>6521399.4079999998</v>
      </c>
      <c r="AF1965" s="22">
        <f>AF1972+AF1966</f>
        <v>0</v>
      </c>
      <c r="AG1965" s="22">
        <f t="shared" si="4640"/>
        <v>7007053.9809999997</v>
      </c>
      <c r="AH1965" s="22">
        <f t="shared" si="4641"/>
        <v>7791237.4849999985</v>
      </c>
      <c r="AI1965" s="22">
        <f t="shared" si="4642"/>
        <v>6521399.4079999998</v>
      </c>
      <c r="AJ1965" s="22">
        <f>AJ1972+AJ1966</f>
        <v>-88.552000000000135</v>
      </c>
      <c r="AK1965" s="22">
        <f>AK1972+AK1966</f>
        <v>0</v>
      </c>
      <c r="AL1965" s="22">
        <f>AL1972+AL1966</f>
        <v>72148.600000000006</v>
      </c>
      <c r="AM1965" s="22">
        <f>AM1972+AM1966</f>
        <v>-32374.102000000014</v>
      </c>
      <c r="AN1965" s="22">
        <f>AN1972+AN1966</f>
        <v>0</v>
      </c>
      <c r="AO1965" s="22">
        <f>AO1972+AO1966</f>
        <v>146789.79999999999</v>
      </c>
      <c r="AP1965" s="22">
        <f>AP1972+AP1966</f>
        <v>-281848.39500000002</v>
      </c>
      <c r="AQ1965" s="22">
        <f>AQ1972+AQ1966</f>
        <v>0</v>
      </c>
      <c r="AR1965" s="22">
        <f>AR1972+AR1966</f>
        <v>27700.800000000003</v>
      </c>
      <c r="AS1965" s="22">
        <f t="shared" si="4634"/>
        <v>7046739.9269999992</v>
      </c>
      <c r="AT1965" s="22">
        <f t="shared" si="4635"/>
        <v>7656178.8899999987</v>
      </c>
      <c r="AU1965" s="22">
        <f t="shared" si="4636"/>
        <v>6549100.2079999996</v>
      </c>
      <c r="AV1965" s="22">
        <f>AV1972+AV1966</f>
        <v>0</v>
      </c>
      <c r="AW1965" s="23"/>
      <c r="AX1965" s="23"/>
      <c r="AY1965" s="19"/>
      <c r="AZ1965" s="19"/>
      <c r="BA1965" s="19"/>
      <c r="BB1965" s="19"/>
      <c r="BC1965" s="19"/>
      <c r="BD1965" s="19"/>
      <c r="BE1965" s="19"/>
    </row>
    <row r="1966" s="24" customFormat="1" ht="15">
      <c r="A1966" s="25" t="s">
        <v>747</v>
      </c>
      <c r="B1966" s="25" t="s">
        <v>116</v>
      </c>
      <c r="C1966" s="25" t="s">
        <v>80</v>
      </c>
      <c r="D1966" s="25"/>
      <c r="E1966" s="25"/>
      <c r="F1966" s="26" t="s">
        <v>753</v>
      </c>
      <c r="G1966" s="27">
        <f t="shared" ref="G1966:G1972" si="4643">G1967</f>
        <v>11928</v>
      </c>
      <c r="H1966" s="27">
        <f t="shared" ref="H1966:H1972" si="4644">H1967</f>
        <v>12405.1</v>
      </c>
      <c r="I1966" s="27">
        <f t="shared" ref="I1966:I1972" si="4645">I1967</f>
        <v>12405.1</v>
      </c>
      <c r="J1966" s="27">
        <f t="shared" ref="J1966:J1972" si="4646">J1967</f>
        <v>0</v>
      </c>
      <c r="K1966" s="27">
        <f t="shared" ref="K1966:K1972" si="4647">K1967</f>
        <v>0</v>
      </c>
      <c r="L1966" s="27">
        <f t="shared" ref="L1966:L1972" si="4648">L1967</f>
        <v>0</v>
      </c>
      <c r="M1966" s="27">
        <f t="shared" si="4571"/>
        <v>11928</v>
      </c>
      <c r="N1966" s="27">
        <f t="shared" si="4572"/>
        <v>12405.1</v>
      </c>
      <c r="O1966" s="27">
        <f t="shared" si="4573"/>
        <v>12405.1</v>
      </c>
      <c r="P1966" s="27">
        <f t="shared" ref="P1966:P1972" si="4649">P1967</f>
        <v>0</v>
      </c>
      <c r="Q1966" s="27">
        <f t="shared" ref="Q1966:Q1972" si="4650">Q1967</f>
        <v>0</v>
      </c>
      <c r="R1966" s="27">
        <f t="shared" ref="R1966:R1972" si="4651">R1967</f>
        <v>0</v>
      </c>
      <c r="S1966" s="27">
        <f t="shared" ref="S1966:S1972" si="4652">S1967</f>
        <v>0</v>
      </c>
      <c r="T1966" s="27">
        <f t="shared" ref="T1966:T1972" si="4653">T1967</f>
        <v>0</v>
      </c>
      <c r="U1966" s="27">
        <f t="shared" ref="U1966:U1972" si="4654">U1967</f>
        <v>0</v>
      </c>
      <c r="V1966" s="27">
        <f t="shared" ref="V1966:V1972" si="4655">V1967</f>
        <v>0</v>
      </c>
      <c r="W1966" s="27">
        <f t="shared" ref="W1966:W1972" si="4656">W1967</f>
        <v>0</v>
      </c>
      <c r="X1966" s="27">
        <f t="shared" ref="X1966:X1972" si="4657">X1967</f>
        <v>0</v>
      </c>
      <c r="Y1966" s="27">
        <f t="shared" ref="Y1966:Y1972" si="4658">Y1967</f>
        <v>0</v>
      </c>
      <c r="Z1966" s="27">
        <f t="shared" ref="Z1966:Z1972" si="4659">Z1967</f>
        <v>0</v>
      </c>
      <c r="AA1966" s="27">
        <f t="shared" ref="AA1966:AA1972" si="4660">AA1967</f>
        <v>0</v>
      </c>
      <c r="AB1966" s="27">
        <f t="shared" ref="AB1966:AB1972" si="4661">AB1967</f>
        <v>0</v>
      </c>
      <c r="AC1966" s="27">
        <f t="shared" si="4637"/>
        <v>11928</v>
      </c>
      <c r="AD1966" s="27">
        <f t="shared" si="4638"/>
        <v>12405.1</v>
      </c>
      <c r="AE1966" s="27">
        <f t="shared" si="4639"/>
        <v>12405.1</v>
      </c>
      <c r="AF1966" s="27">
        <f t="shared" ref="AF1966:AF1972" si="4662">AF1967</f>
        <v>0</v>
      </c>
      <c r="AG1966" s="27">
        <f t="shared" si="4640"/>
        <v>11928</v>
      </c>
      <c r="AH1966" s="27">
        <f t="shared" si="4641"/>
        <v>12405.1</v>
      </c>
      <c r="AI1966" s="27">
        <f t="shared" si="4642"/>
        <v>12405.1</v>
      </c>
      <c r="AJ1966" s="27">
        <f t="shared" ref="AJ1966:AJ1972" si="4663">AJ1967</f>
        <v>0</v>
      </c>
      <c r="AK1966" s="27">
        <f t="shared" ref="AK1966:AK1972" si="4664">AK1967</f>
        <v>0</v>
      </c>
      <c r="AL1966" s="27">
        <f t="shared" ref="AL1966:AL1972" si="4665">AL1967</f>
        <v>0</v>
      </c>
      <c r="AM1966" s="27">
        <f t="shared" ref="AM1966:AM1972" si="4666">AM1967</f>
        <v>0</v>
      </c>
      <c r="AN1966" s="27">
        <f t="shared" ref="AN1966:AN1972" si="4667">AN1967</f>
        <v>0</v>
      </c>
      <c r="AO1966" s="27">
        <f t="shared" ref="AO1966:AO1972" si="4668">AO1967</f>
        <v>0</v>
      </c>
      <c r="AP1966" s="27">
        <f t="shared" ref="AP1966:AP1972" si="4669">AP1967</f>
        <v>0</v>
      </c>
      <c r="AQ1966" s="27">
        <f t="shared" ref="AQ1966:AQ1972" si="4670">AQ1967</f>
        <v>0</v>
      </c>
      <c r="AR1966" s="27">
        <f t="shared" ref="AR1966:AR1972" si="4671">AR1967</f>
        <v>0</v>
      </c>
      <c r="AS1966" s="27">
        <f t="shared" si="4634"/>
        <v>11928</v>
      </c>
      <c r="AT1966" s="27">
        <f t="shared" si="4635"/>
        <v>12405.1</v>
      </c>
      <c r="AU1966" s="27">
        <f t="shared" si="4636"/>
        <v>12405.1</v>
      </c>
      <c r="AV1966" s="27">
        <f t="shared" ref="AV1966:AV1972" si="4672">AV1967</f>
        <v>0</v>
      </c>
      <c r="AW1966" s="28"/>
      <c r="AX1966" s="28"/>
      <c r="AY1966" s="24"/>
      <c r="AZ1966" s="24"/>
      <c r="BA1966" s="24"/>
      <c r="BB1966" s="24"/>
      <c r="BC1966" s="24"/>
      <c r="BD1966" s="24"/>
      <c r="BE1966" s="24"/>
    </row>
    <row r="1967" ht="30">
      <c r="A1967" s="29" t="s">
        <v>747</v>
      </c>
      <c r="B1967" s="29" t="s">
        <v>116</v>
      </c>
      <c r="C1967" s="29" t="s">
        <v>80</v>
      </c>
      <c r="D1967" s="29" t="s">
        <v>65</v>
      </c>
      <c r="E1967" s="36"/>
      <c r="F1967" s="30" t="s">
        <v>66</v>
      </c>
      <c r="G1967" s="31">
        <f t="shared" si="4643"/>
        <v>11928</v>
      </c>
      <c r="H1967" s="31">
        <f t="shared" si="4644"/>
        <v>12405.1</v>
      </c>
      <c r="I1967" s="31">
        <f t="shared" si="4645"/>
        <v>12405.1</v>
      </c>
      <c r="J1967" s="31">
        <f t="shared" si="4646"/>
        <v>0</v>
      </c>
      <c r="K1967" s="31">
        <f t="shared" si="4647"/>
        <v>0</v>
      </c>
      <c r="L1967" s="31">
        <f t="shared" si="4648"/>
        <v>0</v>
      </c>
      <c r="M1967" s="31">
        <f t="shared" si="4571"/>
        <v>11928</v>
      </c>
      <c r="N1967" s="31">
        <f t="shared" si="4572"/>
        <v>12405.1</v>
      </c>
      <c r="O1967" s="31">
        <f t="shared" si="4573"/>
        <v>12405.1</v>
      </c>
      <c r="P1967" s="31">
        <f t="shared" si="4649"/>
        <v>0</v>
      </c>
      <c r="Q1967" s="31">
        <f t="shared" si="4650"/>
        <v>0</v>
      </c>
      <c r="R1967" s="31">
        <f t="shared" si="4651"/>
        <v>0</v>
      </c>
      <c r="S1967" s="31">
        <f t="shared" si="4652"/>
        <v>0</v>
      </c>
      <c r="T1967" s="31">
        <f t="shared" si="4653"/>
        <v>0</v>
      </c>
      <c r="U1967" s="31">
        <f t="shared" si="4654"/>
        <v>0</v>
      </c>
      <c r="V1967" s="31">
        <f t="shared" si="4655"/>
        <v>0</v>
      </c>
      <c r="W1967" s="31">
        <f t="shared" si="4656"/>
        <v>0</v>
      </c>
      <c r="X1967" s="31">
        <f t="shared" si="4657"/>
        <v>0</v>
      </c>
      <c r="Y1967" s="31">
        <f t="shared" si="4658"/>
        <v>0</v>
      </c>
      <c r="Z1967" s="31">
        <f t="shared" si="4659"/>
        <v>0</v>
      </c>
      <c r="AA1967" s="31">
        <f t="shared" si="4660"/>
        <v>0</v>
      </c>
      <c r="AB1967" s="31">
        <f t="shared" si="4661"/>
        <v>0</v>
      </c>
      <c r="AC1967" s="31">
        <f t="shared" si="4637"/>
        <v>11928</v>
      </c>
      <c r="AD1967" s="31">
        <f t="shared" si="4638"/>
        <v>12405.1</v>
      </c>
      <c r="AE1967" s="31">
        <f t="shared" si="4639"/>
        <v>12405.1</v>
      </c>
      <c r="AF1967" s="31">
        <f t="shared" si="4662"/>
        <v>0</v>
      </c>
      <c r="AG1967" s="31">
        <f t="shared" si="4640"/>
        <v>11928</v>
      </c>
      <c r="AH1967" s="31">
        <f t="shared" si="4641"/>
        <v>12405.1</v>
      </c>
      <c r="AI1967" s="31">
        <f t="shared" si="4642"/>
        <v>12405.1</v>
      </c>
      <c r="AJ1967" s="31">
        <f t="shared" si="4663"/>
        <v>0</v>
      </c>
      <c r="AK1967" s="31">
        <f t="shared" si="4664"/>
        <v>0</v>
      </c>
      <c r="AL1967" s="31">
        <f t="shared" si="4665"/>
        <v>0</v>
      </c>
      <c r="AM1967" s="31">
        <f t="shared" si="4666"/>
        <v>0</v>
      </c>
      <c r="AN1967" s="31">
        <f t="shared" si="4667"/>
        <v>0</v>
      </c>
      <c r="AO1967" s="31">
        <f t="shared" si="4668"/>
        <v>0</v>
      </c>
      <c r="AP1967" s="31">
        <f t="shared" si="4669"/>
        <v>0</v>
      </c>
      <c r="AQ1967" s="31">
        <f t="shared" si="4670"/>
        <v>0</v>
      </c>
      <c r="AR1967" s="31">
        <f t="shared" si="4671"/>
        <v>0</v>
      </c>
      <c r="AS1967" s="31">
        <f t="shared" si="4634"/>
        <v>11928</v>
      </c>
      <c r="AT1967" s="31">
        <f t="shared" si="4635"/>
        <v>12405.1</v>
      </c>
      <c r="AU1967" s="31">
        <f t="shared" si="4636"/>
        <v>12405.1</v>
      </c>
      <c r="AV1967" s="31">
        <f t="shared" si="4672"/>
        <v>0</v>
      </c>
      <c r="AW1967" s="32"/>
      <c r="AX1967" s="32"/>
      <c r="AY1967" s="1"/>
      <c r="AZ1967" s="1"/>
      <c r="BA1967" s="1"/>
      <c r="BB1967" s="1"/>
      <c r="BC1967" s="1"/>
      <c r="BD1967" s="1"/>
      <c r="BE1967" s="1"/>
    </row>
    <row r="1968" ht="15" hidden="1">
      <c r="A1968" s="29" t="s">
        <v>747</v>
      </c>
      <c r="B1968" s="29" t="s">
        <v>116</v>
      </c>
      <c r="C1968" s="29" t="s">
        <v>80</v>
      </c>
      <c r="D1968" s="29" t="s">
        <v>67</v>
      </c>
      <c r="E1968" s="36"/>
      <c r="F1968" s="30" t="s">
        <v>34</v>
      </c>
      <c r="G1968" s="31">
        <f t="shared" si="4643"/>
        <v>11928</v>
      </c>
      <c r="H1968" s="31">
        <f t="shared" si="4644"/>
        <v>12405.1</v>
      </c>
      <c r="I1968" s="31">
        <f t="shared" si="4645"/>
        <v>12405.1</v>
      </c>
      <c r="J1968" s="31">
        <f t="shared" si="4646"/>
        <v>0</v>
      </c>
      <c r="K1968" s="31">
        <f t="shared" si="4647"/>
        <v>0</v>
      </c>
      <c r="L1968" s="31">
        <f t="shared" si="4648"/>
        <v>0</v>
      </c>
      <c r="M1968" s="31">
        <f t="shared" si="4571"/>
        <v>11928</v>
      </c>
      <c r="N1968" s="31">
        <f t="shared" si="4572"/>
        <v>12405.1</v>
      </c>
      <c r="O1968" s="31">
        <f t="shared" si="4573"/>
        <v>12405.1</v>
      </c>
      <c r="P1968" s="31">
        <f t="shared" si="4649"/>
        <v>0</v>
      </c>
      <c r="Q1968" s="31">
        <f t="shared" si="4650"/>
        <v>0</v>
      </c>
      <c r="R1968" s="31">
        <f t="shared" si="4651"/>
        <v>0</v>
      </c>
      <c r="S1968" s="31">
        <f t="shared" si="4652"/>
        <v>0</v>
      </c>
      <c r="T1968" s="31">
        <f t="shared" si="4653"/>
        <v>0</v>
      </c>
      <c r="U1968" s="31">
        <f t="shared" si="4654"/>
        <v>0</v>
      </c>
      <c r="V1968" s="31">
        <f t="shared" si="4655"/>
        <v>0</v>
      </c>
      <c r="W1968" s="31">
        <f t="shared" si="4656"/>
        <v>0</v>
      </c>
      <c r="X1968" s="31">
        <f t="shared" si="4657"/>
        <v>0</v>
      </c>
      <c r="Y1968" s="31">
        <f t="shared" si="4658"/>
        <v>0</v>
      </c>
      <c r="Z1968" s="31">
        <f t="shared" si="4659"/>
        <v>0</v>
      </c>
      <c r="AA1968" s="31">
        <f t="shared" si="4660"/>
        <v>0</v>
      </c>
      <c r="AB1968" s="31">
        <f t="shared" si="4661"/>
        <v>0</v>
      </c>
      <c r="AC1968" s="31">
        <f t="shared" si="4637"/>
        <v>11928</v>
      </c>
      <c r="AD1968" s="31">
        <f t="shared" si="4638"/>
        <v>12405.1</v>
      </c>
      <c r="AE1968" s="31">
        <f t="shared" si="4639"/>
        <v>12405.1</v>
      </c>
      <c r="AF1968" s="31">
        <f t="shared" si="4662"/>
        <v>0</v>
      </c>
      <c r="AG1968" s="31">
        <f t="shared" si="4640"/>
        <v>11928</v>
      </c>
      <c r="AH1968" s="31">
        <f t="shared" si="4641"/>
        <v>12405.1</v>
      </c>
      <c r="AI1968" s="31">
        <f t="shared" si="4642"/>
        <v>12405.1</v>
      </c>
      <c r="AJ1968" s="31">
        <f t="shared" si="4663"/>
        <v>0</v>
      </c>
      <c r="AK1968" s="31">
        <f t="shared" si="4664"/>
        <v>0</v>
      </c>
      <c r="AL1968" s="31">
        <f t="shared" si="4665"/>
        <v>0</v>
      </c>
      <c r="AM1968" s="31">
        <f t="shared" si="4666"/>
        <v>0</v>
      </c>
      <c r="AN1968" s="31">
        <f t="shared" si="4667"/>
        <v>0</v>
      </c>
      <c r="AO1968" s="31">
        <f t="shared" si="4668"/>
        <v>0</v>
      </c>
      <c r="AP1968" s="31">
        <f t="shared" si="4669"/>
        <v>0</v>
      </c>
      <c r="AQ1968" s="31">
        <f t="shared" si="4670"/>
        <v>0</v>
      </c>
      <c r="AR1968" s="31">
        <f t="shared" si="4671"/>
        <v>0</v>
      </c>
      <c r="AS1968" s="31">
        <f t="shared" si="4634"/>
        <v>11928</v>
      </c>
      <c r="AT1968" s="31">
        <f t="shared" si="4635"/>
        <v>12405.1</v>
      </c>
      <c r="AU1968" s="31">
        <f t="shared" si="4636"/>
        <v>12405.1</v>
      </c>
      <c r="AV1968" s="31">
        <f t="shared" si="4672"/>
        <v>0</v>
      </c>
      <c r="AW1968" s="32">
        <v>0</v>
      </c>
      <c r="AX1968" s="32"/>
      <c r="AY1968" s="1" t="s">
        <v>152</v>
      </c>
      <c r="AZ1968" s="1"/>
      <c r="BA1968" s="1"/>
      <c r="BB1968" s="1"/>
      <c r="BC1968" s="1"/>
      <c r="BD1968" s="1"/>
      <c r="BE1968" s="1"/>
    </row>
    <row r="1969" ht="30">
      <c r="A1969" s="29" t="s">
        <v>747</v>
      </c>
      <c r="B1969" s="29" t="s">
        <v>116</v>
      </c>
      <c r="C1969" s="29" t="s">
        <v>80</v>
      </c>
      <c r="D1969" s="29" t="s">
        <v>68</v>
      </c>
      <c r="E1969" s="36"/>
      <c r="F1969" s="30" t="s">
        <v>69</v>
      </c>
      <c r="G1969" s="31">
        <f t="shared" si="4643"/>
        <v>11928</v>
      </c>
      <c r="H1969" s="31">
        <f t="shared" si="4644"/>
        <v>12405.1</v>
      </c>
      <c r="I1969" s="31">
        <f t="shared" si="4645"/>
        <v>12405.1</v>
      </c>
      <c r="J1969" s="31">
        <f t="shared" si="4646"/>
        <v>0</v>
      </c>
      <c r="K1969" s="31">
        <f t="shared" si="4647"/>
        <v>0</v>
      </c>
      <c r="L1969" s="31">
        <f t="shared" si="4648"/>
        <v>0</v>
      </c>
      <c r="M1969" s="31">
        <f t="shared" si="4571"/>
        <v>11928</v>
      </c>
      <c r="N1969" s="31">
        <f t="shared" si="4572"/>
        <v>12405.1</v>
      </c>
      <c r="O1969" s="31">
        <f t="shared" si="4573"/>
        <v>12405.1</v>
      </c>
      <c r="P1969" s="31">
        <f t="shared" si="4649"/>
        <v>0</v>
      </c>
      <c r="Q1969" s="31">
        <f t="shared" si="4650"/>
        <v>0</v>
      </c>
      <c r="R1969" s="31">
        <f t="shared" si="4651"/>
        <v>0</v>
      </c>
      <c r="S1969" s="31">
        <f t="shared" si="4652"/>
        <v>0</v>
      </c>
      <c r="T1969" s="31">
        <f t="shared" si="4653"/>
        <v>0</v>
      </c>
      <c r="U1969" s="31">
        <f t="shared" si="4654"/>
        <v>0</v>
      </c>
      <c r="V1969" s="31">
        <f t="shared" si="4655"/>
        <v>0</v>
      </c>
      <c r="W1969" s="31">
        <f t="shared" si="4656"/>
        <v>0</v>
      </c>
      <c r="X1969" s="31">
        <f t="shared" si="4657"/>
        <v>0</v>
      </c>
      <c r="Y1969" s="31">
        <f t="shared" si="4658"/>
        <v>0</v>
      </c>
      <c r="Z1969" s="31">
        <f t="shared" si="4659"/>
        <v>0</v>
      </c>
      <c r="AA1969" s="31">
        <f t="shared" si="4660"/>
        <v>0</v>
      </c>
      <c r="AB1969" s="31">
        <f t="shared" si="4661"/>
        <v>0</v>
      </c>
      <c r="AC1969" s="31">
        <f t="shared" si="4637"/>
        <v>11928</v>
      </c>
      <c r="AD1969" s="31">
        <f t="shared" si="4638"/>
        <v>12405.1</v>
      </c>
      <c r="AE1969" s="31">
        <f t="shared" si="4639"/>
        <v>12405.1</v>
      </c>
      <c r="AF1969" s="31">
        <f t="shared" si="4662"/>
        <v>0</v>
      </c>
      <c r="AG1969" s="31">
        <f t="shared" si="4640"/>
        <v>11928</v>
      </c>
      <c r="AH1969" s="31">
        <f t="shared" si="4641"/>
        <v>12405.1</v>
      </c>
      <c r="AI1969" s="31">
        <f t="shared" si="4642"/>
        <v>12405.1</v>
      </c>
      <c r="AJ1969" s="31">
        <f t="shared" si="4663"/>
        <v>0</v>
      </c>
      <c r="AK1969" s="31">
        <f t="shared" si="4664"/>
        <v>0</v>
      </c>
      <c r="AL1969" s="31">
        <f t="shared" si="4665"/>
        <v>0</v>
      </c>
      <c r="AM1969" s="31">
        <f t="shared" si="4666"/>
        <v>0</v>
      </c>
      <c r="AN1969" s="31">
        <f t="shared" si="4667"/>
        <v>0</v>
      </c>
      <c r="AO1969" s="31">
        <f t="shared" si="4668"/>
        <v>0</v>
      </c>
      <c r="AP1969" s="31">
        <f t="shared" si="4669"/>
        <v>0</v>
      </c>
      <c r="AQ1969" s="31">
        <f t="shared" si="4670"/>
        <v>0</v>
      </c>
      <c r="AR1969" s="31">
        <f t="shared" si="4671"/>
        <v>0</v>
      </c>
      <c r="AS1969" s="31">
        <f t="shared" si="4634"/>
        <v>11928</v>
      </c>
      <c r="AT1969" s="31">
        <f t="shared" si="4635"/>
        <v>12405.1</v>
      </c>
      <c r="AU1969" s="31">
        <f t="shared" si="4636"/>
        <v>12405.1</v>
      </c>
      <c r="AV1969" s="31">
        <f t="shared" si="4672"/>
        <v>0</v>
      </c>
      <c r="AW1969" s="32"/>
      <c r="AX1969" s="32"/>
      <c r="AY1969" s="1"/>
      <c r="AZ1969" s="1"/>
      <c r="BA1969" s="1"/>
      <c r="BB1969" s="1"/>
      <c r="BC1969" s="1"/>
      <c r="BD1969" s="1"/>
      <c r="BE1969" s="1"/>
    </row>
    <row r="1970" ht="15">
      <c r="A1970" s="29" t="s">
        <v>747</v>
      </c>
      <c r="B1970" s="29" t="s">
        <v>116</v>
      </c>
      <c r="C1970" s="29" t="s">
        <v>80</v>
      </c>
      <c r="D1970" s="15" t="s">
        <v>754</v>
      </c>
      <c r="E1970" s="36"/>
      <c r="F1970" s="30" t="s">
        <v>755</v>
      </c>
      <c r="G1970" s="31">
        <f t="shared" si="4643"/>
        <v>11928</v>
      </c>
      <c r="H1970" s="31">
        <f t="shared" si="4644"/>
        <v>12405.1</v>
      </c>
      <c r="I1970" s="31">
        <f t="shared" si="4645"/>
        <v>12405.1</v>
      </c>
      <c r="J1970" s="31">
        <f t="shared" si="4646"/>
        <v>0</v>
      </c>
      <c r="K1970" s="31">
        <f t="shared" si="4647"/>
        <v>0</v>
      </c>
      <c r="L1970" s="31">
        <f t="shared" si="4648"/>
        <v>0</v>
      </c>
      <c r="M1970" s="31">
        <f t="shared" si="4571"/>
        <v>11928</v>
      </c>
      <c r="N1970" s="31">
        <f t="shared" si="4572"/>
        <v>12405.1</v>
      </c>
      <c r="O1970" s="31">
        <f t="shared" si="4573"/>
        <v>12405.1</v>
      </c>
      <c r="P1970" s="31">
        <f t="shared" si="4649"/>
        <v>0</v>
      </c>
      <c r="Q1970" s="31">
        <f t="shared" si="4650"/>
        <v>0</v>
      </c>
      <c r="R1970" s="31">
        <f t="shared" si="4651"/>
        <v>0</v>
      </c>
      <c r="S1970" s="31">
        <f t="shared" si="4652"/>
        <v>0</v>
      </c>
      <c r="T1970" s="31">
        <f t="shared" si="4653"/>
        <v>0</v>
      </c>
      <c r="U1970" s="31">
        <f t="shared" si="4654"/>
        <v>0</v>
      </c>
      <c r="V1970" s="31">
        <f t="shared" si="4655"/>
        <v>0</v>
      </c>
      <c r="W1970" s="31">
        <f t="shared" si="4656"/>
        <v>0</v>
      </c>
      <c r="X1970" s="31">
        <f t="shared" si="4657"/>
        <v>0</v>
      </c>
      <c r="Y1970" s="31">
        <f t="shared" si="4658"/>
        <v>0</v>
      </c>
      <c r="Z1970" s="31">
        <f t="shared" si="4659"/>
        <v>0</v>
      </c>
      <c r="AA1970" s="31">
        <f t="shared" si="4660"/>
        <v>0</v>
      </c>
      <c r="AB1970" s="31">
        <f t="shared" si="4661"/>
        <v>0</v>
      </c>
      <c r="AC1970" s="31">
        <f t="shared" si="4637"/>
        <v>11928</v>
      </c>
      <c r="AD1970" s="31">
        <f t="shared" si="4638"/>
        <v>12405.1</v>
      </c>
      <c r="AE1970" s="31">
        <f t="shared" si="4639"/>
        <v>12405.1</v>
      </c>
      <c r="AF1970" s="31">
        <f t="shared" si="4662"/>
        <v>0</v>
      </c>
      <c r="AG1970" s="31">
        <f t="shared" si="4640"/>
        <v>11928</v>
      </c>
      <c r="AH1970" s="31">
        <f t="shared" si="4641"/>
        <v>12405.1</v>
      </c>
      <c r="AI1970" s="31">
        <f t="shared" si="4642"/>
        <v>12405.1</v>
      </c>
      <c r="AJ1970" s="31">
        <f t="shared" si="4663"/>
        <v>0</v>
      </c>
      <c r="AK1970" s="31">
        <f t="shared" si="4664"/>
        <v>0</v>
      </c>
      <c r="AL1970" s="31">
        <f t="shared" si="4665"/>
        <v>0</v>
      </c>
      <c r="AM1970" s="31">
        <f t="shared" si="4666"/>
        <v>0</v>
      </c>
      <c r="AN1970" s="31">
        <f t="shared" si="4667"/>
        <v>0</v>
      </c>
      <c r="AO1970" s="31">
        <f t="shared" si="4668"/>
        <v>0</v>
      </c>
      <c r="AP1970" s="31">
        <f t="shared" si="4669"/>
        <v>0</v>
      </c>
      <c r="AQ1970" s="31">
        <f t="shared" si="4670"/>
        <v>0</v>
      </c>
      <c r="AR1970" s="31">
        <f t="shared" si="4671"/>
        <v>0</v>
      </c>
      <c r="AS1970" s="31">
        <f t="shared" si="4634"/>
        <v>11928</v>
      </c>
      <c r="AT1970" s="31">
        <f t="shared" si="4635"/>
        <v>12405.1</v>
      </c>
      <c r="AU1970" s="31">
        <f t="shared" si="4636"/>
        <v>12405.1</v>
      </c>
      <c r="AV1970" s="31">
        <f t="shared" si="4672"/>
        <v>0</v>
      </c>
      <c r="AW1970" s="32"/>
      <c r="AX1970" s="32"/>
      <c r="AY1970" s="1"/>
      <c r="AZ1970" s="1"/>
      <c r="BA1970" s="1"/>
      <c r="BB1970" s="1"/>
      <c r="BC1970" s="1"/>
      <c r="BD1970" s="1"/>
      <c r="BE1970" s="1"/>
    </row>
    <row r="1971" ht="30">
      <c r="A1971" s="29" t="s">
        <v>747</v>
      </c>
      <c r="B1971" s="29" t="s">
        <v>116</v>
      </c>
      <c r="C1971" s="29" t="s">
        <v>80</v>
      </c>
      <c r="D1971" s="15" t="s">
        <v>754</v>
      </c>
      <c r="E1971" s="29" t="s">
        <v>39</v>
      </c>
      <c r="F1971" s="30" t="s">
        <v>40</v>
      </c>
      <c r="G1971" s="31">
        <v>11928</v>
      </c>
      <c r="H1971" s="31">
        <v>12405.1</v>
      </c>
      <c r="I1971" s="31">
        <v>12405.1</v>
      </c>
      <c r="J1971" s="31"/>
      <c r="K1971" s="31"/>
      <c r="L1971" s="31"/>
      <c r="M1971" s="31">
        <f t="shared" si="4571"/>
        <v>11928</v>
      </c>
      <c r="N1971" s="31">
        <f t="shared" si="4572"/>
        <v>12405.1</v>
      </c>
      <c r="O1971" s="31">
        <f t="shared" si="4573"/>
        <v>12405.1</v>
      </c>
      <c r="P1971" s="31"/>
      <c r="Q1971" s="31"/>
      <c r="R1971" s="31"/>
      <c r="S1971" s="31"/>
      <c r="T1971" s="31"/>
      <c r="U1971" s="31"/>
      <c r="V1971" s="31"/>
      <c r="W1971" s="31"/>
      <c r="X1971" s="31"/>
      <c r="Y1971" s="31"/>
      <c r="Z1971" s="31"/>
      <c r="AA1971" s="31"/>
      <c r="AB1971" s="31"/>
      <c r="AC1971" s="31">
        <f t="shared" si="4637"/>
        <v>11928</v>
      </c>
      <c r="AD1971" s="31">
        <f t="shared" si="4638"/>
        <v>12405.1</v>
      </c>
      <c r="AE1971" s="31">
        <f t="shared" si="4639"/>
        <v>12405.1</v>
      </c>
      <c r="AF1971" s="31"/>
      <c r="AG1971" s="31">
        <f t="shared" si="4640"/>
        <v>11928</v>
      </c>
      <c r="AH1971" s="31">
        <f t="shared" si="4641"/>
        <v>12405.1</v>
      </c>
      <c r="AI1971" s="31">
        <f t="shared" si="4642"/>
        <v>12405.1</v>
      </c>
      <c r="AJ1971" s="31"/>
      <c r="AK1971" s="31"/>
      <c r="AL1971" s="31"/>
      <c r="AM1971" s="31"/>
      <c r="AN1971" s="31"/>
      <c r="AO1971" s="31"/>
      <c r="AP1971" s="31"/>
      <c r="AQ1971" s="31"/>
      <c r="AR1971" s="31"/>
      <c r="AS1971" s="31">
        <f t="shared" si="4634"/>
        <v>11928</v>
      </c>
      <c r="AT1971" s="31">
        <f t="shared" si="4635"/>
        <v>12405.1</v>
      </c>
      <c r="AU1971" s="31">
        <f t="shared" si="4636"/>
        <v>12405.1</v>
      </c>
      <c r="AV1971" s="31"/>
      <c r="AW1971" s="32"/>
      <c r="AX1971" s="32"/>
      <c r="AY1971" s="1"/>
      <c r="AZ1971" s="1"/>
      <c r="BA1971" s="1"/>
      <c r="BB1971" s="1"/>
      <c r="BC1971" s="1"/>
      <c r="BD1971" s="1"/>
      <c r="BE1971" s="1"/>
    </row>
    <row r="1972" s="24" customFormat="1" ht="15">
      <c r="A1972" s="25" t="s">
        <v>747</v>
      </c>
      <c r="B1972" s="25" t="s">
        <v>116</v>
      </c>
      <c r="C1972" s="25" t="s">
        <v>255</v>
      </c>
      <c r="D1972" s="25"/>
      <c r="E1972" s="25"/>
      <c r="F1972" s="26" t="s">
        <v>460</v>
      </c>
      <c r="G1972" s="27">
        <f t="shared" si="4643"/>
        <v>7027351.2999999998</v>
      </c>
      <c r="H1972" s="27">
        <f t="shared" si="4644"/>
        <v>7842760.6999999993</v>
      </c>
      <c r="I1972" s="27">
        <f t="shared" si="4645"/>
        <v>6400878</v>
      </c>
      <c r="J1972" s="27">
        <f t="shared" si="4646"/>
        <v>-31812.935999999994</v>
      </c>
      <c r="K1972" s="27">
        <f t="shared" si="4647"/>
        <v>-23928.314999999999</v>
      </c>
      <c r="L1972" s="27">
        <f t="shared" si="4648"/>
        <v>-1883.692</v>
      </c>
      <c r="M1972" s="27">
        <f t="shared" si="4571"/>
        <v>6995538.3640000001</v>
      </c>
      <c r="N1972" s="27">
        <f t="shared" si="4572"/>
        <v>7818832.3849999988</v>
      </c>
      <c r="O1972" s="27">
        <f t="shared" si="4573"/>
        <v>6398994.3080000002</v>
      </c>
      <c r="P1972" s="27">
        <f t="shared" si="4649"/>
        <v>0</v>
      </c>
      <c r="Q1972" s="27">
        <f t="shared" si="4650"/>
        <v>0</v>
      </c>
      <c r="R1972" s="27">
        <f t="shared" si="4651"/>
        <v>69587.616999999998</v>
      </c>
      <c r="S1972" s="27">
        <f t="shared" si="4652"/>
        <v>-70000</v>
      </c>
      <c r="T1972" s="27">
        <f t="shared" si="4653"/>
        <v>0</v>
      </c>
      <c r="U1972" s="27">
        <f t="shared" si="4654"/>
        <v>0</v>
      </c>
      <c r="V1972" s="27">
        <f t="shared" si="4655"/>
        <v>0</v>
      </c>
      <c r="W1972" s="27">
        <f t="shared" si="4656"/>
        <v>-40000</v>
      </c>
      <c r="X1972" s="27">
        <f t="shared" si="4657"/>
        <v>0</v>
      </c>
      <c r="Y1972" s="27">
        <f t="shared" si="4658"/>
        <v>0</v>
      </c>
      <c r="Z1972" s="27">
        <f t="shared" si="4659"/>
        <v>0</v>
      </c>
      <c r="AA1972" s="27">
        <f t="shared" si="4660"/>
        <v>110000</v>
      </c>
      <c r="AB1972" s="27">
        <f t="shared" si="4661"/>
        <v>0</v>
      </c>
      <c r="AC1972" s="27">
        <f t="shared" si="4637"/>
        <v>6995125.9809999997</v>
      </c>
      <c r="AD1972" s="27">
        <f t="shared" si="4638"/>
        <v>7778832.3849999988</v>
      </c>
      <c r="AE1972" s="27">
        <f t="shared" si="4639"/>
        <v>6508994.3080000002</v>
      </c>
      <c r="AF1972" s="27">
        <f t="shared" si="4662"/>
        <v>0</v>
      </c>
      <c r="AG1972" s="27">
        <f t="shared" si="4640"/>
        <v>6995125.9809999997</v>
      </c>
      <c r="AH1972" s="27">
        <f t="shared" si="4641"/>
        <v>7778832.3849999988</v>
      </c>
      <c r="AI1972" s="27">
        <f t="shared" si="4642"/>
        <v>6508994.3080000002</v>
      </c>
      <c r="AJ1972" s="27">
        <f t="shared" si="4663"/>
        <v>-88.552000000000135</v>
      </c>
      <c r="AK1972" s="27">
        <f t="shared" si="4664"/>
        <v>0</v>
      </c>
      <c r="AL1972" s="27">
        <f t="shared" si="4665"/>
        <v>72148.600000000006</v>
      </c>
      <c r="AM1972" s="27">
        <f t="shared" si="4666"/>
        <v>-32374.102000000014</v>
      </c>
      <c r="AN1972" s="27">
        <f t="shared" si="4667"/>
        <v>0</v>
      </c>
      <c r="AO1972" s="27">
        <f t="shared" si="4668"/>
        <v>146789.79999999999</v>
      </c>
      <c r="AP1972" s="27">
        <f t="shared" si="4669"/>
        <v>-281848.39500000002</v>
      </c>
      <c r="AQ1972" s="27">
        <f t="shared" si="4670"/>
        <v>0</v>
      </c>
      <c r="AR1972" s="27">
        <f t="shared" si="4671"/>
        <v>27700.800000000003</v>
      </c>
      <c r="AS1972" s="27">
        <f t="shared" si="4634"/>
        <v>7034811.9269999992</v>
      </c>
      <c r="AT1972" s="27">
        <f t="shared" si="4635"/>
        <v>7643773.7899999991</v>
      </c>
      <c r="AU1972" s="27">
        <f t="shared" si="4636"/>
        <v>6536695.108</v>
      </c>
      <c r="AV1972" s="27">
        <f t="shared" si="4672"/>
        <v>0</v>
      </c>
      <c r="AW1972" s="28"/>
      <c r="AX1972" s="28"/>
      <c r="AY1972" s="24"/>
      <c r="AZ1972" s="24"/>
      <c r="BA1972" s="24"/>
      <c r="BB1972" s="24"/>
      <c r="BC1972" s="24"/>
      <c r="BD1972" s="24"/>
      <c r="BE1972" s="24"/>
    </row>
    <row r="1973" s="24" customFormat="1" ht="30">
      <c r="A1973" s="29" t="s">
        <v>747</v>
      </c>
      <c r="B1973" s="29" t="s">
        <v>116</v>
      </c>
      <c r="C1973" s="29" t="s">
        <v>255</v>
      </c>
      <c r="D1973" s="29" t="s">
        <v>65</v>
      </c>
      <c r="E1973" s="36"/>
      <c r="F1973" s="30" t="s">
        <v>66</v>
      </c>
      <c r="G1973" s="31">
        <f>G1974+G1978+G1983+G2019</f>
        <v>7027351.2999999998</v>
      </c>
      <c r="H1973" s="31">
        <f>H1974+H1978+H1983+H2019</f>
        <v>7842760.6999999993</v>
      </c>
      <c r="I1973" s="31">
        <f>I1974+I1978+I1983+I2019</f>
        <v>6400878</v>
      </c>
      <c r="J1973" s="31">
        <f>J1974+J1978+J1983+J2019</f>
        <v>-31812.935999999994</v>
      </c>
      <c r="K1973" s="31">
        <f>K1974+K1978+K1983+K2019</f>
        <v>-23928.314999999999</v>
      </c>
      <c r="L1973" s="31">
        <f>L1974+L1978+L1983+L2019</f>
        <v>-1883.692</v>
      </c>
      <c r="M1973" s="31">
        <f t="shared" si="4571"/>
        <v>6995538.3640000001</v>
      </c>
      <c r="N1973" s="31">
        <f t="shared" si="4572"/>
        <v>7818832.3849999988</v>
      </c>
      <c r="O1973" s="31">
        <f t="shared" si="4573"/>
        <v>6398994.3080000002</v>
      </c>
      <c r="P1973" s="31">
        <f>P1974+P1978+P1983+P2019</f>
        <v>0</v>
      </c>
      <c r="Q1973" s="31">
        <f>Q1974+Q1978+Q1983+Q2019</f>
        <v>0</v>
      </c>
      <c r="R1973" s="31">
        <f>R1974+R1978+R1983+R2019</f>
        <v>69587.616999999998</v>
      </c>
      <c r="S1973" s="31">
        <f>S1974+S1978+S1983+S2019</f>
        <v>-70000</v>
      </c>
      <c r="T1973" s="31">
        <f>T1974+T1978+T1983+T2019</f>
        <v>0</v>
      </c>
      <c r="U1973" s="31">
        <f>U1974+U1978+U1983+U2019</f>
        <v>0</v>
      </c>
      <c r="V1973" s="31">
        <f>V1974+V1978+V1983+V2019</f>
        <v>0</v>
      </c>
      <c r="W1973" s="31">
        <f>W1974+W1978+W1983+W2019</f>
        <v>-40000</v>
      </c>
      <c r="X1973" s="31">
        <f>X1974+X1978+X1983+X2019</f>
        <v>0</v>
      </c>
      <c r="Y1973" s="31">
        <f>Y1974+Y1978+Y1983+Y2019</f>
        <v>0</v>
      </c>
      <c r="Z1973" s="31">
        <f>Z1974+Z1978+Z1983+Z2019</f>
        <v>0</v>
      </c>
      <c r="AA1973" s="31">
        <f>AA1974+AA1978+AA1983+AA2019</f>
        <v>110000</v>
      </c>
      <c r="AB1973" s="31">
        <f>AB1974+AB1978+AB1983+AB2019</f>
        <v>0</v>
      </c>
      <c r="AC1973" s="31">
        <f t="shared" si="4637"/>
        <v>6995125.9809999997</v>
      </c>
      <c r="AD1973" s="31">
        <f t="shared" si="4638"/>
        <v>7778832.3849999988</v>
      </c>
      <c r="AE1973" s="31">
        <f t="shared" si="4639"/>
        <v>6508994.3080000002</v>
      </c>
      <c r="AF1973" s="31">
        <f>AF1974+AF1978+AF1983+AF2019</f>
        <v>0</v>
      </c>
      <c r="AG1973" s="31">
        <f t="shared" si="4640"/>
        <v>6995125.9809999997</v>
      </c>
      <c r="AH1973" s="31">
        <f t="shared" si="4641"/>
        <v>7778832.3849999988</v>
      </c>
      <c r="AI1973" s="31">
        <f t="shared" si="4642"/>
        <v>6508994.3080000002</v>
      </c>
      <c r="AJ1973" s="31">
        <f>AJ1974+AJ1978+AJ1983+AJ2019</f>
        <v>-88.552000000000135</v>
      </c>
      <c r="AK1973" s="31">
        <f>AK1974+AK1978+AK1983+AK2019</f>
        <v>0</v>
      </c>
      <c r="AL1973" s="31">
        <f>AL1974+AL1978+AL1983+AL2019</f>
        <v>72148.600000000006</v>
      </c>
      <c r="AM1973" s="31">
        <f>AM1974+AM1978+AM1983+AM2019</f>
        <v>-32374.102000000014</v>
      </c>
      <c r="AN1973" s="31">
        <f>AN1974+AN1978+AN1983+AN2019</f>
        <v>0</v>
      </c>
      <c r="AO1973" s="31">
        <f>AO1974+AO1978+AO1983+AO2019</f>
        <v>146789.79999999999</v>
      </c>
      <c r="AP1973" s="31">
        <f>AP1974+AP1978+AP1983+AP2019</f>
        <v>-281848.39500000002</v>
      </c>
      <c r="AQ1973" s="31">
        <f>AQ1974+AQ1978+AQ1983+AQ2019</f>
        <v>0</v>
      </c>
      <c r="AR1973" s="31">
        <f>AR1974+AR1978+AR1983+AR2019</f>
        <v>27700.800000000003</v>
      </c>
      <c r="AS1973" s="31">
        <f t="shared" si="4634"/>
        <v>7034811.9269999992</v>
      </c>
      <c r="AT1973" s="31">
        <f t="shared" si="4635"/>
        <v>7643773.7899999991</v>
      </c>
      <c r="AU1973" s="31">
        <f t="shared" si="4636"/>
        <v>6536695.108</v>
      </c>
      <c r="AV1973" s="31">
        <f>AV1974+AV1978+AV1983+AV2019</f>
        <v>0</v>
      </c>
      <c r="AW1973" s="32"/>
      <c r="AX1973" s="32"/>
      <c r="AY1973" s="24"/>
      <c r="AZ1973" s="24"/>
      <c r="BA1973" s="24"/>
      <c r="BB1973" s="24"/>
      <c r="BC1973" s="24"/>
      <c r="BD1973" s="24"/>
      <c r="BE1973" s="24"/>
    </row>
    <row r="1974" s="24" customFormat="1" ht="30">
      <c r="A1974" s="29" t="s">
        <v>747</v>
      </c>
      <c r="B1974" s="29" t="s">
        <v>116</v>
      </c>
      <c r="C1974" s="29" t="s">
        <v>255</v>
      </c>
      <c r="D1974" s="29" t="s">
        <v>756</v>
      </c>
      <c r="E1974" s="36"/>
      <c r="F1974" s="30" t="s">
        <v>304</v>
      </c>
      <c r="G1974" s="31">
        <f t="shared" ref="G1974:G1979" si="4673">G1975</f>
        <v>831831</v>
      </c>
      <c r="H1974" s="31">
        <f t="shared" ref="H1974:H1979" si="4674">H1975</f>
        <v>831831</v>
      </c>
      <c r="I1974" s="31">
        <f t="shared" ref="I1974:I1979" si="4675">I1975</f>
        <v>831831</v>
      </c>
      <c r="J1974" s="31">
        <f t="shared" ref="J1974:J1979" si="4676">J1975</f>
        <v>0</v>
      </c>
      <c r="K1974" s="31">
        <f t="shared" ref="K1974:K1979" si="4677">K1975</f>
        <v>0</v>
      </c>
      <c r="L1974" s="31">
        <f t="shared" ref="L1974:L1979" si="4678">L1975</f>
        <v>0</v>
      </c>
      <c r="M1974" s="31">
        <f t="shared" si="4571"/>
        <v>831831</v>
      </c>
      <c r="N1974" s="31">
        <f t="shared" si="4572"/>
        <v>831831</v>
      </c>
      <c r="O1974" s="31">
        <f t="shared" si="4573"/>
        <v>831831</v>
      </c>
      <c r="P1974" s="31">
        <f t="shared" ref="P1974:P1979" si="4679">P1975</f>
        <v>0</v>
      </c>
      <c r="Q1974" s="31">
        <f t="shared" ref="Q1974:Q1979" si="4680">Q1975</f>
        <v>0</v>
      </c>
      <c r="R1974" s="31">
        <f t="shared" ref="R1974:R1979" si="4681">R1975</f>
        <v>0</v>
      </c>
      <c r="S1974" s="31">
        <f t="shared" ref="S1974:S1979" si="4682">S1975</f>
        <v>0</v>
      </c>
      <c r="T1974" s="31">
        <f t="shared" ref="T1974:T1979" si="4683">T1975</f>
        <v>0</v>
      </c>
      <c r="U1974" s="31">
        <f t="shared" ref="U1974:U1979" si="4684">U1975</f>
        <v>0</v>
      </c>
      <c r="V1974" s="31">
        <f t="shared" ref="V1974:V1979" si="4685">V1975</f>
        <v>0</v>
      </c>
      <c r="W1974" s="31">
        <f t="shared" ref="W1974:W1979" si="4686">W1975</f>
        <v>0</v>
      </c>
      <c r="X1974" s="31">
        <f t="shared" ref="X1974:X1979" si="4687">X1975</f>
        <v>0</v>
      </c>
      <c r="Y1974" s="31">
        <f t="shared" ref="Y1974:Y1979" si="4688">Y1975</f>
        <v>0</v>
      </c>
      <c r="Z1974" s="31">
        <f t="shared" ref="Z1974:Z1979" si="4689">Z1975</f>
        <v>0</v>
      </c>
      <c r="AA1974" s="31">
        <f t="shared" ref="AA1974:AA1979" si="4690">AA1975</f>
        <v>0</v>
      </c>
      <c r="AB1974" s="31">
        <f t="shared" ref="AB1974:AB1979" si="4691">AB1975</f>
        <v>0</v>
      </c>
      <c r="AC1974" s="31">
        <f t="shared" si="4637"/>
        <v>831831</v>
      </c>
      <c r="AD1974" s="31">
        <f t="shared" si="4638"/>
        <v>831831</v>
      </c>
      <c r="AE1974" s="31">
        <f t="shared" si="4639"/>
        <v>831831</v>
      </c>
      <c r="AF1974" s="31">
        <f t="shared" ref="AF1974:AF1979" si="4692">AF1975</f>
        <v>0</v>
      </c>
      <c r="AG1974" s="31">
        <f t="shared" si="4640"/>
        <v>831831</v>
      </c>
      <c r="AH1974" s="31">
        <f t="shared" si="4641"/>
        <v>831831</v>
      </c>
      <c r="AI1974" s="31">
        <f t="shared" si="4642"/>
        <v>831831</v>
      </c>
      <c r="AJ1974" s="31">
        <f t="shared" ref="AJ1974:AJ1979" si="4693">AJ1975</f>
        <v>0</v>
      </c>
      <c r="AK1974" s="31">
        <f t="shared" ref="AK1974:AK1979" si="4694">AK1975</f>
        <v>0</v>
      </c>
      <c r="AL1974" s="31">
        <f t="shared" ref="AL1974:AL1979" si="4695">AL1975</f>
        <v>0</v>
      </c>
      <c r="AM1974" s="31">
        <f t="shared" ref="AM1974:AM1979" si="4696">AM1975</f>
        <v>0</v>
      </c>
      <c r="AN1974" s="31">
        <f t="shared" ref="AN1974:AN1979" si="4697">AN1975</f>
        <v>0</v>
      </c>
      <c r="AO1974" s="31">
        <f t="shared" ref="AO1974:AO1979" si="4698">AO1975</f>
        <v>0</v>
      </c>
      <c r="AP1974" s="31">
        <f t="shared" ref="AP1974:AP1979" si="4699">AP1975</f>
        <v>0</v>
      </c>
      <c r="AQ1974" s="31">
        <f t="shared" ref="AQ1974:AQ1979" si="4700">AQ1975</f>
        <v>0</v>
      </c>
      <c r="AR1974" s="31">
        <f t="shared" ref="AR1974:AR1979" si="4701">AR1975</f>
        <v>0</v>
      </c>
      <c r="AS1974" s="31">
        <f t="shared" si="4634"/>
        <v>831831</v>
      </c>
      <c r="AT1974" s="31">
        <f t="shared" si="4635"/>
        <v>831831</v>
      </c>
      <c r="AU1974" s="31">
        <f t="shared" si="4636"/>
        <v>831831</v>
      </c>
      <c r="AV1974" s="31">
        <f t="shared" ref="AV1974:AV1979" si="4702">AV1975</f>
        <v>0</v>
      </c>
      <c r="AW1974" s="32"/>
      <c r="AX1974" s="32"/>
      <c r="AY1974" s="24"/>
      <c r="AZ1974" s="24"/>
      <c r="BA1974" s="24"/>
      <c r="BB1974" s="24"/>
      <c r="BC1974" s="24"/>
      <c r="BD1974" s="24"/>
      <c r="BE1974" s="24"/>
    </row>
    <row r="1975" s="24" customFormat="1" ht="30">
      <c r="A1975" s="29" t="s">
        <v>747</v>
      </c>
      <c r="B1975" s="29" t="s">
        <v>116</v>
      </c>
      <c r="C1975" s="29" t="s">
        <v>255</v>
      </c>
      <c r="D1975" s="29" t="s">
        <v>757</v>
      </c>
      <c r="E1975" s="36"/>
      <c r="F1975" s="30" t="s">
        <v>758</v>
      </c>
      <c r="G1975" s="31">
        <f t="shared" si="4673"/>
        <v>831831</v>
      </c>
      <c r="H1975" s="31">
        <f t="shared" si="4674"/>
        <v>831831</v>
      </c>
      <c r="I1975" s="31">
        <f t="shared" si="4675"/>
        <v>831831</v>
      </c>
      <c r="J1975" s="31">
        <f t="shared" si="4676"/>
        <v>0</v>
      </c>
      <c r="K1975" s="31">
        <f t="shared" si="4677"/>
        <v>0</v>
      </c>
      <c r="L1975" s="31">
        <f t="shared" si="4678"/>
        <v>0</v>
      </c>
      <c r="M1975" s="31">
        <f t="shared" si="4571"/>
        <v>831831</v>
      </c>
      <c r="N1975" s="31">
        <f t="shared" si="4572"/>
        <v>831831</v>
      </c>
      <c r="O1975" s="31">
        <f t="shared" si="4573"/>
        <v>831831</v>
      </c>
      <c r="P1975" s="31">
        <f t="shared" si="4679"/>
        <v>0</v>
      </c>
      <c r="Q1975" s="31">
        <f t="shared" si="4680"/>
        <v>0</v>
      </c>
      <c r="R1975" s="31">
        <f t="shared" si="4681"/>
        <v>0</v>
      </c>
      <c r="S1975" s="31">
        <f t="shared" si="4682"/>
        <v>0</v>
      </c>
      <c r="T1975" s="31">
        <f t="shared" si="4683"/>
        <v>0</v>
      </c>
      <c r="U1975" s="31">
        <f t="shared" si="4684"/>
        <v>0</v>
      </c>
      <c r="V1975" s="31">
        <f t="shared" si="4685"/>
        <v>0</v>
      </c>
      <c r="W1975" s="31">
        <f t="shared" si="4686"/>
        <v>0</v>
      </c>
      <c r="X1975" s="31">
        <f t="shared" si="4687"/>
        <v>0</v>
      </c>
      <c r="Y1975" s="31">
        <f t="shared" si="4688"/>
        <v>0</v>
      </c>
      <c r="Z1975" s="31">
        <f t="shared" si="4689"/>
        <v>0</v>
      </c>
      <c r="AA1975" s="31">
        <f t="shared" si="4690"/>
        <v>0</v>
      </c>
      <c r="AB1975" s="31">
        <f t="shared" si="4691"/>
        <v>0</v>
      </c>
      <c r="AC1975" s="31">
        <f t="shared" si="4637"/>
        <v>831831</v>
      </c>
      <c r="AD1975" s="31">
        <f t="shared" si="4638"/>
        <v>831831</v>
      </c>
      <c r="AE1975" s="31">
        <f t="shared" si="4639"/>
        <v>831831</v>
      </c>
      <c r="AF1975" s="31">
        <f t="shared" si="4692"/>
        <v>0</v>
      </c>
      <c r="AG1975" s="31">
        <f t="shared" si="4640"/>
        <v>831831</v>
      </c>
      <c r="AH1975" s="31">
        <f t="shared" si="4641"/>
        <v>831831</v>
      </c>
      <c r="AI1975" s="31">
        <f t="shared" si="4642"/>
        <v>831831</v>
      </c>
      <c r="AJ1975" s="31">
        <f t="shared" si="4693"/>
        <v>0</v>
      </c>
      <c r="AK1975" s="31">
        <f t="shared" si="4694"/>
        <v>0</v>
      </c>
      <c r="AL1975" s="31">
        <f t="shared" si="4695"/>
        <v>0</v>
      </c>
      <c r="AM1975" s="31">
        <f t="shared" si="4696"/>
        <v>0</v>
      </c>
      <c r="AN1975" s="31">
        <f t="shared" si="4697"/>
        <v>0</v>
      </c>
      <c r="AO1975" s="31">
        <f t="shared" si="4698"/>
        <v>0</v>
      </c>
      <c r="AP1975" s="31">
        <f t="shared" si="4699"/>
        <v>0</v>
      </c>
      <c r="AQ1975" s="31">
        <f t="shared" si="4700"/>
        <v>0</v>
      </c>
      <c r="AR1975" s="31">
        <f t="shared" si="4701"/>
        <v>0</v>
      </c>
      <c r="AS1975" s="31">
        <f t="shared" si="4634"/>
        <v>831831</v>
      </c>
      <c r="AT1975" s="31">
        <f t="shared" si="4635"/>
        <v>831831</v>
      </c>
      <c r="AU1975" s="31">
        <f t="shared" si="4636"/>
        <v>831831</v>
      </c>
      <c r="AV1975" s="31">
        <f t="shared" si="4702"/>
        <v>0</v>
      </c>
      <c r="AW1975" s="32"/>
      <c r="AX1975" s="32"/>
      <c r="AY1975" s="24"/>
      <c r="AZ1975" s="24"/>
      <c r="BA1975" s="24"/>
      <c r="BB1975" s="24"/>
      <c r="BC1975" s="24"/>
      <c r="BD1975" s="24"/>
      <c r="BE1975" s="24"/>
    </row>
    <row r="1976" s="24" customFormat="1" ht="90">
      <c r="A1976" s="29" t="s">
        <v>747</v>
      </c>
      <c r="B1976" s="29" t="s">
        <v>116</v>
      </c>
      <c r="C1976" s="29" t="s">
        <v>255</v>
      </c>
      <c r="D1976" s="29" t="s">
        <v>759</v>
      </c>
      <c r="E1976" s="36"/>
      <c r="F1976" s="30" t="s">
        <v>760</v>
      </c>
      <c r="G1976" s="31">
        <f t="shared" si="4673"/>
        <v>831831</v>
      </c>
      <c r="H1976" s="31">
        <f t="shared" si="4674"/>
        <v>831831</v>
      </c>
      <c r="I1976" s="31">
        <f t="shared" si="4675"/>
        <v>831831</v>
      </c>
      <c r="J1976" s="31">
        <f t="shared" si="4676"/>
        <v>0</v>
      </c>
      <c r="K1976" s="31">
        <f t="shared" si="4677"/>
        <v>0</v>
      </c>
      <c r="L1976" s="31">
        <f t="shared" si="4678"/>
        <v>0</v>
      </c>
      <c r="M1976" s="31">
        <f t="shared" si="4571"/>
        <v>831831</v>
      </c>
      <c r="N1976" s="31">
        <f t="shared" si="4572"/>
        <v>831831</v>
      </c>
      <c r="O1976" s="31">
        <f t="shared" si="4573"/>
        <v>831831</v>
      </c>
      <c r="P1976" s="31">
        <f t="shared" si="4679"/>
        <v>0</v>
      </c>
      <c r="Q1976" s="31">
        <f t="shared" si="4680"/>
        <v>0</v>
      </c>
      <c r="R1976" s="31">
        <f t="shared" si="4681"/>
        <v>0</v>
      </c>
      <c r="S1976" s="31">
        <f t="shared" si="4682"/>
        <v>0</v>
      </c>
      <c r="T1976" s="31">
        <f t="shared" si="4683"/>
        <v>0</v>
      </c>
      <c r="U1976" s="31">
        <f t="shared" si="4684"/>
        <v>0</v>
      </c>
      <c r="V1976" s="31">
        <f t="shared" si="4685"/>
        <v>0</v>
      </c>
      <c r="W1976" s="31">
        <f t="shared" si="4686"/>
        <v>0</v>
      </c>
      <c r="X1976" s="31">
        <f t="shared" si="4687"/>
        <v>0</v>
      </c>
      <c r="Y1976" s="31">
        <f t="shared" si="4688"/>
        <v>0</v>
      </c>
      <c r="Z1976" s="31">
        <f t="shared" si="4689"/>
        <v>0</v>
      </c>
      <c r="AA1976" s="31">
        <f t="shared" si="4690"/>
        <v>0</v>
      </c>
      <c r="AB1976" s="31">
        <f t="shared" si="4691"/>
        <v>0</v>
      </c>
      <c r="AC1976" s="31">
        <f t="shared" si="4637"/>
        <v>831831</v>
      </c>
      <c r="AD1976" s="31">
        <f t="shared" si="4638"/>
        <v>831831</v>
      </c>
      <c r="AE1976" s="31">
        <f t="shared" si="4639"/>
        <v>831831</v>
      </c>
      <c r="AF1976" s="31">
        <f t="shared" si="4692"/>
        <v>0</v>
      </c>
      <c r="AG1976" s="31">
        <f t="shared" si="4640"/>
        <v>831831</v>
      </c>
      <c r="AH1976" s="31">
        <f t="shared" si="4641"/>
        <v>831831</v>
      </c>
      <c r="AI1976" s="31">
        <f t="shared" si="4642"/>
        <v>831831</v>
      </c>
      <c r="AJ1976" s="31">
        <f t="shared" si="4693"/>
        <v>0</v>
      </c>
      <c r="AK1976" s="31">
        <f t="shared" si="4694"/>
        <v>0</v>
      </c>
      <c r="AL1976" s="31">
        <f t="shared" si="4695"/>
        <v>0</v>
      </c>
      <c r="AM1976" s="31">
        <f t="shared" si="4696"/>
        <v>0</v>
      </c>
      <c r="AN1976" s="31">
        <f t="shared" si="4697"/>
        <v>0</v>
      </c>
      <c r="AO1976" s="31">
        <f t="shared" si="4698"/>
        <v>0</v>
      </c>
      <c r="AP1976" s="31">
        <f t="shared" si="4699"/>
        <v>0</v>
      </c>
      <c r="AQ1976" s="31">
        <f t="shared" si="4700"/>
        <v>0</v>
      </c>
      <c r="AR1976" s="31">
        <f t="shared" si="4701"/>
        <v>0</v>
      </c>
      <c r="AS1976" s="31">
        <f t="shared" si="4634"/>
        <v>831831</v>
      </c>
      <c r="AT1976" s="31">
        <f t="shared" si="4635"/>
        <v>831831</v>
      </c>
      <c r="AU1976" s="31">
        <f t="shared" si="4636"/>
        <v>831831</v>
      </c>
      <c r="AV1976" s="31">
        <f t="shared" si="4702"/>
        <v>0</v>
      </c>
      <c r="AW1976" s="32"/>
      <c r="AX1976" s="32"/>
      <c r="AY1976" s="24"/>
      <c r="AZ1976" s="24"/>
      <c r="BA1976" s="24"/>
      <c r="BB1976" s="24"/>
      <c r="BC1976" s="24"/>
      <c r="BD1976" s="24"/>
      <c r="BE1976" s="24"/>
    </row>
    <row r="1977" s="24" customFormat="1" ht="30">
      <c r="A1977" s="29" t="s">
        <v>747</v>
      </c>
      <c r="B1977" s="29" t="s">
        <v>116</v>
      </c>
      <c r="C1977" s="29" t="s">
        <v>255</v>
      </c>
      <c r="D1977" s="29" t="s">
        <v>759</v>
      </c>
      <c r="E1977" s="29" t="s">
        <v>39</v>
      </c>
      <c r="F1977" s="30" t="s">
        <v>40</v>
      </c>
      <c r="G1977" s="31">
        <v>831831</v>
      </c>
      <c r="H1977" s="31">
        <v>831831</v>
      </c>
      <c r="I1977" s="31">
        <v>831831</v>
      </c>
      <c r="J1977" s="31"/>
      <c r="K1977" s="31"/>
      <c r="L1977" s="31"/>
      <c r="M1977" s="31">
        <f t="shared" ref="M1977:M2040" si="4703">G1977+J1977</f>
        <v>831831</v>
      </c>
      <c r="N1977" s="31">
        <f t="shared" ref="N1977:N2040" si="4704">H1977+K1977</f>
        <v>831831</v>
      </c>
      <c r="O1977" s="31">
        <f t="shared" ref="O1977:O2040" si="4705">I1977+L1977</f>
        <v>831831</v>
      </c>
      <c r="P1977" s="31"/>
      <c r="Q1977" s="31"/>
      <c r="R1977" s="31"/>
      <c r="S1977" s="31"/>
      <c r="T1977" s="31"/>
      <c r="U1977" s="31"/>
      <c r="V1977" s="31"/>
      <c r="W1977" s="31"/>
      <c r="X1977" s="31"/>
      <c r="Y1977" s="31"/>
      <c r="Z1977" s="31"/>
      <c r="AA1977" s="31"/>
      <c r="AB1977" s="31"/>
      <c r="AC1977" s="31">
        <f t="shared" si="4637"/>
        <v>831831</v>
      </c>
      <c r="AD1977" s="31">
        <f t="shared" si="4638"/>
        <v>831831</v>
      </c>
      <c r="AE1977" s="31">
        <f t="shared" si="4639"/>
        <v>831831</v>
      </c>
      <c r="AF1977" s="31"/>
      <c r="AG1977" s="31">
        <f t="shared" si="4640"/>
        <v>831831</v>
      </c>
      <c r="AH1977" s="31">
        <f t="shared" si="4641"/>
        <v>831831</v>
      </c>
      <c r="AI1977" s="31">
        <f t="shared" si="4642"/>
        <v>831831</v>
      </c>
      <c r="AJ1977" s="31"/>
      <c r="AK1977" s="31"/>
      <c r="AL1977" s="31"/>
      <c r="AM1977" s="31"/>
      <c r="AN1977" s="31"/>
      <c r="AO1977" s="31"/>
      <c r="AP1977" s="31"/>
      <c r="AQ1977" s="31"/>
      <c r="AR1977" s="31"/>
      <c r="AS1977" s="31">
        <f t="shared" si="4634"/>
        <v>831831</v>
      </c>
      <c r="AT1977" s="31">
        <f t="shared" si="4635"/>
        <v>831831</v>
      </c>
      <c r="AU1977" s="31">
        <f t="shared" si="4636"/>
        <v>831831</v>
      </c>
      <c r="AV1977" s="31"/>
      <c r="AW1977" s="32"/>
      <c r="AX1977" s="32"/>
      <c r="AY1977" s="24"/>
      <c r="AZ1977" s="24"/>
      <c r="BA1977" s="24"/>
      <c r="BB1977" s="24"/>
      <c r="BC1977" s="24"/>
      <c r="BD1977" s="24"/>
      <c r="BE1977" s="24"/>
    </row>
    <row r="1978" s="24" customFormat="1" ht="30">
      <c r="A1978" s="29" t="s">
        <v>747</v>
      </c>
      <c r="B1978" s="29" t="s">
        <v>116</v>
      </c>
      <c r="C1978" s="29" t="s">
        <v>255</v>
      </c>
      <c r="D1978" s="29" t="s">
        <v>761</v>
      </c>
      <c r="E1978" s="36"/>
      <c r="F1978" s="30" t="s">
        <v>165</v>
      </c>
      <c r="G1978" s="31">
        <f t="shared" si="4673"/>
        <v>563303.80000000005</v>
      </c>
      <c r="H1978" s="31">
        <f t="shared" si="4674"/>
        <v>451082.20000000001</v>
      </c>
      <c r="I1978" s="31">
        <f t="shared" si="4675"/>
        <v>145103.10000000001</v>
      </c>
      <c r="J1978" s="31">
        <f t="shared" si="4676"/>
        <v>0</v>
      </c>
      <c r="K1978" s="31">
        <f t="shared" si="4677"/>
        <v>0</v>
      </c>
      <c r="L1978" s="31">
        <f t="shared" si="4678"/>
        <v>0</v>
      </c>
      <c r="M1978" s="31">
        <f t="shared" si="4703"/>
        <v>563303.80000000005</v>
      </c>
      <c r="N1978" s="31">
        <f t="shared" si="4704"/>
        <v>451082.20000000001</v>
      </c>
      <c r="O1978" s="31">
        <f t="shared" si="4705"/>
        <v>145103.10000000001</v>
      </c>
      <c r="P1978" s="31">
        <f t="shared" si="4679"/>
        <v>0</v>
      </c>
      <c r="Q1978" s="31">
        <f t="shared" si="4680"/>
        <v>0</v>
      </c>
      <c r="R1978" s="31">
        <f t="shared" si="4681"/>
        <v>34985.167999999998</v>
      </c>
      <c r="S1978" s="31">
        <f t="shared" si="4682"/>
        <v>0</v>
      </c>
      <c r="T1978" s="31">
        <f t="shared" si="4683"/>
        <v>0</v>
      </c>
      <c r="U1978" s="31">
        <f t="shared" si="4684"/>
        <v>0</v>
      </c>
      <c r="V1978" s="31">
        <f t="shared" si="4685"/>
        <v>0</v>
      </c>
      <c r="W1978" s="31">
        <f t="shared" si="4686"/>
        <v>0</v>
      </c>
      <c r="X1978" s="31">
        <f t="shared" si="4687"/>
        <v>0</v>
      </c>
      <c r="Y1978" s="31">
        <f t="shared" si="4688"/>
        <v>0</v>
      </c>
      <c r="Z1978" s="31">
        <f t="shared" si="4689"/>
        <v>0</v>
      </c>
      <c r="AA1978" s="31">
        <f t="shared" si="4690"/>
        <v>0</v>
      </c>
      <c r="AB1978" s="31">
        <f t="shared" si="4691"/>
        <v>0</v>
      </c>
      <c r="AC1978" s="31">
        <f t="shared" si="4637"/>
        <v>598288.96799999999</v>
      </c>
      <c r="AD1978" s="31">
        <f t="shared" si="4638"/>
        <v>451082.20000000001</v>
      </c>
      <c r="AE1978" s="31">
        <f t="shared" si="4639"/>
        <v>145103.10000000001</v>
      </c>
      <c r="AF1978" s="31">
        <f t="shared" si="4692"/>
        <v>0</v>
      </c>
      <c r="AG1978" s="31">
        <f t="shared" si="4640"/>
        <v>598288.96799999999</v>
      </c>
      <c r="AH1978" s="31">
        <f t="shared" si="4641"/>
        <v>451082.20000000001</v>
      </c>
      <c r="AI1978" s="31">
        <f t="shared" si="4642"/>
        <v>145103.10000000001</v>
      </c>
      <c r="AJ1978" s="31">
        <f t="shared" si="4693"/>
        <v>-2887.2350000000001</v>
      </c>
      <c r="AK1978" s="31">
        <f t="shared" si="4694"/>
        <v>0</v>
      </c>
      <c r="AL1978" s="31">
        <f t="shared" si="4695"/>
        <v>0</v>
      </c>
      <c r="AM1978" s="31">
        <f t="shared" si="4696"/>
        <v>0</v>
      </c>
      <c r="AN1978" s="31">
        <f t="shared" si="4697"/>
        <v>0</v>
      </c>
      <c r="AO1978" s="31">
        <f t="shared" si="4698"/>
        <v>0</v>
      </c>
      <c r="AP1978" s="31">
        <f t="shared" si="4699"/>
        <v>0</v>
      </c>
      <c r="AQ1978" s="31">
        <f t="shared" si="4700"/>
        <v>0</v>
      </c>
      <c r="AR1978" s="31">
        <f t="shared" si="4701"/>
        <v>0</v>
      </c>
      <c r="AS1978" s="31">
        <f t="shared" si="4634"/>
        <v>595401.73300000001</v>
      </c>
      <c r="AT1978" s="31">
        <f t="shared" si="4635"/>
        <v>451082.20000000001</v>
      </c>
      <c r="AU1978" s="31">
        <f t="shared" si="4636"/>
        <v>145103.10000000001</v>
      </c>
      <c r="AV1978" s="31">
        <f t="shared" si="4702"/>
        <v>0</v>
      </c>
      <c r="AW1978" s="32"/>
      <c r="AX1978" s="32"/>
      <c r="AY1978" s="24"/>
      <c r="AZ1978" s="24"/>
      <c r="BA1978" s="24"/>
      <c r="BB1978" s="24"/>
      <c r="BC1978" s="24"/>
      <c r="BD1978" s="24"/>
      <c r="BE1978" s="24"/>
    </row>
    <row r="1979" s="24" customFormat="1" ht="15">
      <c r="A1979" s="29" t="s">
        <v>747</v>
      </c>
      <c r="B1979" s="29" t="s">
        <v>116</v>
      </c>
      <c r="C1979" s="29" t="s">
        <v>255</v>
      </c>
      <c r="D1979" s="29" t="s">
        <v>762</v>
      </c>
      <c r="E1979" s="36"/>
      <c r="F1979" s="30" t="s">
        <v>763</v>
      </c>
      <c r="G1979" s="31">
        <f t="shared" si="4673"/>
        <v>563303.80000000005</v>
      </c>
      <c r="H1979" s="31">
        <f t="shared" si="4674"/>
        <v>451082.20000000001</v>
      </c>
      <c r="I1979" s="31">
        <f t="shared" si="4675"/>
        <v>145103.10000000001</v>
      </c>
      <c r="J1979" s="31">
        <f t="shared" si="4676"/>
        <v>0</v>
      </c>
      <c r="K1979" s="31">
        <f t="shared" si="4677"/>
        <v>0</v>
      </c>
      <c r="L1979" s="31">
        <f t="shared" si="4678"/>
        <v>0</v>
      </c>
      <c r="M1979" s="31">
        <f t="shared" si="4703"/>
        <v>563303.80000000005</v>
      </c>
      <c r="N1979" s="31">
        <f t="shared" si="4704"/>
        <v>451082.20000000001</v>
      </c>
      <c r="O1979" s="31">
        <f t="shared" si="4705"/>
        <v>145103.10000000001</v>
      </c>
      <c r="P1979" s="31">
        <f t="shared" si="4679"/>
        <v>0</v>
      </c>
      <c r="Q1979" s="31">
        <f t="shared" si="4680"/>
        <v>0</v>
      </c>
      <c r="R1979" s="31">
        <f t="shared" si="4681"/>
        <v>34985.167999999998</v>
      </c>
      <c r="S1979" s="31">
        <f t="shared" si="4682"/>
        <v>0</v>
      </c>
      <c r="T1979" s="31">
        <f t="shared" si="4683"/>
        <v>0</v>
      </c>
      <c r="U1979" s="31">
        <f t="shared" si="4684"/>
        <v>0</v>
      </c>
      <c r="V1979" s="31">
        <f t="shared" si="4685"/>
        <v>0</v>
      </c>
      <c r="W1979" s="31">
        <f t="shared" si="4686"/>
        <v>0</v>
      </c>
      <c r="X1979" s="31">
        <f t="shared" si="4687"/>
        <v>0</v>
      </c>
      <c r="Y1979" s="31">
        <f t="shared" si="4688"/>
        <v>0</v>
      </c>
      <c r="Z1979" s="31">
        <f t="shared" si="4689"/>
        <v>0</v>
      </c>
      <c r="AA1979" s="31">
        <f t="shared" si="4690"/>
        <v>0</v>
      </c>
      <c r="AB1979" s="31">
        <f t="shared" si="4691"/>
        <v>0</v>
      </c>
      <c r="AC1979" s="31">
        <f t="shared" si="4637"/>
        <v>598288.96799999999</v>
      </c>
      <c r="AD1979" s="31">
        <f t="shared" si="4638"/>
        <v>451082.20000000001</v>
      </c>
      <c r="AE1979" s="31">
        <f t="shared" si="4639"/>
        <v>145103.10000000001</v>
      </c>
      <c r="AF1979" s="31">
        <f t="shared" si="4692"/>
        <v>0</v>
      </c>
      <c r="AG1979" s="31">
        <f t="shared" si="4640"/>
        <v>598288.96799999999</v>
      </c>
      <c r="AH1979" s="31">
        <f t="shared" si="4641"/>
        <v>451082.20000000001</v>
      </c>
      <c r="AI1979" s="31">
        <f t="shared" si="4642"/>
        <v>145103.10000000001</v>
      </c>
      <c r="AJ1979" s="31">
        <f t="shared" si="4693"/>
        <v>-2887.2350000000001</v>
      </c>
      <c r="AK1979" s="31">
        <f t="shared" si="4694"/>
        <v>0</v>
      </c>
      <c r="AL1979" s="31">
        <f t="shared" si="4695"/>
        <v>0</v>
      </c>
      <c r="AM1979" s="31">
        <f t="shared" si="4696"/>
        <v>0</v>
      </c>
      <c r="AN1979" s="31">
        <f t="shared" si="4697"/>
        <v>0</v>
      </c>
      <c r="AO1979" s="31">
        <f t="shared" si="4698"/>
        <v>0</v>
      </c>
      <c r="AP1979" s="31">
        <f t="shared" si="4699"/>
        <v>0</v>
      </c>
      <c r="AQ1979" s="31">
        <f t="shared" si="4700"/>
        <v>0</v>
      </c>
      <c r="AR1979" s="31">
        <f t="shared" si="4701"/>
        <v>0</v>
      </c>
      <c r="AS1979" s="31">
        <f t="shared" si="4634"/>
        <v>595401.73300000001</v>
      </c>
      <c r="AT1979" s="31">
        <f t="shared" si="4635"/>
        <v>451082.20000000001</v>
      </c>
      <c r="AU1979" s="31">
        <f t="shared" si="4636"/>
        <v>145103.10000000001</v>
      </c>
      <c r="AV1979" s="31">
        <f t="shared" si="4702"/>
        <v>0</v>
      </c>
      <c r="AW1979" s="32"/>
      <c r="AX1979" s="32"/>
      <c r="AY1979" s="24"/>
      <c r="AZ1979" s="24"/>
      <c r="BA1979" s="24"/>
      <c r="BB1979" s="24"/>
      <c r="BC1979" s="24"/>
      <c r="BD1979" s="24"/>
      <c r="BE1979" s="24"/>
    </row>
    <row r="1980" s="24" customFormat="1" ht="60">
      <c r="A1980" s="29" t="s">
        <v>747</v>
      </c>
      <c r="B1980" s="29" t="s">
        <v>116</v>
      </c>
      <c r="C1980" s="29" t="s">
        <v>255</v>
      </c>
      <c r="D1980" s="29" t="s">
        <v>764</v>
      </c>
      <c r="E1980" s="36"/>
      <c r="F1980" s="30" t="s">
        <v>765</v>
      </c>
      <c r="G1980" s="31">
        <f>G1981+G1982</f>
        <v>563303.80000000005</v>
      </c>
      <c r="H1980" s="31">
        <f>H1981+H1982</f>
        <v>451082.20000000001</v>
      </c>
      <c r="I1980" s="31">
        <f>I1981+I1982</f>
        <v>145103.10000000001</v>
      </c>
      <c r="J1980" s="31">
        <f>J1981+J1982</f>
        <v>0</v>
      </c>
      <c r="K1980" s="31">
        <f>K1981+K1982</f>
        <v>0</v>
      </c>
      <c r="L1980" s="31">
        <f>L1981+L1982</f>
        <v>0</v>
      </c>
      <c r="M1980" s="31">
        <f t="shared" si="4703"/>
        <v>563303.80000000005</v>
      </c>
      <c r="N1980" s="31">
        <f t="shared" si="4704"/>
        <v>451082.20000000001</v>
      </c>
      <c r="O1980" s="31">
        <f t="shared" si="4705"/>
        <v>145103.10000000001</v>
      </c>
      <c r="P1980" s="31">
        <f>P1981+P1982</f>
        <v>0</v>
      </c>
      <c r="Q1980" s="31">
        <f>Q1981+Q1982</f>
        <v>0</v>
      </c>
      <c r="R1980" s="31">
        <f>R1981+R1982</f>
        <v>34985.167999999998</v>
      </c>
      <c r="S1980" s="31">
        <f>S1981+S1982</f>
        <v>0</v>
      </c>
      <c r="T1980" s="31">
        <f>T1981+T1982</f>
        <v>0</v>
      </c>
      <c r="U1980" s="31">
        <f>U1981+U1982</f>
        <v>0</v>
      </c>
      <c r="V1980" s="31">
        <f>V1981+V1982</f>
        <v>0</v>
      </c>
      <c r="W1980" s="31">
        <f>W1981+W1982</f>
        <v>0</v>
      </c>
      <c r="X1980" s="31">
        <f>X1981+X1982</f>
        <v>0</v>
      </c>
      <c r="Y1980" s="31">
        <f>Y1981+Y1982</f>
        <v>0</v>
      </c>
      <c r="Z1980" s="31">
        <f>Z1981+Z1982</f>
        <v>0</v>
      </c>
      <c r="AA1980" s="31">
        <f>AA1981+AA1982</f>
        <v>0</v>
      </c>
      <c r="AB1980" s="31">
        <f>AB1981+AB1982</f>
        <v>0</v>
      </c>
      <c r="AC1980" s="31">
        <f t="shared" si="4637"/>
        <v>598288.96799999999</v>
      </c>
      <c r="AD1980" s="31">
        <f t="shared" si="4638"/>
        <v>451082.20000000001</v>
      </c>
      <c r="AE1980" s="31">
        <f t="shared" si="4639"/>
        <v>145103.10000000001</v>
      </c>
      <c r="AF1980" s="31">
        <f>AF1981+AF1982</f>
        <v>0</v>
      </c>
      <c r="AG1980" s="31">
        <f t="shared" si="4640"/>
        <v>598288.96799999999</v>
      </c>
      <c r="AH1980" s="31">
        <f t="shared" si="4641"/>
        <v>451082.20000000001</v>
      </c>
      <c r="AI1980" s="31">
        <f t="shared" si="4642"/>
        <v>145103.10000000001</v>
      </c>
      <c r="AJ1980" s="31">
        <f>AJ1981+AJ1982</f>
        <v>-2887.2350000000001</v>
      </c>
      <c r="AK1980" s="31">
        <f>AK1981+AK1982</f>
        <v>0</v>
      </c>
      <c r="AL1980" s="31">
        <f>AL1981+AL1982</f>
        <v>0</v>
      </c>
      <c r="AM1980" s="31">
        <f>AM1981+AM1982</f>
        <v>0</v>
      </c>
      <c r="AN1980" s="31">
        <f>AN1981+AN1982</f>
        <v>0</v>
      </c>
      <c r="AO1980" s="31">
        <f>AO1981+AO1982</f>
        <v>0</v>
      </c>
      <c r="AP1980" s="31">
        <f>AP1981+AP1982</f>
        <v>0</v>
      </c>
      <c r="AQ1980" s="31">
        <f>AQ1981+AQ1982</f>
        <v>0</v>
      </c>
      <c r="AR1980" s="31">
        <f>AR1981+AR1982</f>
        <v>0</v>
      </c>
      <c r="AS1980" s="31">
        <f t="shared" si="4634"/>
        <v>595401.73300000001</v>
      </c>
      <c r="AT1980" s="31">
        <f t="shared" si="4635"/>
        <v>451082.20000000001</v>
      </c>
      <c r="AU1980" s="31">
        <f t="shared" si="4636"/>
        <v>145103.10000000001</v>
      </c>
      <c r="AV1980" s="31">
        <f>AV1981+AV1982</f>
        <v>0</v>
      </c>
      <c r="AW1980" s="32"/>
      <c r="AX1980" s="32"/>
      <c r="AY1980" s="24"/>
      <c r="AZ1980" s="24"/>
      <c r="BA1980" s="24"/>
      <c r="BB1980" s="24"/>
      <c r="BC1980" s="24"/>
      <c r="BD1980" s="24"/>
      <c r="BE1980" s="24"/>
    </row>
    <row r="1981" s="24" customFormat="1" ht="30">
      <c r="A1981" s="29" t="s">
        <v>747</v>
      </c>
      <c r="B1981" s="29" t="s">
        <v>116</v>
      </c>
      <c r="C1981" s="29" t="s">
        <v>255</v>
      </c>
      <c r="D1981" s="29" t="s">
        <v>764</v>
      </c>
      <c r="E1981" s="29" t="s">
        <v>39</v>
      </c>
      <c r="F1981" s="30" t="s">
        <v>40</v>
      </c>
      <c r="G1981" s="31">
        <v>517904.40000000002</v>
      </c>
      <c r="H1981" s="31">
        <v>182779.70000000001</v>
      </c>
      <c r="I1981" s="31"/>
      <c r="J1981" s="31"/>
      <c r="K1981" s="31"/>
      <c r="L1981" s="31"/>
      <c r="M1981" s="31">
        <f t="shared" si="4703"/>
        <v>517904.40000000002</v>
      </c>
      <c r="N1981" s="31">
        <f t="shared" si="4704"/>
        <v>182779.70000000001</v>
      </c>
      <c r="O1981" s="31">
        <f t="shared" si="4705"/>
        <v>0</v>
      </c>
      <c r="P1981" s="31"/>
      <c r="Q1981" s="31"/>
      <c r="R1981" s="31"/>
      <c r="S1981" s="31"/>
      <c r="T1981" s="31"/>
      <c r="U1981" s="31"/>
      <c r="V1981" s="31"/>
      <c r="W1981" s="31"/>
      <c r="X1981" s="31"/>
      <c r="Y1981" s="31"/>
      <c r="Z1981" s="31"/>
      <c r="AA1981" s="31"/>
      <c r="AB1981" s="31"/>
      <c r="AC1981" s="31">
        <f t="shared" si="4637"/>
        <v>517904.40000000002</v>
      </c>
      <c r="AD1981" s="31">
        <f t="shared" si="4638"/>
        <v>182779.70000000001</v>
      </c>
      <c r="AE1981" s="31">
        <f t="shared" si="4639"/>
        <v>0</v>
      </c>
      <c r="AF1981" s="31"/>
      <c r="AG1981" s="31">
        <f t="shared" si="4640"/>
        <v>517904.40000000002</v>
      </c>
      <c r="AH1981" s="31">
        <f t="shared" si="4641"/>
        <v>182779.70000000001</v>
      </c>
      <c r="AI1981" s="31">
        <f t="shared" si="4642"/>
        <v>0</v>
      </c>
      <c r="AJ1981" s="31"/>
      <c r="AK1981" s="31"/>
      <c r="AL1981" s="31"/>
      <c r="AM1981" s="31"/>
      <c r="AN1981" s="31"/>
      <c r="AO1981" s="31"/>
      <c r="AP1981" s="31"/>
      <c r="AQ1981" s="31"/>
      <c r="AR1981" s="31"/>
      <c r="AS1981" s="31">
        <f t="shared" si="4634"/>
        <v>517904.40000000002</v>
      </c>
      <c r="AT1981" s="31">
        <f t="shared" si="4635"/>
        <v>182779.70000000001</v>
      </c>
      <c r="AU1981" s="31">
        <f t="shared" si="4636"/>
        <v>0</v>
      </c>
      <c r="AV1981" s="31"/>
      <c r="AW1981" s="32"/>
      <c r="AX1981" s="32"/>
      <c r="AY1981" s="24"/>
      <c r="AZ1981" s="24"/>
      <c r="BA1981" s="24"/>
      <c r="BB1981" s="24"/>
      <c r="BC1981" s="24"/>
      <c r="BD1981" s="24"/>
      <c r="BE1981" s="24"/>
    </row>
    <row r="1982" s="24" customFormat="1" ht="30">
      <c r="A1982" s="29" t="s">
        <v>747</v>
      </c>
      <c r="B1982" s="29" t="s">
        <v>116</v>
      </c>
      <c r="C1982" s="29" t="s">
        <v>255</v>
      </c>
      <c r="D1982" s="29" t="s">
        <v>764</v>
      </c>
      <c r="E1982" s="29" t="s">
        <v>335</v>
      </c>
      <c r="F1982" s="30" t="s">
        <v>336</v>
      </c>
      <c r="G1982" s="31">
        <v>45399.400000000001</v>
      </c>
      <c r="H1982" s="31">
        <v>268302.5</v>
      </c>
      <c r="I1982" s="31">
        <v>145103.10000000001</v>
      </c>
      <c r="J1982" s="31"/>
      <c r="K1982" s="31"/>
      <c r="L1982" s="31"/>
      <c r="M1982" s="31">
        <f t="shared" si="4703"/>
        <v>45399.400000000001</v>
      </c>
      <c r="N1982" s="31">
        <f t="shared" si="4704"/>
        <v>268302.5</v>
      </c>
      <c r="O1982" s="31">
        <f t="shared" si="4705"/>
        <v>145103.10000000001</v>
      </c>
      <c r="P1982" s="31"/>
      <c r="Q1982" s="31"/>
      <c r="R1982" s="31">
        <v>34985.167999999998</v>
      </c>
      <c r="S1982" s="31"/>
      <c r="T1982" s="31"/>
      <c r="U1982" s="31"/>
      <c r="V1982" s="31"/>
      <c r="W1982" s="31"/>
      <c r="X1982" s="31"/>
      <c r="Y1982" s="31"/>
      <c r="Z1982" s="31"/>
      <c r="AA1982" s="31"/>
      <c r="AB1982" s="31"/>
      <c r="AC1982" s="31">
        <f t="shared" si="4637"/>
        <v>80384.567999999999</v>
      </c>
      <c r="AD1982" s="31">
        <f t="shared" si="4638"/>
        <v>268302.5</v>
      </c>
      <c r="AE1982" s="31">
        <f t="shared" si="4639"/>
        <v>145103.10000000001</v>
      </c>
      <c r="AF1982" s="31"/>
      <c r="AG1982" s="31">
        <f t="shared" si="4640"/>
        <v>80384.567999999999</v>
      </c>
      <c r="AH1982" s="31">
        <f t="shared" si="4641"/>
        <v>268302.5</v>
      </c>
      <c r="AI1982" s="31">
        <f t="shared" si="4642"/>
        <v>145103.10000000001</v>
      </c>
      <c r="AJ1982" s="31">
        <v>-2887.2350000000001</v>
      </c>
      <c r="AK1982" s="31"/>
      <c r="AL1982" s="31"/>
      <c r="AM1982" s="31"/>
      <c r="AN1982" s="31"/>
      <c r="AO1982" s="31"/>
      <c r="AP1982" s="31"/>
      <c r="AQ1982" s="31"/>
      <c r="AR1982" s="31"/>
      <c r="AS1982" s="31">
        <f t="shared" si="4634"/>
        <v>77497.332999999999</v>
      </c>
      <c r="AT1982" s="31">
        <f t="shared" si="4635"/>
        <v>268302.5</v>
      </c>
      <c r="AU1982" s="31">
        <f t="shared" si="4636"/>
        <v>145103.10000000001</v>
      </c>
      <c r="AV1982" s="31"/>
      <c r="AW1982" s="32"/>
      <c r="AX1982" s="32"/>
      <c r="AY1982" s="24"/>
      <c r="AZ1982" s="24"/>
      <c r="BA1982" s="24"/>
      <c r="BB1982" s="24"/>
      <c r="BC1982" s="24"/>
      <c r="BD1982" s="24"/>
      <c r="BE1982" s="24"/>
    </row>
    <row r="1983" s="24" customFormat="1" ht="15">
      <c r="A1983" s="29" t="s">
        <v>747</v>
      </c>
      <c r="B1983" s="29" t="s">
        <v>116</v>
      </c>
      <c r="C1983" s="29" t="s">
        <v>255</v>
      </c>
      <c r="D1983" s="29" t="s">
        <v>766</v>
      </c>
      <c r="E1983" s="36"/>
      <c r="F1983" s="30" t="s">
        <v>440</v>
      </c>
      <c r="G1983" s="31">
        <f>G1984+G2013+G2016</f>
        <v>715925.39999999991</v>
      </c>
      <c r="H1983" s="31">
        <f>H1984+H2013+H2016</f>
        <v>1079919.9000000001</v>
      </c>
      <c r="I1983" s="31">
        <f>I1984+I2013+I2016</f>
        <v>180000</v>
      </c>
      <c r="J1983" s="31">
        <f>J1984+J2013+J2016</f>
        <v>-2883.1999999999971</v>
      </c>
      <c r="K1983" s="31">
        <f>K1984+K2013+K2016</f>
        <v>0</v>
      </c>
      <c r="L1983" s="31">
        <f>L1984+L2013+L2016</f>
        <v>0</v>
      </c>
      <c r="M1983" s="31">
        <f t="shared" si="4703"/>
        <v>713042.19999999995</v>
      </c>
      <c r="N1983" s="31">
        <f t="shared" si="4704"/>
        <v>1079919.9000000001</v>
      </c>
      <c r="O1983" s="31">
        <f t="shared" si="4705"/>
        <v>180000</v>
      </c>
      <c r="P1983" s="31">
        <f>P1984+P2013+P2016</f>
        <v>0</v>
      </c>
      <c r="Q1983" s="31">
        <f>Q1984+Q2013+Q2016</f>
        <v>0</v>
      </c>
      <c r="R1983" s="31">
        <f>R1984+R2013+R2016</f>
        <v>45070.203000000001</v>
      </c>
      <c r="S1983" s="31">
        <f>S1984+S2013+S2016</f>
        <v>-20000</v>
      </c>
      <c r="T1983" s="31">
        <f>T1984+T2013+T2016</f>
        <v>0</v>
      </c>
      <c r="U1983" s="31">
        <f>U1984+U2013+U2016</f>
        <v>0</v>
      </c>
      <c r="V1983" s="31">
        <f>V1984+V2013+V2016</f>
        <v>0</v>
      </c>
      <c r="W1983" s="31">
        <f>W1984+W2013+W2016</f>
        <v>0</v>
      </c>
      <c r="X1983" s="31">
        <f>X1984+X2013+X2016</f>
        <v>0</v>
      </c>
      <c r="Y1983" s="31">
        <f>Y1984+Y2013+Y2016</f>
        <v>0</v>
      </c>
      <c r="Z1983" s="31">
        <f>Z1984+Z2013+Z2016</f>
        <v>0</v>
      </c>
      <c r="AA1983" s="31">
        <f>AA1984+AA2013+AA2016</f>
        <v>20000</v>
      </c>
      <c r="AB1983" s="31">
        <f>AB1984+AB2013+AB2016</f>
        <v>0</v>
      </c>
      <c r="AC1983" s="31">
        <f t="shared" si="4637"/>
        <v>738112.40299999993</v>
      </c>
      <c r="AD1983" s="31">
        <f t="shared" si="4638"/>
        <v>1079919.9000000001</v>
      </c>
      <c r="AE1983" s="31">
        <f t="shared" si="4639"/>
        <v>200000</v>
      </c>
      <c r="AF1983" s="31">
        <f>AF1984+AF2013+AF2016</f>
        <v>0</v>
      </c>
      <c r="AG1983" s="31">
        <f t="shared" si="4640"/>
        <v>738112.40299999993</v>
      </c>
      <c r="AH1983" s="31">
        <f t="shared" si="4641"/>
        <v>1079919.9000000001</v>
      </c>
      <c r="AI1983" s="31">
        <f t="shared" si="4642"/>
        <v>200000</v>
      </c>
      <c r="AJ1983" s="31">
        <f>AJ1984+AJ2013+AJ2016</f>
        <v>0</v>
      </c>
      <c r="AK1983" s="31">
        <f>AK1984+AK2013+AK2016</f>
        <v>0</v>
      </c>
      <c r="AL1983" s="31">
        <f>AL1984+AL2013+AL2016</f>
        <v>0</v>
      </c>
      <c r="AM1983" s="31">
        <f>AM1984+AM2013+AM2016</f>
        <v>-204623.53700000001</v>
      </c>
      <c r="AN1983" s="31">
        <f>AN1984+AN2013+AN2016</f>
        <v>0</v>
      </c>
      <c r="AO1983" s="31">
        <f>AO1984+AO2013+AO2016</f>
        <v>0</v>
      </c>
      <c r="AP1983" s="31">
        <f>AP1984+AP2013+AP2016</f>
        <v>-372888.77000000002</v>
      </c>
      <c r="AQ1983" s="31">
        <f>AQ1984+AQ2013+AQ2016</f>
        <v>0</v>
      </c>
      <c r="AR1983" s="31">
        <f>AR1984+AR2013+AR2016</f>
        <v>0</v>
      </c>
      <c r="AS1983" s="31">
        <f t="shared" si="4634"/>
        <v>533488.86599999992</v>
      </c>
      <c r="AT1983" s="31">
        <f t="shared" si="4635"/>
        <v>707031.13000000012</v>
      </c>
      <c r="AU1983" s="31">
        <f t="shared" si="4636"/>
        <v>200000</v>
      </c>
      <c r="AV1983" s="31">
        <f>AV1984+AV2013+AV2016</f>
        <v>0</v>
      </c>
      <c r="AW1983" s="32"/>
      <c r="AX1983" s="32"/>
      <c r="AY1983" s="24"/>
      <c r="AZ1983" s="24"/>
      <c r="BA1983" s="24"/>
      <c r="BB1983" s="24"/>
      <c r="BC1983" s="24"/>
      <c r="BD1983" s="24"/>
      <c r="BE1983" s="24"/>
    </row>
    <row r="1984" s="24" customFormat="1" ht="30">
      <c r="A1984" s="29" t="s">
        <v>747</v>
      </c>
      <c r="B1984" s="29" t="s">
        <v>116</v>
      </c>
      <c r="C1984" s="29" t="s">
        <v>255</v>
      </c>
      <c r="D1984" s="29" t="s">
        <v>767</v>
      </c>
      <c r="E1984" s="36"/>
      <c r="F1984" s="30" t="s">
        <v>768</v>
      </c>
      <c r="G1984" s="31">
        <f>G1985+G1987+G1989+G1993+G1995+G1997+G1999+G2003+G2007+G2009+G2011</f>
        <v>478863.09999999998</v>
      </c>
      <c r="H1984" s="31">
        <f>H1985+H1987+H1989+H1993+H1995+H1997+H1999+H2003+H2007+H2009+H2011</f>
        <v>894433.80000000005</v>
      </c>
      <c r="I1984" s="31">
        <f>I1985+I1987+I1989+I1993+I1995+I1997+I1999+I2003+I2007+I2009+I2011</f>
        <v>0</v>
      </c>
      <c r="J1984" s="31">
        <f>J1985+J1987+J1989+J1993+J1995+J1997+J1999+J2003+J2007+J2009+J2011+J2005+J2001</f>
        <v>97116.800000000003</v>
      </c>
      <c r="K1984" s="31">
        <f>K1985+K1987+K1989+K1993+K1995+K1997+K1999+K2003+K2007+K2009+K2011+K2005+K2001</f>
        <v>0</v>
      </c>
      <c r="L1984" s="31">
        <f>L1985+L1987+L1989+L1993+L1995+L1997+L1999+L2003+L2007+L2009+L2011+L2005+L2001</f>
        <v>0</v>
      </c>
      <c r="M1984" s="31">
        <f t="shared" si="4703"/>
        <v>575979.90000000002</v>
      </c>
      <c r="N1984" s="31">
        <f t="shared" si="4704"/>
        <v>894433.80000000005</v>
      </c>
      <c r="O1984" s="31">
        <f t="shared" si="4705"/>
        <v>0</v>
      </c>
      <c r="P1984" s="31">
        <f>P1985+P1987+P1989+P1993+P1995+P1997+P1999+P2003+P2007+P2009+P2011+P2005+P2001+P1991</f>
        <v>0</v>
      </c>
      <c r="Q1984" s="31">
        <f>Q1985+Q1987+Q1989+Q1993+Q1995+Q1997+Q1999+Q2003+Q2007+Q2009+Q2011+Q2005+Q2001+Q1991</f>
        <v>0</v>
      </c>
      <c r="R1984" s="31">
        <f>R1985+R1987+R1989+R1993+R1995+R1997+R1999+R2003+R2007+R2009+R2011+R2005+R2001+R1991</f>
        <v>45070.203000000001</v>
      </c>
      <c r="S1984" s="31">
        <f>S1985+S1987+S1989+S1993+S1995+S1997+S1999+S2003+S2007+S2009+S2011+S2005+S2001+S1991</f>
        <v>0</v>
      </c>
      <c r="T1984" s="31">
        <f>T1985+T1987+T1989+T1993+T1995+T1997+T1999+T2003+T2007+T2009+T2011+T2005+T2001+T1991</f>
        <v>0</v>
      </c>
      <c r="U1984" s="31">
        <f>U1985+U1987+U1989+U1993+U1995+U1997+U1999+U2003+U2007+U2009+U2011+U2005+U2001+U1991</f>
        <v>0</v>
      </c>
      <c r="V1984" s="31">
        <f>V1985+V1987+V1989+V1993+V1995+V1997+V1999+V2003+V2007+V2009+V2011+V2005+V2001+V1991</f>
        <v>0</v>
      </c>
      <c r="W1984" s="31">
        <f>W1985+W1987+W1989+W1993+W1995+W1997+W1999+W2003+W2007+W2009+W2011+W2005+W2001+W1991</f>
        <v>0</v>
      </c>
      <c r="X1984" s="31">
        <f>X1985+X1987+X1989+X1993+X1995+X1997+X1999+X2003+X2007+X2009+X2011+X2005+X2001+X1991</f>
        <v>0</v>
      </c>
      <c r="Y1984" s="31">
        <f>Y1985+Y1987+Y1989+Y1993+Y1995+Y1997+Y1999+Y2003+Y2007+Y2009+Y2011+Y2005+Y2001+Y1991</f>
        <v>0</v>
      </c>
      <c r="Z1984" s="31">
        <f>Z1985+Z1987+Z1989+Z1993+Z1995+Z1997+Z1999+Z2003+Z2007+Z2009+Z2011+Z2005+Z2001+Z1991</f>
        <v>0</v>
      </c>
      <c r="AA1984" s="31">
        <f>AA1985+AA1987+AA1989+AA1993+AA1995+AA1997+AA1999+AA2003+AA2007+AA2009+AA2011+AA2005+AA2001+AA1991</f>
        <v>0</v>
      </c>
      <c r="AB1984" s="31">
        <f>AB1985+AB1987+AB1989+AB1993+AB1995+AB1997+AB1999+AB2003+AB2007+AB2009+AB2011+AB2005+AB2001+AB1991</f>
        <v>0</v>
      </c>
      <c r="AC1984" s="31">
        <f t="shared" si="4637"/>
        <v>621050.103</v>
      </c>
      <c r="AD1984" s="31">
        <f t="shared" si="4638"/>
        <v>894433.80000000005</v>
      </c>
      <c r="AE1984" s="31">
        <f t="shared" si="4639"/>
        <v>0</v>
      </c>
      <c r="AF1984" s="31">
        <f>AF1985+AF1987+AF1989+AF1993+AF1995+AF1997+AF1999+AF2003+AF2007+AF2009+AF2011+AF2005+AF2001+AF1991</f>
        <v>0</v>
      </c>
      <c r="AG1984" s="31">
        <f t="shared" si="4640"/>
        <v>621050.103</v>
      </c>
      <c r="AH1984" s="31">
        <f t="shared" si="4641"/>
        <v>894433.80000000005</v>
      </c>
      <c r="AI1984" s="31">
        <f t="shared" si="4642"/>
        <v>0</v>
      </c>
      <c r="AJ1984" s="31">
        <f>AJ1985+AJ1987+AJ1989+AJ1993+AJ1995+AJ1997+AJ1999+AJ2003+AJ2007+AJ2009+AJ2011+AJ2005+AJ2001+AJ1991</f>
        <v>0</v>
      </c>
      <c r="AK1984" s="31">
        <f>AK1985+AK1987+AK1989+AK1993+AK1995+AK1997+AK1999+AK2003+AK2007+AK2009+AK2011+AK2005+AK2001+AK1991</f>
        <v>0</v>
      </c>
      <c r="AL1984" s="31">
        <f>AL1985+AL1987+AL1989+AL1993+AL1995+AL1997+AL1999+AL2003+AL2007+AL2009+AL2011+AL2005+AL2001+AL1991</f>
        <v>0</v>
      </c>
      <c r="AM1984" s="31">
        <f>AM1985+AM1987+AM1989+AM1993+AM1995+AM1997+AM1999+AM2003+AM2007+AM2009+AM2011+AM2005+AM2001+AM1991</f>
        <v>-204623.53700000001</v>
      </c>
      <c r="AN1984" s="31">
        <f>AN1985+AN1987+AN1989+AN1993+AN1995+AN1997+AN1999+AN2003+AN2007+AN2009+AN2011+AN2005+AN2001+AN1991</f>
        <v>0</v>
      </c>
      <c r="AO1984" s="31">
        <f>AO1985+AO1987+AO1989+AO1993+AO1995+AO1997+AO1999+AO2003+AO2007+AO2009+AO2011+AO2005+AO2001+AO1991</f>
        <v>0</v>
      </c>
      <c r="AP1984" s="31">
        <f>AP1985+AP1987+AP1989+AP1993+AP1995+AP1997+AP1999+AP2003+AP2007+AP2009+AP2011+AP2005+AP2001+AP1991</f>
        <v>-372888.77000000002</v>
      </c>
      <c r="AQ1984" s="31">
        <f>AQ1985+AQ1987+AQ1989+AQ1993+AQ1995+AQ1997+AQ1999+AQ2003+AQ2007+AQ2009+AQ2011+AQ2005+AQ2001+AQ1991</f>
        <v>0</v>
      </c>
      <c r="AR1984" s="31">
        <f>AR1985+AR1987+AR1989+AR1993+AR1995+AR1997+AR1999+AR2003+AR2007+AR2009+AR2011+AR2005+AR2001+AR1991</f>
        <v>0</v>
      </c>
      <c r="AS1984" s="31">
        <f t="shared" si="4634"/>
        <v>416426.56599999999</v>
      </c>
      <c r="AT1984" s="31">
        <f t="shared" si="4635"/>
        <v>521545.03000000003</v>
      </c>
      <c r="AU1984" s="31">
        <f t="shared" si="4636"/>
        <v>0</v>
      </c>
      <c r="AV1984" s="31">
        <f>AV1985+AV1987+AV1989+AV1993+AV1995+AV1997+AV1999+AV2003+AV2007+AV2009+AV2011+AV2005+AV2001+AV1991</f>
        <v>0</v>
      </c>
      <c r="AW1984" s="32"/>
      <c r="AX1984" s="32"/>
      <c r="AY1984" s="24"/>
      <c r="AZ1984" s="24"/>
      <c r="BA1984" s="24"/>
      <c r="BB1984" s="24"/>
      <c r="BC1984" s="24"/>
      <c r="BD1984" s="24"/>
      <c r="BE1984" s="24"/>
    </row>
    <row r="1985" s="24" customFormat="1" ht="30" hidden="1">
      <c r="A1985" s="29" t="s">
        <v>747</v>
      </c>
      <c r="B1985" s="29" t="s">
        <v>116</v>
      </c>
      <c r="C1985" s="29" t="s">
        <v>255</v>
      </c>
      <c r="D1985" s="29" t="s">
        <v>769</v>
      </c>
      <c r="E1985" s="36"/>
      <c r="F1985" s="30" t="s">
        <v>770</v>
      </c>
      <c r="G1985" s="31">
        <f>G1986</f>
        <v>0</v>
      </c>
      <c r="H1985" s="31">
        <f>H1986</f>
        <v>271343</v>
      </c>
      <c r="I1985" s="31">
        <f>I1986</f>
        <v>0</v>
      </c>
      <c r="J1985" s="31">
        <f>J1986</f>
        <v>0</v>
      </c>
      <c r="K1985" s="31">
        <f>K1986</f>
        <v>0</v>
      </c>
      <c r="L1985" s="31">
        <f>L1986</f>
        <v>0</v>
      </c>
      <c r="M1985" s="31">
        <f t="shared" si="4703"/>
        <v>0</v>
      </c>
      <c r="N1985" s="31">
        <f t="shared" si="4704"/>
        <v>271343</v>
      </c>
      <c r="O1985" s="31">
        <f t="shared" si="4705"/>
        <v>0</v>
      </c>
      <c r="P1985" s="31">
        <f>P1986</f>
        <v>0</v>
      </c>
      <c r="Q1985" s="31">
        <f>Q1986</f>
        <v>0</v>
      </c>
      <c r="R1985" s="31">
        <f>R1986</f>
        <v>0</v>
      </c>
      <c r="S1985" s="31">
        <f>S1986</f>
        <v>0</v>
      </c>
      <c r="T1985" s="31">
        <f>T1986</f>
        <v>0</v>
      </c>
      <c r="U1985" s="31">
        <f>U1986</f>
        <v>0</v>
      </c>
      <c r="V1985" s="31">
        <f>V1986</f>
        <v>0</v>
      </c>
      <c r="W1985" s="31">
        <f>W1986</f>
        <v>0</v>
      </c>
      <c r="X1985" s="31">
        <f>X1986</f>
        <v>0</v>
      </c>
      <c r="Y1985" s="31">
        <f>Y1986</f>
        <v>0</v>
      </c>
      <c r="Z1985" s="31">
        <f>Z1986</f>
        <v>0</v>
      </c>
      <c r="AA1985" s="31">
        <f>AA1986</f>
        <v>0</v>
      </c>
      <c r="AB1985" s="31">
        <f>AB1986</f>
        <v>0</v>
      </c>
      <c r="AC1985" s="31">
        <f t="shared" si="4637"/>
        <v>0</v>
      </c>
      <c r="AD1985" s="31">
        <f t="shared" si="4638"/>
        <v>271343</v>
      </c>
      <c r="AE1985" s="31">
        <f t="shared" si="4639"/>
        <v>0</v>
      </c>
      <c r="AF1985" s="31">
        <f>AF1986</f>
        <v>0</v>
      </c>
      <c r="AG1985" s="31">
        <f t="shared" si="4640"/>
        <v>0</v>
      </c>
      <c r="AH1985" s="31">
        <f t="shared" si="4641"/>
        <v>271343</v>
      </c>
      <c r="AI1985" s="31">
        <f t="shared" si="4642"/>
        <v>0</v>
      </c>
      <c r="AJ1985" s="31">
        <f>AJ1986</f>
        <v>0</v>
      </c>
      <c r="AK1985" s="31">
        <f>AK1986</f>
        <v>0</v>
      </c>
      <c r="AL1985" s="31">
        <f>AL1986</f>
        <v>0</v>
      </c>
      <c r="AM1985" s="31">
        <f>AM1986</f>
        <v>0</v>
      </c>
      <c r="AN1985" s="31">
        <f>AN1986</f>
        <v>0</v>
      </c>
      <c r="AO1985" s="31">
        <f>AO1986</f>
        <v>0</v>
      </c>
      <c r="AP1985" s="31">
        <f>AP1986</f>
        <v>-271343</v>
      </c>
      <c r="AQ1985" s="31">
        <f>AQ1986</f>
        <v>0</v>
      </c>
      <c r="AR1985" s="31">
        <f>AR1986</f>
        <v>0</v>
      </c>
      <c r="AS1985" s="31">
        <f t="shared" si="4634"/>
        <v>0</v>
      </c>
      <c r="AT1985" s="31">
        <f t="shared" si="4635"/>
        <v>0</v>
      </c>
      <c r="AU1985" s="31">
        <f t="shared" si="4636"/>
        <v>0</v>
      </c>
      <c r="AV1985" s="31">
        <f>AV1986</f>
        <v>0</v>
      </c>
      <c r="AW1985" s="32">
        <v>0</v>
      </c>
      <c r="AX1985" s="32"/>
      <c r="AY1985" s="24"/>
      <c r="AZ1985" s="24"/>
      <c r="BA1985" s="24"/>
      <c r="BB1985" s="24"/>
      <c r="BC1985" s="24"/>
      <c r="BD1985" s="24"/>
      <c r="BE1985" s="24"/>
    </row>
    <row r="1986" s="24" customFormat="1" ht="30" hidden="1">
      <c r="A1986" s="29" t="s">
        <v>747</v>
      </c>
      <c r="B1986" s="29" t="s">
        <v>116</v>
      </c>
      <c r="C1986" s="29" t="s">
        <v>255</v>
      </c>
      <c r="D1986" s="29" t="s">
        <v>769</v>
      </c>
      <c r="E1986" s="29" t="s">
        <v>335</v>
      </c>
      <c r="F1986" s="30" t="s">
        <v>336</v>
      </c>
      <c r="G1986" s="31"/>
      <c r="H1986" s="31">
        <v>271343</v>
      </c>
      <c r="I1986" s="31"/>
      <c r="J1986" s="31"/>
      <c r="K1986" s="31"/>
      <c r="L1986" s="31"/>
      <c r="M1986" s="31">
        <f t="shared" si="4703"/>
        <v>0</v>
      </c>
      <c r="N1986" s="31">
        <f t="shared" si="4704"/>
        <v>271343</v>
      </c>
      <c r="O1986" s="31">
        <f t="shared" si="4705"/>
        <v>0</v>
      </c>
      <c r="P1986" s="31"/>
      <c r="Q1986" s="31"/>
      <c r="R1986" s="31"/>
      <c r="S1986" s="31"/>
      <c r="T1986" s="31"/>
      <c r="U1986" s="31"/>
      <c r="V1986" s="31"/>
      <c r="W1986" s="31"/>
      <c r="X1986" s="31"/>
      <c r="Y1986" s="31"/>
      <c r="Z1986" s="31"/>
      <c r="AA1986" s="31"/>
      <c r="AB1986" s="31"/>
      <c r="AC1986" s="31">
        <f t="shared" si="4637"/>
        <v>0</v>
      </c>
      <c r="AD1986" s="31">
        <f t="shared" si="4638"/>
        <v>271343</v>
      </c>
      <c r="AE1986" s="31">
        <f t="shared" si="4639"/>
        <v>0</v>
      </c>
      <c r="AF1986" s="31"/>
      <c r="AG1986" s="31">
        <f t="shared" si="4640"/>
        <v>0</v>
      </c>
      <c r="AH1986" s="31">
        <f t="shared" si="4641"/>
        <v>271343</v>
      </c>
      <c r="AI1986" s="31">
        <f t="shared" si="4642"/>
        <v>0</v>
      </c>
      <c r="AJ1986" s="31"/>
      <c r="AK1986" s="31"/>
      <c r="AL1986" s="31"/>
      <c r="AM1986" s="31"/>
      <c r="AN1986" s="31"/>
      <c r="AO1986" s="31"/>
      <c r="AP1986" s="31">
        <v>-271343</v>
      </c>
      <c r="AQ1986" s="31"/>
      <c r="AR1986" s="31"/>
      <c r="AS1986" s="31">
        <f t="shared" si="4634"/>
        <v>0</v>
      </c>
      <c r="AT1986" s="31">
        <f t="shared" si="4635"/>
        <v>0</v>
      </c>
      <c r="AU1986" s="31">
        <f t="shared" si="4636"/>
        <v>0</v>
      </c>
      <c r="AV1986" s="31"/>
      <c r="AW1986" s="32">
        <v>0</v>
      </c>
      <c r="AX1986" s="32"/>
      <c r="AY1986" s="24"/>
      <c r="AZ1986" s="24"/>
      <c r="BA1986" s="24"/>
      <c r="BB1986" s="24"/>
      <c r="BC1986" s="24"/>
      <c r="BD1986" s="24"/>
      <c r="BE1986" s="24"/>
    </row>
    <row r="1987" s="24" customFormat="1" ht="15">
      <c r="A1987" s="29" t="s">
        <v>747</v>
      </c>
      <c r="B1987" s="29" t="s">
        <v>116</v>
      </c>
      <c r="C1987" s="29" t="s">
        <v>255</v>
      </c>
      <c r="D1987" s="29" t="s">
        <v>771</v>
      </c>
      <c r="E1987" s="36"/>
      <c r="F1987" s="30" t="s">
        <v>772</v>
      </c>
      <c r="G1987" s="31">
        <f>G1988</f>
        <v>133193.20000000001</v>
      </c>
      <c r="H1987" s="31">
        <f>H1988</f>
        <v>0</v>
      </c>
      <c r="I1987" s="31">
        <f>I1988</f>
        <v>0</v>
      </c>
      <c r="J1987" s="31">
        <f>J1988</f>
        <v>0</v>
      </c>
      <c r="K1987" s="31">
        <f>K1988</f>
        <v>0</v>
      </c>
      <c r="L1987" s="31">
        <f>L1988</f>
        <v>0</v>
      </c>
      <c r="M1987" s="31">
        <f t="shared" si="4703"/>
        <v>133193.20000000001</v>
      </c>
      <c r="N1987" s="31">
        <f t="shared" si="4704"/>
        <v>0</v>
      </c>
      <c r="O1987" s="31">
        <f t="shared" si="4705"/>
        <v>0</v>
      </c>
      <c r="P1987" s="31">
        <f>P1988</f>
        <v>0</v>
      </c>
      <c r="Q1987" s="31">
        <f>Q1988</f>
        <v>0</v>
      </c>
      <c r="R1987" s="31">
        <f>R1988</f>
        <v>0</v>
      </c>
      <c r="S1987" s="31">
        <f>S1988</f>
        <v>0</v>
      </c>
      <c r="T1987" s="31">
        <f>T1988</f>
        <v>0</v>
      </c>
      <c r="U1987" s="31">
        <f>U1988</f>
        <v>0</v>
      </c>
      <c r="V1987" s="31">
        <f>V1988</f>
        <v>0</v>
      </c>
      <c r="W1987" s="31">
        <f>W1988</f>
        <v>0</v>
      </c>
      <c r="X1987" s="31">
        <f>X1988</f>
        <v>0</v>
      </c>
      <c r="Y1987" s="31">
        <f>Y1988</f>
        <v>0</v>
      </c>
      <c r="Z1987" s="31">
        <f>Z1988</f>
        <v>0</v>
      </c>
      <c r="AA1987" s="31">
        <f>AA1988</f>
        <v>0</v>
      </c>
      <c r="AB1987" s="31">
        <f>AB1988</f>
        <v>0</v>
      </c>
      <c r="AC1987" s="31">
        <f t="shared" si="4637"/>
        <v>133193.20000000001</v>
      </c>
      <c r="AD1987" s="31">
        <f t="shared" si="4638"/>
        <v>0</v>
      </c>
      <c r="AE1987" s="31">
        <f t="shared" si="4639"/>
        <v>0</v>
      </c>
      <c r="AF1987" s="31">
        <f>AF1988</f>
        <v>0</v>
      </c>
      <c r="AG1987" s="31">
        <f t="shared" si="4640"/>
        <v>133193.20000000001</v>
      </c>
      <c r="AH1987" s="31">
        <f t="shared" si="4641"/>
        <v>0</v>
      </c>
      <c r="AI1987" s="31">
        <f t="shared" si="4642"/>
        <v>0</v>
      </c>
      <c r="AJ1987" s="31">
        <f>AJ1988</f>
        <v>0</v>
      </c>
      <c r="AK1987" s="31">
        <f>AK1988</f>
        <v>0</v>
      </c>
      <c r="AL1987" s="31">
        <f>AL1988</f>
        <v>0</v>
      </c>
      <c r="AM1987" s="31">
        <f>AM1988</f>
        <v>-95306.899999999994</v>
      </c>
      <c r="AN1987" s="31">
        <f>AN1988</f>
        <v>0</v>
      </c>
      <c r="AO1987" s="31">
        <f>AO1988</f>
        <v>0</v>
      </c>
      <c r="AP1987" s="31">
        <f>AP1988</f>
        <v>257381.96400000001</v>
      </c>
      <c r="AQ1987" s="31">
        <f>AQ1988</f>
        <v>0</v>
      </c>
      <c r="AR1987" s="31">
        <f>AR1988</f>
        <v>0</v>
      </c>
      <c r="AS1987" s="31">
        <f t="shared" si="4634"/>
        <v>37886.300000000017</v>
      </c>
      <c r="AT1987" s="31">
        <f t="shared" si="4635"/>
        <v>257381.96400000001</v>
      </c>
      <c r="AU1987" s="31">
        <f t="shared" si="4636"/>
        <v>0</v>
      </c>
      <c r="AV1987" s="31">
        <f>AV1988</f>
        <v>0</v>
      </c>
      <c r="AW1987" s="32"/>
      <c r="AX1987" s="32"/>
      <c r="AY1987" s="24"/>
      <c r="AZ1987" s="24"/>
      <c r="BA1987" s="24"/>
      <c r="BB1987" s="24"/>
      <c r="BC1987" s="24"/>
      <c r="BD1987" s="24"/>
      <c r="BE1987" s="24"/>
    </row>
    <row r="1988" s="24" customFormat="1" ht="30">
      <c r="A1988" s="29" t="s">
        <v>747</v>
      </c>
      <c r="B1988" s="29" t="s">
        <v>116</v>
      </c>
      <c r="C1988" s="29" t="s">
        <v>255</v>
      </c>
      <c r="D1988" s="29" t="s">
        <v>771</v>
      </c>
      <c r="E1988" s="29" t="s">
        <v>335</v>
      </c>
      <c r="F1988" s="30" t="s">
        <v>336</v>
      </c>
      <c r="G1988" s="31">
        <v>133193.20000000001</v>
      </c>
      <c r="H1988" s="31"/>
      <c r="I1988" s="31"/>
      <c r="J1988" s="31"/>
      <c r="K1988" s="31"/>
      <c r="L1988" s="31"/>
      <c r="M1988" s="31">
        <f t="shared" si="4703"/>
        <v>133193.20000000001</v>
      </c>
      <c r="N1988" s="31">
        <f t="shared" si="4704"/>
        <v>0</v>
      </c>
      <c r="O1988" s="31">
        <f t="shared" si="4705"/>
        <v>0</v>
      </c>
      <c r="P1988" s="31"/>
      <c r="Q1988" s="31"/>
      <c r="R1988" s="31"/>
      <c r="S1988" s="31"/>
      <c r="T1988" s="31"/>
      <c r="U1988" s="31"/>
      <c r="V1988" s="31"/>
      <c r="W1988" s="31"/>
      <c r="X1988" s="31"/>
      <c r="Y1988" s="31"/>
      <c r="Z1988" s="31"/>
      <c r="AA1988" s="31"/>
      <c r="AB1988" s="31"/>
      <c r="AC1988" s="31">
        <f t="shared" si="4637"/>
        <v>133193.20000000001</v>
      </c>
      <c r="AD1988" s="31">
        <f t="shared" si="4638"/>
        <v>0</v>
      </c>
      <c r="AE1988" s="31">
        <f t="shared" si="4639"/>
        <v>0</v>
      </c>
      <c r="AF1988" s="31"/>
      <c r="AG1988" s="31">
        <f t="shared" si="4640"/>
        <v>133193.20000000001</v>
      </c>
      <c r="AH1988" s="31">
        <f t="shared" si="4641"/>
        <v>0</v>
      </c>
      <c r="AI1988" s="31">
        <f t="shared" si="4642"/>
        <v>0</v>
      </c>
      <c r="AJ1988" s="31"/>
      <c r="AK1988" s="31"/>
      <c r="AL1988" s="31"/>
      <c r="AM1988" s="31">
        <v>-95306.899999999994</v>
      </c>
      <c r="AN1988" s="31"/>
      <c r="AO1988" s="31"/>
      <c r="AP1988" s="31">
        <v>257381.96400000001</v>
      </c>
      <c r="AQ1988" s="31"/>
      <c r="AR1988" s="31"/>
      <c r="AS1988" s="31">
        <f t="shared" si="4634"/>
        <v>37886.300000000017</v>
      </c>
      <c r="AT1988" s="31">
        <f t="shared" si="4635"/>
        <v>257381.96400000001</v>
      </c>
      <c r="AU1988" s="31">
        <f t="shared" si="4636"/>
        <v>0</v>
      </c>
      <c r="AV1988" s="31"/>
      <c r="AW1988" s="32"/>
      <c r="AX1988" s="32"/>
      <c r="AY1988" s="24"/>
      <c r="AZ1988" s="24"/>
      <c r="BA1988" s="24"/>
      <c r="BB1988" s="24"/>
      <c r="BC1988" s="24"/>
      <c r="BD1988" s="24"/>
      <c r="BE1988" s="24"/>
    </row>
    <row r="1989" s="24" customFormat="1" ht="30">
      <c r="A1989" s="29" t="s">
        <v>747</v>
      </c>
      <c r="B1989" s="29" t="s">
        <v>116</v>
      </c>
      <c r="C1989" s="29" t="s">
        <v>255</v>
      </c>
      <c r="D1989" s="29" t="s">
        <v>773</v>
      </c>
      <c r="E1989" s="36"/>
      <c r="F1989" s="30" t="s">
        <v>774</v>
      </c>
      <c r="G1989" s="31">
        <f>G1990</f>
        <v>29234.799999999999</v>
      </c>
      <c r="H1989" s="31">
        <f>H1990</f>
        <v>0</v>
      </c>
      <c r="I1989" s="31">
        <f>I1990</f>
        <v>0</v>
      </c>
      <c r="J1989" s="31">
        <f>J1990</f>
        <v>0</v>
      </c>
      <c r="K1989" s="31">
        <f>K1990</f>
        <v>0</v>
      </c>
      <c r="L1989" s="31">
        <f>L1990</f>
        <v>0</v>
      </c>
      <c r="M1989" s="31">
        <f t="shared" si="4703"/>
        <v>29234.799999999999</v>
      </c>
      <c r="N1989" s="31">
        <f t="shared" si="4704"/>
        <v>0</v>
      </c>
      <c r="O1989" s="31">
        <f t="shared" si="4705"/>
        <v>0</v>
      </c>
      <c r="P1989" s="31">
        <f>P1990</f>
        <v>0</v>
      </c>
      <c r="Q1989" s="31">
        <f>Q1990</f>
        <v>0</v>
      </c>
      <c r="R1989" s="31">
        <f>R1990</f>
        <v>0</v>
      </c>
      <c r="S1989" s="31">
        <f>S1990</f>
        <v>0</v>
      </c>
      <c r="T1989" s="31">
        <f>T1990</f>
        <v>0</v>
      </c>
      <c r="U1989" s="31">
        <f>U1990</f>
        <v>0</v>
      </c>
      <c r="V1989" s="31">
        <f>V1990</f>
        <v>0</v>
      </c>
      <c r="W1989" s="31">
        <f>W1990</f>
        <v>0</v>
      </c>
      <c r="X1989" s="31">
        <f>X1990</f>
        <v>0</v>
      </c>
      <c r="Y1989" s="31">
        <f>Y1990</f>
        <v>0</v>
      </c>
      <c r="Z1989" s="31">
        <f>Z1990</f>
        <v>0</v>
      </c>
      <c r="AA1989" s="31">
        <f>AA1990</f>
        <v>0</v>
      </c>
      <c r="AB1989" s="31">
        <f>AB1990</f>
        <v>0</v>
      </c>
      <c r="AC1989" s="31">
        <f t="shared" si="4637"/>
        <v>29234.799999999999</v>
      </c>
      <c r="AD1989" s="31">
        <f t="shared" si="4638"/>
        <v>0</v>
      </c>
      <c r="AE1989" s="31">
        <f t="shared" si="4639"/>
        <v>0</v>
      </c>
      <c r="AF1989" s="31">
        <f>AF1990</f>
        <v>0</v>
      </c>
      <c r="AG1989" s="31">
        <f t="shared" si="4640"/>
        <v>29234.799999999999</v>
      </c>
      <c r="AH1989" s="31">
        <f t="shared" si="4641"/>
        <v>0</v>
      </c>
      <c r="AI1989" s="31">
        <f t="shared" si="4642"/>
        <v>0</v>
      </c>
      <c r="AJ1989" s="31">
        <f>AJ1990</f>
        <v>0</v>
      </c>
      <c r="AK1989" s="31">
        <f>AK1990</f>
        <v>0</v>
      </c>
      <c r="AL1989" s="31">
        <f>AL1990</f>
        <v>0</v>
      </c>
      <c r="AM1989" s="31">
        <f>AM1990</f>
        <v>-16354.799999999999</v>
      </c>
      <c r="AN1989" s="31">
        <f>AN1990</f>
        <v>0</v>
      </c>
      <c r="AO1989" s="31">
        <f>AO1990</f>
        <v>0</v>
      </c>
      <c r="AP1989" s="31">
        <f>AP1990</f>
        <v>0</v>
      </c>
      <c r="AQ1989" s="31">
        <f>AQ1990</f>
        <v>0</v>
      </c>
      <c r="AR1989" s="31">
        <f>AR1990</f>
        <v>0</v>
      </c>
      <c r="AS1989" s="31">
        <f t="shared" si="4634"/>
        <v>12880</v>
      </c>
      <c r="AT1989" s="31">
        <f t="shared" si="4635"/>
        <v>0</v>
      </c>
      <c r="AU1989" s="31">
        <f t="shared" si="4636"/>
        <v>0</v>
      </c>
      <c r="AV1989" s="31">
        <f>AV1990</f>
        <v>0</v>
      </c>
      <c r="AW1989" s="32"/>
      <c r="AX1989" s="32"/>
      <c r="AY1989" s="24"/>
      <c r="AZ1989" s="24"/>
      <c r="BA1989" s="24"/>
      <c r="BB1989" s="24"/>
      <c r="BC1989" s="24"/>
      <c r="BD1989" s="24"/>
      <c r="BE1989" s="24"/>
    </row>
    <row r="1990" s="24" customFormat="1" ht="30">
      <c r="A1990" s="29" t="s">
        <v>747</v>
      </c>
      <c r="B1990" s="29" t="s">
        <v>116</v>
      </c>
      <c r="C1990" s="29" t="s">
        <v>255</v>
      </c>
      <c r="D1990" s="29" t="s">
        <v>773</v>
      </c>
      <c r="E1990" s="29" t="s">
        <v>335</v>
      </c>
      <c r="F1990" s="30" t="s">
        <v>336</v>
      </c>
      <c r="G1990" s="31">
        <v>29234.799999999999</v>
      </c>
      <c r="H1990" s="31"/>
      <c r="I1990" s="31"/>
      <c r="J1990" s="31"/>
      <c r="K1990" s="31"/>
      <c r="L1990" s="31"/>
      <c r="M1990" s="31">
        <f t="shared" si="4703"/>
        <v>29234.799999999999</v>
      </c>
      <c r="N1990" s="31">
        <f t="shared" si="4704"/>
        <v>0</v>
      </c>
      <c r="O1990" s="31">
        <f t="shared" si="4705"/>
        <v>0</v>
      </c>
      <c r="P1990" s="31"/>
      <c r="Q1990" s="31"/>
      <c r="R1990" s="31"/>
      <c r="S1990" s="31"/>
      <c r="T1990" s="31"/>
      <c r="U1990" s="31"/>
      <c r="V1990" s="31"/>
      <c r="W1990" s="31"/>
      <c r="X1990" s="31"/>
      <c r="Y1990" s="31"/>
      <c r="Z1990" s="31"/>
      <c r="AA1990" s="31"/>
      <c r="AB1990" s="31"/>
      <c r="AC1990" s="31">
        <f t="shared" si="4637"/>
        <v>29234.799999999999</v>
      </c>
      <c r="AD1990" s="31">
        <f t="shared" si="4638"/>
        <v>0</v>
      </c>
      <c r="AE1990" s="31">
        <f t="shared" si="4639"/>
        <v>0</v>
      </c>
      <c r="AF1990" s="31"/>
      <c r="AG1990" s="31">
        <f t="shared" si="4640"/>
        <v>29234.799999999999</v>
      </c>
      <c r="AH1990" s="31">
        <f t="shared" si="4641"/>
        <v>0</v>
      </c>
      <c r="AI1990" s="31">
        <f t="shared" si="4642"/>
        <v>0</v>
      </c>
      <c r="AJ1990" s="31"/>
      <c r="AK1990" s="31"/>
      <c r="AL1990" s="31"/>
      <c r="AM1990" s="31">
        <v>-16354.799999999999</v>
      </c>
      <c r="AN1990" s="31"/>
      <c r="AO1990" s="31"/>
      <c r="AP1990" s="31"/>
      <c r="AQ1990" s="31"/>
      <c r="AR1990" s="31"/>
      <c r="AS1990" s="31">
        <f t="shared" si="4634"/>
        <v>12880</v>
      </c>
      <c r="AT1990" s="31">
        <f t="shared" si="4635"/>
        <v>0</v>
      </c>
      <c r="AU1990" s="31">
        <f t="shared" si="4636"/>
        <v>0</v>
      </c>
      <c r="AV1990" s="31"/>
      <c r="AW1990" s="32"/>
      <c r="AX1990" s="32"/>
      <c r="AY1990" s="24"/>
      <c r="AZ1990" s="24"/>
      <c r="BA1990" s="24"/>
      <c r="BB1990" s="24"/>
      <c r="BC1990" s="24"/>
      <c r="BD1990" s="24"/>
      <c r="BE1990" s="24"/>
    </row>
    <row r="1991" s="24" customFormat="1" ht="30">
      <c r="A1991" s="29" t="s">
        <v>747</v>
      </c>
      <c r="B1991" s="29" t="s">
        <v>116</v>
      </c>
      <c r="C1991" s="29" t="s">
        <v>255</v>
      </c>
      <c r="D1991" s="29" t="s">
        <v>775</v>
      </c>
      <c r="E1991" s="29"/>
      <c r="F1991" s="30" t="s">
        <v>776</v>
      </c>
      <c r="G1991" s="31"/>
      <c r="H1991" s="31"/>
      <c r="I1991" s="31"/>
      <c r="J1991" s="31"/>
      <c r="K1991" s="31"/>
      <c r="L1991" s="31"/>
      <c r="M1991" s="31"/>
      <c r="N1991" s="31"/>
      <c r="O1991" s="31"/>
      <c r="P1991" s="31">
        <f>P1992</f>
        <v>0</v>
      </c>
      <c r="Q1991" s="31">
        <f>Q1992</f>
        <v>0</v>
      </c>
      <c r="R1991" s="31">
        <f>R1992</f>
        <v>24687.203000000001</v>
      </c>
      <c r="S1991" s="31">
        <f>S1992</f>
        <v>0</v>
      </c>
      <c r="T1991" s="31">
        <f>T1992</f>
        <v>0</v>
      </c>
      <c r="U1991" s="31">
        <f>U1992</f>
        <v>0</v>
      </c>
      <c r="V1991" s="31">
        <f>V1992</f>
        <v>0</v>
      </c>
      <c r="W1991" s="31">
        <f>W1992</f>
        <v>0</v>
      </c>
      <c r="X1991" s="31">
        <f>X1992</f>
        <v>0</v>
      </c>
      <c r="Y1991" s="31">
        <f>Y1992</f>
        <v>0</v>
      </c>
      <c r="Z1991" s="31">
        <f>Z1992</f>
        <v>0</v>
      </c>
      <c r="AA1991" s="31">
        <f>AA1992</f>
        <v>0</v>
      </c>
      <c r="AB1991" s="31">
        <f>AB1992</f>
        <v>0</v>
      </c>
      <c r="AC1991" s="31">
        <f t="shared" si="4637"/>
        <v>24687.203000000001</v>
      </c>
      <c r="AD1991" s="31">
        <f t="shared" si="4638"/>
        <v>0</v>
      </c>
      <c r="AE1991" s="31">
        <f t="shared" si="4639"/>
        <v>0</v>
      </c>
      <c r="AF1991" s="31">
        <f>AF1992</f>
        <v>0</v>
      </c>
      <c r="AG1991" s="31">
        <f t="shared" si="4640"/>
        <v>24687.203000000001</v>
      </c>
      <c r="AH1991" s="31">
        <f t="shared" si="4641"/>
        <v>0</v>
      </c>
      <c r="AI1991" s="31">
        <f t="shared" si="4642"/>
        <v>0</v>
      </c>
      <c r="AJ1991" s="31">
        <f>AJ1992</f>
        <v>0</v>
      </c>
      <c r="AK1991" s="31">
        <f>AK1992</f>
        <v>0</v>
      </c>
      <c r="AL1991" s="31">
        <f>AL1992</f>
        <v>0</v>
      </c>
      <c r="AM1991" s="31">
        <f>AM1992</f>
        <v>63799.163</v>
      </c>
      <c r="AN1991" s="31">
        <f>AN1992</f>
        <v>0</v>
      </c>
      <c r="AO1991" s="31">
        <f>AO1992</f>
        <v>0</v>
      </c>
      <c r="AP1991" s="31">
        <f>AP1992</f>
        <v>0</v>
      </c>
      <c r="AQ1991" s="31">
        <f>AQ1992</f>
        <v>0</v>
      </c>
      <c r="AR1991" s="31">
        <f>AR1992</f>
        <v>0</v>
      </c>
      <c r="AS1991" s="31">
        <f t="shared" si="4634"/>
        <v>88486.366000000009</v>
      </c>
      <c r="AT1991" s="31">
        <f t="shared" si="4635"/>
        <v>0</v>
      </c>
      <c r="AU1991" s="31">
        <f t="shared" si="4636"/>
        <v>0</v>
      </c>
      <c r="AV1991" s="31">
        <f>AV1992</f>
        <v>0</v>
      </c>
      <c r="AW1991" s="32"/>
      <c r="AX1991" s="32"/>
      <c r="AY1991" s="24"/>
      <c r="AZ1991" s="24"/>
      <c r="BA1991" s="24"/>
      <c r="BB1991" s="24"/>
      <c r="BC1991" s="24"/>
      <c r="BD1991" s="24"/>
      <c r="BE1991" s="24"/>
    </row>
    <row r="1992" s="24" customFormat="1" ht="30">
      <c r="A1992" s="29" t="s">
        <v>747</v>
      </c>
      <c r="B1992" s="29" t="s">
        <v>116</v>
      </c>
      <c r="C1992" s="29" t="s">
        <v>255</v>
      </c>
      <c r="D1992" s="29" t="s">
        <v>775</v>
      </c>
      <c r="E1992" s="29" t="s">
        <v>335</v>
      </c>
      <c r="F1992" s="30" t="s">
        <v>336</v>
      </c>
      <c r="G1992" s="31"/>
      <c r="H1992" s="31"/>
      <c r="I1992" s="31"/>
      <c r="J1992" s="31"/>
      <c r="K1992" s="31"/>
      <c r="L1992" s="31"/>
      <c r="M1992" s="31"/>
      <c r="N1992" s="31"/>
      <c r="O1992" s="31"/>
      <c r="P1992" s="31"/>
      <c r="Q1992" s="31"/>
      <c r="R1992" s="31">
        <v>24687.203000000001</v>
      </c>
      <c r="S1992" s="31"/>
      <c r="T1992" s="31"/>
      <c r="U1992" s="31"/>
      <c r="V1992" s="31"/>
      <c r="W1992" s="31"/>
      <c r="X1992" s="31"/>
      <c r="Y1992" s="31"/>
      <c r="Z1992" s="31"/>
      <c r="AA1992" s="31"/>
      <c r="AB1992" s="31"/>
      <c r="AC1992" s="31">
        <f t="shared" si="4637"/>
        <v>24687.203000000001</v>
      </c>
      <c r="AD1992" s="31">
        <f t="shared" si="4638"/>
        <v>0</v>
      </c>
      <c r="AE1992" s="31">
        <f t="shared" si="4639"/>
        <v>0</v>
      </c>
      <c r="AF1992" s="31"/>
      <c r="AG1992" s="31">
        <f t="shared" si="4640"/>
        <v>24687.203000000001</v>
      </c>
      <c r="AH1992" s="31">
        <f t="shared" si="4641"/>
        <v>0</v>
      </c>
      <c r="AI1992" s="31">
        <f t="shared" si="4642"/>
        <v>0</v>
      </c>
      <c r="AJ1992" s="31"/>
      <c r="AK1992" s="31"/>
      <c r="AL1992" s="31"/>
      <c r="AM1992" s="31">
        <v>63799.163</v>
      </c>
      <c r="AN1992" s="31"/>
      <c r="AO1992" s="31"/>
      <c r="AP1992" s="31"/>
      <c r="AQ1992" s="31"/>
      <c r="AR1992" s="31"/>
      <c r="AS1992" s="31">
        <f t="shared" si="4634"/>
        <v>88486.366000000009</v>
      </c>
      <c r="AT1992" s="31">
        <f t="shared" si="4635"/>
        <v>0</v>
      </c>
      <c r="AU1992" s="31">
        <f t="shared" si="4636"/>
        <v>0</v>
      </c>
      <c r="AV1992" s="31"/>
      <c r="AW1992" s="32"/>
      <c r="AX1992" s="32"/>
      <c r="AY1992" s="24"/>
      <c r="AZ1992" s="24"/>
      <c r="BA1992" s="24"/>
      <c r="BB1992" s="24"/>
      <c r="BC1992" s="24"/>
      <c r="BD1992" s="24"/>
      <c r="BE1992" s="24"/>
    </row>
    <row r="1993" s="24" customFormat="1" ht="45">
      <c r="A1993" s="29" t="s">
        <v>747</v>
      </c>
      <c r="B1993" s="29" t="s">
        <v>116</v>
      </c>
      <c r="C1993" s="29" t="s">
        <v>255</v>
      </c>
      <c r="D1993" s="29" t="s">
        <v>777</v>
      </c>
      <c r="E1993" s="36"/>
      <c r="F1993" s="30" t="s">
        <v>778</v>
      </c>
      <c r="G1993" s="31">
        <f>G1994</f>
        <v>8904.5</v>
      </c>
      <c r="H1993" s="31">
        <f>H1994</f>
        <v>91187.899999999994</v>
      </c>
      <c r="I1993" s="31">
        <f>I1994</f>
        <v>0</v>
      </c>
      <c r="J1993" s="31">
        <f>J1994</f>
        <v>0</v>
      </c>
      <c r="K1993" s="31">
        <f>K1994</f>
        <v>0</v>
      </c>
      <c r="L1993" s="31">
        <f>L1994</f>
        <v>0</v>
      </c>
      <c r="M1993" s="31">
        <f t="shared" si="4703"/>
        <v>8904.5</v>
      </c>
      <c r="N1993" s="31">
        <f t="shared" si="4704"/>
        <v>91187.899999999994</v>
      </c>
      <c r="O1993" s="31">
        <f t="shared" si="4705"/>
        <v>0</v>
      </c>
      <c r="P1993" s="31">
        <f>P1994</f>
        <v>0</v>
      </c>
      <c r="Q1993" s="31">
        <f>Q1994</f>
        <v>0</v>
      </c>
      <c r="R1993" s="31">
        <f>R1994</f>
        <v>0</v>
      </c>
      <c r="S1993" s="31">
        <f>S1994</f>
        <v>0</v>
      </c>
      <c r="T1993" s="31">
        <f>T1994</f>
        <v>0</v>
      </c>
      <c r="U1993" s="31">
        <f>U1994</f>
        <v>0</v>
      </c>
      <c r="V1993" s="31">
        <f>V1994</f>
        <v>0</v>
      </c>
      <c r="W1993" s="31">
        <f>W1994</f>
        <v>0</v>
      </c>
      <c r="X1993" s="31">
        <f>X1994</f>
        <v>0</v>
      </c>
      <c r="Y1993" s="31">
        <f>Y1994</f>
        <v>0</v>
      </c>
      <c r="Z1993" s="31">
        <f>Z1994</f>
        <v>0</v>
      </c>
      <c r="AA1993" s="31">
        <f>AA1994</f>
        <v>0</v>
      </c>
      <c r="AB1993" s="31">
        <f>AB1994</f>
        <v>0</v>
      </c>
      <c r="AC1993" s="31">
        <f t="shared" si="4637"/>
        <v>8904.5</v>
      </c>
      <c r="AD1993" s="31">
        <f t="shared" si="4638"/>
        <v>91187.899999999994</v>
      </c>
      <c r="AE1993" s="31">
        <f t="shared" si="4639"/>
        <v>0</v>
      </c>
      <c r="AF1993" s="31">
        <f>AF1994</f>
        <v>0</v>
      </c>
      <c r="AG1993" s="31">
        <f t="shared" si="4640"/>
        <v>8904.5</v>
      </c>
      <c r="AH1993" s="31">
        <f t="shared" si="4641"/>
        <v>91187.899999999994</v>
      </c>
      <c r="AI1993" s="31">
        <f t="shared" si="4642"/>
        <v>0</v>
      </c>
      <c r="AJ1993" s="31">
        <f>AJ1994</f>
        <v>0</v>
      </c>
      <c r="AK1993" s="31">
        <f>AK1994</f>
        <v>0</v>
      </c>
      <c r="AL1993" s="31">
        <f>AL1994</f>
        <v>0</v>
      </c>
      <c r="AM1993" s="31">
        <f>AM1994</f>
        <v>0</v>
      </c>
      <c r="AN1993" s="31">
        <f>AN1994</f>
        <v>0</v>
      </c>
      <c r="AO1993" s="31">
        <f>AO1994</f>
        <v>0</v>
      </c>
      <c r="AP1993" s="31">
        <f>AP1994</f>
        <v>0</v>
      </c>
      <c r="AQ1993" s="31">
        <f>AQ1994</f>
        <v>0</v>
      </c>
      <c r="AR1993" s="31">
        <f>AR1994</f>
        <v>0</v>
      </c>
      <c r="AS1993" s="31">
        <f t="shared" si="4634"/>
        <v>8904.5</v>
      </c>
      <c r="AT1993" s="31">
        <f t="shared" si="4635"/>
        <v>91187.899999999994</v>
      </c>
      <c r="AU1993" s="31">
        <f t="shared" si="4636"/>
        <v>0</v>
      </c>
      <c r="AV1993" s="31">
        <f>AV1994</f>
        <v>0</v>
      </c>
      <c r="AW1993" s="32"/>
      <c r="AX1993" s="32"/>
      <c r="AY1993" s="24"/>
      <c r="AZ1993" s="24"/>
      <c r="BA1993" s="24"/>
      <c r="BB1993" s="24"/>
      <c r="BC1993" s="24"/>
      <c r="BD1993" s="24"/>
      <c r="BE1993" s="24"/>
    </row>
    <row r="1994" s="24" customFormat="1" ht="30">
      <c r="A1994" s="29" t="s">
        <v>747</v>
      </c>
      <c r="B1994" s="29" t="s">
        <v>116</v>
      </c>
      <c r="C1994" s="29" t="s">
        <v>255</v>
      </c>
      <c r="D1994" s="29" t="s">
        <v>777</v>
      </c>
      <c r="E1994" s="29" t="s">
        <v>335</v>
      </c>
      <c r="F1994" s="30" t="s">
        <v>336</v>
      </c>
      <c r="G1994" s="31">
        <v>8904.5</v>
      </c>
      <c r="H1994" s="31">
        <v>91187.899999999994</v>
      </c>
      <c r="I1994" s="31"/>
      <c r="J1994" s="31"/>
      <c r="K1994" s="31"/>
      <c r="L1994" s="31"/>
      <c r="M1994" s="31">
        <f t="shared" si="4703"/>
        <v>8904.5</v>
      </c>
      <c r="N1994" s="31">
        <f t="shared" si="4704"/>
        <v>91187.899999999994</v>
      </c>
      <c r="O1994" s="31">
        <f t="shared" si="4705"/>
        <v>0</v>
      </c>
      <c r="P1994" s="31"/>
      <c r="Q1994" s="31"/>
      <c r="R1994" s="31"/>
      <c r="S1994" s="31"/>
      <c r="T1994" s="31"/>
      <c r="U1994" s="31"/>
      <c r="V1994" s="31"/>
      <c r="W1994" s="31"/>
      <c r="X1994" s="31"/>
      <c r="Y1994" s="31"/>
      <c r="Z1994" s="31"/>
      <c r="AA1994" s="31"/>
      <c r="AB1994" s="31"/>
      <c r="AC1994" s="31">
        <f t="shared" si="4637"/>
        <v>8904.5</v>
      </c>
      <c r="AD1994" s="31">
        <f t="shared" si="4638"/>
        <v>91187.899999999994</v>
      </c>
      <c r="AE1994" s="31">
        <f t="shared" si="4639"/>
        <v>0</v>
      </c>
      <c r="AF1994" s="31"/>
      <c r="AG1994" s="31">
        <f t="shared" si="4640"/>
        <v>8904.5</v>
      </c>
      <c r="AH1994" s="31">
        <f t="shared" si="4641"/>
        <v>91187.899999999994</v>
      </c>
      <c r="AI1994" s="31">
        <f t="shared" si="4642"/>
        <v>0</v>
      </c>
      <c r="AJ1994" s="31"/>
      <c r="AK1994" s="31"/>
      <c r="AL1994" s="31"/>
      <c r="AM1994" s="31"/>
      <c r="AN1994" s="31"/>
      <c r="AO1994" s="31"/>
      <c r="AP1994" s="31"/>
      <c r="AQ1994" s="31"/>
      <c r="AR1994" s="31"/>
      <c r="AS1994" s="31">
        <f t="shared" si="4634"/>
        <v>8904.5</v>
      </c>
      <c r="AT1994" s="31">
        <f t="shared" si="4635"/>
        <v>91187.899999999994</v>
      </c>
      <c r="AU1994" s="31">
        <f t="shared" si="4636"/>
        <v>0</v>
      </c>
      <c r="AV1994" s="31"/>
      <c r="AW1994" s="32"/>
      <c r="AX1994" s="32"/>
      <c r="AY1994" s="24"/>
      <c r="AZ1994" s="24"/>
      <c r="BA1994" s="24"/>
      <c r="BB1994" s="24"/>
      <c r="BC1994" s="24"/>
      <c r="BD1994" s="24"/>
      <c r="BE1994" s="24"/>
    </row>
    <row r="1995" s="24" customFormat="1" ht="45">
      <c r="A1995" s="29" t="s">
        <v>747</v>
      </c>
      <c r="B1995" s="29" t="s">
        <v>116</v>
      </c>
      <c r="C1995" s="29" t="s">
        <v>255</v>
      </c>
      <c r="D1995" s="29" t="s">
        <v>779</v>
      </c>
      <c r="E1995" s="36"/>
      <c r="F1995" s="30" t="s">
        <v>780</v>
      </c>
      <c r="G1995" s="31">
        <f>G1996</f>
        <v>124696.8</v>
      </c>
      <c r="H1995" s="31">
        <f>H1996</f>
        <v>0</v>
      </c>
      <c r="I1995" s="31">
        <f>I1996</f>
        <v>0</v>
      </c>
      <c r="J1995" s="31">
        <f>J1996</f>
        <v>0</v>
      </c>
      <c r="K1995" s="31">
        <f>K1996</f>
        <v>0</v>
      </c>
      <c r="L1995" s="31">
        <f>L1996</f>
        <v>0</v>
      </c>
      <c r="M1995" s="31">
        <f t="shared" si="4703"/>
        <v>124696.8</v>
      </c>
      <c r="N1995" s="31">
        <f t="shared" si="4704"/>
        <v>0</v>
      </c>
      <c r="O1995" s="31">
        <f t="shared" si="4705"/>
        <v>0</v>
      </c>
      <c r="P1995" s="31">
        <f>P1996</f>
        <v>0</v>
      </c>
      <c r="Q1995" s="31">
        <f>Q1996</f>
        <v>0</v>
      </c>
      <c r="R1995" s="31">
        <f>R1996</f>
        <v>0</v>
      </c>
      <c r="S1995" s="31">
        <f>S1996</f>
        <v>0</v>
      </c>
      <c r="T1995" s="31">
        <f>T1996</f>
        <v>0</v>
      </c>
      <c r="U1995" s="31">
        <f>U1996</f>
        <v>0</v>
      </c>
      <c r="V1995" s="31">
        <f>V1996</f>
        <v>0</v>
      </c>
      <c r="W1995" s="31">
        <f>W1996</f>
        <v>0</v>
      </c>
      <c r="X1995" s="31">
        <f>X1996</f>
        <v>0</v>
      </c>
      <c r="Y1995" s="31">
        <f>Y1996</f>
        <v>0</v>
      </c>
      <c r="Z1995" s="31">
        <f>Z1996</f>
        <v>0</v>
      </c>
      <c r="AA1995" s="31">
        <f>AA1996</f>
        <v>0</v>
      </c>
      <c r="AB1995" s="31">
        <f>AB1996</f>
        <v>0</v>
      </c>
      <c r="AC1995" s="31">
        <f t="shared" si="4637"/>
        <v>124696.8</v>
      </c>
      <c r="AD1995" s="31">
        <f t="shared" si="4638"/>
        <v>0</v>
      </c>
      <c r="AE1995" s="31">
        <f t="shared" si="4639"/>
        <v>0</v>
      </c>
      <c r="AF1995" s="31">
        <f>AF1996</f>
        <v>0</v>
      </c>
      <c r="AG1995" s="31">
        <f t="shared" si="4640"/>
        <v>124696.8</v>
      </c>
      <c r="AH1995" s="31">
        <f t="shared" si="4641"/>
        <v>0</v>
      </c>
      <c r="AI1995" s="31">
        <f t="shared" si="4642"/>
        <v>0</v>
      </c>
      <c r="AJ1995" s="31">
        <f>AJ1996</f>
        <v>0</v>
      </c>
      <c r="AK1995" s="31">
        <f>AK1996</f>
        <v>0</v>
      </c>
      <c r="AL1995" s="31">
        <f>AL1996</f>
        <v>0</v>
      </c>
      <c r="AM1995" s="31">
        <f>AM1996</f>
        <v>0</v>
      </c>
      <c r="AN1995" s="31">
        <f>AN1996</f>
        <v>0</v>
      </c>
      <c r="AO1995" s="31">
        <f>AO1996</f>
        <v>0</v>
      </c>
      <c r="AP1995" s="31">
        <f>AP1996</f>
        <v>0</v>
      </c>
      <c r="AQ1995" s="31">
        <f>AQ1996</f>
        <v>0</v>
      </c>
      <c r="AR1995" s="31">
        <f>AR1996</f>
        <v>0</v>
      </c>
      <c r="AS1995" s="31">
        <f t="shared" si="4634"/>
        <v>124696.8</v>
      </c>
      <c r="AT1995" s="31">
        <f t="shared" si="4635"/>
        <v>0</v>
      </c>
      <c r="AU1995" s="31">
        <f t="shared" si="4636"/>
        <v>0</v>
      </c>
      <c r="AV1995" s="31">
        <f>AV1996</f>
        <v>0</v>
      </c>
      <c r="AW1995" s="32"/>
      <c r="AX1995" s="32"/>
      <c r="AY1995" s="24"/>
      <c r="AZ1995" s="24"/>
      <c r="BA1995" s="24"/>
      <c r="BB1995" s="24"/>
      <c r="BC1995" s="24"/>
      <c r="BD1995" s="24"/>
      <c r="BE1995" s="24"/>
    </row>
    <row r="1996" s="24" customFormat="1" ht="30">
      <c r="A1996" s="29" t="s">
        <v>747</v>
      </c>
      <c r="B1996" s="29" t="s">
        <v>116</v>
      </c>
      <c r="C1996" s="29" t="s">
        <v>255</v>
      </c>
      <c r="D1996" s="29" t="s">
        <v>779</v>
      </c>
      <c r="E1996" s="29" t="s">
        <v>335</v>
      </c>
      <c r="F1996" s="30" t="s">
        <v>336</v>
      </c>
      <c r="G1996" s="31">
        <v>124696.8</v>
      </c>
      <c r="H1996" s="31"/>
      <c r="I1996" s="31"/>
      <c r="J1996" s="31"/>
      <c r="K1996" s="31"/>
      <c r="L1996" s="31"/>
      <c r="M1996" s="31">
        <f t="shared" si="4703"/>
        <v>124696.8</v>
      </c>
      <c r="N1996" s="31">
        <f t="shared" si="4704"/>
        <v>0</v>
      </c>
      <c r="O1996" s="31">
        <f t="shared" si="4705"/>
        <v>0</v>
      </c>
      <c r="P1996" s="31"/>
      <c r="Q1996" s="31"/>
      <c r="R1996" s="31"/>
      <c r="S1996" s="31"/>
      <c r="T1996" s="31"/>
      <c r="U1996" s="31"/>
      <c r="V1996" s="31"/>
      <c r="W1996" s="31"/>
      <c r="X1996" s="31"/>
      <c r="Y1996" s="31"/>
      <c r="Z1996" s="31"/>
      <c r="AA1996" s="31"/>
      <c r="AB1996" s="31"/>
      <c r="AC1996" s="31">
        <f t="shared" si="4637"/>
        <v>124696.8</v>
      </c>
      <c r="AD1996" s="31">
        <f t="shared" si="4638"/>
        <v>0</v>
      </c>
      <c r="AE1996" s="31">
        <f t="shared" si="4639"/>
        <v>0</v>
      </c>
      <c r="AF1996" s="31"/>
      <c r="AG1996" s="31">
        <f t="shared" si="4640"/>
        <v>124696.8</v>
      </c>
      <c r="AH1996" s="31">
        <f t="shared" si="4641"/>
        <v>0</v>
      </c>
      <c r="AI1996" s="31">
        <f t="shared" si="4642"/>
        <v>0</v>
      </c>
      <c r="AJ1996" s="31"/>
      <c r="AK1996" s="31"/>
      <c r="AL1996" s="31"/>
      <c r="AM1996" s="31"/>
      <c r="AN1996" s="31"/>
      <c r="AO1996" s="31"/>
      <c r="AP1996" s="31"/>
      <c r="AQ1996" s="31"/>
      <c r="AR1996" s="31"/>
      <c r="AS1996" s="31">
        <f t="shared" si="4634"/>
        <v>124696.8</v>
      </c>
      <c r="AT1996" s="31">
        <f t="shared" si="4635"/>
        <v>0</v>
      </c>
      <c r="AU1996" s="31">
        <f t="shared" si="4636"/>
        <v>0</v>
      </c>
      <c r="AV1996" s="31"/>
      <c r="AW1996" s="32"/>
      <c r="AX1996" s="32"/>
      <c r="AY1996" s="24"/>
      <c r="AZ1996" s="24"/>
      <c r="BA1996" s="24"/>
      <c r="BB1996" s="24"/>
      <c r="BC1996" s="24"/>
      <c r="BD1996" s="24"/>
      <c r="BE1996" s="24"/>
    </row>
    <row r="1997" s="24" customFormat="1" ht="30">
      <c r="A1997" s="29" t="s">
        <v>747</v>
      </c>
      <c r="B1997" s="29" t="s">
        <v>116</v>
      </c>
      <c r="C1997" s="29" t="s">
        <v>255</v>
      </c>
      <c r="D1997" s="29" t="s">
        <v>781</v>
      </c>
      <c r="E1997" s="29"/>
      <c r="F1997" s="30" t="s">
        <v>782</v>
      </c>
      <c r="G1997" s="31">
        <f>G1998</f>
        <v>61100.199999999997</v>
      </c>
      <c r="H1997" s="31">
        <f>H1998</f>
        <v>0</v>
      </c>
      <c r="I1997" s="31">
        <f>I1998</f>
        <v>0</v>
      </c>
      <c r="J1997" s="31">
        <f>J1998</f>
        <v>-2593.1999999999998</v>
      </c>
      <c r="K1997" s="31">
        <f>K1998</f>
        <v>0</v>
      </c>
      <c r="L1997" s="31">
        <f>L1998</f>
        <v>0</v>
      </c>
      <c r="M1997" s="31">
        <f t="shared" si="4703"/>
        <v>58507</v>
      </c>
      <c r="N1997" s="31">
        <f t="shared" si="4704"/>
        <v>0</v>
      </c>
      <c r="O1997" s="31">
        <f t="shared" si="4705"/>
        <v>0</v>
      </c>
      <c r="P1997" s="31">
        <f>P1998</f>
        <v>0</v>
      </c>
      <c r="Q1997" s="31">
        <f>Q1998</f>
        <v>0</v>
      </c>
      <c r="R1997" s="31">
        <f>R1998</f>
        <v>0</v>
      </c>
      <c r="S1997" s="31">
        <f>S1998</f>
        <v>0</v>
      </c>
      <c r="T1997" s="31">
        <f>T1998</f>
        <v>0</v>
      </c>
      <c r="U1997" s="31">
        <f>U1998</f>
        <v>0</v>
      </c>
      <c r="V1997" s="31">
        <f>V1998</f>
        <v>0</v>
      </c>
      <c r="W1997" s="31">
        <f>W1998</f>
        <v>0</v>
      </c>
      <c r="X1997" s="31">
        <f>X1998</f>
        <v>0</v>
      </c>
      <c r="Y1997" s="31">
        <f>Y1998</f>
        <v>0</v>
      </c>
      <c r="Z1997" s="31">
        <f>Z1998</f>
        <v>0</v>
      </c>
      <c r="AA1997" s="31">
        <f>AA1998</f>
        <v>0</v>
      </c>
      <c r="AB1997" s="31">
        <f>AB1998</f>
        <v>0</v>
      </c>
      <c r="AC1997" s="31">
        <f t="shared" si="4637"/>
        <v>58507</v>
      </c>
      <c r="AD1997" s="31">
        <f t="shared" si="4638"/>
        <v>0</v>
      </c>
      <c r="AE1997" s="31">
        <f t="shared" si="4639"/>
        <v>0</v>
      </c>
      <c r="AF1997" s="31">
        <f>AF1998</f>
        <v>0</v>
      </c>
      <c r="AG1997" s="31">
        <f t="shared" si="4640"/>
        <v>58507</v>
      </c>
      <c r="AH1997" s="31">
        <f t="shared" si="4641"/>
        <v>0</v>
      </c>
      <c r="AI1997" s="31">
        <f t="shared" si="4642"/>
        <v>0</v>
      </c>
      <c r="AJ1997" s="31">
        <f>AJ1998</f>
        <v>0</v>
      </c>
      <c r="AK1997" s="31">
        <f>AK1998</f>
        <v>0</v>
      </c>
      <c r="AL1997" s="31">
        <f>AL1998</f>
        <v>0</v>
      </c>
      <c r="AM1997" s="31">
        <f>AM1998</f>
        <v>-58507</v>
      </c>
      <c r="AN1997" s="31">
        <f>AN1998</f>
        <v>0</v>
      </c>
      <c r="AO1997" s="31">
        <f>AO1998</f>
        <v>0</v>
      </c>
      <c r="AP1997" s="31">
        <f>AP1998</f>
        <v>66970.600999999995</v>
      </c>
      <c r="AQ1997" s="31">
        <f>AQ1998</f>
        <v>0</v>
      </c>
      <c r="AR1997" s="31">
        <f>AR1998</f>
        <v>0</v>
      </c>
      <c r="AS1997" s="31">
        <f t="shared" si="4634"/>
        <v>0</v>
      </c>
      <c r="AT1997" s="31">
        <f t="shared" si="4635"/>
        <v>66970.600999999995</v>
      </c>
      <c r="AU1997" s="31">
        <f t="shared" si="4636"/>
        <v>0</v>
      </c>
      <c r="AV1997" s="31">
        <f>AV1998</f>
        <v>0</v>
      </c>
      <c r="AW1997" s="32"/>
      <c r="AX1997" s="32"/>
      <c r="AY1997" s="24"/>
      <c r="AZ1997" s="24"/>
      <c r="BA1997" s="24"/>
      <c r="BB1997" s="24"/>
      <c r="BC1997" s="24"/>
      <c r="BD1997" s="24"/>
      <c r="BE1997" s="24"/>
    </row>
    <row r="1998" s="24" customFormat="1" ht="30">
      <c r="A1998" s="29" t="s">
        <v>747</v>
      </c>
      <c r="B1998" s="29" t="s">
        <v>116</v>
      </c>
      <c r="C1998" s="29" t="s">
        <v>255</v>
      </c>
      <c r="D1998" s="29" t="s">
        <v>781</v>
      </c>
      <c r="E1998" s="29" t="s">
        <v>335</v>
      </c>
      <c r="F1998" s="30" t="s">
        <v>336</v>
      </c>
      <c r="G1998" s="31">
        <v>61100.199999999997</v>
      </c>
      <c r="H1998" s="31"/>
      <c r="I1998" s="31"/>
      <c r="J1998" s="33">
        <v>-2593.1999999999998</v>
      </c>
      <c r="K1998" s="31"/>
      <c r="L1998" s="31"/>
      <c r="M1998" s="31">
        <f t="shared" si="4703"/>
        <v>58507</v>
      </c>
      <c r="N1998" s="31">
        <f t="shared" si="4704"/>
        <v>0</v>
      </c>
      <c r="O1998" s="31">
        <f t="shared" si="4705"/>
        <v>0</v>
      </c>
      <c r="P1998" s="31"/>
      <c r="Q1998" s="31"/>
      <c r="R1998" s="31"/>
      <c r="S1998" s="31"/>
      <c r="T1998" s="31"/>
      <c r="U1998" s="31"/>
      <c r="V1998" s="31"/>
      <c r="W1998" s="31"/>
      <c r="X1998" s="31"/>
      <c r="Y1998" s="31"/>
      <c r="Z1998" s="31"/>
      <c r="AA1998" s="31"/>
      <c r="AB1998" s="31"/>
      <c r="AC1998" s="31">
        <f t="shared" si="4637"/>
        <v>58507</v>
      </c>
      <c r="AD1998" s="31">
        <f t="shared" si="4638"/>
        <v>0</v>
      </c>
      <c r="AE1998" s="31">
        <f t="shared" si="4639"/>
        <v>0</v>
      </c>
      <c r="AF1998" s="31"/>
      <c r="AG1998" s="31">
        <f t="shared" si="4640"/>
        <v>58507</v>
      </c>
      <c r="AH1998" s="31">
        <f t="shared" si="4641"/>
        <v>0</v>
      </c>
      <c r="AI1998" s="31">
        <f t="shared" si="4642"/>
        <v>0</v>
      </c>
      <c r="AJ1998" s="31"/>
      <c r="AK1998" s="31"/>
      <c r="AL1998" s="31"/>
      <c r="AM1998" s="31">
        <v>-58507</v>
      </c>
      <c r="AN1998" s="31"/>
      <c r="AO1998" s="31"/>
      <c r="AP1998" s="31">
        <v>66970.600999999995</v>
      </c>
      <c r="AQ1998" s="31"/>
      <c r="AR1998" s="31"/>
      <c r="AS1998" s="31">
        <f t="shared" si="4634"/>
        <v>0</v>
      </c>
      <c r="AT1998" s="31">
        <f t="shared" si="4635"/>
        <v>66970.600999999995</v>
      </c>
      <c r="AU1998" s="31">
        <f t="shared" si="4636"/>
        <v>0</v>
      </c>
      <c r="AV1998" s="31"/>
      <c r="AW1998" s="32"/>
      <c r="AX1998" s="32" t="s">
        <v>783</v>
      </c>
      <c r="AY1998" s="24"/>
      <c r="AZ1998" s="24"/>
      <c r="BA1998" s="24"/>
      <c r="BB1998" s="24"/>
      <c r="BC1998" s="24"/>
      <c r="BD1998" s="24"/>
      <c r="BE1998" s="24"/>
    </row>
    <row r="1999" s="24" customFormat="1" ht="45">
      <c r="A1999" s="29" t="s">
        <v>747</v>
      </c>
      <c r="B1999" s="29" t="s">
        <v>116</v>
      </c>
      <c r="C1999" s="29" t="s">
        <v>255</v>
      </c>
      <c r="D1999" s="29" t="s">
        <v>784</v>
      </c>
      <c r="E1999" s="29"/>
      <c r="F1999" s="30" t="s">
        <v>785</v>
      </c>
      <c r="G1999" s="31">
        <f>G2000</f>
        <v>14907.1</v>
      </c>
      <c r="H1999" s="31">
        <f>H2000</f>
        <v>0</v>
      </c>
      <c r="I1999" s="31">
        <f>I2000</f>
        <v>0</v>
      </c>
      <c r="J1999" s="31">
        <f>J2000</f>
        <v>0</v>
      </c>
      <c r="K1999" s="31">
        <f>K2000</f>
        <v>0</v>
      </c>
      <c r="L1999" s="31">
        <f>L2000</f>
        <v>0</v>
      </c>
      <c r="M1999" s="31">
        <f t="shared" si="4703"/>
        <v>14907.1</v>
      </c>
      <c r="N1999" s="31">
        <f t="shared" si="4704"/>
        <v>0</v>
      </c>
      <c r="O1999" s="31">
        <f t="shared" si="4705"/>
        <v>0</v>
      </c>
      <c r="P1999" s="31">
        <f>P2000</f>
        <v>0</v>
      </c>
      <c r="Q1999" s="31">
        <f>Q2000</f>
        <v>0</v>
      </c>
      <c r="R1999" s="31">
        <f>R2000</f>
        <v>0</v>
      </c>
      <c r="S1999" s="31">
        <f>S2000</f>
        <v>0</v>
      </c>
      <c r="T1999" s="31">
        <f>T2000</f>
        <v>0</v>
      </c>
      <c r="U1999" s="31">
        <f>U2000</f>
        <v>0</v>
      </c>
      <c r="V1999" s="31">
        <f>V2000</f>
        <v>0</v>
      </c>
      <c r="W1999" s="31">
        <f>W2000</f>
        <v>0</v>
      </c>
      <c r="X1999" s="31">
        <f>X2000</f>
        <v>0</v>
      </c>
      <c r="Y1999" s="31">
        <f>Y2000</f>
        <v>0</v>
      </c>
      <c r="Z1999" s="31">
        <f>Z2000</f>
        <v>0</v>
      </c>
      <c r="AA1999" s="31">
        <f>AA2000</f>
        <v>0</v>
      </c>
      <c r="AB1999" s="31">
        <f>AB2000</f>
        <v>0</v>
      </c>
      <c r="AC1999" s="31">
        <f t="shared" si="4637"/>
        <v>14907.1</v>
      </c>
      <c r="AD1999" s="31">
        <f t="shared" si="4638"/>
        <v>0</v>
      </c>
      <c r="AE1999" s="31">
        <f t="shared" si="4639"/>
        <v>0</v>
      </c>
      <c r="AF1999" s="31">
        <f>AF2000</f>
        <v>0</v>
      </c>
      <c r="AG1999" s="31">
        <f t="shared" si="4640"/>
        <v>14907.1</v>
      </c>
      <c r="AH1999" s="31">
        <f t="shared" si="4641"/>
        <v>0</v>
      </c>
      <c r="AI1999" s="31">
        <f t="shared" si="4642"/>
        <v>0</v>
      </c>
      <c r="AJ1999" s="31">
        <f>AJ2000</f>
        <v>0</v>
      </c>
      <c r="AK1999" s="31">
        <f>AK2000</f>
        <v>0</v>
      </c>
      <c r="AL1999" s="31">
        <f>AL2000</f>
        <v>0</v>
      </c>
      <c r="AM1999" s="31">
        <f>AM2000</f>
        <v>0</v>
      </c>
      <c r="AN1999" s="31">
        <f>AN2000</f>
        <v>0</v>
      </c>
      <c r="AO1999" s="31">
        <f>AO2000</f>
        <v>0</v>
      </c>
      <c r="AP1999" s="31">
        <f>AP2000</f>
        <v>0</v>
      </c>
      <c r="AQ1999" s="31">
        <f>AQ2000</f>
        <v>0</v>
      </c>
      <c r="AR1999" s="31">
        <f>AR2000</f>
        <v>0</v>
      </c>
      <c r="AS1999" s="31">
        <f t="shared" si="4634"/>
        <v>14907.1</v>
      </c>
      <c r="AT1999" s="31">
        <f t="shared" si="4635"/>
        <v>0</v>
      </c>
      <c r="AU1999" s="31">
        <f t="shared" si="4636"/>
        <v>0</v>
      </c>
      <c r="AV1999" s="31">
        <f>AV2000</f>
        <v>0</v>
      </c>
      <c r="AW1999" s="32"/>
      <c r="AX1999" s="32"/>
      <c r="AY1999" s="24"/>
      <c r="AZ1999" s="24"/>
      <c r="BA1999" s="24"/>
      <c r="BB1999" s="24"/>
      <c r="BC1999" s="24"/>
      <c r="BD1999" s="24"/>
      <c r="BE1999" s="24"/>
    </row>
    <row r="2000" s="24" customFormat="1" ht="30">
      <c r="A2000" s="29" t="s">
        <v>747</v>
      </c>
      <c r="B2000" s="29" t="s">
        <v>116</v>
      </c>
      <c r="C2000" s="29" t="s">
        <v>255</v>
      </c>
      <c r="D2000" s="29" t="s">
        <v>784</v>
      </c>
      <c r="E2000" s="29" t="s">
        <v>335</v>
      </c>
      <c r="F2000" s="30" t="s">
        <v>336</v>
      </c>
      <c r="G2000" s="31">
        <v>14907.1</v>
      </c>
      <c r="H2000" s="31"/>
      <c r="I2000" s="31"/>
      <c r="J2000" s="31"/>
      <c r="K2000" s="31"/>
      <c r="L2000" s="31"/>
      <c r="M2000" s="31">
        <f t="shared" si="4703"/>
        <v>14907.1</v>
      </c>
      <c r="N2000" s="31">
        <f t="shared" si="4704"/>
        <v>0</v>
      </c>
      <c r="O2000" s="31">
        <f t="shared" si="4705"/>
        <v>0</v>
      </c>
      <c r="P2000" s="31"/>
      <c r="Q2000" s="31"/>
      <c r="R2000" s="31"/>
      <c r="S2000" s="31"/>
      <c r="T2000" s="31"/>
      <c r="U2000" s="31"/>
      <c r="V2000" s="31"/>
      <c r="W2000" s="31"/>
      <c r="X2000" s="31"/>
      <c r="Y2000" s="31"/>
      <c r="Z2000" s="31"/>
      <c r="AA2000" s="31"/>
      <c r="AB2000" s="31"/>
      <c r="AC2000" s="31">
        <f t="shared" si="4637"/>
        <v>14907.1</v>
      </c>
      <c r="AD2000" s="31">
        <f t="shared" si="4638"/>
        <v>0</v>
      </c>
      <c r="AE2000" s="31">
        <f t="shared" si="4639"/>
        <v>0</v>
      </c>
      <c r="AF2000" s="31"/>
      <c r="AG2000" s="31">
        <f t="shared" si="4640"/>
        <v>14907.1</v>
      </c>
      <c r="AH2000" s="31">
        <f t="shared" si="4641"/>
        <v>0</v>
      </c>
      <c r="AI2000" s="31">
        <f t="shared" si="4642"/>
        <v>0</v>
      </c>
      <c r="AJ2000" s="31"/>
      <c r="AK2000" s="31"/>
      <c r="AL2000" s="31"/>
      <c r="AM2000" s="31"/>
      <c r="AN2000" s="31"/>
      <c r="AO2000" s="31"/>
      <c r="AP2000" s="31"/>
      <c r="AQ2000" s="31"/>
      <c r="AR2000" s="31"/>
      <c r="AS2000" s="31">
        <f t="shared" si="4634"/>
        <v>14907.1</v>
      </c>
      <c r="AT2000" s="31">
        <f t="shared" si="4635"/>
        <v>0</v>
      </c>
      <c r="AU2000" s="31">
        <f t="shared" si="4636"/>
        <v>0</v>
      </c>
      <c r="AV2000" s="31"/>
      <c r="AW2000" s="32"/>
      <c r="AX2000" s="32"/>
      <c r="AY2000" s="24"/>
      <c r="AZ2000" s="24"/>
      <c r="BA2000" s="24"/>
      <c r="BB2000" s="24"/>
      <c r="BC2000" s="24"/>
      <c r="BD2000" s="24"/>
      <c r="BE2000" s="24"/>
    </row>
    <row r="2001" s="24" customFormat="1" ht="45">
      <c r="A2001" s="29" t="s">
        <v>747</v>
      </c>
      <c r="B2001" s="29" t="s">
        <v>116</v>
      </c>
      <c r="C2001" s="29" t="s">
        <v>255</v>
      </c>
      <c r="D2001" s="29" t="s">
        <v>786</v>
      </c>
      <c r="E2001" s="29"/>
      <c r="F2001" s="30" t="s">
        <v>787</v>
      </c>
      <c r="G2001" s="31"/>
      <c r="H2001" s="31"/>
      <c r="I2001" s="31"/>
      <c r="J2001" s="31">
        <f>J2002</f>
        <v>17100</v>
      </c>
      <c r="K2001" s="31">
        <f>K2002</f>
        <v>0</v>
      </c>
      <c r="L2001" s="31">
        <f>L2002</f>
        <v>0</v>
      </c>
      <c r="M2001" s="31">
        <f t="shared" si="4703"/>
        <v>17100</v>
      </c>
      <c r="N2001" s="31">
        <f t="shared" si="4704"/>
        <v>0</v>
      </c>
      <c r="O2001" s="31">
        <f t="shared" si="4705"/>
        <v>0</v>
      </c>
      <c r="P2001" s="31">
        <f>P2002</f>
        <v>0</v>
      </c>
      <c r="Q2001" s="31">
        <f>Q2002</f>
        <v>0</v>
      </c>
      <c r="R2001" s="31">
        <f>R2002</f>
        <v>1250</v>
      </c>
      <c r="S2001" s="31">
        <f>S2002</f>
        <v>0</v>
      </c>
      <c r="T2001" s="31">
        <f>T2002</f>
        <v>0</v>
      </c>
      <c r="U2001" s="31">
        <f>U2002</f>
        <v>0</v>
      </c>
      <c r="V2001" s="31">
        <f>V2002</f>
        <v>0</v>
      </c>
      <c r="W2001" s="31">
        <f>W2002</f>
        <v>0</v>
      </c>
      <c r="X2001" s="31">
        <f>X2002</f>
        <v>0</v>
      </c>
      <c r="Y2001" s="31">
        <f>Y2002</f>
        <v>0</v>
      </c>
      <c r="Z2001" s="31">
        <f>Z2002</f>
        <v>0</v>
      </c>
      <c r="AA2001" s="31">
        <f>AA2002</f>
        <v>0</v>
      </c>
      <c r="AB2001" s="31">
        <f>AB2002</f>
        <v>0</v>
      </c>
      <c r="AC2001" s="31">
        <f t="shared" si="4637"/>
        <v>18350</v>
      </c>
      <c r="AD2001" s="31">
        <f t="shared" si="4638"/>
        <v>0</v>
      </c>
      <c r="AE2001" s="31">
        <f t="shared" si="4639"/>
        <v>0</v>
      </c>
      <c r="AF2001" s="31">
        <f>AF2002</f>
        <v>0</v>
      </c>
      <c r="AG2001" s="31">
        <f t="shared" si="4640"/>
        <v>18350</v>
      </c>
      <c r="AH2001" s="31">
        <f t="shared" si="4641"/>
        <v>0</v>
      </c>
      <c r="AI2001" s="31">
        <f t="shared" si="4642"/>
        <v>0</v>
      </c>
      <c r="AJ2001" s="31">
        <f>AJ2002</f>
        <v>0</v>
      </c>
      <c r="AK2001" s="31">
        <f>AK2002</f>
        <v>0</v>
      </c>
      <c r="AL2001" s="31">
        <f>AL2002</f>
        <v>0</v>
      </c>
      <c r="AM2001" s="31">
        <f>AM2002</f>
        <v>0</v>
      </c>
      <c r="AN2001" s="31">
        <f>AN2002</f>
        <v>0</v>
      </c>
      <c r="AO2001" s="31">
        <f>AO2002</f>
        <v>0</v>
      </c>
      <c r="AP2001" s="31">
        <f>AP2002</f>
        <v>0</v>
      </c>
      <c r="AQ2001" s="31">
        <f>AQ2002</f>
        <v>0</v>
      </c>
      <c r="AR2001" s="31">
        <f>AR2002</f>
        <v>0</v>
      </c>
      <c r="AS2001" s="31">
        <f t="shared" si="4634"/>
        <v>18350</v>
      </c>
      <c r="AT2001" s="31">
        <f t="shared" si="4635"/>
        <v>0</v>
      </c>
      <c r="AU2001" s="31">
        <f t="shared" si="4636"/>
        <v>0</v>
      </c>
      <c r="AV2001" s="31">
        <f>AV2002</f>
        <v>0</v>
      </c>
      <c r="AW2001" s="32"/>
      <c r="AX2001" s="32"/>
      <c r="AY2001" s="24"/>
      <c r="AZ2001" s="24"/>
      <c r="BA2001" s="24"/>
      <c r="BB2001" s="24"/>
      <c r="BC2001" s="24"/>
      <c r="BD2001" s="24"/>
      <c r="BE2001" s="24"/>
    </row>
    <row r="2002" s="24" customFormat="1" ht="15">
      <c r="A2002" s="29" t="s">
        <v>747</v>
      </c>
      <c r="B2002" s="29" t="s">
        <v>116</v>
      </c>
      <c r="C2002" s="29" t="s">
        <v>255</v>
      </c>
      <c r="D2002" s="29" t="s">
        <v>786</v>
      </c>
      <c r="E2002" s="29" t="s">
        <v>41</v>
      </c>
      <c r="F2002" s="30" t="s">
        <v>42</v>
      </c>
      <c r="G2002" s="31"/>
      <c r="H2002" s="31"/>
      <c r="I2002" s="31"/>
      <c r="J2002" s="31">
        <v>17100</v>
      </c>
      <c r="K2002" s="31"/>
      <c r="L2002" s="31"/>
      <c r="M2002" s="31">
        <f t="shared" si="4703"/>
        <v>17100</v>
      </c>
      <c r="N2002" s="31">
        <f t="shared" si="4704"/>
        <v>0</v>
      </c>
      <c r="O2002" s="31">
        <f t="shared" si="4705"/>
        <v>0</v>
      </c>
      <c r="P2002" s="31"/>
      <c r="Q2002" s="31"/>
      <c r="R2002" s="31">
        <v>1250</v>
      </c>
      <c r="S2002" s="31"/>
      <c r="T2002" s="31"/>
      <c r="U2002" s="31"/>
      <c r="V2002" s="31"/>
      <c r="W2002" s="31"/>
      <c r="X2002" s="31"/>
      <c r="Y2002" s="31"/>
      <c r="Z2002" s="31"/>
      <c r="AA2002" s="31"/>
      <c r="AB2002" s="31"/>
      <c r="AC2002" s="31">
        <f t="shared" si="4637"/>
        <v>18350</v>
      </c>
      <c r="AD2002" s="31">
        <f t="shared" si="4638"/>
        <v>0</v>
      </c>
      <c r="AE2002" s="31">
        <f t="shared" si="4639"/>
        <v>0</v>
      </c>
      <c r="AF2002" s="31"/>
      <c r="AG2002" s="31">
        <f t="shared" si="4640"/>
        <v>18350</v>
      </c>
      <c r="AH2002" s="31">
        <f t="shared" si="4641"/>
        <v>0</v>
      </c>
      <c r="AI2002" s="31">
        <f t="shared" si="4642"/>
        <v>0</v>
      </c>
      <c r="AJ2002" s="31"/>
      <c r="AK2002" s="31"/>
      <c r="AL2002" s="31"/>
      <c r="AM2002" s="31"/>
      <c r="AN2002" s="31"/>
      <c r="AO2002" s="31"/>
      <c r="AP2002" s="31"/>
      <c r="AQ2002" s="31"/>
      <c r="AR2002" s="31"/>
      <c r="AS2002" s="31">
        <f t="shared" si="4634"/>
        <v>18350</v>
      </c>
      <c r="AT2002" s="31">
        <f t="shared" si="4635"/>
        <v>0</v>
      </c>
      <c r="AU2002" s="31">
        <f t="shared" si="4636"/>
        <v>0</v>
      </c>
      <c r="AV2002" s="31"/>
      <c r="AW2002" s="32"/>
      <c r="AX2002" s="32">
        <v>45</v>
      </c>
      <c r="AY2002" s="24"/>
      <c r="AZ2002" s="24"/>
      <c r="BA2002" s="24"/>
      <c r="BB2002" s="24"/>
      <c r="BC2002" s="24"/>
      <c r="BD2002" s="24"/>
      <c r="BE2002" s="24"/>
    </row>
    <row r="2003" s="24" customFormat="1" ht="45">
      <c r="A2003" s="29" t="s">
        <v>747</v>
      </c>
      <c r="B2003" s="29" t="s">
        <v>116</v>
      </c>
      <c r="C2003" s="29" t="s">
        <v>255</v>
      </c>
      <c r="D2003" s="29" t="s">
        <v>788</v>
      </c>
      <c r="E2003" s="29"/>
      <c r="F2003" s="30" t="s">
        <v>789</v>
      </c>
      <c r="G2003" s="31">
        <f>G2004</f>
        <v>4995.6000000000004</v>
      </c>
      <c r="H2003" s="31">
        <f>H2004</f>
        <v>0</v>
      </c>
      <c r="I2003" s="31">
        <f>I2004</f>
        <v>0</v>
      </c>
      <c r="J2003" s="31">
        <f>J2004</f>
        <v>0</v>
      </c>
      <c r="K2003" s="31">
        <f>K2004</f>
        <v>0</v>
      </c>
      <c r="L2003" s="31">
        <f>L2004</f>
        <v>0</v>
      </c>
      <c r="M2003" s="31">
        <f t="shared" si="4703"/>
        <v>4995.6000000000004</v>
      </c>
      <c r="N2003" s="31">
        <f t="shared" si="4704"/>
        <v>0</v>
      </c>
      <c r="O2003" s="31">
        <f t="shared" si="4705"/>
        <v>0</v>
      </c>
      <c r="P2003" s="31">
        <f>P2004</f>
        <v>0</v>
      </c>
      <c r="Q2003" s="31">
        <f>Q2004</f>
        <v>0</v>
      </c>
      <c r="R2003" s="31">
        <f>R2004</f>
        <v>19133</v>
      </c>
      <c r="S2003" s="31">
        <f>S2004</f>
        <v>0</v>
      </c>
      <c r="T2003" s="31">
        <f>T2004</f>
        <v>0</v>
      </c>
      <c r="U2003" s="31">
        <f>U2004</f>
        <v>0</v>
      </c>
      <c r="V2003" s="31">
        <f>V2004</f>
        <v>0</v>
      </c>
      <c r="W2003" s="31">
        <f>W2004</f>
        <v>0</v>
      </c>
      <c r="X2003" s="31">
        <f>X2004</f>
        <v>0</v>
      </c>
      <c r="Y2003" s="31">
        <f>Y2004</f>
        <v>0</v>
      </c>
      <c r="Z2003" s="31">
        <f>Z2004</f>
        <v>0</v>
      </c>
      <c r="AA2003" s="31">
        <f>AA2004</f>
        <v>0</v>
      </c>
      <c r="AB2003" s="31">
        <f>AB2004</f>
        <v>0</v>
      </c>
      <c r="AC2003" s="31">
        <f t="shared" si="4637"/>
        <v>24128.599999999999</v>
      </c>
      <c r="AD2003" s="31">
        <f t="shared" si="4638"/>
        <v>0</v>
      </c>
      <c r="AE2003" s="31">
        <f t="shared" si="4639"/>
        <v>0</v>
      </c>
      <c r="AF2003" s="31">
        <f>AF2004</f>
        <v>0</v>
      </c>
      <c r="AG2003" s="31">
        <f t="shared" si="4640"/>
        <v>24128.599999999999</v>
      </c>
      <c r="AH2003" s="31">
        <f t="shared" si="4641"/>
        <v>0</v>
      </c>
      <c r="AI2003" s="31">
        <f t="shared" si="4642"/>
        <v>0</v>
      </c>
      <c r="AJ2003" s="31">
        <f>AJ2004</f>
        <v>0</v>
      </c>
      <c r="AK2003" s="31">
        <f>AK2004</f>
        <v>0</v>
      </c>
      <c r="AL2003" s="31">
        <f>AL2004</f>
        <v>0</v>
      </c>
      <c r="AM2003" s="31">
        <f>AM2004</f>
        <v>0</v>
      </c>
      <c r="AN2003" s="31">
        <f>AN2004</f>
        <v>0</v>
      </c>
      <c r="AO2003" s="31">
        <f>AO2004</f>
        <v>0</v>
      </c>
      <c r="AP2003" s="31">
        <f>AP2004</f>
        <v>0</v>
      </c>
      <c r="AQ2003" s="31">
        <f>AQ2004</f>
        <v>0</v>
      </c>
      <c r="AR2003" s="31">
        <f>AR2004</f>
        <v>0</v>
      </c>
      <c r="AS2003" s="31">
        <f t="shared" si="4634"/>
        <v>24128.599999999999</v>
      </c>
      <c r="AT2003" s="31">
        <f t="shared" si="4635"/>
        <v>0</v>
      </c>
      <c r="AU2003" s="31">
        <f t="shared" si="4636"/>
        <v>0</v>
      </c>
      <c r="AV2003" s="31">
        <f>AV2004</f>
        <v>0</v>
      </c>
      <c r="AW2003" s="32"/>
      <c r="AX2003" s="32"/>
      <c r="AY2003" s="24"/>
      <c r="AZ2003" s="24"/>
      <c r="BA2003" s="24"/>
      <c r="BB2003" s="24"/>
      <c r="BC2003" s="24"/>
      <c r="BD2003" s="24"/>
      <c r="BE2003" s="24"/>
    </row>
    <row r="2004" s="24" customFormat="1" ht="30">
      <c r="A2004" s="29" t="s">
        <v>747</v>
      </c>
      <c r="B2004" s="29" t="s">
        <v>116</v>
      </c>
      <c r="C2004" s="29" t="s">
        <v>255</v>
      </c>
      <c r="D2004" s="29" t="s">
        <v>788</v>
      </c>
      <c r="E2004" s="29" t="s">
        <v>335</v>
      </c>
      <c r="F2004" s="30" t="s">
        <v>336</v>
      </c>
      <c r="G2004" s="31">
        <v>4995.6000000000004</v>
      </c>
      <c r="H2004" s="31"/>
      <c r="I2004" s="31"/>
      <c r="J2004" s="31"/>
      <c r="K2004" s="31"/>
      <c r="L2004" s="31"/>
      <c r="M2004" s="31">
        <f t="shared" si="4703"/>
        <v>4995.6000000000004</v>
      </c>
      <c r="N2004" s="31">
        <f t="shared" si="4704"/>
        <v>0</v>
      </c>
      <c r="O2004" s="31">
        <f t="shared" si="4705"/>
        <v>0</v>
      </c>
      <c r="P2004" s="31"/>
      <c r="Q2004" s="31"/>
      <c r="R2004" s="31">
        <v>19133</v>
      </c>
      <c r="S2004" s="31"/>
      <c r="T2004" s="31"/>
      <c r="U2004" s="31"/>
      <c r="V2004" s="31"/>
      <c r="W2004" s="31"/>
      <c r="X2004" s="31"/>
      <c r="Y2004" s="31"/>
      <c r="Z2004" s="31"/>
      <c r="AA2004" s="31"/>
      <c r="AB2004" s="31"/>
      <c r="AC2004" s="31">
        <f t="shared" si="4637"/>
        <v>24128.599999999999</v>
      </c>
      <c r="AD2004" s="31">
        <f t="shared" si="4638"/>
        <v>0</v>
      </c>
      <c r="AE2004" s="31">
        <f t="shared" si="4639"/>
        <v>0</v>
      </c>
      <c r="AF2004" s="31"/>
      <c r="AG2004" s="31">
        <f t="shared" si="4640"/>
        <v>24128.599999999999</v>
      </c>
      <c r="AH2004" s="31">
        <f t="shared" si="4641"/>
        <v>0</v>
      </c>
      <c r="AI2004" s="31">
        <f t="shared" si="4642"/>
        <v>0</v>
      </c>
      <c r="AJ2004" s="31"/>
      <c r="AK2004" s="31"/>
      <c r="AL2004" s="31"/>
      <c r="AM2004" s="31"/>
      <c r="AN2004" s="31"/>
      <c r="AO2004" s="31"/>
      <c r="AP2004" s="31"/>
      <c r="AQ2004" s="31"/>
      <c r="AR2004" s="31"/>
      <c r="AS2004" s="31">
        <f t="shared" si="4634"/>
        <v>24128.599999999999</v>
      </c>
      <c r="AT2004" s="31">
        <f t="shared" si="4635"/>
        <v>0</v>
      </c>
      <c r="AU2004" s="31">
        <f t="shared" si="4636"/>
        <v>0</v>
      </c>
      <c r="AV2004" s="31"/>
      <c r="AW2004" s="32"/>
      <c r="AX2004" s="32"/>
      <c r="AY2004" s="24"/>
      <c r="AZ2004" s="24"/>
      <c r="BA2004" s="24"/>
      <c r="BB2004" s="24"/>
      <c r="BC2004" s="24"/>
      <c r="BD2004" s="24"/>
      <c r="BE2004" s="24"/>
    </row>
    <row r="2005" s="24" customFormat="1" ht="45">
      <c r="A2005" s="29" t="s">
        <v>747</v>
      </c>
      <c r="B2005" s="29" t="s">
        <v>116</v>
      </c>
      <c r="C2005" s="29" t="s">
        <v>255</v>
      </c>
      <c r="D2005" s="29" t="s">
        <v>790</v>
      </c>
      <c r="E2005" s="29"/>
      <c r="F2005" s="30" t="s">
        <v>791</v>
      </c>
      <c r="G2005" s="31"/>
      <c r="H2005" s="31"/>
      <c r="I2005" s="31"/>
      <c r="J2005" s="31">
        <f>J2006</f>
        <v>82610</v>
      </c>
      <c r="K2005" s="31">
        <f>K2006</f>
        <v>0</v>
      </c>
      <c r="L2005" s="31">
        <f>L2006</f>
        <v>0</v>
      </c>
      <c r="M2005" s="31">
        <f t="shared" si="4703"/>
        <v>82610</v>
      </c>
      <c r="N2005" s="31">
        <f t="shared" si="4704"/>
        <v>0</v>
      </c>
      <c r="O2005" s="31">
        <f t="shared" si="4705"/>
        <v>0</v>
      </c>
      <c r="P2005" s="31">
        <f>P2006</f>
        <v>0</v>
      </c>
      <c r="Q2005" s="31">
        <f>Q2006</f>
        <v>0</v>
      </c>
      <c r="R2005" s="31">
        <f>R2006</f>
        <v>0</v>
      </c>
      <c r="S2005" s="31">
        <f>S2006</f>
        <v>0</v>
      </c>
      <c r="T2005" s="31">
        <f>T2006</f>
        <v>0</v>
      </c>
      <c r="U2005" s="31">
        <f>U2006</f>
        <v>0</v>
      </c>
      <c r="V2005" s="31">
        <f>V2006</f>
        <v>0</v>
      </c>
      <c r="W2005" s="31">
        <f>W2006</f>
        <v>0</v>
      </c>
      <c r="X2005" s="31">
        <f>X2006</f>
        <v>0</v>
      </c>
      <c r="Y2005" s="31">
        <f>Y2006</f>
        <v>0</v>
      </c>
      <c r="Z2005" s="31">
        <f>Z2006</f>
        <v>0</v>
      </c>
      <c r="AA2005" s="31">
        <f>AA2006</f>
        <v>0</v>
      </c>
      <c r="AB2005" s="31">
        <f>AB2006</f>
        <v>0</v>
      </c>
      <c r="AC2005" s="31">
        <f t="shared" si="4637"/>
        <v>82610</v>
      </c>
      <c r="AD2005" s="31">
        <f t="shared" si="4638"/>
        <v>0</v>
      </c>
      <c r="AE2005" s="31">
        <f t="shared" si="4639"/>
        <v>0</v>
      </c>
      <c r="AF2005" s="31">
        <f>AF2006</f>
        <v>0</v>
      </c>
      <c r="AG2005" s="31">
        <f t="shared" si="4640"/>
        <v>82610</v>
      </c>
      <c r="AH2005" s="31">
        <f t="shared" si="4641"/>
        <v>0</v>
      </c>
      <c r="AI2005" s="31">
        <f t="shared" si="4642"/>
        <v>0</v>
      </c>
      <c r="AJ2005" s="31">
        <f>AJ2006</f>
        <v>0</v>
      </c>
      <c r="AK2005" s="31">
        <f>AK2006</f>
        <v>0</v>
      </c>
      <c r="AL2005" s="31">
        <f>AL2006</f>
        <v>0</v>
      </c>
      <c r="AM2005" s="31">
        <f>AM2006</f>
        <v>0</v>
      </c>
      <c r="AN2005" s="31">
        <f>AN2006</f>
        <v>0</v>
      </c>
      <c r="AO2005" s="31">
        <f>AO2006</f>
        <v>0</v>
      </c>
      <c r="AP2005" s="31">
        <f>AP2006</f>
        <v>0</v>
      </c>
      <c r="AQ2005" s="31">
        <f>AQ2006</f>
        <v>0</v>
      </c>
      <c r="AR2005" s="31">
        <f>AR2006</f>
        <v>0</v>
      </c>
      <c r="AS2005" s="31">
        <f t="shared" si="4634"/>
        <v>82610</v>
      </c>
      <c r="AT2005" s="31">
        <f t="shared" si="4635"/>
        <v>0</v>
      </c>
      <c r="AU2005" s="31">
        <f t="shared" si="4636"/>
        <v>0</v>
      </c>
      <c r="AV2005" s="31">
        <f>AV2006</f>
        <v>0</v>
      </c>
      <c r="AW2005" s="32"/>
      <c r="AX2005" s="32"/>
      <c r="AY2005" s="24"/>
      <c r="AZ2005" s="24"/>
      <c r="BA2005" s="24"/>
      <c r="BB2005" s="24"/>
      <c r="BC2005" s="24"/>
      <c r="BD2005" s="24"/>
      <c r="BE2005" s="24"/>
    </row>
    <row r="2006" s="24" customFormat="1" ht="30">
      <c r="A2006" s="29" t="s">
        <v>747</v>
      </c>
      <c r="B2006" s="29" t="s">
        <v>116</v>
      </c>
      <c r="C2006" s="29" t="s">
        <v>255</v>
      </c>
      <c r="D2006" s="29" t="s">
        <v>790</v>
      </c>
      <c r="E2006" s="29" t="s">
        <v>335</v>
      </c>
      <c r="F2006" s="30" t="s">
        <v>336</v>
      </c>
      <c r="G2006" s="31"/>
      <c r="H2006" s="31"/>
      <c r="I2006" s="31"/>
      <c r="J2006" s="33">
        <v>82610</v>
      </c>
      <c r="K2006" s="31"/>
      <c r="L2006" s="31"/>
      <c r="M2006" s="31">
        <f t="shared" si="4703"/>
        <v>82610</v>
      </c>
      <c r="N2006" s="31">
        <f t="shared" si="4704"/>
        <v>0</v>
      </c>
      <c r="O2006" s="31">
        <f t="shared" si="4705"/>
        <v>0</v>
      </c>
      <c r="P2006" s="31"/>
      <c r="Q2006" s="31"/>
      <c r="R2006" s="31"/>
      <c r="S2006" s="31"/>
      <c r="T2006" s="31"/>
      <c r="U2006" s="31"/>
      <c r="V2006" s="31"/>
      <c r="W2006" s="31"/>
      <c r="X2006" s="31"/>
      <c r="Y2006" s="31"/>
      <c r="Z2006" s="31"/>
      <c r="AA2006" s="31"/>
      <c r="AB2006" s="31"/>
      <c r="AC2006" s="31">
        <f t="shared" si="4637"/>
        <v>82610</v>
      </c>
      <c r="AD2006" s="31">
        <f t="shared" si="4638"/>
        <v>0</v>
      </c>
      <c r="AE2006" s="31">
        <f t="shared" si="4639"/>
        <v>0</v>
      </c>
      <c r="AF2006" s="31"/>
      <c r="AG2006" s="31">
        <f t="shared" si="4640"/>
        <v>82610</v>
      </c>
      <c r="AH2006" s="31">
        <f t="shared" si="4641"/>
        <v>0</v>
      </c>
      <c r="AI2006" s="31">
        <f t="shared" si="4642"/>
        <v>0</v>
      </c>
      <c r="AJ2006" s="31"/>
      <c r="AK2006" s="31"/>
      <c r="AL2006" s="31"/>
      <c r="AM2006" s="31"/>
      <c r="AN2006" s="31"/>
      <c r="AO2006" s="31"/>
      <c r="AP2006" s="31"/>
      <c r="AQ2006" s="31"/>
      <c r="AR2006" s="31"/>
      <c r="AS2006" s="31">
        <f t="shared" si="4634"/>
        <v>82610</v>
      </c>
      <c r="AT2006" s="31">
        <f t="shared" si="4635"/>
        <v>0</v>
      </c>
      <c r="AU2006" s="31">
        <f t="shared" si="4636"/>
        <v>0</v>
      </c>
      <c r="AV2006" s="31"/>
      <c r="AW2006" s="32"/>
      <c r="AX2006" s="32">
        <v>44</v>
      </c>
      <c r="AY2006" s="24"/>
      <c r="AZ2006" s="24"/>
      <c r="BA2006" s="24"/>
      <c r="BB2006" s="24"/>
      <c r="BC2006" s="24"/>
      <c r="BD2006" s="24"/>
      <c r="BE2006" s="24"/>
    </row>
    <row r="2007" s="24" customFormat="1" ht="30">
      <c r="A2007" s="29" t="s">
        <v>747</v>
      </c>
      <c r="B2007" s="29" t="s">
        <v>116</v>
      </c>
      <c r="C2007" s="29" t="s">
        <v>255</v>
      </c>
      <c r="D2007" s="29" t="s">
        <v>792</v>
      </c>
      <c r="E2007" s="29"/>
      <c r="F2007" s="30" t="s">
        <v>793</v>
      </c>
      <c r="G2007" s="31">
        <f>G2008</f>
        <v>0</v>
      </c>
      <c r="H2007" s="31">
        <f>H2008</f>
        <v>531902.90000000002</v>
      </c>
      <c r="I2007" s="31">
        <f>I2008</f>
        <v>0</v>
      </c>
      <c r="J2007" s="31">
        <f>J2008</f>
        <v>0</v>
      </c>
      <c r="K2007" s="31">
        <f>K2008</f>
        <v>0</v>
      </c>
      <c r="L2007" s="31">
        <f>L2008</f>
        <v>0</v>
      </c>
      <c r="M2007" s="31">
        <f t="shared" si="4703"/>
        <v>0</v>
      </c>
      <c r="N2007" s="31">
        <f t="shared" si="4704"/>
        <v>531902.90000000002</v>
      </c>
      <c r="O2007" s="31">
        <f t="shared" si="4705"/>
        <v>0</v>
      </c>
      <c r="P2007" s="31">
        <f>P2008</f>
        <v>0</v>
      </c>
      <c r="Q2007" s="31">
        <f>Q2008</f>
        <v>0</v>
      </c>
      <c r="R2007" s="31">
        <f>R2008</f>
        <v>0</v>
      </c>
      <c r="S2007" s="31">
        <f>S2008</f>
        <v>0</v>
      </c>
      <c r="T2007" s="31">
        <f>T2008</f>
        <v>0</v>
      </c>
      <c r="U2007" s="31">
        <f>U2008</f>
        <v>0</v>
      </c>
      <c r="V2007" s="31">
        <f>V2008</f>
        <v>0</v>
      </c>
      <c r="W2007" s="31">
        <f>W2008</f>
        <v>0</v>
      </c>
      <c r="X2007" s="31">
        <f>X2008</f>
        <v>0</v>
      </c>
      <c r="Y2007" s="31">
        <f>Y2008</f>
        <v>0</v>
      </c>
      <c r="Z2007" s="31">
        <f>Z2008</f>
        <v>0</v>
      </c>
      <c r="AA2007" s="31">
        <f>AA2008</f>
        <v>0</v>
      </c>
      <c r="AB2007" s="31">
        <f>AB2008</f>
        <v>0</v>
      </c>
      <c r="AC2007" s="31">
        <f t="shared" si="4637"/>
        <v>0</v>
      </c>
      <c r="AD2007" s="31">
        <f t="shared" si="4638"/>
        <v>531902.90000000002</v>
      </c>
      <c r="AE2007" s="31">
        <f t="shared" si="4639"/>
        <v>0</v>
      </c>
      <c r="AF2007" s="31">
        <f>AF2008</f>
        <v>0</v>
      </c>
      <c r="AG2007" s="31">
        <f t="shared" si="4640"/>
        <v>0</v>
      </c>
      <c r="AH2007" s="31">
        <f t="shared" si="4641"/>
        <v>531902.90000000002</v>
      </c>
      <c r="AI2007" s="31">
        <f t="shared" si="4642"/>
        <v>0</v>
      </c>
      <c r="AJ2007" s="31">
        <f>AJ2008</f>
        <v>0</v>
      </c>
      <c r="AK2007" s="31">
        <f>AK2008</f>
        <v>0</v>
      </c>
      <c r="AL2007" s="31">
        <f>AL2008</f>
        <v>0</v>
      </c>
      <c r="AM2007" s="31">
        <f>AM2008</f>
        <v>0</v>
      </c>
      <c r="AN2007" s="31">
        <f>AN2008</f>
        <v>0</v>
      </c>
      <c r="AO2007" s="31">
        <f>AO2008</f>
        <v>0</v>
      </c>
      <c r="AP2007" s="31">
        <f>AP2008</f>
        <v>-524152.33500000002</v>
      </c>
      <c r="AQ2007" s="31">
        <f>AQ2008</f>
        <v>0</v>
      </c>
      <c r="AR2007" s="31">
        <f>AR2008</f>
        <v>0</v>
      </c>
      <c r="AS2007" s="31">
        <f t="shared" si="4634"/>
        <v>0</v>
      </c>
      <c r="AT2007" s="31">
        <f t="shared" si="4635"/>
        <v>7750.5650000000023</v>
      </c>
      <c r="AU2007" s="31">
        <f t="shared" si="4636"/>
        <v>0</v>
      </c>
      <c r="AV2007" s="31">
        <f>AV2008</f>
        <v>0</v>
      </c>
      <c r="AW2007" s="32"/>
      <c r="AX2007" s="32"/>
      <c r="AY2007" s="24"/>
      <c r="AZ2007" s="24"/>
      <c r="BA2007" s="24"/>
      <c r="BB2007" s="24"/>
      <c r="BC2007" s="24"/>
      <c r="BD2007" s="24"/>
      <c r="BE2007" s="24"/>
    </row>
    <row r="2008" s="24" customFormat="1" ht="30">
      <c r="A2008" s="29" t="s">
        <v>747</v>
      </c>
      <c r="B2008" s="29" t="s">
        <v>116</v>
      </c>
      <c r="C2008" s="29" t="s">
        <v>255</v>
      </c>
      <c r="D2008" s="29" t="s">
        <v>792</v>
      </c>
      <c r="E2008" s="29" t="s">
        <v>335</v>
      </c>
      <c r="F2008" s="30" t="s">
        <v>336</v>
      </c>
      <c r="G2008" s="31"/>
      <c r="H2008" s="31">
        <v>531902.90000000002</v>
      </c>
      <c r="I2008" s="31"/>
      <c r="J2008" s="31"/>
      <c r="K2008" s="31"/>
      <c r="L2008" s="31"/>
      <c r="M2008" s="31">
        <f t="shared" si="4703"/>
        <v>0</v>
      </c>
      <c r="N2008" s="31">
        <f t="shared" si="4704"/>
        <v>531902.90000000002</v>
      </c>
      <c r="O2008" s="31">
        <f t="shared" si="4705"/>
        <v>0</v>
      </c>
      <c r="P2008" s="31"/>
      <c r="Q2008" s="31"/>
      <c r="R2008" s="31"/>
      <c r="S2008" s="31"/>
      <c r="T2008" s="31"/>
      <c r="U2008" s="31"/>
      <c r="V2008" s="31"/>
      <c r="W2008" s="31"/>
      <c r="X2008" s="31"/>
      <c r="Y2008" s="31"/>
      <c r="Z2008" s="31"/>
      <c r="AA2008" s="31"/>
      <c r="AB2008" s="31"/>
      <c r="AC2008" s="31">
        <f t="shared" si="4637"/>
        <v>0</v>
      </c>
      <c r="AD2008" s="31">
        <f t="shared" si="4638"/>
        <v>531902.90000000002</v>
      </c>
      <c r="AE2008" s="31">
        <f t="shared" si="4639"/>
        <v>0</v>
      </c>
      <c r="AF2008" s="31"/>
      <c r="AG2008" s="31">
        <f t="shared" si="4640"/>
        <v>0</v>
      </c>
      <c r="AH2008" s="31">
        <f t="shared" si="4641"/>
        <v>531902.90000000002</v>
      </c>
      <c r="AI2008" s="31">
        <f t="shared" si="4642"/>
        <v>0</v>
      </c>
      <c r="AJ2008" s="31"/>
      <c r="AK2008" s="31"/>
      <c r="AL2008" s="31"/>
      <c r="AM2008" s="31"/>
      <c r="AN2008" s="31"/>
      <c r="AO2008" s="31"/>
      <c r="AP2008" s="31">
        <v>-524152.33500000002</v>
      </c>
      <c r="AQ2008" s="31"/>
      <c r="AR2008" s="31"/>
      <c r="AS2008" s="31">
        <f t="shared" si="4634"/>
        <v>0</v>
      </c>
      <c r="AT2008" s="31">
        <f t="shared" si="4635"/>
        <v>7750.5650000000023</v>
      </c>
      <c r="AU2008" s="31">
        <f t="shared" si="4636"/>
        <v>0</v>
      </c>
      <c r="AV2008" s="31"/>
      <c r="AW2008" s="32"/>
      <c r="AX2008" s="32"/>
      <c r="AY2008" s="24"/>
      <c r="AZ2008" s="24"/>
      <c r="BA2008" s="24"/>
      <c r="BB2008" s="24"/>
      <c r="BC2008" s="24"/>
      <c r="BD2008" s="24"/>
      <c r="BE2008" s="24"/>
    </row>
    <row r="2009" s="24" customFormat="1" ht="45">
      <c r="A2009" s="29" t="s">
        <v>747</v>
      </c>
      <c r="B2009" s="29" t="s">
        <v>116</v>
      </c>
      <c r="C2009" s="29" t="s">
        <v>255</v>
      </c>
      <c r="D2009" s="29" t="s">
        <v>794</v>
      </c>
      <c r="E2009" s="29"/>
      <c r="F2009" s="30" t="s">
        <v>795</v>
      </c>
      <c r="G2009" s="31">
        <f>G2010</f>
        <v>98254</v>
      </c>
      <c r="H2009" s="31">
        <f>H2010</f>
        <v>0</v>
      </c>
      <c r="I2009" s="31">
        <f>I2010</f>
        <v>0</v>
      </c>
      <c r="J2009" s="31">
        <f>J2010</f>
        <v>0</v>
      </c>
      <c r="K2009" s="31">
        <f>K2010</f>
        <v>0</v>
      </c>
      <c r="L2009" s="31">
        <f>L2010</f>
        <v>0</v>
      </c>
      <c r="M2009" s="31">
        <f t="shared" si="4703"/>
        <v>98254</v>
      </c>
      <c r="N2009" s="31">
        <f t="shared" si="4704"/>
        <v>0</v>
      </c>
      <c r="O2009" s="31">
        <f t="shared" si="4705"/>
        <v>0</v>
      </c>
      <c r="P2009" s="31">
        <f>P2010</f>
        <v>0</v>
      </c>
      <c r="Q2009" s="31">
        <f>Q2010</f>
        <v>0</v>
      </c>
      <c r="R2009" s="31">
        <f>R2010</f>
        <v>0</v>
      </c>
      <c r="S2009" s="31">
        <f>S2010</f>
        <v>0</v>
      </c>
      <c r="T2009" s="31">
        <f>T2010</f>
        <v>0</v>
      </c>
      <c r="U2009" s="31">
        <f>U2010</f>
        <v>0</v>
      </c>
      <c r="V2009" s="31">
        <f>V2010</f>
        <v>0</v>
      </c>
      <c r="W2009" s="31">
        <f>W2010</f>
        <v>0</v>
      </c>
      <c r="X2009" s="31">
        <f>X2010</f>
        <v>0</v>
      </c>
      <c r="Y2009" s="31">
        <f>Y2010</f>
        <v>0</v>
      </c>
      <c r="Z2009" s="31">
        <f>Z2010</f>
        <v>0</v>
      </c>
      <c r="AA2009" s="31">
        <f>AA2010</f>
        <v>0</v>
      </c>
      <c r="AB2009" s="31">
        <f>AB2010</f>
        <v>0</v>
      </c>
      <c r="AC2009" s="31">
        <f t="shared" si="4637"/>
        <v>98254</v>
      </c>
      <c r="AD2009" s="31">
        <f t="shared" si="4638"/>
        <v>0</v>
      </c>
      <c r="AE2009" s="31">
        <f t="shared" si="4639"/>
        <v>0</v>
      </c>
      <c r="AF2009" s="31">
        <f>AF2010</f>
        <v>0</v>
      </c>
      <c r="AG2009" s="31">
        <f t="shared" si="4640"/>
        <v>98254</v>
      </c>
      <c r="AH2009" s="31">
        <f t="shared" si="4641"/>
        <v>0</v>
      </c>
      <c r="AI2009" s="31">
        <f t="shared" si="4642"/>
        <v>0</v>
      </c>
      <c r="AJ2009" s="31">
        <f>AJ2010</f>
        <v>0</v>
      </c>
      <c r="AK2009" s="31">
        <f>AK2010</f>
        <v>0</v>
      </c>
      <c r="AL2009" s="31">
        <f>AL2010</f>
        <v>0</v>
      </c>
      <c r="AM2009" s="31">
        <f>AM2010</f>
        <v>-98254</v>
      </c>
      <c r="AN2009" s="31">
        <f>AN2010</f>
        <v>0</v>
      </c>
      <c r="AO2009" s="31">
        <f>AO2010</f>
        <v>0</v>
      </c>
      <c r="AP2009" s="31">
        <f>AP2010</f>
        <v>98254</v>
      </c>
      <c r="AQ2009" s="31">
        <f>AQ2010</f>
        <v>0</v>
      </c>
      <c r="AR2009" s="31">
        <f>AR2010</f>
        <v>0</v>
      </c>
      <c r="AS2009" s="31">
        <f t="shared" si="4634"/>
        <v>0</v>
      </c>
      <c r="AT2009" s="31">
        <f t="shared" si="4635"/>
        <v>98254</v>
      </c>
      <c r="AU2009" s="31">
        <f t="shared" si="4636"/>
        <v>0</v>
      </c>
      <c r="AV2009" s="31">
        <f>AV2010</f>
        <v>0</v>
      </c>
      <c r="AW2009" s="32"/>
      <c r="AX2009" s="32"/>
      <c r="AY2009" s="24"/>
      <c r="AZ2009" s="24"/>
      <c r="BA2009" s="24"/>
      <c r="BB2009" s="24"/>
      <c r="BC2009" s="24"/>
      <c r="BD2009" s="24"/>
      <c r="BE2009" s="24"/>
    </row>
    <row r="2010" s="24" customFormat="1" ht="30">
      <c r="A2010" s="29" t="s">
        <v>747</v>
      </c>
      <c r="B2010" s="29" t="s">
        <v>116</v>
      </c>
      <c r="C2010" s="29" t="s">
        <v>255</v>
      </c>
      <c r="D2010" s="29" t="s">
        <v>794</v>
      </c>
      <c r="E2010" s="29" t="s">
        <v>335</v>
      </c>
      <c r="F2010" s="30" t="s">
        <v>336</v>
      </c>
      <c r="G2010" s="31">
        <v>98254</v>
      </c>
      <c r="H2010" s="31"/>
      <c r="I2010" s="31"/>
      <c r="J2010" s="31"/>
      <c r="K2010" s="31"/>
      <c r="L2010" s="31"/>
      <c r="M2010" s="31">
        <f t="shared" si="4703"/>
        <v>98254</v>
      </c>
      <c r="N2010" s="31">
        <f t="shared" si="4704"/>
        <v>0</v>
      </c>
      <c r="O2010" s="31">
        <f t="shared" si="4705"/>
        <v>0</v>
      </c>
      <c r="P2010" s="31"/>
      <c r="Q2010" s="31"/>
      <c r="R2010" s="31"/>
      <c r="S2010" s="31"/>
      <c r="T2010" s="31"/>
      <c r="U2010" s="31"/>
      <c r="V2010" s="31"/>
      <c r="W2010" s="31"/>
      <c r="X2010" s="31"/>
      <c r="Y2010" s="31"/>
      <c r="Z2010" s="31"/>
      <c r="AA2010" s="31"/>
      <c r="AB2010" s="31"/>
      <c r="AC2010" s="31">
        <f t="shared" si="4637"/>
        <v>98254</v>
      </c>
      <c r="AD2010" s="31">
        <f t="shared" si="4638"/>
        <v>0</v>
      </c>
      <c r="AE2010" s="31">
        <f t="shared" si="4639"/>
        <v>0</v>
      </c>
      <c r="AF2010" s="31"/>
      <c r="AG2010" s="31">
        <f t="shared" si="4640"/>
        <v>98254</v>
      </c>
      <c r="AH2010" s="31">
        <f t="shared" si="4641"/>
        <v>0</v>
      </c>
      <c r="AI2010" s="31">
        <f t="shared" si="4642"/>
        <v>0</v>
      </c>
      <c r="AJ2010" s="31"/>
      <c r="AK2010" s="31"/>
      <c r="AL2010" s="31"/>
      <c r="AM2010" s="31">
        <v>-98254</v>
      </c>
      <c r="AN2010" s="31"/>
      <c r="AO2010" s="31"/>
      <c r="AP2010" s="31">
        <v>98254</v>
      </c>
      <c r="AQ2010" s="31"/>
      <c r="AR2010" s="31"/>
      <c r="AS2010" s="31">
        <f t="shared" si="4634"/>
        <v>0</v>
      </c>
      <c r="AT2010" s="31">
        <f t="shared" si="4635"/>
        <v>98254</v>
      </c>
      <c r="AU2010" s="31">
        <f t="shared" si="4636"/>
        <v>0</v>
      </c>
      <c r="AV2010" s="31"/>
      <c r="AW2010" s="32"/>
      <c r="AX2010" s="32"/>
      <c r="AY2010" s="24"/>
      <c r="AZ2010" s="24"/>
      <c r="BA2010" s="24"/>
      <c r="BB2010" s="24"/>
      <c r="BC2010" s="24"/>
      <c r="BD2010" s="24"/>
      <c r="BE2010" s="24"/>
    </row>
    <row r="2011" s="24" customFormat="1" ht="30">
      <c r="A2011" s="29" t="s">
        <v>747</v>
      </c>
      <c r="B2011" s="29" t="s">
        <v>116</v>
      </c>
      <c r="C2011" s="29" t="s">
        <v>255</v>
      </c>
      <c r="D2011" s="29" t="s">
        <v>796</v>
      </c>
      <c r="E2011" s="29"/>
      <c r="F2011" s="30" t="s">
        <v>797</v>
      </c>
      <c r="G2011" s="31">
        <f>G2012</f>
        <v>3576.9000000000001</v>
      </c>
      <c r="H2011" s="31">
        <f>H2012</f>
        <v>0</v>
      </c>
      <c r="I2011" s="31">
        <f>I2012</f>
        <v>0</v>
      </c>
      <c r="J2011" s="31">
        <f>J2012</f>
        <v>0</v>
      </c>
      <c r="K2011" s="31">
        <f>K2012</f>
        <v>0</v>
      </c>
      <c r="L2011" s="31">
        <f>L2012</f>
        <v>0</v>
      </c>
      <c r="M2011" s="31">
        <f t="shared" si="4703"/>
        <v>3576.9000000000001</v>
      </c>
      <c r="N2011" s="31">
        <f t="shared" si="4704"/>
        <v>0</v>
      </c>
      <c r="O2011" s="31">
        <f t="shared" si="4705"/>
        <v>0</v>
      </c>
      <c r="P2011" s="31">
        <f>P2012</f>
        <v>0</v>
      </c>
      <c r="Q2011" s="31">
        <f>Q2012</f>
        <v>0</v>
      </c>
      <c r="R2011" s="31">
        <f>R2012</f>
        <v>0</v>
      </c>
      <c r="S2011" s="31">
        <f>S2012</f>
        <v>0</v>
      </c>
      <c r="T2011" s="31">
        <f>T2012</f>
        <v>0</v>
      </c>
      <c r="U2011" s="31">
        <f>U2012</f>
        <v>0</v>
      </c>
      <c r="V2011" s="31">
        <f>V2012</f>
        <v>0</v>
      </c>
      <c r="W2011" s="31">
        <f>W2012</f>
        <v>0</v>
      </c>
      <c r="X2011" s="31">
        <f>X2012</f>
        <v>0</v>
      </c>
      <c r="Y2011" s="31">
        <f>Y2012</f>
        <v>0</v>
      </c>
      <c r="Z2011" s="31">
        <f>Z2012</f>
        <v>0</v>
      </c>
      <c r="AA2011" s="31">
        <f>AA2012</f>
        <v>0</v>
      </c>
      <c r="AB2011" s="31">
        <f>AB2012</f>
        <v>0</v>
      </c>
      <c r="AC2011" s="31">
        <f t="shared" si="4637"/>
        <v>3576.9000000000001</v>
      </c>
      <c r="AD2011" s="31">
        <f t="shared" si="4638"/>
        <v>0</v>
      </c>
      <c r="AE2011" s="31">
        <f t="shared" si="4639"/>
        <v>0</v>
      </c>
      <c r="AF2011" s="31">
        <f>AF2012</f>
        <v>0</v>
      </c>
      <c r="AG2011" s="31">
        <f t="shared" si="4640"/>
        <v>3576.9000000000001</v>
      </c>
      <c r="AH2011" s="31">
        <f t="shared" si="4641"/>
        <v>0</v>
      </c>
      <c r="AI2011" s="31">
        <f t="shared" si="4642"/>
        <v>0</v>
      </c>
      <c r="AJ2011" s="31">
        <f>AJ2012</f>
        <v>0</v>
      </c>
      <c r="AK2011" s="31">
        <f>AK2012</f>
        <v>0</v>
      </c>
      <c r="AL2011" s="31">
        <f>AL2012</f>
        <v>0</v>
      </c>
      <c r="AM2011" s="31">
        <f>AM2012</f>
        <v>0</v>
      </c>
      <c r="AN2011" s="31">
        <f>AN2012</f>
        <v>0</v>
      </c>
      <c r="AO2011" s="31">
        <f>AO2012</f>
        <v>0</v>
      </c>
      <c r="AP2011" s="31">
        <f>AP2012</f>
        <v>0</v>
      </c>
      <c r="AQ2011" s="31">
        <f>AQ2012</f>
        <v>0</v>
      </c>
      <c r="AR2011" s="31">
        <f>AR2012</f>
        <v>0</v>
      </c>
      <c r="AS2011" s="31">
        <f t="shared" si="4634"/>
        <v>3576.9000000000001</v>
      </c>
      <c r="AT2011" s="31">
        <f t="shared" si="4635"/>
        <v>0</v>
      </c>
      <c r="AU2011" s="31">
        <f t="shared" si="4636"/>
        <v>0</v>
      </c>
      <c r="AV2011" s="31">
        <f>AV2012</f>
        <v>0</v>
      </c>
      <c r="AW2011" s="32"/>
      <c r="AX2011" s="32"/>
      <c r="AY2011" s="24"/>
      <c r="AZ2011" s="24"/>
      <c r="BA2011" s="24"/>
      <c r="BB2011" s="24"/>
      <c r="BC2011" s="24"/>
      <c r="BD2011" s="24"/>
      <c r="BE2011" s="24"/>
    </row>
    <row r="2012" s="24" customFormat="1" ht="30">
      <c r="A2012" s="29" t="s">
        <v>747</v>
      </c>
      <c r="B2012" s="29" t="s">
        <v>116</v>
      </c>
      <c r="C2012" s="29" t="s">
        <v>255</v>
      </c>
      <c r="D2012" s="29" t="s">
        <v>796</v>
      </c>
      <c r="E2012" s="29" t="s">
        <v>335</v>
      </c>
      <c r="F2012" s="30" t="s">
        <v>336</v>
      </c>
      <c r="G2012" s="31">
        <v>3576.9000000000001</v>
      </c>
      <c r="H2012" s="31"/>
      <c r="I2012" s="31"/>
      <c r="J2012" s="31"/>
      <c r="K2012" s="31"/>
      <c r="L2012" s="31"/>
      <c r="M2012" s="31">
        <f t="shared" si="4703"/>
        <v>3576.9000000000001</v>
      </c>
      <c r="N2012" s="31">
        <f t="shared" si="4704"/>
        <v>0</v>
      </c>
      <c r="O2012" s="31">
        <f t="shared" si="4705"/>
        <v>0</v>
      </c>
      <c r="P2012" s="31"/>
      <c r="Q2012" s="31"/>
      <c r="R2012" s="31"/>
      <c r="S2012" s="31"/>
      <c r="T2012" s="31"/>
      <c r="U2012" s="31"/>
      <c r="V2012" s="31"/>
      <c r="W2012" s="31"/>
      <c r="X2012" s="31"/>
      <c r="Y2012" s="31"/>
      <c r="Z2012" s="31"/>
      <c r="AA2012" s="31"/>
      <c r="AB2012" s="31"/>
      <c r="AC2012" s="31">
        <f t="shared" si="4637"/>
        <v>3576.9000000000001</v>
      </c>
      <c r="AD2012" s="31">
        <f t="shared" si="4638"/>
        <v>0</v>
      </c>
      <c r="AE2012" s="31">
        <f t="shared" si="4639"/>
        <v>0</v>
      </c>
      <c r="AF2012" s="31"/>
      <c r="AG2012" s="31">
        <f t="shared" si="4640"/>
        <v>3576.9000000000001</v>
      </c>
      <c r="AH2012" s="31">
        <f t="shared" si="4641"/>
        <v>0</v>
      </c>
      <c r="AI2012" s="31">
        <f t="shared" si="4642"/>
        <v>0</v>
      </c>
      <c r="AJ2012" s="31"/>
      <c r="AK2012" s="31"/>
      <c r="AL2012" s="31"/>
      <c r="AM2012" s="31"/>
      <c r="AN2012" s="31"/>
      <c r="AO2012" s="31"/>
      <c r="AP2012" s="31"/>
      <c r="AQ2012" s="31"/>
      <c r="AR2012" s="31"/>
      <c r="AS2012" s="31">
        <f t="shared" si="4634"/>
        <v>3576.9000000000001</v>
      </c>
      <c r="AT2012" s="31">
        <f t="shared" si="4635"/>
        <v>0</v>
      </c>
      <c r="AU2012" s="31">
        <f t="shared" si="4636"/>
        <v>0</v>
      </c>
      <c r="AV2012" s="31"/>
      <c r="AW2012" s="32"/>
      <c r="AX2012" s="32"/>
      <c r="AY2012" s="24"/>
      <c r="AZ2012" s="24"/>
      <c r="BA2012" s="24"/>
      <c r="BB2012" s="24"/>
      <c r="BC2012" s="24"/>
      <c r="BD2012" s="24"/>
      <c r="BE2012" s="24"/>
    </row>
    <row r="2013" s="24" customFormat="1" ht="30">
      <c r="A2013" s="29" t="s">
        <v>747</v>
      </c>
      <c r="B2013" s="29" t="s">
        <v>116</v>
      </c>
      <c r="C2013" s="29" t="s">
        <v>255</v>
      </c>
      <c r="D2013" s="29" t="s">
        <v>798</v>
      </c>
      <c r="E2013" s="36"/>
      <c r="F2013" s="30" t="s">
        <v>799</v>
      </c>
      <c r="G2013" s="31">
        <f t="shared" ref="G2013:G2017" si="4706">G2014</f>
        <v>137062.29999999999</v>
      </c>
      <c r="H2013" s="31">
        <f t="shared" ref="H2013:H2017" si="4707">H2014</f>
        <v>185486.10000000001</v>
      </c>
      <c r="I2013" s="31">
        <f t="shared" ref="I2013:I2017" si="4708">I2014</f>
        <v>180000</v>
      </c>
      <c r="J2013" s="31">
        <f t="shared" ref="J2013:J2017" si="4709">J2014</f>
        <v>0</v>
      </c>
      <c r="K2013" s="31">
        <f t="shared" ref="K2013:K2017" si="4710">K2014</f>
        <v>0</v>
      </c>
      <c r="L2013" s="31">
        <f t="shared" ref="L2013:L2017" si="4711">L2014</f>
        <v>0</v>
      </c>
      <c r="M2013" s="31">
        <f t="shared" si="4703"/>
        <v>137062.29999999999</v>
      </c>
      <c r="N2013" s="31">
        <f t="shared" si="4704"/>
        <v>185486.10000000001</v>
      </c>
      <c r="O2013" s="31">
        <f t="shared" si="4705"/>
        <v>180000</v>
      </c>
      <c r="P2013" s="31">
        <f t="shared" ref="P2013:P2017" si="4712">P2014</f>
        <v>0</v>
      </c>
      <c r="Q2013" s="31">
        <f t="shared" ref="Q2013:Q2017" si="4713">Q2014</f>
        <v>0</v>
      </c>
      <c r="R2013" s="31">
        <f t="shared" ref="R2013:R2017" si="4714">R2014</f>
        <v>0</v>
      </c>
      <c r="S2013" s="31">
        <f t="shared" ref="S2013:S2017" si="4715">S2014</f>
        <v>-20000</v>
      </c>
      <c r="T2013" s="31">
        <f t="shared" ref="T2013:T2017" si="4716">T2014</f>
        <v>0</v>
      </c>
      <c r="U2013" s="31">
        <f t="shared" ref="U2013:U2017" si="4717">U2014</f>
        <v>0</v>
      </c>
      <c r="V2013" s="31">
        <f t="shared" ref="V2013:V2017" si="4718">V2014</f>
        <v>0</v>
      </c>
      <c r="W2013" s="31">
        <f t="shared" ref="W2013:W2017" si="4719">W2014</f>
        <v>0</v>
      </c>
      <c r="X2013" s="31">
        <f t="shared" ref="X2013:X2017" si="4720">X2014</f>
        <v>0</v>
      </c>
      <c r="Y2013" s="31">
        <f t="shared" ref="Y2013:Y2017" si="4721">Y2014</f>
        <v>0</v>
      </c>
      <c r="Z2013" s="31">
        <f t="shared" ref="Z2013:Z2017" si="4722">Z2014</f>
        <v>0</v>
      </c>
      <c r="AA2013" s="31">
        <f t="shared" ref="AA2013:AA2017" si="4723">AA2014</f>
        <v>20000</v>
      </c>
      <c r="AB2013" s="31">
        <f t="shared" ref="AB2013:AB2017" si="4724">AB2014</f>
        <v>0</v>
      </c>
      <c r="AC2013" s="31">
        <f t="shared" si="4637"/>
        <v>117062.29999999999</v>
      </c>
      <c r="AD2013" s="31">
        <f t="shared" si="4638"/>
        <v>185486.10000000001</v>
      </c>
      <c r="AE2013" s="31">
        <f t="shared" si="4639"/>
        <v>200000</v>
      </c>
      <c r="AF2013" s="31">
        <f t="shared" ref="AF2013:AF2017" si="4725">AF2014</f>
        <v>0</v>
      </c>
      <c r="AG2013" s="31">
        <f t="shared" si="4640"/>
        <v>117062.29999999999</v>
      </c>
      <c r="AH2013" s="31">
        <f t="shared" si="4641"/>
        <v>185486.10000000001</v>
      </c>
      <c r="AI2013" s="31">
        <f t="shared" si="4642"/>
        <v>200000</v>
      </c>
      <c r="AJ2013" s="31">
        <f t="shared" ref="AJ2013:AJ2017" si="4726">AJ2014</f>
        <v>0</v>
      </c>
      <c r="AK2013" s="31">
        <f t="shared" ref="AK2013:AK2017" si="4727">AK2014</f>
        <v>0</v>
      </c>
      <c r="AL2013" s="31">
        <f t="shared" ref="AL2013:AL2017" si="4728">AL2014</f>
        <v>0</v>
      </c>
      <c r="AM2013" s="31">
        <f t="shared" ref="AM2013:AM2017" si="4729">AM2014</f>
        <v>0</v>
      </c>
      <c r="AN2013" s="31">
        <f t="shared" ref="AN2013:AN2017" si="4730">AN2014</f>
        <v>0</v>
      </c>
      <c r="AO2013" s="31">
        <f t="shared" ref="AO2013:AO2017" si="4731">AO2014</f>
        <v>0</v>
      </c>
      <c r="AP2013" s="31">
        <f t="shared" ref="AP2013:AP2017" si="4732">AP2014</f>
        <v>0</v>
      </c>
      <c r="AQ2013" s="31">
        <f t="shared" ref="AQ2013:AQ2017" si="4733">AQ2014</f>
        <v>0</v>
      </c>
      <c r="AR2013" s="31">
        <f t="shared" ref="AR2013:AR2017" si="4734">AR2014</f>
        <v>0</v>
      </c>
      <c r="AS2013" s="31">
        <f t="shared" si="4634"/>
        <v>117062.29999999999</v>
      </c>
      <c r="AT2013" s="31">
        <f t="shared" si="4635"/>
        <v>185486.10000000001</v>
      </c>
      <c r="AU2013" s="31">
        <f t="shared" si="4636"/>
        <v>200000</v>
      </c>
      <c r="AV2013" s="31">
        <f t="shared" ref="AV2013:AV2017" si="4735">AV2014</f>
        <v>0</v>
      </c>
      <c r="AW2013" s="32"/>
      <c r="AX2013" s="32"/>
      <c r="AY2013" s="24"/>
      <c r="AZ2013" s="24"/>
      <c r="BA2013" s="24"/>
      <c r="BB2013" s="24"/>
      <c r="BC2013" s="24"/>
      <c r="BD2013" s="24"/>
      <c r="BE2013" s="24"/>
    </row>
    <row r="2014" s="24" customFormat="1" ht="15">
      <c r="A2014" s="29" t="s">
        <v>747</v>
      </c>
      <c r="B2014" s="29" t="s">
        <v>116</v>
      </c>
      <c r="C2014" s="29" t="s">
        <v>255</v>
      </c>
      <c r="D2014" s="29" t="s">
        <v>800</v>
      </c>
      <c r="E2014" s="36"/>
      <c r="F2014" s="30" t="s">
        <v>801</v>
      </c>
      <c r="G2014" s="31">
        <f t="shared" si="4706"/>
        <v>137062.29999999999</v>
      </c>
      <c r="H2014" s="31">
        <f t="shared" si="4707"/>
        <v>185486.10000000001</v>
      </c>
      <c r="I2014" s="31">
        <f t="shared" si="4708"/>
        <v>180000</v>
      </c>
      <c r="J2014" s="31">
        <f t="shared" si="4709"/>
        <v>0</v>
      </c>
      <c r="K2014" s="31">
        <f t="shared" si="4710"/>
        <v>0</v>
      </c>
      <c r="L2014" s="31">
        <f t="shared" si="4711"/>
        <v>0</v>
      </c>
      <c r="M2014" s="31">
        <f t="shared" si="4703"/>
        <v>137062.29999999999</v>
      </c>
      <c r="N2014" s="31">
        <f t="shared" si="4704"/>
        <v>185486.10000000001</v>
      </c>
      <c r="O2014" s="31">
        <f t="shared" si="4705"/>
        <v>180000</v>
      </c>
      <c r="P2014" s="31">
        <f t="shared" si="4712"/>
        <v>0</v>
      </c>
      <c r="Q2014" s="31">
        <f t="shared" si="4713"/>
        <v>0</v>
      </c>
      <c r="R2014" s="31">
        <f t="shared" si="4714"/>
        <v>0</v>
      </c>
      <c r="S2014" s="31">
        <f t="shared" si="4715"/>
        <v>-20000</v>
      </c>
      <c r="T2014" s="31">
        <f t="shared" si="4716"/>
        <v>0</v>
      </c>
      <c r="U2014" s="31">
        <f t="shared" si="4717"/>
        <v>0</v>
      </c>
      <c r="V2014" s="31">
        <f t="shared" si="4718"/>
        <v>0</v>
      </c>
      <c r="W2014" s="31">
        <f t="shared" si="4719"/>
        <v>0</v>
      </c>
      <c r="X2014" s="31">
        <f t="shared" si="4720"/>
        <v>0</v>
      </c>
      <c r="Y2014" s="31">
        <f t="shared" si="4721"/>
        <v>0</v>
      </c>
      <c r="Z2014" s="31">
        <f t="shared" si="4722"/>
        <v>0</v>
      </c>
      <c r="AA2014" s="31">
        <f t="shared" si="4723"/>
        <v>20000</v>
      </c>
      <c r="AB2014" s="31">
        <f t="shared" si="4724"/>
        <v>0</v>
      </c>
      <c r="AC2014" s="31">
        <f t="shared" si="4637"/>
        <v>117062.29999999999</v>
      </c>
      <c r="AD2014" s="31">
        <f t="shared" si="4638"/>
        <v>185486.10000000001</v>
      </c>
      <c r="AE2014" s="31">
        <f t="shared" si="4639"/>
        <v>200000</v>
      </c>
      <c r="AF2014" s="31">
        <f t="shared" si="4725"/>
        <v>0</v>
      </c>
      <c r="AG2014" s="31">
        <f t="shared" si="4640"/>
        <v>117062.29999999999</v>
      </c>
      <c r="AH2014" s="31">
        <f t="shared" si="4641"/>
        <v>185486.10000000001</v>
      </c>
      <c r="AI2014" s="31">
        <f t="shared" si="4642"/>
        <v>200000</v>
      </c>
      <c r="AJ2014" s="31">
        <f t="shared" si="4726"/>
        <v>0</v>
      </c>
      <c r="AK2014" s="31">
        <f t="shared" si="4727"/>
        <v>0</v>
      </c>
      <c r="AL2014" s="31">
        <f t="shared" si="4728"/>
        <v>0</v>
      </c>
      <c r="AM2014" s="31">
        <f t="shared" si="4729"/>
        <v>0</v>
      </c>
      <c r="AN2014" s="31">
        <f t="shared" si="4730"/>
        <v>0</v>
      </c>
      <c r="AO2014" s="31">
        <f t="shared" si="4731"/>
        <v>0</v>
      </c>
      <c r="AP2014" s="31">
        <f t="shared" si="4732"/>
        <v>0</v>
      </c>
      <c r="AQ2014" s="31">
        <f t="shared" si="4733"/>
        <v>0</v>
      </c>
      <c r="AR2014" s="31">
        <f t="shared" si="4734"/>
        <v>0</v>
      </c>
      <c r="AS2014" s="31">
        <f t="shared" si="4634"/>
        <v>117062.29999999999</v>
      </c>
      <c r="AT2014" s="31">
        <f t="shared" si="4635"/>
        <v>185486.10000000001</v>
      </c>
      <c r="AU2014" s="31">
        <f t="shared" si="4636"/>
        <v>200000</v>
      </c>
      <c r="AV2014" s="31">
        <f t="shared" si="4735"/>
        <v>0</v>
      </c>
      <c r="AW2014" s="32"/>
      <c r="AX2014" s="32"/>
      <c r="AY2014" s="24"/>
      <c r="AZ2014" s="24"/>
      <c r="BA2014" s="24"/>
      <c r="BB2014" s="24"/>
      <c r="BC2014" s="24"/>
      <c r="BD2014" s="24"/>
      <c r="BE2014" s="24"/>
    </row>
    <row r="2015" s="24" customFormat="1" ht="30">
      <c r="A2015" s="29" t="s">
        <v>747</v>
      </c>
      <c r="B2015" s="29" t="s">
        <v>116</v>
      </c>
      <c r="C2015" s="29" t="s">
        <v>255</v>
      </c>
      <c r="D2015" s="29" t="s">
        <v>800</v>
      </c>
      <c r="E2015" s="29" t="s">
        <v>39</v>
      </c>
      <c r="F2015" s="30" t="s">
        <v>40</v>
      </c>
      <c r="G2015" s="31">
        <v>137062.29999999999</v>
      </c>
      <c r="H2015" s="31">
        <v>185486.10000000001</v>
      </c>
      <c r="I2015" s="31">
        <v>180000</v>
      </c>
      <c r="J2015" s="31"/>
      <c r="K2015" s="31"/>
      <c r="L2015" s="31"/>
      <c r="M2015" s="31">
        <f t="shared" si="4703"/>
        <v>137062.29999999999</v>
      </c>
      <c r="N2015" s="31">
        <f t="shared" si="4704"/>
        <v>185486.10000000001</v>
      </c>
      <c r="O2015" s="31">
        <f t="shared" si="4705"/>
        <v>180000</v>
      </c>
      <c r="P2015" s="31"/>
      <c r="Q2015" s="31"/>
      <c r="R2015" s="31"/>
      <c r="S2015" s="31">
        <v>-20000</v>
      </c>
      <c r="T2015" s="31"/>
      <c r="U2015" s="31"/>
      <c r="V2015" s="31"/>
      <c r="W2015" s="31"/>
      <c r="X2015" s="31"/>
      <c r="Y2015" s="31"/>
      <c r="Z2015" s="31"/>
      <c r="AA2015" s="31">
        <v>20000</v>
      </c>
      <c r="AB2015" s="31"/>
      <c r="AC2015" s="31">
        <f t="shared" si="4637"/>
        <v>117062.29999999999</v>
      </c>
      <c r="AD2015" s="31">
        <f t="shared" si="4638"/>
        <v>185486.10000000001</v>
      </c>
      <c r="AE2015" s="31">
        <f t="shared" si="4639"/>
        <v>200000</v>
      </c>
      <c r="AF2015" s="31"/>
      <c r="AG2015" s="31">
        <f t="shared" si="4640"/>
        <v>117062.29999999999</v>
      </c>
      <c r="AH2015" s="31">
        <f t="shared" si="4641"/>
        <v>185486.10000000001</v>
      </c>
      <c r="AI2015" s="31">
        <f t="shared" si="4642"/>
        <v>200000</v>
      </c>
      <c r="AJ2015" s="31"/>
      <c r="AK2015" s="31"/>
      <c r="AL2015" s="31"/>
      <c r="AM2015" s="31"/>
      <c r="AN2015" s="31"/>
      <c r="AO2015" s="31"/>
      <c r="AP2015" s="31"/>
      <c r="AQ2015" s="31"/>
      <c r="AR2015" s="31"/>
      <c r="AS2015" s="31">
        <f t="shared" si="4634"/>
        <v>117062.29999999999</v>
      </c>
      <c r="AT2015" s="31">
        <f t="shared" si="4635"/>
        <v>185486.10000000001</v>
      </c>
      <c r="AU2015" s="31">
        <f t="shared" si="4636"/>
        <v>200000</v>
      </c>
      <c r="AV2015" s="31"/>
      <c r="AW2015" s="32"/>
      <c r="AX2015" s="32"/>
      <c r="AY2015" s="24"/>
      <c r="AZ2015" s="24"/>
      <c r="BA2015" s="24"/>
      <c r="BB2015" s="24"/>
      <c r="BC2015" s="24"/>
      <c r="BD2015" s="24"/>
      <c r="BE2015" s="24"/>
    </row>
    <row r="2016" s="24" customFormat="1" ht="15" hidden="1">
      <c r="A2016" s="29" t="s">
        <v>747</v>
      </c>
      <c r="B2016" s="29" t="s">
        <v>116</v>
      </c>
      <c r="C2016" s="29" t="s">
        <v>255</v>
      </c>
      <c r="D2016" s="29" t="s">
        <v>802</v>
      </c>
      <c r="E2016" s="29"/>
      <c r="F2016" s="30" t="s">
        <v>527</v>
      </c>
      <c r="G2016" s="31">
        <f t="shared" si="4706"/>
        <v>100000</v>
      </c>
      <c r="H2016" s="31">
        <f t="shared" si="4707"/>
        <v>0</v>
      </c>
      <c r="I2016" s="31">
        <f t="shared" si="4708"/>
        <v>0</v>
      </c>
      <c r="J2016" s="31">
        <f t="shared" si="4709"/>
        <v>-100000</v>
      </c>
      <c r="K2016" s="31">
        <f t="shared" si="4710"/>
        <v>0</v>
      </c>
      <c r="L2016" s="31">
        <f t="shared" si="4711"/>
        <v>0</v>
      </c>
      <c r="M2016" s="31">
        <f t="shared" si="4703"/>
        <v>0</v>
      </c>
      <c r="N2016" s="31">
        <f t="shared" si="4704"/>
        <v>0</v>
      </c>
      <c r="O2016" s="31">
        <f t="shared" si="4705"/>
        <v>0</v>
      </c>
      <c r="P2016" s="31">
        <f t="shared" si="4712"/>
        <v>0</v>
      </c>
      <c r="Q2016" s="31">
        <f t="shared" si="4713"/>
        <v>0</v>
      </c>
      <c r="R2016" s="31">
        <f t="shared" si="4714"/>
        <v>0</v>
      </c>
      <c r="S2016" s="31">
        <f t="shared" si="4715"/>
        <v>0</v>
      </c>
      <c r="T2016" s="31">
        <f t="shared" si="4716"/>
        <v>0</v>
      </c>
      <c r="U2016" s="31">
        <f t="shared" si="4717"/>
        <v>0</v>
      </c>
      <c r="V2016" s="31">
        <f t="shared" si="4718"/>
        <v>0</v>
      </c>
      <c r="W2016" s="31">
        <f t="shared" si="4719"/>
        <v>0</v>
      </c>
      <c r="X2016" s="31">
        <f t="shared" si="4720"/>
        <v>0</v>
      </c>
      <c r="Y2016" s="31">
        <f t="shared" si="4721"/>
        <v>0</v>
      </c>
      <c r="Z2016" s="31">
        <f t="shared" si="4722"/>
        <v>0</v>
      </c>
      <c r="AA2016" s="31">
        <f t="shared" si="4723"/>
        <v>0</v>
      </c>
      <c r="AB2016" s="31">
        <f t="shared" si="4724"/>
        <v>0</v>
      </c>
      <c r="AC2016" s="31">
        <f t="shared" si="4637"/>
        <v>0</v>
      </c>
      <c r="AD2016" s="31">
        <f t="shared" si="4638"/>
        <v>0</v>
      </c>
      <c r="AE2016" s="31">
        <f t="shared" si="4639"/>
        <v>0</v>
      </c>
      <c r="AF2016" s="31">
        <f t="shared" si="4725"/>
        <v>0</v>
      </c>
      <c r="AG2016" s="31">
        <f t="shared" si="4640"/>
        <v>0</v>
      </c>
      <c r="AH2016" s="31">
        <f t="shared" si="4641"/>
        <v>0</v>
      </c>
      <c r="AI2016" s="31">
        <f t="shared" si="4642"/>
        <v>0</v>
      </c>
      <c r="AJ2016" s="31">
        <f t="shared" si="4726"/>
        <v>0</v>
      </c>
      <c r="AK2016" s="31">
        <f t="shared" si="4727"/>
        <v>0</v>
      </c>
      <c r="AL2016" s="31">
        <f t="shared" si="4728"/>
        <v>0</v>
      </c>
      <c r="AM2016" s="31">
        <f t="shared" si="4729"/>
        <v>0</v>
      </c>
      <c r="AN2016" s="31">
        <f t="shared" si="4730"/>
        <v>0</v>
      </c>
      <c r="AO2016" s="31">
        <f t="shared" si="4731"/>
        <v>0</v>
      </c>
      <c r="AP2016" s="31">
        <f t="shared" si="4732"/>
        <v>0</v>
      </c>
      <c r="AQ2016" s="31">
        <f t="shared" si="4733"/>
        <v>0</v>
      </c>
      <c r="AR2016" s="31">
        <f t="shared" si="4734"/>
        <v>0</v>
      </c>
      <c r="AS2016" s="31">
        <f t="shared" si="4634"/>
        <v>0</v>
      </c>
      <c r="AT2016" s="31">
        <f t="shared" si="4635"/>
        <v>0</v>
      </c>
      <c r="AU2016" s="31">
        <f t="shared" si="4636"/>
        <v>0</v>
      </c>
      <c r="AV2016" s="31">
        <f t="shared" si="4735"/>
        <v>0</v>
      </c>
      <c r="AW2016" s="32">
        <v>0</v>
      </c>
      <c r="AX2016" s="32"/>
      <c r="AY2016" s="24"/>
      <c r="AZ2016" s="24"/>
      <c r="BA2016" s="24"/>
      <c r="BB2016" s="24"/>
      <c r="BC2016" s="24"/>
      <c r="BD2016" s="24"/>
      <c r="BE2016" s="24"/>
    </row>
    <row r="2017" s="24" customFormat="1" ht="15" hidden="1">
      <c r="A2017" s="29" t="s">
        <v>747</v>
      </c>
      <c r="B2017" s="29" t="s">
        <v>116</v>
      </c>
      <c r="C2017" s="29" t="s">
        <v>255</v>
      </c>
      <c r="D2017" s="29" t="s">
        <v>803</v>
      </c>
      <c r="E2017" s="29"/>
      <c r="F2017" s="30" t="s">
        <v>529</v>
      </c>
      <c r="G2017" s="31">
        <f t="shared" si="4706"/>
        <v>100000</v>
      </c>
      <c r="H2017" s="31">
        <f t="shared" si="4707"/>
        <v>0</v>
      </c>
      <c r="I2017" s="31">
        <f t="shared" si="4708"/>
        <v>0</v>
      </c>
      <c r="J2017" s="31">
        <f t="shared" si="4709"/>
        <v>-100000</v>
      </c>
      <c r="K2017" s="31">
        <f t="shared" si="4710"/>
        <v>0</v>
      </c>
      <c r="L2017" s="31">
        <f t="shared" si="4711"/>
        <v>0</v>
      </c>
      <c r="M2017" s="31">
        <f t="shared" si="4703"/>
        <v>0</v>
      </c>
      <c r="N2017" s="31">
        <f t="shared" si="4704"/>
        <v>0</v>
      </c>
      <c r="O2017" s="31">
        <f t="shared" si="4705"/>
        <v>0</v>
      </c>
      <c r="P2017" s="31">
        <f t="shared" si="4712"/>
        <v>0</v>
      </c>
      <c r="Q2017" s="31">
        <f t="shared" si="4713"/>
        <v>0</v>
      </c>
      <c r="R2017" s="31">
        <f t="shared" si="4714"/>
        <v>0</v>
      </c>
      <c r="S2017" s="31">
        <f t="shared" si="4715"/>
        <v>0</v>
      </c>
      <c r="T2017" s="31">
        <f t="shared" si="4716"/>
        <v>0</v>
      </c>
      <c r="U2017" s="31">
        <f t="shared" si="4717"/>
        <v>0</v>
      </c>
      <c r="V2017" s="31">
        <f t="shared" si="4718"/>
        <v>0</v>
      </c>
      <c r="W2017" s="31">
        <f t="shared" si="4719"/>
        <v>0</v>
      </c>
      <c r="X2017" s="31">
        <f t="shared" si="4720"/>
        <v>0</v>
      </c>
      <c r="Y2017" s="31">
        <f t="shared" si="4721"/>
        <v>0</v>
      </c>
      <c r="Z2017" s="31">
        <f t="shared" si="4722"/>
        <v>0</v>
      </c>
      <c r="AA2017" s="31">
        <f t="shared" si="4723"/>
        <v>0</v>
      </c>
      <c r="AB2017" s="31">
        <f t="shared" si="4724"/>
        <v>0</v>
      </c>
      <c r="AC2017" s="31">
        <f t="shared" si="4637"/>
        <v>0</v>
      </c>
      <c r="AD2017" s="31">
        <f t="shared" si="4638"/>
        <v>0</v>
      </c>
      <c r="AE2017" s="31">
        <f t="shared" si="4639"/>
        <v>0</v>
      </c>
      <c r="AF2017" s="31">
        <f t="shared" si="4725"/>
        <v>0</v>
      </c>
      <c r="AG2017" s="31">
        <f t="shared" si="4640"/>
        <v>0</v>
      </c>
      <c r="AH2017" s="31">
        <f t="shared" si="4641"/>
        <v>0</v>
      </c>
      <c r="AI2017" s="31">
        <f t="shared" si="4642"/>
        <v>0</v>
      </c>
      <c r="AJ2017" s="31">
        <f t="shared" si="4726"/>
        <v>0</v>
      </c>
      <c r="AK2017" s="31">
        <f t="shared" si="4727"/>
        <v>0</v>
      </c>
      <c r="AL2017" s="31">
        <f t="shared" si="4728"/>
        <v>0</v>
      </c>
      <c r="AM2017" s="31">
        <f t="shared" si="4729"/>
        <v>0</v>
      </c>
      <c r="AN2017" s="31">
        <f t="shared" si="4730"/>
        <v>0</v>
      </c>
      <c r="AO2017" s="31">
        <f t="shared" si="4731"/>
        <v>0</v>
      </c>
      <c r="AP2017" s="31">
        <f t="shared" si="4732"/>
        <v>0</v>
      </c>
      <c r="AQ2017" s="31">
        <f t="shared" si="4733"/>
        <v>0</v>
      </c>
      <c r="AR2017" s="31">
        <f t="shared" si="4734"/>
        <v>0</v>
      </c>
      <c r="AS2017" s="31">
        <f t="shared" si="4634"/>
        <v>0</v>
      </c>
      <c r="AT2017" s="31">
        <f t="shared" si="4635"/>
        <v>0</v>
      </c>
      <c r="AU2017" s="31">
        <f t="shared" si="4636"/>
        <v>0</v>
      </c>
      <c r="AV2017" s="31">
        <f t="shared" si="4735"/>
        <v>0</v>
      </c>
      <c r="AW2017" s="32">
        <v>0</v>
      </c>
      <c r="AX2017" s="32"/>
      <c r="AY2017" s="24"/>
      <c r="AZ2017" s="24"/>
      <c r="BA2017" s="24"/>
      <c r="BB2017" s="24"/>
      <c r="BC2017" s="24"/>
      <c r="BD2017" s="24"/>
      <c r="BE2017" s="24"/>
    </row>
    <row r="2018" s="24" customFormat="1" ht="30" hidden="1">
      <c r="A2018" s="29" t="s">
        <v>747</v>
      </c>
      <c r="B2018" s="29" t="s">
        <v>116</v>
      </c>
      <c r="C2018" s="29" t="s">
        <v>255</v>
      </c>
      <c r="D2018" s="29" t="s">
        <v>803</v>
      </c>
      <c r="E2018" s="29" t="s">
        <v>129</v>
      </c>
      <c r="F2018" s="30" t="s">
        <v>130</v>
      </c>
      <c r="G2018" s="31">
        <v>100000</v>
      </c>
      <c r="H2018" s="31"/>
      <c r="I2018" s="31"/>
      <c r="J2018" s="31">
        <v>-100000</v>
      </c>
      <c r="K2018" s="31"/>
      <c r="L2018" s="31"/>
      <c r="M2018" s="31">
        <f t="shared" si="4703"/>
        <v>0</v>
      </c>
      <c r="N2018" s="31">
        <f t="shared" si="4704"/>
        <v>0</v>
      </c>
      <c r="O2018" s="31">
        <f t="shared" si="4705"/>
        <v>0</v>
      </c>
      <c r="P2018" s="31"/>
      <c r="Q2018" s="31"/>
      <c r="R2018" s="31"/>
      <c r="S2018" s="31"/>
      <c r="T2018" s="31"/>
      <c r="U2018" s="31"/>
      <c r="V2018" s="31"/>
      <c r="W2018" s="31"/>
      <c r="X2018" s="31"/>
      <c r="Y2018" s="31"/>
      <c r="Z2018" s="31"/>
      <c r="AA2018" s="31"/>
      <c r="AB2018" s="31"/>
      <c r="AC2018" s="31">
        <f t="shared" si="4637"/>
        <v>0</v>
      </c>
      <c r="AD2018" s="31">
        <f t="shared" si="4638"/>
        <v>0</v>
      </c>
      <c r="AE2018" s="31">
        <f t="shared" si="4639"/>
        <v>0</v>
      </c>
      <c r="AF2018" s="31"/>
      <c r="AG2018" s="31">
        <f t="shared" si="4640"/>
        <v>0</v>
      </c>
      <c r="AH2018" s="31">
        <f t="shared" si="4641"/>
        <v>0</v>
      </c>
      <c r="AI2018" s="31">
        <f t="shared" si="4642"/>
        <v>0</v>
      </c>
      <c r="AJ2018" s="31"/>
      <c r="AK2018" s="31"/>
      <c r="AL2018" s="31"/>
      <c r="AM2018" s="31"/>
      <c r="AN2018" s="31"/>
      <c r="AO2018" s="31"/>
      <c r="AP2018" s="31"/>
      <c r="AQ2018" s="31"/>
      <c r="AR2018" s="31"/>
      <c r="AS2018" s="31">
        <f t="shared" si="4634"/>
        <v>0</v>
      </c>
      <c r="AT2018" s="31">
        <f t="shared" si="4635"/>
        <v>0</v>
      </c>
      <c r="AU2018" s="31">
        <f t="shared" si="4636"/>
        <v>0</v>
      </c>
      <c r="AV2018" s="31"/>
      <c r="AW2018" s="32">
        <v>0</v>
      </c>
      <c r="AX2018" s="32" t="s">
        <v>804</v>
      </c>
      <c r="AY2018" s="24"/>
      <c r="AZ2018" s="24"/>
      <c r="BA2018" s="24"/>
      <c r="BB2018" s="24"/>
      <c r="BC2018" s="24"/>
      <c r="BD2018" s="24"/>
      <c r="BE2018" s="24"/>
    </row>
    <row r="2019" s="24" customFormat="1" ht="15">
      <c r="A2019" s="29" t="s">
        <v>747</v>
      </c>
      <c r="B2019" s="29" t="s">
        <v>116</v>
      </c>
      <c r="C2019" s="29" t="s">
        <v>255</v>
      </c>
      <c r="D2019" s="29" t="s">
        <v>67</v>
      </c>
      <c r="E2019" s="36"/>
      <c r="F2019" s="30" t="s">
        <v>34</v>
      </c>
      <c r="G2019" s="31">
        <f>G2020+G2038+G2049</f>
        <v>4916291.0999999996</v>
      </c>
      <c r="H2019" s="31">
        <f>H2020+H2038+H2049</f>
        <v>5479927.5999999996</v>
      </c>
      <c r="I2019" s="31">
        <f>I2020+I2038+I2049</f>
        <v>5243943.8999999994</v>
      </c>
      <c r="J2019" s="31">
        <f>J2020+J2038+J2049</f>
        <v>-28929.735999999997</v>
      </c>
      <c r="K2019" s="31">
        <f>K2020+K2038+K2049</f>
        <v>-23928.314999999999</v>
      </c>
      <c r="L2019" s="31">
        <f>L2020+L2038+L2049</f>
        <v>-1883.692</v>
      </c>
      <c r="M2019" s="31">
        <f t="shared" si="4703"/>
        <v>4887361.3640000001</v>
      </c>
      <c r="N2019" s="31">
        <f t="shared" si="4704"/>
        <v>5455999.2849999992</v>
      </c>
      <c r="O2019" s="31">
        <f t="shared" si="4705"/>
        <v>5242060.2079999996</v>
      </c>
      <c r="P2019" s="31">
        <f>P2020+P2038+P2049</f>
        <v>0</v>
      </c>
      <c r="Q2019" s="31">
        <f>Q2020+Q2038+Q2049</f>
        <v>0</v>
      </c>
      <c r="R2019" s="31">
        <f>R2020+R2038+R2049</f>
        <v>-10467.754000000001</v>
      </c>
      <c r="S2019" s="31">
        <f>S2020+S2038+S2049</f>
        <v>-50000</v>
      </c>
      <c r="T2019" s="31">
        <f>T2020+T2038+T2049</f>
        <v>0</v>
      </c>
      <c r="U2019" s="31">
        <f>U2020+U2038+U2049</f>
        <v>0</v>
      </c>
      <c r="V2019" s="31">
        <f>V2020+V2038+V2049</f>
        <v>0</v>
      </c>
      <c r="W2019" s="31">
        <f>W2020+W2038+W2049</f>
        <v>-40000</v>
      </c>
      <c r="X2019" s="31">
        <f>X2020+X2038+X2049</f>
        <v>0</v>
      </c>
      <c r="Y2019" s="31">
        <f>Y2020+Y2038+Y2049</f>
        <v>0</v>
      </c>
      <c r="Z2019" s="31">
        <f>Z2020+Z2038+Z2049</f>
        <v>0</v>
      </c>
      <c r="AA2019" s="31">
        <f>AA2020+AA2038+AA2049</f>
        <v>90000</v>
      </c>
      <c r="AB2019" s="31">
        <f>AB2020+AB2038+AB2049</f>
        <v>0</v>
      </c>
      <c r="AC2019" s="31">
        <f t="shared" si="4637"/>
        <v>4826893.6100000003</v>
      </c>
      <c r="AD2019" s="31">
        <f t="shared" si="4638"/>
        <v>5415999.2849999992</v>
      </c>
      <c r="AE2019" s="31">
        <f t="shared" si="4639"/>
        <v>5332060.2079999996</v>
      </c>
      <c r="AF2019" s="31">
        <f>AF2020+AF2038+AF2049</f>
        <v>0</v>
      </c>
      <c r="AG2019" s="31">
        <f t="shared" si="4640"/>
        <v>4826893.6100000003</v>
      </c>
      <c r="AH2019" s="31">
        <f t="shared" si="4641"/>
        <v>5415999.2849999992</v>
      </c>
      <c r="AI2019" s="31">
        <f t="shared" si="4642"/>
        <v>5332060.2079999996</v>
      </c>
      <c r="AJ2019" s="31">
        <f>AJ2020+AJ2038+AJ2049</f>
        <v>2798.683</v>
      </c>
      <c r="AK2019" s="31">
        <f>AK2020+AK2038+AK2049</f>
        <v>0</v>
      </c>
      <c r="AL2019" s="31">
        <f>AL2020+AL2038+AL2049</f>
        <v>72148.600000000006</v>
      </c>
      <c r="AM2019" s="31">
        <f>AM2020+AM2038+AM2049</f>
        <v>172249.435</v>
      </c>
      <c r="AN2019" s="31">
        <f>AN2020+AN2038+AN2049</f>
        <v>0</v>
      </c>
      <c r="AO2019" s="31">
        <f>AO2020+AO2038+AO2049</f>
        <v>146789.79999999999</v>
      </c>
      <c r="AP2019" s="31">
        <f>AP2020+AP2038+AP2049</f>
        <v>91040.375</v>
      </c>
      <c r="AQ2019" s="31">
        <f>AQ2020+AQ2038+AQ2049</f>
        <v>0</v>
      </c>
      <c r="AR2019" s="31">
        <f>AR2020+AR2038+AR2049</f>
        <v>27700.800000000003</v>
      </c>
      <c r="AS2019" s="31">
        <f t="shared" si="4634"/>
        <v>5074090.3279999997</v>
      </c>
      <c r="AT2019" s="31">
        <f t="shared" si="4635"/>
        <v>5653829.459999999</v>
      </c>
      <c r="AU2019" s="31">
        <f t="shared" si="4636"/>
        <v>5359761.0079999994</v>
      </c>
      <c r="AV2019" s="31">
        <f>AV2020+AV2038+AV2049</f>
        <v>0</v>
      </c>
      <c r="AW2019" s="32"/>
      <c r="AX2019" s="32"/>
      <c r="AY2019" s="24"/>
      <c r="AZ2019" s="24"/>
      <c r="BA2019" s="24"/>
      <c r="BB2019" s="24"/>
      <c r="BC2019" s="24"/>
      <c r="BD2019" s="24"/>
      <c r="BE2019" s="24"/>
    </row>
    <row r="2020" s="24" customFormat="1" ht="30">
      <c r="A2020" s="29" t="s">
        <v>747</v>
      </c>
      <c r="B2020" s="29" t="s">
        <v>116</v>
      </c>
      <c r="C2020" s="29" t="s">
        <v>255</v>
      </c>
      <c r="D2020" s="29" t="s">
        <v>461</v>
      </c>
      <c r="E2020" s="36"/>
      <c r="F2020" s="30" t="s">
        <v>462</v>
      </c>
      <c r="G2020" s="31">
        <f>G2021+G2023+G2025+G2027+G2030+G2032+G2034</f>
        <v>4151082.1000000001</v>
      </c>
      <c r="H2020" s="31">
        <f>H2021+H2023+H2025+H2027+H2030+H2032+H2034</f>
        <v>4748290.6999999993</v>
      </c>
      <c r="I2020" s="31">
        <f>I2021+I2023+I2025+I2027+I2030+I2032+I2034</f>
        <v>4630446.5999999996</v>
      </c>
      <c r="J2020" s="31">
        <f>J2021+J2023+J2025+J2027+J2030+J2032+J2034</f>
        <v>-28929.735999999997</v>
      </c>
      <c r="K2020" s="31">
        <f>K2021+K2023+K2025+K2027+K2030+K2032+K2034</f>
        <v>-23928.314999999999</v>
      </c>
      <c r="L2020" s="31">
        <f>L2021+L2023+L2025+L2027+L2030+L2032+L2034</f>
        <v>-1883.692</v>
      </c>
      <c r="M2020" s="31">
        <f t="shared" si="4703"/>
        <v>4122152.3640000001</v>
      </c>
      <c r="N2020" s="31">
        <f t="shared" si="4704"/>
        <v>4724362.3849999988</v>
      </c>
      <c r="O2020" s="31">
        <f t="shared" si="4705"/>
        <v>4628562.9079999998</v>
      </c>
      <c r="P2020" s="31">
        <f>P2021+P2023+P2025+P2027+P2030+P2032+P2034</f>
        <v>0</v>
      </c>
      <c r="Q2020" s="31">
        <f>Q2021+Q2023+Q2025+Q2027+Q2030+Q2032+Q2034</f>
        <v>0</v>
      </c>
      <c r="R2020" s="31">
        <f>R2021+R2023+R2025+R2027+R2030+R2032+R2034</f>
        <v>39532.245999999999</v>
      </c>
      <c r="S2020" s="31">
        <f>S2021+S2023+S2025+S2027+S2030+S2032+S2034</f>
        <v>0</v>
      </c>
      <c r="T2020" s="31">
        <f>T2021+T2023+T2025+T2027+T2030+T2032+T2034</f>
        <v>0</v>
      </c>
      <c r="U2020" s="31">
        <f>U2021+U2023+U2025+U2027+U2030+U2032+U2034</f>
        <v>0</v>
      </c>
      <c r="V2020" s="31">
        <f>V2021+V2023+V2025+V2027+V2030+V2032+V2034</f>
        <v>0</v>
      </c>
      <c r="W2020" s="31">
        <f>W2021+W2023+W2025+W2027+W2030+W2032+W2034</f>
        <v>0</v>
      </c>
      <c r="X2020" s="31">
        <f>X2021+X2023+X2025+X2027+X2030+X2032+X2034</f>
        <v>0</v>
      </c>
      <c r="Y2020" s="31">
        <f>Y2021+Y2023+Y2025+Y2027+Y2030+Y2032+Y2034</f>
        <v>0</v>
      </c>
      <c r="Z2020" s="31">
        <f>Z2021+Z2023+Z2025+Z2027+Z2030+Z2032+Z2034</f>
        <v>0</v>
      </c>
      <c r="AA2020" s="31">
        <f>AA2021+AA2023+AA2025+AA2027+AA2030+AA2032+AA2034</f>
        <v>0</v>
      </c>
      <c r="AB2020" s="31">
        <f>AB2021+AB2023+AB2025+AB2027+AB2030+AB2032+AB2034</f>
        <v>0</v>
      </c>
      <c r="AC2020" s="31">
        <f t="shared" si="4637"/>
        <v>4161684.6099999999</v>
      </c>
      <c r="AD2020" s="31">
        <f t="shared" si="4638"/>
        <v>4724362.3849999988</v>
      </c>
      <c r="AE2020" s="31">
        <f t="shared" si="4639"/>
        <v>4628562.9079999998</v>
      </c>
      <c r="AF2020" s="31">
        <f>AF2021+AF2023+AF2025+AF2027+AF2030+AF2032+AF2034</f>
        <v>0</v>
      </c>
      <c r="AG2020" s="31">
        <f t="shared" si="4640"/>
        <v>4161684.6099999999</v>
      </c>
      <c r="AH2020" s="31">
        <f t="shared" si="4641"/>
        <v>4724362.3849999988</v>
      </c>
      <c r="AI2020" s="31">
        <f t="shared" si="4642"/>
        <v>4628562.9079999998</v>
      </c>
      <c r="AJ2020" s="31">
        <f>AJ2021+AJ2023+AJ2025+AJ2027+AJ2030+AJ2032+AJ2034</f>
        <v>2798.683</v>
      </c>
      <c r="AK2020" s="31">
        <f>AK2021+AK2023+AK2025+AK2027+AK2030+AK2032+AK2034</f>
        <v>0</v>
      </c>
      <c r="AL2020" s="31">
        <f>AL2021+AL2023+AL2025+AL2027+AL2030+AL2032+AL2034</f>
        <v>73243.400000000009</v>
      </c>
      <c r="AM2020" s="31">
        <f>AM2021+AM2023+AM2025+AM2027+AM2030+AM2032+AM2034</f>
        <v>222249.435</v>
      </c>
      <c r="AN2020" s="31">
        <f>AN2021+AN2023+AN2025+AN2027+AN2030+AN2032+AN2034</f>
        <v>0</v>
      </c>
      <c r="AO2020" s="31">
        <f>AO2021+AO2023+AO2025+AO2027+AO2030+AO2032+AO2034</f>
        <v>131789.79999999999</v>
      </c>
      <c r="AP2020" s="31">
        <f>AP2021+AP2023+AP2025+AP2027+AP2030+AP2032+AP2034</f>
        <v>91040.375</v>
      </c>
      <c r="AQ2020" s="31">
        <f>AQ2021+AQ2023+AQ2025+AQ2027+AQ2030+AQ2032+AQ2034</f>
        <v>0</v>
      </c>
      <c r="AR2020" s="31">
        <f>AR2021+AR2023+AR2025+AR2027+AR2030+AR2032+AR2034</f>
        <v>27700.800000000003</v>
      </c>
      <c r="AS2020" s="31">
        <f t="shared" si="4634"/>
        <v>4459976.1279999996</v>
      </c>
      <c r="AT2020" s="31">
        <f t="shared" si="4635"/>
        <v>4947192.5599999987</v>
      </c>
      <c r="AU2020" s="31">
        <f t="shared" si="4636"/>
        <v>4656263.7079999996</v>
      </c>
      <c r="AV2020" s="31">
        <f>AV2021+AV2023+AV2025+AV2027+AV2030+AV2032+AV2034</f>
        <v>0</v>
      </c>
      <c r="AW2020" s="32"/>
      <c r="AX2020" s="32"/>
      <c r="AY2020" s="24"/>
      <c r="AZ2020" s="24"/>
      <c r="BA2020" s="24"/>
      <c r="BB2020" s="24"/>
      <c r="BC2020" s="24"/>
      <c r="BD2020" s="24"/>
      <c r="BE2020" s="24"/>
    </row>
    <row r="2021" s="24" customFormat="1" ht="30">
      <c r="A2021" s="29" t="s">
        <v>747</v>
      </c>
      <c r="B2021" s="29" t="s">
        <v>116</v>
      </c>
      <c r="C2021" s="29" t="s">
        <v>255</v>
      </c>
      <c r="D2021" s="29" t="s">
        <v>805</v>
      </c>
      <c r="E2021" s="36"/>
      <c r="F2021" s="30" t="s">
        <v>806</v>
      </c>
      <c r="G2021" s="31">
        <f>G2022</f>
        <v>161958.5</v>
      </c>
      <c r="H2021" s="31">
        <f>H2022</f>
        <v>681859.90000000002</v>
      </c>
      <c r="I2021" s="31">
        <f>I2022</f>
        <v>554119</v>
      </c>
      <c r="J2021" s="31">
        <f>J2022</f>
        <v>-4229.7359999999999</v>
      </c>
      <c r="K2021" s="31">
        <f>K2022</f>
        <v>0</v>
      </c>
      <c r="L2021" s="31">
        <f>L2022</f>
        <v>0</v>
      </c>
      <c r="M2021" s="31">
        <f t="shared" si="4703"/>
        <v>157728.764</v>
      </c>
      <c r="N2021" s="31">
        <f t="shared" si="4704"/>
        <v>681859.90000000002</v>
      </c>
      <c r="O2021" s="31">
        <f t="shared" si="4705"/>
        <v>554119</v>
      </c>
      <c r="P2021" s="31">
        <f>P2022</f>
        <v>0</v>
      </c>
      <c r="Q2021" s="31">
        <f>Q2022</f>
        <v>0</v>
      </c>
      <c r="R2021" s="31">
        <f>R2022</f>
        <v>0</v>
      </c>
      <c r="S2021" s="31">
        <f>S2022</f>
        <v>0</v>
      </c>
      <c r="T2021" s="31">
        <f>T2022</f>
        <v>0</v>
      </c>
      <c r="U2021" s="31">
        <f>U2022</f>
        <v>0</v>
      </c>
      <c r="V2021" s="31">
        <f>V2022</f>
        <v>0</v>
      </c>
      <c r="W2021" s="31">
        <f>W2022</f>
        <v>0</v>
      </c>
      <c r="X2021" s="31">
        <f>X2022</f>
        <v>0</v>
      </c>
      <c r="Y2021" s="31">
        <f>Y2022</f>
        <v>0</v>
      </c>
      <c r="Z2021" s="31">
        <f>Z2022</f>
        <v>0</v>
      </c>
      <c r="AA2021" s="31">
        <f>AA2022</f>
        <v>0</v>
      </c>
      <c r="AB2021" s="31">
        <f>AB2022</f>
        <v>0</v>
      </c>
      <c r="AC2021" s="31">
        <f t="shared" si="4637"/>
        <v>157728.764</v>
      </c>
      <c r="AD2021" s="31">
        <f t="shared" si="4638"/>
        <v>681859.90000000002</v>
      </c>
      <c r="AE2021" s="31">
        <f t="shared" si="4639"/>
        <v>554119</v>
      </c>
      <c r="AF2021" s="31">
        <f>AF2022</f>
        <v>0</v>
      </c>
      <c r="AG2021" s="31">
        <f t="shared" si="4640"/>
        <v>157728.764</v>
      </c>
      <c r="AH2021" s="31">
        <f t="shared" si="4641"/>
        <v>681859.90000000002</v>
      </c>
      <c r="AI2021" s="31">
        <f t="shared" si="4642"/>
        <v>554119</v>
      </c>
      <c r="AJ2021" s="31">
        <f>AJ2022</f>
        <v>0</v>
      </c>
      <c r="AK2021" s="31">
        <f>AK2022</f>
        <v>0</v>
      </c>
      <c r="AL2021" s="31">
        <f>AL2022</f>
        <v>0</v>
      </c>
      <c r="AM2021" s="31">
        <f>AM2022</f>
        <v>0</v>
      </c>
      <c r="AN2021" s="31">
        <f>AN2022</f>
        <v>0</v>
      </c>
      <c r="AO2021" s="31">
        <f>AO2022</f>
        <v>0</v>
      </c>
      <c r="AP2021" s="31">
        <f>AP2022</f>
        <v>0</v>
      </c>
      <c r="AQ2021" s="31">
        <f>AQ2022</f>
        <v>0</v>
      </c>
      <c r="AR2021" s="31">
        <f>AR2022</f>
        <v>0</v>
      </c>
      <c r="AS2021" s="31">
        <f t="shared" si="4634"/>
        <v>157728.764</v>
      </c>
      <c r="AT2021" s="31">
        <f t="shared" si="4635"/>
        <v>681859.90000000002</v>
      </c>
      <c r="AU2021" s="31">
        <f t="shared" si="4636"/>
        <v>554119</v>
      </c>
      <c r="AV2021" s="31">
        <f>AV2022</f>
        <v>0</v>
      </c>
      <c r="AW2021" s="32"/>
      <c r="AX2021" s="32"/>
      <c r="AY2021" s="24"/>
      <c r="AZ2021" s="24"/>
      <c r="BA2021" s="24"/>
      <c r="BB2021" s="24"/>
      <c r="BC2021" s="24"/>
      <c r="BD2021" s="24"/>
      <c r="BE2021" s="24"/>
    </row>
    <row r="2022" s="24" customFormat="1" ht="30">
      <c r="A2022" s="29" t="s">
        <v>747</v>
      </c>
      <c r="B2022" s="29" t="s">
        <v>116</v>
      </c>
      <c r="C2022" s="29" t="s">
        <v>255</v>
      </c>
      <c r="D2022" s="29" t="s">
        <v>805</v>
      </c>
      <c r="E2022" s="29" t="s">
        <v>39</v>
      </c>
      <c r="F2022" s="30" t="s">
        <v>40</v>
      </c>
      <c r="G2022" s="31">
        <v>161958.5</v>
      </c>
      <c r="H2022" s="31">
        <v>681859.90000000002</v>
      </c>
      <c r="I2022" s="31">
        <v>554119</v>
      </c>
      <c r="J2022" s="33">
        <v>-4229.7359999999999</v>
      </c>
      <c r="K2022" s="31"/>
      <c r="L2022" s="31"/>
      <c r="M2022" s="31">
        <f t="shared" si="4703"/>
        <v>157728.764</v>
      </c>
      <c r="N2022" s="31">
        <f t="shared" si="4704"/>
        <v>681859.90000000002</v>
      </c>
      <c r="O2022" s="31">
        <f t="shared" si="4705"/>
        <v>554119</v>
      </c>
      <c r="P2022" s="31"/>
      <c r="Q2022" s="31"/>
      <c r="R2022" s="31"/>
      <c r="S2022" s="31"/>
      <c r="T2022" s="31"/>
      <c r="U2022" s="31"/>
      <c r="V2022" s="31"/>
      <c r="W2022" s="31"/>
      <c r="X2022" s="31"/>
      <c r="Y2022" s="31"/>
      <c r="Z2022" s="31"/>
      <c r="AA2022" s="31"/>
      <c r="AB2022" s="31"/>
      <c r="AC2022" s="31">
        <f t="shared" si="4637"/>
        <v>157728.764</v>
      </c>
      <c r="AD2022" s="31">
        <f t="shared" si="4638"/>
        <v>681859.90000000002</v>
      </c>
      <c r="AE2022" s="31">
        <f t="shared" si="4639"/>
        <v>554119</v>
      </c>
      <c r="AF2022" s="31"/>
      <c r="AG2022" s="31">
        <f t="shared" si="4640"/>
        <v>157728.764</v>
      </c>
      <c r="AH2022" s="31">
        <f t="shared" si="4641"/>
        <v>681859.90000000002</v>
      </c>
      <c r="AI2022" s="31">
        <f t="shared" si="4642"/>
        <v>554119</v>
      </c>
      <c r="AJ2022" s="31"/>
      <c r="AK2022" s="31"/>
      <c r="AL2022" s="31"/>
      <c r="AM2022" s="31"/>
      <c r="AN2022" s="31"/>
      <c r="AO2022" s="31"/>
      <c r="AP2022" s="31"/>
      <c r="AQ2022" s="31"/>
      <c r="AR2022" s="31"/>
      <c r="AS2022" s="31">
        <f t="shared" si="4634"/>
        <v>157728.764</v>
      </c>
      <c r="AT2022" s="31">
        <f t="shared" si="4635"/>
        <v>681859.90000000002</v>
      </c>
      <c r="AU2022" s="31">
        <f t="shared" si="4636"/>
        <v>554119</v>
      </c>
      <c r="AV2022" s="31"/>
      <c r="AW2022" s="32"/>
      <c r="AX2022" s="32">
        <v>41</v>
      </c>
      <c r="AY2022" s="24"/>
      <c r="AZ2022" s="24"/>
      <c r="BA2022" s="24"/>
      <c r="BB2022" s="24"/>
      <c r="BC2022" s="24"/>
      <c r="BD2022" s="24"/>
      <c r="BE2022" s="24"/>
    </row>
    <row r="2023" s="24" customFormat="1" ht="30">
      <c r="A2023" s="29" t="s">
        <v>747</v>
      </c>
      <c r="B2023" s="29" t="s">
        <v>116</v>
      </c>
      <c r="C2023" s="29" t="s">
        <v>255</v>
      </c>
      <c r="D2023" s="29" t="s">
        <v>463</v>
      </c>
      <c r="E2023" s="36"/>
      <c r="F2023" s="30" t="s">
        <v>464</v>
      </c>
      <c r="G2023" s="31">
        <f>G2024</f>
        <v>3367250.7999999998</v>
      </c>
      <c r="H2023" s="31">
        <f>H2024</f>
        <v>3521319.1999999997</v>
      </c>
      <c r="I2023" s="31">
        <f>I2024</f>
        <v>3531216</v>
      </c>
      <c r="J2023" s="31">
        <f>J2024</f>
        <v>0</v>
      </c>
      <c r="K2023" s="31">
        <f>K2024</f>
        <v>0</v>
      </c>
      <c r="L2023" s="31">
        <f>L2024</f>
        <v>0</v>
      </c>
      <c r="M2023" s="31">
        <f t="shared" si="4703"/>
        <v>3367250.7999999998</v>
      </c>
      <c r="N2023" s="31">
        <f t="shared" si="4704"/>
        <v>3521319.1999999997</v>
      </c>
      <c r="O2023" s="31">
        <f t="shared" si="4705"/>
        <v>3531216</v>
      </c>
      <c r="P2023" s="31">
        <f>P2024</f>
        <v>0</v>
      </c>
      <c r="Q2023" s="31">
        <f>Q2024</f>
        <v>0</v>
      </c>
      <c r="R2023" s="31">
        <f>R2024</f>
        <v>0</v>
      </c>
      <c r="S2023" s="31">
        <f>S2024</f>
        <v>0</v>
      </c>
      <c r="T2023" s="31">
        <f>T2024</f>
        <v>0</v>
      </c>
      <c r="U2023" s="31">
        <f>U2024</f>
        <v>0</v>
      </c>
      <c r="V2023" s="31">
        <f>V2024</f>
        <v>0</v>
      </c>
      <c r="W2023" s="31">
        <f>W2024</f>
        <v>0</v>
      </c>
      <c r="X2023" s="31">
        <f>X2024</f>
        <v>0</v>
      </c>
      <c r="Y2023" s="31">
        <f>Y2024</f>
        <v>0</v>
      </c>
      <c r="Z2023" s="31">
        <f>Z2024</f>
        <v>0</v>
      </c>
      <c r="AA2023" s="31">
        <f>AA2024</f>
        <v>0</v>
      </c>
      <c r="AB2023" s="31">
        <f>AB2024</f>
        <v>0</v>
      </c>
      <c r="AC2023" s="31">
        <f t="shared" si="4637"/>
        <v>3367250.7999999998</v>
      </c>
      <c r="AD2023" s="31">
        <f t="shared" si="4638"/>
        <v>3521319.1999999997</v>
      </c>
      <c r="AE2023" s="31">
        <f t="shared" si="4639"/>
        <v>3531216</v>
      </c>
      <c r="AF2023" s="31">
        <f>AF2024</f>
        <v>0</v>
      </c>
      <c r="AG2023" s="31">
        <f t="shared" si="4640"/>
        <v>3367250.7999999998</v>
      </c>
      <c r="AH2023" s="31">
        <f t="shared" si="4641"/>
        <v>3521319.1999999997</v>
      </c>
      <c r="AI2023" s="31">
        <f t="shared" si="4642"/>
        <v>3531216</v>
      </c>
      <c r="AJ2023" s="31">
        <f>AJ2024</f>
        <v>2798.683</v>
      </c>
      <c r="AK2023" s="31">
        <f>AK2024</f>
        <v>0</v>
      </c>
      <c r="AL2023" s="31">
        <f>AL2024</f>
        <v>0</v>
      </c>
      <c r="AM2023" s="31">
        <f>AM2024</f>
        <v>242249.435</v>
      </c>
      <c r="AN2023" s="31">
        <f>AN2024</f>
        <v>0</v>
      </c>
      <c r="AO2023" s="31">
        <f>AO2024</f>
        <v>0</v>
      </c>
      <c r="AP2023" s="31">
        <f>AP2024</f>
        <v>91040.375</v>
      </c>
      <c r="AQ2023" s="31">
        <f>AQ2024</f>
        <v>0</v>
      </c>
      <c r="AR2023" s="31">
        <f>AR2024</f>
        <v>0</v>
      </c>
      <c r="AS2023" s="31">
        <f t="shared" si="4634"/>
        <v>3612298.9180000001</v>
      </c>
      <c r="AT2023" s="31">
        <f t="shared" si="4635"/>
        <v>3612359.5749999997</v>
      </c>
      <c r="AU2023" s="31">
        <f t="shared" si="4636"/>
        <v>3531216</v>
      </c>
      <c r="AV2023" s="31">
        <f>AV2024</f>
        <v>0</v>
      </c>
      <c r="AW2023" s="32"/>
      <c r="AX2023" s="32"/>
      <c r="AY2023" s="24"/>
      <c r="AZ2023" s="24"/>
      <c r="BA2023" s="24"/>
      <c r="BB2023" s="24"/>
      <c r="BC2023" s="24"/>
      <c r="BD2023" s="24"/>
      <c r="BE2023" s="24"/>
    </row>
    <row r="2024" s="24" customFormat="1" ht="30">
      <c r="A2024" s="29" t="s">
        <v>747</v>
      </c>
      <c r="B2024" s="29" t="s">
        <v>116</v>
      </c>
      <c r="C2024" s="29" t="s">
        <v>255</v>
      </c>
      <c r="D2024" s="29" t="s">
        <v>463</v>
      </c>
      <c r="E2024" s="29" t="s">
        <v>39</v>
      </c>
      <c r="F2024" s="30" t="s">
        <v>40</v>
      </c>
      <c r="G2024" s="31">
        <v>3367250.7999999998</v>
      </c>
      <c r="H2024" s="31">
        <v>3521319.1999999997</v>
      </c>
      <c r="I2024" s="31">
        <v>3531216</v>
      </c>
      <c r="J2024" s="31"/>
      <c r="K2024" s="31"/>
      <c r="L2024" s="31"/>
      <c r="M2024" s="31">
        <f t="shared" si="4703"/>
        <v>3367250.7999999998</v>
      </c>
      <c r="N2024" s="31">
        <f t="shared" si="4704"/>
        <v>3521319.1999999997</v>
      </c>
      <c r="O2024" s="31">
        <f t="shared" si="4705"/>
        <v>3531216</v>
      </c>
      <c r="P2024" s="31"/>
      <c r="Q2024" s="31"/>
      <c r="R2024" s="31"/>
      <c r="S2024" s="31"/>
      <c r="T2024" s="31"/>
      <c r="U2024" s="31"/>
      <c r="V2024" s="31"/>
      <c r="W2024" s="31"/>
      <c r="X2024" s="31"/>
      <c r="Y2024" s="31"/>
      <c r="Z2024" s="31"/>
      <c r="AA2024" s="31"/>
      <c r="AB2024" s="31"/>
      <c r="AC2024" s="31">
        <f t="shared" si="4637"/>
        <v>3367250.7999999998</v>
      </c>
      <c r="AD2024" s="31">
        <f t="shared" si="4638"/>
        <v>3521319.1999999997</v>
      </c>
      <c r="AE2024" s="31">
        <f t="shared" si="4639"/>
        <v>3531216</v>
      </c>
      <c r="AF2024" s="31"/>
      <c r="AG2024" s="31">
        <f t="shared" si="4640"/>
        <v>3367250.7999999998</v>
      </c>
      <c r="AH2024" s="31">
        <f t="shared" si="4641"/>
        <v>3521319.1999999997</v>
      </c>
      <c r="AI2024" s="31">
        <f t="shared" si="4642"/>
        <v>3531216</v>
      </c>
      <c r="AJ2024" s="31">
        <v>2798.683</v>
      </c>
      <c r="AK2024" s="31"/>
      <c r="AL2024" s="31"/>
      <c r="AM2024" s="31">
        <f>92961.837+149287.598</f>
        <v>242249.435</v>
      </c>
      <c r="AN2024" s="31"/>
      <c r="AO2024" s="31"/>
      <c r="AP2024" s="31">
        <f>41040.375+50000</f>
        <v>91040.375</v>
      </c>
      <c r="AQ2024" s="31"/>
      <c r="AR2024" s="31"/>
      <c r="AS2024" s="31">
        <f t="shared" ref="AS2024:AS2087" si="4736">AG2024+AJ2024+AK2024+AL2024+AM2024</f>
        <v>3612298.9180000001</v>
      </c>
      <c r="AT2024" s="31">
        <f t="shared" ref="AT2024:AT2087" si="4737">AH2024+AN2024+AO2024+AP2024</f>
        <v>3612359.5749999997</v>
      </c>
      <c r="AU2024" s="31">
        <f t="shared" ref="AU2024:AU2087" si="4738">AI2024+AR2024+AQ2024</f>
        <v>3531216</v>
      </c>
      <c r="AV2024" s="31"/>
      <c r="AW2024" s="32"/>
      <c r="AX2024" s="32"/>
      <c r="AY2024" s="24"/>
      <c r="AZ2024" s="24"/>
      <c r="BA2024" s="24"/>
      <c r="BB2024" s="24"/>
      <c r="BC2024" s="24"/>
      <c r="BD2024" s="24"/>
      <c r="BE2024" s="24"/>
    </row>
    <row r="2025" s="24" customFormat="1" ht="30">
      <c r="A2025" s="29" t="s">
        <v>747</v>
      </c>
      <c r="B2025" s="29" t="s">
        <v>116</v>
      </c>
      <c r="C2025" s="29" t="s">
        <v>255</v>
      </c>
      <c r="D2025" s="29" t="s">
        <v>807</v>
      </c>
      <c r="E2025" s="36"/>
      <c r="F2025" s="30" t="s">
        <v>808</v>
      </c>
      <c r="G2025" s="31">
        <f>G2026</f>
        <v>63597.900000000001</v>
      </c>
      <c r="H2025" s="31">
        <f>H2026</f>
        <v>52215.800000000003</v>
      </c>
      <c r="I2025" s="31">
        <f>I2026</f>
        <v>52215.800000000003</v>
      </c>
      <c r="J2025" s="31">
        <f>J2026</f>
        <v>11610.1</v>
      </c>
      <c r="K2025" s="31">
        <f>K2026</f>
        <v>0</v>
      </c>
      <c r="L2025" s="31">
        <f>L2026</f>
        <v>0</v>
      </c>
      <c r="M2025" s="31">
        <f t="shared" si="4703"/>
        <v>75208</v>
      </c>
      <c r="N2025" s="31">
        <f t="shared" si="4704"/>
        <v>52215.800000000003</v>
      </c>
      <c r="O2025" s="31">
        <f t="shared" si="4705"/>
        <v>52215.800000000003</v>
      </c>
      <c r="P2025" s="31">
        <f>P2026</f>
        <v>0</v>
      </c>
      <c r="Q2025" s="31">
        <f>Q2026</f>
        <v>0</v>
      </c>
      <c r="R2025" s="31">
        <f>R2026</f>
        <v>0</v>
      </c>
      <c r="S2025" s="31">
        <f>S2026</f>
        <v>0</v>
      </c>
      <c r="T2025" s="31">
        <f>T2026</f>
        <v>0</v>
      </c>
      <c r="U2025" s="31">
        <f>U2026</f>
        <v>0</v>
      </c>
      <c r="V2025" s="31">
        <f>V2026</f>
        <v>0</v>
      </c>
      <c r="W2025" s="31">
        <f>W2026</f>
        <v>0</v>
      </c>
      <c r="X2025" s="31">
        <f>X2026</f>
        <v>0</v>
      </c>
      <c r="Y2025" s="31">
        <f>Y2026</f>
        <v>0</v>
      </c>
      <c r="Z2025" s="31">
        <f>Z2026</f>
        <v>0</v>
      </c>
      <c r="AA2025" s="31">
        <f>AA2026</f>
        <v>0</v>
      </c>
      <c r="AB2025" s="31">
        <f>AB2026</f>
        <v>0</v>
      </c>
      <c r="AC2025" s="31">
        <f t="shared" si="4637"/>
        <v>75208</v>
      </c>
      <c r="AD2025" s="31">
        <f t="shared" si="4638"/>
        <v>52215.800000000003</v>
      </c>
      <c r="AE2025" s="31">
        <f t="shared" si="4639"/>
        <v>52215.800000000003</v>
      </c>
      <c r="AF2025" s="31">
        <f>AF2026</f>
        <v>0</v>
      </c>
      <c r="AG2025" s="31">
        <f t="shared" si="4640"/>
        <v>75208</v>
      </c>
      <c r="AH2025" s="31">
        <f t="shared" si="4641"/>
        <v>52215.800000000003</v>
      </c>
      <c r="AI2025" s="31">
        <f t="shared" si="4642"/>
        <v>52215.800000000003</v>
      </c>
      <c r="AJ2025" s="31">
        <f>AJ2026</f>
        <v>0</v>
      </c>
      <c r="AK2025" s="31">
        <f>AK2026</f>
        <v>0</v>
      </c>
      <c r="AL2025" s="31">
        <f>AL2026</f>
        <v>0</v>
      </c>
      <c r="AM2025" s="31">
        <f>AM2026</f>
        <v>-20000</v>
      </c>
      <c r="AN2025" s="31">
        <f>AN2026</f>
        <v>0</v>
      </c>
      <c r="AO2025" s="31">
        <f>AO2026</f>
        <v>0</v>
      </c>
      <c r="AP2025" s="31">
        <f>AP2026</f>
        <v>0</v>
      </c>
      <c r="AQ2025" s="31">
        <f>AQ2026</f>
        <v>0</v>
      </c>
      <c r="AR2025" s="31">
        <f>AR2026</f>
        <v>0</v>
      </c>
      <c r="AS2025" s="31">
        <f t="shared" si="4736"/>
        <v>55208</v>
      </c>
      <c r="AT2025" s="31">
        <f t="shared" si="4737"/>
        <v>52215.800000000003</v>
      </c>
      <c r="AU2025" s="31">
        <f t="shared" si="4738"/>
        <v>52215.800000000003</v>
      </c>
      <c r="AV2025" s="31">
        <f>AV2026</f>
        <v>0</v>
      </c>
      <c r="AW2025" s="32"/>
      <c r="AX2025" s="32"/>
      <c r="AY2025" s="24"/>
      <c r="AZ2025" s="24"/>
      <c r="BA2025" s="24"/>
      <c r="BB2025" s="24"/>
      <c r="BC2025" s="24"/>
      <c r="BD2025" s="24"/>
      <c r="BE2025" s="24"/>
    </row>
    <row r="2026" s="24" customFormat="1" ht="30">
      <c r="A2026" s="29" t="s">
        <v>747</v>
      </c>
      <c r="B2026" s="29" t="s">
        <v>116</v>
      </c>
      <c r="C2026" s="29" t="s">
        <v>255</v>
      </c>
      <c r="D2026" s="29" t="s">
        <v>807</v>
      </c>
      <c r="E2026" s="29" t="s">
        <v>39</v>
      </c>
      <c r="F2026" s="30" t="s">
        <v>40</v>
      </c>
      <c r="G2026" s="31">
        <v>63597.900000000001</v>
      </c>
      <c r="H2026" s="31">
        <v>52215.800000000003</v>
      </c>
      <c r="I2026" s="31">
        <v>52215.800000000003</v>
      </c>
      <c r="J2026" s="33">
        <v>11610.1</v>
      </c>
      <c r="K2026" s="31"/>
      <c r="L2026" s="31"/>
      <c r="M2026" s="31">
        <f t="shared" si="4703"/>
        <v>75208</v>
      </c>
      <c r="N2026" s="31">
        <f t="shared" si="4704"/>
        <v>52215.800000000003</v>
      </c>
      <c r="O2026" s="31">
        <f t="shared" si="4705"/>
        <v>52215.800000000003</v>
      </c>
      <c r="P2026" s="31"/>
      <c r="Q2026" s="31"/>
      <c r="R2026" s="31"/>
      <c r="S2026" s="31"/>
      <c r="T2026" s="31"/>
      <c r="U2026" s="31"/>
      <c r="V2026" s="31"/>
      <c r="W2026" s="31"/>
      <c r="X2026" s="31"/>
      <c r="Y2026" s="31"/>
      <c r="Z2026" s="31"/>
      <c r="AA2026" s="31"/>
      <c r="AB2026" s="31"/>
      <c r="AC2026" s="31">
        <f t="shared" ref="AC2026:AC2089" si="4739">M2026+R2026+P2026+Q2026+T2026+S2026</f>
        <v>75208</v>
      </c>
      <c r="AD2026" s="31">
        <f t="shared" ref="AD2026:AD2089" si="4740">N2026+V2026+X2026+U2026+W2026</f>
        <v>52215.800000000003</v>
      </c>
      <c r="AE2026" s="31">
        <f t="shared" ref="AE2026:AE2089" si="4741">O2026+Z2026+AB2026+Y2026+AA2026</f>
        <v>52215.800000000003</v>
      </c>
      <c r="AF2026" s="31"/>
      <c r="AG2026" s="31">
        <f t="shared" ref="AG2026:AG2089" si="4742">AC2026+AF2026</f>
        <v>75208</v>
      </c>
      <c r="AH2026" s="31">
        <f t="shared" ref="AH2026:AH2089" si="4743">AD2026</f>
        <v>52215.800000000003</v>
      </c>
      <c r="AI2026" s="31">
        <f t="shared" ref="AI2026:AI2089" si="4744">AE2026</f>
        <v>52215.800000000003</v>
      </c>
      <c r="AJ2026" s="31"/>
      <c r="AK2026" s="31"/>
      <c r="AL2026" s="31"/>
      <c r="AM2026" s="31">
        <v>-20000</v>
      </c>
      <c r="AN2026" s="31"/>
      <c r="AO2026" s="31"/>
      <c r="AP2026" s="31"/>
      <c r="AQ2026" s="31"/>
      <c r="AR2026" s="31"/>
      <c r="AS2026" s="31">
        <f t="shared" si="4736"/>
        <v>55208</v>
      </c>
      <c r="AT2026" s="31">
        <f t="shared" si="4737"/>
        <v>52215.800000000003</v>
      </c>
      <c r="AU2026" s="31">
        <f t="shared" si="4738"/>
        <v>52215.800000000003</v>
      </c>
      <c r="AV2026" s="31"/>
      <c r="AW2026" s="32"/>
      <c r="AX2026" s="32">
        <v>46</v>
      </c>
      <c r="AY2026" s="24"/>
      <c r="AZ2026" s="24"/>
      <c r="BA2026" s="24"/>
      <c r="BB2026" s="24"/>
      <c r="BC2026" s="24"/>
      <c r="BD2026" s="24"/>
      <c r="BE2026" s="24"/>
    </row>
    <row r="2027" s="24" customFormat="1" ht="47.25">
      <c r="A2027" s="29" t="s">
        <v>747</v>
      </c>
      <c r="B2027" s="29" t="s">
        <v>116</v>
      </c>
      <c r="C2027" s="29" t="s">
        <v>255</v>
      </c>
      <c r="D2027" s="29" t="s">
        <v>809</v>
      </c>
      <c r="E2027" s="36"/>
      <c r="F2027" s="30" t="s">
        <v>810</v>
      </c>
      <c r="G2027" s="31">
        <f>G2028+G2029</f>
        <v>157318.70000000001</v>
      </c>
      <c r="H2027" s="31">
        <f>H2028+H2029</f>
        <v>89048.600000000006</v>
      </c>
      <c r="I2027" s="31">
        <f>I2028+I2029</f>
        <v>89048.600000000006</v>
      </c>
      <c r="J2027" s="31">
        <f>J2028+J2029</f>
        <v>0</v>
      </c>
      <c r="K2027" s="31">
        <f>K2028+K2029</f>
        <v>-659.31500000000005</v>
      </c>
      <c r="L2027" s="31">
        <f>L2028+L2029</f>
        <v>-1397.2919999999999</v>
      </c>
      <c r="M2027" s="31">
        <f t="shared" si="4703"/>
        <v>157318.70000000001</v>
      </c>
      <c r="N2027" s="31">
        <f t="shared" si="4704"/>
        <v>88389.285000000003</v>
      </c>
      <c r="O2027" s="31">
        <f t="shared" si="4705"/>
        <v>87651.308000000005</v>
      </c>
      <c r="P2027" s="31">
        <f>P2028+P2029</f>
        <v>0</v>
      </c>
      <c r="Q2027" s="31">
        <f>Q2028+Q2029</f>
        <v>0</v>
      </c>
      <c r="R2027" s="31">
        <f>R2028+R2029</f>
        <v>39532.245999999999</v>
      </c>
      <c r="S2027" s="31">
        <f>S2028+S2029</f>
        <v>0</v>
      </c>
      <c r="T2027" s="31">
        <f>T2028+T2029</f>
        <v>0</v>
      </c>
      <c r="U2027" s="31">
        <f>U2028+U2029</f>
        <v>0</v>
      </c>
      <c r="V2027" s="31">
        <f>V2028+V2029</f>
        <v>0</v>
      </c>
      <c r="W2027" s="31">
        <f>W2028+W2029</f>
        <v>0</v>
      </c>
      <c r="X2027" s="31">
        <f>X2028+X2029</f>
        <v>0</v>
      </c>
      <c r="Y2027" s="31">
        <f>Y2028+Y2029</f>
        <v>0</v>
      </c>
      <c r="Z2027" s="31">
        <f>Z2028+Z2029</f>
        <v>0</v>
      </c>
      <c r="AA2027" s="31">
        <f>AA2028+AA2029</f>
        <v>0</v>
      </c>
      <c r="AB2027" s="31">
        <f>AB2028+AB2029</f>
        <v>0</v>
      </c>
      <c r="AC2027" s="31">
        <f t="shared" si="4739"/>
        <v>196850.946</v>
      </c>
      <c r="AD2027" s="31">
        <f t="shared" si="4740"/>
        <v>88389.285000000003</v>
      </c>
      <c r="AE2027" s="31">
        <f t="shared" si="4741"/>
        <v>87651.308000000005</v>
      </c>
      <c r="AF2027" s="31">
        <f>AF2028+AF2029</f>
        <v>0</v>
      </c>
      <c r="AG2027" s="31">
        <f t="shared" si="4742"/>
        <v>196850.946</v>
      </c>
      <c r="AH2027" s="31">
        <f t="shared" si="4743"/>
        <v>88389.285000000003</v>
      </c>
      <c r="AI2027" s="31">
        <f t="shared" si="4744"/>
        <v>87651.308000000005</v>
      </c>
      <c r="AJ2027" s="31">
        <f>AJ2028+AJ2029</f>
        <v>0</v>
      </c>
      <c r="AK2027" s="31">
        <f>AK2028+AK2029</f>
        <v>0</v>
      </c>
      <c r="AL2027" s="31">
        <f>AL2028+AL2029</f>
        <v>62776</v>
      </c>
      <c r="AM2027" s="31">
        <f>AM2028+AM2029</f>
        <v>0</v>
      </c>
      <c r="AN2027" s="31">
        <f>AN2028+AN2029</f>
        <v>0</v>
      </c>
      <c r="AO2027" s="31">
        <f>AO2028+AO2029</f>
        <v>96964</v>
      </c>
      <c r="AP2027" s="31">
        <f>AP2028+AP2029</f>
        <v>0</v>
      </c>
      <c r="AQ2027" s="31">
        <f>AQ2028+AQ2029</f>
        <v>0</v>
      </c>
      <c r="AR2027" s="31">
        <f>AR2028+AR2029</f>
        <v>15060.200000000001</v>
      </c>
      <c r="AS2027" s="31">
        <f t="shared" si="4736"/>
        <v>259626.946</v>
      </c>
      <c r="AT2027" s="31">
        <f t="shared" si="4737"/>
        <v>185353.285</v>
      </c>
      <c r="AU2027" s="31">
        <f t="shared" si="4738"/>
        <v>102711.508</v>
      </c>
      <c r="AV2027" s="31">
        <f>AV2028+AV2029</f>
        <v>0</v>
      </c>
      <c r="AW2027" s="32"/>
      <c r="AX2027" s="32"/>
      <c r="AY2027" s="24"/>
      <c r="AZ2027" s="24"/>
      <c r="BA2027" s="24"/>
      <c r="BB2027" s="24"/>
      <c r="BC2027" s="24"/>
      <c r="BD2027" s="24"/>
      <c r="BE2027" s="24"/>
    </row>
    <row r="2028" s="24" customFormat="1" ht="31.5">
      <c r="A2028" s="29" t="s">
        <v>747</v>
      </c>
      <c r="B2028" s="29" t="s">
        <v>116</v>
      </c>
      <c r="C2028" s="29" t="s">
        <v>255</v>
      </c>
      <c r="D2028" s="29" t="s">
        <v>809</v>
      </c>
      <c r="E2028" s="29" t="s">
        <v>39</v>
      </c>
      <c r="F2028" s="30" t="s">
        <v>40</v>
      </c>
      <c r="G2028" s="31">
        <v>157271.70000000001</v>
      </c>
      <c r="H2028" s="31">
        <v>89001.600000000006</v>
      </c>
      <c r="I2028" s="31">
        <v>89002.300000000003</v>
      </c>
      <c r="J2028" s="33"/>
      <c r="K2028" s="33">
        <v>-659.31500000000005</v>
      </c>
      <c r="L2028" s="33">
        <v>-1397.2919999999999</v>
      </c>
      <c r="M2028" s="31">
        <f t="shared" si="4703"/>
        <v>157271.70000000001</v>
      </c>
      <c r="N2028" s="31">
        <f t="shared" si="4704"/>
        <v>88342.285000000003</v>
      </c>
      <c r="O2028" s="31">
        <f t="shared" si="4705"/>
        <v>87605.008000000002</v>
      </c>
      <c r="P2028" s="31"/>
      <c r="Q2028" s="31"/>
      <c r="R2028" s="31">
        <v>39532.245999999999</v>
      </c>
      <c r="S2028" s="31"/>
      <c r="T2028" s="31"/>
      <c r="U2028" s="31"/>
      <c r="V2028" s="31"/>
      <c r="W2028" s="31"/>
      <c r="X2028" s="31"/>
      <c r="Y2028" s="31"/>
      <c r="Z2028" s="31"/>
      <c r="AA2028" s="31"/>
      <c r="AB2028" s="31"/>
      <c r="AC2028" s="31">
        <f t="shared" si="4739"/>
        <v>196803.946</v>
      </c>
      <c r="AD2028" s="31">
        <f t="shared" si="4740"/>
        <v>88342.285000000003</v>
      </c>
      <c r="AE2028" s="31">
        <f t="shared" si="4741"/>
        <v>87605.008000000002</v>
      </c>
      <c r="AF2028" s="31"/>
      <c r="AG2028" s="31">
        <f t="shared" si="4742"/>
        <v>196803.946</v>
      </c>
      <c r="AH2028" s="31">
        <f t="shared" si="4743"/>
        <v>88342.285000000003</v>
      </c>
      <c r="AI2028" s="31">
        <f t="shared" si="4744"/>
        <v>87605.008000000002</v>
      </c>
      <c r="AJ2028" s="31"/>
      <c r="AK2028" s="31"/>
      <c r="AL2028" s="31">
        <v>62776</v>
      </c>
      <c r="AM2028" s="31"/>
      <c r="AN2028" s="31"/>
      <c r="AO2028" s="31">
        <v>96964</v>
      </c>
      <c r="AP2028" s="31"/>
      <c r="AQ2028" s="31"/>
      <c r="AR2028" s="31">
        <v>15060.200000000001</v>
      </c>
      <c r="AS2028" s="31">
        <f t="shared" si="4736"/>
        <v>259579.946</v>
      </c>
      <c r="AT2028" s="31">
        <f t="shared" si="4737"/>
        <v>185306.285</v>
      </c>
      <c r="AU2028" s="31">
        <f t="shared" si="4738"/>
        <v>102665.208</v>
      </c>
      <c r="AV2028" s="31"/>
      <c r="AW2028" s="32"/>
      <c r="AX2028" s="32">
        <v>37</v>
      </c>
      <c r="AY2028" s="24"/>
      <c r="AZ2028" s="24"/>
      <c r="BA2028" s="24"/>
      <c r="BB2028" s="24"/>
      <c r="BC2028" s="24"/>
      <c r="BD2028" s="24"/>
      <c r="BE2028" s="24"/>
    </row>
    <row r="2029" s="24" customFormat="1">
      <c r="A2029" s="29" t="s">
        <v>747</v>
      </c>
      <c r="B2029" s="29" t="s">
        <v>116</v>
      </c>
      <c r="C2029" s="29" t="s">
        <v>255</v>
      </c>
      <c r="D2029" s="29" t="s">
        <v>809</v>
      </c>
      <c r="E2029" s="29" t="s">
        <v>41</v>
      </c>
      <c r="F2029" s="30" t="s">
        <v>42</v>
      </c>
      <c r="G2029" s="31">
        <v>47</v>
      </c>
      <c r="H2029" s="31">
        <v>47</v>
      </c>
      <c r="I2029" s="31">
        <v>46.299999999999997</v>
      </c>
      <c r="J2029" s="31"/>
      <c r="K2029" s="31"/>
      <c r="L2029" s="31"/>
      <c r="M2029" s="31">
        <f t="shared" si="4703"/>
        <v>47</v>
      </c>
      <c r="N2029" s="31">
        <f t="shared" si="4704"/>
        <v>47</v>
      </c>
      <c r="O2029" s="31">
        <f t="shared" si="4705"/>
        <v>46.299999999999997</v>
      </c>
      <c r="P2029" s="31"/>
      <c r="Q2029" s="31"/>
      <c r="R2029" s="31"/>
      <c r="S2029" s="31"/>
      <c r="T2029" s="31"/>
      <c r="U2029" s="31"/>
      <c r="V2029" s="31"/>
      <c r="W2029" s="31"/>
      <c r="X2029" s="31"/>
      <c r="Y2029" s="31"/>
      <c r="Z2029" s="31"/>
      <c r="AA2029" s="31"/>
      <c r="AB2029" s="31"/>
      <c r="AC2029" s="31">
        <f t="shared" si="4739"/>
        <v>47</v>
      </c>
      <c r="AD2029" s="31">
        <f t="shared" si="4740"/>
        <v>47</v>
      </c>
      <c r="AE2029" s="31">
        <f t="shared" si="4741"/>
        <v>46.299999999999997</v>
      </c>
      <c r="AF2029" s="31"/>
      <c r="AG2029" s="31">
        <f t="shared" si="4742"/>
        <v>47</v>
      </c>
      <c r="AH2029" s="31">
        <f t="shared" si="4743"/>
        <v>47</v>
      </c>
      <c r="AI2029" s="31">
        <f t="shared" si="4744"/>
        <v>46.299999999999997</v>
      </c>
      <c r="AJ2029" s="31"/>
      <c r="AK2029" s="31"/>
      <c r="AL2029" s="31"/>
      <c r="AM2029" s="31"/>
      <c r="AN2029" s="31"/>
      <c r="AO2029" s="31"/>
      <c r="AP2029" s="31"/>
      <c r="AQ2029" s="31"/>
      <c r="AR2029" s="31"/>
      <c r="AS2029" s="31">
        <f t="shared" si="4736"/>
        <v>47</v>
      </c>
      <c r="AT2029" s="31">
        <f t="shared" si="4737"/>
        <v>47</v>
      </c>
      <c r="AU2029" s="31">
        <f t="shared" si="4738"/>
        <v>46.299999999999997</v>
      </c>
      <c r="AV2029" s="31"/>
      <c r="AW2029" s="32"/>
      <c r="AX2029" s="32"/>
      <c r="AY2029" s="24"/>
      <c r="AZ2029" s="24"/>
      <c r="BA2029" s="24"/>
      <c r="BB2029" s="24"/>
      <c r="BC2029" s="24"/>
      <c r="BD2029" s="24"/>
      <c r="BE2029" s="24"/>
    </row>
    <row r="2030" s="24" customFormat="1" ht="47.25">
      <c r="A2030" s="29" t="s">
        <v>747</v>
      </c>
      <c r="B2030" s="29" t="s">
        <v>116</v>
      </c>
      <c r="C2030" s="29" t="s">
        <v>255</v>
      </c>
      <c r="D2030" s="29" t="s">
        <v>811</v>
      </c>
      <c r="E2030" s="36"/>
      <c r="F2030" s="30" t="s">
        <v>812</v>
      </c>
      <c r="G2030" s="31">
        <f>G2031</f>
        <v>182137.20000000001</v>
      </c>
      <c r="H2030" s="31">
        <f>H2031</f>
        <v>182137.20000000001</v>
      </c>
      <c r="I2030" s="31">
        <f>I2031</f>
        <v>182137.20000000001</v>
      </c>
      <c r="J2030" s="31">
        <f>J2031</f>
        <v>0</v>
      </c>
      <c r="K2030" s="31">
        <f>K2031</f>
        <v>0</v>
      </c>
      <c r="L2030" s="31">
        <f>L2031</f>
        <v>0</v>
      </c>
      <c r="M2030" s="31">
        <f t="shared" si="4703"/>
        <v>182137.20000000001</v>
      </c>
      <c r="N2030" s="31">
        <f t="shared" si="4704"/>
        <v>182137.20000000001</v>
      </c>
      <c r="O2030" s="31">
        <f t="shared" si="4705"/>
        <v>182137.20000000001</v>
      </c>
      <c r="P2030" s="31">
        <f>P2031</f>
        <v>0</v>
      </c>
      <c r="Q2030" s="31">
        <f>Q2031</f>
        <v>0</v>
      </c>
      <c r="R2030" s="31">
        <f>R2031</f>
        <v>0</v>
      </c>
      <c r="S2030" s="31">
        <f>S2031</f>
        <v>0</v>
      </c>
      <c r="T2030" s="31">
        <f>T2031</f>
        <v>0</v>
      </c>
      <c r="U2030" s="31">
        <f>U2031</f>
        <v>0</v>
      </c>
      <c r="V2030" s="31">
        <f>V2031</f>
        <v>0</v>
      </c>
      <c r="W2030" s="31">
        <f>W2031</f>
        <v>0</v>
      </c>
      <c r="X2030" s="31">
        <f>X2031</f>
        <v>0</v>
      </c>
      <c r="Y2030" s="31">
        <f>Y2031</f>
        <v>0</v>
      </c>
      <c r="Z2030" s="31">
        <f>Z2031</f>
        <v>0</v>
      </c>
      <c r="AA2030" s="31">
        <f>AA2031</f>
        <v>0</v>
      </c>
      <c r="AB2030" s="31">
        <f>AB2031</f>
        <v>0</v>
      </c>
      <c r="AC2030" s="31">
        <f t="shared" si="4739"/>
        <v>182137.20000000001</v>
      </c>
      <c r="AD2030" s="31">
        <f t="shared" si="4740"/>
        <v>182137.20000000001</v>
      </c>
      <c r="AE2030" s="31">
        <f t="shared" si="4741"/>
        <v>182137.20000000001</v>
      </c>
      <c r="AF2030" s="31">
        <f>AF2031</f>
        <v>0</v>
      </c>
      <c r="AG2030" s="31">
        <f t="shared" si="4742"/>
        <v>182137.20000000001</v>
      </c>
      <c r="AH2030" s="31">
        <f t="shared" si="4743"/>
        <v>182137.20000000001</v>
      </c>
      <c r="AI2030" s="31">
        <f t="shared" si="4744"/>
        <v>182137.20000000001</v>
      </c>
      <c r="AJ2030" s="31">
        <f>AJ2031</f>
        <v>0</v>
      </c>
      <c r="AK2030" s="31">
        <f>AK2031</f>
        <v>0</v>
      </c>
      <c r="AL2030" s="31">
        <f>AL2031</f>
        <v>11664.6</v>
      </c>
      <c r="AM2030" s="31">
        <f>AM2031</f>
        <v>0</v>
      </c>
      <c r="AN2030" s="31">
        <f>AN2031</f>
        <v>0</v>
      </c>
      <c r="AO2030" s="31">
        <f>AO2031</f>
        <v>12142.700000000001</v>
      </c>
      <c r="AP2030" s="31">
        <f>AP2031</f>
        <v>0</v>
      </c>
      <c r="AQ2030" s="31">
        <f>AQ2031</f>
        <v>0</v>
      </c>
      <c r="AR2030" s="31">
        <f>AR2031</f>
        <v>12640.6</v>
      </c>
      <c r="AS2030" s="31">
        <f t="shared" si="4736"/>
        <v>193801.80000000002</v>
      </c>
      <c r="AT2030" s="31">
        <f t="shared" si="4737"/>
        <v>194279.90000000002</v>
      </c>
      <c r="AU2030" s="31">
        <f t="shared" si="4738"/>
        <v>194777.80000000002</v>
      </c>
      <c r="AV2030" s="31">
        <f>AV2031</f>
        <v>0</v>
      </c>
      <c r="AW2030" s="32"/>
      <c r="AX2030" s="32"/>
      <c r="AY2030" s="24"/>
      <c r="AZ2030" s="24"/>
      <c r="BA2030" s="24"/>
      <c r="BB2030" s="24"/>
      <c r="BC2030" s="24"/>
      <c r="BD2030" s="24"/>
      <c r="BE2030" s="24"/>
    </row>
    <row r="2031" s="24" customFormat="1" ht="31.5">
      <c r="A2031" s="29" t="s">
        <v>747</v>
      </c>
      <c r="B2031" s="29" t="s">
        <v>116</v>
      </c>
      <c r="C2031" s="29" t="s">
        <v>255</v>
      </c>
      <c r="D2031" s="29" t="s">
        <v>811</v>
      </c>
      <c r="E2031" s="29" t="s">
        <v>39</v>
      </c>
      <c r="F2031" s="30" t="s">
        <v>40</v>
      </c>
      <c r="G2031" s="31">
        <v>182137.20000000001</v>
      </c>
      <c r="H2031" s="31">
        <v>182137.20000000001</v>
      </c>
      <c r="I2031" s="31">
        <v>182137.20000000001</v>
      </c>
      <c r="J2031" s="31"/>
      <c r="K2031" s="31"/>
      <c r="L2031" s="31"/>
      <c r="M2031" s="31">
        <f t="shared" si="4703"/>
        <v>182137.20000000001</v>
      </c>
      <c r="N2031" s="31">
        <f t="shared" si="4704"/>
        <v>182137.20000000001</v>
      </c>
      <c r="O2031" s="31">
        <f t="shared" si="4705"/>
        <v>182137.20000000001</v>
      </c>
      <c r="P2031" s="31"/>
      <c r="Q2031" s="31"/>
      <c r="R2031" s="31"/>
      <c r="S2031" s="31"/>
      <c r="T2031" s="31"/>
      <c r="U2031" s="31"/>
      <c r="V2031" s="31"/>
      <c r="W2031" s="31"/>
      <c r="X2031" s="31"/>
      <c r="Y2031" s="31"/>
      <c r="Z2031" s="31"/>
      <c r="AA2031" s="31"/>
      <c r="AB2031" s="31"/>
      <c r="AC2031" s="31">
        <f t="shared" si="4739"/>
        <v>182137.20000000001</v>
      </c>
      <c r="AD2031" s="31">
        <f t="shared" si="4740"/>
        <v>182137.20000000001</v>
      </c>
      <c r="AE2031" s="31">
        <f t="shared" si="4741"/>
        <v>182137.20000000001</v>
      </c>
      <c r="AF2031" s="31"/>
      <c r="AG2031" s="31">
        <f t="shared" si="4742"/>
        <v>182137.20000000001</v>
      </c>
      <c r="AH2031" s="31">
        <f t="shared" si="4743"/>
        <v>182137.20000000001</v>
      </c>
      <c r="AI2031" s="31">
        <f t="shared" si="4744"/>
        <v>182137.20000000001</v>
      </c>
      <c r="AJ2031" s="31"/>
      <c r="AK2031" s="31"/>
      <c r="AL2031" s="31">
        <v>11664.6</v>
      </c>
      <c r="AM2031" s="31"/>
      <c r="AN2031" s="31"/>
      <c r="AO2031" s="31">
        <v>12142.700000000001</v>
      </c>
      <c r="AP2031" s="31"/>
      <c r="AQ2031" s="31"/>
      <c r="AR2031" s="31">
        <v>12640.6</v>
      </c>
      <c r="AS2031" s="31">
        <f t="shared" si="4736"/>
        <v>193801.80000000002</v>
      </c>
      <c r="AT2031" s="31">
        <f t="shared" si="4737"/>
        <v>194279.90000000002</v>
      </c>
      <c r="AU2031" s="31">
        <f t="shared" si="4738"/>
        <v>194777.80000000002</v>
      </c>
      <c r="AV2031" s="31"/>
      <c r="AW2031" s="32"/>
      <c r="AX2031" s="32"/>
      <c r="AY2031" s="24"/>
      <c r="AZ2031" s="24"/>
      <c r="BA2031" s="24"/>
      <c r="BB2031" s="24"/>
      <c r="BC2031" s="24"/>
      <c r="BD2031" s="24"/>
      <c r="BE2031" s="24"/>
    </row>
    <row r="2032" s="24" customFormat="1" ht="31.5">
      <c r="A2032" s="29" t="s">
        <v>747</v>
      </c>
      <c r="B2032" s="29" t="s">
        <v>116</v>
      </c>
      <c r="C2032" s="29" t="s">
        <v>255</v>
      </c>
      <c r="D2032" s="29" t="s">
        <v>813</v>
      </c>
      <c r="E2032" s="36"/>
      <c r="F2032" s="30" t="s">
        <v>814</v>
      </c>
      <c r="G2032" s="31">
        <f>G2033</f>
        <v>125878.29999999999</v>
      </c>
      <c r="H2032" s="31">
        <f>H2033</f>
        <v>126375</v>
      </c>
      <c r="I2032" s="31">
        <f>I2033</f>
        <v>126375</v>
      </c>
      <c r="J2032" s="31">
        <f>J2033</f>
        <v>-36310.099999999999</v>
      </c>
      <c r="K2032" s="31">
        <f>K2033</f>
        <v>-23269</v>
      </c>
      <c r="L2032" s="31">
        <f>L2033</f>
        <v>-486.39999999999998</v>
      </c>
      <c r="M2032" s="31">
        <f t="shared" si="4703"/>
        <v>89568.199999999983</v>
      </c>
      <c r="N2032" s="31">
        <f t="shared" si="4704"/>
        <v>103106</v>
      </c>
      <c r="O2032" s="31">
        <f t="shared" si="4705"/>
        <v>125888.60000000001</v>
      </c>
      <c r="P2032" s="31">
        <f>P2033</f>
        <v>0</v>
      </c>
      <c r="Q2032" s="31">
        <f>Q2033</f>
        <v>0</v>
      </c>
      <c r="R2032" s="31">
        <f>R2033</f>
        <v>0</v>
      </c>
      <c r="S2032" s="31">
        <f>S2033</f>
        <v>0</v>
      </c>
      <c r="T2032" s="31">
        <f>T2033</f>
        <v>0</v>
      </c>
      <c r="U2032" s="31">
        <f>U2033</f>
        <v>0</v>
      </c>
      <c r="V2032" s="31">
        <f>V2033</f>
        <v>0</v>
      </c>
      <c r="W2032" s="31">
        <f>W2033</f>
        <v>0</v>
      </c>
      <c r="X2032" s="31">
        <f>X2033</f>
        <v>0</v>
      </c>
      <c r="Y2032" s="31">
        <f>Y2033</f>
        <v>0</v>
      </c>
      <c r="Z2032" s="31">
        <f>Z2033</f>
        <v>0</v>
      </c>
      <c r="AA2032" s="31">
        <f>AA2033</f>
        <v>0</v>
      </c>
      <c r="AB2032" s="31">
        <f>AB2033</f>
        <v>0</v>
      </c>
      <c r="AC2032" s="31">
        <f t="shared" si="4739"/>
        <v>89568.199999999983</v>
      </c>
      <c r="AD2032" s="31">
        <f t="shared" si="4740"/>
        <v>103106</v>
      </c>
      <c r="AE2032" s="31">
        <f t="shared" si="4741"/>
        <v>125888.60000000001</v>
      </c>
      <c r="AF2032" s="31">
        <f>AF2033</f>
        <v>0</v>
      </c>
      <c r="AG2032" s="31">
        <f t="shared" si="4742"/>
        <v>89568.199999999983</v>
      </c>
      <c r="AH2032" s="31">
        <f t="shared" si="4743"/>
        <v>103106</v>
      </c>
      <c r="AI2032" s="31">
        <f t="shared" si="4744"/>
        <v>125888.60000000001</v>
      </c>
      <c r="AJ2032" s="31">
        <f>AJ2033</f>
        <v>0</v>
      </c>
      <c r="AK2032" s="31">
        <f>AK2033</f>
        <v>0</v>
      </c>
      <c r="AL2032" s="31">
        <f>AL2033</f>
        <v>0</v>
      </c>
      <c r="AM2032" s="31">
        <f>AM2033</f>
        <v>0</v>
      </c>
      <c r="AN2032" s="31">
        <f>AN2033</f>
        <v>0</v>
      </c>
      <c r="AO2032" s="31">
        <f>AO2033</f>
        <v>22683.099999999999</v>
      </c>
      <c r="AP2032" s="31">
        <f>AP2033</f>
        <v>0</v>
      </c>
      <c r="AQ2032" s="31">
        <f>AQ2033</f>
        <v>0</v>
      </c>
      <c r="AR2032" s="31">
        <f>AR2033</f>
        <v>0</v>
      </c>
      <c r="AS2032" s="31">
        <f t="shared" si="4736"/>
        <v>89568.199999999983</v>
      </c>
      <c r="AT2032" s="31">
        <f t="shared" si="4737"/>
        <v>125789.10000000001</v>
      </c>
      <c r="AU2032" s="31">
        <f t="shared" si="4738"/>
        <v>125888.60000000001</v>
      </c>
      <c r="AV2032" s="31">
        <f>AV2033</f>
        <v>0</v>
      </c>
      <c r="AW2032" s="32"/>
      <c r="AX2032" s="32"/>
      <c r="AY2032" s="24"/>
      <c r="AZ2032" s="24"/>
      <c r="BA2032" s="24"/>
      <c r="BB2032" s="24"/>
      <c r="BC2032" s="24"/>
      <c r="BD2032" s="24"/>
      <c r="BE2032" s="24"/>
    </row>
    <row r="2033" s="24" customFormat="1" ht="31.5">
      <c r="A2033" s="29" t="s">
        <v>747</v>
      </c>
      <c r="B2033" s="29" t="s">
        <v>116</v>
      </c>
      <c r="C2033" s="29" t="s">
        <v>255</v>
      </c>
      <c r="D2033" s="29" t="s">
        <v>813</v>
      </c>
      <c r="E2033" s="29" t="s">
        <v>39</v>
      </c>
      <c r="F2033" s="30" t="s">
        <v>40</v>
      </c>
      <c r="G2033" s="31">
        <v>125878.29999999999</v>
      </c>
      <c r="H2033" s="31">
        <v>126375</v>
      </c>
      <c r="I2033" s="31">
        <v>126375</v>
      </c>
      <c r="J2033" s="33">
        <v>-36310.099999999999</v>
      </c>
      <c r="K2033" s="33">
        <v>-23269</v>
      </c>
      <c r="L2033" s="33">
        <v>-486.39999999999998</v>
      </c>
      <c r="M2033" s="31">
        <f t="shared" si="4703"/>
        <v>89568.199999999983</v>
      </c>
      <c r="N2033" s="31">
        <f t="shared" si="4704"/>
        <v>103106</v>
      </c>
      <c r="O2033" s="31">
        <f t="shared" si="4705"/>
        <v>125888.60000000001</v>
      </c>
      <c r="P2033" s="31"/>
      <c r="Q2033" s="31"/>
      <c r="R2033" s="31"/>
      <c r="S2033" s="31"/>
      <c r="T2033" s="31"/>
      <c r="U2033" s="31"/>
      <c r="V2033" s="31"/>
      <c r="W2033" s="31"/>
      <c r="X2033" s="31"/>
      <c r="Y2033" s="31"/>
      <c r="Z2033" s="31"/>
      <c r="AA2033" s="31"/>
      <c r="AB2033" s="31"/>
      <c r="AC2033" s="31">
        <f t="shared" si="4739"/>
        <v>89568.199999999983</v>
      </c>
      <c r="AD2033" s="31">
        <f t="shared" si="4740"/>
        <v>103106</v>
      </c>
      <c r="AE2033" s="31">
        <f t="shared" si="4741"/>
        <v>125888.60000000001</v>
      </c>
      <c r="AF2033" s="31"/>
      <c r="AG2033" s="31">
        <f t="shared" si="4742"/>
        <v>89568.199999999983</v>
      </c>
      <c r="AH2033" s="31">
        <f t="shared" si="4743"/>
        <v>103106</v>
      </c>
      <c r="AI2033" s="31">
        <f t="shared" si="4744"/>
        <v>125888.60000000001</v>
      </c>
      <c r="AJ2033" s="31"/>
      <c r="AK2033" s="31"/>
      <c r="AL2033" s="31"/>
      <c r="AM2033" s="31"/>
      <c r="AN2033" s="31"/>
      <c r="AO2033" s="31">
        <v>22683.099999999999</v>
      </c>
      <c r="AP2033" s="31"/>
      <c r="AQ2033" s="31"/>
      <c r="AR2033" s="31"/>
      <c r="AS2033" s="31">
        <f t="shared" si="4736"/>
        <v>89568.199999999983</v>
      </c>
      <c r="AT2033" s="31">
        <f t="shared" si="4737"/>
        <v>125789.10000000001</v>
      </c>
      <c r="AU2033" s="31">
        <f t="shared" si="4738"/>
        <v>125888.60000000001</v>
      </c>
      <c r="AV2033" s="31"/>
      <c r="AW2033" s="32"/>
      <c r="AX2033" s="32">
        <v>42</v>
      </c>
      <c r="AY2033" s="24"/>
      <c r="AZ2033" s="24"/>
      <c r="BA2033" s="24"/>
      <c r="BB2033" s="24"/>
      <c r="BC2033" s="24"/>
      <c r="BD2033" s="24"/>
      <c r="BE2033" s="24"/>
    </row>
    <row r="2034" s="24" customFormat="1" ht="47.25">
      <c r="A2034" s="29" t="s">
        <v>747</v>
      </c>
      <c r="B2034" s="29" t="s">
        <v>116</v>
      </c>
      <c r="C2034" s="29" t="s">
        <v>255</v>
      </c>
      <c r="D2034" s="29" t="s">
        <v>815</v>
      </c>
      <c r="E2034" s="36"/>
      <c r="F2034" s="30" t="s">
        <v>54</v>
      </c>
      <c r="G2034" s="31">
        <f>G2035+G2036+G2037</f>
        <v>92940.700000000012</v>
      </c>
      <c r="H2034" s="31">
        <f>H2035+H2036+H2037</f>
        <v>95335.000000000015</v>
      </c>
      <c r="I2034" s="31">
        <f>I2035+I2036+I2037</f>
        <v>95335.000000000015</v>
      </c>
      <c r="J2034" s="31">
        <f>J2035+J2036+J2037</f>
        <v>0</v>
      </c>
      <c r="K2034" s="31">
        <f>K2035+K2036+K2037</f>
        <v>0</v>
      </c>
      <c r="L2034" s="31">
        <f>L2035+L2036+L2037</f>
        <v>0</v>
      </c>
      <c r="M2034" s="31">
        <f t="shared" si="4703"/>
        <v>92940.700000000012</v>
      </c>
      <c r="N2034" s="31">
        <f t="shared" si="4704"/>
        <v>95335.000000000015</v>
      </c>
      <c r="O2034" s="31">
        <f t="shared" si="4705"/>
        <v>95335.000000000015</v>
      </c>
      <c r="P2034" s="31">
        <f>P2035+P2036+P2037</f>
        <v>0</v>
      </c>
      <c r="Q2034" s="31">
        <f>Q2035+Q2036+Q2037</f>
        <v>0</v>
      </c>
      <c r="R2034" s="31">
        <f>R2035+R2036+R2037</f>
        <v>0</v>
      </c>
      <c r="S2034" s="31">
        <f>S2035+S2036+S2037</f>
        <v>0</v>
      </c>
      <c r="T2034" s="31">
        <f>T2035+T2036+T2037</f>
        <v>0</v>
      </c>
      <c r="U2034" s="31">
        <f>U2035+U2036+U2037</f>
        <v>0</v>
      </c>
      <c r="V2034" s="31">
        <f>V2035+V2036+V2037</f>
        <v>0</v>
      </c>
      <c r="W2034" s="31">
        <f>W2035+W2036+W2037</f>
        <v>0</v>
      </c>
      <c r="X2034" s="31">
        <f>X2035+X2036+X2037</f>
        <v>0</v>
      </c>
      <c r="Y2034" s="31">
        <f>Y2035+Y2036+Y2037</f>
        <v>0</v>
      </c>
      <c r="Z2034" s="31">
        <f>Z2035+Z2036+Z2037</f>
        <v>0</v>
      </c>
      <c r="AA2034" s="31">
        <f>AA2035+AA2036+AA2037</f>
        <v>0</v>
      </c>
      <c r="AB2034" s="31">
        <f>AB2035+AB2036+AB2037</f>
        <v>0</v>
      </c>
      <c r="AC2034" s="31">
        <f t="shared" si="4739"/>
        <v>92940.700000000012</v>
      </c>
      <c r="AD2034" s="31">
        <f t="shared" si="4740"/>
        <v>95335.000000000015</v>
      </c>
      <c r="AE2034" s="31">
        <f t="shared" si="4741"/>
        <v>95335.000000000015</v>
      </c>
      <c r="AF2034" s="31">
        <f>AF2035+AF2036+AF2037</f>
        <v>0</v>
      </c>
      <c r="AG2034" s="31">
        <f t="shared" si="4742"/>
        <v>92940.700000000012</v>
      </c>
      <c r="AH2034" s="31">
        <f t="shared" si="4743"/>
        <v>95335.000000000015</v>
      </c>
      <c r="AI2034" s="31">
        <f t="shared" si="4744"/>
        <v>95335.000000000015</v>
      </c>
      <c r="AJ2034" s="31">
        <f>AJ2035+AJ2036+AJ2037</f>
        <v>0</v>
      </c>
      <c r="AK2034" s="31">
        <f>AK2035+AK2036+AK2037</f>
        <v>0</v>
      </c>
      <c r="AL2034" s="31">
        <f>AL2035+AL2036+AL2037</f>
        <v>-1197.2</v>
      </c>
      <c r="AM2034" s="31">
        <f>AM2035+AM2036+AM2037</f>
        <v>0</v>
      </c>
      <c r="AN2034" s="31">
        <f>AN2035+AN2036+AN2037</f>
        <v>0</v>
      </c>
      <c r="AO2034" s="31">
        <f>AO2035+AO2036+AO2037</f>
        <v>0</v>
      </c>
      <c r="AP2034" s="31">
        <f>AP2035+AP2036+AP2037</f>
        <v>0</v>
      </c>
      <c r="AQ2034" s="31">
        <f>AQ2035+AQ2036+AQ2037</f>
        <v>0</v>
      </c>
      <c r="AR2034" s="31">
        <f>AR2035+AR2036+AR2037</f>
        <v>0</v>
      </c>
      <c r="AS2034" s="31">
        <f t="shared" si="4736"/>
        <v>91743.500000000015</v>
      </c>
      <c r="AT2034" s="31">
        <f t="shared" si="4737"/>
        <v>95335.000000000015</v>
      </c>
      <c r="AU2034" s="31">
        <f t="shared" si="4738"/>
        <v>95335.000000000015</v>
      </c>
      <c r="AV2034" s="31">
        <f>AV2035+AV2036+AV2037</f>
        <v>0</v>
      </c>
      <c r="AW2034" s="32"/>
      <c r="AX2034" s="32"/>
      <c r="AY2034" s="24"/>
      <c r="AZ2034" s="24"/>
      <c r="BA2034" s="24"/>
      <c r="BB2034" s="24"/>
      <c r="BC2034" s="24"/>
      <c r="BD2034" s="24"/>
      <c r="BE2034" s="24"/>
    </row>
    <row r="2035" s="24" customFormat="1" ht="78.75">
      <c r="A2035" s="29" t="s">
        <v>747</v>
      </c>
      <c r="B2035" s="29" t="s">
        <v>116</v>
      </c>
      <c r="C2035" s="29" t="s">
        <v>255</v>
      </c>
      <c r="D2035" s="29" t="s">
        <v>815</v>
      </c>
      <c r="E2035" s="29" t="s">
        <v>51</v>
      </c>
      <c r="F2035" s="30" t="s">
        <v>52</v>
      </c>
      <c r="G2035" s="31">
        <v>84956.800000000003</v>
      </c>
      <c r="H2035" s="31">
        <v>87351.100000000006</v>
      </c>
      <c r="I2035" s="31">
        <v>87351.100000000006</v>
      </c>
      <c r="J2035" s="31"/>
      <c r="K2035" s="31"/>
      <c r="L2035" s="31"/>
      <c r="M2035" s="31">
        <f t="shared" si="4703"/>
        <v>84956.800000000003</v>
      </c>
      <c r="N2035" s="31">
        <f t="shared" si="4704"/>
        <v>87351.100000000006</v>
      </c>
      <c r="O2035" s="31">
        <f t="shared" si="4705"/>
        <v>87351.100000000006</v>
      </c>
      <c r="P2035" s="31"/>
      <c r="Q2035" s="31"/>
      <c r="R2035" s="31"/>
      <c r="S2035" s="31"/>
      <c r="T2035" s="31"/>
      <c r="U2035" s="31"/>
      <c r="V2035" s="31"/>
      <c r="W2035" s="31"/>
      <c r="X2035" s="31"/>
      <c r="Y2035" s="31"/>
      <c r="Z2035" s="31"/>
      <c r="AA2035" s="31"/>
      <c r="AB2035" s="31"/>
      <c r="AC2035" s="31">
        <f t="shared" si="4739"/>
        <v>84956.800000000003</v>
      </c>
      <c r="AD2035" s="31">
        <f t="shared" si="4740"/>
        <v>87351.100000000006</v>
      </c>
      <c r="AE2035" s="31">
        <f t="shared" si="4741"/>
        <v>87351.100000000006</v>
      </c>
      <c r="AF2035" s="31"/>
      <c r="AG2035" s="31">
        <f t="shared" si="4742"/>
        <v>84956.800000000003</v>
      </c>
      <c r="AH2035" s="31">
        <f t="shared" si="4743"/>
        <v>87351.100000000006</v>
      </c>
      <c r="AI2035" s="31">
        <f t="shared" si="4744"/>
        <v>87351.100000000006</v>
      </c>
      <c r="AJ2035" s="31"/>
      <c r="AK2035" s="31"/>
      <c r="AL2035" s="31">
        <v>-1197.2</v>
      </c>
      <c r="AM2035" s="31"/>
      <c r="AN2035" s="31"/>
      <c r="AO2035" s="31"/>
      <c r="AP2035" s="31"/>
      <c r="AQ2035" s="31"/>
      <c r="AR2035" s="31"/>
      <c r="AS2035" s="31">
        <f t="shared" si="4736"/>
        <v>83759.600000000006</v>
      </c>
      <c r="AT2035" s="31">
        <f t="shared" si="4737"/>
        <v>87351.100000000006</v>
      </c>
      <c r="AU2035" s="31">
        <f t="shared" si="4738"/>
        <v>87351.100000000006</v>
      </c>
      <c r="AV2035" s="31"/>
      <c r="AW2035" s="32"/>
      <c r="AX2035" s="32"/>
      <c r="AY2035" s="24"/>
      <c r="AZ2035" s="24"/>
      <c r="BA2035" s="24"/>
      <c r="BB2035" s="24"/>
      <c r="BC2035" s="24"/>
      <c r="BD2035" s="24"/>
      <c r="BE2035" s="24"/>
    </row>
    <row r="2036" s="24" customFormat="1" ht="31.5">
      <c r="A2036" s="29" t="s">
        <v>747</v>
      </c>
      <c r="B2036" s="29" t="s">
        <v>116</v>
      </c>
      <c r="C2036" s="29" t="s">
        <v>255</v>
      </c>
      <c r="D2036" s="29" t="s">
        <v>815</v>
      </c>
      <c r="E2036" s="29" t="s">
        <v>39</v>
      </c>
      <c r="F2036" s="30" t="s">
        <v>40</v>
      </c>
      <c r="G2036" s="31">
        <v>7880.6000000000004</v>
      </c>
      <c r="H2036" s="31">
        <v>7880.6000000000004</v>
      </c>
      <c r="I2036" s="31">
        <v>7880.6000000000004</v>
      </c>
      <c r="J2036" s="31"/>
      <c r="K2036" s="31"/>
      <c r="L2036" s="31"/>
      <c r="M2036" s="31">
        <f t="shared" si="4703"/>
        <v>7880.6000000000004</v>
      </c>
      <c r="N2036" s="31">
        <f t="shared" si="4704"/>
        <v>7880.6000000000004</v>
      </c>
      <c r="O2036" s="31">
        <f t="shared" si="4705"/>
        <v>7880.6000000000004</v>
      </c>
      <c r="P2036" s="31"/>
      <c r="Q2036" s="31"/>
      <c r="R2036" s="31"/>
      <c r="S2036" s="31"/>
      <c r="T2036" s="31"/>
      <c r="U2036" s="31"/>
      <c r="V2036" s="31"/>
      <c r="W2036" s="31"/>
      <c r="X2036" s="31"/>
      <c r="Y2036" s="31"/>
      <c r="Z2036" s="31"/>
      <c r="AA2036" s="31"/>
      <c r="AB2036" s="31"/>
      <c r="AC2036" s="31">
        <f t="shared" si="4739"/>
        <v>7880.6000000000004</v>
      </c>
      <c r="AD2036" s="31">
        <f t="shared" si="4740"/>
        <v>7880.6000000000004</v>
      </c>
      <c r="AE2036" s="31">
        <f t="shared" si="4741"/>
        <v>7880.6000000000004</v>
      </c>
      <c r="AF2036" s="31"/>
      <c r="AG2036" s="31">
        <f t="shared" si="4742"/>
        <v>7880.6000000000004</v>
      </c>
      <c r="AH2036" s="31">
        <f t="shared" si="4743"/>
        <v>7880.6000000000004</v>
      </c>
      <c r="AI2036" s="31">
        <f t="shared" si="4744"/>
        <v>7880.6000000000004</v>
      </c>
      <c r="AJ2036" s="31"/>
      <c r="AK2036" s="31"/>
      <c r="AL2036" s="31"/>
      <c r="AM2036" s="31"/>
      <c r="AN2036" s="31"/>
      <c r="AO2036" s="31"/>
      <c r="AP2036" s="31"/>
      <c r="AQ2036" s="31"/>
      <c r="AR2036" s="31"/>
      <c r="AS2036" s="31">
        <f t="shared" si="4736"/>
        <v>7880.6000000000004</v>
      </c>
      <c r="AT2036" s="31">
        <f t="shared" si="4737"/>
        <v>7880.6000000000004</v>
      </c>
      <c r="AU2036" s="31">
        <f t="shared" si="4738"/>
        <v>7880.6000000000004</v>
      </c>
      <c r="AV2036" s="31"/>
      <c r="AW2036" s="32"/>
      <c r="AX2036" s="32"/>
      <c r="AY2036" s="24"/>
      <c r="AZ2036" s="24"/>
      <c r="BA2036" s="24"/>
      <c r="BB2036" s="24"/>
      <c r="BC2036" s="24"/>
      <c r="BD2036" s="24"/>
      <c r="BE2036" s="24"/>
    </row>
    <row r="2037" s="24" customFormat="1">
      <c r="A2037" s="29" t="s">
        <v>747</v>
      </c>
      <c r="B2037" s="29" t="s">
        <v>116</v>
      </c>
      <c r="C2037" s="29" t="s">
        <v>255</v>
      </c>
      <c r="D2037" s="29" t="s">
        <v>815</v>
      </c>
      <c r="E2037" s="29" t="s">
        <v>41</v>
      </c>
      <c r="F2037" s="30" t="s">
        <v>42</v>
      </c>
      <c r="G2037" s="31">
        <v>103.3</v>
      </c>
      <c r="H2037" s="31">
        <v>103.3</v>
      </c>
      <c r="I2037" s="31">
        <v>103.3</v>
      </c>
      <c r="J2037" s="31"/>
      <c r="K2037" s="31"/>
      <c r="L2037" s="31"/>
      <c r="M2037" s="31">
        <f t="shared" si="4703"/>
        <v>103.3</v>
      </c>
      <c r="N2037" s="31">
        <f t="shared" si="4704"/>
        <v>103.3</v>
      </c>
      <c r="O2037" s="31">
        <f t="shared" si="4705"/>
        <v>103.3</v>
      </c>
      <c r="P2037" s="31"/>
      <c r="Q2037" s="31"/>
      <c r="R2037" s="31"/>
      <c r="S2037" s="31"/>
      <c r="T2037" s="31"/>
      <c r="U2037" s="31"/>
      <c r="V2037" s="31"/>
      <c r="W2037" s="31"/>
      <c r="X2037" s="31"/>
      <c r="Y2037" s="31"/>
      <c r="Z2037" s="31"/>
      <c r="AA2037" s="31"/>
      <c r="AB2037" s="31"/>
      <c r="AC2037" s="31">
        <f t="shared" si="4739"/>
        <v>103.3</v>
      </c>
      <c r="AD2037" s="31">
        <f t="shared" si="4740"/>
        <v>103.3</v>
      </c>
      <c r="AE2037" s="31">
        <f t="shared" si="4741"/>
        <v>103.3</v>
      </c>
      <c r="AF2037" s="31"/>
      <c r="AG2037" s="31">
        <f t="shared" si="4742"/>
        <v>103.3</v>
      </c>
      <c r="AH2037" s="31">
        <f t="shared" si="4743"/>
        <v>103.3</v>
      </c>
      <c r="AI2037" s="31">
        <f t="shared" si="4744"/>
        <v>103.3</v>
      </c>
      <c r="AJ2037" s="31"/>
      <c r="AK2037" s="31"/>
      <c r="AL2037" s="31"/>
      <c r="AM2037" s="31"/>
      <c r="AN2037" s="31"/>
      <c r="AO2037" s="31"/>
      <c r="AP2037" s="31"/>
      <c r="AQ2037" s="31"/>
      <c r="AR2037" s="31"/>
      <c r="AS2037" s="31">
        <f t="shared" si="4736"/>
        <v>103.3</v>
      </c>
      <c r="AT2037" s="31">
        <f t="shared" si="4737"/>
        <v>103.3</v>
      </c>
      <c r="AU2037" s="31">
        <f t="shared" si="4738"/>
        <v>103.3</v>
      </c>
      <c r="AV2037" s="31"/>
      <c r="AW2037" s="32"/>
      <c r="AX2037" s="32"/>
      <c r="AY2037" s="24"/>
      <c r="AZ2037" s="24"/>
      <c r="BA2037" s="24"/>
      <c r="BB2037" s="24"/>
      <c r="BC2037" s="24"/>
      <c r="BD2037" s="24"/>
      <c r="BE2037" s="24"/>
    </row>
    <row r="2038" s="24" customFormat="1" ht="47.25">
      <c r="A2038" s="29" t="s">
        <v>747</v>
      </c>
      <c r="B2038" s="29" t="s">
        <v>116</v>
      </c>
      <c r="C2038" s="29" t="s">
        <v>255</v>
      </c>
      <c r="D2038" s="29" t="s">
        <v>816</v>
      </c>
      <c r="E2038" s="36"/>
      <c r="F2038" s="30" t="s">
        <v>817</v>
      </c>
      <c r="G2038" s="31">
        <f>G2039+G2041+G2043+G2045+G2047</f>
        <v>565209</v>
      </c>
      <c r="H2038" s="31">
        <f>H2039+H2041+H2043+H2045+H2047</f>
        <v>531636.89999999991</v>
      </c>
      <c r="I2038" s="31">
        <f>I2039+I2041+I2043+I2045+I2047</f>
        <v>413497.29999999999</v>
      </c>
      <c r="J2038" s="31">
        <f>J2039+J2041+J2043+J2045+J2047</f>
        <v>0</v>
      </c>
      <c r="K2038" s="31">
        <f>K2039+K2041+K2043+K2045+K2047</f>
        <v>0</v>
      </c>
      <c r="L2038" s="31">
        <f>L2039+L2041+L2043+L2045+L2047</f>
        <v>0</v>
      </c>
      <c r="M2038" s="31">
        <f t="shared" si="4703"/>
        <v>565209</v>
      </c>
      <c r="N2038" s="31">
        <f t="shared" si="4704"/>
        <v>531636.89999999991</v>
      </c>
      <c r="O2038" s="31">
        <f t="shared" si="4705"/>
        <v>413497.29999999999</v>
      </c>
      <c r="P2038" s="31">
        <f>P2039+P2041+P2043+P2045+P2047</f>
        <v>0</v>
      </c>
      <c r="Q2038" s="31">
        <f>Q2039+Q2041+Q2043+Q2045+Q2047</f>
        <v>0</v>
      </c>
      <c r="R2038" s="31">
        <f>R2039+R2041+R2043+R2045+R2047</f>
        <v>0</v>
      </c>
      <c r="S2038" s="31">
        <f>S2039+S2041+S2043+S2045+S2047</f>
        <v>-50000</v>
      </c>
      <c r="T2038" s="31">
        <f>T2039+T2041+T2043+T2045+T2047</f>
        <v>0</v>
      </c>
      <c r="U2038" s="31">
        <f>U2039+U2041+U2043+U2045+U2047</f>
        <v>0</v>
      </c>
      <c r="V2038" s="31">
        <f>V2039+V2041+V2043+V2045+V2047</f>
        <v>0</v>
      </c>
      <c r="W2038" s="31">
        <f>W2039+W2041+W2043+W2045+W2047</f>
        <v>-40000</v>
      </c>
      <c r="X2038" s="31">
        <f>X2039+X2041+X2043+X2045+X2047</f>
        <v>0</v>
      </c>
      <c r="Y2038" s="31">
        <f>Y2039+Y2041+Y2043+Y2045+Y2047</f>
        <v>0</v>
      </c>
      <c r="Z2038" s="31">
        <f>Z2039+Z2041+Z2043+Z2045+Z2047</f>
        <v>0</v>
      </c>
      <c r="AA2038" s="31">
        <f>AA2039+AA2041+AA2043+AA2045+AA2047</f>
        <v>90000</v>
      </c>
      <c r="AB2038" s="31">
        <f>AB2039+AB2041+AB2043+AB2045+AB2047</f>
        <v>0</v>
      </c>
      <c r="AC2038" s="31">
        <f t="shared" si="4739"/>
        <v>515209</v>
      </c>
      <c r="AD2038" s="31">
        <f t="shared" si="4740"/>
        <v>491636.89999999991</v>
      </c>
      <c r="AE2038" s="31">
        <f t="shared" si="4741"/>
        <v>503497.29999999999</v>
      </c>
      <c r="AF2038" s="31">
        <f>AF2039+AF2041+AF2043+AF2045+AF2047</f>
        <v>0</v>
      </c>
      <c r="AG2038" s="31">
        <f t="shared" si="4742"/>
        <v>515209</v>
      </c>
      <c r="AH2038" s="31">
        <f t="shared" si="4743"/>
        <v>491636.89999999991</v>
      </c>
      <c r="AI2038" s="31">
        <f t="shared" si="4744"/>
        <v>503497.29999999999</v>
      </c>
      <c r="AJ2038" s="31">
        <f>AJ2039+AJ2041+AJ2043+AJ2045+AJ2047</f>
        <v>0</v>
      </c>
      <c r="AK2038" s="31">
        <f>AK2039+AK2041+AK2043+AK2045+AK2047</f>
        <v>0</v>
      </c>
      <c r="AL2038" s="31">
        <f>AL2039+AL2041+AL2043+AL2045+AL2047</f>
        <v>-1094.8</v>
      </c>
      <c r="AM2038" s="31">
        <f>AM2039+AM2041+AM2043+AM2045+AM2047</f>
        <v>0</v>
      </c>
      <c r="AN2038" s="31">
        <f>AN2039+AN2041+AN2043+AN2045+AN2047</f>
        <v>0</v>
      </c>
      <c r="AO2038" s="31">
        <f>AO2039+AO2041+AO2043+AO2045+AO2047</f>
        <v>15000</v>
      </c>
      <c r="AP2038" s="31">
        <f>AP2039+AP2041+AP2043+AP2045+AP2047</f>
        <v>0</v>
      </c>
      <c r="AQ2038" s="31">
        <f>AQ2039+AQ2041+AQ2043+AQ2045+AQ2047</f>
        <v>0</v>
      </c>
      <c r="AR2038" s="31">
        <f>AR2039+AR2041+AR2043+AR2045+AR2047</f>
        <v>0</v>
      </c>
      <c r="AS2038" s="31">
        <f t="shared" si="4736"/>
        <v>514114.20000000001</v>
      </c>
      <c r="AT2038" s="31">
        <f t="shared" si="4737"/>
        <v>506636.89999999991</v>
      </c>
      <c r="AU2038" s="31">
        <f t="shared" si="4738"/>
        <v>503497.29999999999</v>
      </c>
      <c r="AV2038" s="31">
        <f>AV2039+AV2041+AV2043+AV2045+AV2047</f>
        <v>0</v>
      </c>
      <c r="AW2038" s="32"/>
      <c r="AX2038" s="32"/>
      <c r="AY2038" s="24"/>
      <c r="AZ2038" s="24"/>
      <c r="BA2038" s="24"/>
      <c r="BB2038" s="24"/>
      <c r="BC2038" s="24"/>
      <c r="BD2038" s="24"/>
      <c r="BE2038" s="24"/>
    </row>
    <row r="2039" s="24" customFormat="1">
      <c r="A2039" s="29" t="s">
        <v>747</v>
      </c>
      <c r="B2039" s="29" t="s">
        <v>116</v>
      </c>
      <c r="C2039" s="29" t="s">
        <v>255</v>
      </c>
      <c r="D2039" s="29" t="s">
        <v>818</v>
      </c>
      <c r="E2039" s="36"/>
      <c r="F2039" s="30" t="s">
        <v>819</v>
      </c>
      <c r="G2039" s="31">
        <f>G2040</f>
        <v>119840.39999999999</v>
      </c>
      <c r="H2039" s="31">
        <f>H2040</f>
        <v>118139.60000000001</v>
      </c>
      <c r="I2039" s="31">
        <f>I2040</f>
        <v>0</v>
      </c>
      <c r="J2039" s="31">
        <f>J2040</f>
        <v>0</v>
      </c>
      <c r="K2039" s="31">
        <f>K2040</f>
        <v>0</v>
      </c>
      <c r="L2039" s="31">
        <f>L2040</f>
        <v>0</v>
      </c>
      <c r="M2039" s="31">
        <f t="shared" si="4703"/>
        <v>119840.39999999999</v>
      </c>
      <c r="N2039" s="31">
        <f t="shared" si="4704"/>
        <v>118139.60000000001</v>
      </c>
      <c r="O2039" s="31">
        <f t="shared" si="4705"/>
        <v>0</v>
      </c>
      <c r="P2039" s="31">
        <f>P2040</f>
        <v>0</v>
      </c>
      <c r="Q2039" s="31">
        <f>Q2040</f>
        <v>0</v>
      </c>
      <c r="R2039" s="31">
        <f>R2040</f>
        <v>0</v>
      </c>
      <c r="S2039" s="31">
        <f>S2040</f>
        <v>-50000</v>
      </c>
      <c r="T2039" s="31">
        <f>T2040</f>
        <v>0</v>
      </c>
      <c r="U2039" s="31">
        <f>U2040</f>
        <v>0</v>
      </c>
      <c r="V2039" s="31">
        <f>V2040</f>
        <v>0</v>
      </c>
      <c r="W2039" s="31">
        <f>W2040</f>
        <v>-40000</v>
      </c>
      <c r="X2039" s="31">
        <f>X2040</f>
        <v>0</v>
      </c>
      <c r="Y2039" s="31">
        <f>Y2040</f>
        <v>0</v>
      </c>
      <c r="Z2039" s="31">
        <f>Z2040</f>
        <v>0</v>
      </c>
      <c r="AA2039" s="31">
        <f>AA2040</f>
        <v>90000</v>
      </c>
      <c r="AB2039" s="31">
        <f>AB2040</f>
        <v>0</v>
      </c>
      <c r="AC2039" s="31">
        <f t="shared" si="4739"/>
        <v>69840.399999999994</v>
      </c>
      <c r="AD2039" s="31">
        <f t="shared" si="4740"/>
        <v>78139.600000000006</v>
      </c>
      <c r="AE2039" s="31">
        <f t="shared" si="4741"/>
        <v>90000</v>
      </c>
      <c r="AF2039" s="31">
        <f>AF2040</f>
        <v>0</v>
      </c>
      <c r="AG2039" s="31">
        <f t="shared" si="4742"/>
        <v>69840.399999999994</v>
      </c>
      <c r="AH2039" s="31">
        <f t="shared" si="4743"/>
        <v>78139.600000000006</v>
      </c>
      <c r="AI2039" s="31">
        <f t="shared" si="4744"/>
        <v>90000</v>
      </c>
      <c r="AJ2039" s="31">
        <f>AJ2040</f>
        <v>0</v>
      </c>
      <c r="AK2039" s="31">
        <f>AK2040</f>
        <v>0</v>
      </c>
      <c r="AL2039" s="31">
        <f>AL2040</f>
        <v>0</v>
      </c>
      <c r="AM2039" s="31">
        <f>AM2040</f>
        <v>0</v>
      </c>
      <c r="AN2039" s="31">
        <f>AN2040</f>
        <v>0</v>
      </c>
      <c r="AO2039" s="31">
        <f>AO2040</f>
        <v>15000</v>
      </c>
      <c r="AP2039" s="31">
        <f>AP2040</f>
        <v>0</v>
      </c>
      <c r="AQ2039" s="31">
        <f>AQ2040</f>
        <v>0</v>
      </c>
      <c r="AR2039" s="31">
        <f>AR2040</f>
        <v>0</v>
      </c>
      <c r="AS2039" s="31">
        <f t="shared" si="4736"/>
        <v>69840.399999999994</v>
      </c>
      <c r="AT2039" s="31">
        <f t="shared" si="4737"/>
        <v>93139.600000000006</v>
      </c>
      <c r="AU2039" s="31">
        <f t="shared" si="4738"/>
        <v>90000</v>
      </c>
      <c r="AV2039" s="31">
        <f>AV2040</f>
        <v>0</v>
      </c>
      <c r="AW2039" s="32"/>
      <c r="AX2039" s="32"/>
      <c r="AY2039" s="24"/>
      <c r="AZ2039" s="24"/>
      <c r="BA2039" s="24"/>
      <c r="BB2039" s="24"/>
      <c r="BC2039" s="24"/>
      <c r="BD2039" s="24"/>
      <c r="BE2039" s="24"/>
    </row>
    <row r="2040" ht="31.5">
      <c r="A2040" s="29" t="s">
        <v>747</v>
      </c>
      <c r="B2040" s="29" t="s">
        <v>116</v>
      </c>
      <c r="C2040" s="29" t="s">
        <v>255</v>
      </c>
      <c r="D2040" s="29" t="s">
        <v>818</v>
      </c>
      <c r="E2040" s="29" t="s">
        <v>129</v>
      </c>
      <c r="F2040" s="30" t="s">
        <v>130</v>
      </c>
      <c r="G2040" s="31">
        <v>119840.39999999999</v>
      </c>
      <c r="H2040" s="31">
        <v>118139.60000000001</v>
      </c>
      <c r="I2040" s="31"/>
      <c r="J2040" s="31"/>
      <c r="K2040" s="31"/>
      <c r="L2040" s="31"/>
      <c r="M2040" s="31">
        <f t="shared" si="4703"/>
        <v>119840.39999999999</v>
      </c>
      <c r="N2040" s="31">
        <f t="shared" si="4704"/>
        <v>118139.60000000001</v>
      </c>
      <c r="O2040" s="31">
        <f t="shared" si="4705"/>
        <v>0</v>
      </c>
      <c r="P2040" s="31"/>
      <c r="Q2040" s="31"/>
      <c r="R2040" s="31"/>
      <c r="S2040" s="31">
        <v>-50000</v>
      </c>
      <c r="T2040" s="31"/>
      <c r="U2040" s="31"/>
      <c r="V2040" s="31"/>
      <c r="W2040" s="31">
        <v>-40000</v>
      </c>
      <c r="X2040" s="31"/>
      <c r="Y2040" s="31"/>
      <c r="Z2040" s="31"/>
      <c r="AA2040" s="31">
        <v>90000</v>
      </c>
      <c r="AB2040" s="31"/>
      <c r="AC2040" s="31">
        <f t="shared" si="4739"/>
        <v>69840.399999999994</v>
      </c>
      <c r="AD2040" s="31">
        <f t="shared" si="4740"/>
        <v>78139.600000000006</v>
      </c>
      <c r="AE2040" s="31">
        <f t="shared" si="4741"/>
        <v>90000</v>
      </c>
      <c r="AF2040" s="31"/>
      <c r="AG2040" s="31">
        <f t="shared" si="4742"/>
        <v>69840.399999999994</v>
      </c>
      <c r="AH2040" s="31">
        <f t="shared" si="4743"/>
        <v>78139.600000000006</v>
      </c>
      <c r="AI2040" s="31">
        <f t="shared" si="4744"/>
        <v>90000</v>
      </c>
      <c r="AJ2040" s="31"/>
      <c r="AK2040" s="31"/>
      <c r="AL2040" s="31"/>
      <c r="AM2040" s="31"/>
      <c r="AN2040" s="31"/>
      <c r="AO2040" s="31">
        <v>15000</v>
      </c>
      <c r="AP2040" s="31"/>
      <c r="AQ2040" s="31"/>
      <c r="AR2040" s="31"/>
      <c r="AS2040" s="31">
        <f t="shared" si="4736"/>
        <v>69840.399999999994</v>
      </c>
      <c r="AT2040" s="31">
        <f t="shared" si="4737"/>
        <v>93139.600000000006</v>
      </c>
      <c r="AU2040" s="31">
        <f t="shared" si="4738"/>
        <v>90000</v>
      </c>
      <c r="AV2040" s="31"/>
      <c r="AW2040" s="32"/>
      <c r="AX2040" s="32"/>
      <c r="AY2040" s="1"/>
      <c r="AZ2040" s="1"/>
      <c r="BA2040" s="1"/>
      <c r="BB2040" s="1"/>
      <c r="BC2040" s="1"/>
      <c r="BD2040" s="1"/>
      <c r="BE2040" s="1"/>
    </row>
    <row r="2041" ht="31.5">
      <c r="A2041" s="29" t="s">
        <v>747</v>
      </c>
      <c r="B2041" s="29" t="s">
        <v>116</v>
      </c>
      <c r="C2041" s="29" t="s">
        <v>255</v>
      </c>
      <c r="D2041" s="29" t="s">
        <v>820</v>
      </c>
      <c r="E2041" s="36"/>
      <c r="F2041" s="30" t="s">
        <v>821</v>
      </c>
      <c r="G2041" s="31">
        <f>G2042</f>
        <v>13119.299999999999</v>
      </c>
      <c r="H2041" s="31">
        <f>H2042</f>
        <v>0</v>
      </c>
      <c r="I2041" s="31">
        <f>I2042</f>
        <v>0</v>
      </c>
      <c r="J2041" s="31">
        <f>J2042</f>
        <v>0</v>
      </c>
      <c r="K2041" s="31">
        <f>K2042</f>
        <v>0</v>
      </c>
      <c r="L2041" s="31">
        <f>L2042</f>
        <v>0</v>
      </c>
      <c r="M2041" s="31">
        <f t="shared" ref="M2041:M2104" si="4745">G2041+J2041</f>
        <v>13119.299999999999</v>
      </c>
      <c r="N2041" s="31">
        <f t="shared" ref="N2041:N2104" si="4746">H2041+K2041</f>
        <v>0</v>
      </c>
      <c r="O2041" s="31">
        <f t="shared" ref="O2041:O2104" si="4747">I2041+L2041</f>
        <v>0</v>
      </c>
      <c r="P2041" s="31">
        <f>P2042</f>
        <v>0</v>
      </c>
      <c r="Q2041" s="31">
        <f>Q2042</f>
        <v>0</v>
      </c>
      <c r="R2041" s="31">
        <f>R2042</f>
        <v>0</v>
      </c>
      <c r="S2041" s="31">
        <f>S2042</f>
        <v>0</v>
      </c>
      <c r="T2041" s="31">
        <f>T2042</f>
        <v>0</v>
      </c>
      <c r="U2041" s="31">
        <f>U2042</f>
        <v>0</v>
      </c>
      <c r="V2041" s="31">
        <f>V2042</f>
        <v>0</v>
      </c>
      <c r="W2041" s="31">
        <f>W2042</f>
        <v>0</v>
      </c>
      <c r="X2041" s="31">
        <f>X2042</f>
        <v>0</v>
      </c>
      <c r="Y2041" s="31">
        <f>Y2042</f>
        <v>0</v>
      </c>
      <c r="Z2041" s="31">
        <f>Z2042</f>
        <v>0</v>
      </c>
      <c r="AA2041" s="31">
        <f>AA2042</f>
        <v>0</v>
      </c>
      <c r="AB2041" s="31">
        <f>AB2042</f>
        <v>0</v>
      </c>
      <c r="AC2041" s="31">
        <f t="shared" si="4739"/>
        <v>13119.299999999999</v>
      </c>
      <c r="AD2041" s="31">
        <f t="shared" si="4740"/>
        <v>0</v>
      </c>
      <c r="AE2041" s="31">
        <f t="shared" si="4741"/>
        <v>0</v>
      </c>
      <c r="AF2041" s="31">
        <f>AF2042</f>
        <v>0</v>
      </c>
      <c r="AG2041" s="31">
        <f t="shared" si="4742"/>
        <v>13119.299999999999</v>
      </c>
      <c r="AH2041" s="31">
        <f t="shared" si="4743"/>
        <v>0</v>
      </c>
      <c r="AI2041" s="31">
        <f t="shared" si="4744"/>
        <v>0</v>
      </c>
      <c r="AJ2041" s="31">
        <f>AJ2042</f>
        <v>0</v>
      </c>
      <c r="AK2041" s="31">
        <f>AK2042</f>
        <v>0</v>
      </c>
      <c r="AL2041" s="31">
        <f>AL2042</f>
        <v>0</v>
      </c>
      <c r="AM2041" s="31">
        <f>AM2042</f>
        <v>0</v>
      </c>
      <c r="AN2041" s="31">
        <f>AN2042</f>
        <v>0</v>
      </c>
      <c r="AO2041" s="31">
        <f>AO2042</f>
        <v>0</v>
      </c>
      <c r="AP2041" s="31">
        <f>AP2042</f>
        <v>0</v>
      </c>
      <c r="AQ2041" s="31">
        <f>AQ2042</f>
        <v>0</v>
      </c>
      <c r="AR2041" s="31">
        <f>AR2042</f>
        <v>0</v>
      </c>
      <c r="AS2041" s="31">
        <f t="shared" si="4736"/>
        <v>13119.299999999999</v>
      </c>
      <c r="AT2041" s="31">
        <f t="shared" si="4737"/>
        <v>0</v>
      </c>
      <c r="AU2041" s="31">
        <f t="shared" si="4738"/>
        <v>0</v>
      </c>
      <c r="AV2041" s="31">
        <f>AV2042</f>
        <v>0</v>
      </c>
      <c r="AW2041" s="32"/>
      <c r="AX2041" s="32"/>
      <c r="AY2041" s="1"/>
      <c r="AZ2041" s="1"/>
      <c r="BA2041" s="1"/>
      <c r="BB2041" s="1"/>
      <c r="BC2041" s="1"/>
      <c r="BD2041" s="1"/>
      <c r="BE2041" s="1"/>
    </row>
    <row r="2042" ht="31.5">
      <c r="A2042" s="29" t="s">
        <v>747</v>
      </c>
      <c r="B2042" s="29" t="s">
        <v>116</v>
      </c>
      <c r="C2042" s="29" t="s">
        <v>255</v>
      </c>
      <c r="D2042" s="29" t="s">
        <v>820</v>
      </c>
      <c r="E2042" s="29" t="s">
        <v>39</v>
      </c>
      <c r="F2042" s="30" t="s">
        <v>40</v>
      </c>
      <c r="G2042" s="31">
        <v>13119.299999999999</v>
      </c>
      <c r="H2042" s="31"/>
      <c r="I2042" s="31"/>
      <c r="J2042" s="31"/>
      <c r="K2042" s="31"/>
      <c r="L2042" s="31"/>
      <c r="M2042" s="31">
        <f t="shared" si="4745"/>
        <v>13119.299999999999</v>
      </c>
      <c r="N2042" s="31">
        <f t="shared" si="4746"/>
        <v>0</v>
      </c>
      <c r="O2042" s="31">
        <f t="shared" si="4747"/>
        <v>0</v>
      </c>
      <c r="P2042" s="31"/>
      <c r="Q2042" s="31"/>
      <c r="R2042" s="31"/>
      <c r="S2042" s="31"/>
      <c r="T2042" s="31"/>
      <c r="U2042" s="31"/>
      <c r="V2042" s="31"/>
      <c r="W2042" s="31"/>
      <c r="X2042" s="31"/>
      <c r="Y2042" s="31"/>
      <c r="Z2042" s="31"/>
      <c r="AA2042" s="31"/>
      <c r="AB2042" s="31"/>
      <c r="AC2042" s="31">
        <f t="shared" si="4739"/>
        <v>13119.299999999999</v>
      </c>
      <c r="AD2042" s="31">
        <f t="shared" si="4740"/>
        <v>0</v>
      </c>
      <c r="AE2042" s="31">
        <f t="shared" si="4741"/>
        <v>0</v>
      </c>
      <c r="AF2042" s="31"/>
      <c r="AG2042" s="31">
        <f t="shared" si="4742"/>
        <v>13119.299999999999</v>
      </c>
      <c r="AH2042" s="31">
        <f t="shared" si="4743"/>
        <v>0</v>
      </c>
      <c r="AI2042" s="31">
        <f t="shared" si="4744"/>
        <v>0</v>
      </c>
      <c r="AJ2042" s="31"/>
      <c r="AK2042" s="31"/>
      <c r="AL2042" s="31"/>
      <c r="AM2042" s="31"/>
      <c r="AN2042" s="31"/>
      <c r="AO2042" s="31"/>
      <c r="AP2042" s="31"/>
      <c r="AQ2042" s="31"/>
      <c r="AR2042" s="31"/>
      <c r="AS2042" s="31">
        <f t="shared" si="4736"/>
        <v>13119.299999999999</v>
      </c>
      <c r="AT2042" s="31">
        <f t="shared" si="4737"/>
        <v>0</v>
      </c>
      <c r="AU2042" s="31">
        <f t="shared" si="4738"/>
        <v>0</v>
      </c>
      <c r="AV2042" s="31"/>
      <c r="AW2042" s="32"/>
      <c r="AX2042" s="32"/>
      <c r="AY2042" s="1"/>
      <c r="AZ2042" s="1"/>
      <c r="BA2042" s="1"/>
      <c r="BB2042" s="1"/>
      <c r="BC2042" s="1"/>
      <c r="BD2042" s="1"/>
      <c r="BE2042" s="1"/>
    </row>
    <row r="2043">
      <c r="A2043" s="29" t="s">
        <v>747</v>
      </c>
      <c r="B2043" s="29" t="s">
        <v>116</v>
      </c>
      <c r="C2043" s="29" t="s">
        <v>255</v>
      </c>
      <c r="D2043" s="29" t="s">
        <v>822</v>
      </c>
      <c r="E2043" s="36"/>
      <c r="F2043" s="30" t="s">
        <v>823</v>
      </c>
      <c r="G2043" s="31">
        <f>G2044</f>
        <v>427457.20000000001</v>
      </c>
      <c r="H2043" s="31">
        <f>H2044</f>
        <v>411131.09999999998</v>
      </c>
      <c r="I2043" s="31">
        <f>I2044</f>
        <v>411359.29999999999</v>
      </c>
      <c r="J2043" s="31">
        <f>J2044</f>
        <v>0</v>
      </c>
      <c r="K2043" s="31">
        <f>K2044</f>
        <v>0</v>
      </c>
      <c r="L2043" s="31">
        <f>L2044</f>
        <v>0</v>
      </c>
      <c r="M2043" s="31">
        <f t="shared" si="4745"/>
        <v>427457.20000000001</v>
      </c>
      <c r="N2043" s="31">
        <f t="shared" si="4746"/>
        <v>411131.09999999998</v>
      </c>
      <c r="O2043" s="31">
        <f t="shared" si="4747"/>
        <v>411359.29999999999</v>
      </c>
      <c r="P2043" s="31">
        <f>P2044</f>
        <v>0</v>
      </c>
      <c r="Q2043" s="31">
        <f>Q2044</f>
        <v>0</v>
      </c>
      <c r="R2043" s="31">
        <f>R2044</f>
        <v>0</v>
      </c>
      <c r="S2043" s="31">
        <f>S2044</f>
        <v>0</v>
      </c>
      <c r="T2043" s="31">
        <f>T2044</f>
        <v>0</v>
      </c>
      <c r="U2043" s="31">
        <f>U2044</f>
        <v>0</v>
      </c>
      <c r="V2043" s="31">
        <f>V2044</f>
        <v>0</v>
      </c>
      <c r="W2043" s="31">
        <f>W2044</f>
        <v>0</v>
      </c>
      <c r="X2043" s="31">
        <f>X2044</f>
        <v>0</v>
      </c>
      <c r="Y2043" s="31">
        <f>Y2044</f>
        <v>0</v>
      </c>
      <c r="Z2043" s="31">
        <f>Z2044</f>
        <v>0</v>
      </c>
      <c r="AA2043" s="31">
        <f>AA2044</f>
        <v>0</v>
      </c>
      <c r="AB2043" s="31">
        <f>AB2044</f>
        <v>0</v>
      </c>
      <c r="AC2043" s="31">
        <f t="shared" si="4739"/>
        <v>427457.20000000001</v>
      </c>
      <c r="AD2043" s="31">
        <f t="shared" si="4740"/>
        <v>411131.09999999998</v>
      </c>
      <c r="AE2043" s="31">
        <f t="shared" si="4741"/>
        <v>411359.29999999999</v>
      </c>
      <c r="AF2043" s="31">
        <f>AF2044</f>
        <v>0</v>
      </c>
      <c r="AG2043" s="31">
        <f t="shared" si="4742"/>
        <v>427457.20000000001</v>
      </c>
      <c r="AH2043" s="31">
        <f t="shared" si="4743"/>
        <v>411131.09999999998</v>
      </c>
      <c r="AI2043" s="31">
        <f t="shared" si="4744"/>
        <v>411359.29999999999</v>
      </c>
      <c r="AJ2043" s="31">
        <f>AJ2044</f>
        <v>0</v>
      </c>
      <c r="AK2043" s="31">
        <f>AK2044</f>
        <v>0</v>
      </c>
      <c r="AL2043" s="31">
        <f>AL2044</f>
        <v>0</v>
      </c>
      <c r="AM2043" s="31">
        <f>AM2044</f>
        <v>0</v>
      </c>
      <c r="AN2043" s="31">
        <f>AN2044</f>
        <v>0</v>
      </c>
      <c r="AO2043" s="31">
        <f>AO2044</f>
        <v>0</v>
      </c>
      <c r="AP2043" s="31">
        <f>AP2044</f>
        <v>0</v>
      </c>
      <c r="AQ2043" s="31">
        <f>AQ2044</f>
        <v>0</v>
      </c>
      <c r="AR2043" s="31">
        <f>AR2044</f>
        <v>0</v>
      </c>
      <c r="AS2043" s="31">
        <f t="shared" si="4736"/>
        <v>427457.20000000001</v>
      </c>
      <c r="AT2043" s="31">
        <f t="shared" si="4737"/>
        <v>411131.09999999998</v>
      </c>
      <c r="AU2043" s="31">
        <f t="shared" si="4738"/>
        <v>411359.29999999999</v>
      </c>
      <c r="AV2043" s="31">
        <f>AV2044</f>
        <v>0</v>
      </c>
      <c r="AW2043" s="32"/>
      <c r="AX2043" s="32"/>
      <c r="AY2043" s="1"/>
      <c r="AZ2043" s="1"/>
      <c r="BA2043" s="1"/>
      <c r="BB2043" s="1"/>
      <c r="BC2043" s="1"/>
      <c r="BD2043" s="1"/>
      <c r="BE2043" s="1"/>
    </row>
    <row r="2044" ht="31.5">
      <c r="A2044" s="29" t="s">
        <v>747</v>
      </c>
      <c r="B2044" s="29" t="s">
        <v>116</v>
      </c>
      <c r="C2044" s="29" t="s">
        <v>255</v>
      </c>
      <c r="D2044" s="29" t="s">
        <v>822</v>
      </c>
      <c r="E2044" s="29" t="s">
        <v>129</v>
      </c>
      <c r="F2044" s="30" t="s">
        <v>130</v>
      </c>
      <c r="G2044" s="31">
        <v>427457.20000000001</v>
      </c>
      <c r="H2044" s="31">
        <v>411131.09999999998</v>
      </c>
      <c r="I2044" s="31">
        <v>411359.29999999999</v>
      </c>
      <c r="J2044" s="31"/>
      <c r="K2044" s="31"/>
      <c r="L2044" s="31"/>
      <c r="M2044" s="31">
        <f t="shared" si="4745"/>
        <v>427457.20000000001</v>
      </c>
      <c r="N2044" s="31">
        <f t="shared" si="4746"/>
        <v>411131.09999999998</v>
      </c>
      <c r="O2044" s="31">
        <f t="shared" si="4747"/>
        <v>411359.29999999999</v>
      </c>
      <c r="P2044" s="31"/>
      <c r="Q2044" s="31"/>
      <c r="R2044" s="31"/>
      <c r="S2044" s="31"/>
      <c r="T2044" s="31"/>
      <c r="U2044" s="31"/>
      <c r="V2044" s="31"/>
      <c r="W2044" s="31"/>
      <c r="X2044" s="31"/>
      <c r="Y2044" s="31"/>
      <c r="Z2044" s="31"/>
      <c r="AA2044" s="31"/>
      <c r="AB2044" s="31"/>
      <c r="AC2044" s="31">
        <f t="shared" si="4739"/>
        <v>427457.20000000001</v>
      </c>
      <c r="AD2044" s="31">
        <f t="shared" si="4740"/>
        <v>411131.09999999998</v>
      </c>
      <c r="AE2044" s="31">
        <f t="shared" si="4741"/>
        <v>411359.29999999999</v>
      </c>
      <c r="AF2044" s="31"/>
      <c r="AG2044" s="31">
        <f t="shared" si="4742"/>
        <v>427457.20000000001</v>
      </c>
      <c r="AH2044" s="31">
        <f t="shared" si="4743"/>
        <v>411131.09999999998</v>
      </c>
      <c r="AI2044" s="31">
        <f t="shared" si="4744"/>
        <v>411359.29999999999</v>
      </c>
      <c r="AJ2044" s="31"/>
      <c r="AK2044" s="31"/>
      <c r="AL2044" s="31"/>
      <c r="AM2044" s="31"/>
      <c r="AN2044" s="31"/>
      <c r="AO2044" s="31"/>
      <c r="AP2044" s="31"/>
      <c r="AQ2044" s="31"/>
      <c r="AR2044" s="31"/>
      <c r="AS2044" s="31">
        <f t="shared" si="4736"/>
        <v>427457.20000000001</v>
      </c>
      <c r="AT2044" s="31">
        <f t="shared" si="4737"/>
        <v>411131.09999999998</v>
      </c>
      <c r="AU2044" s="31">
        <f t="shared" si="4738"/>
        <v>411359.29999999999</v>
      </c>
      <c r="AV2044" s="31"/>
      <c r="AW2044" s="32"/>
      <c r="AX2044" s="32"/>
      <c r="AY2044" s="1"/>
      <c r="AZ2044" s="1"/>
      <c r="BA2044" s="1"/>
      <c r="BB2044" s="1"/>
      <c r="BC2044" s="1"/>
      <c r="BD2044" s="1"/>
      <c r="BE2044" s="1"/>
    </row>
    <row r="2045">
      <c r="A2045" s="29" t="s">
        <v>747</v>
      </c>
      <c r="B2045" s="29" t="s">
        <v>116</v>
      </c>
      <c r="C2045" s="29" t="s">
        <v>255</v>
      </c>
      <c r="D2045" s="29" t="s">
        <v>824</v>
      </c>
      <c r="E2045" s="36"/>
      <c r="F2045" s="30" t="s">
        <v>218</v>
      </c>
      <c r="G2045" s="31">
        <f>G2046</f>
        <v>2189.5</v>
      </c>
      <c r="H2045" s="31">
        <f>H2046</f>
        <v>0</v>
      </c>
      <c r="I2045" s="31">
        <f>I2046</f>
        <v>0</v>
      </c>
      <c r="J2045" s="31">
        <f>J2046</f>
        <v>0</v>
      </c>
      <c r="K2045" s="31">
        <f>K2046</f>
        <v>0</v>
      </c>
      <c r="L2045" s="31">
        <f>L2046</f>
        <v>0</v>
      </c>
      <c r="M2045" s="31">
        <f t="shared" si="4745"/>
        <v>2189.5</v>
      </c>
      <c r="N2045" s="31">
        <f t="shared" si="4746"/>
        <v>0</v>
      </c>
      <c r="O2045" s="31">
        <f t="shared" si="4747"/>
        <v>0</v>
      </c>
      <c r="P2045" s="31">
        <f>P2046</f>
        <v>0</v>
      </c>
      <c r="Q2045" s="31">
        <f>Q2046</f>
        <v>0</v>
      </c>
      <c r="R2045" s="31">
        <f>R2046</f>
        <v>0</v>
      </c>
      <c r="S2045" s="31">
        <f>S2046</f>
        <v>0</v>
      </c>
      <c r="T2045" s="31">
        <f>T2046</f>
        <v>0</v>
      </c>
      <c r="U2045" s="31">
        <f>U2046</f>
        <v>0</v>
      </c>
      <c r="V2045" s="31">
        <f>V2046</f>
        <v>0</v>
      </c>
      <c r="W2045" s="31">
        <f>W2046</f>
        <v>0</v>
      </c>
      <c r="X2045" s="31">
        <f>X2046</f>
        <v>0</v>
      </c>
      <c r="Y2045" s="31">
        <f>Y2046</f>
        <v>0</v>
      </c>
      <c r="Z2045" s="31">
        <f>Z2046</f>
        <v>0</v>
      </c>
      <c r="AA2045" s="31">
        <f>AA2046</f>
        <v>0</v>
      </c>
      <c r="AB2045" s="31">
        <f>AB2046</f>
        <v>0</v>
      </c>
      <c r="AC2045" s="31">
        <f t="shared" si="4739"/>
        <v>2189.5</v>
      </c>
      <c r="AD2045" s="31">
        <f t="shared" si="4740"/>
        <v>0</v>
      </c>
      <c r="AE2045" s="31">
        <f t="shared" si="4741"/>
        <v>0</v>
      </c>
      <c r="AF2045" s="31">
        <f>AF2046</f>
        <v>0</v>
      </c>
      <c r="AG2045" s="31">
        <f t="shared" si="4742"/>
        <v>2189.5</v>
      </c>
      <c r="AH2045" s="31">
        <f t="shared" si="4743"/>
        <v>0</v>
      </c>
      <c r="AI2045" s="31">
        <f t="shared" si="4744"/>
        <v>0</v>
      </c>
      <c r="AJ2045" s="31">
        <f>AJ2046</f>
        <v>0</v>
      </c>
      <c r="AK2045" s="31">
        <f>AK2046</f>
        <v>0</v>
      </c>
      <c r="AL2045" s="31">
        <f>AL2046</f>
        <v>-1094.8</v>
      </c>
      <c r="AM2045" s="31">
        <f>AM2046</f>
        <v>0</v>
      </c>
      <c r="AN2045" s="31">
        <f>AN2046</f>
        <v>0</v>
      </c>
      <c r="AO2045" s="31">
        <f>AO2046</f>
        <v>0</v>
      </c>
      <c r="AP2045" s="31">
        <f>AP2046</f>
        <v>0</v>
      </c>
      <c r="AQ2045" s="31">
        <f>AQ2046</f>
        <v>0</v>
      </c>
      <c r="AR2045" s="31">
        <f>AR2046</f>
        <v>0</v>
      </c>
      <c r="AS2045" s="31">
        <f t="shared" si="4736"/>
        <v>1094.7</v>
      </c>
      <c r="AT2045" s="31">
        <f t="shared" si="4737"/>
        <v>0</v>
      </c>
      <c r="AU2045" s="31">
        <f t="shared" si="4738"/>
        <v>0</v>
      </c>
      <c r="AV2045" s="31">
        <f>AV2046</f>
        <v>0</v>
      </c>
      <c r="AW2045" s="32"/>
      <c r="AX2045" s="32"/>
      <c r="AY2045" s="1"/>
      <c r="AZ2045" s="1"/>
      <c r="BA2045" s="1"/>
      <c r="BB2045" s="1"/>
      <c r="BC2045" s="1"/>
      <c r="BD2045" s="1"/>
      <c r="BE2045" s="1"/>
    </row>
    <row r="2046" ht="31.5">
      <c r="A2046" s="29" t="s">
        <v>747</v>
      </c>
      <c r="B2046" s="29" t="s">
        <v>116</v>
      </c>
      <c r="C2046" s="29" t="s">
        <v>255</v>
      </c>
      <c r="D2046" s="29" t="s">
        <v>824</v>
      </c>
      <c r="E2046" s="29" t="s">
        <v>129</v>
      </c>
      <c r="F2046" s="30" t="s">
        <v>130</v>
      </c>
      <c r="G2046" s="31">
        <v>2189.5</v>
      </c>
      <c r="H2046" s="31"/>
      <c r="I2046" s="31"/>
      <c r="J2046" s="31"/>
      <c r="K2046" s="31"/>
      <c r="L2046" s="31"/>
      <c r="M2046" s="31">
        <f t="shared" si="4745"/>
        <v>2189.5</v>
      </c>
      <c r="N2046" s="31">
        <f t="shared" si="4746"/>
        <v>0</v>
      </c>
      <c r="O2046" s="31">
        <f t="shared" si="4747"/>
        <v>0</v>
      </c>
      <c r="P2046" s="31"/>
      <c r="Q2046" s="31"/>
      <c r="R2046" s="31"/>
      <c r="S2046" s="31"/>
      <c r="T2046" s="31"/>
      <c r="U2046" s="31"/>
      <c r="V2046" s="31"/>
      <c r="W2046" s="31"/>
      <c r="X2046" s="31"/>
      <c r="Y2046" s="31"/>
      <c r="Z2046" s="31"/>
      <c r="AA2046" s="31"/>
      <c r="AB2046" s="31"/>
      <c r="AC2046" s="31">
        <f t="shared" si="4739"/>
        <v>2189.5</v>
      </c>
      <c r="AD2046" s="31">
        <f t="shared" si="4740"/>
        <v>0</v>
      </c>
      <c r="AE2046" s="31">
        <f t="shared" si="4741"/>
        <v>0</v>
      </c>
      <c r="AF2046" s="31"/>
      <c r="AG2046" s="31">
        <f t="shared" si="4742"/>
        <v>2189.5</v>
      </c>
      <c r="AH2046" s="31">
        <f t="shared" si="4743"/>
        <v>0</v>
      </c>
      <c r="AI2046" s="31">
        <f t="shared" si="4744"/>
        <v>0</v>
      </c>
      <c r="AJ2046" s="31"/>
      <c r="AK2046" s="31"/>
      <c r="AL2046" s="31">
        <v>-1094.8</v>
      </c>
      <c r="AM2046" s="31"/>
      <c r="AN2046" s="31"/>
      <c r="AO2046" s="31"/>
      <c r="AP2046" s="31"/>
      <c r="AQ2046" s="31"/>
      <c r="AR2046" s="31"/>
      <c r="AS2046" s="31">
        <f t="shared" si="4736"/>
        <v>1094.7</v>
      </c>
      <c r="AT2046" s="31">
        <f t="shared" si="4737"/>
        <v>0</v>
      </c>
      <c r="AU2046" s="31">
        <f t="shared" si="4738"/>
        <v>0</v>
      </c>
      <c r="AV2046" s="31"/>
      <c r="AW2046" s="32"/>
      <c r="AX2046" s="32"/>
      <c r="AY2046" s="1"/>
      <c r="AZ2046" s="1"/>
      <c r="BA2046" s="1"/>
      <c r="BB2046" s="1"/>
      <c r="BC2046" s="1"/>
      <c r="BD2046" s="1"/>
      <c r="BE2046" s="1"/>
    </row>
    <row r="2047">
      <c r="A2047" s="29" t="s">
        <v>747</v>
      </c>
      <c r="B2047" s="29" t="s">
        <v>116</v>
      </c>
      <c r="C2047" s="29" t="s">
        <v>255</v>
      </c>
      <c r="D2047" s="29" t="s">
        <v>825</v>
      </c>
      <c r="E2047" s="36"/>
      <c r="F2047" s="30" t="s">
        <v>209</v>
      </c>
      <c r="G2047" s="31">
        <f>G2048</f>
        <v>2602.5999999999999</v>
      </c>
      <c r="H2047" s="31">
        <f>H2048</f>
        <v>2366.1999999999998</v>
      </c>
      <c r="I2047" s="31">
        <f>I2048</f>
        <v>2138</v>
      </c>
      <c r="J2047" s="31">
        <f>J2048</f>
        <v>0</v>
      </c>
      <c r="K2047" s="31">
        <f>K2048</f>
        <v>0</v>
      </c>
      <c r="L2047" s="31">
        <f>L2048</f>
        <v>0</v>
      </c>
      <c r="M2047" s="31">
        <f t="shared" si="4745"/>
        <v>2602.5999999999999</v>
      </c>
      <c r="N2047" s="31">
        <f t="shared" si="4746"/>
        <v>2366.1999999999998</v>
      </c>
      <c r="O2047" s="31">
        <f t="shared" si="4747"/>
        <v>2138</v>
      </c>
      <c r="P2047" s="31">
        <f>P2048</f>
        <v>0</v>
      </c>
      <c r="Q2047" s="31">
        <f>Q2048</f>
        <v>0</v>
      </c>
      <c r="R2047" s="31">
        <f>R2048</f>
        <v>0</v>
      </c>
      <c r="S2047" s="31">
        <f>S2048</f>
        <v>0</v>
      </c>
      <c r="T2047" s="31">
        <f>T2048</f>
        <v>0</v>
      </c>
      <c r="U2047" s="31">
        <f>U2048</f>
        <v>0</v>
      </c>
      <c r="V2047" s="31">
        <f>V2048</f>
        <v>0</v>
      </c>
      <c r="W2047" s="31">
        <f>W2048</f>
        <v>0</v>
      </c>
      <c r="X2047" s="31">
        <f>X2048</f>
        <v>0</v>
      </c>
      <c r="Y2047" s="31">
        <f>Y2048</f>
        <v>0</v>
      </c>
      <c r="Z2047" s="31">
        <f>Z2048</f>
        <v>0</v>
      </c>
      <c r="AA2047" s="31">
        <f>AA2048</f>
        <v>0</v>
      </c>
      <c r="AB2047" s="31">
        <f>AB2048</f>
        <v>0</v>
      </c>
      <c r="AC2047" s="31">
        <f t="shared" si="4739"/>
        <v>2602.5999999999999</v>
      </c>
      <c r="AD2047" s="31">
        <f t="shared" si="4740"/>
        <v>2366.1999999999998</v>
      </c>
      <c r="AE2047" s="31">
        <f t="shared" si="4741"/>
        <v>2138</v>
      </c>
      <c r="AF2047" s="31">
        <f>AF2048</f>
        <v>0</v>
      </c>
      <c r="AG2047" s="31">
        <f t="shared" si="4742"/>
        <v>2602.5999999999999</v>
      </c>
      <c r="AH2047" s="31">
        <f t="shared" si="4743"/>
        <v>2366.1999999999998</v>
      </c>
      <c r="AI2047" s="31">
        <f t="shared" si="4744"/>
        <v>2138</v>
      </c>
      <c r="AJ2047" s="31">
        <f>AJ2048</f>
        <v>0</v>
      </c>
      <c r="AK2047" s="31">
        <f>AK2048</f>
        <v>0</v>
      </c>
      <c r="AL2047" s="31">
        <f>AL2048</f>
        <v>0</v>
      </c>
      <c r="AM2047" s="31">
        <f>AM2048</f>
        <v>0</v>
      </c>
      <c r="AN2047" s="31">
        <f>AN2048</f>
        <v>0</v>
      </c>
      <c r="AO2047" s="31">
        <f>AO2048</f>
        <v>0</v>
      </c>
      <c r="AP2047" s="31">
        <f>AP2048</f>
        <v>0</v>
      </c>
      <c r="AQ2047" s="31">
        <f>AQ2048</f>
        <v>0</v>
      </c>
      <c r="AR2047" s="31">
        <f>AR2048</f>
        <v>0</v>
      </c>
      <c r="AS2047" s="31">
        <f t="shared" si="4736"/>
        <v>2602.5999999999999</v>
      </c>
      <c r="AT2047" s="31">
        <f t="shared" si="4737"/>
        <v>2366.1999999999998</v>
      </c>
      <c r="AU2047" s="31">
        <f t="shared" si="4738"/>
        <v>2138</v>
      </c>
      <c r="AV2047" s="31">
        <f>AV2048</f>
        <v>0</v>
      </c>
      <c r="AW2047" s="32"/>
      <c r="AX2047" s="32"/>
      <c r="AY2047" s="1"/>
      <c r="AZ2047" s="1"/>
      <c r="BA2047" s="1"/>
      <c r="BB2047" s="1"/>
      <c r="BC2047" s="1"/>
      <c r="BD2047" s="1"/>
      <c r="BE2047" s="1"/>
    </row>
    <row r="2048" ht="31.5">
      <c r="A2048" s="29" t="s">
        <v>747</v>
      </c>
      <c r="B2048" s="29" t="s">
        <v>116</v>
      </c>
      <c r="C2048" s="29" t="s">
        <v>255</v>
      </c>
      <c r="D2048" s="29" t="s">
        <v>825</v>
      </c>
      <c r="E2048" s="29" t="s">
        <v>129</v>
      </c>
      <c r="F2048" s="30" t="s">
        <v>130</v>
      </c>
      <c r="G2048" s="31">
        <v>2602.5999999999999</v>
      </c>
      <c r="H2048" s="31">
        <v>2366.1999999999998</v>
      </c>
      <c r="I2048" s="31">
        <v>2138</v>
      </c>
      <c r="J2048" s="31"/>
      <c r="K2048" s="31"/>
      <c r="L2048" s="31"/>
      <c r="M2048" s="31">
        <f t="shared" si="4745"/>
        <v>2602.5999999999999</v>
      </c>
      <c r="N2048" s="31">
        <f t="shared" si="4746"/>
        <v>2366.1999999999998</v>
      </c>
      <c r="O2048" s="31">
        <f t="shared" si="4747"/>
        <v>2138</v>
      </c>
      <c r="P2048" s="31"/>
      <c r="Q2048" s="31"/>
      <c r="R2048" s="31"/>
      <c r="S2048" s="31"/>
      <c r="T2048" s="31"/>
      <c r="U2048" s="31"/>
      <c r="V2048" s="31"/>
      <c r="W2048" s="31"/>
      <c r="X2048" s="31"/>
      <c r="Y2048" s="31"/>
      <c r="Z2048" s="31"/>
      <c r="AA2048" s="31"/>
      <c r="AB2048" s="31"/>
      <c r="AC2048" s="31">
        <f t="shared" si="4739"/>
        <v>2602.5999999999999</v>
      </c>
      <c r="AD2048" s="31">
        <f t="shared" si="4740"/>
        <v>2366.1999999999998</v>
      </c>
      <c r="AE2048" s="31">
        <f t="shared" si="4741"/>
        <v>2138</v>
      </c>
      <c r="AF2048" s="31"/>
      <c r="AG2048" s="31">
        <f t="shared" si="4742"/>
        <v>2602.5999999999999</v>
      </c>
      <c r="AH2048" s="31">
        <f t="shared" si="4743"/>
        <v>2366.1999999999998</v>
      </c>
      <c r="AI2048" s="31">
        <f t="shared" si="4744"/>
        <v>2138</v>
      </c>
      <c r="AJ2048" s="31"/>
      <c r="AK2048" s="31"/>
      <c r="AL2048" s="31"/>
      <c r="AM2048" s="31"/>
      <c r="AN2048" s="31"/>
      <c r="AO2048" s="31"/>
      <c r="AP2048" s="31"/>
      <c r="AQ2048" s="31"/>
      <c r="AR2048" s="31"/>
      <c r="AS2048" s="31">
        <f t="shared" si="4736"/>
        <v>2602.5999999999999</v>
      </c>
      <c r="AT2048" s="31">
        <f t="shared" si="4737"/>
        <v>2366.1999999999998</v>
      </c>
      <c r="AU2048" s="31">
        <f t="shared" si="4738"/>
        <v>2138</v>
      </c>
      <c r="AV2048" s="31"/>
      <c r="AW2048" s="32"/>
      <c r="AX2048" s="32"/>
      <c r="AY2048" s="1"/>
      <c r="AZ2048" s="1"/>
      <c r="BA2048" s="1"/>
      <c r="BB2048" s="1"/>
      <c r="BC2048" s="1"/>
      <c r="BD2048" s="1"/>
      <c r="BE2048" s="1"/>
    </row>
    <row r="2049" ht="31.5">
      <c r="A2049" s="29" t="s">
        <v>747</v>
      </c>
      <c r="B2049" s="29" t="s">
        <v>116</v>
      </c>
      <c r="C2049" s="29" t="s">
        <v>255</v>
      </c>
      <c r="D2049" s="29" t="s">
        <v>68</v>
      </c>
      <c r="E2049" s="36"/>
      <c r="F2049" s="30" t="s">
        <v>69</v>
      </c>
      <c r="G2049" s="31">
        <f t="shared" ref="G2049:G2050" si="4748">G2050</f>
        <v>200000</v>
      </c>
      <c r="H2049" s="31">
        <f t="shared" ref="H2049:H2050" si="4749">H2050</f>
        <v>200000</v>
      </c>
      <c r="I2049" s="31">
        <f t="shared" ref="I2049:I2050" si="4750">I2050</f>
        <v>200000</v>
      </c>
      <c r="J2049" s="31">
        <f t="shared" ref="J2049:J2050" si="4751">J2050</f>
        <v>0</v>
      </c>
      <c r="K2049" s="31">
        <f t="shared" ref="K2049:K2050" si="4752">K2050</f>
        <v>0</v>
      </c>
      <c r="L2049" s="31">
        <f t="shared" ref="L2049:L2050" si="4753">L2050</f>
        <v>0</v>
      </c>
      <c r="M2049" s="31">
        <f t="shared" si="4745"/>
        <v>200000</v>
      </c>
      <c r="N2049" s="31">
        <f t="shared" si="4746"/>
        <v>200000</v>
      </c>
      <c r="O2049" s="31">
        <f t="shared" si="4747"/>
        <v>200000</v>
      </c>
      <c r="P2049" s="31">
        <f t="shared" ref="P2049:P2050" si="4754">P2050</f>
        <v>0</v>
      </c>
      <c r="Q2049" s="31">
        <f t="shared" ref="Q2049:Q2050" si="4755">Q2050</f>
        <v>0</v>
      </c>
      <c r="R2049" s="31">
        <f t="shared" ref="R2049:R2050" si="4756">R2050</f>
        <v>-50000</v>
      </c>
      <c r="S2049" s="31">
        <f t="shared" ref="S2049:S2050" si="4757">S2050</f>
        <v>0</v>
      </c>
      <c r="T2049" s="31">
        <f t="shared" ref="T2049:T2050" si="4758">T2050</f>
        <v>0</v>
      </c>
      <c r="U2049" s="31">
        <f t="shared" ref="U2049:U2050" si="4759">U2050</f>
        <v>0</v>
      </c>
      <c r="V2049" s="31">
        <f t="shared" ref="V2049:V2050" si="4760">V2050</f>
        <v>0</v>
      </c>
      <c r="W2049" s="31">
        <f t="shared" ref="W2049:W2050" si="4761">W2050</f>
        <v>0</v>
      </c>
      <c r="X2049" s="31">
        <f t="shared" ref="X2049:X2050" si="4762">X2050</f>
        <v>0</v>
      </c>
      <c r="Y2049" s="31">
        <f t="shared" ref="Y2049:Y2050" si="4763">Y2050</f>
        <v>0</v>
      </c>
      <c r="Z2049" s="31">
        <f t="shared" ref="Z2049:Z2050" si="4764">Z2050</f>
        <v>0</v>
      </c>
      <c r="AA2049" s="31">
        <f t="shared" ref="AA2049:AA2050" si="4765">AA2050</f>
        <v>0</v>
      </c>
      <c r="AB2049" s="31">
        <f t="shared" ref="AB2049:AB2050" si="4766">AB2050</f>
        <v>0</v>
      </c>
      <c r="AC2049" s="31">
        <f t="shared" si="4739"/>
        <v>150000</v>
      </c>
      <c r="AD2049" s="31">
        <f t="shared" si="4740"/>
        <v>200000</v>
      </c>
      <c r="AE2049" s="31">
        <f t="shared" si="4741"/>
        <v>200000</v>
      </c>
      <c r="AF2049" s="31">
        <f t="shared" ref="AF2049:AF2050" si="4767">AF2050</f>
        <v>0</v>
      </c>
      <c r="AG2049" s="31">
        <f t="shared" si="4742"/>
        <v>150000</v>
      </c>
      <c r="AH2049" s="31">
        <f t="shared" si="4743"/>
        <v>200000</v>
      </c>
      <c r="AI2049" s="31">
        <f t="shared" si="4744"/>
        <v>200000</v>
      </c>
      <c r="AJ2049" s="31">
        <f t="shared" ref="AJ2049:AJ2050" si="4768">AJ2050</f>
        <v>0</v>
      </c>
      <c r="AK2049" s="31">
        <f t="shared" ref="AK2049:AK2050" si="4769">AK2050</f>
        <v>0</v>
      </c>
      <c r="AL2049" s="31">
        <f t="shared" ref="AL2049:AL2050" si="4770">AL2050</f>
        <v>0</v>
      </c>
      <c r="AM2049" s="31">
        <f t="shared" ref="AM2049:AM2050" si="4771">AM2050</f>
        <v>-50000</v>
      </c>
      <c r="AN2049" s="31">
        <f t="shared" ref="AN2049:AN2050" si="4772">AN2050</f>
        <v>0</v>
      </c>
      <c r="AO2049" s="31">
        <f t="shared" ref="AO2049:AO2050" si="4773">AO2050</f>
        <v>0</v>
      </c>
      <c r="AP2049" s="31">
        <f t="shared" ref="AP2049:AP2050" si="4774">AP2050</f>
        <v>0</v>
      </c>
      <c r="AQ2049" s="31">
        <f t="shared" ref="AQ2049:AQ2050" si="4775">AQ2050</f>
        <v>0</v>
      </c>
      <c r="AR2049" s="31">
        <f t="shared" ref="AR2049:AR2050" si="4776">AR2050</f>
        <v>0</v>
      </c>
      <c r="AS2049" s="31">
        <f t="shared" si="4736"/>
        <v>100000</v>
      </c>
      <c r="AT2049" s="31">
        <f t="shared" si="4737"/>
        <v>200000</v>
      </c>
      <c r="AU2049" s="31">
        <f t="shared" si="4738"/>
        <v>200000</v>
      </c>
      <c r="AV2049" s="31">
        <f t="shared" ref="AV2049:AV2050" si="4777">AV2050</f>
        <v>0</v>
      </c>
      <c r="AW2049" s="32"/>
      <c r="AX2049" s="32"/>
      <c r="AY2049" s="1"/>
      <c r="AZ2049" s="1"/>
      <c r="BA2049" s="1"/>
      <c r="BB2049" s="1"/>
      <c r="BC2049" s="1"/>
      <c r="BD2049" s="1"/>
      <c r="BE2049" s="1"/>
    </row>
    <row r="2050" ht="31.5">
      <c r="A2050" s="29" t="s">
        <v>747</v>
      </c>
      <c r="B2050" s="29" t="s">
        <v>116</v>
      </c>
      <c r="C2050" s="29" t="s">
        <v>255</v>
      </c>
      <c r="D2050" s="29" t="s">
        <v>826</v>
      </c>
      <c r="E2050" s="36"/>
      <c r="F2050" s="30" t="s">
        <v>827</v>
      </c>
      <c r="G2050" s="31">
        <f t="shared" si="4748"/>
        <v>200000</v>
      </c>
      <c r="H2050" s="31">
        <f t="shared" si="4749"/>
        <v>200000</v>
      </c>
      <c r="I2050" s="31">
        <f t="shared" si="4750"/>
        <v>200000</v>
      </c>
      <c r="J2050" s="31">
        <f t="shared" si="4751"/>
        <v>0</v>
      </c>
      <c r="K2050" s="31">
        <f t="shared" si="4752"/>
        <v>0</v>
      </c>
      <c r="L2050" s="31">
        <f t="shared" si="4753"/>
        <v>0</v>
      </c>
      <c r="M2050" s="31">
        <f t="shared" si="4745"/>
        <v>200000</v>
      </c>
      <c r="N2050" s="31">
        <f t="shared" si="4746"/>
        <v>200000</v>
      </c>
      <c r="O2050" s="31">
        <f t="shared" si="4747"/>
        <v>200000</v>
      </c>
      <c r="P2050" s="31">
        <f t="shared" si="4754"/>
        <v>0</v>
      </c>
      <c r="Q2050" s="31">
        <f t="shared" si="4755"/>
        <v>0</v>
      </c>
      <c r="R2050" s="31">
        <f t="shared" si="4756"/>
        <v>-50000</v>
      </c>
      <c r="S2050" s="31">
        <f t="shared" si="4757"/>
        <v>0</v>
      </c>
      <c r="T2050" s="31">
        <f t="shared" si="4758"/>
        <v>0</v>
      </c>
      <c r="U2050" s="31">
        <f t="shared" si="4759"/>
        <v>0</v>
      </c>
      <c r="V2050" s="31">
        <f t="shared" si="4760"/>
        <v>0</v>
      </c>
      <c r="W2050" s="31">
        <f t="shared" si="4761"/>
        <v>0</v>
      </c>
      <c r="X2050" s="31">
        <f t="shared" si="4762"/>
        <v>0</v>
      </c>
      <c r="Y2050" s="31">
        <f t="shared" si="4763"/>
        <v>0</v>
      </c>
      <c r="Z2050" s="31">
        <f t="shared" si="4764"/>
        <v>0</v>
      </c>
      <c r="AA2050" s="31">
        <f t="shared" si="4765"/>
        <v>0</v>
      </c>
      <c r="AB2050" s="31">
        <f t="shared" si="4766"/>
        <v>0</v>
      </c>
      <c r="AC2050" s="31">
        <f t="shared" si="4739"/>
        <v>150000</v>
      </c>
      <c r="AD2050" s="31">
        <f t="shared" si="4740"/>
        <v>200000</v>
      </c>
      <c r="AE2050" s="31">
        <f t="shared" si="4741"/>
        <v>200000</v>
      </c>
      <c r="AF2050" s="31">
        <f t="shared" si="4767"/>
        <v>0</v>
      </c>
      <c r="AG2050" s="31">
        <f t="shared" si="4742"/>
        <v>150000</v>
      </c>
      <c r="AH2050" s="31">
        <f t="shared" si="4743"/>
        <v>200000</v>
      </c>
      <c r="AI2050" s="31">
        <f t="shared" si="4744"/>
        <v>200000</v>
      </c>
      <c r="AJ2050" s="31">
        <f t="shared" si="4768"/>
        <v>0</v>
      </c>
      <c r="AK2050" s="31">
        <f t="shared" si="4769"/>
        <v>0</v>
      </c>
      <c r="AL2050" s="31">
        <f t="shared" si="4770"/>
        <v>0</v>
      </c>
      <c r="AM2050" s="31">
        <f t="shared" si="4771"/>
        <v>-50000</v>
      </c>
      <c r="AN2050" s="31">
        <f t="shared" si="4772"/>
        <v>0</v>
      </c>
      <c r="AO2050" s="31">
        <f t="shared" si="4773"/>
        <v>0</v>
      </c>
      <c r="AP2050" s="31">
        <f t="shared" si="4774"/>
        <v>0</v>
      </c>
      <c r="AQ2050" s="31">
        <f t="shared" si="4775"/>
        <v>0</v>
      </c>
      <c r="AR2050" s="31">
        <f t="shared" si="4776"/>
        <v>0</v>
      </c>
      <c r="AS2050" s="31">
        <f t="shared" si="4736"/>
        <v>100000</v>
      </c>
      <c r="AT2050" s="31">
        <f t="shared" si="4737"/>
        <v>200000</v>
      </c>
      <c r="AU2050" s="31">
        <f t="shared" si="4738"/>
        <v>200000</v>
      </c>
      <c r="AV2050" s="31">
        <f t="shared" si="4777"/>
        <v>0</v>
      </c>
      <c r="AW2050" s="32"/>
      <c r="AX2050" s="32"/>
      <c r="AY2050" s="1"/>
      <c r="AZ2050" s="1"/>
      <c r="BA2050" s="1"/>
      <c r="BB2050" s="1"/>
      <c r="BC2050" s="1"/>
      <c r="BD2050" s="1"/>
      <c r="BE2050" s="1"/>
    </row>
    <row r="2051" ht="31.5">
      <c r="A2051" s="29" t="s">
        <v>747</v>
      </c>
      <c r="B2051" s="29" t="s">
        <v>116</v>
      </c>
      <c r="C2051" s="29" t="s">
        <v>255</v>
      </c>
      <c r="D2051" s="29" t="s">
        <v>826</v>
      </c>
      <c r="E2051" s="29" t="s">
        <v>39</v>
      </c>
      <c r="F2051" s="30" t="s">
        <v>40</v>
      </c>
      <c r="G2051" s="31">
        <v>200000</v>
      </c>
      <c r="H2051" s="31">
        <v>200000</v>
      </c>
      <c r="I2051" s="31">
        <v>200000</v>
      </c>
      <c r="J2051" s="31"/>
      <c r="K2051" s="31"/>
      <c r="L2051" s="31"/>
      <c r="M2051" s="31">
        <f t="shared" si="4745"/>
        <v>200000</v>
      </c>
      <c r="N2051" s="31">
        <f t="shared" si="4746"/>
        <v>200000</v>
      </c>
      <c r="O2051" s="31">
        <f t="shared" si="4747"/>
        <v>200000</v>
      </c>
      <c r="P2051" s="31"/>
      <c r="Q2051" s="31"/>
      <c r="R2051" s="31">
        <v>-50000</v>
      </c>
      <c r="S2051" s="31"/>
      <c r="T2051" s="31"/>
      <c r="U2051" s="31"/>
      <c r="V2051" s="31"/>
      <c r="W2051" s="31"/>
      <c r="X2051" s="31"/>
      <c r="Y2051" s="31"/>
      <c r="Z2051" s="31"/>
      <c r="AA2051" s="31"/>
      <c r="AB2051" s="31"/>
      <c r="AC2051" s="31">
        <f t="shared" si="4739"/>
        <v>150000</v>
      </c>
      <c r="AD2051" s="31">
        <f t="shared" si="4740"/>
        <v>200000</v>
      </c>
      <c r="AE2051" s="31">
        <f t="shared" si="4741"/>
        <v>200000</v>
      </c>
      <c r="AF2051" s="31"/>
      <c r="AG2051" s="31">
        <f t="shared" si="4742"/>
        <v>150000</v>
      </c>
      <c r="AH2051" s="31">
        <f t="shared" si="4743"/>
        <v>200000</v>
      </c>
      <c r="AI2051" s="31">
        <f t="shared" si="4744"/>
        <v>200000</v>
      </c>
      <c r="AJ2051" s="31"/>
      <c r="AK2051" s="31"/>
      <c r="AL2051" s="31"/>
      <c r="AM2051" s="31">
        <v>-50000</v>
      </c>
      <c r="AN2051" s="31"/>
      <c r="AO2051" s="31"/>
      <c r="AP2051" s="31"/>
      <c r="AQ2051" s="31"/>
      <c r="AR2051" s="31"/>
      <c r="AS2051" s="31">
        <f t="shared" si="4736"/>
        <v>100000</v>
      </c>
      <c r="AT2051" s="31">
        <f t="shared" si="4737"/>
        <v>200000</v>
      </c>
      <c r="AU2051" s="31">
        <f t="shared" si="4738"/>
        <v>200000</v>
      </c>
      <c r="AV2051" s="31"/>
      <c r="AW2051" s="32"/>
      <c r="AX2051" s="32"/>
      <c r="AY2051" s="1"/>
      <c r="AZ2051" s="1"/>
      <c r="BA2051" s="1"/>
      <c r="BB2051" s="1"/>
      <c r="BC2051" s="1"/>
      <c r="BD2051" s="1"/>
      <c r="BE2051" s="1"/>
    </row>
    <row r="2052" s="40" customFormat="1">
      <c r="A2052" s="20" t="s">
        <v>747</v>
      </c>
      <c r="B2052" s="20" t="s">
        <v>61</v>
      </c>
      <c r="C2052" s="20"/>
      <c r="D2052" s="20"/>
      <c r="E2052" s="34"/>
      <c r="F2052" s="21" t="s">
        <v>62</v>
      </c>
      <c r="G2052" s="22">
        <f>G2063+G2125+G2053</f>
        <v>4102853.6000000001</v>
      </c>
      <c r="H2052" s="22">
        <f>H2063+H2125+H2053</f>
        <v>4101310.8000000003</v>
      </c>
      <c r="I2052" s="22">
        <f>I2063+I2125+I2053</f>
        <v>3000114</v>
      </c>
      <c r="J2052" s="22">
        <f>J2063+J2125+J2053</f>
        <v>-176271.01199999999</v>
      </c>
      <c r="K2052" s="22">
        <f>K2063+K2125+K2053</f>
        <v>-97209.84599999999</v>
      </c>
      <c r="L2052" s="22">
        <f>L2063+L2125+L2053</f>
        <v>-89766.445999999996</v>
      </c>
      <c r="M2052" s="22">
        <f t="shared" si="4745"/>
        <v>3926582.588</v>
      </c>
      <c r="N2052" s="22">
        <f t="shared" si="4746"/>
        <v>4004100.9540000004</v>
      </c>
      <c r="O2052" s="22">
        <f t="shared" si="4747"/>
        <v>2910347.554</v>
      </c>
      <c r="P2052" s="22">
        <f>P2063+P2125+P2053</f>
        <v>0</v>
      </c>
      <c r="Q2052" s="22">
        <f>Q2063+Q2125+Q2053</f>
        <v>0</v>
      </c>
      <c r="R2052" s="22">
        <f>R2063+R2125+R2053</f>
        <v>35982.275000000001</v>
      </c>
      <c r="S2052" s="22">
        <f>S2063+S2125+S2053</f>
        <v>-440000</v>
      </c>
      <c r="T2052" s="22">
        <f>T2063+T2125+T2053</f>
        <v>2385.3000000000002</v>
      </c>
      <c r="U2052" s="22">
        <f>U2063+U2125+U2053</f>
        <v>0</v>
      </c>
      <c r="V2052" s="22">
        <f>V2063+V2125+V2053</f>
        <v>12316.219999999999</v>
      </c>
      <c r="W2052" s="22">
        <f>W2063+W2125+W2053</f>
        <v>-278982.79999999999</v>
      </c>
      <c r="X2052" s="22">
        <f>X2063+X2125+X2053</f>
        <v>2325.0999999999999</v>
      </c>
      <c r="Y2052" s="22">
        <f>Y2063+Y2125+Y2053</f>
        <v>0</v>
      </c>
      <c r="Z2052" s="22">
        <f>Z2063+Z2125+Z2053</f>
        <v>0</v>
      </c>
      <c r="AA2052" s="22">
        <f>AA2063+AA2125+AA2053</f>
        <v>718982.80000000005</v>
      </c>
      <c r="AB2052" s="22">
        <f>AB2063+AB2125+AB2053</f>
        <v>2377.1999999999998</v>
      </c>
      <c r="AC2052" s="22">
        <f t="shared" si="4739"/>
        <v>3524950.1629999997</v>
      </c>
      <c r="AD2052" s="22">
        <f t="shared" si="4740"/>
        <v>3739759.4740000009</v>
      </c>
      <c r="AE2052" s="22">
        <f t="shared" si="4741"/>
        <v>3631707.5540000005</v>
      </c>
      <c r="AF2052" s="22">
        <f>AF2063+AF2125+AF2053</f>
        <v>-7573.1049999999996</v>
      </c>
      <c r="AG2052" s="22">
        <f t="shared" si="4742"/>
        <v>3517377.0579999997</v>
      </c>
      <c r="AH2052" s="22">
        <f t="shared" si="4743"/>
        <v>3739759.4740000009</v>
      </c>
      <c r="AI2052" s="22">
        <f t="shared" si="4744"/>
        <v>3631707.5540000005</v>
      </c>
      <c r="AJ2052" s="22">
        <f>AJ2063+AJ2125+AJ2053</f>
        <v>2887.2350000000001</v>
      </c>
      <c r="AK2052" s="22">
        <f>AK2063+AK2125+AK2053</f>
        <v>0</v>
      </c>
      <c r="AL2052" s="22">
        <f>AL2063+AL2125+AL2053</f>
        <v>5518.8729999999996</v>
      </c>
      <c r="AM2052" s="22">
        <f>AM2063+AM2125+AM2053</f>
        <v>0</v>
      </c>
      <c r="AN2052" s="22">
        <f>AN2063+AN2125+AN2053</f>
        <v>0</v>
      </c>
      <c r="AO2052" s="22">
        <f>AO2063+AO2125+AO2053</f>
        <v>0</v>
      </c>
      <c r="AP2052" s="22">
        <f>AP2063+AP2125+AP2053</f>
        <v>266770.40000000002</v>
      </c>
      <c r="AQ2052" s="22">
        <f>AQ2063+AQ2125+AQ2053</f>
        <v>0</v>
      </c>
      <c r="AR2052" s="22">
        <f>AR2063+AR2125+AR2053</f>
        <v>0</v>
      </c>
      <c r="AS2052" s="22">
        <f t="shared" si="4736"/>
        <v>3525783.1659999997</v>
      </c>
      <c r="AT2052" s="22">
        <f t="shared" si="4737"/>
        <v>4006529.8740000008</v>
      </c>
      <c r="AU2052" s="22">
        <f t="shared" si="4738"/>
        <v>3631707.5540000005</v>
      </c>
      <c r="AV2052" s="22">
        <f>AV2063+AV2125+AV2053</f>
        <v>0</v>
      </c>
      <c r="AW2052" s="23"/>
      <c r="AX2052" s="23"/>
      <c r="AY2052" s="40"/>
      <c r="AZ2052" s="40"/>
      <c r="BA2052" s="40"/>
      <c r="BB2052" s="40"/>
      <c r="BC2052" s="40"/>
      <c r="BD2052" s="40"/>
      <c r="BE2052" s="40"/>
    </row>
    <row r="2053" s="40" customFormat="1" hidden="1">
      <c r="A2053" s="25" t="s">
        <v>747</v>
      </c>
      <c r="B2053" s="25" t="s">
        <v>61</v>
      </c>
      <c r="C2053" s="25" t="s">
        <v>27</v>
      </c>
      <c r="D2053" s="25"/>
      <c r="E2053" s="25"/>
      <c r="F2053" s="26" t="s">
        <v>530</v>
      </c>
      <c r="G2053" s="27">
        <f t="shared" ref="G2053:G2055" si="4778">G2054</f>
        <v>112796.90000000001</v>
      </c>
      <c r="H2053" s="27">
        <f t="shared" ref="H2053:H2055" si="4779">H2054</f>
        <v>82988.199999999997</v>
      </c>
      <c r="I2053" s="27">
        <f t="shared" ref="I2053:I2055" si="4780">I2054</f>
        <v>82988.199999999997</v>
      </c>
      <c r="J2053" s="27">
        <f t="shared" ref="J2053:J2055" si="4781">J2054</f>
        <v>-112796.90000000001</v>
      </c>
      <c r="K2053" s="27">
        <f t="shared" ref="K2053:K2055" si="4782">K2054</f>
        <v>-82988.199999999997</v>
      </c>
      <c r="L2053" s="27">
        <f t="shared" ref="L2053:L2055" si="4783">L2054</f>
        <v>-82988.199999999997</v>
      </c>
      <c r="M2053" s="27">
        <f t="shared" si="4745"/>
        <v>0</v>
      </c>
      <c r="N2053" s="27">
        <f t="shared" si="4746"/>
        <v>0</v>
      </c>
      <c r="O2053" s="27">
        <f t="shared" si="4747"/>
        <v>0</v>
      </c>
      <c r="P2053" s="27">
        <f t="shared" ref="P2053:P2055" si="4784">P2054</f>
        <v>0</v>
      </c>
      <c r="Q2053" s="27">
        <f t="shared" ref="Q2053:Q2055" si="4785">Q2054</f>
        <v>0</v>
      </c>
      <c r="R2053" s="27">
        <f t="shared" ref="R2053:R2055" si="4786">R2054</f>
        <v>0</v>
      </c>
      <c r="S2053" s="27">
        <f t="shared" ref="S2053:S2055" si="4787">S2054</f>
        <v>0</v>
      </c>
      <c r="T2053" s="27">
        <f t="shared" ref="T2053:T2055" si="4788">T2054</f>
        <v>0</v>
      </c>
      <c r="U2053" s="27">
        <f t="shared" ref="U2053:U2055" si="4789">U2054</f>
        <v>0</v>
      </c>
      <c r="V2053" s="27">
        <f t="shared" ref="V2053:V2055" si="4790">V2054</f>
        <v>0</v>
      </c>
      <c r="W2053" s="27">
        <f t="shared" ref="W2053:W2055" si="4791">W2054</f>
        <v>0</v>
      </c>
      <c r="X2053" s="27">
        <f t="shared" ref="X2053:X2055" si="4792">X2054</f>
        <v>0</v>
      </c>
      <c r="Y2053" s="27">
        <f t="shared" ref="Y2053:Y2055" si="4793">Y2054</f>
        <v>0</v>
      </c>
      <c r="Z2053" s="27">
        <f t="shared" ref="Z2053:Z2055" si="4794">Z2054</f>
        <v>0</v>
      </c>
      <c r="AA2053" s="27">
        <f t="shared" ref="AA2053:AA2055" si="4795">AA2054</f>
        <v>0</v>
      </c>
      <c r="AB2053" s="27">
        <f t="shared" ref="AB2053:AB2055" si="4796">AB2054</f>
        <v>0</v>
      </c>
      <c r="AC2053" s="27">
        <f t="shared" si="4739"/>
        <v>0</v>
      </c>
      <c r="AD2053" s="27">
        <f t="shared" si="4740"/>
        <v>0</v>
      </c>
      <c r="AE2053" s="27">
        <f t="shared" si="4741"/>
        <v>0</v>
      </c>
      <c r="AF2053" s="27">
        <f t="shared" ref="AF2053:AF2055" si="4797">AF2054</f>
        <v>0</v>
      </c>
      <c r="AG2053" s="27">
        <f t="shared" si="4742"/>
        <v>0</v>
      </c>
      <c r="AH2053" s="27">
        <f t="shared" si="4743"/>
        <v>0</v>
      </c>
      <c r="AI2053" s="27">
        <f t="shared" si="4744"/>
        <v>0</v>
      </c>
      <c r="AJ2053" s="27">
        <f t="shared" ref="AJ2053:AJ2055" si="4798">AJ2054</f>
        <v>0</v>
      </c>
      <c r="AK2053" s="27">
        <f t="shared" ref="AK2053:AK2055" si="4799">AK2054</f>
        <v>0</v>
      </c>
      <c r="AL2053" s="27">
        <f t="shared" ref="AL2053:AL2055" si="4800">AL2054</f>
        <v>0</v>
      </c>
      <c r="AM2053" s="27">
        <f t="shared" ref="AM2053:AM2055" si="4801">AM2054</f>
        <v>0</v>
      </c>
      <c r="AN2053" s="27">
        <f t="shared" ref="AN2053:AN2055" si="4802">AN2054</f>
        <v>0</v>
      </c>
      <c r="AO2053" s="27">
        <f t="shared" ref="AO2053:AO2055" si="4803">AO2054</f>
        <v>0</v>
      </c>
      <c r="AP2053" s="27">
        <f t="shared" ref="AP2053:AP2055" si="4804">AP2054</f>
        <v>0</v>
      </c>
      <c r="AQ2053" s="27">
        <f t="shared" ref="AQ2053:AQ2055" si="4805">AQ2054</f>
        <v>0</v>
      </c>
      <c r="AR2053" s="27">
        <f t="shared" ref="AR2053:AR2055" si="4806">AR2054</f>
        <v>0</v>
      </c>
      <c r="AS2053" s="27">
        <f t="shared" si="4736"/>
        <v>0</v>
      </c>
      <c r="AT2053" s="27">
        <f t="shared" si="4737"/>
        <v>0</v>
      </c>
      <c r="AU2053" s="27">
        <f t="shared" si="4738"/>
        <v>0</v>
      </c>
      <c r="AV2053" s="27">
        <f t="shared" ref="AV2053:AV2055" si="4807">AV2054</f>
        <v>0</v>
      </c>
      <c r="AW2053" s="32">
        <v>0</v>
      </c>
      <c r="AX2053" s="23"/>
      <c r="AY2053" s="40"/>
      <c r="AZ2053" s="40"/>
      <c r="BA2053" s="40"/>
      <c r="BB2053" s="40"/>
      <c r="BC2053" s="40"/>
      <c r="BD2053" s="40"/>
      <c r="BE2053" s="40"/>
    </row>
    <row r="2054" s="40" customFormat="1" ht="31.5" hidden="1">
      <c r="A2054" s="29" t="s">
        <v>747</v>
      </c>
      <c r="B2054" s="29" t="s">
        <v>61</v>
      </c>
      <c r="C2054" s="29" t="s">
        <v>27</v>
      </c>
      <c r="D2054" s="29" t="s">
        <v>591</v>
      </c>
      <c r="E2054" s="36"/>
      <c r="F2054" s="30" t="s">
        <v>592</v>
      </c>
      <c r="G2054" s="31">
        <f t="shared" si="4778"/>
        <v>112796.90000000001</v>
      </c>
      <c r="H2054" s="31">
        <f t="shared" si="4779"/>
        <v>82988.199999999997</v>
      </c>
      <c r="I2054" s="31">
        <f t="shared" si="4780"/>
        <v>82988.199999999997</v>
      </c>
      <c r="J2054" s="31">
        <f t="shared" si="4781"/>
        <v>-112796.90000000001</v>
      </c>
      <c r="K2054" s="31">
        <f t="shared" si="4782"/>
        <v>-82988.199999999997</v>
      </c>
      <c r="L2054" s="31">
        <f t="shared" si="4783"/>
        <v>-82988.199999999997</v>
      </c>
      <c r="M2054" s="31">
        <f t="shared" si="4745"/>
        <v>0</v>
      </c>
      <c r="N2054" s="31">
        <f t="shared" si="4746"/>
        <v>0</v>
      </c>
      <c r="O2054" s="31">
        <f t="shared" si="4747"/>
        <v>0</v>
      </c>
      <c r="P2054" s="31">
        <f t="shared" si="4784"/>
        <v>0</v>
      </c>
      <c r="Q2054" s="31">
        <f t="shared" si="4785"/>
        <v>0</v>
      </c>
      <c r="R2054" s="31">
        <f t="shared" si="4786"/>
        <v>0</v>
      </c>
      <c r="S2054" s="31">
        <f t="shared" si="4787"/>
        <v>0</v>
      </c>
      <c r="T2054" s="31">
        <f t="shared" si="4788"/>
        <v>0</v>
      </c>
      <c r="U2054" s="31">
        <f t="shared" si="4789"/>
        <v>0</v>
      </c>
      <c r="V2054" s="31">
        <f t="shared" si="4790"/>
        <v>0</v>
      </c>
      <c r="W2054" s="31">
        <f t="shared" si="4791"/>
        <v>0</v>
      </c>
      <c r="X2054" s="31">
        <f t="shared" si="4792"/>
        <v>0</v>
      </c>
      <c r="Y2054" s="31">
        <f t="shared" si="4793"/>
        <v>0</v>
      </c>
      <c r="Z2054" s="31">
        <f t="shared" si="4794"/>
        <v>0</v>
      </c>
      <c r="AA2054" s="31">
        <f t="shared" si="4795"/>
        <v>0</v>
      </c>
      <c r="AB2054" s="31">
        <f t="shared" si="4796"/>
        <v>0</v>
      </c>
      <c r="AC2054" s="31">
        <f t="shared" si="4739"/>
        <v>0</v>
      </c>
      <c r="AD2054" s="31">
        <f t="shared" si="4740"/>
        <v>0</v>
      </c>
      <c r="AE2054" s="31">
        <f t="shared" si="4741"/>
        <v>0</v>
      </c>
      <c r="AF2054" s="31">
        <f t="shared" si="4797"/>
        <v>0</v>
      </c>
      <c r="AG2054" s="31">
        <f t="shared" si="4742"/>
        <v>0</v>
      </c>
      <c r="AH2054" s="31">
        <f t="shared" si="4743"/>
        <v>0</v>
      </c>
      <c r="AI2054" s="31">
        <f t="shared" si="4744"/>
        <v>0</v>
      </c>
      <c r="AJ2054" s="31">
        <f t="shared" si="4798"/>
        <v>0</v>
      </c>
      <c r="AK2054" s="31">
        <f t="shared" si="4799"/>
        <v>0</v>
      </c>
      <c r="AL2054" s="31">
        <f t="shared" si="4800"/>
        <v>0</v>
      </c>
      <c r="AM2054" s="31">
        <f t="shared" si="4801"/>
        <v>0</v>
      </c>
      <c r="AN2054" s="31">
        <f t="shared" si="4802"/>
        <v>0</v>
      </c>
      <c r="AO2054" s="31">
        <f t="shared" si="4803"/>
        <v>0</v>
      </c>
      <c r="AP2054" s="31">
        <f t="shared" si="4804"/>
        <v>0</v>
      </c>
      <c r="AQ2054" s="31">
        <f t="shared" si="4805"/>
        <v>0</v>
      </c>
      <c r="AR2054" s="31">
        <f t="shared" si="4806"/>
        <v>0</v>
      </c>
      <c r="AS2054" s="31">
        <f t="shared" si="4736"/>
        <v>0</v>
      </c>
      <c r="AT2054" s="31">
        <f t="shared" si="4737"/>
        <v>0</v>
      </c>
      <c r="AU2054" s="31">
        <f t="shared" si="4738"/>
        <v>0</v>
      </c>
      <c r="AV2054" s="31">
        <f t="shared" si="4807"/>
        <v>0</v>
      </c>
      <c r="AW2054" s="32">
        <v>0</v>
      </c>
      <c r="AX2054" s="23"/>
      <c r="AY2054" s="40"/>
      <c r="AZ2054" s="40"/>
      <c r="BA2054" s="40"/>
      <c r="BB2054" s="40"/>
      <c r="BC2054" s="40"/>
      <c r="BD2054" s="40"/>
      <c r="BE2054" s="40"/>
    </row>
    <row r="2055" s="40" customFormat="1" hidden="1">
      <c r="A2055" s="29" t="s">
        <v>747</v>
      </c>
      <c r="B2055" s="29" t="s">
        <v>61</v>
      </c>
      <c r="C2055" s="29" t="s">
        <v>27</v>
      </c>
      <c r="D2055" s="29" t="s">
        <v>828</v>
      </c>
      <c r="E2055" s="36"/>
      <c r="F2055" s="30" t="s">
        <v>34</v>
      </c>
      <c r="G2055" s="31">
        <f t="shared" si="4778"/>
        <v>112796.90000000001</v>
      </c>
      <c r="H2055" s="31">
        <f t="shared" si="4779"/>
        <v>82988.199999999997</v>
      </c>
      <c r="I2055" s="31">
        <f t="shared" si="4780"/>
        <v>82988.199999999997</v>
      </c>
      <c r="J2055" s="31">
        <f t="shared" si="4781"/>
        <v>-112796.90000000001</v>
      </c>
      <c r="K2055" s="31">
        <f t="shared" si="4782"/>
        <v>-82988.199999999997</v>
      </c>
      <c r="L2055" s="31">
        <f t="shared" si="4783"/>
        <v>-82988.199999999997</v>
      </c>
      <c r="M2055" s="31">
        <f t="shared" si="4745"/>
        <v>0</v>
      </c>
      <c r="N2055" s="31">
        <f t="shared" si="4746"/>
        <v>0</v>
      </c>
      <c r="O2055" s="31">
        <f t="shared" si="4747"/>
        <v>0</v>
      </c>
      <c r="P2055" s="31">
        <f t="shared" si="4784"/>
        <v>0</v>
      </c>
      <c r="Q2055" s="31">
        <f t="shared" si="4785"/>
        <v>0</v>
      </c>
      <c r="R2055" s="31">
        <f t="shared" si="4786"/>
        <v>0</v>
      </c>
      <c r="S2055" s="31">
        <f t="shared" si="4787"/>
        <v>0</v>
      </c>
      <c r="T2055" s="31">
        <f t="shared" si="4788"/>
        <v>0</v>
      </c>
      <c r="U2055" s="31">
        <f t="shared" si="4789"/>
        <v>0</v>
      </c>
      <c r="V2055" s="31">
        <f t="shared" si="4790"/>
        <v>0</v>
      </c>
      <c r="W2055" s="31">
        <f t="shared" si="4791"/>
        <v>0</v>
      </c>
      <c r="X2055" s="31">
        <f t="shared" si="4792"/>
        <v>0</v>
      </c>
      <c r="Y2055" s="31">
        <f t="shared" si="4793"/>
        <v>0</v>
      </c>
      <c r="Z2055" s="31">
        <f t="shared" si="4794"/>
        <v>0</v>
      </c>
      <c r="AA2055" s="31">
        <f t="shared" si="4795"/>
        <v>0</v>
      </c>
      <c r="AB2055" s="31">
        <f t="shared" si="4796"/>
        <v>0</v>
      </c>
      <c r="AC2055" s="31">
        <f t="shared" si="4739"/>
        <v>0</v>
      </c>
      <c r="AD2055" s="31">
        <f t="shared" si="4740"/>
        <v>0</v>
      </c>
      <c r="AE2055" s="31">
        <f t="shared" si="4741"/>
        <v>0</v>
      </c>
      <c r="AF2055" s="31">
        <f t="shared" si="4797"/>
        <v>0</v>
      </c>
      <c r="AG2055" s="31">
        <f t="shared" si="4742"/>
        <v>0</v>
      </c>
      <c r="AH2055" s="31">
        <f t="shared" si="4743"/>
        <v>0</v>
      </c>
      <c r="AI2055" s="31">
        <f t="shared" si="4744"/>
        <v>0</v>
      </c>
      <c r="AJ2055" s="31">
        <f t="shared" si="4798"/>
        <v>0</v>
      </c>
      <c r="AK2055" s="31">
        <f t="shared" si="4799"/>
        <v>0</v>
      </c>
      <c r="AL2055" s="31">
        <f t="shared" si="4800"/>
        <v>0</v>
      </c>
      <c r="AM2055" s="31">
        <f t="shared" si="4801"/>
        <v>0</v>
      </c>
      <c r="AN2055" s="31">
        <f t="shared" si="4802"/>
        <v>0</v>
      </c>
      <c r="AO2055" s="31">
        <f t="shared" si="4803"/>
        <v>0</v>
      </c>
      <c r="AP2055" s="31">
        <f t="shared" si="4804"/>
        <v>0</v>
      </c>
      <c r="AQ2055" s="31">
        <f t="shared" si="4805"/>
        <v>0</v>
      </c>
      <c r="AR2055" s="31">
        <f t="shared" si="4806"/>
        <v>0</v>
      </c>
      <c r="AS2055" s="31">
        <f t="shared" si="4736"/>
        <v>0</v>
      </c>
      <c r="AT2055" s="31">
        <f t="shared" si="4737"/>
        <v>0</v>
      </c>
      <c r="AU2055" s="31">
        <f t="shared" si="4738"/>
        <v>0</v>
      </c>
      <c r="AV2055" s="31">
        <f t="shared" si="4807"/>
        <v>0</v>
      </c>
      <c r="AW2055" s="32">
        <v>0</v>
      </c>
      <c r="AX2055" s="32"/>
      <c r="AY2055" s="40" t="s">
        <v>152</v>
      </c>
      <c r="AZ2055" s="40"/>
      <c r="BA2055" s="40"/>
      <c r="BB2055" s="40"/>
      <c r="BC2055" s="40"/>
      <c r="BD2055" s="40"/>
      <c r="BE2055" s="40"/>
    </row>
    <row r="2056" s="40" customFormat="1" ht="31.5" hidden="1">
      <c r="A2056" s="29" t="s">
        <v>747</v>
      </c>
      <c r="B2056" s="29" t="s">
        <v>61</v>
      </c>
      <c r="C2056" s="29" t="s">
        <v>27</v>
      </c>
      <c r="D2056" s="29" t="s">
        <v>829</v>
      </c>
      <c r="E2056" s="36"/>
      <c r="F2056" s="30" t="s">
        <v>830</v>
      </c>
      <c r="G2056" s="31">
        <f>G2057+G2059+G2061</f>
        <v>112796.90000000001</v>
      </c>
      <c r="H2056" s="31">
        <f>H2057+H2059+H2061</f>
        <v>82988.199999999997</v>
      </c>
      <c r="I2056" s="31">
        <f>I2057+I2059+I2061</f>
        <v>82988.199999999997</v>
      </c>
      <c r="J2056" s="31">
        <f>J2057+J2059+J2061</f>
        <v>-112796.90000000001</v>
      </c>
      <c r="K2056" s="31">
        <f>K2057+K2059+K2061</f>
        <v>-82988.199999999997</v>
      </c>
      <c r="L2056" s="31">
        <f>L2057+L2059+L2061</f>
        <v>-82988.199999999997</v>
      </c>
      <c r="M2056" s="31">
        <f t="shared" si="4745"/>
        <v>0</v>
      </c>
      <c r="N2056" s="31">
        <f t="shared" si="4746"/>
        <v>0</v>
      </c>
      <c r="O2056" s="31">
        <f t="shared" si="4747"/>
        <v>0</v>
      </c>
      <c r="P2056" s="31">
        <f>P2057+P2059+P2061</f>
        <v>0</v>
      </c>
      <c r="Q2056" s="31">
        <f>Q2057+Q2059+Q2061</f>
        <v>0</v>
      </c>
      <c r="R2056" s="31">
        <f>R2057+R2059+R2061</f>
        <v>0</v>
      </c>
      <c r="S2056" s="31">
        <f>S2057+S2059+S2061</f>
        <v>0</v>
      </c>
      <c r="T2056" s="31">
        <f>T2057+T2059+T2061</f>
        <v>0</v>
      </c>
      <c r="U2056" s="31">
        <f>U2057+U2059+U2061</f>
        <v>0</v>
      </c>
      <c r="V2056" s="31">
        <f>V2057+V2059+V2061</f>
        <v>0</v>
      </c>
      <c r="W2056" s="31">
        <f>W2057+W2059+W2061</f>
        <v>0</v>
      </c>
      <c r="X2056" s="31">
        <f>X2057+X2059+X2061</f>
        <v>0</v>
      </c>
      <c r="Y2056" s="31">
        <f>Y2057+Y2059+Y2061</f>
        <v>0</v>
      </c>
      <c r="Z2056" s="31">
        <f>Z2057+Z2059+Z2061</f>
        <v>0</v>
      </c>
      <c r="AA2056" s="31">
        <f>AA2057+AA2059+AA2061</f>
        <v>0</v>
      </c>
      <c r="AB2056" s="31">
        <f>AB2057+AB2059+AB2061</f>
        <v>0</v>
      </c>
      <c r="AC2056" s="31">
        <f t="shared" si="4739"/>
        <v>0</v>
      </c>
      <c r="AD2056" s="31">
        <f t="shared" si="4740"/>
        <v>0</v>
      </c>
      <c r="AE2056" s="31">
        <f t="shared" si="4741"/>
        <v>0</v>
      </c>
      <c r="AF2056" s="31">
        <f>AF2057+AF2059+AF2061</f>
        <v>0</v>
      </c>
      <c r="AG2056" s="31">
        <f t="shared" si="4742"/>
        <v>0</v>
      </c>
      <c r="AH2056" s="31">
        <f t="shared" si="4743"/>
        <v>0</v>
      </c>
      <c r="AI2056" s="31">
        <f t="shared" si="4744"/>
        <v>0</v>
      </c>
      <c r="AJ2056" s="31">
        <f>AJ2057+AJ2059+AJ2061</f>
        <v>0</v>
      </c>
      <c r="AK2056" s="31">
        <f>AK2057+AK2059+AK2061</f>
        <v>0</v>
      </c>
      <c r="AL2056" s="31">
        <f>AL2057+AL2059+AL2061</f>
        <v>0</v>
      </c>
      <c r="AM2056" s="31">
        <f>AM2057+AM2059+AM2061</f>
        <v>0</v>
      </c>
      <c r="AN2056" s="31">
        <f>AN2057+AN2059+AN2061</f>
        <v>0</v>
      </c>
      <c r="AO2056" s="31">
        <f>AO2057+AO2059+AO2061</f>
        <v>0</v>
      </c>
      <c r="AP2056" s="31">
        <f>AP2057+AP2059+AP2061</f>
        <v>0</v>
      </c>
      <c r="AQ2056" s="31">
        <f>AQ2057+AQ2059+AQ2061</f>
        <v>0</v>
      </c>
      <c r="AR2056" s="31">
        <f>AR2057+AR2059+AR2061</f>
        <v>0</v>
      </c>
      <c r="AS2056" s="31">
        <f t="shared" si="4736"/>
        <v>0</v>
      </c>
      <c r="AT2056" s="31">
        <f t="shared" si="4737"/>
        <v>0</v>
      </c>
      <c r="AU2056" s="31">
        <f t="shared" si="4738"/>
        <v>0</v>
      </c>
      <c r="AV2056" s="31">
        <f>AV2057+AV2059+AV2061</f>
        <v>0</v>
      </c>
      <c r="AW2056" s="32">
        <v>0</v>
      </c>
      <c r="AX2056" s="23"/>
      <c r="AY2056" s="40"/>
      <c r="AZ2056" s="40"/>
      <c r="BA2056" s="40"/>
      <c r="BB2056" s="40"/>
      <c r="BC2056" s="40"/>
      <c r="BD2056" s="40"/>
      <c r="BE2056" s="40"/>
    </row>
    <row r="2057" s="40" customFormat="1" hidden="1">
      <c r="A2057" s="29" t="s">
        <v>747</v>
      </c>
      <c r="B2057" s="29" t="s">
        <v>61</v>
      </c>
      <c r="C2057" s="29" t="s">
        <v>27</v>
      </c>
      <c r="D2057" s="29" t="s">
        <v>831</v>
      </c>
      <c r="E2057" s="36"/>
      <c r="F2057" s="30" t="s">
        <v>218</v>
      </c>
      <c r="G2057" s="31">
        <f>G2058</f>
        <v>1628.3</v>
      </c>
      <c r="H2057" s="31">
        <f>H2058</f>
        <v>0</v>
      </c>
      <c r="I2057" s="31">
        <f>I2058</f>
        <v>0</v>
      </c>
      <c r="J2057" s="31">
        <f>J2058</f>
        <v>-1628.3</v>
      </c>
      <c r="K2057" s="31">
        <f>K2058</f>
        <v>0</v>
      </c>
      <c r="L2057" s="31">
        <f>L2058</f>
        <v>0</v>
      </c>
      <c r="M2057" s="31">
        <f t="shared" si="4745"/>
        <v>0</v>
      </c>
      <c r="N2057" s="31">
        <f t="shared" si="4746"/>
        <v>0</v>
      </c>
      <c r="O2057" s="31">
        <f t="shared" si="4747"/>
        <v>0</v>
      </c>
      <c r="P2057" s="31">
        <f>P2058</f>
        <v>0</v>
      </c>
      <c r="Q2057" s="31">
        <f>Q2058</f>
        <v>0</v>
      </c>
      <c r="R2057" s="31">
        <f>R2058</f>
        <v>0</v>
      </c>
      <c r="S2057" s="31">
        <f>S2058</f>
        <v>0</v>
      </c>
      <c r="T2057" s="31">
        <f>T2058</f>
        <v>0</v>
      </c>
      <c r="U2057" s="31">
        <f>U2058</f>
        <v>0</v>
      </c>
      <c r="V2057" s="31">
        <f>V2058</f>
        <v>0</v>
      </c>
      <c r="W2057" s="31">
        <f>W2058</f>
        <v>0</v>
      </c>
      <c r="X2057" s="31">
        <f>X2058</f>
        <v>0</v>
      </c>
      <c r="Y2057" s="31">
        <f>Y2058</f>
        <v>0</v>
      </c>
      <c r="Z2057" s="31">
        <f>Z2058</f>
        <v>0</v>
      </c>
      <c r="AA2057" s="31">
        <f>AA2058</f>
        <v>0</v>
      </c>
      <c r="AB2057" s="31">
        <f>AB2058</f>
        <v>0</v>
      </c>
      <c r="AC2057" s="31">
        <f t="shared" si="4739"/>
        <v>0</v>
      </c>
      <c r="AD2057" s="31">
        <f t="shared" si="4740"/>
        <v>0</v>
      </c>
      <c r="AE2057" s="31">
        <f t="shared" si="4741"/>
        <v>0</v>
      </c>
      <c r="AF2057" s="31">
        <f>AF2058</f>
        <v>0</v>
      </c>
      <c r="AG2057" s="31">
        <f t="shared" si="4742"/>
        <v>0</v>
      </c>
      <c r="AH2057" s="31">
        <f t="shared" si="4743"/>
        <v>0</v>
      </c>
      <c r="AI2057" s="31">
        <f t="shared" si="4744"/>
        <v>0</v>
      </c>
      <c r="AJ2057" s="31">
        <f>AJ2058</f>
        <v>0</v>
      </c>
      <c r="AK2057" s="31">
        <f>AK2058</f>
        <v>0</v>
      </c>
      <c r="AL2057" s="31">
        <f>AL2058</f>
        <v>0</v>
      </c>
      <c r="AM2057" s="31">
        <f>AM2058</f>
        <v>0</v>
      </c>
      <c r="AN2057" s="31">
        <f>AN2058</f>
        <v>0</v>
      </c>
      <c r="AO2057" s="31">
        <f>AO2058</f>
        <v>0</v>
      </c>
      <c r="AP2057" s="31">
        <f>AP2058</f>
        <v>0</v>
      </c>
      <c r="AQ2057" s="31">
        <f>AQ2058</f>
        <v>0</v>
      </c>
      <c r="AR2057" s="31">
        <f>AR2058</f>
        <v>0</v>
      </c>
      <c r="AS2057" s="31">
        <f t="shared" si="4736"/>
        <v>0</v>
      </c>
      <c r="AT2057" s="31">
        <f t="shared" si="4737"/>
        <v>0</v>
      </c>
      <c r="AU2057" s="31">
        <f t="shared" si="4738"/>
        <v>0</v>
      </c>
      <c r="AV2057" s="31">
        <f>AV2058</f>
        <v>0</v>
      </c>
      <c r="AW2057" s="32">
        <v>0</v>
      </c>
      <c r="AX2057" s="23"/>
      <c r="AY2057" s="40"/>
      <c r="AZ2057" s="40"/>
      <c r="BA2057" s="40"/>
      <c r="BB2057" s="40"/>
      <c r="BC2057" s="40"/>
      <c r="BD2057" s="40"/>
      <c r="BE2057" s="40"/>
    </row>
    <row r="2058" s="40" customFormat="1" ht="31.5" hidden="1">
      <c r="A2058" s="29" t="s">
        <v>747</v>
      </c>
      <c r="B2058" s="29" t="s">
        <v>61</v>
      </c>
      <c r="C2058" s="29" t="s">
        <v>27</v>
      </c>
      <c r="D2058" s="29" t="s">
        <v>831</v>
      </c>
      <c r="E2058" s="29" t="s">
        <v>129</v>
      </c>
      <c r="F2058" s="30" t="s">
        <v>130</v>
      </c>
      <c r="G2058" s="31">
        <v>1628.3</v>
      </c>
      <c r="H2058" s="31"/>
      <c r="I2058" s="31"/>
      <c r="J2058" s="31">
        <v>-1628.3</v>
      </c>
      <c r="K2058" s="31"/>
      <c r="L2058" s="31"/>
      <c r="M2058" s="31">
        <f t="shared" si="4745"/>
        <v>0</v>
      </c>
      <c r="N2058" s="31">
        <f t="shared" si="4746"/>
        <v>0</v>
      </c>
      <c r="O2058" s="31">
        <f t="shared" si="4747"/>
        <v>0</v>
      </c>
      <c r="P2058" s="31"/>
      <c r="Q2058" s="31"/>
      <c r="R2058" s="31"/>
      <c r="S2058" s="31"/>
      <c r="T2058" s="31"/>
      <c r="U2058" s="31"/>
      <c r="V2058" s="31"/>
      <c r="W2058" s="31"/>
      <c r="X2058" s="31"/>
      <c r="Y2058" s="31"/>
      <c r="Z2058" s="31"/>
      <c r="AA2058" s="31"/>
      <c r="AB2058" s="31"/>
      <c r="AC2058" s="31">
        <f t="shared" si="4739"/>
        <v>0</v>
      </c>
      <c r="AD2058" s="31">
        <f t="shared" si="4740"/>
        <v>0</v>
      </c>
      <c r="AE2058" s="31">
        <f t="shared" si="4741"/>
        <v>0</v>
      </c>
      <c r="AF2058" s="31"/>
      <c r="AG2058" s="31">
        <f t="shared" si="4742"/>
        <v>0</v>
      </c>
      <c r="AH2058" s="31">
        <f t="shared" si="4743"/>
        <v>0</v>
      </c>
      <c r="AI2058" s="31">
        <f t="shared" si="4744"/>
        <v>0</v>
      </c>
      <c r="AJ2058" s="31"/>
      <c r="AK2058" s="31"/>
      <c r="AL2058" s="31"/>
      <c r="AM2058" s="31"/>
      <c r="AN2058" s="31"/>
      <c r="AO2058" s="31"/>
      <c r="AP2058" s="31"/>
      <c r="AQ2058" s="31"/>
      <c r="AR2058" s="31"/>
      <c r="AS2058" s="31">
        <f t="shared" si="4736"/>
        <v>0</v>
      </c>
      <c r="AT2058" s="31">
        <f t="shared" si="4737"/>
        <v>0</v>
      </c>
      <c r="AU2058" s="31">
        <f t="shared" si="4738"/>
        <v>0</v>
      </c>
      <c r="AV2058" s="31"/>
      <c r="AW2058" s="32">
        <v>0</v>
      </c>
      <c r="AX2058" s="23">
        <v>95</v>
      </c>
      <c r="AY2058" s="40"/>
      <c r="AZ2058" s="40"/>
      <c r="BA2058" s="40"/>
      <c r="BB2058" s="40"/>
      <c r="BC2058" s="40"/>
      <c r="BD2058" s="40"/>
      <c r="BE2058" s="40"/>
    </row>
    <row r="2059" s="40" customFormat="1" hidden="1">
      <c r="A2059" s="29" t="s">
        <v>747</v>
      </c>
      <c r="B2059" s="29" t="s">
        <v>61</v>
      </c>
      <c r="C2059" s="29" t="s">
        <v>27</v>
      </c>
      <c r="D2059" s="29" t="s">
        <v>832</v>
      </c>
      <c r="E2059" s="36"/>
      <c r="F2059" s="30" t="s">
        <v>209</v>
      </c>
      <c r="G2059" s="31">
        <f>G2060</f>
        <v>190.30000000000001</v>
      </c>
      <c r="H2059" s="31">
        <f>H2060</f>
        <v>190.30000000000001</v>
      </c>
      <c r="I2059" s="31">
        <f>I2060</f>
        <v>190.30000000000001</v>
      </c>
      <c r="J2059" s="31">
        <f>J2060</f>
        <v>-190.30000000000001</v>
      </c>
      <c r="K2059" s="31">
        <f>K2060</f>
        <v>-190.30000000000001</v>
      </c>
      <c r="L2059" s="31">
        <f>L2060</f>
        <v>-190.30000000000001</v>
      </c>
      <c r="M2059" s="31">
        <f t="shared" si="4745"/>
        <v>0</v>
      </c>
      <c r="N2059" s="31">
        <f t="shared" si="4746"/>
        <v>0</v>
      </c>
      <c r="O2059" s="31">
        <f t="shared" si="4747"/>
        <v>0</v>
      </c>
      <c r="P2059" s="31">
        <f>P2060</f>
        <v>0</v>
      </c>
      <c r="Q2059" s="31">
        <f>Q2060</f>
        <v>0</v>
      </c>
      <c r="R2059" s="31">
        <f>R2060</f>
        <v>0</v>
      </c>
      <c r="S2059" s="31">
        <f>S2060</f>
        <v>0</v>
      </c>
      <c r="T2059" s="31">
        <f>T2060</f>
        <v>0</v>
      </c>
      <c r="U2059" s="31">
        <f>U2060</f>
        <v>0</v>
      </c>
      <c r="V2059" s="31">
        <f>V2060</f>
        <v>0</v>
      </c>
      <c r="W2059" s="31">
        <f>W2060</f>
        <v>0</v>
      </c>
      <c r="X2059" s="31">
        <f>X2060</f>
        <v>0</v>
      </c>
      <c r="Y2059" s="31">
        <f>Y2060</f>
        <v>0</v>
      </c>
      <c r="Z2059" s="31">
        <f>Z2060</f>
        <v>0</v>
      </c>
      <c r="AA2059" s="31">
        <f>AA2060</f>
        <v>0</v>
      </c>
      <c r="AB2059" s="31">
        <f>AB2060</f>
        <v>0</v>
      </c>
      <c r="AC2059" s="31">
        <f t="shared" si="4739"/>
        <v>0</v>
      </c>
      <c r="AD2059" s="31">
        <f t="shared" si="4740"/>
        <v>0</v>
      </c>
      <c r="AE2059" s="31">
        <f t="shared" si="4741"/>
        <v>0</v>
      </c>
      <c r="AF2059" s="31">
        <f>AF2060</f>
        <v>0</v>
      </c>
      <c r="AG2059" s="31">
        <f t="shared" si="4742"/>
        <v>0</v>
      </c>
      <c r="AH2059" s="31">
        <f t="shared" si="4743"/>
        <v>0</v>
      </c>
      <c r="AI2059" s="31">
        <f t="shared" si="4744"/>
        <v>0</v>
      </c>
      <c r="AJ2059" s="31">
        <f>AJ2060</f>
        <v>0</v>
      </c>
      <c r="AK2059" s="31">
        <f>AK2060</f>
        <v>0</v>
      </c>
      <c r="AL2059" s="31">
        <f>AL2060</f>
        <v>0</v>
      </c>
      <c r="AM2059" s="31">
        <f>AM2060</f>
        <v>0</v>
      </c>
      <c r="AN2059" s="31">
        <f>AN2060</f>
        <v>0</v>
      </c>
      <c r="AO2059" s="31">
        <f>AO2060</f>
        <v>0</v>
      </c>
      <c r="AP2059" s="31">
        <f>AP2060</f>
        <v>0</v>
      </c>
      <c r="AQ2059" s="31">
        <f>AQ2060</f>
        <v>0</v>
      </c>
      <c r="AR2059" s="31">
        <f>AR2060</f>
        <v>0</v>
      </c>
      <c r="AS2059" s="31">
        <f t="shared" si="4736"/>
        <v>0</v>
      </c>
      <c r="AT2059" s="31">
        <f t="shared" si="4737"/>
        <v>0</v>
      </c>
      <c r="AU2059" s="31">
        <f t="shared" si="4738"/>
        <v>0</v>
      </c>
      <c r="AV2059" s="31">
        <f>AV2060</f>
        <v>0</v>
      </c>
      <c r="AW2059" s="32">
        <v>0</v>
      </c>
      <c r="AX2059" s="23"/>
      <c r="AY2059" s="40"/>
      <c r="AZ2059" s="40"/>
      <c r="BA2059" s="40"/>
      <c r="BB2059" s="40"/>
      <c r="BC2059" s="40"/>
      <c r="BD2059" s="40"/>
      <c r="BE2059" s="40"/>
    </row>
    <row r="2060" s="40" customFormat="1" ht="31.5" hidden="1">
      <c r="A2060" s="29" t="s">
        <v>747</v>
      </c>
      <c r="B2060" s="29" t="s">
        <v>61</v>
      </c>
      <c r="C2060" s="29" t="s">
        <v>27</v>
      </c>
      <c r="D2060" s="29" t="s">
        <v>832</v>
      </c>
      <c r="E2060" s="29" t="s">
        <v>129</v>
      </c>
      <c r="F2060" s="30" t="s">
        <v>130</v>
      </c>
      <c r="G2060" s="31">
        <v>190.30000000000001</v>
      </c>
      <c r="H2060" s="31">
        <v>190.30000000000001</v>
      </c>
      <c r="I2060" s="31">
        <v>190.30000000000001</v>
      </c>
      <c r="J2060" s="31">
        <v>-190.30000000000001</v>
      </c>
      <c r="K2060" s="31">
        <v>-190.30000000000001</v>
      </c>
      <c r="L2060" s="31">
        <v>-190.30000000000001</v>
      </c>
      <c r="M2060" s="31">
        <f t="shared" si="4745"/>
        <v>0</v>
      </c>
      <c r="N2060" s="31">
        <f t="shared" si="4746"/>
        <v>0</v>
      </c>
      <c r="O2060" s="31">
        <f t="shared" si="4747"/>
        <v>0</v>
      </c>
      <c r="P2060" s="31"/>
      <c r="Q2060" s="31"/>
      <c r="R2060" s="31"/>
      <c r="S2060" s="31"/>
      <c r="T2060" s="31"/>
      <c r="U2060" s="31"/>
      <c r="V2060" s="31"/>
      <c r="W2060" s="31"/>
      <c r="X2060" s="31"/>
      <c r="Y2060" s="31"/>
      <c r="Z2060" s="31"/>
      <c r="AA2060" s="31"/>
      <c r="AB2060" s="31"/>
      <c r="AC2060" s="31">
        <f t="shared" si="4739"/>
        <v>0</v>
      </c>
      <c r="AD2060" s="31">
        <f t="shared" si="4740"/>
        <v>0</v>
      </c>
      <c r="AE2060" s="31">
        <f t="shared" si="4741"/>
        <v>0</v>
      </c>
      <c r="AF2060" s="31"/>
      <c r="AG2060" s="31">
        <f t="shared" si="4742"/>
        <v>0</v>
      </c>
      <c r="AH2060" s="31">
        <f t="shared" si="4743"/>
        <v>0</v>
      </c>
      <c r="AI2060" s="31">
        <f t="shared" si="4744"/>
        <v>0</v>
      </c>
      <c r="AJ2060" s="31"/>
      <c r="AK2060" s="31"/>
      <c r="AL2060" s="31"/>
      <c r="AM2060" s="31"/>
      <c r="AN2060" s="31"/>
      <c r="AO2060" s="31"/>
      <c r="AP2060" s="31"/>
      <c r="AQ2060" s="31"/>
      <c r="AR2060" s="31"/>
      <c r="AS2060" s="31">
        <f t="shared" si="4736"/>
        <v>0</v>
      </c>
      <c r="AT2060" s="31">
        <f t="shared" si="4737"/>
        <v>0</v>
      </c>
      <c r="AU2060" s="31">
        <f t="shared" si="4738"/>
        <v>0</v>
      </c>
      <c r="AV2060" s="31"/>
      <c r="AW2060" s="32">
        <v>0</v>
      </c>
      <c r="AX2060" s="23">
        <v>96</v>
      </c>
      <c r="AY2060" s="40"/>
      <c r="AZ2060" s="40"/>
      <c r="BA2060" s="40"/>
      <c r="BB2060" s="40"/>
      <c r="BC2060" s="40"/>
      <c r="BD2060" s="40"/>
      <c r="BE2060" s="40"/>
    </row>
    <row r="2061" s="40" customFormat="1" hidden="1">
      <c r="A2061" s="29" t="s">
        <v>747</v>
      </c>
      <c r="B2061" s="29" t="s">
        <v>61</v>
      </c>
      <c r="C2061" s="29" t="s">
        <v>27</v>
      </c>
      <c r="D2061" s="29" t="s">
        <v>833</v>
      </c>
      <c r="E2061" s="36"/>
      <c r="F2061" s="30" t="s">
        <v>552</v>
      </c>
      <c r="G2061" s="31">
        <f>G2062</f>
        <v>110978.3</v>
      </c>
      <c r="H2061" s="31">
        <f>H2062</f>
        <v>82797.899999999994</v>
      </c>
      <c r="I2061" s="31">
        <f>I2062</f>
        <v>82797.899999999994</v>
      </c>
      <c r="J2061" s="31">
        <f>J2062</f>
        <v>-110978.3</v>
      </c>
      <c r="K2061" s="31">
        <f>K2062</f>
        <v>-82797.899999999994</v>
      </c>
      <c r="L2061" s="31">
        <f>L2062</f>
        <v>-82797.899999999994</v>
      </c>
      <c r="M2061" s="31">
        <f t="shared" si="4745"/>
        <v>0</v>
      </c>
      <c r="N2061" s="31">
        <f t="shared" si="4746"/>
        <v>0</v>
      </c>
      <c r="O2061" s="31">
        <f t="shared" si="4747"/>
        <v>0</v>
      </c>
      <c r="P2061" s="31">
        <f>P2062</f>
        <v>0</v>
      </c>
      <c r="Q2061" s="31">
        <f>Q2062</f>
        <v>0</v>
      </c>
      <c r="R2061" s="31">
        <f>R2062</f>
        <v>0</v>
      </c>
      <c r="S2061" s="31">
        <f>S2062</f>
        <v>0</v>
      </c>
      <c r="T2061" s="31">
        <f>T2062</f>
        <v>0</v>
      </c>
      <c r="U2061" s="31">
        <f>U2062</f>
        <v>0</v>
      </c>
      <c r="V2061" s="31">
        <f>V2062</f>
        <v>0</v>
      </c>
      <c r="W2061" s="31">
        <f>W2062</f>
        <v>0</v>
      </c>
      <c r="X2061" s="31">
        <f>X2062</f>
        <v>0</v>
      </c>
      <c r="Y2061" s="31">
        <f>Y2062</f>
        <v>0</v>
      </c>
      <c r="Z2061" s="31">
        <f>Z2062</f>
        <v>0</v>
      </c>
      <c r="AA2061" s="31">
        <f>AA2062</f>
        <v>0</v>
      </c>
      <c r="AB2061" s="31">
        <f>AB2062</f>
        <v>0</v>
      </c>
      <c r="AC2061" s="31">
        <f t="shared" si="4739"/>
        <v>0</v>
      </c>
      <c r="AD2061" s="31">
        <f t="shared" si="4740"/>
        <v>0</v>
      </c>
      <c r="AE2061" s="31">
        <f t="shared" si="4741"/>
        <v>0</v>
      </c>
      <c r="AF2061" s="31">
        <f>AF2062</f>
        <v>0</v>
      </c>
      <c r="AG2061" s="31">
        <f t="shared" si="4742"/>
        <v>0</v>
      </c>
      <c r="AH2061" s="31">
        <f t="shared" si="4743"/>
        <v>0</v>
      </c>
      <c r="AI2061" s="31">
        <f t="shared" si="4744"/>
        <v>0</v>
      </c>
      <c r="AJ2061" s="31">
        <f>AJ2062</f>
        <v>0</v>
      </c>
      <c r="AK2061" s="31">
        <f>AK2062</f>
        <v>0</v>
      </c>
      <c r="AL2061" s="31">
        <f>AL2062</f>
        <v>0</v>
      </c>
      <c r="AM2061" s="31">
        <f>AM2062</f>
        <v>0</v>
      </c>
      <c r="AN2061" s="31">
        <f>AN2062</f>
        <v>0</v>
      </c>
      <c r="AO2061" s="31">
        <f>AO2062</f>
        <v>0</v>
      </c>
      <c r="AP2061" s="31">
        <f>AP2062</f>
        <v>0</v>
      </c>
      <c r="AQ2061" s="31">
        <f>AQ2062</f>
        <v>0</v>
      </c>
      <c r="AR2061" s="31">
        <f>AR2062</f>
        <v>0</v>
      </c>
      <c r="AS2061" s="31">
        <f t="shared" si="4736"/>
        <v>0</v>
      </c>
      <c r="AT2061" s="31">
        <f t="shared" si="4737"/>
        <v>0</v>
      </c>
      <c r="AU2061" s="31">
        <f t="shared" si="4738"/>
        <v>0</v>
      </c>
      <c r="AV2061" s="31">
        <f>AV2062</f>
        <v>0</v>
      </c>
      <c r="AW2061" s="32">
        <v>0</v>
      </c>
      <c r="AX2061" s="23"/>
      <c r="AY2061" s="40"/>
      <c r="AZ2061" s="40"/>
      <c r="BA2061" s="40"/>
      <c r="BB2061" s="40"/>
      <c r="BC2061" s="40"/>
      <c r="BD2061" s="40"/>
      <c r="BE2061" s="40"/>
    </row>
    <row r="2062" s="40" customFormat="1" ht="31.5" hidden="1">
      <c r="A2062" s="29" t="s">
        <v>747</v>
      </c>
      <c r="B2062" s="29" t="s">
        <v>61</v>
      </c>
      <c r="C2062" s="29" t="s">
        <v>27</v>
      </c>
      <c r="D2062" s="29" t="s">
        <v>833</v>
      </c>
      <c r="E2062" s="29" t="s">
        <v>129</v>
      </c>
      <c r="F2062" s="30" t="s">
        <v>130</v>
      </c>
      <c r="G2062" s="31">
        <v>110978.3</v>
      </c>
      <c r="H2062" s="31">
        <v>82797.899999999994</v>
      </c>
      <c r="I2062" s="31">
        <v>82797.899999999994</v>
      </c>
      <c r="J2062" s="31">
        <v>-110978.3</v>
      </c>
      <c r="K2062" s="31">
        <v>-82797.899999999994</v>
      </c>
      <c r="L2062" s="31">
        <v>-82797.899999999994</v>
      </c>
      <c r="M2062" s="31">
        <f t="shared" si="4745"/>
        <v>0</v>
      </c>
      <c r="N2062" s="31">
        <f t="shared" si="4746"/>
        <v>0</v>
      </c>
      <c r="O2062" s="31">
        <f t="shared" si="4747"/>
        <v>0</v>
      </c>
      <c r="P2062" s="31"/>
      <c r="Q2062" s="31"/>
      <c r="R2062" s="31"/>
      <c r="S2062" s="31"/>
      <c r="T2062" s="31"/>
      <c r="U2062" s="31"/>
      <c r="V2062" s="31"/>
      <c r="W2062" s="31"/>
      <c r="X2062" s="31"/>
      <c r="Y2062" s="31"/>
      <c r="Z2062" s="31"/>
      <c r="AA2062" s="31"/>
      <c r="AB2062" s="31"/>
      <c r="AC2062" s="31">
        <f t="shared" si="4739"/>
        <v>0</v>
      </c>
      <c r="AD2062" s="31">
        <f t="shared" si="4740"/>
        <v>0</v>
      </c>
      <c r="AE2062" s="31">
        <f t="shared" si="4741"/>
        <v>0</v>
      </c>
      <c r="AF2062" s="31"/>
      <c r="AG2062" s="31">
        <f t="shared" si="4742"/>
        <v>0</v>
      </c>
      <c r="AH2062" s="31">
        <f t="shared" si="4743"/>
        <v>0</v>
      </c>
      <c r="AI2062" s="31">
        <f t="shared" si="4744"/>
        <v>0</v>
      </c>
      <c r="AJ2062" s="31"/>
      <c r="AK2062" s="31"/>
      <c r="AL2062" s="31"/>
      <c r="AM2062" s="31"/>
      <c r="AN2062" s="31"/>
      <c r="AO2062" s="31"/>
      <c r="AP2062" s="31"/>
      <c r="AQ2062" s="31"/>
      <c r="AR2062" s="31"/>
      <c r="AS2062" s="31">
        <f t="shared" si="4736"/>
        <v>0</v>
      </c>
      <c r="AT2062" s="31">
        <f t="shared" si="4737"/>
        <v>0</v>
      </c>
      <c r="AU2062" s="31">
        <f t="shared" si="4738"/>
        <v>0</v>
      </c>
      <c r="AV2062" s="31"/>
      <c r="AW2062" s="32">
        <v>0</v>
      </c>
      <c r="AX2062" s="23">
        <v>101</v>
      </c>
      <c r="AY2062" s="40"/>
      <c r="AZ2062" s="40"/>
      <c r="BA2062" s="40"/>
      <c r="BB2062" s="40"/>
      <c r="BC2062" s="40"/>
      <c r="BD2062" s="40"/>
      <c r="BE2062" s="40"/>
    </row>
    <row r="2063" s="24" customFormat="1">
      <c r="A2063" s="25" t="s">
        <v>747</v>
      </c>
      <c r="B2063" s="25" t="s">
        <v>61</v>
      </c>
      <c r="C2063" s="25" t="s">
        <v>63</v>
      </c>
      <c r="D2063" s="25"/>
      <c r="E2063" s="35"/>
      <c r="F2063" s="26" t="s">
        <v>64</v>
      </c>
      <c r="G2063" s="27">
        <f>G2069</f>
        <v>3035656.5</v>
      </c>
      <c r="H2063" s="27">
        <f>H2069</f>
        <v>3689009</v>
      </c>
      <c r="I2063" s="27">
        <f>I2069</f>
        <v>1974701.3999999999</v>
      </c>
      <c r="J2063" s="27">
        <f>J2069</f>
        <v>-56296.683999999994</v>
      </c>
      <c r="K2063" s="27">
        <f>K2069</f>
        <v>-6849.0999999999995</v>
      </c>
      <c r="L2063" s="27">
        <f>L2069</f>
        <v>594.29999999999995</v>
      </c>
      <c r="M2063" s="27">
        <f t="shared" si="4745"/>
        <v>2979359.8160000001</v>
      </c>
      <c r="N2063" s="27">
        <f t="shared" si="4746"/>
        <v>3682159.8999999999</v>
      </c>
      <c r="O2063" s="27">
        <f t="shared" si="4747"/>
        <v>1975295.7</v>
      </c>
      <c r="P2063" s="27">
        <f>P2069+P2064</f>
        <v>0</v>
      </c>
      <c r="Q2063" s="27">
        <f>Q2069+Q2064</f>
        <v>0</v>
      </c>
      <c r="R2063" s="27">
        <f>R2069+R2064</f>
        <v>24556.700000000001</v>
      </c>
      <c r="S2063" s="27">
        <f>S2069+S2064</f>
        <v>-440000</v>
      </c>
      <c r="T2063" s="27">
        <f>T2069+T2064</f>
        <v>2385.3000000000002</v>
      </c>
      <c r="U2063" s="27">
        <f>U2069+U2064</f>
        <v>0</v>
      </c>
      <c r="V2063" s="27">
        <f>V2069+V2064</f>
        <v>12316.219999999999</v>
      </c>
      <c r="W2063" s="27">
        <f>W2069+W2064</f>
        <v>-278982.79999999999</v>
      </c>
      <c r="X2063" s="27">
        <f>X2069+X2064</f>
        <v>2325.0999999999999</v>
      </c>
      <c r="Y2063" s="27">
        <f>Y2069+Y2064</f>
        <v>0</v>
      </c>
      <c r="Z2063" s="27">
        <f>Z2069+Z2064</f>
        <v>0</v>
      </c>
      <c r="AA2063" s="27">
        <f>AA2069+AA2064</f>
        <v>718982.80000000005</v>
      </c>
      <c r="AB2063" s="27">
        <f>AB2069+AB2064</f>
        <v>2377.1999999999998</v>
      </c>
      <c r="AC2063" s="27">
        <f t="shared" si="4739"/>
        <v>2566301.8160000001</v>
      </c>
      <c r="AD2063" s="27">
        <f t="shared" si="4740"/>
        <v>3417818.4200000004</v>
      </c>
      <c r="AE2063" s="27">
        <f t="shared" si="4741"/>
        <v>2696655.7000000002</v>
      </c>
      <c r="AF2063" s="27">
        <f>AF2069+AF2064</f>
        <v>-1774.29</v>
      </c>
      <c r="AG2063" s="27">
        <f t="shared" si="4742"/>
        <v>2564527.5260000001</v>
      </c>
      <c r="AH2063" s="27">
        <f t="shared" si="4743"/>
        <v>3417818.4200000004</v>
      </c>
      <c r="AI2063" s="27">
        <f t="shared" si="4744"/>
        <v>2696655.7000000002</v>
      </c>
      <c r="AJ2063" s="27">
        <f>AJ2069+AJ2064</f>
        <v>2887.2350000000001</v>
      </c>
      <c r="AK2063" s="27">
        <f>AK2069+AK2064</f>
        <v>0</v>
      </c>
      <c r="AL2063" s="27">
        <f>AL2069+AL2064</f>
        <v>9517.7729999999992</v>
      </c>
      <c r="AM2063" s="27">
        <f>AM2069+AM2064</f>
        <v>0</v>
      </c>
      <c r="AN2063" s="27">
        <f>AN2069+AN2064</f>
        <v>0</v>
      </c>
      <c r="AO2063" s="27">
        <f>AO2069+AO2064</f>
        <v>0</v>
      </c>
      <c r="AP2063" s="27">
        <f>AP2069+AP2064</f>
        <v>266770.40000000002</v>
      </c>
      <c r="AQ2063" s="27">
        <f>AQ2069+AQ2064</f>
        <v>0</v>
      </c>
      <c r="AR2063" s="27">
        <f>AR2069+AR2064</f>
        <v>0</v>
      </c>
      <c r="AS2063" s="27">
        <f t="shared" si="4736"/>
        <v>2576932.534</v>
      </c>
      <c r="AT2063" s="27">
        <f t="shared" si="4737"/>
        <v>3684588.8200000003</v>
      </c>
      <c r="AU2063" s="27">
        <f t="shared" si="4738"/>
        <v>2696655.7000000002</v>
      </c>
      <c r="AV2063" s="27">
        <f>AV2069+AV2064</f>
        <v>0</v>
      </c>
      <c r="AW2063" s="28"/>
      <c r="AX2063" s="28"/>
      <c r="AY2063" s="24"/>
      <c r="AZ2063" s="24"/>
      <c r="BA2063" s="24"/>
      <c r="BB2063" s="24"/>
      <c r="BC2063" s="24"/>
      <c r="BD2063" s="24"/>
      <c r="BE2063" s="24"/>
    </row>
    <row r="2064" s="1" customFormat="1">
      <c r="A2064" s="29" t="s">
        <v>747</v>
      </c>
      <c r="B2064" s="29" t="s">
        <v>61</v>
      </c>
      <c r="C2064" s="29" t="s">
        <v>63</v>
      </c>
      <c r="D2064" s="29" t="s">
        <v>222</v>
      </c>
      <c r="E2064" s="16"/>
      <c r="F2064" s="30" t="s">
        <v>223</v>
      </c>
      <c r="G2064" s="31"/>
      <c r="H2064" s="31"/>
      <c r="I2064" s="31"/>
      <c r="J2064" s="31"/>
      <c r="K2064" s="31"/>
      <c r="L2064" s="31"/>
      <c r="M2064" s="31"/>
      <c r="N2064" s="31"/>
      <c r="O2064" s="31"/>
      <c r="P2064" s="31">
        <f t="shared" ref="P2064:P2067" si="4808">P2065</f>
        <v>0</v>
      </c>
      <c r="Q2064" s="31">
        <f t="shared" ref="Q2064:Q2067" si="4809">Q2065</f>
        <v>0</v>
      </c>
      <c r="R2064" s="31">
        <f t="shared" ref="R2064:R2067" si="4810">R2065</f>
        <v>5639.1409999999996</v>
      </c>
      <c r="S2064" s="31">
        <f t="shared" ref="S2064:S2067" si="4811">S2065</f>
        <v>0</v>
      </c>
      <c r="T2064" s="31">
        <f t="shared" ref="T2064:T2067" si="4812">T2065</f>
        <v>0</v>
      </c>
      <c r="U2064" s="31">
        <f t="shared" ref="U2064:U2067" si="4813">U2065</f>
        <v>0</v>
      </c>
      <c r="V2064" s="31">
        <f t="shared" ref="V2064:V2067" si="4814">V2065</f>
        <v>0</v>
      </c>
      <c r="W2064" s="31">
        <f t="shared" ref="W2064:W2067" si="4815">W2065</f>
        <v>0</v>
      </c>
      <c r="X2064" s="31">
        <f t="shared" ref="X2064:X2067" si="4816">X2065</f>
        <v>0</v>
      </c>
      <c r="Y2064" s="31">
        <f t="shared" ref="Y2064:Y2067" si="4817">Y2065</f>
        <v>0</v>
      </c>
      <c r="Z2064" s="31">
        <f t="shared" ref="Z2064:Z2067" si="4818">Z2065</f>
        <v>0</v>
      </c>
      <c r="AA2064" s="31">
        <f t="shared" ref="AA2064:AA2067" si="4819">AA2065</f>
        <v>0</v>
      </c>
      <c r="AB2064" s="31">
        <f t="shared" ref="AB2064:AB2067" si="4820">AB2065</f>
        <v>0</v>
      </c>
      <c r="AC2064" s="31">
        <f t="shared" si="4739"/>
        <v>5639.1409999999996</v>
      </c>
      <c r="AD2064" s="31">
        <f t="shared" si="4740"/>
        <v>0</v>
      </c>
      <c r="AE2064" s="31">
        <f t="shared" si="4741"/>
        <v>0</v>
      </c>
      <c r="AF2064" s="31">
        <f t="shared" ref="AF2064:AF2067" si="4821">AF2065</f>
        <v>-1242.6900000000001</v>
      </c>
      <c r="AG2064" s="31">
        <f t="shared" si="4742"/>
        <v>4396.4509999999991</v>
      </c>
      <c r="AH2064" s="31">
        <f t="shared" si="4743"/>
        <v>0</v>
      </c>
      <c r="AI2064" s="31">
        <f t="shared" si="4744"/>
        <v>0</v>
      </c>
      <c r="AJ2064" s="31">
        <f t="shared" ref="AJ2064:AJ2067" si="4822">AJ2065</f>
        <v>0</v>
      </c>
      <c r="AK2064" s="31">
        <f t="shared" ref="AK2064:AK2067" si="4823">AK2065</f>
        <v>0</v>
      </c>
      <c r="AL2064" s="31">
        <f t="shared" ref="AL2064:AL2067" si="4824">AL2065</f>
        <v>0</v>
      </c>
      <c r="AM2064" s="31">
        <f t="shared" ref="AM2064:AM2067" si="4825">AM2065</f>
        <v>0</v>
      </c>
      <c r="AN2064" s="31">
        <f t="shared" ref="AN2064:AN2067" si="4826">AN2065</f>
        <v>0</v>
      </c>
      <c r="AO2064" s="31">
        <f t="shared" ref="AO2064:AO2067" si="4827">AO2065</f>
        <v>0</v>
      </c>
      <c r="AP2064" s="31">
        <f t="shared" ref="AP2064:AP2067" si="4828">AP2065</f>
        <v>0</v>
      </c>
      <c r="AQ2064" s="31">
        <f t="shared" ref="AQ2064:AQ2067" si="4829">AQ2065</f>
        <v>0</v>
      </c>
      <c r="AR2064" s="31">
        <f t="shared" ref="AR2064:AR2067" si="4830">AR2065</f>
        <v>0</v>
      </c>
      <c r="AS2064" s="31">
        <f t="shared" si="4736"/>
        <v>4396.4509999999991</v>
      </c>
      <c r="AT2064" s="31">
        <f t="shared" si="4737"/>
        <v>0</v>
      </c>
      <c r="AU2064" s="31">
        <f t="shared" si="4738"/>
        <v>0</v>
      </c>
      <c r="AV2064" s="31">
        <f t="shared" ref="AV2064:AV2067" si="4831">AV2065</f>
        <v>0</v>
      </c>
      <c r="AW2064" s="32"/>
      <c r="AX2064" s="32"/>
      <c r="AY2064" s="1"/>
      <c r="AZ2064" s="1"/>
      <c r="BA2064" s="1"/>
      <c r="BB2064" s="1"/>
      <c r="BC2064" s="1"/>
      <c r="BD2064" s="1"/>
      <c r="BE2064" s="1"/>
    </row>
    <row r="2065" s="1" customFormat="1">
      <c r="A2065" s="29" t="s">
        <v>747</v>
      </c>
      <c r="B2065" s="29" t="s">
        <v>61</v>
      </c>
      <c r="C2065" s="29" t="s">
        <v>63</v>
      </c>
      <c r="D2065" s="29" t="s">
        <v>439</v>
      </c>
      <c r="E2065" s="36"/>
      <c r="F2065" s="30" t="s">
        <v>440</v>
      </c>
      <c r="G2065" s="31"/>
      <c r="H2065" s="31"/>
      <c r="I2065" s="31"/>
      <c r="J2065" s="31"/>
      <c r="K2065" s="31"/>
      <c r="L2065" s="31"/>
      <c r="M2065" s="31"/>
      <c r="N2065" s="31"/>
      <c r="O2065" s="31"/>
      <c r="P2065" s="31">
        <f t="shared" si="4808"/>
        <v>0</v>
      </c>
      <c r="Q2065" s="31">
        <f t="shared" si="4809"/>
        <v>0</v>
      </c>
      <c r="R2065" s="31">
        <f t="shared" si="4810"/>
        <v>5639.1409999999996</v>
      </c>
      <c r="S2065" s="31">
        <f t="shared" si="4811"/>
        <v>0</v>
      </c>
      <c r="T2065" s="31">
        <f t="shared" si="4812"/>
        <v>0</v>
      </c>
      <c r="U2065" s="31">
        <f t="shared" si="4813"/>
        <v>0</v>
      </c>
      <c r="V2065" s="31">
        <f t="shared" si="4814"/>
        <v>0</v>
      </c>
      <c r="W2065" s="31">
        <f t="shared" si="4815"/>
        <v>0</v>
      </c>
      <c r="X2065" s="31">
        <f t="shared" si="4816"/>
        <v>0</v>
      </c>
      <c r="Y2065" s="31">
        <f t="shared" si="4817"/>
        <v>0</v>
      </c>
      <c r="Z2065" s="31">
        <f t="shared" si="4818"/>
        <v>0</v>
      </c>
      <c r="AA2065" s="31">
        <f t="shared" si="4819"/>
        <v>0</v>
      </c>
      <c r="AB2065" s="31">
        <f t="shared" si="4820"/>
        <v>0</v>
      </c>
      <c r="AC2065" s="31">
        <f t="shared" si="4739"/>
        <v>5639.1409999999996</v>
      </c>
      <c r="AD2065" s="31">
        <f t="shared" si="4740"/>
        <v>0</v>
      </c>
      <c r="AE2065" s="31">
        <f t="shared" si="4741"/>
        <v>0</v>
      </c>
      <c r="AF2065" s="31">
        <f t="shared" si="4821"/>
        <v>-1242.6900000000001</v>
      </c>
      <c r="AG2065" s="31">
        <f t="shared" si="4742"/>
        <v>4396.4509999999991</v>
      </c>
      <c r="AH2065" s="31">
        <f t="shared" si="4743"/>
        <v>0</v>
      </c>
      <c r="AI2065" s="31">
        <f t="shared" si="4744"/>
        <v>0</v>
      </c>
      <c r="AJ2065" s="31">
        <f t="shared" si="4822"/>
        <v>0</v>
      </c>
      <c r="AK2065" s="31">
        <f t="shared" si="4823"/>
        <v>0</v>
      </c>
      <c r="AL2065" s="31">
        <f t="shared" si="4824"/>
        <v>0</v>
      </c>
      <c r="AM2065" s="31">
        <f t="shared" si="4825"/>
        <v>0</v>
      </c>
      <c r="AN2065" s="31">
        <f t="shared" si="4826"/>
        <v>0</v>
      </c>
      <c r="AO2065" s="31">
        <f t="shared" si="4827"/>
        <v>0</v>
      </c>
      <c r="AP2065" s="31">
        <f t="shared" si="4828"/>
        <v>0</v>
      </c>
      <c r="AQ2065" s="31">
        <f t="shared" si="4829"/>
        <v>0</v>
      </c>
      <c r="AR2065" s="31">
        <f t="shared" si="4830"/>
        <v>0</v>
      </c>
      <c r="AS2065" s="31">
        <f t="shared" si="4736"/>
        <v>4396.4509999999991</v>
      </c>
      <c r="AT2065" s="31">
        <f t="shared" si="4737"/>
        <v>0</v>
      </c>
      <c r="AU2065" s="31">
        <f t="shared" si="4738"/>
        <v>0</v>
      </c>
      <c r="AV2065" s="31">
        <f t="shared" si="4831"/>
        <v>0</v>
      </c>
      <c r="AW2065" s="32"/>
      <c r="AX2065" s="32"/>
      <c r="AY2065" s="1"/>
      <c r="AZ2065" s="1"/>
      <c r="BA2065" s="1"/>
      <c r="BB2065" s="1"/>
      <c r="BC2065" s="1"/>
      <c r="BD2065" s="1"/>
      <c r="BE2065" s="1"/>
    </row>
    <row r="2066" s="1" customFormat="1">
      <c r="A2066" s="29" t="s">
        <v>747</v>
      </c>
      <c r="B2066" s="29" t="s">
        <v>61</v>
      </c>
      <c r="C2066" s="29" t="s">
        <v>63</v>
      </c>
      <c r="D2066" s="29" t="s">
        <v>441</v>
      </c>
      <c r="E2066" s="36"/>
      <c r="F2066" s="30" t="s">
        <v>442</v>
      </c>
      <c r="G2066" s="31"/>
      <c r="H2066" s="31"/>
      <c r="I2066" s="31"/>
      <c r="J2066" s="31"/>
      <c r="K2066" s="31"/>
      <c r="L2066" s="31"/>
      <c r="M2066" s="31"/>
      <c r="N2066" s="31"/>
      <c r="O2066" s="31"/>
      <c r="P2066" s="31">
        <f t="shared" si="4808"/>
        <v>0</v>
      </c>
      <c r="Q2066" s="31">
        <f t="shared" si="4809"/>
        <v>0</v>
      </c>
      <c r="R2066" s="31">
        <f t="shared" si="4810"/>
        <v>5639.1409999999996</v>
      </c>
      <c r="S2066" s="31">
        <f t="shared" si="4811"/>
        <v>0</v>
      </c>
      <c r="T2066" s="31">
        <f t="shared" si="4812"/>
        <v>0</v>
      </c>
      <c r="U2066" s="31">
        <f t="shared" si="4813"/>
        <v>0</v>
      </c>
      <c r="V2066" s="31">
        <f t="shared" si="4814"/>
        <v>0</v>
      </c>
      <c r="W2066" s="31">
        <f t="shared" si="4815"/>
        <v>0</v>
      </c>
      <c r="X2066" s="31">
        <f t="shared" si="4816"/>
        <v>0</v>
      </c>
      <c r="Y2066" s="31">
        <f t="shared" si="4817"/>
        <v>0</v>
      </c>
      <c r="Z2066" s="31">
        <f t="shared" si="4818"/>
        <v>0</v>
      </c>
      <c r="AA2066" s="31">
        <f t="shared" si="4819"/>
        <v>0</v>
      </c>
      <c r="AB2066" s="31">
        <f t="shared" si="4820"/>
        <v>0</v>
      </c>
      <c r="AC2066" s="31">
        <f t="shared" si="4739"/>
        <v>5639.1409999999996</v>
      </c>
      <c r="AD2066" s="31">
        <f t="shared" si="4740"/>
        <v>0</v>
      </c>
      <c r="AE2066" s="31">
        <f t="shared" si="4741"/>
        <v>0</v>
      </c>
      <c r="AF2066" s="31">
        <f t="shared" si="4821"/>
        <v>-1242.6900000000001</v>
      </c>
      <c r="AG2066" s="31">
        <f t="shared" si="4742"/>
        <v>4396.4509999999991</v>
      </c>
      <c r="AH2066" s="31">
        <f t="shared" si="4743"/>
        <v>0</v>
      </c>
      <c r="AI2066" s="31">
        <f t="shared" si="4744"/>
        <v>0</v>
      </c>
      <c r="AJ2066" s="31">
        <f t="shared" si="4822"/>
        <v>0</v>
      </c>
      <c r="AK2066" s="31">
        <f t="shared" si="4823"/>
        <v>0</v>
      </c>
      <c r="AL2066" s="31">
        <f t="shared" si="4824"/>
        <v>0</v>
      </c>
      <c r="AM2066" s="31">
        <f t="shared" si="4825"/>
        <v>0</v>
      </c>
      <c r="AN2066" s="31">
        <f t="shared" si="4826"/>
        <v>0</v>
      </c>
      <c r="AO2066" s="31">
        <f t="shared" si="4827"/>
        <v>0</v>
      </c>
      <c r="AP2066" s="31">
        <f t="shared" si="4828"/>
        <v>0</v>
      </c>
      <c r="AQ2066" s="31">
        <f t="shared" si="4829"/>
        <v>0</v>
      </c>
      <c r="AR2066" s="31">
        <f t="shared" si="4830"/>
        <v>0</v>
      </c>
      <c r="AS2066" s="31">
        <f t="shared" si="4736"/>
        <v>4396.4509999999991</v>
      </c>
      <c r="AT2066" s="31">
        <f t="shared" si="4737"/>
        <v>0</v>
      </c>
      <c r="AU2066" s="31">
        <f t="shared" si="4738"/>
        <v>0</v>
      </c>
      <c r="AV2066" s="31">
        <f t="shared" si="4831"/>
        <v>0</v>
      </c>
      <c r="AW2066" s="32"/>
      <c r="AX2066" s="32"/>
      <c r="AY2066" s="1"/>
      <c r="AZ2066" s="1"/>
      <c r="BA2066" s="1"/>
      <c r="BB2066" s="1"/>
      <c r="BC2066" s="1"/>
      <c r="BD2066" s="1"/>
      <c r="BE2066" s="1"/>
    </row>
    <row r="2067" s="1" customFormat="1">
      <c r="A2067" s="29" t="s">
        <v>747</v>
      </c>
      <c r="B2067" s="29" t="s">
        <v>61</v>
      </c>
      <c r="C2067" s="29" t="s">
        <v>63</v>
      </c>
      <c r="D2067" s="29" t="s">
        <v>749</v>
      </c>
      <c r="E2067" s="16"/>
      <c r="F2067" s="30" t="s">
        <v>750</v>
      </c>
      <c r="G2067" s="31"/>
      <c r="H2067" s="31"/>
      <c r="I2067" s="31"/>
      <c r="J2067" s="31"/>
      <c r="K2067" s="31"/>
      <c r="L2067" s="31"/>
      <c r="M2067" s="31"/>
      <c r="N2067" s="31"/>
      <c r="O2067" s="31"/>
      <c r="P2067" s="31">
        <f t="shared" si="4808"/>
        <v>0</v>
      </c>
      <c r="Q2067" s="31">
        <f t="shared" si="4809"/>
        <v>0</v>
      </c>
      <c r="R2067" s="31">
        <f t="shared" si="4810"/>
        <v>5639.1409999999996</v>
      </c>
      <c r="S2067" s="31">
        <f t="shared" si="4811"/>
        <v>0</v>
      </c>
      <c r="T2067" s="31">
        <f t="shared" si="4812"/>
        <v>0</v>
      </c>
      <c r="U2067" s="31">
        <f t="shared" si="4813"/>
        <v>0</v>
      </c>
      <c r="V2067" s="31">
        <f t="shared" si="4814"/>
        <v>0</v>
      </c>
      <c r="W2067" s="31">
        <f t="shared" si="4815"/>
        <v>0</v>
      </c>
      <c r="X2067" s="31">
        <f t="shared" si="4816"/>
        <v>0</v>
      </c>
      <c r="Y2067" s="31">
        <f t="shared" si="4817"/>
        <v>0</v>
      </c>
      <c r="Z2067" s="31">
        <f t="shared" si="4818"/>
        <v>0</v>
      </c>
      <c r="AA2067" s="31">
        <f t="shared" si="4819"/>
        <v>0</v>
      </c>
      <c r="AB2067" s="31">
        <f t="shared" si="4820"/>
        <v>0</v>
      </c>
      <c r="AC2067" s="31">
        <f t="shared" si="4739"/>
        <v>5639.1409999999996</v>
      </c>
      <c r="AD2067" s="31">
        <f t="shared" si="4740"/>
        <v>0</v>
      </c>
      <c r="AE2067" s="31">
        <f t="shared" si="4741"/>
        <v>0</v>
      </c>
      <c r="AF2067" s="31">
        <f t="shared" si="4821"/>
        <v>-1242.6900000000001</v>
      </c>
      <c r="AG2067" s="31">
        <f t="shared" si="4742"/>
        <v>4396.4509999999991</v>
      </c>
      <c r="AH2067" s="31">
        <f t="shared" si="4743"/>
        <v>0</v>
      </c>
      <c r="AI2067" s="31">
        <f t="shared" si="4744"/>
        <v>0</v>
      </c>
      <c r="AJ2067" s="31">
        <f t="shared" si="4822"/>
        <v>0</v>
      </c>
      <c r="AK2067" s="31">
        <f t="shared" si="4823"/>
        <v>0</v>
      </c>
      <c r="AL2067" s="31">
        <f t="shared" si="4824"/>
        <v>0</v>
      </c>
      <c r="AM2067" s="31">
        <f t="shared" si="4825"/>
        <v>0</v>
      </c>
      <c r="AN2067" s="31">
        <f t="shared" si="4826"/>
        <v>0</v>
      </c>
      <c r="AO2067" s="31">
        <f t="shared" si="4827"/>
        <v>0</v>
      </c>
      <c r="AP2067" s="31">
        <f t="shared" si="4828"/>
        <v>0</v>
      </c>
      <c r="AQ2067" s="31">
        <f t="shared" si="4829"/>
        <v>0</v>
      </c>
      <c r="AR2067" s="31">
        <f t="shared" si="4830"/>
        <v>0</v>
      </c>
      <c r="AS2067" s="31">
        <f t="shared" si="4736"/>
        <v>4396.4509999999991</v>
      </c>
      <c r="AT2067" s="31">
        <f t="shared" si="4737"/>
        <v>0</v>
      </c>
      <c r="AU2067" s="31">
        <f t="shared" si="4738"/>
        <v>0</v>
      </c>
      <c r="AV2067" s="31">
        <f t="shared" si="4831"/>
        <v>0</v>
      </c>
      <c r="AW2067" s="32"/>
      <c r="AX2067" s="32"/>
      <c r="AY2067" s="1"/>
      <c r="AZ2067" s="1"/>
      <c r="BA2067" s="1"/>
      <c r="BB2067" s="1"/>
      <c r="BC2067" s="1"/>
      <c r="BD2067" s="1"/>
      <c r="BE2067" s="1"/>
    </row>
    <row r="2068" s="1" customFormat="1">
      <c r="A2068" s="29" t="s">
        <v>747</v>
      </c>
      <c r="B2068" s="29" t="s">
        <v>61</v>
      </c>
      <c r="C2068" s="29" t="s">
        <v>63</v>
      </c>
      <c r="D2068" s="29" t="s">
        <v>749</v>
      </c>
      <c r="E2068" s="15" t="s">
        <v>39</v>
      </c>
      <c r="F2068" s="30" t="s">
        <v>40</v>
      </c>
      <c r="G2068" s="31"/>
      <c r="H2068" s="31"/>
      <c r="I2068" s="31"/>
      <c r="J2068" s="31"/>
      <c r="K2068" s="31"/>
      <c r="L2068" s="31"/>
      <c r="M2068" s="31"/>
      <c r="N2068" s="31"/>
      <c r="O2068" s="31"/>
      <c r="P2068" s="31"/>
      <c r="Q2068" s="31"/>
      <c r="R2068" s="31">
        <v>5639.1409999999996</v>
      </c>
      <c r="S2068" s="31"/>
      <c r="T2068" s="31"/>
      <c r="U2068" s="31"/>
      <c r="V2068" s="31"/>
      <c r="W2068" s="31"/>
      <c r="X2068" s="31"/>
      <c r="Y2068" s="31"/>
      <c r="Z2068" s="31"/>
      <c r="AA2068" s="31"/>
      <c r="AB2068" s="31"/>
      <c r="AC2068" s="31">
        <f t="shared" si="4739"/>
        <v>5639.1409999999996</v>
      </c>
      <c r="AD2068" s="31">
        <f t="shared" si="4740"/>
        <v>0</v>
      </c>
      <c r="AE2068" s="31">
        <f t="shared" si="4741"/>
        <v>0</v>
      </c>
      <c r="AF2068" s="31">
        <v>-1242.6900000000001</v>
      </c>
      <c r="AG2068" s="31">
        <f t="shared" si="4742"/>
        <v>4396.4509999999991</v>
      </c>
      <c r="AH2068" s="31">
        <f t="shared" si="4743"/>
        <v>0</v>
      </c>
      <c r="AI2068" s="31">
        <f t="shared" si="4744"/>
        <v>0</v>
      </c>
      <c r="AJ2068" s="31"/>
      <c r="AK2068" s="31"/>
      <c r="AL2068" s="31"/>
      <c r="AM2068" s="31"/>
      <c r="AN2068" s="31"/>
      <c r="AO2068" s="31"/>
      <c r="AP2068" s="31"/>
      <c r="AQ2068" s="31"/>
      <c r="AR2068" s="31"/>
      <c r="AS2068" s="31">
        <f t="shared" si="4736"/>
        <v>4396.4509999999991</v>
      </c>
      <c r="AT2068" s="31">
        <f t="shared" si="4737"/>
        <v>0</v>
      </c>
      <c r="AU2068" s="31">
        <f t="shared" si="4738"/>
        <v>0</v>
      </c>
      <c r="AV2068" s="31"/>
      <c r="AW2068" s="32"/>
      <c r="AX2068" s="32"/>
      <c r="AY2068" s="1"/>
      <c r="AZ2068" s="1"/>
      <c r="BA2068" s="1"/>
      <c r="BB2068" s="1"/>
      <c r="BC2068" s="1"/>
      <c r="BD2068" s="1"/>
      <c r="BE2068" s="1"/>
    </row>
    <row r="2069" ht="31.5">
      <c r="A2069" s="29" t="s">
        <v>747</v>
      </c>
      <c r="B2069" s="29" t="s">
        <v>61</v>
      </c>
      <c r="C2069" s="29" t="s">
        <v>63</v>
      </c>
      <c r="D2069" s="29" t="s">
        <v>65</v>
      </c>
      <c r="E2069" s="36"/>
      <c r="F2069" s="30" t="s">
        <v>66</v>
      </c>
      <c r="G2069" s="31">
        <f>G2074+G2087+G2097+G2070</f>
        <v>3035656.5</v>
      </c>
      <c r="H2069" s="31">
        <f>H2074+H2087+H2097+H2070</f>
        <v>3689009</v>
      </c>
      <c r="I2069" s="31">
        <f>I2074+I2087+I2097+I2070</f>
        <v>1974701.3999999999</v>
      </c>
      <c r="J2069" s="31">
        <f>J2074+J2087+J2097+J2070</f>
        <v>-56296.683999999994</v>
      </c>
      <c r="K2069" s="31">
        <f>K2074+K2087+K2097+K2070</f>
        <v>-6849.0999999999995</v>
      </c>
      <c r="L2069" s="31">
        <f>L2074+L2087+L2097+L2070</f>
        <v>594.29999999999995</v>
      </c>
      <c r="M2069" s="31">
        <f t="shared" si="4745"/>
        <v>2979359.8160000001</v>
      </c>
      <c r="N2069" s="31">
        <f t="shared" si="4746"/>
        <v>3682159.8999999999</v>
      </c>
      <c r="O2069" s="31">
        <f t="shared" si="4747"/>
        <v>1975295.7</v>
      </c>
      <c r="P2069" s="31">
        <f>P2074+P2087+P2097+P2070</f>
        <v>0</v>
      </c>
      <c r="Q2069" s="31">
        <f>Q2074+Q2087+Q2097+Q2070</f>
        <v>0</v>
      </c>
      <c r="R2069" s="31">
        <f>R2074+R2087+R2097+R2070</f>
        <v>18917.559000000001</v>
      </c>
      <c r="S2069" s="31">
        <f>S2074+S2087+S2097+S2070</f>
        <v>-440000</v>
      </c>
      <c r="T2069" s="31">
        <f>T2074+T2087+T2097+T2070</f>
        <v>2385.3000000000002</v>
      </c>
      <c r="U2069" s="31">
        <f>U2074+U2087+U2097+U2070</f>
        <v>0</v>
      </c>
      <c r="V2069" s="31">
        <f>V2074+V2087+V2097+V2070</f>
        <v>12316.219999999999</v>
      </c>
      <c r="W2069" s="31">
        <f>W2074+W2087+W2097+W2070</f>
        <v>-278982.79999999999</v>
      </c>
      <c r="X2069" s="31">
        <f>X2074+X2087+X2097+X2070</f>
        <v>2325.0999999999999</v>
      </c>
      <c r="Y2069" s="31">
        <f>Y2074+Y2087+Y2097+Y2070</f>
        <v>0</v>
      </c>
      <c r="Z2069" s="31">
        <f>Z2074+Z2087+Z2097+Z2070</f>
        <v>0</v>
      </c>
      <c r="AA2069" s="31">
        <f>AA2074+AA2087+AA2097+AA2070</f>
        <v>718982.80000000005</v>
      </c>
      <c r="AB2069" s="31">
        <f>AB2074+AB2087+AB2097+AB2070</f>
        <v>2377.1999999999998</v>
      </c>
      <c r="AC2069" s="31">
        <f t="shared" si="4739"/>
        <v>2560662.6749999998</v>
      </c>
      <c r="AD2069" s="31">
        <f t="shared" si="4740"/>
        <v>3417818.4200000004</v>
      </c>
      <c r="AE2069" s="31">
        <f t="shared" si="4741"/>
        <v>2696655.7000000002</v>
      </c>
      <c r="AF2069" s="31">
        <f>AF2074+AF2087+AF2097+AF2070</f>
        <v>-531.60000000000002</v>
      </c>
      <c r="AG2069" s="31">
        <f t="shared" si="4742"/>
        <v>2560131.0749999997</v>
      </c>
      <c r="AH2069" s="31">
        <f t="shared" si="4743"/>
        <v>3417818.4200000004</v>
      </c>
      <c r="AI2069" s="31">
        <f t="shared" si="4744"/>
        <v>2696655.7000000002</v>
      </c>
      <c r="AJ2069" s="31">
        <f>AJ2074+AJ2087+AJ2097+AJ2070</f>
        <v>2887.2350000000001</v>
      </c>
      <c r="AK2069" s="31">
        <f>AK2074+AK2087+AK2097+AK2070</f>
        <v>0</v>
      </c>
      <c r="AL2069" s="31">
        <f>AL2074+AL2087+AL2097+AL2070</f>
        <v>9517.7729999999992</v>
      </c>
      <c r="AM2069" s="31">
        <f>AM2074+AM2087+AM2097+AM2070</f>
        <v>0</v>
      </c>
      <c r="AN2069" s="31">
        <f>AN2074+AN2087+AN2097+AN2070</f>
        <v>0</v>
      </c>
      <c r="AO2069" s="31">
        <f>AO2074+AO2087+AO2097+AO2070</f>
        <v>0</v>
      </c>
      <c r="AP2069" s="31">
        <f>AP2074+AP2087+AP2097+AP2070</f>
        <v>266770.40000000002</v>
      </c>
      <c r="AQ2069" s="31">
        <f>AQ2074+AQ2087+AQ2097+AQ2070</f>
        <v>0</v>
      </c>
      <c r="AR2069" s="31">
        <f>AR2074+AR2087+AR2097+AR2070</f>
        <v>0</v>
      </c>
      <c r="AS2069" s="31">
        <f t="shared" si="4736"/>
        <v>2572536.0829999996</v>
      </c>
      <c r="AT2069" s="31">
        <f t="shared" si="4737"/>
        <v>3684588.8200000003</v>
      </c>
      <c r="AU2069" s="31">
        <f t="shared" si="4738"/>
        <v>2696655.7000000002</v>
      </c>
      <c r="AV2069" s="31">
        <f>AV2074+AV2087+AV2097+AV2070</f>
        <v>0</v>
      </c>
      <c r="AW2069" s="32"/>
      <c r="AX2069" s="32"/>
      <c r="AY2069" s="1"/>
      <c r="AZ2069" s="1"/>
      <c r="BA2069" s="1"/>
      <c r="BB2069" s="1"/>
      <c r="BC2069" s="1"/>
      <c r="BD2069" s="1"/>
      <c r="BE2069" s="1"/>
    </row>
    <row r="2070" ht="31.5">
      <c r="A2070" s="29" t="s">
        <v>747</v>
      </c>
      <c r="B2070" s="29" t="s">
        <v>61</v>
      </c>
      <c r="C2070" s="29" t="s">
        <v>63</v>
      </c>
      <c r="D2070" s="29" t="s">
        <v>756</v>
      </c>
      <c r="E2070" s="36"/>
      <c r="F2070" s="30" t="s">
        <v>304</v>
      </c>
      <c r="G2070" s="31">
        <f t="shared" ref="G2070:G2074" si="4832">G2071</f>
        <v>252694</v>
      </c>
      <c r="H2070" s="31">
        <f t="shared" ref="H2070:H2074" si="4833">H2071</f>
        <v>242586.29999999999</v>
      </c>
      <c r="I2070" s="31">
        <f t="shared" ref="I2070:I2074" si="4834">I2071</f>
        <v>245273.79999999999</v>
      </c>
      <c r="J2070" s="31">
        <f t="shared" ref="J2070:J2074" si="4835">J2071</f>
        <v>596.39999999999998</v>
      </c>
      <c r="K2070" s="31">
        <f t="shared" ref="K2070:K2074" si="4836">K2071</f>
        <v>581.29999999999995</v>
      </c>
      <c r="L2070" s="31">
        <f t="shared" ref="L2070:L2074" si="4837">L2071</f>
        <v>594.29999999999995</v>
      </c>
      <c r="M2070" s="31">
        <f t="shared" si="4745"/>
        <v>253290.39999999999</v>
      </c>
      <c r="N2070" s="31">
        <f t="shared" si="4746"/>
        <v>243167.59999999998</v>
      </c>
      <c r="O2070" s="31">
        <f t="shared" si="4747"/>
        <v>245868.09999999998</v>
      </c>
      <c r="P2070" s="31">
        <f t="shared" ref="P2070:P2074" si="4838">P2071</f>
        <v>0</v>
      </c>
      <c r="Q2070" s="31">
        <f t="shared" ref="Q2070:Q2074" si="4839">Q2071</f>
        <v>0</v>
      </c>
      <c r="R2070" s="31">
        <f t="shared" ref="R2070:R2074" si="4840">R2071</f>
        <v>0</v>
      </c>
      <c r="S2070" s="31">
        <f t="shared" ref="S2070:S2074" si="4841">S2071</f>
        <v>0</v>
      </c>
      <c r="T2070" s="31">
        <f t="shared" ref="T2070:T2072" si="4842">T2071</f>
        <v>2385.3000000000002</v>
      </c>
      <c r="U2070" s="31">
        <f t="shared" ref="U2070:U2074" si="4843">U2071</f>
        <v>0</v>
      </c>
      <c r="V2070" s="31">
        <f t="shared" ref="V2070:V2074" si="4844">V2071</f>
        <v>0</v>
      </c>
      <c r="W2070" s="31">
        <f t="shared" ref="W2070:W2074" si="4845">W2071</f>
        <v>0</v>
      </c>
      <c r="X2070" s="31">
        <f t="shared" ref="X2070:X2072" si="4846">X2071</f>
        <v>2325.0999999999999</v>
      </c>
      <c r="Y2070" s="31">
        <f t="shared" ref="Y2070:Y2074" si="4847">Y2071</f>
        <v>0</v>
      </c>
      <c r="Z2070" s="31">
        <f t="shared" ref="Z2070:Z2074" si="4848">Z2071</f>
        <v>0</v>
      </c>
      <c r="AA2070" s="31">
        <f t="shared" ref="AA2070:AA2074" si="4849">AA2071</f>
        <v>0</v>
      </c>
      <c r="AB2070" s="31">
        <f t="shared" ref="AB2070:AB2072" si="4850">AB2071</f>
        <v>2377.1999999999998</v>
      </c>
      <c r="AC2070" s="31">
        <f t="shared" si="4739"/>
        <v>255675.69999999998</v>
      </c>
      <c r="AD2070" s="31">
        <f t="shared" si="4740"/>
        <v>245492.69999999998</v>
      </c>
      <c r="AE2070" s="31">
        <f t="shared" si="4741"/>
        <v>248245.29999999999</v>
      </c>
      <c r="AF2070" s="31">
        <f t="shared" ref="AF2070:AF2074" si="4851">AF2071</f>
        <v>0</v>
      </c>
      <c r="AG2070" s="31">
        <f t="shared" si="4742"/>
        <v>255675.69999999998</v>
      </c>
      <c r="AH2070" s="31">
        <f t="shared" si="4743"/>
        <v>245492.69999999998</v>
      </c>
      <c r="AI2070" s="31">
        <f t="shared" si="4744"/>
        <v>248245.29999999999</v>
      </c>
      <c r="AJ2070" s="31">
        <f t="shared" ref="AJ2070:AJ2074" si="4852">AJ2071</f>
        <v>0</v>
      </c>
      <c r="AK2070" s="31">
        <f t="shared" ref="AK2070:AK2074" si="4853">AK2071</f>
        <v>0</v>
      </c>
      <c r="AL2070" s="31">
        <f t="shared" ref="AL2070:AL2074" si="4854">AL2071</f>
        <v>0</v>
      </c>
      <c r="AM2070" s="31">
        <f t="shared" ref="AM2070:AM2074" si="4855">AM2071</f>
        <v>0</v>
      </c>
      <c r="AN2070" s="31">
        <f t="shared" ref="AN2070:AN2074" si="4856">AN2071</f>
        <v>0</v>
      </c>
      <c r="AO2070" s="31">
        <f t="shared" ref="AO2070:AO2074" si="4857">AO2071</f>
        <v>0</v>
      </c>
      <c r="AP2070" s="31">
        <f t="shared" ref="AP2070:AP2074" si="4858">AP2071</f>
        <v>0</v>
      </c>
      <c r="AQ2070" s="31">
        <f t="shared" ref="AQ2070:AQ2074" si="4859">AQ2071</f>
        <v>0</v>
      </c>
      <c r="AR2070" s="31">
        <f t="shared" ref="AR2070:AR2074" si="4860">AR2071</f>
        <v>0</v>
      </c>
      <c r="AS2070" s="31">
        <f t="shared" si="4736"/>
        <v>255675.69999999998</v>
      </c>
      <c r="AT2070" s="31">
        <f t="shared" si="4737"/>
        <v>245492.69999999998</v>
      </c>
      <c r="AU2070" s="31">
        <f t="shared" si="4738"/>
        <v>248245.29999999999</v>
      </c>
      <c r="AV2070" s="31">
        <f t="shared" ref="AV2070:AV2074" si="4861">AV2071</f>
        <v>0</v>
      </c>
      <c r="AW2070" s="32"/>
      <c r="AX2070" s="32"/>
      <c r="AY2070" s="1"/>
      <c r="AZ2070" s="1"/>
      <c r="BA2070" s="1"/>
      <c r="BB2070" s="1"/>
      <c r="BC2070" s="1"/>
      <c r="BD2070" s="1"/>
      <c r="BE2070" s="1"/>
    </row>
    <row r="2071" ht="31.5">
      <c r="A2071" s="29" t="s">
        <v>747</v>
      </c>
      <c r="B2071" s="29" t="s">
        <v>61</v>
      </c>
      <c r="C2071" s="29" t="s">
        <v>63</v>
      </c>
      <c r="D2071" s="29" t="s">
        <v>834</v>
      </c>
      <c r="E2071" s="36"/>
      <c r="F2071" s="30" t="s">
        <v>835</v>
      </c>
      <c r="G2071" s="31">
        <f t="shared" si="4832"/>
        <v>252694</v>
      </c>
      <c r="H2071" s="31">
        <f t="shared" si="4833"/>
        <v>242586.29999999999</v>
      </c>
      <c r="I2071" s="31">
        <f t="shared" si="4834"/>
        <v>245273.79999999999</v>
      </c>
      <c r="J2071" s="31">
        <f t="shared" si="4835"/>
        <v>596.39999999999998</v>
      </c>
      <c r="K2071" s="31">
        <f t="shared" si="4836"/>
        <v>581.29999999999995</v>
      </c>
      <c r="L2071" s="31">
        <f t="shared" si="4837"/>
        <v>594.29999999999995</v>
      </c>
      <c r="M2071" s="31">
        <f t="shared" si="4745"/>
        <v>253290.39999999999</v>
      </c>
      <c r="N2071" s="31">
        <f t="shared" si="4746"/>
        <v>243167.59999999998</v>
      </c>
      <c r="O2071" s="31">
        <f t="shared" si="4747"/>
        <v>245868.09999999998</v>
      </c>
      <c r="P2071" s="31">
        <f t="shared" si="4838"/>
        <v>0</v>
      </c>
      <c r="Q2071" s="31">
        <f t="shared" si="4839"/>
        <v>0</v>
      </c>
      <c r="R2071" s="31">
        <f t="shared" si="4840"/>
        <v>0</v>
      </c>
      <c r="S2071" s="31">
        <f t="shared" si="4841"/>
        <v>0</v>
      </c>
      <c r="T2071" s="31">
        <f t="shared" si="4842"/>
        <v>2385.3000000000002</v>
      </c>
      <c r="U2071" s="31">
        <f t="shared" si="4843"/>
        <v>0</v>
      </c>
      <c r="V2071" s="31">
        <f t="shared" si="4844"/>
        <v>0</v>
      </c>
      <c r="W2071" s="31">
        <f t="shared" si="4845"/>
        <v>0</v>
      </c>
      <c r="X2071" s="31">
        <f t="shared" si="4846"/>
        <v>2325.0999999999999</v>
      </c>
      <c r="Y2071" s="31">
        <f t="shared" si="4847"/>
        <v>0</v>
      </c>
      <c r="Z2071" s="31">
        <f t="shared" si="4848"/>
        <v>0</v>
      </c>
      <c r="AA2071" s="31">
        <f t="shared" si="4849"/>
        <v>0</v>
      </c>
      <c r="AB2071" s="31">
        <f t="shared" si="4850"/>
        <v>2377.1999999999998</v>
      </c>
      <c r="AC2071" s="31">
        <f t="shared" si="4739"/>
        <v>255675.69999999998</v>
      </c>
      <c r="AD2071" s="31">
        <f t="shared" si="4740"/>
        <v>245492.69999999998</v>
      </c>
      <c r="AE2071" s="31">
        <f t="shared" si="4741"/>
        <v>248245.29999999999</v>
      </c>
      <c r="AF2071" s="31">
        <f t="shared" si="4851"/>
        <v>0</v>
      </c>
      <c r="AG2071" s="31">
        <f t="shared" si="4742"/>
        <v>255675.69999999998</v>
      </c>
      <c r="AH2071" s="31">
        <f t="shared" si="4743"/>
        <v>245492.69999999998</v>
      </c>
      <c r="AI2071" s="31">
        <f t="shared" si="4744"/>
        <v>248245.29999999999</v>
      </c>
      <c r="AJ2071" s="31">
        <f t="shared" si="4852"/>
        <v>0</v>
      </c>
      <c r="AK2071" s="31">
        <f t="shared" si="4853"/>
        <v>0</v>
      </c>
      <c r="AL2071" s="31">
        <f t="shared" si="4854"/>
        <v>0</v>
      </c>
      <c r="AM2071" s="31">
        <f t="shared" si="4855"/>
        <v>0</v>
      </c>
      <c r="AN2071" s="31">
        <f t="shared" si="4856"/>
        <v>0</v>
      </c>
      <c r="AO2071" s="31">
        <f t="shared" si="4857"/>
        <v>0</v>
      </c>
      <c r="AP2071" s="31">
        <f t="shared" si="4858"/>
        <v>0</v>
      </c>
      <c r="AQ2071" s="31">
        <f t="shared" si="4859"/>
        <v>0</v>
      </c>
      <c r="AR2071" s="31">
        <f t="shared" si="4860"/>
        <v>0</v>
      </c>
      <c r="AS2071" s="31">
        <f t="shared" si="4736"/>
        <v>255675.69999999998</v>
      </c>
      <c r="AT2071" s="31">
        <f t="shared" si="4737"/>
        <v>245492.69999999998</v>
      </c>
      <c r="AU2071" s="31">
        <f t="shared" si="4738"/>
        <v>248245.29999999999</v>
      </c>
      <c r="AV2071" s="31">
        <f t="shared" si="4861"/>
        <v>0</v>
      </c>
      <c r="AW2071" s="32"/>
      <c r="AX2071" s="32"/>
      <c r="AY2071" s="1"/>
      <c r="AZ2071" s="1"/>
      <c r="BA2071" s="1"/>
      <c r="BB2071" s="1"/>
      <c r="BC2071" s="1"/>
      <c r="BD2071" s="1"/>
      <c r="BE2071" s="1"/>
    </row>
    <row r="2072" ht="31.5">
      <c r="A2072" s="29" t="s">
        <v>747</v>
      </c>
      <c r="B2072" s="29" t="s">
        <v>61</v>
      </c>
      <c r="C2072" s="29" t="s">
        <v>63</v>
      </c>
      <c r="D2072" s="29" t="s">
        <v>836</v>
      </c>
      <c r="E2072" s="36"/>
      <c r="F2072" s="30" t="s">
        <v>837</v>
      </c>
      <c r="G2072" s="31">
        <f t="shared" si="4832"/>
        <v>252694</v>
      </c>
      <c r="H2072" s="31">
        <f t="shared" si="4833"/>
        <v>242586.29999999999</v>
      </c>
      <c r="I2072" s="31">
        <f t="shared" si="4834"/>
        <v>245273.79999999999</v>
      </c>
      <c r="J2072" s="31">
        <f t="shared" si="4835"/>
        <v>596.39999999999998</v>
      </c>
      <c r="K2072" s="31">
        <f t="shared" si="4836"/>
        <v>581.29999999999995</v>
      </c>
      <c r="L2072" s="31">
        <f t="shared" si="4837"/>
        <v>594.29999999999995</v>
      </c>
      <c r="M2072" s="31">
        <f t="shared" si="4745"/>
        <v>253290.39999999999</v>
      </c>
      <c r="N2072" s="31">
        <f t="shared" si="4746"/>
        <v>243167.59999999998</v>
      </c>
      <c r="O2072" s="31">
        <f t="shared" si="4747"/>
        <v>245868.09999999998</v>
      </c>
      <c r="P2072" s="31">
        <f t="shared" si="4838"/>
        <v>0</v>
      </c>
      <c r="Q2072" s="31">
        <f t="shared" si="4839"/>
        <v>0</v>
      </c>
      <c r="R2072" s="31">
        <f t="shared" si="4840"/>
        <v>0</v>
      </c>
      <c r="S2072" s="31">
        <f t="shared" si="4841"/>
        <v>0</v>
      </c>
      <c r="T2072" s="31">
        <f t="shared" si="4842"/>
        <v>2385.3000000000002</v>
      </c>
      <c r="U2072" s="31">
        <f t="shared" si="4843"/>
        <v>0</v>
      </c>
      <c r="V2072" s="31">
        <f t="shared" si="4844"/>
        <v>0</v>
      </c>
      <c r="W2072" s="31">
        <f t="shared" si="4845"/>
        <v>0</v>
      </c>
      <c r="X2072" s="31">
        <f t="shared" si="4846"/>
        <v>2325.0999999999999</v>
      </c>
      <c r="Y2072" s="31">
        <f t="shared" si="4847"/>
        <v>0</v>
      </c>
      <c r="Z2072" s="31">
        <f t="shared" si="4848"/>
        <v>0</v>
      </c>
      <c r="AA2072" s="31">
        <f t="shared" si="4849"/>
        <v>0</v>
      </c>
      <c r="AB2072" s="31">
        <f t="shared" si="4850"/>
        <v>2377.1999999999998</v>
      </c>
      <c r="AC2072" s="31">
        <f t="shared" si="4739"/>
        <v>255675.69999999998</v>
      </c>
      <c r="AD2072" s="31">
        <f t="shared" si="4740"/>
        <v>245492.69999999998</v>
      </c>
      <c r="AE2072" s="31">
        <f t="shared" si="4741"/>
        <v>248245.29999999999</v>
      </c>
      <c r="AF2072" s="31">
        <f t="shared" si="4851"/>
        <v>0</v>
      </c>
      <c r="AG2072" s="31">
        <f t="shared" si="4742"/>
        <v>255675.69999999998</v>
      </c>
      <c r="AH2072" s="31">
        <f t="shared" si="4743"/>
        <v>245492.69999999998</v>
      </c>
      <c r="AI2072" s="31">
        <f t="shared" si="4744"/>
        <v>248245.29999999999</v>
      </c>
      <c r="AJ2072" s="31">
        <f t="shared" si="4852"/>
        <v>0</v>
      </c>
      <c r="AK2072" s="31">
        <f t="shared" si="4853"/>
        <v>0</v>
      </c>
      <c r="AL2072" s="31">
        <f t="shared" si="4854"/>
        <v>0</v>
      </c>
      <c r="AM2072" s="31">
        <f t="shared" si="4855"/>
        <v>0</v>
      </c>
      <c r="AN2072" s="31">
        <f t="shared" si="4856"/>
        <v>0</v>
      </c>
      <c r="AO2072" s="31">
        <f t="shared" si="4857"/>
        <v>0</v>
      </c>
      <c r="AP2072" s="31">
        <f t="shared" si="4858"/>
        <v>0</v>
      </c>
      <c r="AQ2072" s="31">
        <f t="shared" si="4859"/>
        <v>0</v>
      </c>
      <c r="AR2072" s="31">
        <f t="shared" si="4860"/>
        <v>0</v>
      </c>
      <c r="AS2072" s="31">
        <f t="shared" si="4736"/>
        <v>255675.69999999998</v>
      </c>
      <c r="AT2072" s="31">
        <f t="shared" si="4737"/>
        <v>245492.69999999998</v>
      </c>
      <c r="AU2072" s="31">
        <f t="shared" si="4738"/>
        <v>248245.29999999999</v>
      </c>
      <c r="AV2072" s="31">
        <f t="shared" si="4861"/>
        <v>0</v>
      </c>
      <c r="AW2072" s="32"/>
      <c r="AX2072" s="32"/>
      <c r="AY2072" s="1"/>
      <c r="AZ2072" s="1"/>
      <c r="BA2072" s="1"/>
      <c r="BB2072" s="1"/>
      <c r="BC2072" s="1"/>
      <c r="BD2072" s="1"/>
      <c r="BE2072" s="1"/>
    </row>
    <row r="2073" ht="31.5">
      <c r="A2073" s="29" t="s">
        <v>747</v>
      </c>
      <c r="B2073" s="29" t="s">
        <v>61</v>
      </c>
      <c r="C2073" s="29" t="s">
        <v>63</v>
      </c>
      <c r="D2073" s="29" t="s">
        <v>836</v>
      </c>
      <c r="E2073" s="29" t="s">
        <v>39</v>
      </c>
      <c r="F2073" s="30" t="s">
        <v>40</v>
      </c>
      <c r="G2073" s="31">
        <v>252694</v>
      </c>
      <c r="H2073" s="31">
        <v>242586.29999999999</v>
      </c>
      <c r="I2073" s="31">
        <v>245273.79999999999</v>
      </c>
      <c r="J2073" s="33">
        <v>596.39999999999998</v>
      </c>
      <c r="K2073" s="33">
        <v>581.29999999999995</v>
      </c>
      <c r="L2073" s="33">
        <v>594.29999999999995</v>
      </c>
      <c r="M2073" s="31">
        <f t="shared" si="4745"/>
        <v>253290.39999999999</v>
      </c>
      <c r="N2073" s="31">
        <f t="shared" si="4746"/>
        <v>243167.59999999998</v>
      </c>
      <c r="O2073" s="31">
        <f t="shared" si="4747"/>
        <v>245868.09999999998</v>
      </c>
      <c r="P2073" s="31"/>
      <c r="Q2073" s="31"/>
      <c r="R2073" s="31"/>
      <c r="S2073" s="31"/>
      <c r="T2073" s="31">
        <f>95.4+2289.9</f>
        <v>2385.3000000000002</v>
      </c>
      <c r="U2073" s="31"/>
      <c r="V2073" s="31"/>
      <c r="W2073" s="31"/>
      <c r="X2073" s="31">
        <f>93+2232.1</f>
        <v>2325.0999999999999</v>
      </c>
      <c r="Y2073" s="31"/>
      <c r="Z2073" s="31"/>
      <c r="AA2073" s="31"/>
      <c r="AB2073" s="31">
        <f>95.1+2282.1</f>
        <v>2377.1999999999998</v>
      </c>
      <c r="AC2073" s="31">
        <f t="shared" si="4739"/>
        <v>255675.69999999998</v>
      </c>
      <c r="AD2073" s="31">
        <f t="shared" si="4740"/>
        <v>245492.69999999998</v>
      </c>
      <c r="AE2073" s="31">
        <f t="shared" si="4741"/>
        <v>248245.29999999999</v>
      </c>
      <c r="AF2073" s="31"/>
      <c r="AG2073" s="31">
        <f t="shared" si="4742"/>
        <v>255675.69999999998</v>
      </c>
      <c r="AH2073" s="31">
        <f t="shared" si="4743"/>
        <v>245492.69999999998</v>
      </c>
      <c r="AI2073" s="31">
        <f t="shared" si="4744"/>
        <v>248245.29999999999</v>
      </c>
      <c r="AJ2073" s="31"/>
      <c r="AK2073" s="31"/>
      <c r="AL2073" s="31"/>
      <c r="AM2073" s="31"/>
      <c r="AN2073" s="31"/>
      <c r="AO2073" s="31"/>
      <c r="AP2073" s="31"/>
      <c r="AQ2073" s="31"/>
      <c r="AR2073" s="31"/>
      <c r="AS2073" s="31">
        <f t="shared" si="4736"/>
        <v>255675.69999999998</v>
      </c>
      <c r="AT2073" s="31">
        <f t="shared" si="4737"/>
        <v>245492.69999999998</v>
      </c>
      <c r="AU2073" s="31">
        <f t="shared" si="4738"/>
        <v>248245.29999999999</v>
      </c>
      <c r="AV2073" s="31"/>
      <c r="AW2073" s="32"/>
      <c r="AX2073" s="32">
        <v>40</v>
      </c>
      <c r="AY2073" s="1"/>
      <c r="AZ2073" s="1"/>
      <c r="BA2073" s="1"/>
      <c r="BB2073" s="1"/>
      <c r="BC2073" s="1"/>
      <c r="BD2073" s="1"/>
      <c r="BE2073" s="1"/>
    </row>
    <row r="2074" ht="31.5">
      <c r="A2074" s="29" t="s">
        <v>747</v>
      </c>
      <c r="B2074" s="29" t="s">
        <v>61</v>
      </c>
      <c r="C2074" s="29" t="s">
        <v>63</v>
      </c>
      <c r="D2074" s="29" t="s">
        <v>761</v>
      </c>
      <c r="E2074" s="36"/>
      <c r="F2074" s="30" t="s">
        <v>165</v>
      </c>
      <c r="G2074" s="31">
        <f t="shared" si="4832"/>
        <v>1179972.8999999999</v>
      </c>
      <c r="H2074" s="31">
        <f t="shared" si="4833"/>
        <v>1501635.5</v>
      </c>
      <c r="I2074" s="31">
        <f t="shared" si="4834"/>
        <v>96399.200000000012</v>
      </c>
      <c r="J2074" s="31">
        <f t="shared" si="4835"/>
        <v>0</v>
      </c>
      <c r="K2074" s="31">
        <f t="shared" si="4836"/>
        <v>0</v>
      </c>
      <c r="L2074" s="31">
        <f t="shared" si="4837"/>
        <v>0</v>
      </c>
      <c r="M2074" s="31">
        <f t="shared" si="4745"/>
        <v>1179972.8999999999</v>
      </c>
      <c r="N2074" s="31">
        <f t="shared" si="4746"/>
        <v>1501635.5</v>
      </c>
      <c r="O2074" s="31">
        <f t="shared" si="4747"/>
        <v>96399.200000000012</v>
      </c>
      <c r="P2074" s="31">
        <f t="shared" si="4838"/>
        <v>0</v>
      </c>
      <c r="Q2074" s="31">
        <f t="shared" si="4839"/>
        <v>0</v>
      </c>
      <c r="R2074" s="31">
        <f t="shared" si="4840"/>
        <v>2243.1590000000001</v>
      </c>
      <c r="S2074" s="31">
        <f t="shared" si="4841"/>
        <v>0</v>
      </c>
      <c r="T2074" s="31">
        <f>T2075</f>
        <v>0</v>
      </c>
      <c r="U2074" s="31">
        <f t="shared" si="4843"/>
        <v>0</v>
      </c>
      <c r="V2074" s="31">
        <f t="shared" si="4844"/>
        <v>12316.219999999999</v>
      </c>
      <c r="W2074" s="31">
        <f t="shared" si="4845"/>
        <v>0</v>
      </c>
      <c r="X2074" s="31">
        <f>X2075</f>
        <v>0</v>
      </c>
      <c r="Y2074" s="31">
        <f t="shared" si="4847"/>
        <v>0</v>
      </c>
      <c r="Z2074" s="31">
        <f t="shared" si="4848"/>
        <v>0</v>
      </c>
      <c r="AA2074" s="31">
        <f t="shared" si="4849"/>
        <v>0</v>
      </c>
      <c r="AB2074" s="31">
        <f>AB2075</f>
        <v>0</v>
      </c>
      <c r="AC2074" s="31">
        <f t="shared" si="4739"/>
        <v>1182216.0589999999</v>
      </c>
      <c r="AD2074" s="31">
        <f t="shared" si="4740"/>
        <v>1513951.72</v>
      </c>
      <c r="AE2074" s="31">
        <f t="shared" si="4741"/>
        <v>96399.200000000012</v>
      </c>
      <c r="AF2074" s="31">
        <f t="shared" si="4851"/>
        <v>-531.60000000000002</v>
      </c>
      <c r="AG2074" s="31">
        <f t="shared" si="4742"/>
        <v>1181684.4589999998</v>
      </c>
      <c r="AH2074" s="31">
        <f t="shared" si="4743"/>
        <v>1513951.72</v>
      </c>
      <c r="AI2074" s="31">
        <f t="shared" si="4744"/>
        <v>96399.200000000012</v>
      </c>
      <c r="AJ2074" s="31">
        <f t="shared" si="4852"/>
        <v>2887.2350000000001</v>
      </c>
      <c r="AK2074" s="31">
        <f t="shared" si="4853"/>
        <v>0</v>
      </c>
      <c r="AL2074" s="31">
        <f t="shared" si="4854"/>
        <v>0</v>
      </c>
      <c r="AM2074" s="31">
        <f t="shared" si="4855"/>
        <v>0</v>
      </c>
      <c r="AN2074" s="31">
        <f t="shared" si="4856"/>
        <v>0</v>
      </c>
      <c r="AO2074" s="31">
        <f t="shared" si="4857"/>
        <v>0</v>
      </c>
      <c r="AP2074" s="31">
        <f t="shared" si="4858"/>
        <v>266770.40000000002</v>
      </c>
      <c r="AQ2074" s="31">
        <f t="shared" si="4859"/>
        <v>0</v>
      </c>
      <c r="AR2074" s="31">
        <f t="shared" si="4860"/>
        <v>0</v>
      </c>
      <c r="AS2074" s="31">
        <f t="shared" si="4736"/>
        <v>1184571.6939999999</v>
      </c>
      <c r="AT2074" s="31">
        <f t="shared" si="4737"/>
        <v>1780722.1200000001</v>
      </c>
      <c r="AU2074" s="31">
        <f t="shared" si="4738"/>
        <v>96399.200000000012</v>
      </c>
      <c r="AV2074" s="31">
        <f t="shared" si="4861"/>
        <v>0</v>
      </c>
      <c r="AW2074" s="32"/>
      <c r="AX2074" s="32"/>
      <c r="AY2074" s="1"/>
      <c r="AZ2074" s="1"/>
      <c r="BA2074" s="1"/>
      <c r="BB2074" s="1"/>
      <c r="BC2074" s="1"/>
      <c r="BD2074" s="1"/>
      <c r="BE2074" s="1"/>
    </row>
    <row r="2075" ht="31.5">
      <c r="A2075" s="29" t="s">
        <v>747</v>
      </c>
      <c r="B2075" s="29" t="s">
        <v>61</v>
      </c>
      <c r="C2075" s="29" t="s">
        <v>63</v>
      </c>
      <c r="D2075" s="29" t="s">
        <v>838</v>
      </c>
      <c r="E2075" s="36"/>
      <c r="F2075" s="30" t="s">
        <v>167</v>
      </c>
      <c r="G2075" s="31">
        <f>G2076+G2078+G2080+G2084</f>
        <v>1179972.8999999999</v>
      </c>
      <c r="H2075" s="31">
        <f>H2076+H2078+H2080+H2084</f>
        <v>1501635.5</v>
      </c>
      <c r="I2075" s="31">
        <f>I2076+I2078+I2080+I2084</f>
        <v>96399.200000000012</v>
      </c>
      <c r="J2075" s="31">
        <f>J2076+J2078+J2080+J2084</f>
        <v>0</v>
      </c>
      <c r="K2075" s="31">
        <f>K2076+K2078+K2080+K2084</f>
        <v>0</v>
      </c>
      <c r="L2075" s="31">
        <f>L2076+L2078+L2080+L2084</f>
        <v>0</v>
      </c>
      <c r="M2075" s="31">
        <f t="shared" si="4745"/>
        <v>1179972.8999999999</v>
      </c>
      <c r="N2075" s="31">
        <f t="shared" si="4746"/>
        <v>1501635.5</v>
      </c>
      <c r="O2075" s="31">
        <f t="shared" si="4747"/>
        <v>96399.200000000012</v>
      </c>
      <c r="P2075" s="31">
        <f>P2076+P2078+P2080+P2084+P2082</f>
        <v>0</v>
      </c>
      <c r="Q2075" s="31">
        <f>Q2076+Q2078+Q2080+Q2084+Q2082</f>
        <v>0</v>
      </c>
      <c r="R2075" s="31">
        <f>R2076+R2078+R2080+R2084+R2082</f>
        <v>2243.1590000000001</v>
      </c>
      <c r="S2075" s="31">
        <f>S2076+S2078+S2080+S2084+S2082</f>
        <v>0</v>
      </c>
      <c r="T2075" s="31">
        <f>T2076+T2078+T2080+T2084+T2082</f>
        <v>0</v>
      </c>
      <c r="U2075" s="31">
        <f>U2076+U2078+U2080+U2084+U2082</f>
        <v>0</v>
      </c>
      <c r="V2075" s="31">
        <f>V2076+V2078+V2080+V2084+V2082</f>
        <v>12316.219999999999</v>
      </c>
      <c r="W2075" s="31">
        <f>W2076+W2078+W2080+W2084+W2082</f>
        <v>0</v>
      </c>
      <c r="X2075" s="31">
        <f>X2076+X2078+X2080+X2084+X2082</f>
        <v>0</v>
      </c>
      <c r="Y2075" s="31">
        <f>Y2076+Y2078+Y2080+Y2084+Y2082</f>
        <v>0</v>
      </c>
      <c r="Z2075" s="31">
        <f>Z2076+Z2078+Z2080+Z2084+Z2082</f>
        <v>0</v>
      </c>
      <c r="AA2075" s="31">
        <f>AA2076+AA2078+AA2080+AA2084+AA2082</f>
        <v>0</v>
      </c>
      <c r="AB2075" s="31">
        <f>AB2076+AB2078+AB2080+AB2084+AB2082</f>
        <v>0</v>
      </c>
      <c r="AC2075" s="31">
        <f t="shared" si="4739"/>
        <v>1182216.0589999999</v>
      </c>
      <c r="AD2075" s="31">
        <f t="shared" si="4740"/>
        <v>1513951.72</v>
      </c>
      <c r="AE2075" s="31">
        <f t="shared" si="4741"/>
        <v>96399.200000000012</v>
      </c>
      <c r="AF2075" s="31">
        <f>AF2076+AF2078+AF2080+AF2084+AF2082</f>
        <v>-531.60000000000002</v>
      </c>
      <c r="AG2075" s="31">
        <f t="shared" si="4742"/>
        <v>1181684.4589999998</v>
      </c>
      <c r="AH2075" s="31">
        <f t="shared" si="4743"/>
        <v>1513951.72</v>
      </c>
      <c r="AI2075" s="31">
        <f t="shared" si="4744"/>
        <v>96399.200000000012</v>
      </c>
      <c r="AJ2075" s="31">
        <f>AJ2076+AJ2078+AJ2080+AJ2084+AJ2082</f>
        <v>2887.2350000000001</v>
      </c>
      <c r="AK2075" s="31">
        <f>AK2076+AK2078+AK2080+AK2084+AK2082</f>
        <v>0</v>
      </c>
      <c r="AL2075" s="31">
        <f>AL2076+AL2078+AL2080+AL2084+AL2082</f>
        <v>0</v>
      </c>
      <c r="AM2075" s="31">
        <f>AM2076+AM2078+AM2080+AM2084+AM2082</f>
        <v>0</v>
      </c>
      <c r="AN2075" s="31">
        <f>AN2076+AN2078+AN2080+AN2084+AN2082</f>
        <v>0</v>
      </c>
      <c r="AO2075" s="31">
        <f>AO2076+AO2078+AO2080+AO2084+AO2082</f>
        <v>0</v>
      </c>
      <c r="AP2075" s="31">
        <f>AP2076+AP2078+AP2080+AP2084+AP2082</f>
        <v>266770.40000000002</v>
      </c>
      <c r="AQ2075" s="31">
        <f>AQ2076+AQ2078+AQ2080+AQ2084+AQ2082</f>
        <v>0</v>
      </c>
      <c r="AR2075" s="31">
        <f>AR2076+AR2078+AR2080+AR2084+AR2082</f>
        <v>0</v>
      </c>
      <c r="AS2075" s="31">
        <f t="shared" si="4736"/>
        <v>1184571.6939999999</v>
      </c>
      <c r="AT2075" s="31">
        <f t="shared" si="4737"/>
        <v>1780722.1200000001</v>
      </c>
      <c r="AU2075" s="31">
        <f t="shared" si="4738"/>
        <v>96399.200000000012</v>
      </c>
      <c r="AV2075" s="31">
        <f>AV2076+AV2078+AV2080+AV2084+AV2082</f>
        <v>0</v>
      </c>
      <c r="AW2075" s="32"/>
      <c r="AX2075" s="32"/>
      <c r="AY2075" s="1"/>
      <c r="AZ2075" s="1"/>
      <c r="BA2075" s="1"/>
      <c r="BB2075" s="1"/>
      <c r="BC2075" s="1"/>
      <c r="BD2075" s="1"/>
      <c r="BE2075" s="1"/>
    </row>
    <row r="2076">
      <c r="A2076" s="29" t="s">
        <v>747</v>
      </c>
      <c r="B2076" s="29" t="s">
        <v>61</v>
      </c>
      <c r="C2076" s="29" t="s">
        <v>63</v>
      </c>
      <c r="D2076" s="29" t="s">
        <v>839</v>
      </c>
      <c r="E2076" s="36"/>
      <c r="F2076" s="30" t="s">
        <v>840</v>
      </c>
      <c r="G2076" s="31">
        <f>G2077</f>
        <v>166.30000000000001</v>
      </c>
      <c r="H2076" s="31">
        <f>H2077</f>
        <v>0</v>
      </c>
      <c r="I2076" s="31">
        <f>I2077</f>
        <v>0</v>
      </c>
      <c r="J2076" s="31">
        <f>J2077</f>
        <v>0</v>
      </c>
      <c r="K2076" s="31">
        <f>K2077</f>
        <v>0</v>
      </c>
      <c r="L2076" s="31">
        <f>L2077</f>
        <v>0</v>
      </c>
      <c r="M2076" s="31">
        <f t="shared" si="4745"/>
        <v>166.30000000000001</v>
      </c>
      <c r="N2076" s="31">
        <f t="shared" si="4746"/>
        <v>0</v>
      </c>
      <c r="O2076" s="31">
        <f t="shared" si="4747"/>
        <v>0</v>
      </c>
      <c r="P2076" s="31">
        <f>P2077</f>
        <v>0</v>
      </c>
      <c r="Q2076" s="31">
        <f>Q2077</f>
        <v>0</v>
      </c>
      <c r="R2076" s="31">
        <f>R2077</f>
        <v>0</v>
      </c>
      <c r="S2076" s="31">
        <f>S2077</f>
        <v>0</v>
      </c>
      <c r="T2076" s="31">
        <f>T2077</f>
        <v>0</v>
      </c>
      <c r="U2076" s="31">
        <f>U2077</f>
        <v>0</v>
      </c>
      <c r="V2076" s="31">
        <f>V2077</f>
        <v>0</v>
      </c>
      <c r="W2076" s="31">
        <f>W2077</f>
        <v>0</v>
      </c>
      <c r="X2076" s="31">
        <f>X2077</f>
        <v>0</v>
      </c>
      <c r="Y2076" s="31">
        <f>Y2077</f>
        <v>0</v>
      </c>
      <c r="Z2076" s="31">
        <f>Z2077</f>
        <v>0</v>
      </c>
      <c r="AA2076" s="31">
        <f>AA2077</f>
        <v>0</v>
      </c>
      <c r="AB2076" s="31">
        <f>AB2077</f>
        <v>0</v>
      </c>
      <c r="AC2076" s="31">
        <f t="shared" si="4739"/>
        <v>166.30000000000001</v>
      </c>
      <c r="AD2076" s="31">
        <f t="shared" si="4740"/>
        <v>0</v>
      </c>
      <c r="AE2076" s="31">
        <f t="shared" si="4741"/>
        <v>0</v>
      </c>
      <c r="AF2076" s="31">
        <f>AF2077</f>
        <v>0</v>
      </c>
      <c r="AG2076" s="31">
        <f t="shared" si="4742"/>
        <v>166.30000000000001</v>
      </c>
      <c r="AH2076" s="31">
        <f t="shared" si="4743"/>
        <v>0</v>
      </c>
      <c r="AI2076" s="31">
        <f t="shared" si="4744"/>
        <v>0</v>
      </c>
      <c r="AJ2076" s="31">
        <f>AJ2077</f>
        <v>2887.2350000000001</v>
      </c>
      <c r="AK2076" s="31">
        <f>AK2077</f>
        <v>0</v>
      </c>
      <c r="AL2076" s="31">
        <f>AL2077</f>
        <v>0</v>
      </c>
      <c r="AM2076" s="31">
        <f>AM2077</f>
        <v>0</v>
      </c>
      <c r="AN2076" s="31">
        <f>AN2077</f>
        <v>0</v>
      </c>
      <c r="AO2076" s="31">
        <f>AO2077</f>
        <v>0</v>
      </c>
      <c r="AP2076" s="31">
        <f>AP2077</f>
        <v>0</v>
      </c>
      <c r="AQ2076" s="31">
        <f>AQ2077</f>
        <v>0</v>
      </c>
      <c r="AR2076" s="31">
        <f>AR2077</f>
        <v>0</v>
      </c>
      <c r="AS2076" s="31">
        <f t="shared" si="4736"/>
        <v>3053.5350000000003</v>
      </c>
      <c r="AT2076" s="31">
        <f t="shared" si="4737"/>
        <v>0</v>
      </c>
      <c r="AU2076" s="31">
        <f t="shared" si="4738"/>
        <v>0</v>
      </c>
      <c r="AV2076" s="31">
        <f>AV2077</f>
        <v>0</v>
      </c>
      <c r="AW2076" s="32"/>
      <c r="AX2076" s="32"/>
      <c r="AY2076" s="1"/>
      <c r="AZ2076" s="1"/>
      <c r="BA2076" s="1"/>
      <c r="BB2076" s="1"/>
      <c r="BC2076" s="1"/>
      <c r="BD2076" s="1"/>
      <c r="BE2076" s="1"/>
    </row>
    <row r="2077" ht="31.5">
      <c r="A2077" s="29" t="s">
        <v>747</v>
      </c>
      <c r="B2077" s="29" t="s">
        <v>61</v>
      </c>
      <c r="C2077" s="29" t="s">
        <v>63</v>
      </c>
      <c r="D2077" s="29" t="s">
        <v>839</v>
      </c>
      <c r="E2077" s="29" t="s">
        <v>39</v>
      </c>
      <c r="F2077" s="30" t="s">
        <v>40</v>
      </c>
      <c r="G2077" s="31">
        <v>166.30000000000001</v>
      </c>
      <c r="H2077" s="31"/>
      <c r="I2077" s="31"/>
      <c r="J2077" s="31"/>
      <c r="K2077" s="31"/>
      <c r="L2077" s="31"/>
      <c r="M2077" s="31">
        <f t="shared" si="4745"/>
        <v>166.30000000000001</v>
      </c>
      <c r="N2077" s="31">
        <f t="shared" si="4746"/>
        <v>0</v>
      </c>
      <c r="O2077" s="31">
        <f t="shared" si="4747"/>
        <v>0</v>
      </c>
      <c r="P2077" s="31"/>
      <c r="Q2077" s="31"/>
      <c r="R2077" s="31"/>
      <c r="S2077" s="31"/>
      <c r="T2077" s="31"/>
      <c r="U2077" s="31"/>
      <c r="V2077" s="31"/>
      <c r="W2077" s="31"/>
      <c r="X2077" s="31"/>
      <c r="Y2077" s="31"/>
      <c r="Z2077" s="31"/>
      <c r="AA2077" s="31"/>
      <c r="AB2077" s="31"/>
      <c r="AC2077" s="31">
        <f t="shared" si="4739"/>
        <v>166.30000000000001</v>
      </c>
      <c r="AD2077" s="31">
        <f t="shared" si="4740"/>
        <v>0</v>
      </c>
      <c r="AE2077" s="31">
        <f t="shared" si="4741"/>
        <v>0</v>
      </c>
      <c r="AF2077" s="31"/>
      <c r="AG2077" s="31">
        <f t="shared" si="4742"/>
        <v>166.30000000000001</v>
      </c>
      <c r="AH2077" s="31">
        <f t="shared" si="4743"/>
        <v>0</v>
      </c>
      <c r="AI2077" s="31">
        <f t="shared" si="4744"/>
        <v>0</v>
      </c>
      <c r="AJ2077" s="31">
        <v>2887.2350000000001</v>
      </c>
      <c r="AK2077" s="31"/>
      <c r="AL2077" s="31"/>
      <c r="AM2077" s="31"/>
      <c r="AN2077" s="31"/>
      <c r="AO2077" s="31"/>
      <c r="AP2077" s="31"/>
      <c r="AQ2077" s="31"/>
      <c r="AR2077" s="31"/>
      <c r="AS2077" s="31">
        <f t="shared" si="4736"/>
        <v>3053.5350000000003</v>
      </c>
      <c r="AT2077" s="31">
        <f t="shared" si="4737"/>
        <v>0</v>
      </c>
      <c r="AU2077" s="31">
        <f t="shared" si="4738"/>
        <v>0</v>
      </c>
      <c r="AV2077" s="31"/>
      <c r="AW2077" s="32"/>
      <c r="AX2077" s="32"/>
      <c r="AY2077" s="1"/>
      <c r="AZ2077" s="1"/>
      <c r="BA2077" s="1"/>
      <c r="BB2077" s="1"/>
      <c r="BC2077" s="1"/>
      <c r="BD2077" s="1"/>
      <c r="BE2077" s="1"/>
    </row>
    <row r="2078" ht="47.25">
      <c r="A2078" s="29" t="s">
        <v>747</v>
      </c>
      <c r="B2078" s="29" t="s">
        <v>61</v>
      </c>
      <c r="C2078" s="29" t="s">
        <v>63</v>
      </c>
      <c r="D2078" s="29" t="s">
        <v>841</v>
      </c>
      <c r="E2078" s="36"/>
      <c r="F2078" s="30" t="s">
        <v>842</v>
      </c>
      <c r="G2078" s="31">
        <f>G2079</f>
        <v>84787.900000000009</v>
      </c>
      <c r="H2078" s="31">
        <f>H2079</f>
        <v>96506.700000000012</v>
      </c>
      <c r="I2078" s="31">
        <f>I2079</f>
        <v>96399.200000000012</v>
      </c>
      <c r="J2078" s="31">
        <f>J2079</f>
        <v>0</v>
      </c>
      <c r="K2078" s="31">
        <f>K2079</f>
        <v>0</v>
      </c>
      <c r="L2078" s="31">
        <f>L2079</f>
        <v>0</v>
      </c>
      <c r="M2078" s="31">
        <f t="shared" si="4745"/>
        <v>84787.900000000009</v>
      </c>
      <c r="N2078" s="31">
        <f t="shared" si="4746"/>
        <v>96506.700000000012</v>
      </c>
      <c r="O2078" s="31">
        <f t="shared" si="4747"/>
        <v>96399.200000000012</v>
      </c>
      <c r="P2078" s="31">
        <f>P2079</f>
        <v>0</v>
      </c>
      <c r="Q2078" s="31">
        <f>Q2079</f>
        <v>0</v>
      </c>
      <c r="R2078" s="31">
        <f>R2079</f>
        <v>0</v>
      </c>
      <c r="S2078" s="31">
        <f>S2079</f>
        <v>0</v>
      </c>
      <c r="T2078" s="31">
        <f>T2079</f>
        <v>0</v>
      </c>
      <c r="U2078" s="31">
        <f>U2079</f>
        <v>0</v>
      </c>
      <c r="V2078" s="31">
        <f>V2079</f>
        <v>0</v>
      </c>
      <c r="W2078" s="31">
        <f>W2079</f>
        <v>0</v>
      </c>
      <c r="X2078" s="31">
        <f>X2079</f>
        <v>0</v>
      </c>
      <c r="Y2078" s="31">
        <f>Y2079</f>
        <v>0</v>
      </c>
      <c r="Z2078" s="31">
        <f>Z2079</f>
        <v>0</v>
      </c>
      <c r="AA2078" s="31">
        <f>AA2079</f>
        <v>0</v>
      </c>
      <c r="AB2078" s="31">
        <f>AB2079</f>
        <v>0</v>
      </c>
      <c r="AC2078" s="31">
        <f t="shared" si="4739"/>
        <v>84787.900000000009</v>
      </c>
      <c r="AD2078" s="31">
        <f t="shared" si="4740"/>
        <v>96506.700000000012</v>
      </c>
      <c r="AE2078" s="31">
        <f t="shared" si="4741"/>
        <v>96399.200000000012</v>
      </c>
      <c r="AF2078" s="31">
        <f>AF2079</f>
        <v>0</v>
      </c>
      <c r="AG2078" s="31">
        <f t="shared" si="4742"/>
        <v>84787.900000000009</v>
      </c>
      <c r="AH2078" s="31">
        <f t="shared" si="4743"/>
        <v>96506.700000000012</v>
      </c>
      <c r="AI2078" s="31">
        <f t="shared" si="4744"/>
        <v>96399.200000000012</v>
      </c>
      <c r="AJ2078" s="31">
        <f>AJ2079</f>
        <v>0</v>
      </c>
      <c r="AK2078" s="31">
        <f>AK2079</f>
        <v>0</v>
      </c>
      <c r="AL2078" s="31">
        <f>AL2079</f>
        <v>0</v>
      </c>
      <c r="AM2078" s="31">
        <f>AM2079</f>
        <v>0</v>
      </c>
      <c r="AN2078" s="31">
        <f>AN2079</f>
        <v>0</v>
      </c>
      <c r="AO2078" s="31">
        <f>AO2079</f>
        <v>0</v>
      </c>
      <c r="AP2078" s="31">
        <f>AP2079</f>
        <v>0</v>
      </c>
      <c r="AQ2078" s="31">
        <f>AQ2079</f>
        <v>0</v>
      </c>
      <c r="AR2078" s="31">
        <f>AR2079</f>
        <v>0</v>
      </c>
      <c r="AS2078" s="31">
        <f t="shared" si="4736"/>
        <v>84787.900000000009</v>
      </c>
      <c r="AT2078" s="31">
        <f t="shared" si="4737"/>
        <v>96506.700000000012</v>
      </c>
      <c r="AU2078" s="31">
        <f t="shared" si="4738"/>
        <v>96399.200000000012</v>
      </c>
      <c r="AV2078" s="31">
        <f>AV2079</f>
        <v>0</v>
      </c>
      <c r="AW2078" s="32"/>
      <c r="AX2078" s="32"/>
      <c r="AY2078" s="1"/>
      <c r="AZ2078" s="1"/>
      <c r="BA2078" s="1"/>
      <c r="BB2078" s="1"/>
      <c r="BC2078" s="1"/>
      <c r="BD2078" s="1"/>
      <c r="BE2078" s="1"/>
    </row>
    <row r="2079" ht="31.5">
      <c r="A2079" s="29" t="s">
        <v>747</v>
      </c>
      <c r="B2079" s="29" t="s">
        <v>61</v>
      </c>
      <c r="C2079" s="29" t="s">
        <v>63</v>
      </c>
      <c r="D2079" s="29" t="s">
        <v>841</v>
      </c>
      <c r="E2079" s="29" t="s">
        <v>39</v>
      </c>
      <c r="F2079" s="30" t="s">
        <v>40</v>
      </c>
      <c r="G2079" s="31">
        <v>84787.900000000009</v>
      </c>
      <c r="H2079" s="31">
        <v>96506.700000000012</v>
      </c>
      <c r="I2079" s="31">
        <v>96399.200000000012</v>
      </c>
      <c r="J2079" s="31"/>
      <c r="K2079" s="31"/>
      <c r="L2079" s="31"/>
      <c r="M2079" s="31">
        <f t="shared" si="4745"/>
        <v>84787.900000000009</v>
      </c>
      <c r="N2079" s="31">
        <f t="shared" si="4746"/>
        <v>96506.700000000012</v>
      </c>
      <c r="O2079" s="31">
        <f t="shared" si="4747"/>
        <v>96399.200000000012</v>
      </c>
      <c r="P2079" s="31"/>
      <c r="Q2079" s="31"/>
      <c r="R2079" s="31"/>
      <c r="S2079" s="31"/>
      <c r="T2079" s="31"/>
      <c r="U2079" s="31"/>
      <c r="V2079" s="31"/>
      <c r="W2079" s="31"/>
      <c r="X2079" s="31"/>
      <c r="Y2079" s="31"/>
      <c r="Z2079" s="31"/>
      <c r="AA2079" s="31"/>
      <c r="AB2079" s="31"/>
      <c r="AC2079" s="31">
        <f t="shared" si="4739"/>
        <v>84787.900000000009</v>
      </c>
      <c r="AD2079" s="31">
        <f t="shared" si="4740"/>
        <v>96506.700000000012</v>
      </c>
      <c r="AE2079" s="31">
        <f t="shared" si="4741"/>
        <v>96399.200000000012</v>
      </c>
      <c r="AF2079" s="31"/>
      <c r="AG2079" s="31">
        <f t="shared" si="4742"/>
        <v>84787.900000000009</v>
      </c>
      <c r="AH2079" s="31">
        <f t="shared" si="4743"/>
        <v>96506.700000000012</v>
      </c>
      <c r="AI2079" s="31">
        <f t="shared" si="4744"/>
        <v>96399.200000000012</v>
      </c>
      <c r="AJ2079" s="31"/>
      <c r="AK2079" s="31"/>
      <c r="AL2079" s="31"/>
      <c r="AM2079" s="31"/>
      <c r="AN2079" s="31"/>
      <c r="AO2079" s="31"/>
      <c r="AP2079" s="31"/>
      <c r="AQ2079" s="31"/>
      <c r="AR2079" s="31"/>
      <c r="AS2079" s="31">
        <f t="shared" si="4736"/>
        <v>84787.900000000009</v>
      </c>
      <c r="AT2079" s="31">
        <f t="shared" si="4737"/>
        <v>96506.700000000012</v>
      </c>
      <c r="AU2079" s="31">
        <f t="shared" si="4738"/>
        <v>96399.200000000012</v>
      </c>
      <c r="AV2079" s="31"/>
      <c r="AW2079" s="32"/>
      <c r="AX2079" s="32"/>
      <c r="AY2079" s="1"/>
      <c r="AZ2079" s="1"/>
      <c r="BA2079" s="1"/>
      <c r="BB2079" s="1"/>
      <c r="BC2079" s="1"/>
      <c r="BD2079" s="1"/>
      <c r="BE2079" s="1"/>
    </row>
    <row r="2080" ht="31.5">
      <c r="A2080" s="29" t="s">
        <v>747</v>
      </c>
      <c r="B2080" s="29" t="s">
        <v>61</v>
      </c>
      <c r="C2080" s="29" t="s">
        <v>63</v>
      </c>
      <c r="D2080" s="29" t="s">
        <v>843</v>
      </c>
      <c r="E2080" s="36"/>
      <c r="F2080" s="30" t="s">
        <v>844</v>
      </c>
      <c r="G2080" s="31">
        <f>G2081</f>
        <v>696674</v>
      </c>
      <c r="H2080" s="31">
        <f>H2081</f>
        <v>324420.80000000005</v>
      </c>
      <c r="I2080" s="31">
        <f>I2081</f>
        <v>0</v>
      </c>
      <c r="J2080" s="31">
        <f>J2081</f>
        <v>0</v>
      </c>
      <c r="K2080" s="31">
        <f>K2081</f>
        <v>0</v>
      </c>
      <c r="L2080" s="31">
        <f>L2081</f>
        <v>0</v>
      </c>
      <c r="M2080" s="31">
        <f t="shared" si="4745"/>
        <v>696674</v>
      </c>
      <c r="N2080" s="31">
        <f t="shared" si="4746"/>
        <v>324420.80000000005</v>
      </c>
      <c r="O2080" s="31">
        <f t="shared" si="4747"/>
        <v>0</v>
      </c>
      <c r="P2080" s="31">
        <f>P2081</f>
        <v>0</v>
      </c>
      <c r="Q2080" s="31">
        <f>Q2081</f>
        <v>0</v>
      </c>
      <c r="R2080" s="31">
        <f>R2081</f>
        <v>1972.71</v>
      </c>
      <c r="S2080" s="31">
        <f>S2081</f>
        <v>0</v>
      </c>
      <c r="T2080" s="31">
        <f>T2081</f>
        <v>0</v>
      </c>
      <c r="U2080" s="31">
        <f>U2081</f>
        <v>0</v>
      </c>
      <c r="V2080" s="31">
        <f>V2081</f>
        <v>12316.219999999999</v>
      </c>
      <c r="W2080" s="31">
        <f>W2081</f>
        <v>0</v>
      </c>
      <c r="X2080" s="31">
        <f>X2081</f>
        <v>0</v>
      </c>
      <c r="Y2080" s="31">
        <f>Y2081</f>
        <v>0</v>
      </c>
      <c r="Z2080" s="31">
        <f>Z2081</f>
        <v>0</v>
      </c>
      <c r="AA2080" s="31">
        <f>AA2081</f>
        <v>0</v>
      </c>
      <c r="AB2080" s="31">
        <f>AB2081</f>
        <v>0</v>
      </c>
      <c r="AC2080" s="31">
        <f t="shared" si="4739"/>
        <v>698646.70999999996</v>
      </c>
      <c r="AD2080" s="31">
        <f t="shared" si="4740"/>
        <v>336737.02000000002</v>
      </c>
      <c r="AE2080" s="31">
        <f t="shared" si="4741"/>
        <v>0</v>
      </c>
      <c r="AF2080" s="31">
        <f>AF2081</f>
        <v>-531.60000000000002</v>
      </c>
      <c r="AG2080" s="31">
        <f t="shared" si="4742"/>
        <v>698115.10999999999</v>
      </c>
      <c r="AH2080" s="31">
        <f t="shared" si="4743"/>
        <v>336737.02000000002</v>
      </c>
      <c r="AI2080" s="31">
        <f t="shared" si="4744"/>
        <v>0</v>
      </c>
      <c r="AJ2080" s="31">
        <f>AJ2081</f>
        <v>0</v>
      </c>
      <c r="AK2080" s="31">
        <f>AK2081</f>
        <v>0</v>
      </c>
      <c r="AL2080" s="31">
        <f>AL2081</f>
        <v>0</v>
      </c>
      <c r="AM2080" s="31">
        <f>AM2081</f>
        <v>0</v>
      </c>
      <c r="AN2080" s="31">
        <f>AN2081</f>
        <v>0</v>
      </c>
      <c r="AO2080" s="31">
        <f>AO2081</f>
        <v>0</v>
      </c>
      <c r="AP2080" s="31">
        <f>AP2081</f>
        <v>0</v>
      </c>
      <c r="AQ2080" s="31">
        <f>AQ2081</f>
        <v>0</v>
      </c>
      <c r="AR2080" s="31">
        <f>AR2081</f>
        <v>0</v>
      </c>
      <c r="AS2080" s="31">
        <f t="shared" si="4736"/>
        <v>698115.10999999999</v>
      </c>
      <c r="AT2080" s="31">
        <f t="shared" si="4737"/>
        <v>336737.02000000002</v>
      </c>
      <c r="AU2080" s="31">
        <f t="shared" si="4738"/>
        <v>0</v>
      </c>
      <c r="AV2080" s="31">
        <f>AV2081</f>
        <v>0</v>
      </c>
      <c r="AW2080" s="32"/>
      <c r="AX2080" s="32"/>
      <c r="AY2080" s="1"/>
      <c r="AZ2080" s="1"/>
      <c r="BA2080" s="1"/>
      <c r="BB2080" s="1"/>
      <c r="BC2080" s="1"/>
      <c r="BD2080" s="1"/>
      <c r="BE2080" s="1"/>
    </row>
    <row r="2081" ht="31.5">
      <c r="A2081" s="29" t="s">
        <v>747</v>
      </c>
      <c r="B2081" s="29" t="s">
        <v>61</v>
      </c>
      <c r="C2081" s="29" t="s">
        <v>63</v>
      </c>
      <c r="D2081" s="29" t="s">
        <v>843</v>
      </c>
      <c r="E2081" s="29" t="s">
        <v>39</v>
      </c>
      <c r="F2081" s="30" t="s">
        <v>40</v>
      </c>
      <c r="G2081" s="31">
        <v>696674</v>
      </c>
      <c r="H2081" s="31">
        <v>324420.80000000005</v>
      </c>
      <c r="I2081" s="31"/>
      <c r="J2081" s="31"/>
      <c r="K2081" s="31"/>
      <c r="L2081" s="31"/>
      <c r="M2081" s="31">
        <f t="shared" si="4745"/>
        <v>696674</v>
      </c>
      <c r="N2081" s="31">
        <f t="shared" si="4746"/>
        <v>324420.80000000005</v>
      </c>
      <c r="O2081" s="31">
        <f t="shared" si="4747"/>
        <v>0</v>
      </c>
      <c r="P2081" s="31"/>
      <c r="Q2081" s="31"/>
      <c r="R2081" s="31">
        <f>1441.11+531.6</f>
        <v>1972.71</v>
      </c>
      <c r="S2081" s="31"/>
      <c r="T2081" s="31"/>
      <c r="U2081" s="31"/>
      <c r="V2081" s="31">
        <v>12316.219999999999</v>
      </c>
      <c r="W2081" s="31"/>
      <c r="X2081" s="31"/>
      <c r="Y2081" s="31"/>
      <c r="Z2081" s="31"/>
      <c r="AA2081" s="31"/>
      <c r="AB2081" s="31"/>
      <c r="AC2081" s="31">
        <f t="shared" si="4739"/>
        <v>698646.70999999996</v>
      </c>
      <c r="AD2081" s="31">
        <f t="shared" si="4740"/>
        <v>336737.02000000002</v>
      </c>
      <c r="AE2081" s="31">
        <f t="shared" si="4741"/>
        <v>0</v>
      </c>
      <c r="AF2081" s="31">
        <v>-531.60000000000002</v>
      </c>
      <c r="AG2081" s="31">
        <f t="shared" si="4742"/>
        <v>698115.10999999999</v>
      </c>
      <c r="AH2081" s="31">
        <f t="shared" si="4743"/>
        <v>336737.02000000002</v>
      </c>
      <c r="AI2081" s="31">
        <f t="shared" si="4744"/>
        <v>0</v>
      </c>
      <c r="AJ2081" s="31"/>
      <c r="AK2081" s="31"/>
      <c r="AL2081" s="31"/>
      <c r="AM2081" s="31"/>
      <c r="AN2081" s="31"/>
      <c r="AO2081" s="31"/>
      <c r="AP2081" s="31"/>
      <c r="AQ2081" s="31"/>
      <c r="AR2081" s="31"/>
      <c r="AS2081" s="31">
        <f t="shared" si="4736"/>
        <v>698115.10999999999</v>
      </c>
      <c r="AT2081" s="31">
        <f t="shared" si="4737"/>
        <v>336737.02000000002</v>
      </c>
      <c r="AU2081" s="31">
        <f t="shared" si="4738"/>
        <v>0</v>
      </c>
      <c r="AV2081" s="31"/>
      <c r="AW2081" s="32"/>
      <c r="AX2081" s="32"/>
      <c r="AY2081" s="1"/>
      <c r="AZ2081" s="1"/>
      <c r="BA2081" s="1"/>
      <c r="BB2081" s="1"/>
      <c r="BC2081" s="1"/>
      <c r="BD2081" s="1"/>
      <c r="BE2081" s="1"/>
    </row>
    <row r="2082" ht="31.5">
      <c r="A2082" s="29" t="s">
        <v>747</v>
      </c>
      <c r="B2082" s="29" t="s">
        <v>61</v>
      </c>
      <c r="C2082" s="29" t="s">
        <v>63</v>
      </c>
      <c r="D2082" s="29" t="s">
        <v>845</v>
      </c>
      <c r="E2082" s="29"/>
      <c r="F2082" s="30" t="s">
        <v>169</v>
      </c>
      <c r="G2082" s="31"/>
      <c r="H2082" s="31"/>
      <c r="I2082" s="31"/>
      <c r="J2082" s="31"/>
      <c r="K2082" s="31"/>
      <c r="L2082" s="31"/>
      <c r="M2082" s="31"/>
      <c r="N2082" s="31"/>
      <c r="O2082" s="31"/>
      <c r="P2082" s="31">
        <f>P2083</f>
        <v>0</v>
      </c>
      <c r="Q2082" s="31">
        <f>Q2083</f>
        <v>0</v>
      </c>
      <c r="R2082" s="31">
        <f>R2083</f>
        <v>270.44900000000001</v>
      </c>
      <c r="S2082" s="31">
        <f>S2083</f>
        <v>0</v>
      </c>
      <c r="T2082" s="31">
        <f>T2083</f>
        <v>0</v>
      </c>
      <c r="U2082" s="31">
        <f>U2083</f>
        <v>0</v>
      </c>
      <c r="V2082" s="31">
        <f>V2083</f>
        <v>0</v>
      </c>
      <c r="W2082" s="31">
        <f>W2083</f>
        <v>0</v>
      </c>
      <c r="X2082" s="31">
        <f>X2083</f>
        <v>0</v>
      </c>
      <c r="Y2082" s="31">
        <f>Y2083</f>
        <v>0</v>
      </c>
      <c r="Z2082" s="31">
        <f>Z2083</f>
        <v>0</v>
      </c>
      <c r="AA2082" s="31">
        <f>AA2083</f>
        <v>0</v>
      </c>
      <c r="AB2082" s="31">
        <f>AB2083</f>
        <v>0</v>
      </c>
      <c r="AC2082" s="31">
        <f t="shared" si="4739"/>
        <v>270.44900000000001</v>
      </c>
      <c r="AD2082" s="31">
        <f t="shared" si="4740"/>
        <v>0</v>
      </c>
      <c r="AE2082" s="31">
        <f t="shared" si="4741"/>
        <v>0</v>
      </c>
      <c r="AF2082" s="31">
        <f>AF2083</f>
        <v>0</v>
      </c>
      <c r="AG2082" s="31">
        <f t="shared" si="4742"/>
        <v>270.44900000000001</v>
      </c>
      <c r="AH2082" s="31">
        <f t="shared" si="4743"/>
        <v>0</v>
      </c>
      <c r="AI2082" s="31">
        <f t="shared" si="4744"/>
        <v>0</v>
      </c>
      <c r="AJ2082" s="31">
        <f>AJ2083</f>
        <v>0</v>
      </c>
      <c r="AK2082" s="31">
        <f>AK2083</f>
        <v>0</v>
      </c>
      <c r="AL2082" s="31">
        <f>AL2083</f>
        <v>0</v>
      </c>
      <c r="AM2082" s="31">
        <f>AM2083</f>
        <v>0</v>
      </c>
      <c r="AN2082" s="31">
        <f>AN2083</f>
        <v>0</v>
      </c>
      <c r="AO2082" s="31">
        <f>AO2083</f>
        <v>0</v>
      </c>
      <c r="AP2082" s="31">
        <f>AP2083</f>
        <v>0</v>
      </c>
      <c r="AQ2082" s="31">
        <f>AQ2083</f>
        <v>0</v>
      </c>
      <c r="AR2082" s="31">
        <f>AR2083</f>
        <v>0</v>
      </c>
      <c r="AS2082" s="31">
        <f t="shared" si="4736"/>
        <v>270.44900000000001</v>
      </c>
      <c r="AT2082" s="31">
        <f t="shared" si="4737"/>
        <v>0</v>
      </c>
      <c r="AU2082" s="31">
        <f t="shared" si="4738"/>
        <v>0</v>
      </c>
      <c r="AV2082" s="31">
        <f>AV2083</f>
        <v>0</v>
      </c>
      <c r="AW2082" s="32"/>
      <c r="AX2082" s="32"/>
      <c r="AY2082" s="1"/>
      <c r="AZ2082" s="1"/>
      <c r="BA2082" s="1"/>
      <c r="BB2082" s="1"/>
      <c r="BC2082" s="1"/>
      <c r="BD2082" s="1"/>
      <c r="BE2082" s="1"/>
    </row>
    <row r="2083" ht="31.5">
      <c r="A2083" s="29" t="s">
        <v>747</v>
      </c>
      <c r="B2083" s="29" t="s">
        <v>61</v>
      </c>
      <c r="C2083" s="29" t="s">
        <v>63</v>
      </c>
      <c r="D2083" s="29" t="s">
        <v>845</v>
      </c>
      <c r="E2083" s="29" t="s">
        <v>39</v>
      </c>
      <c r="F2083" s="30" t="s">
        <v>40</v>
      </c>
      <c r="G2083" s="31"/>
      <c r="H2083" s="31"/>
      <c r="I2083" s="31"/>
      <c r="J2083" s="31"/>
      <c r="K2083" s="31"/>
      <c r="L2083" s="31"/>
      <c r="M2083" s="31"/>
      <c r="N2083" s="31"/>
      <c r="O2083" s="31"/>
      <c r="P2083" s="31"/>
      <c r="Q2083" s="31"/>
      <c r="R2083" s="31">
        <v>270.44900000000001</v>
      </c>
      <c r="S2083" s="31"/>
      <c r="T2083" s="31"/>
      <c r="U2083" s="31"/>
      <c r="V2083" s="31"/>
      <c r="W2083" s="31"/>
      <c r="X2083" s="31"/>
      <c r="Y2083" s="31"/>
      <c r="Z2083" s="31"/>
      <c r="AA2083" s="31"/>
      <c r="AB2083" s="31"/>
      <c r="AC2083" s="31">
        <f t="shared" si="4739"/>
        <v>270.44900000000001</v>
      </c>
      <c r="AD2083" s="31">
        <f t="shared" si="4740"/>
        <v>0</v>
      </c>
      <c r="AE2083" s="31">
        <f t="shared" si="4741"/>
        <v>0</v>
      </c>
      <c r="AF2083" s="31"/>
      <c r="AG2083" s="31">
        <f t="shared" si="4742"/>
        <v>270.44900000000001</v>
      </c>
      <c r="AH2083" s="31">
        <f t="shared" si="4743"/>
        <v>0</v>
      </c>
      <c r="AI2083" s="31">
        <f t="shared" si="4744"/>
        <v>0</v>
      </c>
      <c r="AJ2083" s="31"/>
      <c r="AK2083" s="31"/>
      <c r="AL2083" s="31"/>
      <c r="AM2083" s="31"/>
      <c r="AN2083" s="31"/>
      <c r="AO2083" s="31"/>
      <c r="AP2083" s="31"/>
      <c r="AQ2083" s="31"/>
      <c r="AR2083" s="31"/>
      <c r="AS2083" s="31">
        <f t="shared" si="4736"/>
        <v>270.44900000000001</v>
      </c>
      <c r="AT2083" s="31">
        <f t="shared" si="4737"/>
        <v>0</v>
      </c>
      <c r="AU2083" s="31">
        <f t="shared" si="4738"/>
        <v>0</v>
      </c>
      <c r="AV2083" s="31"/>
      <c r="AW2083" s="32"/>
      <c r="AX2083" s="32"/>
      <c r="AY2083" s="1"/>
      <c r="AZ2083" s="1"/>
      <c r="BA2083" s="1"/>
      <c r="BB2083" s="1"/>
      <c r="BC2083" s="1"/>
      <c r="BD2083" s="1"/>
      <c r="BE2083" s="1"/>
    </row>
    <row r="2084" ht="47.25">
      <c r="A2084" s="29" t="s">
        <v>747</v>
      </c>
      <c r="B2084" s="29" t="s">
        <v>61</v>
      </c>
      <c r="C2084" s="29" t="s">
        <v>63</v>
      </c>
      <c r="D2084" s="29" t="s">
        <v>846</v>
      </c>
      <c r="E2084" s="36"/>
      <c r="F2084" s="30" t="s">
        <v>847</v>
      </c>
      <c r="G2084" s="31">
        <f>G2085+G2086</f>
        <v>398344.69999999995</v>
      </c>
      <c r="H2084" s="31">
        <f>H2085+H2086</f>
        <v>1080708</v>
      </c>
      <c r="I2084" s="31">
        <f>I2085+I2086</f>
        <v>0</v>
      </c>
      <c r="J2084" s="31">
        <f>J2085+J2086</f>
        <v>0</v>
      </c>
      <c r="K2084" s="31">
        <f>K2085+K2086</f>
        <v>0</v>
      </c>
      <c r="L2084" s="31">
        <f>L2085+L2086</f>
        <v>0</v>
      </c>
      <c r="M2084" s="31">
        <f t="shared" si="4745"/>
        <v>398344.69999999995</v>
      </c>
      <c r="N2084" s="31">
        <f t="shared" si="4746"/>
        <v>1080708</v>
      </c>
      <c r="O2084" s="31">
        <f t="shared" si="4747"/>
        <v>0</v>
      </c>
      <c r="P2084" s="31">
        <f>P2085+P2086</f>
        <v>0</v>
      </c>
      <c r="Q2084" s="31">
        <f>Q2085+Q2086</f>
        <v>0</v>
      </c>
      <c r="R2084" s="31">
        <f>R2085+R2086</f>
        <v>0</v>
      </c>
      <c r="S2084" s="31">
        <f>S2085+S2086</f>
        <v>0</v>
      </c>
      <c r="T2084" s="31">
        <f>T2085+T2086</f>
        <v>0</v>
      </c>
      <c r="U2084" s="31">
        <f>U2085+U2086</f>
        <v>0</v>
      </c>
      <c r="V2084" s="31">
        <f>V2085+V2086</f>
        <v>0</v>
      </c>
      <c r="W2084" s="31">
        <f>W2085+W2086</f>
        <v>0</v>
      </c>
      <c r="X2084" s="31">
        <f>X2085+X2086</f>
        <v>0</v>
      </c>
      <c r="Y2084" s="31">
        <f>Y2085+Y2086</f>
        <v>0</v>
      </c>
      <c r="Z2084" s="31">
        <f>Z2085+Z2086</f>
        <v>0</v>
      </c>
      <c r="AA2084" s="31">
        <f>AA2085+AA2086</f>
        <v>0</v>
      </c>
      <c r="AB2084" s="31">
        <f>AB2085+AB2086</f>
        <v>0</v>
      </c>
      <c r="AC2084" s="31">
        <f t="shared" si="4739"/>
        <v>398344.69999999995</v>
      </c>
      <c r="AD2084" s="31">
        <f t="shared" si="4740"/>
        <v>1080708</v>
      </c>
      <c r="AE2084" s="31">
        <f t="shared" si="4741"/>
        <v>0</v>
      </c>
      <c r="AF2084" s="31">
        <f>AF2085+AF2086</f>
        <v>0</v>
      </c>
      <c r="AG2084" s="31">
        <f t="shared" si="4742"/>
        <v>398344.69999999995</v>
      </c>
      <c r="AH2084" s="31">
        <f t="shared" si="4743"/>
        <v>1080708</v>
      </c>
      <c r="AI2084" s="31">
        <f t="shared" si="4744"/>
        <v>0</v>
      </c>
      <c r="AJ2084" s="31">
        <f>AJ2085+AJ2086</f>
        <v>0</v>
      </c>
      <c r="AK2084" s="31">
        <f>AK2085+AK2086</f>
        <v>0</v>
      </c>
      <c r="AL2084" s="31">
        <f>AL2085+AL2086</f>
        <v>0</v>
      </c>
      <c r="AM2084" s="31">
        <f>AM2085+AM2086</f>
        <v>0</v>
      </c>
      <c r="AN2084" s="31">
        <f>AN2085+AN2086</f>
        <v>0</v>
      </c>
      <c r="AO2084" s="31">
        <f>AO2085+AO2086</f>
        <v>0</v>
      </c>
      <c r="AP2084" s="31">
        <f>AP2085+AP2086</f>
        <v>266770.40000000002</v>
      </c>
      <c r="AQ2084" s="31">
        <f>AQ2085+AQ2086</f>
        <v>0</v>
      </c>
      <c r="AR2084" s="31">
        <f>AR2085+AR2086</f>
        <v>0</v>
      </c>
      <c r="AS2084" s="31">
        <f t="shared" si="4736"/>
        <v>398344.69999999995</v>
      </c>
      <c r="AT2084" s="31">
        <f t="shared" si="4737"/>
        <v>1347478.3999999999</v>
      </c>
      <c r="AU2084" s="31">
        <f t="shared" si="4738"/>
        <v>0</v>
      </c>
      <c r="AV2084" s="31">
        <f>AV2085+AV2086</f>
        <v>0</v>
      </c>
      <c r="AW2084" s="32"/>
      <c r="AX2084" s="32"/>
      <c r="AY2084" s="1"/>
      <c r="AZ2084" s="1"/>
      <c r="BA2084" s="1"/>
      <c r="BB2084" s="1"/>
      <c r="BC2084" s="1"/>
      <c r="BD2084" s="1"/>
      <c r="BE2084" s="1"/>
    </row>
    <row r="2085" ht="31.5">
      <c r="A2085" s="29" t="s">
        <v>747</v>
      </c>
      <c r="B2085" s="29" t="s">
        <v>61</v>
      </c>
      <c r="C2085" s="29" t="s">
        <v>63</v>
      </c>
      <c r="D2085" s="29" t="s">
        <v>846</v>
      </c>
      <c r="E2085" s="29" t="s">
        <v>39</v>
      </c>
      <c r="F2085" s="30" t="s">
        <v>40</v>
      </c>
      <c r="G2085" s="31">
        <v>233944.69999999998</v>
      </c>
      <c r="H2085" s="31">
        <v>680708</v>
      </c>
      <c r="I2085" s="31"/>
      <c r="J2085" s="31"/>
      <c r="K2085" s="31"/>
      <c r="L2085" s="31"/>
      <c r="M2085" s="31">
        <f t="shared" si="4745"/>
        <v>233944.69999999998</v>
      </c>
      <c r="N2085" s="31">
        <f t="shared" si="4746"/>
        <v>680708</v>
      </c>
      <c r="O2085" s="31">
        <f t="shared" si="4747"/>
        <v>0</v>
      </c>
      <c r="P2085" s="31"/>
      <c r="Q2085" s="31"/>
      <c r="R2085" s="31"/>
      <c r="S2085" s="31"/>
      <c r="T2085" s="31"/>
      <c r="U2085" s="31"/>
      <c r="V2085" s="31"/>
      <c r="W2085" s="31"/>
      <c r="X2085" s="31"/>
      <c r="Y2085" s="31"/>
      <c r="Z2085" s="31"/>
      <c r="AA2085" s="31"/>
      <c r="AB2085" s="31"/>
      <c r="AC2085" s="31">
        <f t="shared" si="4739"/>
        <v>233944.69999999998</v>
      </c>
      <c r="AD2085" s="31">
        <f t="shared" si="4740"/>
        <v>680708</v>
      </c>
      <c r="AE2085" s="31">
        <f t="shared" si="4741"/>
        <v>0</v>
      </c>
      <c r="AF2085" s="31"/>
      <c r="AG2085" s="31">
        <f t="shared" si="4742"/>
        <v>233944.69999999998</v>
      </c>
      <c r="AH2085" s="31">
        <f t="shared" si="4743"/>
        <v>680708</v>
      </c>
      <c r="AI2085" s="31">
        <f t="shared" si="4744"/>
        <v>0</v>
      </c>
      <c r="AJ2085" s="31"/>
      <c r="AK2085" s="31"/>
      <c r="AL2085" s="31"/>
      <c r="AM2085" s="31"/>
      <c r="AN2085" s="31"/>
      <c r="AO2085" s="31"/>
      <c r="AP2085" s="31">
        <v>266770.40000000002</v>
      </c>
      <c r="AQ2085" s="31"/>
      <c r="AR2085" s="31"/>
      <c r="AS2085" s="31">
        <f t="shared" si="4736"/>
        <v>233944.69999999998</v>
      </c>
      <c r="AT2085" s="31">
        <f t="shared" si="4737"/>
        <v>947478.40000000002</v>
      </c>
      <c r="AU2085" s="31">
        <f t="shared" si="4738"/>
        <v>0</v>
      </c>
      <c r="AV2085" s="31"/>
      <c r="AW2085" s="32"/>
      <c r="AX2085" s="32"/>
      <c r="AY2085" s="1"/>
      <c r="AZ2085" s="1"/>
      <c r="BA2085" s="1"/>
      <c r="BB2085" s="1"/>
      <c r="BC2085" s="1"/>
      <c r="BD2085" s="1"/>
      <c r="BE2085" s="1"/>
    </row>
    <row r="2086" ht="31.5">
      <c r="A2086" s="29" t="s">
        <v>747</v>
      </c>
      <c r="B2086" s="29" t="s">
        <v>61</v>
      </c>
      <c r="C2086" s="29" t="s">
        <v>63</v>
      </c>
      <c r="D2086" s="29" t="s">
        <v>846</v>
      </c>
      <c r="E2086" s="29" t="s">
        <v>335</v>
      </c>
      <c r="F2086" s="30" t="s">
        <v>336</v>
      </c>
      <c r="G2086" s="31">
        <v>164400</v>
      </c>
      <c r="H2086" s="31">
        <v>400000</v>
      </c>
      <c r="I2086" s="31"/>
      <c r="J2086" s="31"/>
      <c r="K2086" s="31"/>
      <c r="L2086" s="31"/>
      <c r="M2086" s="31">
        <f t="shared" si="4745"/>
        <v>164400</v>
      </c>
      <c r="N2086" s="31">
        <f t="shared" si="4746"/>
        <v>400000</v>
      </c>
      <c r="O2086" s="31">
        <f t="shared" si="4747"/>
        <v>0</v>
      </c>
      <c r="P2086" s="31"/>
      <c r="Q2086" s="31"/>
      <c r="R2086" s="31"/>
      <c r="S2086" s="31"/>
      <c r="T2086" s="31"/>
      <c r="U2086" s="31"/>
      <c r="V2086" s="31"/>
      <c r="W2086" s="31"/>
      <c r="X2086" s="31"/>
      <c r="Y2086" s="31"/>
      <c r="Z2086" s="31"/>
      <c r="AA2086" s="31"/>
      <c r="AB2086" s="31"/>
      <c r="AC2086" s="31">
        <f t="shared" si="4739"/>
        <v>164400</v>
      </c>
      <c r="AD2086" s="31">
        <f t="shared" si="4740"/>
        <v>400000</v>
      </c>
      <c r="AE2086" s="31">
        <f t="shared" si="4741"/>
        <v>0</v>
      </c>
      <c r="AF2086" s="31"/>
      <c r="AG2086" s="31">
        <f t="shared" si="4742"/>
        <v>164400</v>
      </c>
      <c r="AH2086" s="31">
        <f t="shared" si="4743"/>
        <v>400000</v>
      </c>
      <c r="AI2086" s="31">
        <f t="shared" si="4744"/>
        <v>0</v>
      </c>
      <c r="AJ2086" s="31"/>
      <c r="AK2086" s="31"/>
      <c r="AL2086" s="31"/>
      <c r="AM2086" s="31"/>
      <c r="AN2086" s="31"/>
      <c r="AO2086" s="31"/>
      <c r="AP2086" s="31"/>
      <c r="AQ2086" s="31"/>
      <c r="AR2086" s="31"/>
      <c r="AS2086" s="31">
        <f t="shared" si="4736"/>
        <v>164400</v>
      </c>
      <c r="AT2086" s="31">
        <f t="shared" si="4737"/>
        <v>400000</v>
      </c>
      <c r="AU2086" s="31">
        <f t="shared" si="4738"/>
        <v>0</v>
      </c>
      <c r="AV2086" s="31"/>
      <c r="AW2086" s="32"/>
      <c r="AX2086" s="32"/>
      <c r="AY2086" s="1"/>
      <c r="AZ2086" s="1"/>
      <c r="BA2086" s="1"/>
      <c r="BB2086" s="1"/>
      <c r="BC2086" s="1"/>
      <c r="BD2086" s="1"/>
      <c r="BE2086" s="1"/>
    </row>
    <row r="2087">
      <c r="A2087" s="29" t="s">
        <v>747</v>
      </c>
      <c r="B2087" s="29" t="s">
        <v>61</v>
      </c>
      <c r="C2087" s="29" t="s">
        <v>63</v>
      </c>
      <c r="D2087" s="29" t="s">
        <v>766</v>
      </c>
      <c r="E2087" s="36"/>
      <c r="F2087" s="30" t="s">
        <v>440</v>
      </c>
      <c r="G2087" s="31">
        <f>G2088+G2094+G2091</f>
        <v>634886.5</v>
      </c>
      <c r="H2087" s="31">
        <f>H2088+H2094+H2091</f>
        <v>580109.09999999998</v>
      </c>
      <c r="I2087" s="31">
        <f>I2088+I2094+I2091</f>
        <v>276515</v>
      </c>
      <c r="J2087" s="31">
        <f>J2088+J2094+J2091</f>
        <v>59144.620000000003</v>
      </c>
      <c r="K2087" s="31">
        <f>K2088+K2094+K2091</f>
        <v>0</v>
      </c>
      <c r="L2087" s="31">
        <f>L2088+L2094+L2091</f>
        <v>0</v>
      </c>
      <c r="M2087" s="31">
        <f t="shared" si="4745"/>
        <v>694031.12</v>
      </c>
      <c r="N2087" s="31">
        <f t="shared" si="4746"/>
        <v>580109.09999999998</v>
      </c>
      <c r="O2087" s="31">
        <f t="shared" si="4747"/>
        <v>276515</v>
      </c>
      <c r="P2087" s="31">
        <f>P2088+P2094+P2091</f>
        <v>0</v>
      </c>
      <c r="Q2087" s="31">
        <f>Q2088+Q2094+Q2091</f>
        <v>0</v>
      </c>
      <c r="R2087" s="31">
        <f>R2088+R2094+R2091</f>
        <v>17000</v>
      </c>
      <c r="S2087" s="31">
        <f>S2088+S2094+S2091</f>
        <v>-420000</v>
      </c>
      <c r="T2087" s="31">
        <f>T2088+T2094+T2091</f>
        <v>0</v>
      </c>
      <c r="U2087" s="31">
        <f>U2088+U2094+U2091</f>
        <v>0</v>
      </c>
      <c r="V2087" s="31">
        <f>V2088+V2094+V2091</f>
        <v>0</v>
      </c>
      <c r="W2087" s="31">
        <f>W2088+W2094+W2091</f>
        <v>-278982.79999999999</v>
      </c>
      <c r="X2087" s="31">
        <f>X2088+X2094+X2091</f>
        <v>0</v>
      </c>
      <c r="Y2087" s="31">
        <f>Y2088+Y2094+Y2091</f>
        <v>0</v>
      </c>
      <c r="Z2087" s="31">
        <f>Z2088+Z2094+Z2091</f>
        <v>0</v>
      </c>
      <c r="AA2087" s="31">
        <f>AA2088+AA2094+AA2091</f>
        <v>698982.80000000005</v>
      </c>
      <c r="AB2087" s="31">
        <f>AB2088+AB2094+AB2091</f>
        <v>0</v>
      </c>
      <c r="AC2087" s="31">
        <f t="shared" si="4739"/>
        <v>291031.12</v>
      </c>
      <c r="AD2087" s="31">
        <f t="shared" si="4740"/>
        <v>301126.29999999999</v>
      </c>
      <c r="AE2087" s="31">
        <f t="shared" si="4741"/>
        <v>975497.80000000005</v>
      </c>
      <c r="AF2087" s="31">
        <f>AF2088+AF2094+AF2091</f>
        <v>0</v>
      </c>
      <c r="AG2087" s="31">
        <f t="shared" si="4742"/>
        <v>291031.12</v>
      </c>
      <c r="AH2087" s="31">
        <f t="shared" si="4743"/>
        <v>301126.29999999999</v>
      </c>
      <c r="AI2087" s="31">
        <f t="shared" si="4744"/>
        <v>975497.80000000005</v>
      </c>
      <c r="AJ2087" s="31">
        <f>AJ2088+AJ2094+AJ2091</f>
        <v>0</v>
      </c>
      <c r="AK2087" s="31">
        <f>AK2088+AK2094+AK2091</f>
        <v>0</v>
      </c>
      <c r="AL2087" s="31">
        <f>AL2088+AL2094+AL2091</f>
        <v>9517.7729999999992</v>
      </c>
      <c r="AM2087" s="31">
        <f>AM2088+AM2094+AM2091</f>
        <v>0</v>
      </c>
      <c r="AN2087" s="31">
        <f>AN2088+AN2094+AN2091</f>
        <v>0</v>
      </c>
      <c r="AO2087" s="31">
        <f>AO2088+AO2094+AO2091</f>
        <v>0</v>
      </c>
      <c r="AP2087" s="31">
        <f>AP2088+AP2094+AP2091</f>
        <v>0</v>
      </c>
      <c r="AQ2087" s="31">
        <f>AQ2088+AQ2094+AQ2091</f>
        <v>0</v>
      </c>
      <c r="AR2087" s="31">
        <f>AR2088+AR2094+AR2091</f>
        <v>0</v>
      </c>
      <c r="AS2087" s="31">
        <f t="shared" si="4736"/>
        <v>300548.89299999998</v>
      </c>
      <c r="AT2087" s="31">
        <f t="shared" si="4737"/>
        <v>301126.29999999999</v>
      </c>
      <c r="AU2087" s="31">
        <f t="shared" si="4738"/>
        <v>975497.80000000005</v>
      </c>
      <c r="AV2087" s="31">
        <f>AV2088+AV2094+AV2091</f>
        <v>0</v>
      </c>
      <c r="AW2087" s="32"/>
      <c r="AX2087" s="32"/>
      <c r="AY2087" s="1"/>
      <c r="AZ2087" s="1"/>
      <c r="BA2087" s="1"/>
      <c r="BB2087" s="1"/>
      <c r="BC2087" s="1"/>
      <c r="BD2087" s="1"/>
      <c r="BE2087" s="1"/>
    </row>
    <row r="2088" ht="31.5">
      <c r="A2088" s="29" t="s">
        <v>747</v>
      </c>
      <c r="B2088" s="29" t="s">
        <v>61</v>
      </c>
      <c r="C2088" s="29" t="s">
        <v>63</v>
      </c>
      <c r="D2088" s="29" t="s">
        <v>848</v>
      </c>
      <c r="E2088" s="36"/>
      <c r="F2088" s="30" t="s">
        <v>849</v>
      </c>
      <c r="G2088" s="31">
        <f t="shared" ref="G2088:G2095" si="4862">G2089</f>
        <v>596886.5</v>
      </c>
      <c r="H2088" s="31">
        <f t="shared" ref="H2088:H2095" si="4863">H2089</f>
        <v>101126.29999999999</v>
      </c>
      <c r="I2088" s="31">
        <f t="shared" ref="I2088:I2095" si="4864">I2089</f>
        <v>276515</v>
      </c>
      <c r="J2088" s="31">
        <f t="shared" ref="J2088:J2095" si="4865">J2089</f>
        <v>59144.620000000003</v>
      </c>
      <c r="K2088" s="31">
        <f t="shared" ref="K2088:K2095" si="4866">K2089</f>
        <v>0</v>
      </c>
      <c r="L2088" s="31">
        <f t="shared" ref="L2088:L2095" si="4867">L2089</f>
        <v>0</v>
      </c>
      <c r="M2088" s="31">
        <f t="shared" si="4745"/>
        <v>656031.12</v>
      </c>
      <c r="N2088" s="31">
        <f t="shared" si="4746"/>
        <v>101126.29999999999</v>
      </c>
      <c r="O2088" s="31">
        <f t="shared" si="4747"/>
        <v>276515</v>
      </c>
      <c r="P2088" s="31">
        <f t="shared" ref="P2088:P2095" si="4868">P2089</f>
        <v>0</v>
      </c>
      <c r="Q2088" s="31">
        <f t="shared" ref="Q2088:Q2095" si="4869">Q2089</f>
        <v>0</v>
      </c>
      <c r="R2088" s="31">
        <f t="shared" ref="R2088:R2095" si="4870">R2089</f>
        <v>0</v>
      </c>
      <c r="S2088" s="31">
        <f t="shared" ref="S2088:S2095" si="4871">S2089</f>
        <v>-420000</v>
      </c>
      <c r="T2088" s="31">
        <f t="shared" ref="T2088:T2095" si="4872">T2089</f>
        <v>0</v>
      </c>
      <c r="U2088" s="31">
        <f t="shared" ref="U2088:U2095" si="4873">U2089</f>
        <v>0</v>
      </c>
      <c r="V2088" s="31">
        <f t="shared" ref="V2088:V2095" si="4874">V2089</f>
        <v>0</v>
      </c>
      <c r="W2088" s="31">
        <f t="shared" ref="W2088:W2095" si="4875">W2089</f>
        <v>200000</v>
      </c>
      <c r="X2088" s="31">
        <f t="shared" ref="X2088:X2095" si="4876">X2089</f>
        <v>0</v>
      </c>
      <c r="Y2088" s="31">
        <f t="shared" ref="Y2088:Y2095" si="4877">Y2089</f>
        <v>0</v>
      </c>
      <c r="Z2088" s="31">
        <f t="shared" ref="Z2088:Z2095" si="4878">Z2089</f>
        <v>0</v>
      </c>
      <c r="AA2088" s="31">
        <f t="shared" ref="AA2088:AA2095" si="4879">AA2089</f>
        <v>220000</v>
      </c>
      <c r="AB2088" s="31">
        <f t="shared" ref="AB2088:AB2095" si="4880">AB2089</f>
        <v>0</v>
      </c>
      <c r="AC2088" s="31">
        <f t="shared" si="4739"/>
        <v>236031.12</v>
      </c>
      <c r="AD2088" s="31">
        <f t="shared" si="4740"/>
        <v>301126.29999999999</v>
      </c>
      <c r="AE2088" s="31">
        <f t="shared" si="4741"/>
        <v>496515</v>
      </c>
      <c r="AF2088" s="31">
        <f t="shared" ref="AF2088:AF2095" si="4881">AF2089</f>
        <v>0</v>
      </c>
      <c r="AG2088" s="31">
        <f t="shared" si="4742"/>
        <v>236031.12</v>
      </c>
      <c r="AH2088" s="31">
        <f t="shared" si="4743"/>
        <v>301126.29999999999</v>
      </c>
      <c r="AI2088" s="31">
        <f t="shared" si="4744"/>
        <v>496515</v>
      </c>
      <c r="AJ2088" s="31">
        <f t="shared" ref="AJ2088:AJ2095" si="4882">AJ2089</f>
        <v>0</v>
      </c>
      <c r="AK2088" s="31">
        <f t="shared" ref="AK2088:AK2095" si="4883">AK2089</f>
        <v>0</v>
      </c>
      <c r="AL2088" s="31">
        <f t="shared" ref="AL2088:AL2095" si="4884">AL2089</f>
        <v>9517.7729999999992</v>
      </c>
      <c r="AM2088" s="31">
        <f t="shared" ref="AM2088:AM2095" si="4885">AM2089</f>
        <v>0</v>
      </c>
      <c r="AN2088" s="31">
        <f t="shared" ref="AN2088:AN2095" si="4886">AN2089</f>
        <v>0</v>
      </c>
      <c r="AO2088" s="31">
        <f t="shared" ref="AO2088:AO2095" si="4887">AO2089</f>
        <v>0</v>
      </c>
      <c r="AP2088" s="31">
        <f t="shared" ref="AP2088:AP2095" si="4888">AP2089</f>
        <v>0</v>
      </c>
      <c r="AQ2088" s="31">
        <f t="shared" ref="AQ2088:AQ2095" si="4889">AQ2089</f>
        <v>0</v>
      </c>
      <c r="AR2088" s="31">
        <f t="shared" ref="AR2088:AR2095" si="4890">AR2089</f>
        <v>0</v>
      </c>
      <c r="AS2088" s="31">
        <f t="shared" ref="AS2088:AS2151" si="4891">AG2088+AJ2088+AK2088+AL2088+AM2088</f>
        <v>245548.89299999998</v>
      </c>
      <c r="AT2088" s="31">
        <f t="shared" ref="AT2088:AT2151" si="4892">AH2088+AN2088+AO2088+AP2088</f>
        <v>301126.29999999999</v>
      </c>
      <c r="AU2088" s="31">
        <f t="shared" ref="AU2088:AU2151" si="4893">AI2088+AR2088+AQ2088</f>
        <v>496515</v>
      </c>
      <c r="AV2088" s="31">
        <f t="shared" ref="AV2088:AV2095" si="4894">AV2089</f>
        <v>0</v>
      </c>
      <c r="AW2088" s="32"/>
      <c r="AX2088" s="32"/>
      <c r="AY2088" s="1"/>
      <c r="AZ2088" s="1"/>
      <c r="BA2088" s="1"/>
      <c r="BB2088" s="1"/>
      <c r="BC2088" s="1"/>
      <c r="BD2088" s="1"/>
      <c r="BE2088" s="1"/>
    </row>
    <row r="2089" ht="31.5">
      <c r="A2089" s="29" t="s">
        <v>747</v>
      </c>
      <c r="B2089" s="29" t="s">
        <v>61</v>
      </c>
      <c r="C2089" s="29" t="s">
        <v>63</v>
      </c>
      <c r="D2089" s="29" t="s">
        <v>850</v>
      </c>
      <c r="E2089" s="36"/>
      <c r="F2089" s="30" t="s">
        <v>851</v>
      </c>
      <c r="G2089" s="31">
        <f t="shared" si="4862"/>
        <v>596886.5</v>
      </c>
      <c r="H2089" s="31">
        <f t="shared" si="4863"/>
        <v>101126.29999999999</v>
      </c>
      <c r="I2089" s="31">
        <f t="shared" si="4864"/>
        <v>276515</v>
      </c>
      <c r="J2089" s="31">
        <f t="shared" si="4865"/>
        <v>59144.620000000003</v>
      </c>
      <c r="K2089" s="31">
        <f t="shared" si="4866"/>
        <v>0</v>
      </c>
      <c r="L2089" s="31">
        <f t="shared" si="4867"/>
        <v>0</v>
      </c>
      <c r="M2089" s="31">
        <f t="shared" si="4745"/>
        <v>656031.12</v>
      </c>
      <c r="N2089" s="31">
        <f t="shared" si="4746"/>
        <v>101126.29999999999</v>
      </c>
      <c r="O2089" s="31">
        <f t="shared" si="4747"/>
        <v>276515</v>
      </c>
      <c r="P2089" s="31">
        <f t="shared" si="4868"/>
        <v>0</v>
      </c>
      <c r="Q2089" s="31">
        <f t="shared" si="4869"/>
        <v>0</v>
      </c>
      <c r="R2089" s="31">
        <f t="shared" si="4870"/>
        <v>0</v>
      </c>
      <c r="S2089" s="31">
        <f t="shared" si="4871"/>
        <v>-420000</v>
      </c>
      <c r="T2089" s="31">
        <f t="shared" si="4872"/>
        <v>0</v>
      </c>
      <c r="U2089" s="31">
        <f t="shared" si="4873"/>
        <v>0</v>
      </c>
      <c r="V2089" s="31">
        <f t="shared" si="4874"/>
        <v>0</v>
      </c>
      <c r="W2089" s="31">
        <f t="shared" si="4875"/>
        <v>200000</v>
      </c>
      <c r="X2089" s="31">
        <f t="shared" si="4876"/>
        <v>0</v>
      </c>
      <c r="Y2089" s="31">
        <f t="shared" si="4877"/>
        <v>0</v>
      </c>
      <c r="Z2089" s="31">
        <f t="shared" si="4878"/>
        <v>0</v>
      </c>
      <c r="AA2089" s="31">
        <f t="shared" si="4879"/>
        <v>220000</v>
      </c>
      <c r="AB2089" s="31">
        <f t="shared" si="4880"/>
        <v>0</v>
      </c>
      <c r="AC2089" s="31">
        <f t="shared" si="4739"/>
        <v>236031.12</v>
      </c>
      <c r="AD2089" s="31">
        <f t="shared" si="4740"/>
        <v>301126.29999999999</v>
      </c>
      <c r="AE2089" s="31">
        <f t="shared" si="4741"/>
        <v>496515</v>
      </c>
      <c r="AF2089" s="31">
        <f t="shared" si="4881"/>
        <v>0</v>
      </c>
      <c r="AG2089" s="31">
        <f t="shared" si="4742"/>
        <v>236031.12</v>
      </c>
      <c r="AH2089" s="31">
        <f t="shared" si="4743"/>
        <v>301126.29999999999</v>
      </c>
      <c r="AI2089" s="31">
        <f t="shared" si="4744"/>
        <v>496515</v>
      </c>
      <c r="AJ2089" s="31">
        <f t="shared" si="4882"/>
        <v>0</v>
      </c>
      <c r="AK2089" s="31">
        <f t="shared" si="4883"/>
        <v>0</v>
      </c>
      <c r="AL2089" s="31">
        <f t="shared" si="4884"/>
        <v>9517.7729999999992</v>
      </c>
      <c r="AM2089" s="31">
        <f t="shared" si="4885"/>
        <v>0</v>
      </c>
      <c r="AN2089" s="31">
        <f t="shared" si="4886"/>
        <v>0</v>
      </c>
      <c r="AO2089" s="31">
        <f t="shared" si="4887"/>
        <v>0</v>
      </c>
      <c r="AP2089" s="31">
        <f t="shared" si="4888"/>
        <v>0</v>
      </c>
      <c r="AQ2089" s="31">
        <f t="shared" si="4889"/>
        <v>0</v>
      </c>
      <c r="AR2089" s="31">
        <f t="shared" si="4890"/>
        <v>0</v>
      </c>
      <c r="AS2089" s="31">
        <f t="shared" si="4891"/>
        <v>245548.89299999998</v>
      </c>
      <c r="AT2089" s="31">
        <f t="shared" si="4892"/>
        <v>301126.29999999999</v>
      </c>
      <c r="AU2089" s="31">
        <f t="shared" si="4893"/>
        <v>496515</v>
      </c>
      <c r="AV2089" s="31">
        <f t="shared" si="4894"/>
        <v>0</v>
      </c>
      <c r="AW2089" s="32"/>
      <c r="AX2089" s="32"/>
      <c r="AY2089" s="1"/>
      <c r="AZ2089" s="1"/>
      <c r="BA2089" s="1"/>
      <c r="BB2089" s="1"/>
      <c r="BC2089" s="1"/>
      <c r="BD2089" s="1"/>
      <c r="BE2089" s="1"/>
    </row>
    <row r="2090" ht="31.5">
      <c r="A2090" s="29" t="s">
        <v>747</v>
      </c>
      <c r="B2090" s="29" t="s">
        <v>61</v>
      </c>
      <c r="C2090" s="29" t="s">
        <v>63</v>
      </c>
      <c r="D2090" s="29" t="s">
        <v>850</v>
      </c>
      <c r="E2090" s="29" t="s">
        <v>39</v>
      </c>
      <c r="F2090" s="30" t="s">
        <v>40</v>
      </c>
      <c r="G2090" s="31">
        <v>596886.5</v>
      </c>
      <c r="H2090" s="31">
        <v>101126.29999999999</v>
      </c>
      <c r="I2090" s="31">
        <v>276515</v>
      </c>
      <c r="J2090" s="33">
        <v>59144.620000000003</v>
      </c>
      <c r="K2090" s="31"/>
      <c r="L2090" s="31"/>
      <c r="M2090" s="31">
        <f t="shared" si="4745"/>
        <v>656031.12</v>
      </c>
      <c r="N2090" s="31">
        <f t="shared" si="4746"/>
        <v>101126.29999999999</v>
      </c>
      <c r="O2090" s="31">
        <f t="shared" si="4747"/>
        <v>276515</v>
      </c>
      <c r="P2090" s="31"/>
      <c r="Q2090" s="31"/>
      <c r="R2090" s="31"/>
      <c r="S2090" s="31">
        <v>-420000</v>
      </c>
      <c r="T2090" s="31"/>
      <c r="U2090" s="31"/>
      <c r="V2090" s="31"/>
      <c r="W2090" s="31">
        <v>200000</v>
      </c>
      <c r="X2090" s="31"/>
      <c r="Y2090" s="31"/>
      <c r="Z2090" s="31"/>
      <c r="AA2090" s="31">
        <v>220000</v>
      </c>
      <c r="AB2090" s="31"/>
      <c r="AC2090" s="31">
        <f t="shared" ref="AC2090:AC2153" si="4895">M2090+R2090+P2090+Q2090+T2090+S2090</f>
        <v>236031.12</v>
      </c>
      <c r="AD2090" s="31">
        <f t="shared" ref="AD2090:AD2153" si="4896">N2090+V2090+X2090+U2090+W2090</f>
        <v>301126.29999999999</v>
      </c>
      <c r="AE2090" s="31">
        <f t="shared" ref="AE2090:AE2153" si="4897">O2090+Z2090+AB2090+Y2090+AA2090</f>
        <v>496515</v>
      </c>
      <c r="AF2090" s="31"/>
      <c r="AG2090" s="31">
        <f t="shared" ref="AG2090:AG2153" si="4898">AC2090+AF2090</f>
        <v>236031.12</v>
      </c>
      <c r="AH2090" s="31">
        <f t="shared" ref="AH2090:AH2153" si="4899">AD2090</f>
        <v>301126.29999999999</v>
      </c>
      <c r="AI2090" s="31">
        <f t="shared" ref="AI2090:AI2153" si="4900">AE2090</f>
        <v>496515</v>
      </c>
      <c r="AJ2090" s="31"/>
      <c r="AK2090" s="31"/>
      <c r="AL2090" s="31">
        <v>9517.7729999999992</v>
      </c>
      <c r="AM2090" s="31"/>
      <c r="AN2090" s="31"/>
      <c r="AO2090" s="31"/>
      <c r="AP2090" s="31"/>
      <c r="AQ2090" s="31"/>
      <c r="AR2090" s="31"/>
      <c r="AS2090" s="31">
        <f t="shared" si="4891"/>
        <v>245548.89299999998</v>
      </c>
      <c r="AT2090" s="31">
        <f t="shared" si="4892"/>
        <v>301126.29999999999</v>
      </c>
      <c r="AU2090" s="31">
        <f t="shared" si="4893"/>
        <v>496515</v>
      </c>
      <c r="AV2090" s="31"/>
      <c r="AW2090" s="32"/>
      <c r="AX2090" s="32">
        <v>47</v>
      </c>
      <c r="AY2090" s="1"/>
      <c r="AZ2090" s="1"/>
      <c r="BA2090" s="1"/>
      <c r="BB2090" s="1"/>
      <c r="BC2090" s="1"/>
      <c r="BD2090" s="1"/>
      <c r="BE2090" s="1"/>
    </row>
    <row r="2091" ht="31.5">
      <c r="A2091" s="29" t="s">
        <v>747</v>
      </c>
      <c r="B2091" s="29" t="s">
        <v>61</v>
      </c>
      <c r="C2091" s="29" t="s">
        <v>63</v>
      </c>
      <c r="D2091" s="29" t="s">
        <v>852</v>
      </c>
      <c r="E2091" s="36"/>
      <c r="F2091" s="30" t="s">
        <v>853</v>
      </c>
      <c r="G2091" s="31">
        <f t="shared" si="4862"/>
        <v>0</v>
      </c>
      <c r="H2091" s="31">
        <f t="shared" si="4863"/>
        <v>478982.79999999999</v>
      </c>
      <c r="I2091" s="31">
        <f t="shared" si="4864"/>
        <v>0</v>
      </c>
      <c r="J2091" s="31">
        <f t="shared" si="4865"/>
        <v>0</v>
      </c>
      <c r="K2091" s="31">
        <f t="shared" si="4866"/>
        <v>0</v>
      </c>
      <c r="L2091" s="31">
        <f t="shared" si="4867"/>
        <v>0</v>
      </c>
      <c r="M2091" s="31">
        <f t="shared" si="4745"/>
        <v>0</v>
      </c>
      <c r="N2091" s="31">
        <f t="shared" si="4746"/>
        <v>478982.79999999999</v>
      </c>
      <c r="O2091" s="31">
        <f t="shared" si="4747"/>
        <v>0</v>
      </c>
      <c r="P2091" s="31">
        <f t="shared" si="4868"/>
        <v>0</v>
      </c>
      <c r="Q2091" s="31">
        <f t="shared" si="4869"/>
        <v>0</v>
      </c>
      <c r="R2091" s="31">
        <f t="shared" si="4870"/>
        <v>0</v>
      </c>
      <c r="S2091" s="31">
        <f t="shared" si="4871"/>
        <v>0</v>
      </c>
      <c r="T2091" s="31">
        <f t="shared" si="4872"/>
        <v>0</v>
      </c>
      <c r="U2091" s="31">
        <f t="shared" si="4873"/>
        <v>0</v>
      </c>
      <c r="V2091" s="31">
        <f t="shared" si="4874"/>
        <v>0</v>
      </c>
      <c r="W2091" s="31">
        <f t="shared" si="4875"/>
        <v>-478982.79999999999</v>
      </c>
      <c r="X2091" s="31">
        <f t="shared" si="4876"/>
        <v>0</v>
      </c>
      <c r="Y2091" s="31">
        <f t="shared" si="4877"/>
        <v>0</v>
      </c>
      <c r="Z2091" s="31">
        <f t="shared" si="4878"/>
        <v>0</v>
      </c>
      <c r="AA2091" s="31">
        <f t="shared" si="4879"/>
        <v>478982.79999999999</v>
      </c>
      <c r="AB2091" s="31">
        <f t="shared" si="4880"/>
        <v>0</v>
      </c>
      <c r="AC2091" s="31">
        <f t="shared" si="4895"/>
        <v>0</v>
      </c>
      <c r="AD2091" s="31">
        <f t="shared" si="4896"/>
        <v>0</v>
      </c>
      <c r="AE2091" s="31">
        <f t="shared" si="4897"/>
        <v>478982.79999999999</v>
      </c>
      <c r="AF2091" s="31">
        <f t="shared" si="4881"/>
        <v>0</v>
      </c>
      <c r="AG2091" s="31">
        <f t="shared" si="4898"/>
        <v>0</v>
      </c>
      <c r="AH2091" s="31">
        <f t="shared" si="4899"/>
        <v>0</v>
      </c>
      <c r="AI2091" s="31">
        <f t="shared" si="4900"/>
        <v>478982.79999999999</v>
      </c>
      <c r="AJ2091" s="31">
        <f t="shared" si="4882"/>
        <v>0</v>
      </c>
      <c r="AK2091" s="31">
        <f t="shared" si="4883"/>
        <v>0</v>
      </c>
      <c r="AL2091" s="31">
        <f t="shared" si="4884"/>
        <v>0</v>
      </c>
      <c r="AM2091" s="31">
        <f t="shared" si="4885"/>
        <v>0</v>
      </c>
      <c r="AN2091" s="31">
        <f t="shared" si="4886"/>
        <v>0</v>
      </c>
      <c r="AO2091" s="31">
        <f t="shared" si="4887"/>
        <v>0</v>
      </c>
      <c r="AP2091" s="31">
        <f t="shared" si="4888"/>
        <v>0</v>
      </c>
      <c r="AQ2091" s="31">
        <f t="shared" si="4889"/>
        <v>0</v>
      </c>
      <c r="AR2091" s="31">
        <f t="shared" si="4890"/>
        <v>0</v>
      </c>
      <c r="AS2091" s="31">
        <f t="shared" si="4891"/>
        <v>0</v>
      </c>
      <c r="AT2091" s="31">
        <f t="shared" si="4892"/>
        <v>0</v>
      </c>
      <c r="AU2091" s="31">
        <f t="shared" si="4893"/>
        <v>478982.79999999999</v>
      </c>
      <c r="AV2091" s="31">
        <f t="shared" si="4894"/>
        <v>0</v>
      </c>
      <c r="AW2091" s="32"/>
      <c r="AX2091" s="32"/>
      <c r="AY2091" s="1"/>
      <c r="AZ2091" s="1"/>
      <c r="BA2091" s="1"/>
      <c r="BB2091" s="1"/>
      <c r="BC2091" s="1"/>
      <c r="BD2091" s="1"/>
      <c r="BE2091" s="1"/>
    </row>
    <row r="2092" ht="31.5">
      <c r="A2092" s="29" t="s">
        <v>747</v>
      </c>
      <c r="B2092" s="29" t="s">
        <v>61</v>
      </c>
      <c r="C2092" s="29" t="s">
        <v>63</v>
      </c>
      <c r="D2092" s="29" t="s">
        <v>854</v>
      </c>
      <c r="E2092" s="36"/>
      <c r="F2092" s="30" t="s">
        <v>855</v>
      </c>
      <c r="G2092" s="31">
        <f t="shared" si="4862"/>
        <v>0</v>
      </c>
      <c r="H2092" s="31">
        <f t="shared" si="4863"/>
        <v>478982.79999999999</v>
      </c>
      <c r="I2092" s="31">
        <f t="shared" si="4864"/>
        <v>0</v>
      </c>
      <c r="J2092" s="31">
        <f t="shared" si="4865"/>
        <v>0</v>
      </c>
      <c r="K2092" s="31">
        <f t="shared" si="4866"/>
        <v>0</v>
      </c>
      <c r="L2092" s="31">
        <f t="shared" si="4867"/>
        <v>0</v>
      </c>
      <c r="M2092" s="31">
        <f t="shared" si="4745"/>
        <v>0</v>
      </c>
      <c r="N2092" s="31">
        <f t="shared" si="4746"/>
        <v>478982.79999999999</v>
      </c>
      <c r="O2092" s="31">
        <f t="shared" si="4747"/>
        <v>0</v>
      </c>
      <c r="P2092" s="31">
        <f t="shared" si="4868"/>
        <v>0</v>
      </c>
      <c r="Q2092" s="31">
        <f t="shared" si="4869"/>
        <v>0</v>
      </c>
      <c r="R2092" s="31">
        <f t="shared" si="4870"/>
        <v>0</v>
      </c>
      <c r="S2092" s="31">
        <f t="shared" si="4871"/>
        <v>0</v>
      </c>
      <c r="T2092" s="31">
        <f t="shared" si="4872"/>
        <v>0</v>
      </c>
      <c r="U2092" s="31">
        <f t="shared" si="4873"/>
        <v>0</v>
      </c>
      <c r="V2092" s="31">
        <f t="shared" si="4874"/>
        <v>0</v>
      </c>
      <c r="W2092" s="31">
        <f t="shared" si="4875"/>
        <v>-478982.79999999999</v>
      </c>
      <c r="X2092" s="31">
        <f t="shared" si="4876"/>
        <v>0</v>
      </c>
      <c r="Y2092" s="31">
        <f t="shared" si="4877"/>
        <v>0</v>
      </c>
      <c r="Z2092" s="31">
        <f t="shared" si="4878"/>
        <v>0</v>
      </c>
      <c r="AA2092" s="31">
        <f t="shared" si="4879"/>
        <v>478982.79999999999</v>
      </c>
      <c r="AB2092" s="31">
        <f t="shared" si="4880"/>
        <v>0</v>
      </c>
      <c r="AC2092" s="31">
        <f t="shared" si="4895"/>
        <v>0</v>
      </c>
      <c r="AD2092" s="31">
        <f t="shared" si="4896"/>
        <v>0</v>
      </c>
      <c r="AE2092" s="31">
        <f t="shared" si="4897"/>
        <v>478982.79999999999</v>
      </c>
      <c r="AF2092" s="31">
        <f t="shared" si="4881"/>
        <v>0</v>
      </c>
      <c r="AG2092" s="31">
        <f t="shared" si="4898"/>
        <v>0</v>
      </c>
      <c r="AH2092" s="31">
        <f t="shared" si="4899"/>
        <v>0</v>
      </c>
      <c r="AI2092" s="31">
        <f t="shared" si="4900"/>
        <v>478982.79999999999</v>
      </c>
      <c r="AJ2092" s="31">
        <f t="shared" si="4882"/>
        <v>0</v>
      </c>
      <c r="AK2092" s="31">
        <f t="shared" si="4883"/>
        <v>0</v>
      </c>
      <c r="AL2092" s="31">
        <f t="shared" si="4884"/>
        <v>0</v>
      </c>
      <c r="AM2092" s="31">
        <f t="shared" si="4885"/>
        <v>0</v>
      </c>
      <c r="AN2092" s="31">
        <f t="shared" si="4886"/>
        <v>0</v>
      </c>
      <c r="AO2092" s="31">
        <f t="shared" si="4887"/>
        <v>0</v>
      </c>
      <c r="AP2092" s="31">
        <f t="shared" si="4888"/>
        <v>0</v>
      </c>
      <c r="AQ2092" s="31">
        <f t="shared" si="4889"/>
        <v>0</v>
      </c>
      <c r="AR2092" s="31">
        <f t="shared" si="4890"/>
        <v>0</v>
      </c>
      <c r="AS2092" s="31">
        <f t="shared" si="4891"/>
        <v>0</v>
      </c>
      <c r="AT2092" s="31">
        <f t="shared" si="4892"/>
        <v>0</v>
      </c>
      <c r="AU2092" s="31">
        <f t="shared" si="4893"/>
        <v>478982.79999999999</v>
      </c>
      <c r="AV2092" s="31">
        <f t="shared" si="4894"/>
        <v>0</v>
      </c>
      <c r="AW2092" s="32"/>
      <c r="AX2092" s="32"/>
      <c r="AY2092" s="1"/>
      <c r="AZ2092" s="1"/>
      <c r="BA2092" s="1"/>
      <c r="BB2092" s="1"/>
      <c r="BC2092" s="1"/>
      <c r="BD2092" s="1"/>
      <c r="BE2092" s="1"/>
    </row>
    <row r="2093" ht="31.5">
      <c r="A2093" s="29" t="s">
        <v>747</v>
      </c>
      <c r="B2093" s="29" t="s">
        <v>61</v>
      </c>
      <c r="C2093" s="29" t="s">
        <v>63</v>
      </c>
      <c r="D2093" s="29" t="s">
        <v>854</v>
      </c>
      <c r="E2093" s="29" t="s">
        <v>335</v>
      </c>
      <c r="F2093" s="30" t="s">
        <v>336</v>
      </c>
      <c r="G2093" s="31"/>
      <c r="H2093" s="31">
        <v>478982.79999999999</v>
      </c>
      <c r="I2093" s="31"/>
      <c r="J2093" s="31"/>
      <c r="K2093" s="31"/>
      <c r="L2093" s="31"/>
      <c r="M2093" s="31">
        <f t="shared" si="4745"/>
        <v>0</v>
      </c>
      <c r="N2093" s="31">
        <f t="shared" si="4746"/>
        <v>478982.79999999999</v>
      </c>
      <c r="O2093" s="31">
        <f t="shared" si="4747"/>
        <v>0</v>
      </c>
      <c r="P2093" s="31"/>
      <c r="Q2093" s="31"/>
      <c r="R2093" s="31"/>
      <c r="S2093" s="31"/>
      <c r="T2093" s="31"/>
      <c r="U2093" s="31"/>
      <c r="V2093" s="31"/>
      <c r="W2093" s="31">
        <v>-478982.79999999999</v>
      </c>
      <c r="X2093" s="31"/>
      <c r="Y2093" s="31"/>
      <c r="Z2093" s="31"/>
      <c r="AA2093" s="31">
        <v>478982.79999999999</v>
      </c>
      <c r="AB2093" s="31"/>
      <c r="AC2093" s="31">
        <f t="shared" si="4895"/>
        <v>0</v>
      </c>
      <c r="AD2093" s="31">
        <f t="shared" si="4896"/>
        <v>0</v>
      </c>
      <c r="AE2093" s="31">
        <f t="shared" si="4897"/>
        <v>478982.79999999999</v>
      </c>
      <c r="AF2093" s="31"/>
      <c r="AG2093" s="31">
        <f t="shared" si="4898"/>
        <v>0</v>
      </c>
      <c r="AH2093" s="31">
        <f t="shared" si="4899"/>
        <v>0</v>
      </c>
      <c r="AI2093" s="31">
        <f t="shared" si="4900"/>
        <v>478982.79999999999</v>
      </c>
      <c r="AJ2093" s="31"/>
      <c r="AK2093" s="31"/>
      <c r="AL2093" s="31"/>
      <c r="AM2093" s="31"/>
      <c r="AN2093" s="31"/>
      <c r="AO2093" s="31"/>
      <c r="AP2093" s="31"/>
      <c r="AQ2093" s="31"/>
      <c r="AR2093" s="31"/>
      <c r="AS2093" s="31">
        <f t="shared" si="4891"/>
        <v>0</v>
      </c>
      <c r="AT2093" s="31">
        <f t="shared" si="4892"/>
        <v>0</v>
      </c>
      <c r="AU2093" s="31">
        <f t="shared" si="4893"/>
        <v>478982.79999999999</v>
      </c>
      <c r="AV2093" s="31"/>
      <c r="AW2093" s="32"/>
      <c r="AX2093" s="32"/>
      <c r="AY2093" s="1"/>
      <c r="AZ2093" s="1"/>
      <c r="BA2093" s="1"/>
      <c r="BB2093" s="1"/>
      <c r="BC2093" s="1"/>
      <c r="BD2093" s="1"/>
      <c r="BE2093" s="1"/>
    </row>
    <row r="2094" ht="31.5">
      <c r="A2094" s="29" t="s">
        <v>747</v>
      </c>
      <c r="B2094" s="29" t="s">
        <v>61</v>
      </c>
      <c r="C2094" s="29" t="s">
        <v>63</v>
      </c>
      <c r="D2094" s="15" t="s">
        <v>856</v>
      </c>
      <c r="E2094" s="29"/>
      <c r="F2094" s="30" t="s">
        <v>857</v>
      </c>
      <c r="G2094" s="31">
        <f t="shared" si="4862"/>
        <v>38000</v>
      </c>
      <c r="H2094" s="31">
        <f t="shared" si="4863"/>
        <v>0</v>
      </c>
      <c r="I2094" s="31">
        <f t="shared" si="4864"/>
        <v>0</v>
      </c>
      <c r="J2094" s="31">
        <f t="shared" si="4865"/>
        <v>0</v>
      </c>
      <c r="K2094" s="31">
        <f t="shared" si="4866"/>
        <v>0</v>
      </c>
      <c r="L2094" s="31">
        <f t="shared" si="4867"/>
        <v>0</v>
      </c>
      <c r="M2094" s="31">
        <f t="shared" si="4745"/>
        <v>38000</v>
      </c>
      <c r="N2094" s="31">
        <f t="shared" si="4746"/>
        <v>0</v>
      </c>
      <c r="O2094" s="31">
        <f t="shared" si="4747"/>
        <v>0</v>
      </c>
      <c r="P2094" s="31">
        <f t="shared" si="4868"/>
        <v>0</v>
      </c>
      <c r="Q2094" s="31">
        <f t="shared" si="4869"/>
        <v>0</v>
      </c>
      <c r="R2094" s="31">
        <f t="shared" si="4870"/>
        <v>17000</v>
      </c>
      <c r="S2094" s="31">
        <f t="shared" si="4871"/>
        <v>0</v>
      </c>
      <c r="T2094" s="31">
        <f t="shared" si="4872"/>
        <v>0</v>
      </c>
      <c r="U2094" s="31">
        <f t="shared" si="4873"/>
        <v>0</v>
      </c>
      <c r="V2094" s="31">
        <f t="shared" si="4874"/>
        <v>0</v>
      </c>
      <c r="W2094" s="31">
        <f t="shared" si="4875"/>
        <v>0</v>
      </c>
      <c r="X2094" s="31">
        <f t="shared" si="4876"/>
        <v>0</v>
      </c>
      <c r="Y2094" s="31">
        <f t="shared" si="4877"/>
        <v>0</v>
      </c>
      <c r="Z2094" s="31">
        <f t="shared" si="4878"/>
        <v>0</v>
      </c>
      <c r="AA2094" s="31">
        <f t="shared" si="4879"/>
        <v>0</v>
      </c>
      <c r="AB2094" s="31">
        <f t="shared" si="4880"/>
        <v>0</v>
      </c>
      <c r="AC2094" s="31">
        <f t="shared" si="4895"/>
        <v>55000</v>
      </c>
      <c r="AD2094" s="31">
        <f t="shared" si="4896"/>
        <v>0</v>
      </c>
      <c r="AE2094" s="31">
        <f t="shared" si="4897"/>
        <v>0</v>
      </c>
      <c r="AF2094" s="31">
        <f t="shared" si="4881"/>
        <v>0</v>
      </c>
      <c r="AG2094" s="31">
        <f t="shared" si="4898"/>
        <v>55000</v>
      </c>
      <c r="AH2094" s="31">
        <f t="shared" si="4899"/>
        <v>0</v>
      </c>
      <c r="AI2094" s="31">
        <f t="shared" si="4900"/>
        <v>0</v>
      </c>
      <c r="AJ2094" s="31">
        <f t="shared" si="4882"/>
        <v>0</v>
      </c>
      <c r="AK2094" s="31">
        <f t="shared" si="4883"/>
        <v>0</v>
      </c>
      <c r="AL2094" s="31">
        <f t="shared" si="4884"/>
        <v>0</v>
      </c>
      <c r="AM2094" s="31">
        <f t="shared" si="4885"/>
        <v>0</v>
      </c>
      <c r="AN2094" s="31">
        <f t="shared" si="4886"/>
        <v>0</v>
      </c>
      <c r="AO2094" s="31">
        <f t="shared" si="4887"/>
        <v>0</v>
      </c>
      <c r="AP2094" s="31">
        <f t="shared" si="4888"/>
        <v>0</v>
      </c>
      <c r="AQ2094" s="31">
        <f t="shared" si="4889"/>
        <v>0</v>
      </c>
      <c r="AR2094" s="31">
        <f t="shared" si="4890"/>
        <v>0</v>
      </c>
      <c r="AS2094" s="31">
        <f t="shared" si="4891"/>
        <v>55000</v>
      </c>
      <c r="AT2094" s="31">
        <f t="shared" si="4892"/>
        <v>0</v>
      </c>
      <c r="AU2094" s="31">
        <f t="shared" si="4893"/>
        <v>0</v>
      </c>
      <c r="AV2094" s="31">
        <f t="shared" si="4894"/>
        <v>0</v>
      </c>
      <c r="AW2094" s="32"/>
      <c r="AX2094" s="32"/>
      <c r="AY2094" s="1"/>
      <c r="AZ2094" s="1"/>
      <c r="BA2094" s="1"/>
      <c r="BB2094" s="1"/>
      <c r="BC2094" s="1"/>
      <c r="BD2094" s="1"/>
      <c r="BE2094" s="1"/>
    </row>
    <row r="2095" ht="31.5">
      <c r="A2095" s="29" t="s">
        <v>747</v>
      </c>
      <c r="B2095" s="29" t="s">
        <v>61</v>
      </c>
      <c r="C2095" s="29" t="s">
        <v>63</v>
      </c>
      <c r="D2095" s="15" t="s">
        <v>858</v>
      </c>
      <c r="E2095" s="29"/>
      <c r="F2095" s="30" t="s">
        <v>859</v>
      </c>
      <c r="G2095" s="31">
        <f t="shared" si="4862"/>
        <v>38000</v>
      </c>
      <c r="H2095" s="31">
        <f t="shared" si="4863"/>
        <v>0</v>
      </c>
      <c r="I2095" s="31">
        <f t="shared" si="4864"/>
        <v>0</v>
      </c>
      <c r="J2095" s="31">
        <f t="shared" si="4865"/>
        <v>0</v>
      </c>
      <c r="K2095" s="31">
        <f t="shared" si="4866"/>
        <v>0</v>
      </c>
      <c r="L2095" s="31">
        <f t="shared" si="4867"/>
        <v>0</v>
      </c>
      <c r="M2095" s="31">
        <f t="shared" si="4745"/>
        <v>38000</v>
      </c>
      <c r="N2095" s="31">
        <f t="shared" si="4746"/>
        <v>0</v>
      </c>
      <c r="O2095" s="31">
        <f t="shared" si="4747"/>
        <v>0</v>
      </c>
      <c r="P2095" s="31">
        <f t="shared" si="4868"/>
        <v>0</v>
      </c>
      <c r="Q2095" s="31">
        <f t="shared" si="4869"/>
        <v>0</v>
      </c>
      <c r="R2095" s="31">
        <f t="shared" si="4870"/>
        <v>17000</v>
      </c>
      <c r="S2095" s="31">
        <f t="shared" si="4871"/>
        <v>0</v>
      </c>
      <c r="T2095" s="31">
        <f t="shared" si="4872"/>
        <v>0</v>
      </c>
      <c r="U2095" s="31">
        <f t="shared" si="4873"/>
        <v>0</v>
      </c>
      <c r="V2095" s="31">
        <f t="shared" si="4874"/>
        <v>0</v>
      </c>
      <c r="W2095" s="31">
        <f t="shared" si="4875"/>
        <v>0</v>
      </c>
      <c r="X2095" s="31">
        <f t="shared" si="4876"/>
        <v>0</v>
      </c>
      <c r="Y2095" s="31">
        <f t="shared" si="4877"/>
        <v>0</v>
      </c>
      <c r="Z2095" s="31">
        <f t="shared" si="4878"/>
        <v>0</v>
      </c>
      <c r="AA2095" s="31">
        <f t="shared" si="4879"/>
        <v>0</v>
      </c>
      <c r="AB2095" s="31">
        <f t="shared" si="4880"/>
        <v>0</v>
      </c>
      <c r="AC2095" s="31">
        <f t="shared" si="4895"/>
        <v>55000</v>
      </c>
      <c r="AD2095" s="31">
        <f t="shared" si="4896"/>
        <v>0</v>
      </c>
      <c r="AE2095" s="31">
        <f t="shared" si="4897"/>
        <v>0</v>
      </c>
      <c r="AF2095" s="31">
        <f t="shared" si="4881"/>
        <v>0</v>
      </c>
      <c r="AG2095" s="31">
        <f t="shared" si="4898"/>
        <v>55000</v>
      </c>
      <c r="AH2095" s="31">
        <f t="shared" si="4899"/>
        <v>0</v>
      </c>
      <c r="AI2095" s="31">
        <f t="shared" si="4900"/>
        <v>0</v>
      </c>
      <c r="AJ2095" s="31">
        <f t="shared" si="4882"/>
        <v>0</v>
      </c>
      <c r="AK2095" s="31">
        <f t="shared" si="4883"/>
        <v>0</v>
      </c>
      <c r="AL2095" s="31">
        <f t="shared" si="4884"/>
        <v>0</v>
      </c>
      <c r="AM2095" s="31">
        <f t="shared" si="4885"/>
        <v>0</v>
      </c>
      <c r="AN2095" s="31">
        <f t="shared" si="4886"/>
        <v>0</v>
      </c>
      <c r="AO2095" s="31">
        <f t="shared" si="4887"/>
        <v>0</v>
      </c>
      <c r="AP2095" s="31">
        <f t="shared" si="4888"/>
        <v>0</v>
      </c>
      <c r="AQ2095" s="31">
        <f t="shared" si="4889"/>
        <v>0</v>
      </c>
      <c r="AR2095" s="31">
        <f t="shared" si="4890"/>
        <v>0</v>
      </c>
      <c r="AS2095" s="31">
        <f t="shared" si="4891"/>
        <v>55000</v>
      </c>
      <c r="AT2095" s="31">
        <f t="shared" si="4892"/>
        <v>0</v>
      </c>
      <c r="AU2095" s="31">
        <f t="shared" si="4893"/>
        <v>0</v>
      </c>
      <c r="AV2095" s="31">
        <f t="shared" si="4894"/>
        <v>0</v>
      </c>
      <c r="AW2095" s="32"/>
      <c r="AX2095" s="32"/>
      <c r="AY2095" s="1"/>
      <c r="AZ2095" s="1"/>
      <c r="BA2095" s="1"/>
      <c r="BB2095" s="1"/>
      <c r="BC2095" s="1"/>
      <c r="BD2095" s="1"/>
      <c r="BE2095" s="1"/>
    </row>
    <row r="2096" ht="31.5">
      <c r="A2096" s="29" t="s">
        <v>747</v>
      </c>
      <c r="B2096" s="29" t="s">
        <v>61</v>
      </c>
      <c r="C2096" s="29" t="s">
        <v>63</v>
      </c>
      <c r="D2096" s="15" t="s">
        <v>858</v>
      </c>
      <c r="E2096" s="29" t="s">
        <v>39</v>
      </c>
      <c r="F2096" s="30" t="s">
        <v>40</v>
      </c>
      <c r="G2096" s="31">
        <v>38000</v>
      </c>
      <c r="H2096" s="31"/>
      <c r="I2096" s="31"/>
      <c r="J2096" s="31"/>
      <c r="K2096" s="31"/>
      <c r="L2096" s="31"/>
      <c r="M2096" s="31">
        <f t="shared" si="4745"/>
        <v>38000</v>
      </c>
      <c r="N2096" s="31">
        <f t="shared" si="4746"/>
        <v>0</v>
      </c>
      <c r="O2096" s="31">
        <f t="shared" si="4747"/>
        <v>0</v>
      </c>
      <c r="P2096" s="31"/>
      <c r="Q2096" s="31"/>
      <c r="R2096" s="31">
        <v>17000</v>
      </c>
      <c r="S2096" s="31"/>
      <c r="T2096" s="31"/>
      <c r="U2096" s="31"/>
      <c r="V2096" s="31"/>
      <c r="W2096" s="31"/>
      <c r="X2096" s="31"/>
      <c r="Y2096" s="31"/>
      <c r="Z2096" s="31"/>
      <c r="AA2096" s="31"/>
      <c r="AB2096" s="31"/>
      <c r="AC2096" s="31">
        <f t="shared" si="4895"/>
        <v>55000</v>
      </c>
      <c r="AD2096" s="31">
        <f t="shared" si="4896"/>
        <v>0</v>
      </c>
      <c r="AE2096" s="31">
        <f t="shared" si="4897"/>
        <v>0</v>
      </c>
      <c r="AF2096" s="31"/>
      <c r="AG2096" s="31">
        <f t="shared" si="4898"/>
        <v>55000</v>
      </c>
      <c r="AH2096" s="31">
        <f t="shared" si="4899"/>
        <v>0</v>
      </c>
      <c r="AI2096" s="31">
        <f t="shared" si="4900"/>
        <v>0</v>
      </c>
      <c r="AJ2096" s="31"/>
      <c r="AK2096" s="31"/>
      <c r="AL2096" s="31"/>
      <c r="AM2096" s="31"/>
      <c r="AN2096" s="31"/>
      <c r="AO2096" s="31"/>
      <c r="AP2096" s="31"/>
      <c r="AQ2096" s="31"/>
      <c r="AR2096" s="31"/>
      <c r="AS2096" s="31">
        <f t="shared" si="4891"/>
        <v>55000</v>
      </c>
      <c r="AT2096" s="31">
        <f t="shared" si="4892"/>
        <v>0</v>
      </c>
      <c r="AU2096" s="31">
        <f t="shared" si="4893"/>
        <v>0</v>
      </c>
      <c r="AV2096" s="31"/>
      <c r="AW2096" s="32"/>
      <c r="AX2096" s="32"/>
      <c r="AY2096" s="1"/>
      <c r="AZ2096" s="1"/>
      <c r="BA2096" s="1"/>
      <c r="BB2096" s="1"/>
      <c r="BC2096" s="1"/>
      <c r="BD2096" s="1"/>
      <c r="BE2096" s="1"/>
    </row>
    <row r="2097">
      <c r="A2097" s="29" t="s">
        <v>747</v>
      </c>
      <c r="B2097" s="29" t="s">
        <v>61</v>
      </c>
      <c r="C2097" s="29" t="s">
        <v>63</v>
      </c>
      <c r="D2097" s="29" t="s">
        <v>67</v>
      </c>
      <c r="E2097" s="36"/>
      <c r="F2097" s="30" t="s">
        <v>34</v>
      </c>
      <c r="G2097" s="31">
        <f>G2098+G2110</f>
        <v>968103.10000000009</v>
      </c>
      <c r="H2097" s="31">
        <f>H2098+H2110</f>
        <v>1364678.1000000001</v>
      </c>
      <c r="I2097" s="31">
        <f>I2098+I2110</f>
        <v>1356513.3999999999</v>
      </c>
      <c r="J2097" s="31">
        <f>J2098+J2110</f>
        <v>-116037.704</v>
      </c>
      <c r="K2097" s="31">
        <f>K2098+K2110</f>
        <v>-7430.3999999999996</v>
      </c>
      <c r="L2097" s="31">
        <f>L2098+L2110</f>
        <v>0</v>
      </c>
      <c r="M2097" s="31">
        <f t="shared" si="4745"/>
        <v>852065.39600000007</v>
      </c>
      <c r="N2097" s="31">
        <f t="shared" si="4746"/>
        <v>1357247.7000000002</v>
      </c>
      <c r="O2097" s="31">
        <f t="shared" si="4747"/>
        <v>1356513.3999999999</v>
      </c>
      <c r="P2097" s="31">
        <f>P2098+P2110</f>
        <v>0</v>
      </c>
      <c r="Q2097" s="31">
        <f>Q2098+Q2110</f>
        <v>0</v>
      </c>
      <c r="R2097" s="31">
        <f>R2098+R2110</f>
        <v>-325.60000000000002</v>
      </c>
      <c r="S2097" s="31">
        <f>S2098+S2110</f>
        <v>-20000</v>
      </c>
      <c r="T2097" s="31">
        <f>T2098+T2110</f>
        <v>0</v>
      </c>
      <c r="U2097" s="31">
        <f>U2098+U2110</f>
        <v>0</v>
      </c>
      <c r="V2097" s="31">
        <f>V2098+V2110</f>
        <v>0</v>
      </c>
      <c r="W2097" s="31">
        <f>W2098+W2110</f>
        <v>0</v>
      </c>
      <c r="X2097" s="31">
        <f>X2098+X2110</f>
        <v>0</v>
      </c>
      <c r="Y2097" s="31">
        <f>Y2098+Y2110</f>
        <v>0</v>
      </c>
      <c r="Z2097" s="31">
        <f>Z2098+Z2110</f>
        <v>0</v>
      </c>
      <c r="AA2097" s="31">
        <f>AA2098+AA2110</f>
        <v>20000</v>
      </c>
      <c r="AB2097" s="31">
        <f>AB2098+AB2110</f>
        <v>0</v>
      </c>
      <c r="AC2097" s="31">
        <f t="shared" si="4895"/>
        <v>831739.79600000009</v>
      </c>
      <c r="AD2097" s="31">
        <f t="shared" si="4896"/>
        <v>1357247.7000000002</v>
      </c>
      <c r="AE2097" s="31">
        <f t="shared" si="4897"/>
        <v>1376513.3999999999</v>
      </c>
      <c r="AF2097" s="31">
        <f>AF2098+AF2110</f>
        <v>0</v>
      </c>
      <c r="AG2097" s="31">
        <f t="shared" si="4898"/>
        <v>831739.79600000009</v>
      </c>
      <c r="AH2097" s="31">
        <f t="shared" si="4899"/>
        <v>1357247.7000000002</v>
      </c>
      <c r="AI2097" s="31">
        <f t="shared" si="4900"/>
        <v>1376513.3999999999</v>
      </c>
      <c r="AJ2097" s="31">
        <f>AJ2098+AJ2110</f>
        <v>0</v>
      </c>
      <c r="AK2097" s="31">
        <f>AK2098+AK2110</f>
        <v>0</v>
      </c>
      <c r="AL2097" s="31">
        <f>AL2098+AL2110</f>
        <v>0</v>
      </c>
      <c r="AM2097" s="31">
        <f>AM2098+AM2110</f>
        <v>0</v>
      </c>
      <c r="AN2097" s="31">
        <f>AN2098+AN2110</f>
        <v>0</v>
      </c>
      <c r="AO2097" s="31">
        <f>AO2098+AO2110</f>
        <v>0</v>
      </c>
      <c r="AP2097" s="31">
        <f>AP2098+AP2110</f>
        <v>0</v>
      </c>
      <c r="AQ2097" s="31">
        <f>AQ2098+AQ2110</f>
        <v>0</v>
      </c>
      <c r="AR2097" s="31">
        <f>AR2098+AR2110</f>
        <v>0</v>
      </c>
      <c r="AS2097" s="31">
        <f t="shared" si="4891"/>
        <v>831739.79600000009</v>
      </c>
      <c r="AT2097" s="31">
        <f t="shared" si="4892"/>
        <v>1357247.7000000002</v>
      </c>
      <c r="AU2097" s="31">
        <f t="shared" si="4893"/>
        <v>1376513.3999999999</v>
      </c>
      <c r="AV2097" s="31">
        <f>AV2098+AV2110</f>
        <v>0</v>
      </c>
      <c r="AW2097" s="32"/>
      <c r="AX2097" s="32"/>
      <c r="AY2097" s="1"/>
      <c r="AZ2097" s="1"/>
      <c r="BA2097" s="1"/>
      <c r="BB2097" s="1"/>
      <c r="BC2097" s="1"/>
      <c r="BD2097" s="1"/>
      <c r="BE2097" s="1"/>
    </row>
    <row r="2098" ht="31.5">
      <c r="A2098" s="29" t="s">
        <v>747</v>
      </c>
      <c r="B2098" s="29" t="s">
        <v>61</v>
      </c>
      <c r="C2098" s="29" t="s">
        <v>63</v>
      </c>
      <c r="D2098" s="29" t="s">
        <v>68</v>
      </c>
      <c r="E2098" s="36"/>
      <c r="F2098" s="30" t="s">
        <v>69</v>
      </c>
      <c r="G2098" s="31">
        <f>G2102+G2099+G2104+G2106</f>
        <v>796018.20000000007</v>
      </c>
      <c r="H2098" s="31">
        <f>H2102+H2099+H2104+H2106</f>
        <v>1154793.2000000002</v>
      </c>
      <c r="I2098" s="31">
        <f>I2102+I2099+I2104+I2106</f>
        <v>1146628.5</v>
      </c>
      <c r="J2098" s="31">
        <f>J2102+J2099+J2104+J2106</f>
        <v>-116037.704</v>
      </c>
      <c r="K2098" s="31">
        <f>K2102+K2099+K2104+K2106</f>
        <v>-7430.3999999999996</v>
      </c>
      <c r="L2098" s="31">
        <f>L2102+L2099+L2104+L2106</f>
        <v>0</v>
      </c>
      <c r="M2098" s="31">
        <f t="shared" si="4745"/>
        <v>679980.49600000004</v>
      </c>
      <c r="N2098" s="31">
        <f t="shared" si="4746"/>
        <v>1147362.8000000003</v>
      </c>
      <c r="O2098" s="31">
        <f t="shared" si="4747"/>
        <v>1146628.5</v>
      </c>
      <c r="P2098" s="31">
        <f>P2102+P2099+P2104+P2106</f>
        <v>0</v>
      </c>
      <c r="Q2098" s="31">
        <f>Q2102+Q2099+Q2104+Q2106</f>
        <v>0</v>
      </c>
      <c r="R2098" s="31">
        <f>R2102+R2099+R2104+R2106</f>
        <v>0</v>
      </c>
      <c r="S2098" s="31">
        <f>S2102+S2099+S2104+S2106</f>
        <v>-20000</v>
      </c>
      <c r="T2098" s="31">
        <f>T2102+T2099+T2104+T2106</f>
        <v>0</v>
      </c>
      <c r="U2098" s="31">
        <f>U2102+U2099+U2104+U2106</f>
        <v>0</v>
      </c>
      <c r="V2098" s="31">
        <f>V2102+V2099+V2104+V2106</f>
        <v>0</v>
      </c>
      <c r="W2098" s="31">
        <f>W2102+W2099+W2104+W2106</f>
        <v>0</v>
      </c>
      <c r="X2098" s="31">
        <f>X2102+X2099+X2104+X2106</f>
        <v>0</v>
      </c>
      <c r="Y2098" s="31">
        <f>Y2102+Y2099+Y2104+Y2106</f>
        <v>0</v>
      </c>
      <c r="Z2098" s="31">
        <f>Z2102+Z2099+Z2104+Z2106</f>
        <v>0</v>
      </c>
      <c r="AA2098" s="31">
        <f>AA2102+AA2099+AA2104+AA2106</f>
        <v>20000</v>
      </c>
      <c r="AB2098" s="31">
        <f>AB2102+AB2099+AB2104+AB2106</f>
        <v>0</v>
      </c>
      <c r="AC2098" s="31">
        <f t="shared" si="4895"/>
        <v>659980.49600000004</v>
      </c>
      <c r="AD2098" s="31">
        <f t="shared" si="4896"/>
        <v>1147362.8000000003</v>
      </c>
      <c r="AE2098" s="31">
        <f t="shared" si="4897"/>
        <v>1166628.5</v>
      </c>
      <c r="AF2098" s="31">
        <f>AF2102+AF2099+AF2104+AF2106</f>
        <v>0</v>
      </c>
      <c r="AG2098" s="31">
        <f t="shared" si="4898"/>
        <v>659980.49600000004</v>
      </c>
      <c r="AH2098" s="31">
        <f t="shared" si="4899"/>
        <v>1147362.8000000003</v>
      </c>
      <c r="AI2098" s="31">
        <f t="shared" si="4900"/>
        <v>1166628.5</v>
      </c>
      <c r="AJ2098" s="31">
        <f>AJ2102+AJ2099+AJ2104+AJ2106+AJ2108</f>
        <v>0</v>
      </c>
      <c r="AK2098" s="31">
        <f>AK2102+AK2099+AK2104+AK2106+AK2108</f>
        <v>-1925</v>
      </c>
      <c r="AL2098" s="31">
        <f>AL2102+AL2099+AL2104+AL2106+AL2108</f>
        <v>0</v>
      </c>
      <c r="AM2098" s="31">
        <f>AM2102+AM2099+AM2104+AM2106+AM2108</f>
        <v>0</v>
      </c>
      <c r="AN2098" s="31">
        <f>AN2102+AN2099+AN2104+AN2106+AN2108</f>
        <v>0</v>
      </c>
      <c r="AO2098" s="31">
        <f>AO2102+AO2099+AO2104+AO2106+AO2108</f>
        <v>0</v>
      </c>
      <c r="AP2098" s="31">
        <f>AP2102+AP2099+AP2104+AP2106+AP2108</f>
        <v>0</v>
      </c>
      <c r="AQ2098" s="31">
        <f>AQ2102+AQ2099+AQ2104+AQ2106+AQ2108</f>
        <v>0</v>
      </c>
      <c r="AR2098" s="31">
        <f>AR2102+AR2099+AR2104+AR2106+AR2108</f>
        <v>0</v>
      </c>
      <c r="AS2098" s="31">
        <f t="shared" si="4891"/>
        <v>658055.49600000004</v>
      </c>
      <c r="AT2098" s="31">
        <f t="shared" si="4892"/>
        <v>1147362.8000000003</v>
      </c>
      <c r="AU2098" s="31">
        <f t="shared" si="4893"/>
        <v>1166628.5</v>
      </c>
      <c r="AV2098" s="31">
        <f>AV2102+AV2099+AV2104+AV2106+AV2108</f>
        <v>0</v>
      </c>
      <c r="AW2098" s="32"/>
      <c r="AX2098" s="32"/>
      <c r="AY2098" s="1"/>
      <c r="AZ2098" s="1"/>
      <c r="BA2098" s="1"/>
      <c r="BB2098" s="1"/>
      <c r="BC2098" s="1"/>
      <c r="BD2098" s="1"/>
      <c r="BE2098" s="1"/>
    </row>
    <row r="2099" ht="31.5">
      <c r="A2099" s="29" t="s">
        <v>747</v>
      </c>
      <c r="B2099" s="29" t="s">
        <v>61</v>
      </c>
      <c r="C2099" s="29" t="s">
        <v>63</v>
      </c>
      <c r="D2099" s="29" t="s">
        <v>860</v>
      </c>
      <c r="E2099" s="36"/>
      <c r="F2099" s="30" t="s">
        <v>861</v>
      </c>
      <c r="G2099" s="31">
        <f>G2100+G2101</f>
        <v>642834.80000000005</v>
      </c>
      <c r="H2099" s="31">
        <f>H2100+H2101</f>
        <v>971042.80000000005</v>
      </c>
      <c r="I2099" s="31">
        <f>I2100+I2101</f>
        <v>971042.79999999993</v>
      </c>
      <c r="J2099" s="31">
        <f>J2100+J2101</f>
        <v>-116037.704</v>
      </c>
      <c r="K2099" s="31">
        <f>K2100+K2101</f>
        <v>0</v>
      </c>
      <c r="L2099" s="31">
        <f>L2100+L2101</f>
        <v>0</v>
      </c>
      <c r="M2099" s="31">
        <f t="shared" si="4745"/>
        <v>526797.09600000002</v>
      </c>
      <c r="N2099" s="31">
        <f t="shared" si="4746"/>
        <v>971042.80000000005</v>
      </c>
      <c r="O2099" s="31">
        <f t="shared" si="4747"/>
        <v>971042.79999999993</v>
      </c>
      <c r="P2099" s="31">
        <f>P2100+P2101</f>
        <v>0</v>
      </c>
      <c r="Q2099" s="31">
        <f>Q2100+Q2101</f>
        <v>0</v>
      </c>
      <c r="R2099" s="31">
        <f>R2100+R2101</f>
        <v>0</v>
      </c>
      <c r="S2099" s="31">
        <f>S2100+S2101</f>
        <v>0</v>
      </c>
      <c r="T2099" s="31">
        <f>T2100+T2101</f>
        <v>0</v>
      </c>
      <c r="U2099" s="31">
        <f>U2100+U2101</f>
        <v>0</v>
      </c>
      <c r="V2099" s="31">
        <f>V2100+V2101</f>
        <v>0</v>
      </c>
      <c r="W2099" s="31">
        <f>W2100+W2101</f>
        <v>0</v>
      </c>
      <c r="X2099" s="31">
        <f>X2100+X2101</f>
        <v>0</v>
      </c>
      <c r="Y2099" s="31">
        <f>Y2100+Y2101</f>
        <v>0</v>
      </c>
      <c r="Z2099" s="31">
        <f>Z2100+Z2101</f>
        <v>0</v>
      </c>
      <c r="AA2099" s="31">
        <f>AA2100+AA2101</f>
        <v>0</v>
      </c>
      <c r="AB2099" s="31">
        <f>AB2100+AB2101</f>
        <v>0</v>
      </c>
      <c r="AC2099" s="31">
        <f t="shared" si="4895"/>
        <v>526797.09600000002</v>
      </c>
      <c r="AD2099" s="31">
        <f t="shared" si="4896"/>
        <v>971042.80000000005</v>
      </c>
      <c r="AE2099" s="31">
        <f t="shared" si="4897"/>
        <v>971042.79999999993</v>
      </c>
      <c r="AF2099" s="31">
        <f>AF2100+AF2101</f>
        <v>0</v>
      </c>
      <c r="AG2099" s="31">
        <f t="shared" si="4898"/>
        <v>526797.09600000002</v>
      </c>
      <c r="AH2099" s="31">
        <f t="shared" si="4899"/>
        <v>971042.80000000005</v>
      </c>
      <c r="AI2099" s="31">
        <f t="shared" si="4900"/>
        <v>971042.79999999993</v>
      </c>
      <c r="AJ2099" s="31">
        <f>AJ2100+AJ2101</f>
        <v>0</v>
      </c>
      <c r="AK2099" s="31">
        <f>AK2100+AK2101</f>
        <v>0</v>
      </c>
      <c r="AL2099" s="31">
        <f>AL2100+AL2101</f>
        <v>0</v>
      </c>
      <c r="AM2099" s="31">
        <f>AM2100+AM2101</f>
        <v>0</v>
      </c>
      <c r="AN2099" s="31">
        <f>AN2100+AN2101</f>
        <v>0</v>
      </c>
      <c r="AO2099" s="31">
        <f>AO2100+AO2101</f>
        <v>0</v>
      </c>
      <c r="AP2099" s="31">
        <f>AP2100+AP2101</f>
        <v>0</v>
      </c>
      <c r="AQ2099" s="31">
        <f>AQ2100+AQ2101</f>
        <v>0</v>
      </c>
      <c r="AR2099" s="31">
        <f>AR2100+AR2101</f>
        <v>0</v>
      </c>
      <c r="AS2099" s="31">
        <f t="shared" si="4891"/>
        <v>526797.09600000002</v>
      </c>
      <c r="AT2099" s="31">
        <f t="shared" si="4892"/>
        <v>971042.80000000005</v>
      </c>
      <c r="AU2099" s="31">
        <f t="shared" si="4893"/>
        <v>971042.79999999993</v>
      </c>
      <c r="AV2099" s="31">
        <f>AV2100+AV2101</f>
        <v>0</v>
      </c>
      <c r="AW2099" s="32"/>
      <c r="AX2099" s="32"/>
      <c r="AY2099" s="1"/>
      <c r="AZ2099" s="1"/>
      <c r="BA2099" s="1"/>
      <c r="BB2099" s="1"/>
      <c r="BC2099" s="1"/>
      <c r="BD2099" s="1"/>
      <c r="BE2099" s="1"/>
    </row>
    <row r="2100" ht="31.5">
      <c r="A2100" s="29" t="s">
        <v>747</v>
      </c>
      <c r="B2100" s="29" t="s">
        <v>61</v>
      </c>
      <c r="C2100" s="29" t="s">
        <v>63</v>
      </c>
      <c r="D2100" s="29" t="s">
        <v>860</v>
      </c>
      <c r="E2100" s="29" t="s">
        <v>39</v>
      </c>
      <c r="F2100" s="30" t="s">
        <v>40</v>
      </c>
      <c r="G2100" s="31">
        <v>642649.10000000009</v>
      </c>
      <c r="H2100" s="31">
        <v>970942.5</v>
      </c>
      <c r="I2100" s="31">
        <v>970982.69999999995</v>
      </c>
      <c r="J2100" s="33">
        <v>-116037.704</v>
      </c>
      <c r="K2100" s="31"/>
      <c r="L2100" s="31"/>
      <c r="M2100" s="31">
        <f t="shared" si="4745"/>
        <v>526611.39600000007</v>
      </c>
      <c r="N2100" s="31">
        <f t="shared" si="4746"/>
        <v>970942.5</v>
      </c>
      <c r="O2100" s="31">
        <f t="shared" si="4747"/>
        <v>970982.69999999995</v>
      </c>
      <c r="P2100" s="31"/>
      <c r="Q2100" s="31"/>
      <c r="R2100" s="31"/>
      <c r="S2100" s="31"/>
      <c r="T2100" s="31"/>
      <c r="U2100" s="31"/>
      <c r="V2100" s="31"/>
      <c r="W2100" s="31"/>
      <c r="X2100" s="31"/>
      <c r="Y2100" s="31"/>
      <c r="Z2100" s="31"/>
      <c r="AA2100" s="31"/>
      <c r="AB2100" s="31"/>
      <c r="AC2100" s="31">
        <f t="shared" si="4895"/>
        <v>526611.39600000007</v>
      </c>
      <c r="AD2100" s="31">
        <f t="shared" si="4896"/>
        <v>970942.5</v>
      </c>
      <c r="AE2100" s="31">
        <f t="shared" si="4897"/>
        <v>970982.69999999995</v>
      </c>
      <c r="AF2100" s="31"/>
      <c r="AG2100" s="31">
        <f t="shared" si="4898"/>
        <v>526611.39600000007</v>
      </c>
      <c r="AH2100" s="31">
        <f t="shared" si="4899"/>
        <v>970942.5</v>
      </c>
      <c r="AI2100" s="31">
        <f t="shared" si="4900"/>
        <v>970982.69999999995</v>
      </c>
      <c r="AJ2100" s="31"/>
      <c r="AK2100" s="31"/>
      <c r="AL2100" s="31"/>
      <c r="AM2100" s="31"/>
      <c r="AN2100" s="31"/>
      <c r="AO2100" s="31"/>
      <c r="AP2100" s="31"/>
      <c r="AQ2100" s="31"/>
      <c r="AR2100" s="31"/>
      <c r="AS2100" s="31">
        <f t="shared" si="4891"/>
        <v>526611.39600000007</v>
      </c>
      <c r="AT2100" s="31">
        <f t="shared" si="4892"/>
        <v>970942.5</v>
      </c>
      <c r="AU2100" s="31">
        <f t="shared" si="4893"/>
        <v>970982.69999999995</v>
      </c>
      <c r="AV2100" s="31"/>
      <c r="AW2100" s="32"/>
      <c r="AX2100" s="32">
        <v>48</v>
      </c>
      <c r="AY2100" s="1"/>
      <c r="AZ2100" s="1"/>
      <c r="BA2100" s="1"/>
      <c r="BB2100" s="1"/>
      <c r="BC2100" s="1"/>
      <c r="BD2100" s="1"/>
      <c r="BE2100" s="1"/>
    </row>
    <row r="2101">
      <c r="A2101" s="29" t="s">
        <v>747</v>
      </c>
      <c r="B2101" s="29" t="s">
        <v>61</v>
      </c>
      <c r="C2101" s="29" t="s">
        <v>63</v>
      </c>
      <c r="D2101" s="29" t="s">
        <v>860</v>
      </c>
      <c r="E2101" s="29" t="s">
        <v>41</v>
      </c>
      <c r="F2101" s="30" t="s">
        <v>42</v>
      </c>
      <c r="G2101" s="31">
        <v>185.69999999999999</v>
      </c>
      <c r="H2101" s="31">
        <v>100.3</v>
      </c>
      <c r="I2101" s="31">
        <v>60.100000000000001</v>
      </c>
      <c r="J2101" s="31"/>
      <c r="K2101" s="31"/>
      <c r="L2101" s="31"/>
      <c r="M2101" s="31">
        <f t="shared" si="4745"/>
        <v>185.69999999999999</v>
      </c>
      <c r="N2101" s="31">
        <f t="shared" si="4746"/>
        <v>100.3</v>
      </c>
      <c r="O2101" s="31">
        <f t="shared" si="4747"/>
        <v>60.100000000000001</v>
      </c>
      <c r="P2101" s="31"/>
      <c r="Q2101" s="31"/>
      <c r="R2101" s="31"/>
      <c r="S2101" s="31"/>
      <c r="T2101" s="31"/>
      <c r="U2101" s="31"/>
      <c r="V2101" s="31"/>
      <c r="W2101" s="31"/>
      <c r="X2101" s="31"/>
      <c r="Y2101" s="31"/>
      <c r="Z2101" s="31"/>
      <c r="AA2101" s="31"/>
      <c r="AB2101" s="31"/>
      <c r="AC2101" s="31">
        <f t="shared" si="4895"/>
        <v>185.69999999999999</v>
      </c>
      <c r="AD2101" s="31">
        <f t="shared" si="4896"/>
        <v>100.3</v>
      </c>
      <c r="AE2101" s="31">
        <f t="shared" si="4897"/>
        <v>60.100000000000001</v>
      </c>
      <c r="AF2101" s="31"/>
      <c r="AG2101" s="31">
        <f t="shared" si="4898"/>
        <v>185.69999999999999</v>
      </c>
      <c r="AH2101" s="31">
        <f t="shared" si="4899"/>
        <v>100.3</v>
      </c>
      <c r="AI2101" s="31">
        <f t="shared" si="4900"/>
        <v>60.100000000000001</v>
      </c>
      <c r="AJ2101" s="31"/>
      <c r="AK2101" s="31"/>
      <c r="AL2101" s="31"/>
      <c r="AM2101" s="31"/>
      <c r="AN2101" s="31"/>
      <c r="AO2101" s="31"/>
      <c r="AP2101" s="31"/>
      <c r="AQ2101" s="31"/>
      <c r="AR2101" s="31"/>
      <c r="AS2101" s="31">
        <f t="shared" si="4891"/>
        <v>185.69999999999999</v>
      </c>
      <c r="AT2101" s="31">
        <f t="shared" si="4892"/>
        <v>100.3</v>
      </c>
      <c r="AU2101" s="31">
        <f t="shared" si="4893"/>
        <v>60.100000000000001</v>
      </c>
      <c r="AV2101" s="31"/>
      <c r="AW2101" s="32"/>
      <c r="AX2101" s="32"/>
      <c r="AY2101" s="1"/>
      <c r="AZ2101" s="1"/>
      <c r="BA2101" s="1"/>
      <c r="BB2101" s="1"/>
      <c r="BC2101" s="1"/>
      <c r="BD2101" s="1"/>
      <c r="BE2101" s="1"/>
    </row>
    <row r="2102" ht="31.5">
      <c r="A2102" s="29" t="s">
        <v>747</v>
      </c>
      <c r="B2102" s="29" t="s">
        <v>61</v>
      </c>
      <c r="C2102" s="29" t="s">
        <v>63</v>
      </c>
      <c r="D2102" s="15" t="s">
        <v>862</v>
      </c>
      <c r="E2102" s="36"/>
      <c r="F2102" s="30" t="s">
        <v>863</v>
      </c>
      <c r="G2102" s="31">
        <f>G2103</f>
        <v>54362.099999999999</v>
      </c>
      <c r="H2102" s="31">
        <f>H2103</f>
        <v>54362.099999999999</v>
      </c>
      <c r="I2102" s="31">
        <f>I2103</f>
        <v>54362.099999999999</v>
      </c>
      <c r="J2102" s="31">
        <f>J2103</f>
        <v>0</v>
      </c>
      <c r="K2102" s="31">
        <f>K2103</f>
        <v>0</v>
      </c>
      <c r="L2102" s="31">
        <f>L2103</f>
        <v>0</v>
      </c>
      <c r="M2102" s="31">
        <f t="shared" si="4745"/>
        <v>54362.099999999999</v>
      </c>
      <c r="N2102" s="31">
        <f t="shared" si="4746"/>
        <v>54362.099999999999</v>
      </c>
      <c r="O2102" s="31">
        <f t="shared" si="4747"/>
        <v>54362.099999999999</v>
      </c>
      <c r="P2102" s="31">
        <f>P2103</f>
        <v>0</v>
      </c>
      <c r="Q2102" s="31">
        <f>Q2103</f>
        <v>0</v>
      </c>
      <c r="R2102" s="31">
        <f>R2103</f>
        <v>0</v>
      </c>
      <c r="S2102" s="31">
        <f>S2103</f>
        <v>0</v>
      </c>
      <c r="T2102" s="31">
        <f>T2103</f>
        <v>0</v>
      </c>
      <c r="U2102" s="31">
        <f>U2103</f>
        <v>0</v>
      </c>
      <c r="V2102" s="31">
        <f>V2103</f>
        <v>0</v>
      </c>
      <c r="W2102" s="31">
        <f>W2103</f>
        <v>0</v>
      </c>
      <c r="X2102" s="31">
        <f>X2103</f>
        <v>0</v>
      </c>
      <c r="Y2102" s="31">
        <f>Y2103</f>
        <v>0</v>
      </c>
      <c r="Z2102" s="31">
        <f>Z2103</f>
        <v>0</v>
      </c>
      <c r="AA2102" s="31">
        <f>AA2103</f>
        <v>0</v>
      </c>
      <c r="AB2102" s="31">
        <f>AB2103</f>
        <v>0</v>
      </c>
      <c r="AC2102" s="31">
        <f t="shared" si="4895"/>
        <v>54362.099999999999</v>
      </c>
      <c r="AD2102" s="31">
        <f t="shared" si="4896"/>
        <v>54362.099999999999</v>
      </c>
      <c r="AE2102" s="31">
        <f t="shared" si="4897"/>
        <v>54362.099999999999</v>
      </c>
      <c r="AF2102" s="31">
        <f>AF2103</f>
        <v>0</v>
      </c>
      <c r="AG2102" s="31">
        <f t="shared" si="4898"/>
        <v>54362.099999999999</v>
      </c>
      <c r="AH2102" s="31">
        <f t="shared" si="4899"/>
        <v>54362.099999999999</v>
      </c>
      <c r="AI2102" s="31">
        <f t="shared" si="4900"/>
        <v>54362.099999999999</v>
      </c>
      <c r="AJ2102" s="31">
        <f>AJ2103</f>
        <v>0</v>
      </c>
      <c r="AK2102" s="31">
        <f>AK2103</f>
        <v>-6375.2370000000001</v>
      </c>
      <c r="AL2102" s="31">
        <f>AL2103</f>
        <v>0</v>
      </c>
      <c r="AM2102" s="31">
        <f>AM2103</f>
        <v>0</v>
      </c>
      <c r="AN2102" s="31">
        <f>AN2103</f>
        <v>0</v>
      </c>
      <c r="AO2102" s="31">
        <f>AO2103</f>
        <v>0</v>
      </c>
      <c r="AP2102" s="31">
        <f>AP2103</f>
        <v>0</v>
      </c>
      <c r="AQ2102" s="31">
        <f>AQ2103</f>
        <v>0</v>
      </c>
      <c r="AR2102" s="31">
        <f>AR2103</f>
        <v>0</v>
      </c>
      <c r="AS2102" s="31">
        <f t="shared" si="4891"/>
        <v>47986.862999999998</v>
      </c>
      <c r="AT2102" s="31">
        <f t="shared" si="4892"/>
        <v>54362.099999999999</v>
      </c>
      <c r="AU2102" s="31">
        <f t="shared" si="4893"/>
        <v>54362.099999999999</v>
      </c>
      <c r="AV2102" s="31">
        <f>AV2103</f>
        <v>0</v>
      </c>
      <c r="AW2102" s="32"/>
      <c r="AX2102" s="32"/>
      <c r="AY2102" s="1"/>
      <c r="AZ2102" s="1"/>
      <c r="BA2102" s="1"/>
      <c r="BB2102" s="1"/>
      <c r="BC2102" s="1"/>
      <c r="BD2102" s="1"/>
      <c r="BE2102" s="1"/>
    </row>
    <row r="2103" ht="31.5">
      <c r="A2103" s="29" t="s">
        <v>747</v>
      </c>
      <c r="B2103" s="29" t="s">
        <v>61</v>
      </c>
      <c r="C2103" s="29" t="s">
        <v>63</v>
      </c>
      <c r="D2103" s="15" t="s">
        <v>862</v>
      </c>
      <c r="E2103" s="29" t="s">
        <v>39</v>
      </c>
      <c r="F2103" s="30" t="s">
        <v>40</v>
      </c>
      <c r="G2103" s="31">
        <v>54362.099999999999</v>
      </c>
      <c r="H2103" s="31">
        <v>54362.099999999999</v>
      </c>
      <c r="I2103" s="31">
        <v>54362.099999999999</v>
      </c>
      <c r="J2103" s="31"/>
      <c r="K2103" s="31"/>
      <c r="L2103" s="31"/>
      <c r="M2103" s="31">
        <f t="shared" si="4745"/>
        <v>54362.099999999999</v>
      </c>
      <c r="N2103" s="31">
        <f t="shared" si="4746"/>
        <v>54362.099999999999</v>
      </c>
      <c r="O2103" s="31">
        <f t="shared" si="4747"/>
        <v>54362.099999999999</v>
      </c>
      <c r="P2103" s="31"/>
      <c r="Q2103" s="31"/>
      <c r="R2103" s="31"/>
      <c r="S2103" s="31"/>
      <c r="T2103" s="31"/>
      <c r="U2103" s="31"/>
      <c r="V2103" s="31"/>
      <c r="W2103" s="31"/>
      <c r="X2103" s="31"/>
      <c r="Y2103" s="31"/>
      <c r="Z2103" s="31"/>
      <c r="AA2103" s="31"/>
      <c r="AB2103" s="31"/>
      <c r="AC2103" s="31">
        <f t="shared" si="4895"/>
        <v>54362.099999999999</v>
      </c>
      <c r="AD2103" s="31">
        <f t="shared" si="4896"/>
        <v>54362.099999999999</v>
      </c>
      <c r="AE2103" s="31">
        <f t="shared" si="4897"/>
        <v>54362.099999999999</v>
      </c>
      <c r="AF2103" s="31"/>
      <c r="AG2103" s="31">
        <f t="shared" si="4898"/>
        <v>54362.099999999999</v>
      </c>
      <c r="AH2103" s="31">
        <f t="shared" si="4899"/>
        <v>54362.099999999999</v>
      </c>
      <c r="AI2103" s="31">
        <f t="shared" si="4900"/>
        <v>54362.099999999999</v>
      </c>
      <c r="AJ2103" s="31"/>
      <c r="AK2103" s="31">
        <v>-6375.2370000000001</v>
      </c>
      <c r="AL2103" s="31"/>
      <c r="AM2103" s="31"/>
      <c r="AN2103" s="31"/>
      <c r="AO2103" s="31"/>
      <c r="AP2103" s="31"/>
      <c r="AQ2103" s="31"/>
      <c r="AR2103" s="31"/>
      <c r="AS2103" s="31">
        <f t="shared" si="4891"/>
        <v>47986.862999999998</v>
      </c>
      <c r="AT2103" s="31">
        <f t="shared" si="4892"/>
        <v>54362.099999999999</v>
      </c>
      <c r="AU2103" s="31">
        <f t="shared" si="4893"/>
        <v>54362.099999999999</v>
      </c>
      <c r="AV2103" s="31"/>
      <c r="AW2103" s="32"/>
      <c r="AX2103" s="32"/>
      <c r="AY2103" s="1"/>
      <c r="AZ2103" s="1"/>
      <c r="BA2103" s="1"/>
      <c r="BB2103" s="1"/>
      <c r="BC2103" s="1"/>
      <c r="BD2103" s="1"/>
      <c r="BE2103" s="1"/>
    </row>
    <row r="2104" ht="31.5">
      <c r="A2104" s="29" t="s">
        <v>747</v>
      </c>
      <c r="B2104" s="29" t="s">
        <v>61</v>
      </c>
      <c r="C2104" s="29" t="s">
        <v>63</v>
      </c>
      <c r="D2104" s="29" t="s">
        <v>864</v>
      </c>
      <c r="E2104" s="36"/>
      <c r="F2104" s="30" t="s">
        <v>865</v>
      </c>
      <c r="G2104" s="31">
        <f>G2105</f>
        <v>83099.700000000012</v>
      </c>
      <c r="H2104" s="31">
        <f>H2105</f>
        <v>123099.7</v>
      </c>
      <c r="I2104" s="31">
        <f>I2105</f>
        <v>114935</v>
      </c>
      <c r="J2104" s="31">
        <f>J2105</f>
        <v>0</v>
      </c>
      <c r="K2104" s="31">
        <f>K2105</f>
        <v>-7430.3999999999996</v>
      </c>
      <c r="L2104" s="31">
        <f>L2105</f>
        <v>0</v>
      </c>
      <c r="M2104" s="31">
        <f t="shared" si="4745"/>
        <v>83099.700000000012</v>
      </c>
      <c r="N2104" s="31">
        <f t="shared" si="4746"/>
        <v>115669.3</v>
      </c>
      <c r="O2104" s="31">
        <f t="shared" si="4747"/>
        <v>114935</v>
      </c>
      <c r="P2104" s="31">
        <f>P2105</f>
        <v>0</v>
      </c>
      <c r="Q2104" s="31">
        <f>Q2105</f>
        <v>0</v>
      </c>
      <c r="R2104" s="31">
        <f>R2105</f>
        <v>0</v>
      </c>
      <c r="S2104" s="31">
        <f>S2105</f>
        <v>-20000</v>
      </c>
      <c r="T2104" s="31">
        <f>T2105</f>
        <v>0</v>
      </c>
      <c r="U2104" s="31">
        <f>U2105</f>
        <v>0</v>
      </c>
      <c r="V2104" s="31">
        <f>V2105</f>
        <v>0</v>
      </c>
      <c r="W2104" s="31">
        <f>W2105</f>
        <v>0</v>
      </c>
      <c r="X2104" s="31">
        <f>X2105</f>
        <v>0</v>
      </c>
      <c r="Y2104" s="31">
        <f>Y2105</f>
        <v>0</v>
      </c>
      <c r="Z2104" s="31">
        <f>Z2105</f>
        <v>0</v>
      </c>
      <c r="AA2104" s="31">
        <f>AA2105</f>
        <v>20000</v>
      </c>
      <c r="AB2104" s="31">
        <f>AB2105</f>
        <v>0</v>
      </c>
      <c r="AC2104" s="31">
        <f t="shared" si="4895"/>
        <v>63099.700000000012</v>
      </c>
      <c r="AD2104" s="31">
        <f t="shared" si="4896"/>
        <v>115669.3</v>
      </c>
      <c r="AE2104" s="31">
        <f t="shared" si="4897"/>
        <v>134935</v>
      </c>
      <c r="AF2104" s="31">
        <f>AF2105</f>
        <v>0</v>
      </c>
      <c r="AG2104" s="31">
        <f t="shared" si="4898"/>
        <v>63099.700000000012</v>
      </c>
      <c r="AH2104" s="31">
        <f t="shared" si="4899"/>
        <v>115669.3</v>
      </c>
      <c r="AI2104" s="31">
        <f t="shared" si="4900"/>
        <v>134935</v>
      </c>
      <c r="AJ2104" s="31">
        <f>AJ2105</f>
        <v>0</v>
      </c>
      <c r="AK2104" s="31">
        <f>AK2105</f>
        <v>0</v>
      </c>
      <c r="AL2104" s="31">
        <f>AL2105</f>
        <v>0</v>
      </c>
      <c r="AM2104" s="31">
        <f>AM2105</f>
        <v>0</v>
      </c>
      <c r="AN2104" s="31">
        <f>AN2105</f>
        <v>0</v>
      </c>
      <c r="AO2104" s="31">
        <f>AO2105</f>
        <v>0</v>
      </c>
      <c r="AP2104" s="31">
        <f>AP2105</f>
        <v>0</v>
      </c>
      <c r="AQ2104" s="31">
        <f>AQ2105</f>
        <v>0</v>
      </c>
      <c r="AR2104" s="31">
        <f>AR2105</f>
        <v>0</v>
      </c>
      <c r="AS2104" s="31">
        <f t="shared" si="4891"/>
        <v>63099.700000000012</v>
      </c>
      <c r="AT2104" s="31">
        <f t="shared" si="4892"/>
        <v>115669.3</v>
      </c>
      <c r="AU2104" s="31">
        <f t="shared" si="4893"/>
        <v>134935</v>
      </c>
      <c r="AV2104" s="31">
        <f>AV2105</f>
        <v>0</v>
      </c>
      <c r="AW2104" s="32"/>
      <c r="AX2104" s="32"/>
      <c r="AY2104" s="1"/>
      <c r="AZ2104" s="1"/>
      <c r="BA2104" s="1"/>
      <c r="BB2104" s="1"/>
      <c r="BC2104" s="1"/>
      <c r="BD2104" s="1"/>
      <c r="BE2104" s="1"/>
    </row>
    <row r="2105" ht="31.5">
      <c r="A2105" s="29" t="s">
        <v>747</v>
      </c>
      <c r="B2105" s="29" t="s">
        <v>61</v>
      </c>
      <c r="C2105" s="29" t="s">
        <v>63</v>
      </c>
      <c r="D2105" s="29" t="s">
        <v>864</v>
      </c>
      <c r="E2105" s="29" t="s">
        <v>39</v>
      </c>
      <c r="F2105" s="30" t="s">
        <v>40</v>
      </c>
      <c r="G2105" s="31">
        <v>83099.700000000012</v>
      </c>
      <c r="H2105" s="31">
        <v>123099.7</v>
      </c>
      <c r="I2105" s="31">
        <v>114935</v>
      </c>
      <c r="J2105" s="31"/>
      <c r="K2105" s="33">
        <v>-7430.3999999999996</v>
      </c>
      <c r="L2105" s="31"/>
      <c r="M2105" s="31">
        <f t="shared" ref="M2105:M2168" si="4901">G2105+J2105</f>
        <v>83099.700000000012</v>
      </c>
      <c r="N2105" s="31">
        <f t="shared" ref="N2105:N2168" si="4902">H2105+K2105</f>
        <v>115669.3</v>
      </c>
      <c r="O2105" s="31">
        <f t="shared" ref="O2105:O2168" si="4903">I2105+L2105</f>
        <v>114935</v>
      </c>
      <c r="P2105" s="31"/>
      <c r="Q2105" s="31"/>
      <c r="R2105" s="31"/>
      <c r="S2105" s="31">
        <v>-20000</v>
      </c>
      <c r="T2105" s="31"/>
      <c r="U2105" s="31"/>
      <c r="V2105" s="31"/>
      <c r="W2105" s="31"/>
      <c r="X2105" s="31"/>
      <c r="Y2105" s="31"/>
      <c r="Z2105" s="31"/>
      <c r="AA2105" s="31">
        <v>20000</v>
      </c>
      <c r="AB2105" s="31"/>
      <c r="AC2105" s="31">
        <f t="shared" si="4895"/>
        <v>63099.700000000012</v>
      </c>
      <c r="AD2105" s="31">
        <f t="shared" si="4896"/>
        <v>115669.3</v>
      </c>
      <c r="AE2105" s="31">
        <f t="shared" si="4897"/>
        <v>134935</v>
      </c>
      <c r="AF2105" s="31"/>
      <c r="AG2105" s="31">
        <f t="shared" si="4898"/>
        <v>63099.700000000012</v>
      </c>
      <c r="AH2105" s="31">
        <f t="shared" si="4899"/>
        <v>115669.3</v>
      </c>
      <c r="AI2105" s="31">
        <f t="shared" si="4900"/>
        <v>134935</v>
      </c>
      <c r="AJ2105" s="31"/>
      <c r="AK2105" s="31"/>
      <c r="AL2105" s="31"/>
      <c r="AM2105" s="31"/>
      <c r="AN2105" s="31"/>
      <c r="AO2105" s="31"/>
      <c r="AP2105" s="31"/>
      <c r="AQ2105" s="31"/>
      <c r="AR2105" s="31"/>
      <c r="AS2105" s="31">
        <f t="shared" si="4891"/>
        <v>63099.700000000012</v>
      </c>
      <c r="AT2105" s="31">
        <f t="shared" si="4892"/>
        <v>115669.3</v>
      </c>
      <c r="AU2105" s="31">
        <f t="shared" si="4893"/>
        <v>134935</v>
      </c>
      <c r="AV2105" s="31"/>
      <c r="AW2105" s="32"/>
      <c r="AX2105" s="32">
        <v>8</v>
      </c>
      <c r="AY2105" s="1"/>
      <c r="AZ2105" s="1"/>
      <c r="BA2105" s="1"/>
      <c r="BB2105" s="1"/>
      <c r="BC2105" s="1"/>
      <c r="BD2105" s="1"/>
      <c r="BE2105" s="1"/>
    </row>
    <row r="2106" ht="31.5">
      <c r="A2106" s="29" t="s">
        <v>747</v>
      </c>
      <c r="B2106" s="29" t="s">
        <v>61</v>
      </c>
      <c r="C2106" s="29" t="s">
        <v>63</v>
      </c>
      <c r="D2106" s="29" t="s">
        <v>866</v>
      </c>
      <c r="E2106" s="36"/>
      <c r="F2106" s="30" t="s">
        <v>867</v>
      </c>
      <c r="G2106" s="31">
        <f>G2107</f>
        <v>15721.6</v>
      </c>
      <c r="H2106" s="31">
        <f>H2107</f>
        <v>6288.6000000000004</v>
      </c>
      <c r="I2106" s="31">
        <f>I2107</f>
        <v>6288.6000000000004</v>
      </c>
      <c r="J2106" s="31">
        <f>J2107</f>
        <v>0</v>
      </c>
      <c r="K2106" s="31">
        <f>K2107</f>
        <v>0</v>
      </c>
      <c r="L2106" s="31">
        <f>L2107</f>
        <v>0</v>
      </c>
      <c r="M2106" s="31">
        <f t="shared" si="4901"/>
        <v>15721.6</v>
      </c>
      <c r="N2106" s="31">
        <f t="shared" si="4902"/>
        <v>6288.6000000000004</v>
      </c>
      <c r="O2106" s="31">
        <f t="shared" si="4903"/>
        <v>6288.6000000000004</v>
      </c>
      <c r="P2106" s="31">
        <f>P2107</f>
        <v>0</v>
      </c>
      <c r="Q2106" s="31">
        <f>Q2107</f>
        <v>0</v>
      </c>
      <c r="R2106" s="31">
        <f>R2107</f>
        <v>0</v>
      </c>
      <c r="S2106" s="31">
        <f>S2107</f>
        <v>0</v>
      </c>
      <c r="T2106" s="31">
        <f>T2107</f>
        <v>0</v>
      </c>
      <c r="U2106" s="31">
        <f>U2107</f>
        <v>0</v>
      </c>
      <c r="V2106" s="31">
        <f>V2107</f>
        <v>0</v>
      </c>
      <c r="W2106" s="31">
        <f>W2107</f>
        <v>0</v>
      </c>
      <c r="X2106" s="31">
        <f>X2107</f>
        <v>0</v>
      </c>
      <c r="Y2106" s="31">
        <f>Y2107</f>
        <v>0</v>
      </c>
      <c r="Z2106" s="31">
        <f>Z2107</f>
        <v>0</v>
      </c>
      <c r="AA2106" s="31">
        <f>AA2107</f>
        <v>0</v>
      </c>
      <c r="AB2106" s="31">
        <f>AB2107</f>
        <v>0</v>
      </c>
      <c r="AC2106" s="31">
        <f t="shared" si="4895"/>
        <v>15721.6</v>
      </c>
      <c r="AD2106" s="31">
        <f t="shared" si="4896"/>
        <v>6288.6000000000004</v>
      </c>
      <c r="AE2106" s="31">
        <f t="shared" si="4897"/>
        <v>6288.6000000000004</v>
      </c>
      <c r="AF2106" s="31">
        <f>AF2107</f>
        <v>0</v>
      </c>
      <c r="AG2106" s="31">
        <f t="shared" si="4898"/>
        <v>15721.6</v>
      </c>
      <c r="AH2106" s="31">
        <f t="shared" si="4899"/>
        <v>6288.6000000000004</v>
      </c>
      <c r="AI2106" s="31">
        <f t="shared" si="4900"/>
        <v>6288.6000000000004</v>
      </c>
      <c r="AJ2106" s="31">
        <f>AJ2107</f>
        <v>0</v>
      </c>
      <c r="AK2106" s="31">
        <f>AK2107</f>
        <v>0</v>
      </c>
      <c r="AL2106" s="31">
        <f>AL2107</f>
        <v>0</v>
      </c>
      <c r="AM2106" s="31">
        <f>AM2107</f>
        <v>0</v>
      </c>
      <c r="AN2106" s="31">
        <f>AN2107</f>
        <v>0</v>
      </c>
      <c r="AO2106" s="31">
        <f>AO2107</f>
        <v>0</v>
      </c>
      <c r="AP2106" s="31">
        <f>AP2107</f>
        <v>0</v>
      </c>
      <c r="AQ2106" s="31">
        <f>AQ2107</f>
        <v>0</v>
      </c>
      <c r="AR2106" s="31">
        <f>AR2107</f>
        <v>0</v>
      </c>
      <c r="AS2106" s="31">
        <f t="shared" si="4891"/>
        <v>15721.6</v>
      </c>
      <c r="AT2106" s="31">
        <f t="shared" si="4892"/>
        <v>6288.6000000000004</v>
      </c>
      <c r="AU2106" s="31">
        <f t="shared" si="4893"/>
        <v>6288.6000000000004</v>
      </c>
      <c r="AV2106" s="31">
        <f>AV2107</f>
        <v>0</v>
      </c>
      <c r="AW2106" s="32"/>
      <c r="AX2106" s="32"/>
      <c r="AY2106" s="1"/>
      <c r="AZ2106" s="1"/>
      <c r="BA2106" s="1"/>
      <c r="BB2106" s="1"/>
      <c r="BC2106" s="1"/>
      <c r="BD2106" s="1"/>
      <c r="BE2106" s="1"/>
    </row>
    <row r="2107" ht="31.5">
      <c r="A2107" s="29" t="s">
        <v>747</v>
      </c>
      <c r="B2107" s="29" t="s">
        <v>61</v>
      </c>
      <c r="C2107" s="29" t="s">
        <v>63</v>
      </c>
      <c r="D2107" s="29" t="s">
        <v>866</v>
      </c>
      <c r="E2107" s="29" t="s">
        <v>39</v>
      </c>
      <c r="F2107" s="30" t="s">
        <v>40</v>
      </c>
      <c r="G2107" s="31">
        <v>15721.6</v>
      </c>
      <c r="H2107" s="31">
        <v>6288.6000000000004</v>
      </c>
      <c r="I2107" s="31">
        <v>6288.6000000000004</v>
      </c>
      <c r="J2107" s="31"/>
      <c r="K2107" s="31"/>
      <c r="L2107" s="31"/>
      <c r="M2107" s="31">
        <f t="shared" si="4901"/>
        <v>15721.6</v>
      </c>
      <c r="N2107" s="31">
        <f t="shared" si="4902"/>
        <v>6288.6000000000004</v>
      </c>
      <c r="O2107" s="31">
        <f t="shared" si="4903"/>
        <v>6288.6000000000004</v>
      </c>
      <c r="P2107" s="31"/>
      <c r="Q2107" s="31"/>
      <c r="R2107" s="31"/>
      <c r="S2107" s="31"/>
      <c r="T2107" s="31"/>
      <c r="U2107" s="31"/>
      <c r="V2107" s="31"/>
      <c r="W2107" s="31"/>
      <c r="X2107" s="31"/>
      <c r="Y2107" s="31"/>
      <c r="Z2107" s="31"/>
      <c r="AA2107" s="31"/>
      <c r="AB2107" s="31"/>
      <c r="AC2107" s="31">
        <f t="shared" si="4895"/>
        <v>15721.6</v>
      </c>
      <c r="AD2107" s="31">
        <f t="shared" si="4896"/>
        <v>6288.6000000000004</v>
      </c>
      <c r="AE2107" s="31">
        <f t="shared" si="4897"/>
        <v>6288.6000000000004</v>
      </c>
      <c r="AF2107" s="31"/>
      <c r="AG2107" s="31">
        <f t="shared" si="4898"/>
        <v>15721.6</v>
      </c>
      <c r="AH2107" s="31">
        <f t="shared" si="4899"/>
        <v>6288.6000000000004</v>
      </c>
      <c r="AI2107" s="31">
        <f t="shared" si="4900"/>
        <v>6288.6000000000004</v>
      </c>
      <c r="AJ2107" s="31"/>
      <c r="AK2107" s="31"/>
      <c r="AL2107" s="31"/>
      <c r="AM2107" s="31"/>
      <c r="AN2107" s="31"/>
      <c r="AO2107" s="31"/>
      <c r="AP2107" s="31"/>
      <c r="AQ2107" s="31"/>
      <c r="AR2107" s="31"/>
      <c r="AS2107" s="31">
        <f t="shared" si="4891"/>
        <v>15721.6</v>
      </c>
      <c r="AT2107" s="31">
        <f t="shared" si="4892"/>
        <v>6288.6000000000004</v>
      </c>
      <c r="AU2107" s="31">
        <f t="shared" si="4893"/>
        <v>6288.6000000000004</v>
      </c>
      <c r="AV2107" s="31"/>
      <c r="AW2107" s="32"/>
      <c r="AX2107" s="32"/>
      <c r="AY2107" s="1"/>
      <c r="AZ2107" s="1"/>
      <c r="BA2107" s="1"/>
      <c r="BB2107" s="1"/>
      <c r="BC2107" s="1"/>
      <c r="BD2107" s="1"/>
      <c r="BE2107" s="1"/>
    </row>
    <row r="2108" ht="31.5">
      <c r="A2108" s="29" t="s">
        <v>747</v>
      </c>
      <c r="B2108" s="29" t="s">
        <v>61</v>
      </c>
      <c r="C2108" s="29" t="s">
        <v>63</v>
      </c>
      <c r="D2108" s="29" t="s">
        <v>868</v>
      </c>
      <c r="E2108" s="29"/>
      <c r="F2108" s="30" t="s">
        <v>869</v>
      </c>
      <c r="G2108" s="31"/>
      <c r="H2108" s="31"/>
      <c r="I2108" s="31"/>
      <c r="J2108" s="31"/>
      <c r="K2108" s="31"/>
      <c r="L2108" s="31"/>
      <c r="M2108" s="31"/>
      <c r="N2108" s="31"/>
      <c r="O2108" s="31"/>
      <c r="P2108" s="31"/>
      <c r="Q2108" s="31"/>
      <c r="R2108" s="31"/>
      <c r="S2108" s="31"/>
      <c r="T2108" s="31"/>
      <c r="U2108" s="31"/>
      <c r="V2108" s="31"/>
      <c r="W2108" s="31"/>
      <c r="X2108" s="31"/>
      <c r="Y2108" s="31"/>
      <c r="Z2108" s="31"/>
      <c r="AA2108" s="31"/>
      <c r="AB2108" s="31"/>
      <c r="AC2108" s="31"/>
      <c r="AD2108" s="31"/>
      <c r="AE2108" s="31"/>
      <c r="AF2108" s="31"/>
      <c r="AG2108" s="31"/>
      <c r="AH2108" s="31"/>
      <c r="AI2108" s="31"/>
      <c r="AJ2108" s="31">
        <f>AJ2109</f>
        <v>0</v>
      </c>
      <c r="AK2108" s="31">
        <f>AK2109</f>
        <v>4450.2370000000001</v>
      </c>
      <c r="AL2108" s="31">
        <f>AL2109</f>
        <v>0</v>
      </c>
      <c r="AM2108" s="31">
        <f>AM2109</f>
        <v>0</v>
      </c>
      <c r="AN2108" s="31">
        <f>AN2109</f>
        <v>0</v>
      </c>
      <c r="AO2108" s="31">
        <f>AO2109</f>
        <v>0</v>
      </c>
      <c r="AP2108" s="31">
        <f>AP2109</f>
        <v>0</v>
      </c>
      <c r="AQ2108" s="31">
        <f>AQ2109</f>
        <v>0</v>
      </c>
      <c r="AR2108" s="31">
        <f>AR2109</f>
        <v>0</v>
      </c>
      <c r="AS2108" s="31">
        <f t="shared" si="4891"/>
        <v>4450.2370000000001</v>
      </c>
      <c r="AT2108" s="31">
        <f t="shared" si="4892"/>
        <v>0</v>
      </c>
      <c r="AU2108" s="31">
        <f t="shared" si="4893"/>
        <v>0</v>
      </c>
      <c r="AV2108" s="31">
        <f>AV2109</f>
        <v>0</v>
      </c>
      <c r="AW2108" s="32"/>
      <c r="AX2108" s="32"/>
      <c r="AY2108" s="1"/>
      <c r="AZ2108" s="1"/>
      <c r="BA2108" s="1"/>
      <c r="BB2108" s="1"/>
      <c r="BC2108" s="1"/>
      <c r="BD2108" s="1"/>
      <c r="BE2108" s="1"/>
    </row>
    <row r="2109" ht="31.5">
      <c r="A2109" s="29" t="s">
        <v>747</v>
      </c>
      <c r="B2109" s="29" t="s">
        <v>61</v>
      </c>
      <c r="C2109" s="29" t="s">
        <v>63</v>
      </c>
      <c r="D2109" s="29" t="s">
        <v>868</v>
      </c>
      <c r="E2109" s="29" t="s">
        <v>39</v>
      </c>
      <c r="F2109" s="30" t="s">
        <v>40</v>
      </c>
      <c r="G2109" s="31"/>
      <c r="H2109" s="31"/>
      <c r="I2109" s="31"/>
      <c r="J2109" s="31"/>
      <c r="K2109" s="31"/>
      <c r="L2109" s="31"/>
      <c r="M2109" s="31"/>
      <c r="N2109" s="31"/>
      <c r="O2109" s="31"/>
      <c r="P2109" s="31"/>
      <c r="Q2109" s="31"/>
      <c r="R2109" s="31"/>
      <c r="S2109" s="31"/>
      <c r="T2109" s="31"/>
      <c r="U2109" s="31"/>
      <c r="V2109" s="31"/>
      <c r="W2109" s="31"/>
      <c r="X2109" s="31"/>
      <c r="Y2109" s="31"/>
      <c r="Z2109" s="31"/>
      <c r="AA2109" s="31"/>
      <c r="AB2109" s="31"/>
      <c r="AC2109" s="31"/>
      <c r="AD2109" s="31"/>
      <c r="AE2109" s="31"/>
      <c r="AF2109" s="31"/>
      <c r="AG2109" s="31"/>
      <c r="AH2109" s="31"/>
      <c r="AI2109" s="31"/>
      <c r="AJ2109" s="31"/>
      <c r="AK2109" s="31">
        <v>4450.2370000000001</v>
      </c>
      <c r="AL2109" s="31"/>
      <c r="AM2109" s="31"/>
      <c r="AN2109" s="31"/>
      <c r="AO2109" s="31"/>
      <c r="AP2109" s="31"/>
      <c r="AQ2109" s="31"/>
      <c r="AR2109" s="31"/>
      <c r="AS2109" s="31">
        <f t="shared" si="4891"/>
        <v>4450.2370000000001</v>
      </c>
      <c r="AT2109" s="31">
        <f t="shared" si="4892"/>
        <v>0</v>
      </c>
      <c r="AU2109" s="31">
        <f t="shared" si="4893"/>
        <v>0</v>
      </c>
      <c r="AV2109" s="31"/>
      <c r="AW2109" s="32"/>
      <c r="AX2109" s="32"/>
      <c r="AY2109" s="1"/>
      <c r="AZ2109" s="1"/>
      <c r="BA2109" s="1"/>
      <c r="BB2109" s="1"/>
      <c r="BC2109" s="1"/>
      <c r="BD2109" s="1"/>
      <c r="BE2109" s="1"/>
    </row>
    <row r="2110" ht="31.5">
      <c r="A2110" s="29" t="s">
        <v>747</v>
      </c>
      <c r="B2110" s="29" t="s">
        <v>61</v>
      </c>
      <c r="C2110" s="29" t="s">
        <v>63</v>
      </c>
      <c r="D2110" s="29" t="s">
        <v>870</v>
      </c>
      <c r="E2110" s="36"/>
      <c r="F2110" s="30" t="s">
        <v>871</v>
      </c>
      <c r="G2110" s="31">
        <f>G2111+G2119+G2115+G2121+G2123+G2113</f>
        <v>172084.90000000002</v>
      </c>
      <c r="H2110" s="31">
        <f>H2111+H2119+H2115+H2121+H2123+H2113</f>
        <v>209884.90000000002</v>
      </c>
      <c r="I2110" s="31">
        <f>I2111+I2119+I2115+I2121+I2123+I2113</f>
        <v>209884.90000000002</v>
      </c>
      <c r="J2110" s="31">
        <f>J2111+J2119+J2115+J2121+J2123+J2113</f>
        <v>0</v>
      </c>
      <c r="K2110" s="31">
        <f>K2111+K2119+K2115+K2121+K2123+K2113</f>
        <v>0</v>
      </c>
      <c r="L2110" s="31">
        <f>L2111+L2119+L2115+L2121+L2123+L2113</f>
        <v>0</v>
      </c>
      <c r="M2110" s="31">
        <f t="shared" si="4901"/>
        <v>172084.90000000002</v>
      </c>
      <c r="N2110" s="31">
        <f t="shared" si="4902"/>
        <v>209884.90000000002</v>
      </c>
      <c r="O2110" s="31">
        <f t="shared" si="4903"/>
        <v>209884.90000000002</v>
      </c>
      <c r="P2110" s="31">
        <f>P2111+P2119+P2115+P2121+P2123+P2113</f>
        <v>0</v>
      </c>
      <c r="Q2110" s="31">
        <f>Q2111+Q2119+Q2115+Q2121+Q2123+Q2113</f>
        <v>0</v>
      </c>
      <c r="R2110" s="31">
        <f>R2111+R2119+R2115+R2121+R2123+R2113</f>
        <v>-325.60000000000002</v>
      </c>
      <c r="S2110" s="31">
        <f>S2111+S2119+S2115+S2121+S2123+S2113</f>
        <v>0</v>
      </c>
      <c r="T2110" s="31">
        <f>T2111+T2119+T2115+T2121+T2123+T2113</f>
        <v>0</v>
      </c>
      <c r="U2110" s="31">
        <f>U2111+U2119+U2115+U2121+U2123+U2113</f>
        <v>0</v>
      </c>
      <c r="V2110" s="31">
        <f>V2111+V2119+V2115+V2121+V2123+V2113</f>
        <v>0</v>
      </c>
      <c r="W2110" s="31">
        <f>W2111+W2119+W2115+W2121+W2123+W2113</f>
        <v>0</v>
      </c>
      <c r="X2110" s="31">
        <f>X2111+X2119+X2115+X2121+X2123+X2113</f>
        <v>0</v>
      </c>
      <c r="Y2110" s="31">
        <f>Y2111+Y2119+Y2115+Y2121+Y2123+Y2113</f>
        <v>0</v>
      </c>
      <c r="Z2110" s="31">
        <f>Z2111+Z2119+Z2115+Z2121+Z2123+Z2113</f>
        <v>0</v>
      </c>
      <c r="AA2110" s="31">
        <f>AA2111+AA2119+AA2115+AA2121+AA2123+AA2113</f>
        <v>0</v>
      </c>
      <c r="AB2110" s="31">
        <f>AB2111+AB2119+AB2115+AB2121+AB2123+AB2113</f>
        <v>0</v>
      </c>
      <c r="AC2110" s="31">
        <f t="shared" si="4895"/>
        <v>171759.30000000002</v>
      </c>
      <c r="AD2110" s="31">
        <f t="shared" si="4896"/>
        <v>209884.90000000002</v>
      </c>
      <c r="AE2110" s="31">
        <f t="shared" si="4897"/>
        <v>209884.90000000002</v>
      </c>
      <c r="AF2110" s="31">
        <f>AF2111+AF2119+AF2115+AF2121+AF2123+AF2113</f>
        <v>0</v>
      </c>
      <c r="AG2110" s="31">
        <f t="shared" si="4898"/>
        <v>171759.30000000002</v>
      </c>
      <c r="AH2110" s="31">
        <f t="shared" si="4899"/>
        <v>209884.90000000002</v>
      </c>
      <c r="AI2110" s="31">
        <f t="shared" si="4900"/>
        <v>209884.90000000002</v>
      </c>
      <c r="AJ2110" s="31">
        <f>AJ2111+AJ2119+AJ2115+AJ2121+AJ2123+AJ2113+AJ2117</f>
        <v>0</v>
      </c>
      <c r="AK2110" s="31">
        <f>AK2111+AK2119+AK2115+AK2121+AK2123+AK2113+AK2117</f>
        <v>1925</v>
      </c>
      <c r="AL2110" s="31">
        <f>AL2111+AL2119+AL2115+AL2121+AL2123+AL2113+AL2117</f>
        <v>0</v>
      </c>
      <c r="AM2110" s="31">
        <f>AM2111+AM2119+AM2115+AM2121+AM2123+AM2113+AM2117</f>
        <v>0</v>
      </c>
      <c r="AN2110" s="31">
        <f>AN2111+AN2119+AN2115+AN2121+AN2123+AN2113+AN2117</f>
        <v>0</v>
      </c>
      <c r="AO2110" s="31">
        <f>AO2111+AO2119+AO2115+AO2121+AO2123+AO2113+AO2117</f>
        <v>0</v>
      </c>
      <c r="AP2110" s="31">
        <f>AP2111+AP2119+AP2115+AP2121+AP2123+AP2113+AP2117</f>
        <v>0</v>
      </c>
      <c r="AQ2110" s="31">
        <f>AQ2111+AQ2119+AQ2115+AQ2121+AQ2123+AQ2113+AQ2117</f>
        <v>0</v>
      </c>
      <c r="AR2110" s="31">
        <f>AR2111+AR2119+AR2115+AR2121+AR2123+AR2113+AR2117</f>
        <v>0</v>
      </c>
      <c r="AS2110" s="31">
        <f t="shared" si="4891"/>
        <v>173684.30000000002</v>
      </c>
      <c r="AT2110" s="31">
        <f t="shared" si="4892"/>
        <v>209884.90000000002</v>
      </c>
      <c r="AU2110" s="31">
        <f t="shared" si="4893"/>
        <v>209884.90000000002</v>
      </c>
      <c r="AV2110" s="31">
        <f>AV2111+AV2119+AV2115+AV2121+AV2123+AV2113+AV2117</f>
        <v>0</v>
      </c>
      <c r="AW2110" s="32"/>
      <c r="AX2110" s="32"/>
      <c r="AY2110" s="1"/>
      <c r="AZ2110" s="1"/>
      <c r="BA2110" s="1"/>
      <c r="BB2110" s="1"/>
      <c r="BC2110" s="1"/>
      <c r="BD2110" s="1"/>
      <c r="BE2110" s="1"/>
    </row>
    <row r="2111" ht="47.25">
      <c r="A2111" s="29" t="s">
        <v>747</v>
      </c>
      <c r="B2111" s="29" t="s">
        <v>61</v>
      </c>
      <c r="C2111" s="29" t="s">
        <v>63</v>
      </c>
      <c r="D2111" s="15" t="s">
        <v>872</v>
      </c>
      <c r="E2111" s="36"/>
      <c r="F2111" s="30" t="s">
        <v>54</v>
      </c>
      <c r="G2111" s="31">
        <f>G2112</f>
        <v>1226</v>
      </c>
      <c r="H2111" s="31">
        <f>H2112</f>
        <v>1226</v>
      </c>
      <c r="I2111" s="31">
        <f>I2112</f>
        <v>1226</v>
      </c>
      <c r="J2111" s="31">
        <f>J2112</f>
        <v>0</v>
      </c>
      <c r="K2111" s="31">
        <f>K2112</f>
        <v>0</v>
      </c>
      <c r="L2111" s="31">
        <f>L2112</f>
        <v>0</v>
      </c>
      <c r="M2111" s="31">
        <f t="shared" si="4901"/>
        <v>1226</v>
      </c>
      <c r="N2111" s="31">
        <f t="shared" si="4902"/>
        <v>1226</v>
      </c>
      <c r="O2111" s="31">
        <f t="shared" si="4903"/>
        <v>1226</v>
      </c>
      <c r="P2111" s="31">
        <f>P2112</f>
        <v>0</v>
      </c>
      <c r="Q2111" s="31">
        <f>Q2112</f>
        <v>0</v>
      </c>
      <c r="R2111" s="31">
        <f>R2112</f>
        <v>0</v>
      </c>
      <c r="S2111" s="31">
        <f>S2112</f>
        <v>0</v>
      </c>
      <c r="T2111" s="31">
        <f>T2112</f>
        <v>0</v>
      </c>
      <c r="U2111" s="31">
        <f>U2112</f>
        <v>0</v>
      </c>
      <c r="V2111" s="31">
        <f>V2112</f>
        <v>0</v>
      </c>
      <c r="W2111" s="31">
        <f>W2112</f>
        <v>0</v>
      </c>
      <c r="X2111" s="31">
        <f>X2112</f>
        <v>0</v>
      </c>
      <c r="Y2111" s="31">
        <f>Y2112</f>
        <v>0</v>
      </c>
      <c r="Z2111" s="31">
        <f>Z2112</f>
        <v>0</v>
      </c>
      <c r="AA2111" s="31">
        <f>AA2112</f>
        <v>0</v>
      </c>
      <c r="AB2111" s="31">
        <f>AB2112</f>
        <v>0</v>
      </c>
      <c r="AC2111" s="31">
        <f t="shared" si="4895"/>
        <v>1226</v>
      </c>
      <c r="AD2111" s="31">
        <f t="shared" si="4896"/>
        <v>1226</v>
      </c>
      <c r="AE2111" s="31">
        <f t="shared" si="4897"/>
        <v>1226</v>
      </c>
      <c r="AF2111" s="31">
        <f>AF2112</f>
        <v>0</v>
      </c>
      <c r="AG2111" s="31">
        <f t="shared" si="4898"/>
        <v>1226</v>
      </c>
      <c r="AH2111" s="31">
        <f t="shared" si="4899"/>
        <v>1226</v>
      </c>
      <c r="AI2111" s="31">
        <f t="shared" si="4900"/>
        <v>1226</v>
      </c>
      <c r="AJ2111" s="31">
        <f>AJ2112</f>
        <v>0</v>
      </c>
      <c r="AK2111" s="31">
        <f>AK2112</f>
        <v>0</v>
      </c>
      <c r="AL2111" s="31">
        <f>AL2112</f>
        <v>0</v>
      </c>
      <c r="AM2111" s="31">
        <f>AM2112</f>
        <v>0</v>
      </c>
      <c r="AN2111" s="31">
        <f>AN2112</f>
        <v>0</v>
      </c>
      <c r="AO2111" s="31">
        <f>AO2112</f>
        <v>0</v>
      </c>
      <c r="AP2111" s="31">
        <f>AP2112</f>
        <v>0</v>
      </c>
      <c r="AQ2111" s="31">
        <f>AQ2112</f>
        <v>0</v>
      </c>
      <c r="AR2111" s="31">
        <f>AR2112</f>
        <v>0</v>
      </c>
      <c r="AS2111" s="31">
        <f t="shared" si="4891"/>
        <v>1226</v>
      </c>
      <c r="AT2111" s="31">
        <f t="shared" si="4892"/>
        <v>1226</v>
      </c>
      <c r="AU2111" s="31">
        <f t="shared" si="4893"/>
        <v>1226</v>
      </c>
      <c r="AV2111" s="31">
        <f>AV2112</f>
        <v>0</v>
      </c>
      <c r="AW2111" s="32"/>
      <c r="AX2111" s="32"/>
      <c r="AY2111" s="1"/>
      <c r="AZ2111" s="1"/>
      <c r="BA2111" s="1"/>
      <c r="BB2111" s="1"/>
      <c r="BC2111" s="1"/>
      <c r="BD2111" s="1"/>
      <c r="BE2111" s="1"/>
    </row>
    <row r="2112" ht="31.5">
      <c r="A2112" s="29" t="s">
        <v>747</v>
      </c>
      <c r="B2112" s="29" t="s">
        <v>61</v>
      </c>
      <c r="C2112" s="29" t="s">
        <v>63</v>
      </c>
      <c r="D2112" s="15" t="s">
        <v>872</v>
      </c>
      <c r="E2112" s="29" t="s">
        <v>129</v>
      </c>
      <c r="F2112" s="30" t="s">
        <v>130</v>
      </c>
      <c r="G2112" s="31">
        <v>1226</v>
      </c>
      <c r="H2112" s="31">
        <v>1226</v>
      </c>
      <c r="I2112" s="31">
        <v>1226</v>
      </c>
      <c r="J2112" s="31"/>
      <c r="K2112" s="31"/>
      <c r="L2112" s="31"/>
      <c r="M2112" s="31">
        <f t="shared" si="4901"/>
        <v>1226</v>
      </c>
      <c r="N2112" s="31">
        <f t="shared" si="4902"/>
        <v>1226</v>
      </c>
      <c r="O2112" s="31">
        <f t="shared" si="4903"/>
        <v>1226</v>
      </c>
      <c r="P2112" s="31"/>
      <c r="Q2112" s="31"/>
      <c r="R2112" s="31"/>
      <c r="S2112" s="31"/>
      <c r="T2112" s="31"/>
      <c r="U2112" s="31"/>
      <c r="V2112" s="31"/>
      <c r="W2112" s="31"/>
      <c r="X2112" s="31"/>
      <c r="Y2112" s="31"/>
      <c r="Z2112" s="31"/>
      <c r="AA2112" s="31"/>
      <c r="AB2112" s="31"/>
      <c r="AC2112" s="31">
        <f t="shared" si="4895"/>
        <v>1226</v>
      </c>
      <c r="AD2112" s="31">
        <f t="shared" si="4896"/>
        <v>1226</v>
      </c>
      <c r="AE2112" s="31">
        <f t="shared" si="4897"/>
        <v>1226</v>
      </c>
      <c r="AF2112" s="31"/>
      <c r="AG2112" s="31">
        <f t="shared" si="4898"/>
        <v>1226</v>
      </c>
      <c r="AH2112" s="31">
        <f t="shared" si="4899"/>
        <v>1226</v>
      </c>
      <c r="AI2112" s="31">
        <f t="shared" si="4900"/>
        <v>1226</v>
      </c>
      <c r="AJ2112" s="31"/>
      <c r="AK2112" s="31"/>
      <c r="AL2112" s="31"/>
      <c r="AM2112" s="31"/>
      <c r="AN2112" s="31"/>
      <c r="AO2112" s="31"/>
      <c r="AP2112" s="31"/>
      <c r="AQ2112" s="31"/>
      <c r="AR2112" s="31"/>
      <c r="AS2112" s="31">
        <f t="shared" si="4891"/>
        <v>1226</v>
      </c>
      <c r="AT2112" s="31">
        <f t="shared" si="4892"/>
        <v>1226</v>
      </c>
      <c r="AU2112" s="31">
        <f t="shared" si="4893"/>
        <v>1226</v>
      </c>
      <c r="AV2112" s="31"/>
      <c r="AW2112" s="32"/>
      <c r="AX2112" s="32"/>
      <c r="AY2112" s="1"/>
      <c r="AZ2112" s="1"/>
      <c r="BA2112" s="1"/>
      <c r="BB2112" s="1"/>
      <c r="BC2112" s="1"/>
      <c r="BD2112" s="1"/>
      <c r="BE2112" s="1"/>
    </row>
    <row r="2113">
      <c r="A2113" s="29" t="s">
        <v>747</v>
      </c>
      <c r="B2113" s="29" t="s">
        <v>61</v>
      </c>
      <c r="C2113" s="29" t="s">
        <v>63</v>
      </c>
      <c r="D2113" s="15" t="s">
        <v>873</v>
      </c>
      <c r="E2113" s="36"/>
      <c r="F2113" s="30" t="s">
        <v>209</v>
      </c>
      <c r="G2113" s="31">
        <f>G2114</f>
        <v>200.69999999999999</v>
      </c>
      <c r="H2113" s="31">
        <f>H2114</f>
        <v>200.69999999999999</v>
      </c>
      <c r="I2113" s="31">
        <f>I2114</f>
        <v>200.69999999999999</v>
      </c>
      <c r="J2113" s="31">
        <f>J2114</f>
        <v>0</v>
      </c>
      <c r="K2113" s="31">
        <f>K2114</f>
        <v>0</v>
      </c>
      <c r="L2113" s="31">
        <f>L2114</f>
        <v>0</v>
      </c>
      <c r="M2113" s="31">
        <f t="shared" si="4901"/>
        <v>200.69999999999999</v>
      </c>
      <c r="N2113" s="31">
        <f t="shared" si="4902"/>
        <v>200.69999999999999</v>
      </c>
      <c r="O2113" s="31">
        <f t="shared" si="4903"/>
        <v>200.69999999999999</v>
      </c>
      <c r="P2113" s="31">
        <f>P2114</f>
        <v>0</v>
      </c>
      <c r="Q2113" s="31">
        <f>Q2114</f>
        <v>0</v>
      </c>
      <c r="R2113" s="31">
        <f>R2114</f>
        <v>0</v>
      </c>
      <c r="S2113" s="31">
        <f>S2114</f>
        <v>0</v>
      </c>
      <c r="T2113" s="31">
        <f>T2114</f>
        <v>0</v>
      </c>
      <c r="U2113" s="31">
        <f>U2114</f>
        <v>0</v>
      </c>
      <c r="V2113" s="31">
        <f>V2114</f>
        <v>0</v>
      </c>
      <c r="W2113" s="31">
        <f>W2114</f>
        <v>0</v>
      </c>
      <c r="X2113" s="31">
        <f>X2114</f>
        <v>0</v>
      </c>
      <c r="Y2113" s="31">
        <f>Y2114</f>
        <v>0</v>
      </c>
      <c r="Z2113" s="31">
        <f>Z2114</f>
        <v>0</v>
      </c>
      <c r="AA2113" s="31">
        <f>AA2114</f>
        <v>0</v>
      </c>
      <c r="AB2113" s="31">
        <f>AB2114</f>
        <v>0</v>
      </c>
      <c r="AC2113" s="31">
        <f t="shared" si="4895"/>
        <v>200.69999999999999</v>
      </c>
      <c r="AD2113" s="31">
        <f t="shared" si="4896"/>
        <v>200.69999999999999</v>
      </c>
      <c r="AE2113" s="31">
        <f t="shared" si="4897"/>
        <v>200.69999999999999</v>
      </c>
      <c r="AF2113" s="31">
        <f>AF2114</f>
        <v>0</v>
      </c>
      <c r="AG2113" s="31">
        <f t="shared" si="4898"/>
        <v>200.69999999999999</v>
      </c>
      <c r="AH2113" s="31">
        <f t="shared" si="4899"/>
        <v>200.69999999999999</v>
      </c>
      <c r="AI2113" s="31">
        <f t="shared" si="4900"/>
        <v>200.69999999999999</v>
      </c>
      <c r="AJ2113" s="31">
        <f>AJ2114</f>
        <v>0</v>
      </c>
      <c r="AK2113" s="31">
        <f>AK2114</f>
        <v>0</v>
      </c>
      <c r="AL2113" s="31">
        <f>AL2114</f>
        <v>0</v>
      </c>
      <c r="AM2113" s="31">
        <f>AM2114</f>
        <v>0</v>
      </c>
      <c r="AN2113" s="31">
        <f>AN2114</f>
        <v>0</v>
      </c>
      <c r="AO2113" s="31">
        <f>AO2114</f>
        <v>0</v>
      </c>
      <c r="AP2113" s="31">
        <f>AP2114</f>
        <v>0</v>
      </c>
      <c r="AQ2113" s="31">
        <f>AQ2114</f>
        <v>0</v>
      </c>
      <c r="AR2113" s="31">
        <f>AR2114</f>
        <v>0</v>
      </c>
      <c r="AS2113" s="31">
        <f t="shared" si="4891"/>
        <v>200.69999999999999</v>
      </c>
      <c r="AT2113" s="31">
        <f t="shared" si="4892"/>
        <v>200.69999999999999</v>
      </c>
      <c r="AU2113" s="31">
        <f t="shared" si="4893"/>
        <v>200.69999999999999</v>
      </c>
      <c r="AV2113" s="31">
        <f>AV2114</f>
        <v>0</v>
      </c>
      <c r="AW2113" s="32"/>
      <c r="AX2113" s="32"/>
      <c r="AY2113" s="1"/>
      <c r="AZ2113" s="1"/>
      <c r="BA2113" s="1"/>
      <c r="BB2113" s="1"/>
      <c r="BC2113" s="1"/>
      <c r="BD2113" s="1"/>
      <c r="BE2113" s="1"/>
    </row>
    <row r="2114" ht="31.5">
      <c r="A2114" s="29" t="s">
        <v>747</v>
      </c>
      <c r="B2114" s="29" t="s">
        <v>61</v>
      </c>
      <c r="C2114" s="29" t="s">
        <v>63</v>
      </c>
      <c r="D2114" s="15" t="s">
        <v>873</v>
      </c>
      <c r="E2114" s="29" t="s">
        <v>129</v>
      </c>
      <c r="F2114" s="30" t="s">
        <v>130</v>
      </c>
      <c r="G2114" s="31">
        <v>200.69999999999999</v>
      </c>
      <c r="H2114" s="31">
        <v>200.69999999999999</v>
      </c>
      <c r="I2114" s="31">
        <v>200.69999999999999</v>
      </c>
      <c r="J2114" s="31"/>
      <c r="K2114" s="31"/>
      <c r="L2114" s="31"/>
      <c r="M2114" s="31">
        <f t="shared" si="4901"/>
        <v>200.69999999999999</v>
      </c>
      <c r="N2114" s="31">
        <f t="shared" si="4902"/>
        <v>200.69999999999999</v>
      </c>
      <c r="O2114" s="31">
        <f t="shared" si="4903"/>
        <v>200.69999999999999</v>
      </c>
      <c r="P2114" s="31"/>
      <c r="Q2114" s="31"/>
      <c r="R2114" s="31"/>
      <c r="S2114" s="31"/>
      <c r="T2114" s="31"/>
      <c r="U2114" s="31"/>
      <c r="V2114" s="31"/>
      <c r="W2114" s="31"/>
      <c r="X2114" s="31"/>
      <c r="Y2114" s="31"/>
      <c r="Z2114" s="31"/>
      <c r="AA2114" s="31"/>
      <c r="AB2114" s="31"/>
      <c r="AC2114" s="31">
        <f t="shared" si="4895"/>
        <v>200.69999999999999</v>
      </c>
      <c r="AD2114" s="31">
        <f t="shared" si="4896"/>
        <v>200.69999999999999</v>
      </c>
      <c r="AE2114" s="31">
        <f t="shared" si="4897"/>
        <v>200.69999999999999</v>
      </c>
      <c r="AF2114" s="31"/>
      <c r="AG2114" s="31">
        <f t="shared" si="4898"/>
        <v>200.69999999999999</v>
      </c>
      <c r="AH2114" s="31">
        <f t="shared" si="4899"/>
        <v>200.69999999999999</v>
      </c>
      <c r="AI2114" s="31">
        <f t="shared" si="4900"/>
        <v>200.69999999999999</v>
      </c>
      <c r="AJ2114" s="31"/>
      <c r="AK2114" s="31"/>
      <c r="AL2114" s="31"/>
      <c r="AM2114" s="31"/>
      <c r="AN2114" s="31"/>
      <c r="AO2114" s="31"/>
      <c r="AP2114" s="31"/>
      <c r="AQ2114" s="31"/>
      <c r="AR2114" s="31"/>
      <c r="AS2114" s="31">
        <f t="shared" si="4891"/>
        <v>200.69999999999999</v>
      </c>
      <c r="AT2114" s="31">
        <f t="shared" si="4892"/>
        <v>200.69999999999999</v>
      </c>
      <c r="AU2114" s="31">
        <f t="shared" si="4893"/>
        <v>200.69999999999999</v>
      </c>
      <c r="AV2114" s="31"/>
      <c r="AW2114" s="32"/>
      <c r="AX2114" s="32"/>
      <c r="AY2114" s="1"/>
      <c r="AZ2114" s="1"/>
      <c r="BA2114" s="1"/>
      <c r="BB2114" s="1"/>
      <c r="BC2114" s="1"/>
      <c r="BD2114" s="1"/>
      <c r="BE2114" s="1"/>
    </row>
    <row r="2115" ht="78.75">
      <c r="A2115" s="29" t="s">
        <v>747</v>
      </c>
      <c r="B2115" s="29" t="s">
        <v>61</v>
      </c>
      <c r="C2115" s="29" t="s">
        <v>63</v>
      </c>
      <c r="D2115" s="29" t="s">
        <v>874</v>
      </c>
      <c r="E2115" s="36"/>
      <c r="F2115" s="30" t="s">
        <v>875</v>
      </c>
      <c r="G2115" s="31">
        <f>G2116</f>
        <v>900</v>
      </c>
      <c r="H2115" s="31">
        <f>H2116</f>
        <v>900</v>
      </c>
      <c r="I2115" s="31">
        <f>I2116</f>
        <v>900</v>
      </c>
      <c r="J2115" s="31">
        <f>J2116</f>
        <v>0</v>
      </c>
      <c r="K2115" s="31">
        <f>K2116</f>
        <v>0</v>
      </c>
      <c r="L2115" s="31">
        <f>L2116</f>
        <v>0</v>
      </c>
      <c r="M2115" s="31">
        <f t="shared" si="4901"/>
        <v>900</v>
      </c>
      <c r="N2115" s="31">
        <f t="shared" si="4902"/>
        <v>900</v>
      </c>
      <c r="O2115" s="31">
        <f t="shared" si="4903"/>
        <v>900</v>
      </c>
      <c r="P2115" s="31">
        <f>P2116</f>
        <v>0</v>
      </c>
      <c r="Q2115" s="31">
        <f>Q2116</f>
        <v>0</v>
      </c>
      <c r="R2115" s="31">
        <f>R2116</f>
        <v>-325.60000000000002</v>
      </c>
      <c r="S2115" s="31">
        <f>S2116</f>
        <v>0</v>
      </c>
      <c r="T2115" s="31">
        <f>T2116</f>
        <v>0</v>
      </c>
      <c r="U2115" s="31">
        <f>U2116</f>
        <v>0</v>
      </c>
      <c r="V2115" s="31">
        <f>V2116</f>
        <v>0</v>
      </c>
      <c r="W2115" s="31">
        <f>W2116</f>
        <v>0</v>
      </c>
      <c r="X2115" s="31">
        <f>X2116</f>
        <v>0</v>
      </c>
      <c r="Y2115" s="31">
        <f>Y2116</f>
        <v>0</v>
      </c>
      <c r="Z2115" s="31">
        <f>Z2116</f>
        <v>0</v>
      </c>
      <c r="AA2115" s="31">
        <f>AA2116</f>
        <v>0</v>
      </c>
      <c r="AB2115" s="31">
        <f>AB2116</f>
        <v>0</v>
      </c>
      <c r="AC2115" s="31">
        <f t="shared" si="4895"/>
        <v>574.39999999999998</v>
      </c>
      <c r="AD2115" s="31">
        <f t="shared" si="4896"/>
        <v>900</v>
      </c>
      <c r="AE2115" s="31">
        <f t="shared" si="4897"/>
        <v>900</v>
      </c>
      <c r="AF2115" s="31">
        <f>AF2116</f>
        <v>0</v>
      </c>
      <c r="AG2115" s="31">
        <f t="shared" si="4898"/>
        <v>574.39999999999998</v>
      </c>
      <c r="AH2115" s="31">
        <f t="shared" si="4899"/>
        <v>900</v>
      </c>
      <c r="AI2115" s="31">
        <f t="shared" si="4900"/>
        <v>900</v>
      </c>
      <c r="AJ2115" s="31">
        <f>AJ2116</f>
        <v>0</v>
      </c>
      <c r="AK2115" s="31">
        <f>AK2116</f>
        <v>0</v>
      </c>
      <c r="AL2115" s="31">
        <f>AL2116</f>
        <v>0</v>
      </c>
      <c r="AM2115" s="31">
        <f>AM2116</f>
        <v>0</v>
      </c>
      <c r="AN2115" s="31">
        <f>AN2116</f>
        <v>0</v>
      </c>
      <c r="AO2115" s="31">
        <f>AO2116</f>
        <v>0</v>
      </c>
      <c r="AP2115" s="31">
        <f>AP2116</f>
        <v>0</v>
      </c>
      <c r="AQ2115" s="31">
        <f>AQ2116</f>
        <v>0</v>
      </c>
      <c r="AR2115" s="31">
        <f>AR2116</f>
        <v>0</v>
      </c>
      <c r="AS2115" s="31">
        <f t="shared" si="4891"/>
        <v>574.39999999999998</v>
      </c>
      <c r="AT2115" s="31">
        <f t="shared" si="4892"/>
        <v>900</v>
      </c>
      <c r="AU2115" s="31">
        <f t="shared" si="4893"/>
        <v>900</v>
      </c>
      <c r="AV2115" s="31">
        <f>AV2116</f>
        <v>0</v>
      </c>
      <c r="AW2115" s="32"/>
      <c r="AX2115" s="32"/>
      <c r="AY2115" s="1"/>
      <c r="AZ2115" s="1"/>
      <c r="BA2115" s="1"/>
      <c r="BB2115" s="1"/>
      <c r="BC2115" s="1"/>
      <c r="BD2115" s="1"/>
      <c r="BE2115" s="1"/>
    </row>
    <row r="2116" ht="31.5">
      <c r="A2116" s="29" t="s">
        <v>747</v>
      </c>
      <c r="B2116" s="29" t="s">
        <v>61</v>
      </c>
      <c r="C2116" s="29" t="s">
        <v>63</v>
      </c>
      <c r="D2116" s="29" t="s">
        <v>874</v>
      </c>
      <c r="E2116" s="29" t="s">
        <v>39</v>
      </c>
      <c r="F2116" s="30" t="s">
        <v>40</v>
      </c>
      <c r="G2116" s="31">
        <v>900</v>
      </c>
      <c r="H2116" s="31">
        <v>900</v>
      </c>
      <c r="I2116" s="31">
        <v>900</v>
      </c>
      <c r="J2116" s="31"/>
      <c r="K2116" s="31"/>
      <c r="L2116" s="31"/>
      <c r="M2116" s="31">
        <f t="shared" si="4901"/>
        <v>900</v>
      </c>
      <c r="N2116" s="31">
        <f t="shared" si="4902"/>
        <v>900</v>
      </c>
      <c r="O2116" s="31">
        <f t="shared" si="4903"/>
        <v>900</v>
      </c>
      <c r="P2116" s="31"/>
      <c r="Q2116" s="31"/>
      <c r="R2116" s="31">
        <v>-325.60000000000002</v>
      </c>
      <c r="S2116" s="31"/>
      <c r="T2116" s="31"/>
      <c r="U2116" s="31"/>
      <c r="V2116" s="31"/>
      <c r="W2116" s="31"/>
      <c r="X2116" s="31"/>
      <c r="Y2116" s="31"/>
      <c r="Z2116" s="31"/>
      <c r="AA2116" s="31"/>
      <c r="AB2116" s="31"/>
      <c r="AC2116" s="31">
        <f t="shared" si="4895"/>
        <v>574.39999999999998</v>
      </c>
      <c r="AD2116" s="31">
        <f t="shared" si="4896"/>
        <v>900</v>
      </c>
      <c r="AE2116" s="31">
        <f t="shared" si="4897"/>
        <v>900</v>
      </c>
      <c r="AF2116" s="31"/>
      <c r="AG2116" s="31">
        <f t="shared" si="4898"/>
        <v>574.39999999999998</v>
      </c>
      <c r="AH2116" s="31">
        <f t="shared" si="4899"/>
        <v>900</v>
      </c>
      <c r="AI2116" s="31">
        <f t="shared" si="4900"/>
        <v>900</v>
      </c>
      <c r="AJ2116" s="31"/>
      <c r="AK2116" s="31"/>
      <c r="AL2116" s="31"/>
      <c r="AM2116" s="31"/>
      <c r="AN2116" s="31"/>
      <c r="AO2116" s="31"/>
      <c r="AP2116" s="31"/>
      <c r="AQ2116" s="31"/>
      <c r="AR2116" s="31"/>
      <c r="AS2116" s="31">
        <f t="shared" si="4891"/>
        <v>574.39999999999998</v>
      </c>
      <c r="AT2116" s="31">
        <f t="shared" si="4892"/>
        <v>900</v>
      </c>
      <c r="AU2116" s="31">
        <f t="shared" si="4893"/>
        <v>900</v>
      </c>
      <c r="AV2116" s="31"/>
      <c r="AW2116" s="32"/>
      <c r="AX2116" s="32"/>
      <c r="AY2116" s="1"/>
      <c r="AZ2116" s="1"/>
      <c r="BA2116" s="1"/>
      <c r="BB2116" s="1"/>
      <c r="BC2116" s="1"/>
      <c r="BD2116" s="1"/>
      <c r="BE2116" s="1"/>
    </row>
    <row r="2117" ht="31.5">
      <c r="A2117" s="29" t="s">
        <v>747</v>
      </c>
      <c r="B2117" s="29" t="s">
        <v>61</v>
      </c>
      <c r="C2117" s="29" t="s">
        <v>63</v>
      </c>
      <c r="D2117" s="29" t="s">
        <v>876</v>
      </c>
      <c r="E2117" s="29"/>
      <c r="F2117" s="30" t="s">
        <v>877</v>
      </c>
      <c r="G2117" s="31"/>
      <c r="H2117" s="31"/>
      <c r="I2117" s="31"/>
      <c r="J2117" s="31"/>
      <c r="K2117" s="31"/>
      <c r="L2117" s="31"/>
      <c r="M2117" s="31"/>
      <c r="N2117" s="31"/>
      <c r="O2117" s="31"/>
      <c r="P2117" s="31"/>
      <c r="Q2117" s="31"/>
      <c r="R2117" s="31"/>
      <c r="S2117" s="31"/>
      <c r="T2117" s="31"/>
      <c r="U2117" s="31"/>
      <c r="V2117" s="31"/>
      <c r="W2117" s="31"/>
      <c r="X2117" s="31"/>
      <c r="Y2117" s="31"/>
      <c r="Z2117" s="31"/>
      <c r="AA2117" s="31"/>
      <c r="AB2117" s="31"/>
      <c r="AC2117" s="31"/>
      <c r="AD2117" s="31"/>
      <c r="AE2117" s="31"/>
      <c r="AF2117" s="31"/>
      <c r="AG2117" s="31"/>
      <c r="AH2117" s="31"/>
      <c r="AI2117" s="31"/>
      <c r="AJ2117" s="31">
        <f>AJ2118</f>
        <v>0</v>
      </c>
      <c r="AK2117" s="31">
        <f>AK2118</f>
        <v>597</v>
      </c>
      <c r="AL2117" s="31">
        <f>AL2118</f>
        <v>0</v>
      </c>
      <c r="AM2117" s="31">
        <f>AM2118</f>
        <v>0</v>
      </c>
      <c r="AN2117" s="31">
        <f>AN2118</f>
        <v>0</v>
      </c>
      <c r="AO2117" s="31">
        <f>AO2118</f>
        <v>0</v>
      </c>
      <c r="AP2117" s="31">
        <f>AP2118</f>
        <v>0</v>
      </c>
      <c r="AQ2117" s="31">
        <f>AQ2118</f>
        <v>0</v>
      </c>
      <c r="AR2117" s="31">
        <f>AR2118</f>
        <v>0</v>
      </c>
      <c r="AS2117" s="31">
        <f t="shared" si="4891"/>
        <v>597</v>
      </c>
      <c r="AT2117" s="31">
        <f t="shared" si="4892"/>
        <v>0</v>
      </c>
      <c r="AU2117" s="31">
        <f t="shared" si="4893"/>
        <v>0</v>
      </c>
      <c r="AV2117" s="31">
        <f>AV2118</f>
        <v>0</v>
      </c>
      <c r="AW2117" s="32"/>
      <c r="AX2117" s="32"/>
      <c r="AY2117" s="1"/>
      <c r="AZ2117" s="1"/>
      <c r="BA2117" s="1"/>
      <c r="BB2117" s="1"/>
      <c r="BC2117" s="1"/>
      <c r="BD2117" s="1"/>
      <c r="BE2117" s="1"/>
    </row>
    <row r="2118" ht="31.5">
      <c r="A2118" s="29" t="s">
        <v>747</v>
      </c>
      <c r="B2118" s="29" t="s">
        <v>61</v>
      </c>
      <c r="C2118" s="29" t="s">
        <v>63</v>
      </c>
      <c r="D2118" s="29" t="s">
        <v>876</v>
      </c>
      <c r="E2118" s="29" t="s">
        <v>39</v>
      </c>
      <c r="F2118" s="30" t="s">
        <v>40</v>
      </c>
      <c r="G2118" s="31"/>
      <c r="H2118" s="31"/>
      <c r="I2118" s="31"/>
      <c r="J2118" s="31"/>
      <c r="K2118" s="31"/>
      <c r="L2118" s="31"/>
      <c r="M2118" s="31"/>
      <c r="N2118" s="31"/>
      <c r="O2118" s="31"/>
      <c r="P2118" s="31"/>
      <c r="Q2118" s="31"/>
      <c r="R2118" s="31"/>
      <c r="S2118" s="31"/>
      <c r="T2118" s="31"/>
      <c r="U2118" s="31"/>
      <c r="V2118" s="31"/>
      <c r="W2118" s="31"/>
      <c r="X2118" s="31"/>
      <c r="Y2118" s="31"/>
      <c r="Z2118" s="31"/>
      <c r="AA2118" s="31"/>
      <c r="AB2118" s="31"/>
      <c r="AC2118" s="31"/>
      <c r="AD2118" s="31"/>
      <c r="AE2118" s="31"/>
      <c r="AF2118" s="31"/>
      <c r="AG2118" s="31"/>
      <c r="AH2118" s="31"/>
      <c r="AI2118" s="31"/>
      <c r="AJ2118" s="31"/>
      <c r="AK2118" s="31">
        <v>597</v>
      </c>
      <c r="AL2118" s="31"/>
      <c r="AM2118" s="31"/>
      <c r="AN2118" s="31"/>
      <c r="AO2118" s="31"/>
      <c r="AP2118" s="31"/>
      <c r="AQ2118" s="31"/>
      <c r="AR2118" s="31"/>
      <c r="AS2118" s="31">
        <f t="shared" si="4891"/>
        <v>597</v>
      </c>
      <c r="AT2118" s="31">
        <f t="shared" si="4892"/>
        <v>0</v>
      </c>
      <c r="AU2118" s="31">
        <f t="shared" si="4893"/>
        <v>0</v>
      </c>
      <c r="AV2118" s="31"/>
      <c r="AW2118" s="32"/>
      <c r="AX2118" s="32"/>
      <c r="AY2118" s="1"/>
      <c r="AZ2118" s="1"/>
      <c r="BA2118" s="1"/>
      <c r="BB2118" s="1"/>
      <c r="BC2118" s="1"/>
      <c r="BD2118" s="1"/>
      <c r="BE2118" s="1"/>
    </row>
    <row r="2119" ht="31.5">
      <c r="A2119" s="29" t="s">
        <v>747</v>
      </c>
      <c r="B2119" s="29" t="s">
        <v>61</v>
      </c>
      <c r="C2119" s="29" t="s">
        <v>63</v>
      </c>
      <c r="D2119" s="15" t="s">
        <v>878</v>
      </c>
      <c r="E2119" s="36"/>
      <c r="F2119" s="30" t="s">
        <v>879</v>
      </c>
      <c r="G2119" s="31">
        <f>G2120</f>
        <v>12199.999999999998</v>
      </c>
      <c r="H2119" s="31">
        <f>H2120</f>
        <v>0</v>
      </c>
      <c r="I2119" s="31">
        <f>I2120</f>
        <v>0</v>
      </c>
      <c r="J2119" s="31">
        <f>J2120</f>
        <v>0</v>
      </c>
      <c r="K2119" s="31">
        <f>K2120</f>
        <v>0</v>
      </c>
      <c r="L2119" s="31">
        <f>L2120</f>
        <v>0</v>
      </c>
      <c r="M2119" s="31">
        <f t="shared" si="4901"/>
        <v>12199.999999999998</v>
      </c>
      <c r="N2119" s="31">
        <f t="shared" si="4902"/>
        <v>0</v>
      </c>
      <c r="O2119" s="31">
        <f t="shared" si="4903"/>
        <v>0</v>
      </c>
      <c r="P2119" s="31">
        <f>P2120</f>
        <v>0</v>
      </c>
      <c r="Q2119" s="31">
        <f>Q2120</f>
        <v>0</v>
      </c>
      <c r="R2119" s="31">
        <f>R2120</f>
        <v>0</v>
      </c>
      <c r="S2119" s="31">
        <f>S2120</f>
        <v>0</v>
      </c>
      <c r="T2119" s="31">
        <f>T2120</f>
        <v>0</v>
      </c>
      <c r="U2119" s="31">
        <f>U2120</f>
        <v>0</v>
      </c>
      <c r="V2119" s="31">
        <f>V2120</f>
        <v>0</v>
      </c>
      <c r="W2119" s="31">
        <f>W2120</f>
        <v>0</v>
      </c>
      <c r="X2119" s="31">
        <f>X2120</f>
        <v>0</v>
      </c>
      <c r="Y2119" s="31">
        <f>Y2120</f>
        <v>0</v>
      </c>
      <c r="Z2119" s="31">
        <f>Z2120</f>
        <v>0</v>
      </c>
      <c r="AA2119" s="31">
        <f>AA2120</f>
        <v>0</v>
      </c>
      <c r="AB2119" s="31">
        <f>AB2120</f>
        <v>0</v>
      </c>
      <c r="AC2119" s="31">
        <f t="shared" si="4895"/>
        <v>12199.999999999998</v>
      </c>
      <c r="AD2119" s="31">
        <f t="shared" si="4896"/>
        <v>0</v>
      </c>
      <c r="AE2119" s="31">
        <f t="shared" si="4897"/>
        <v>0</v>
      </c>
      <c r="AF2119" s="31">
        <f>AF2120</f>
        <v>0</v>
      </c>
      <c r="AG2119" s="31">
        <f t="shared" si="4898"/>
        <v>12199.999999999998</v>
      </c>
      <c r="AH2119" s="31">
        <f t="shared" si="4899"/>
        <v>0</v>
      </c>
      <c r="AI2119" s="31">
        <f t="shared" si="4900"/>
        <v>0</v>
      </c>
      <c r="AJ2119" s="31">
        <f>AJ2120</f>
        <v>0</v>
      </c>
      <c r="AK2119" s="31">
        <f>AK2120</f>
        <v>1328</v>
      </c>
      <c r="AL2119" s="31">
        <f>AL2120</f>
        <v>0</v>
      </c>
      <c r="AM2119" s="31">
        <f>AM2120</f>
        <v>0</v>
      </c>
      <c r="AN2119" s="31">
        <f>AN2120</f>
        <v>0</v>
      </c>
      <c r="AO2119" s="31">
        <f>AO2120</f>
        <v>0</v>
      </c>
      <c r="AP2119" s="31">
        <f>AP2120</f>
        <v>0</v>
      </c>
      <c r="AQ2119" s="31">
        <f>AQ2120</f>
        <v>0</v>
      </c>
      <c r="AR2119" s="31">
        <f>AR2120</f>
        <v>0</v>
      </c>
      <c r="AS2119" s="31">
        <f t="shared" si="4891"/>
        <v>13527.999999999998</v>
      </c>
      <c r="AT2119" s="31">
        <f t="shared" si="4892"/>
        <v>0</v>
      </c>
      <c r="AU2119" s="31">
        <f t="shared" si="4893"/>
        <v>0</v>
      </c>
      <c r="AV2119" s="31">
        <f>AV2120</f>
        <v>0</v>
      </c>
      <c r="AW2119" s="32"/>
      <c r="AX2119" s="32"/>
      <c r="AY2119" s="1"/>
      <c r="AZ2119" s="1"/>
      <c r="BA2119" s="1"/>
      <c r="BB2119" s="1"/>
      <c r="BC2119" s="1"/>
      <c r="BD2119" s="1"/>
      <c r="BE2119" s="1"/>
    </row>
    <row r="2120" ht="31.5">
      <c r="A2120" s="29" t="s">
        <v>747</v>
      </c>
      <c r="B2120" s="29" t="s">
        <v>61</v>
      </c>
      <c r="C2120" s="29" t="s">
        <v>63</v>
      </c>
      <c r="D2120" s="15" t="s">
        <v>878</v>
      </c>
      <c r="E2120" s="29" t="s">
        <v>39</v>
      </c>
      <c r="F2120" s="30" t="s">
        <v>40</v>
      </c>
      <c r="G2120" s="31">
        <v>12199.999999999998</v>
      </c>
      <c r="H2120" s="31"/>
      <c r="I2120" s="31"/>
      <c r="J2120" s="31"/>
      <c r="K2120" s="31"/>
      <c r="L2120" s="31"/>
      <c r="M2120" s="31">
        <f t="shared" si="4901"/>
        <v>12199.999999999998</v>
      </c>
      <c r="N2120" s="31">
        <f t="shared" si="4902"/>
        <v>0</v>
      </c>
      <c r="O2120" s="31">
        <f t="shared" si="4903"/>
        <v>0</v>
      </c>
      <c r="P2120" s="31"/>
      <c r="Q2120" s="31"/>
      <c r="R2120" s="31"/>
      <c r="S2120" s="31"/>
      <c r="T2120" s="31"/>
      <c r="U2120" s="31"/>
      <c r="V2120" s="31"/>
      <c r="W2120" s="31"/>
      <c r="X2120" s="31"/>
      <c r="Y2120" s="31"/>
      <c r="Z2120" s="31"/>
      <c r="AA2120" s="31"/>
      <c r="AB2120" s="31"/>
      <c r="AC2120" s="31">
        <f t="shared" si="4895"/>
        <v>12199.999999999998</v>
      </c>
      <c r="AD2120" s="31">
        <f t="shared" si="4896"/>
        <v>0</v>
      </c>
      <c r="AE2120" s="31">
        <f t="shared" si="4897"/>
        <v>0</v>
      </c>
      <c r="AF2120" s="31"/>
      <c r="AG2120" s="31">
        <f t="shared" si="4898"/>
        <v>12199.999999999998</v>
      </c>
      <c r="AH2120" s="31">
        <f t="shared" si="4899"/>
        <v>0</v>
      </c>
      <c r="AI2120" s="31">
        <f t="shared" si="4900"/>
        <v>0</v>
      </c>
      <c r="AJ2120" s="31"/>
      <c r="AK2120" s="31">
        <v>1328</v>
      </c>
      <c r="AL2120" s="31"/>
      <c r="AM2120" s="31"/>
      <c r="AN2120" s="31"/>
      <c r="AO2120" s="31"/>
      <c r="AP2120" s="31"/>
      <c r="AQ2120" s="31"/>
      <c r="AR2120" s="31"/>
      <c r="AS2120" s="31">
        <f t="shared" si="4891"/>
        <v>13527.999999999998</v>
      </c>
      <c r="AT2120" s="31">
        <f t="shared" si="4892"/>
        <v>0</v>
      </c>
      <c r="AU2120" s="31">
        <f t="shared" si="4893"/>
        <v>0</v>
      </c>
      <c r="AV2120" s="31"/>
      <c r="AW2120" s="32"/>
      <c r="AX2120" s="32"/>
      <c r="AY2120" s="1"/>
      <c r="AZ2120" s="1"/>
      <c r="BA2120" s="1"/>
      <c r="BB2120" s="1"/>
      <c r="BC2120" s="1"/>
      <c r="BD2120" s="1"/>
      <c r="BE2120" s="1"/>
    </row>
    <row r="2121">
      <c r="A2121" s="29" t="s">
        <v>747</v>
      </c>
      <c r="B2121" s="29" t="s">
        <v>61</v>
      </c>
      <c r="C2121" s="29" t="s">
        <v>63</v>
      </c>
      <c r="D2121" s="29" t="s">
        <v>880</v>
      </c>
      <c r="E2121" s="36"/>
      <c r="F2121" s="30" t="s">
        <v>881</v>
      </c>
      <c r="G2121" s="31">
        <f>G2122</f>
        <v>156932.70000000001</v>
      </c>
      <c r="H2121" s="31">
        <f>H2122</f>
        <v>206932.70000000001</v>
      </c>
      <c r="I2121" s="31">
        <f>I2122</f>
        <v>206932.70000000001</v>
      </c>
      <c r="J2121" s="31">
        <f>J2122</f>
        <v>0</v>
      </c>
      <c r="K2121" s="31">
        <f>K2122</f>
        <v>0</v>
      </c>
      <c r="L2121" s="31">
        <f>L2122</f>
        <v>0</v>
      </c>
      <c r="M2121" s="31">
        <f t="shared" si="4901"/>
        <v>156932.70000000001</v>
      </c>
      <c r="N2121" s="31">
        <f t="shared" si="4902"/>
        <v>206932.70000000001</v>
      </c>
      <c r="O2121" s="31">
        <f t="shared" si="4903"/>
        <v>206932.70000000001</v>
      </c>
      <c r="P2121" s="31">
        <f>P2122</f>
        <v>0</v>
      </c>
      <c r="Q2121" s="31">
        <f>Q2122</f>
        <v>0</v>
      </c>
      <c r="R2121" s="31">
        <f>R2122</f>
        <v>0</v>
      </c>
      <c r="S2121" s="31">
        <f>S2122</f>
        <v>0</v>
      </c>
      <c r="T2121" s="31">
        <f>T2122</f>
        <v>0</v>
      </c>
      <c r="U2121" s="31">
        <f>U2122</f>
        <v>0</v>
      </c>
      <c r="V2121" s="31">
        <f>V2122</f>
        <v>0</v>
      </c>
      <c r="W2121" s="31">
        <f>W2122</f>
        <v>0</v>
      </c>
      <c r="X2121" s="31">
        <f>X2122</f>
        <v>0</v>
      </c>
      <c r="Y2121" s="31">
        <f>Y2122</f>
        <v>0</v>
      </c>
      <c r="Z2121" s="31">
        <f>Z2122</f>
        <v>0</v>
      </c>
      <c r="AA2121" s="31">
        <f>AA2122</f>
        <v>0</v>
      </c>
      <c r="AB2121" s="31">
        <f>AB2122</f>
        <v>0</v>
      </c>
      <c r="AC2121" s="31">
        <f t="shared" si="4895"/>
        <v>156932.70000000001</v>
      </c>
      <c r="AD2121" s="31">
        <f t="shared" si="4896"/>
        <v>206932.70000000001</v>
      </c>
      <c r="AE2121" s="31">
        <f t="shared" si="4897"/>
        <v>206932.70000000001</v>
      </c>
      <c r="AF2121" s="31">
        <f>AF2122</f>
        <v>0</v>
      </c>
      <c r="AG2121" s="31">
        <f t="shared" si="4898"/>
        <v>156932.70000000001</v>
      </c>
      <c r="AH2121" s="31">
        <f t="shared" si="4899"/>
        <v>206932.70000000001</v>
      </c>
      <c r="AI2121" s="31">
        <f t="shared" si="4900"/>
        <v>206932.70000000001</v>
      </c>
      <c r="AJ2121" s="31">
        <f>AJ2122</f>
        <v>0</v>
      </c>
      <c r="AK2121" s="31">
        <f>AK2122</f>
        <v>0</v>
      </c>
      <c r="AL2121" s="31">
        <f>AL2122</f>
        <v>0</v>
      </c>
      <c r="AM2121" s="31">
        <f>AM2122</f>
        <v>0</v>
      </c>
      <c r="AN2121" s="31">
        <f>AN2122</f>
        <v>0</v>
      </c>
      <c r="AO2121" s="31">
        <f>AO2122</f>
        <v>0</v>
      </c>
      <c r="AP2121" s="31">
        <f>AP2122</f>
        <v>0</v>
      </c>
      <c r="AQ2121" s="31">
        <f>AQ2122</f>
        <v>0</v>
      </c>
      <c r="AR2121" s="31">
        <f>AR2122</f>
        <v>0</v>
      </c>
      <c r="AS2121" s="31">
        <f t="shared" si="4891"/>
        <v>156932.70000000001</v>
      </c>
      <c r="AT2121" s="31">
        <f t="shared" si="4892"/>
        <v>206932.70000000001</v>
      </c>
      <c r="AU2121" s="31">
        <f t="shared" si="4893"/>
        <v>206932.70000000001</v>
      </c>
      <c r="AV2121" s="31">
        <f>AV2122</f>
        <v>0</v>
      </c>
      <c r="AW2121" s="32"/>
      <c r="AX2121" s="32"/>
      <c r="AY2121" s="1"/>
      <c r="AZ2121" s="1"/>
      <c r="BA2121" s="1"/>
      <c r="BB2121" s="1"/>
      <c r="BC2121" s="1"/>
      <c r="BD2121" s="1"/>
      <c r="BE2121" s="1"/>
    </row>
    <row r="2122" ht="31.5">
      <c r="A2122" s="29" t="s">
        <v>747</v>
      </c>
      <c r="B2122" s="29" t="s">
        <v>61</v>
      </c>
      <c r="C2122" s="29" t="s">
        <v>63</v>
      </c>
      <c r="D2122" s="29" t="s">
        <v>880</v>
      </c>
      <c r="E2122" s="29" t="s">
        <v>39</v>
      </c>
      <c r="F2122" s="30" t="s">
        <v>40</v>
      </c>
      <c r="G2122" s="31">
        <v>156932.70000000001</v>
      </c>
      <c r="H2122" s="31">
        <f>447782.7-240850</f>
        <v>206932.70000000001</v>
      </c>
      <c r="I2122" s="31">
        <v>206932.70000000001</v>
      </c>
      <c r="J2122" s="31"/>
      <c r="K2122" s="31"/>
      <c r="L2122" s="31"/>
      <c r="M2122" s="31">
        <f t="shared" si="4901"/>
        <v>156932.70000000001</v>
      </c>
      <c r="N2122" s="31">
        <f t="shared" si="4902"/>
        <v>206932.70000000001</v>
      </c>
      <c r="O2122" s="31">
        <f t="shared" si="4903"/>
        <v>206932.70000000001</v>
      </c>
      <c r="P2122" s="31"/>
      <c r="Q2122" s="31"/>
      <c r="R2122" s="31"/>
      <c r="S2122" s="31"/>
      <c r="T2122" s="31"/>
      <c r="U2122" s="31"/>
      <c r="V2122" s="31"/>
      <c r="W2122" s="31"/>
      <c r="X2122" s="31"/>
      <c r="Y2122" s="31"/>
      <c r="Z2122" s="31"/>
      <c r="AA2122" s="31"/>
      <c r="AB2122" s="31"/>
      <c r="AC2122" s="31">
        <f t="shared" si="4895"/>
        <v>156932.70000000001</v>
      </c>
      <c r="AD2122" s="31">
        <f t="shared" si="4896"/>
        <v>206932.70000000001</v>
      </c>
      <c r="AE2122" s="31">
        <f t="shared" si="4897"/>
        <v>206932.70000000001</v>
      </c>
      <c r="AF2122" s="31"/>
      <c r="AG2122" s="31">
        <f t="shared" si="4898"/>
        <v>156932.70000000001</v>
      </c>
      <c r="AH2122" s="31">
        <f t="shared" si="4899"/>
        <v>206932.70000000001</v>
      </c>
      <c r="AI2122" s="31">
        <f t="shared" si="4900"/>
        <v>206932.70000000001</v>
      </c>
      <c r="AJ2122" s="31"/>
      <c r="AK2122" s="31"/>
      <c r="AL2122" s="31"/>
      <c r="AM2122" s="31"/>
      <c r="AN2122" s="31"/>
      <c r="AO2122" s="31"/>
      <c r="AP2122" s="31"/>
      <c r="AQ2122" s="31"/>
      <c r="AR2122" s="31"/>
      <c r="AS2122" s="31">
        <f t="shared" si="4891"/>
        <v>156932.70000000001</v>
      </c>
      <c r="AT2122" s="31">
        <f t="shared" si="4892"/>
        <v>206932.70000000001</v>
      </c>
      <c r="AU2122" s="31">
        <f t="shared" si="4893"/>
        <v>206932.70000000001</v>
      </c>
      <c r="AV2122" s="31"/>
      <c r="AW2122" s="32"/>
      <c r="AX2122" s="32"/>
      <c r="AY2122" s="1"/>
      <c r="AZ2122" s="1"/>
      <c r="BA2122" s="1"/>
      <c r="BB2122" s="1"/>
      <c r="BC2122" s="1"/>
      <c r="BD2122" s="1"/>
      <c r="BE2122" s="1"/>
    </row>
    <row r="2123" ht="63">
      <c r="A2123" s="29" t="s">
        <v>747</v>
      </c>
      <c r="B2123" s="29" t="s">
        <v>61</v>
      </c>
      <c r="C2123" s="29" t="s">
        <v>63</v>
      </c>
      <c r="D2123" s="29" t="s">
        <v>882</v>
      </c>
      <c r="E2123" s="36"/>
      <c r="F2123" s="30" t="s">
        <v>883</v>
      </c>
      <c r="G2123" s="31">
        <f>G2124</f>
        <v>625.5</v>
      </c>
      <c r="H2123" s="31">
        <f>H2124</f>
        <v>625.5</v>
      </c>
      <c r="I2123" s="31">
        <f>I2124</f>
        <v>625.5</v>
      </c>
      <c r="J2123" s="31">
        <f>J2124</f>
        <v>0</v>
      </c>
      <c r="K2123" s="31">
        <f>K2124</f>
        <v>0</v>
      </c>
      <c r="L2123" s="31">
        <f>L2124</f>
        <v>0</v>
      </c>
      <c r="M2123" s="31">
        <f t="shared" si="4901"/>
        <v>625.5</v>
      </c>
      <c r="N2123" s="31">
        <f t="shared" si="4902"/>
        <v>625.5</v>
      </c>
      <c r="O2123" s="31">
        <f t="shared" si="4903"/>
        <v>625.5</v>
      </c>
      <c r="P2123" s="31">
        <f>P2124</f>
        <v>0</v>
      </c>
      <c r="Q2123" s="31">
        <f>Q2124</f>
        <v>0</v>
      </c>
      <c r="R2123" s="31">
        <f>R2124</f>
        <v>0</v>
      </c>
      <c r="S2123" s="31">
        <f>S2124</f>
        <v>0</v>
      </c>
      <c r="T2123" s="31">
        <f>T2124</f>
        <v>0</v>
      </c>
      <c r="U2123" s="31">
        <f>U2124</f>
        <v>0</v>
      </c>
      <c r="V2123" s="31">
        <f>V2124</f>
        <v>0</v>
      </c>
      <c r="W2123" s="31">
        <f>W2124</f>
        <v>0</v>
      </c>
      <c r="X2123" s="31">
        <f>X2124</f>
        <v>0</v>
      </c>
      <c r="Y2123" s="31">
        <f>Y2124</f>
        <v>0</v>
      </c>
      <c r="Z2123" s="31">
        <f>Z2124</f>
        <v>0</v>
      </c>
      <c r="AA2123" s="31">
        <f>AA2124</f>
        <v>0</v>
      </c>
      <c r="AB2123" s="31">
        <f>AB2124</f>
        <v>0</v>
      </c>
      <c r="AC2123" s="31">
        <f t="shared" si="4895"/>
        <v>625.5</v>
      </c>
      <c r="AD2123" s="31">
        <f t="shared" si="4896"/>
        <v>625.5</v>
      </c>
      <c r="AE2123" s="31">
        <f t="shared" si="4897"/>
        <v>625.5</v>
      </c>
      <c r="AF2123" s="31">
        <f>AF2124</f>
        <v>0</v>
      </c>
      <c r="AG2123" s="31">
        <f t="shared" si="4898"/>
        <v>625.5</v>
      </c>
      <c r="AH2123" s="31">
        <f t="shared" si="4899"/>
        <v>625.5</v>
      </c>
      <c r="AI2123" s="31">
        <f t="shared" si="4900"/>
        <v>625.5</v>
      </c>
      <c r="AJ2123" s="31">
        <f>AJ2124</f>
        <v>0</v>
      </c>
      <c r="AK2123" s="31">
        <f>AK2124</f>
        <v>0</v>
      </c>
      <c r="AL2123" s="31">
        <f>AL2124</f>
        <v>0</v>
      </c>
      <c r="AM2123" s="31">
        <f>AM2124</f>
        <v>0</v>
      </c>
      <c r="AN2123" s="31">
        <f>AN2124</f>
        <v>0</v>
      </c>
      <c r="AO2123" s="31">
        <f>AO2124</f>
        <v>0</v>
      </c>
      <c r="AP2123" s="31">
        <f>AP2124</f>
        <v>0</v>
      </c>
      <c r="AQ2123" s="31">
        <f>AQ2124</f>
        <v>0</v>
      </c>
      <c r="AR2123" s="31">
        <f>AR2124</f>
        <v>0</v>
      </c>
      <c r="AS2123" s="31">
        <f t="shared" si="4891"/>
        <v>625.5</v>
      </c>
      <c r="AT2123" s="31">
        <f t="shared" si="4892"/>
        <v>625.5</v>
      </c>
      <c r="AU2123" s="31">
        <f t="shared" si="4893"/>
        <v>625.5</v>
      </c>
      <c r="AV2123" s="31">
        <f>AV2124</f>
        <v>0</v>
      </c>
      <c r="AW2123" s="32"/>
      <c r="AX2123" s="32"/>
      <c r="AY2123" s="1"/>
      <c r="AZ2123" s="1"/>
      <c r="BA2123" s="1"/>
      <c r="BB2123" s="1"/>
      <c r="BC2123" s="1"/>
      <c r="BD2123" s="1"/>
      <c r="BE2123" s="1"/>
    </row>
    <row r="2124" ht="31.5">
      <c r="A2124" s="29" t="s">
        <v>747</v>
      </c>
      <c r="B2124" s="29" t="s">
        <v>61</v>
      </c>
      <c r="C2124" s="29" t="s">
        <v>63</v>
      </c>
      <c r="D2124" s="29" t="s">
        <v>882</v>
      </c>
      <c r="E2124" s="29" t="s">
        <v>39</v>
      </c>
      <c r="F2124" s="30" t="s">
        <v>40</v>
      </c>
      <c r="G2124" s="31">
        <v>625.5</v>
      </c>
      <c r="H2124" s="31">
        <v>625.5</v>
      </c>
      <c r="I2124" s="31">
        <v>625.5</v>
      </c>
      <c r="J2124" s="31"/>
      <c r="K2124" s="31"/>
      <c r="L2124" s="31"/>
      <c r="M2124" s="31">
        <f t="shared" si="4901"/>
        <v>625.5</v>
      </c>
      <c r="N2124" s="31">
        <f t="shared" si="4902"/>
        <v>625.5</v>
      </c>
      <c r="O2124" s="31">
        <f t="shared" si="4903"/>
        <v>625.5</v>
      </c>
      <c r="P2124" s="31"/>
      <c r="Q2124" s="31"/>
      <c r="R2124" s="31"/>
      <c r="S2124" s="31"/>
      <c r="T2124" s="31"/>
      <c r="U2124" s="31"/>
      <c r="V2124" s="31"/>
      <c r="W2124" s="31"/>
      <c r="X2124" s="31"/>
      <c r="Y2124" s="31"/>
      <c r="Z2124" s="31"/>
      <c r="AA2124" s="31"/>
      <c r="AB2124" s="31"/>
      <c r="AC2124" s="31">
        <f t="shared" si="4895"/>
        <v>625.5</v>
      </c>
      <c r="AD2124" s="31">
        <f t="shared" si="4896"/>
        <v>625.5</v>
      </c>
      <c r="AE2124" s="31">
        <f t="shared" si="4897"/>
        <v>625.5</v>
      </c>
      <c r="AF2124" s="31"/>
      <c r="AG2124" s="31">
        <f t="shared" si="4898"/>
        <v>625.5</v>
      </c>
      <c r="AH2124" s="31">
        <f t="shared" si="4899"/>
        <v>625.5</v>
      </c>
      <c r="AI2124" s="31">
        <f t="shared" si="4900"/>
        <v>625.5</v>
      </c>
      <c r="AJ2124" s="31"/>
      <c r="AK2124" s="31"/>
      <c r="AL2124" s="31"/>
      <c r="AM2124" s="31"/>
      <c r="AN2124" s="31"/>
      <c r="AO2124" s="31"/>
      <c r="AP2124" s="31"/>
      <c r="AQ2124" s="31"/>
      <c r="AR2124" s="31"/>
      <c r="AS2124" s="31">
        <f t="shared" si="4891"/>
        <v>625.5</v>
      </c>
      <c r="AT2124" s="31">
        <f t="shared" si="4892"/>
        <v>625.5</v>
      </c>
      <c r="AU2124" s="31">
        <f t="shared" si="4893"/>
        <v>625.5</v>
      </c>
      <c r="AV2124" s="31"/>
      <c r="AW2124" s="32"/>
      <c r="AX2124" s="32"/>
      <c r="AY2124" s="1"/>
      <c r="AZ2124" s="1"/>
      <c r="BA2124" s="1"/>
      <c r="BB2124" s="1"/>
      <c r="BC2124" s="1"/>
      <c r="BD2124" s="1"/>
      <c r="BE2124" s="1"/>
    </row>
    <row r="2125" s="24" customFormat="1" ht="31.5">
      <c r="A2125" s="25" t="s">
        <v>747</v>
      </c>
      <c r="B2125" s="25" t="s">
        <v>61</v>
      </c>
      <c r="C2125" s="25" t="s">
        <v>61</v>
      </c>
      <c r="D2125" s="25"/>
      <c r="E2125" s="35"/>
      <c r="F2125" s="26" t="s">
        <v>183</v>
      </c>
      <c r="G2125" s="27">
        <f>G2126+G2136</f>
        <v>954400.20000000007</v>
      </c>
      <c r="H2125" s="27">
        <f>H2126+H2136</f>
        <v>329313.60000000003</v>
      </c>
      <c r="I2125" s="27">
        <f>I2126+I2136</f>
        <v>942424.40000000014</v>
      </c>
      <c r="J2125" s="27">
        <f>J2126+J2136</f>
        <v>-7177.4279999999999</v>
      </c>
      <c r="K2125" s="27">
        <f>K2126+K2136</f>
        <v>-7372.5460000000003</v>
      </c>
      <c r="L2125" s="27">
        <f>L2126+L2136</f>
        <v>-7372.5460000000003</v>
      </c>
      <c r="M2125" s="27">
        <f t="shared" si="4901"/>
        <v>947222.77200000011</v>
      </c>
      <c r="N2125" s="27">
        <f t="shared" si="4902"/>
        <v>321941.05400000006</v>
      </c>
      <c r="O2125" s="27">
        <f t="shared" si="4903"/>
        <v>935051.85400000017</v>
      </c>
      <c r="P2125" s="27">
        <f>P2126+P2136</f>
        <v>0</v>
      </c>
      <c r="Q2125" s="27">
        <f>Q2126+Q2136</f>
        <v>0</v>
      </c>
      <c r="R2125" s="27">
        <f>R2126+R2136</f>
        <v>11425.575000000001</v>
      </c>
      <c r="S2125" s="27">
        <f>S2126+S2136</f>
        <v>0</v>
      </c>
      <c r="T2125" s="27">
        <f>T2126+T2136</f>
        <v>0</v>
      </c>
      <c r="U2125" s="27">
        <f>U2126+U2136</f>
        <v>0</v>
      </c>
      <c r="V2125" s="27">
        <f>V2126+V2136</f>
        <v>0</v>
      </c>
      <c r="W2125" s="27">
        <f>W2126+W2136</f>
        <v>0</v>
      </c>
      <c r="X2125" s="27">
        <f>X2126+X2136</f>
        <v>0</v>
      </c>
      <c r="Y2125" s="27">
        <f>Y2126+Y2136</f>
        <v>0</v>
      </c>
      <c r="Z2125" s="27">
        <f>Z2126+Z2136</f>
        <v>0</v>
      </c>
      <c r="AA2125" s="27">
        <f>AA2126+AA2136</f>
        <v>0</v>
      </c>
      <c r="AB2125" s="27">
        <f>AB2126+AB2136</f>
        <v>0</v>
      </c>
      <c r="AC2125" s="27">
        <f t="shared" si="4895"/>
        <v>958648.34700000007</v>
      </c>
      <c r="AD2125" s="27">
        <f t="shared" si="4896"/>
        <v>321941.05400000006</v>
      </c>
      <c r="AE2125" s="27">
        <f t="shared" si="4897"/>
        <v>935051.85400000017</v>
      </c>
      <c r="AF2125" s="27">
        <f>AF2126+AF2136</f>
        <v>-5798.8149999999996</v>
      </c>
      <c r="AG2125" s="27">
        <f t="shared" si="4898"/>
        <v>952849.53200000012</v>
      </c>
      <c r="AH2125" s="27">
        <f t="shared" si="4899"/>
        <v>321941.05400000006</v>
      </c>
      <c r="AI2125" s="27">
        <f t="shared" si="4900"/>
        <v>935051.85400000017</v>
      </c>
      <c r="AJ2125" s="27">
        <f>AJ2126+AJ2136</f>
        <v>0</v>
      </c>
      <c r="AK2125" s="27">
        <f>AK2126+AK2136</f>
        <v>0</v>
      </c>
      <c r="AL2125" s="27">
        <f>AL2126+AL2136</f>
        <v>-3998.9000000000001</v>
      </c>
      <c r="AM2125" s="27">
        <f>AM2126+AM2136</f>
        <v>0</v>
      </c>
      <c r="AN2125" s="27">
        <f>AN2126+AN2136</f>
        <v>0</v>
      </c>
      <c r="AO2125" s="27">
        <f>AO2126+AO2136</f>
        <v>0</v>
      </c>
      <c r="AP2125" s="27">
        <f>AP2126+AP2136</f>
        <v>0</v>
      </c>
      <c r="AQ2125" s="27">
        <f>AQ2126+AQ2136</f>
        <v>0</v>
      </c>
      <c r="AR2125" s="27">
        <f>AR2126+AR2136</f>
        <v>0</v>
      </c>
      <c r="AS2125" s="27">
        <f t="shared" si="4891"/>
        <v>948850.6320000001</v>
      </c>
      <c r="AT2125" s="27">
        <f t="shared" si="4892"/>
        <v>321941.05400000006</v>
      </c>
      <c r="AU2125" s="27">
        <f t="shared" si="4893"/>
        <v>935051.85400000017</v>
      </c>
      <c r="AV2125" s="27">
        <f>AV2126+AV2136</f>
        <v>0</v>
      </c>
      <c r="AW2125" s="28"/>
      <c r="AX2125" s="28"/>
      <c r="AY2125" s="24"/>
      <c r="AZ2125" s="24"/>
      <c r="BA2125" s="24"/>
      <c r="BB2125" s="24"/>
      <c r="BC2125" s="24"/>
      <c r="BD2125" s="24"/>
      <c r="BE2125" s="24"/>
    </row>
    <row r="2126" ht="31.5">
      <c r="A2126" s="29" t="s">
        <v>747</v>
      </c>
      <c r="B2126" s="29" t="s">
        <v>61</v>
      </c>
      <c r="C2126" s="29" t="s">
        <v>61</v>
      </c>
      <c r="D2126" s="29" t="s">
        <v>65</v>
      </c>
      <c r="E2126" s="36"/>
      <c r="F2126" s="30" t="s">
        <v>66</v>
      </c>
      <c r="G2126" s="31">
        <f t="shared" ref="G2126:G2127" si="4904">G2127</f>
        <v>933984.80000000005</v>
      </c>
      <c r="H2126" s="31">
        <f t="shared" ref="H2126:H2127" si="4905">H2127</f>
        <v>329313.60000000003</v>
      </c>
      <c r="I2126" s="31">
        <f t="shared" ref="I2126:I2127" si="4906">I2127</f>
        <v>942424.40000000014</v>
      </c>
      <c r="J2126" s="31">
        <f t="shared" ref="J2126:J2127" si="4907">J2127</f>
        <v>-7177.4279999999999</v>
      </c>
      <c r="K2126" s="31">
        <f t="shared" ref="K2126:K2127" si="4908">K2127</f>
        <v>-7372.5460000000003</v>
      </c>
      <c r="L2126" s="31">
        <f t="shared" ref="L2126:L2127" si="4909">L2127</f>
        <v>-7372.5460000000003</v>
      </c>
      <c r="M2126" s="31">
        <f t="shared" si="4901"/>
        <v>926807.37200000009</v>
      </c>
      <c r="N2126" s="31">
        <f t="shared" si="4902"/>
        <v>321941.05400000006</v>
      </c>
      <c r="O2126" s="31">
        <f t="shared" si="4903"/>
        <v>935051.85400000017</v>
      </c>
      <c r="P2126" s="31">
        <f t="shared" ref="P2126:P2127" si="4910">P2127</f>
        <v>0</v>
      </c>
      <c r="Q2126" s="31">
        <f t="shared" ref="Q2126:Q2127" si="4911">Q2127</f>
        <v>0</v>
      </c>
      <c r="R2126" s="31">
        <f t="shared" ref="R2126:R2127" si="4912">R2127</f>
        <v>0</v>
      </c>
      <c r="S2126" s="31">
        <f t="shared" ref="S2126:S2127" si="4913">S2127</f>
        <v>0</v>
      </c>
      <c r="T2126" s="31">
        <f t="shared" ref="T2126:T2127" si="4914">T2127</f>
        <v>0</v>
      </c>
      <c r="U2126" s="31">
        <f t="shared" ref="U2126:U2127" si="4915">U2127</f>
        <v>0</v>
      </c>
      <c r="V2126" s="31">
        <f t="shared" ref="V2126:V2127" si="4916">V2127</f>
        <v>0</v>
      </c>
      <c r="W2126" s="31">
        <f t="shared" ref="W2126:W2127" si="4917">W2127</f>
        <v>0</v>
      </c>
      <c r="X2126" s="31">
        <f t="shared" ref="X2126:X2127" si="4918">X2127</f>
        <v>0</v>
      </c>
      <c r="Y2126" s="31">
        <f t="shared" ref="Y2126:Y2127" si="4919">Y2127</f>
        <v>0</v>
      </c>
      <c r="Z2126" s="31">
        <f t="shared" ref="Z2126:Z2127" si="4920">Z2127</f>
        <v>0</v>
      </c>
      <c r="AA2126" s="31">
        <f t="shared" ref="AA2126:AA2127" si="4921">AA2127</f>
        <v>0</v>
      </c>
      <c r="AB2126" s="31">
        <f t="shared" ref="AB2126:AB2127" si="4922">AB2127</f>
        <v>0</v>
      </c>
      <c r="AC2126" s="31">
        <f t="shared" si="4895"/>
        <v>926807.37200000009</v>
      </c>
      <c r="AD2126" s="31">
        <f t="shared" si="4896"/>
        <v>321941.05400000006</v>
      </c>
      <c r="AE2126" s="31">
        <f t="shared" si="4897"/>
        <v>935051.85400000017</v>
      </c>
      <c r="AF2126" s="31">
        <f t="shared" ref="AF2126:AF2127" si="4923">AF2127</f>
        <v>0</v>
      </c>
      <c r="AG2126" s="31">
        <f t="shared" si="4898"/>
        <v>926807.37200000009</v>
      </c>
      <c r="AH2126" s="31">
        <f t="shared" si="4899"/>
        <v>321941.05400000006</v>
      </c>
      <c r="AI2126" s="31">
        <f t="shared" si="4900"/>
        <v>935051.85400000017</v>
      </c>
      <c r="AJ2126" s="31">
        <f t="shared" ref="AJ2126:AJ2127" si="4924">AJ2127</f>
        <v>0</v>
      </c>
      <c r="AK2126" s="31">
        <f t="shared" ref="AK2126:AK2127" si="4925">AK2127</f>
        <v>0</v>
      </c>
      <c r="AL2126" s="31">
        <f t="shared" ref="AL2126:AL2127" si="4926">AL2127</f>
        <v>-3998.9000000000001</v>
      </c>
      <c r="AM2126" s="31">
        <f t="shared" ref="AM2126:AM2127" si="4927">AM2127</f>
        <v>0</v>
      </c>
      <c r="AN2126" s="31">
        <f t="shared" ref="AN2126:AN2127" si="4928">AN2127</f>
        <v>0</v>
      </c>
      <c r="AO2126" s="31">
        <f t="shared" ref="AO2126:AO2127" si="4929">AO2127</f>
        <v>0</v>
      </c>
      <c r="AP2126" s="31">
        <f t="shared" ref="AP2126:AP2127" si="4930">AP2127</f>
        <v>0</v>
      </c>
      <c r="AQ2126" s="31">
        <f t="shared" ref="AQ2126:AQ2127" si="4931">AQ2127</f>
        <v>0</v>
      </c>
      <c r="AR2126" s="31">
        <f t="shared" ref="AR2126:AR2127" si="4932">AR2127</f>
        <v>0</v>
      </c>
      <c r="AS2126" s="31">
        <f t="shared" si="4891"/>
        <v>922808.47200000007</v>
      </c>
      <c r="AT2126" s="31">
        <f t="shared" si="4892"/>
        <v>321941.05400000006</v>
      </c>
      <c r="AU2126" s="31">
        <f t="shared" si="4893"/>
        <v>935051.85400000017</v>
      </c>
      <c r="AV2126" s="31">
        <f t="shared" ref="AV2126:AV2127" si="4933">AV2127</f>
        <v>0</v>
      </c>
      <c r="AW2126" s="32"/>
      <c r="AX2126" s="32"/>
      <c r="AY2126" s="1"/>
      <c r="AZ2126" s="1"/>
      <c r="BA2126" s="1"/>
      <c r="BB2126" s="1"/>
      <c r="BC2126" s="1"/>
      <c r="BD2126" s="1"/>
      <c r="BE2126" s="1"/>
    </row>
    <row r="2127" hidden="1">
      <c r="A2127" s="29" t="s">
        <v>747</v>
      </c>
      <c r="B2127" s="29" t="s">
        <v>61</v>
      </c>
      <c r="C2127" s="29" t="s">
        <v>61</v>
      </c>
      <c r="D2127" s="29" t="s">
        <v>67</v>
      </c>
      <c r="E2127" s="36"/>
      <c r="F2127" s="30" t="s">
        <v>34</v>
      </c>
      <c r="G2127" s="31">
        <f t="shared" si="4904"/>
        <v>933984.80000000005</v>
      </c>
      <c r="H2127" s="31">
        <f t="shared" si="4905"/>
        <v>329313.60000000003</v>
      </c>
      <c r="I2127" s="31">
        <f t="shared" si="4906"/>
        <v>942424.40000000014</v>
      </c>
      <c r="J2127" s="31">
        <f t="shared" si="4907"/>
        <v>-7177.4279999999999</v>
      </c>
      <c r="K2127" s="31">
        <f t="shared" si="4908"/>
        <v>-7372.5460000000003</v>
      </c>
      <c r="L2127" s="31">
        <f t="shared" si="4909"/>
        <v>-7372.5460000000003</v>
      </c>
      <c r="M2127" s="31">
        <f t="shared" si="4901"/>
        <v>926807.37200000009</v>
      </c>
      <c r="N2127" s="31">
        <f t="shared" si="4902"/>
        <v>321941.05400000006</v>
      </c>
      <c r="O2127" s="31">
        <f t="shared" si="4903"/>
        <v>935051.85400000017</v>
      </c>
      <c r="P2127" s="31">
        <f t="shared" si="4910"/>
        <v>0</v>
      </c>
      <c r="Q2127" s="31">
        <f t="shared" si="4911"/>
        <v>0</v>
      </c>
      <c r="R2127" s="31">
        <f t="shared" si="4912"/>
        <v>0</v>
      </c>
      <c r="S2127" s="31">
        <f t="shared" si="4913"/>
        <v>0</v>
      </c>
      <c r="T2127" s="31">
        <f t="shared" si="4914"/>
        <v>0</v>
      </c>
      <c r="U2127" s="31">
        <f t="shared" si="4915"/>
        <v>0</v>
      </c>
      <c r="V2127" s="31">
        <f t="shared" si="4916"/>
        <v>0</v>
      </c>
      <c r="W2127" s="31">
        <f t="shared" si="4917"/>
        <v>0</v>
      </c>
      <c r="X2127" s="31">
        <f t="shared" si="4918"/>
        <v>0</v>
      </c>
      <c r="Y2127" s="31">
        <f t="shared" si="4919"/>
        <v>0</v>
      </c>
      <c r="Z2127" s="31">
        <f t="shared" si="4920"/>
        <v>0</v>
      </c>
      <c r="AA2127" s="31">
        <f t="shared" si="4921"/>
        <v>0</v>
      </c>
      <c r="AB2127" s="31">
        <f t="shared" si="4922"/>
        <v>0</v>
      </c>
      <c r="AC2127" s="31">
        <f t="shared" si="4895"/>
        <v>926807.37200000009</v>
      </c>
      <c r="AD2127" s="31">
        <f t="shared" si="4896"/>
        <v>321941.05400000006</v>
      </c>
      <c r="AE2127" s="31">
        <f t="shared" si="4897"/>
        <v>935051.85400000017</v>
      </c>
      <c r="AF2127" s="31">
        <f t="shared" si="4923"/>
        <v>0</v>
      </c>
      <c r="AG2127" s="31">
        <f t="shared" si="4898"/>
        <v>926807.37200000009</v>
      </c>
      <c r="AH2127" s="31">
        <f t="shared" si="4899"/>
        <v>321941.05400000006</v>
      </c>
      <c r="AI2127" s="31">
        <f t="shared" si="4900"/>
        <v>935051.85400000017</v>
      </c>
      <c r="AJ2127" s="31">
        <f t="shared" si="4924"/>
        <v>0</v>
      </c>
      <c r="AK2127" s="31">
        <f t="shared" si="4925"/>
        <v>0</v>
      </c>
      <c r="AL2127" s="31">
        <f t="shared" si="4926"/>
        <v>-3998.9000000000001</v>
      </c>
      <c r="AM2127" s="31">
        <f t="shared" si="4927"/>
        <v>0</v>
      </c>
      <c r="AN2127" s="31">
        <f t="shared" si="4928"/>
        <v>0</v>
      </c>
      <c r="AO2127" s="31">
        <f t="shared" si="4929"/>
        <v>0</v>
      </c>
      <c r="AP2127" s="31">
        <f t="shared" si="4930"/>
        <v>0</v>
      </c>
      <c r="AQ2127" s="31">
        <f t="shared" si="4931"/>
        <v>0</v>
      </c>
      <c r="AR2127" s="31">
        <f t="shared" si="4932"/>
        <v>0</v>
      </c>
      <c r="AS2127" s="31">
        <f t="shared" si="4891"/>
        <v>922808.47200000007</v>
      </c>
      <c r="AT2127" s="31">
        <f t="shared" si="4892"/>
        <v>321941.05400000006</v>
      </c>
      <c r="AU2127" s="31">
        <f t="shared" si="4893"/>
        <v>935051.85400000017</v>
      </c>
      <c r="AV2127" s="31">
        <f t="shared" si="4933"/>
        <v>0</v>
      </c>
      <c r="AW2127" s="32">
        <v>0</v>
      </c>
      <c r="AX2127" s="32"/>
      <c r="AY2127" s="1" t="s">
        <v>152</v>
      </c>
      <c r="AZ2127" s="1"/>
      <c r="BA2127" s="1"/>
      <c r="BB2127" s="1"/>
      <c r="BC2127" s="1"/>
      <c r="BD2127" s="1"/>
      <c r="BE2127" s="1"/>
    </row>
    <row r="2128" ht="63">
      <c r="A2128" s="29" t="s">
        <v>747</v>
      </c>
      <c r="B2128" s="29" t="s">
        <v>61</v>
      </c>
      <c r="C2128" s="29" t="s">
        <v>61</v>
      </c>
      <c r="D2128" s="29" t="s">
        <v>884</v>
      </c>
      <c r="E2128" s="36"/>
      <c r="F2128" s="30" t="s">
        <v>885</v>
      </c>
      <c r="G2128" s="31">
        <f>G2132+G2129</f>
        <v>933984.80000000005</v>
      </c>
      <c r="H2128" s="31">
        <f>H2132+H2129</f>
        <v>329313.60000000003</v>
      </c>
      <c r="I2128" s="31">
        <f>I2132+I2129</f>
        <v>942424.40000000014</v>
      </c>
      <c r="J2128" s="31">
        <f>J2132+J2129</f>
        <v>-7177.4279999999999</v>
      </c>
      <c r="K2128" s="31">
        <f>K2132+K2129</f>
        <v>-7372.5460000000003</v>
      </c>
      <c r="L2128" s="31">
        <f>L2132+L2129</f>
        <v>-7372.5460000000003</v>
      </c>
      <c r="M2128" s="31">
        <f t="shared" si="4901"/>
        <v>926807.37200000009</v>
      </c>
      <c r="N2128" s="31">
        <f t="shared" si="4902"/>
        <v>321941.05400000006</v>
      </c>
      <c r="O2128" s="31">
        <f t="shared" si="4903"/>
        <v>935051.85400000017</v>
      </c>
      <c r="P2128" s="31">
        <f>P2132+P2129</f>
        <v>0</v>
      </c>
      <c r="Q2128" s="31">
        <f>Q2132+Q2129</f>
        <v>0</v>
      </c>
      <c r="R2128" s="31">
        <f>R2132+R2129</f>
        <v>0</v>
      </c>
      <c r="S2128" s="31">
        <f>S2132+S2129</f>
        <v>0</v>
      </c>
      <c r="T2128" s="31">
        <f>T2132+T2129</f>
        <v>0</v>
      </c>
      <c r="U2128" s="31">
        <f>U2132+U2129</f>
        <v>0</v>
      </c>
      <c r="V2128" s="31">
        <f>V2132+V2129</f>
        <v>0</v>
      </c>
      <c r="W2128" s="31">
        <f>W2132+W2129</f>
        <v>0</v>
      </c>
      <c r="X2128" s="31">
        <f>X2132+X2129</f>
        <v>0</v>
      </c>
      <c r="Y2128" s="31">
        <f>Y2132+Y2129</f>
        <v>0</v>
      </c>
      <c r="Z2128" s="31">
        <f>Z2132+Z2129</f>
        <v>0</v>
      </c>
      <c r="AA2128" s="31">
        <f>AA2132+AA2129</f>
        <v>0</v>
      </c>
      <c r="AB2128" s="31">
        <f>AB2132+AB2129</f>
        <v>0</v>
      </c>
      <c r="AC2128" s="31">
        <f t="shared" si="4895"/>
        <v>926807.37200000009</v>
      </c>
      <c r="AD2128" s="31">
        <f t="shared" si="4896"/>
        <v>321941.05400000006</v>
      </c>
      <c r="AE2128" s="31">
        <f t="shared" si="4897"/>
        <v>935051.85400000017</v>
      </c>
      <c r="AF2128" s="31">
        <f>AF2132+AF2129</f>
        <v>0</v>
      </c>
      <c r="AG2128" s="31">
        <f t="shared" si="4898"/>
        <v>926807.37200000009</v>
      </c>
      <c r="AH2128" s="31">
        <f t="shared" si="4899"/>
        <v>321941.05400000006</v>
      </c>
      <c r="AI2128" s="31">
        <f t="shared" si="4900"/>
        <v>935051.85400000017</v>
      </c>
      <c r="AJ2128" s="31">
        <f>AJ2132+AJ2129</f>
        <v>0</v>
      </c>
      <c r="AK2128" s="31">
        <f>AK2132+AK2129</f>
        <v>0</v>
      </c>
      <c r="AL2128" s="31">
        <f>AL2132+AL2129</f>
        <v>-3998.9000000000001</v>
      </c>
      <c r="AM2128" s="31">
        <f>AM2132+AM2129</f>
        <v>0</v>
      </c>
      <c r="AN2128" s="31">
        <f>AN2132+AN2129</f>
        <v>0</v>
      </c>
      <c r="AO2128" s="31">
        <f>AO2132+AO2129</f>
        <v>0</v>
      </c>
      <c r="AP2128" s="31">
        <f>AP2132+AP2129</f>
        <v>0</v>
      </c>
      <c r="AQ2128" s="31">
        <f>AQ2132+AQ2129</f>
        <v>0</v>
      </c>
      <c r="AR2128" s="31">
        <f>AR2132+AR2129</f>
        <v>0</v>
      </c>
      <c r="AS2128" s="31">
        <f t="shared" si="4891"/>
        <v>922808.47200000007</v>
      </c>
      <c r="AT2128" s="31">
        <f t="shared" si="4892"/>
        <v>321941.05400000006</v>
      </c>
      <c r="AU2128" s="31">
        <f t="shared" si="4893"/>
        <v>935051.85400000017</v>
      </c>
      <c r="AV2128" s="31">
        <f>AV2132+AV2129</f>
        <v>0</v>
      </c>
      <c r="AW2128" s="32"/>
      <c r="AX2128" s="32"/>
      <c r="AY2128" s="1"/>
      <c r="AZ2128" s="1"/>
      <c r="BA2128" s="1"/>
      <c r="BB2128" s="1"/>
      <c r="BC2128" s="1"/>
      <c r="BD2128" s="1"/>
      <c r="BE2128" s="1"/>
    </row>
    <row r="2129">
      <c r="A2129" s="29" t="s">
        <v>747</v>
      </c>
      <c r="B2129" s="29" t="s">
        <v>61</v>
      </c>
      <c r="C2129" s="29" t="s">
        <v>61</v>
      </c>
      <c r="D2129" s="29" t="s">
        <v>886</v>
      </c>
      <c r="E2129" s="36"/>
      <c r="F2129" s="30" t="s">
        <v>50</v>
      </c>
      <c r="G2129" s="31">
        <f>G2130+G2131</f>
        <v>87075.5</v>
      </c>
      <c r="H2129" s="31">
        <f>H2130+H2131</f>
        <v>89444.200000000012</v>
      </c>
      <c r="I2129" s="31">
        <f>I2130+I2131</f>
        <v>89444.200000000012</v>
      </c>
      <c r="J2129" s="31">
        <f>J2130+J2131</f>
        <v>-7177.4279999999999</v>
      </c>
      <c r="K2129" s="31">
        <f>K2130+K2131</f>
        <v>-7372.5460000000003</v>
      </c>
      <c r="L2129" s="31">
        <f>L2130+L2131</f>
        <v>-7372.5460000000003</v>
      </c>
      <c r="M2129" s="31">
        <f t="shared" si="4901"/>
        <v>79898.072</v>
      </c>
      <c r="N2129" s="31">
        <f t="shared" si="4902"/>
        <v>82071.65400000001</v>
      </c>
      <c r="O2129" s="31">
        <f t="shared" si="4903"/>
        <v>82071.65400000001</v>
      </c>
      <c r="P2129" s="31">
        <f>P2130+P2131</f>
        <v>0</v>
      </c>
      <c r="Q2129" s="31">
        <f>Q2130+Q2131</f>
        <v>0</v>
      </c>
      <c r="R2129" s="31">
        <f>R2130+R2131</f>
        <v>0</v>
      </c>
      <c r="S2129" s="31">
        <f>S2130+S2131</f>
        <v>0</v>
      </c>
      <c r="T2129" s="31">
        <f>T2130+T2131</f>
        <v>0</v>
      </c>
      <c r="U2129" s="31">
        <f>U2130+U2131</f>
        <v>0</v>
      </c>
      <c r="V2129" s="31">
        <f>V2130+V2131</f>
        <v>0</v>
      </c>
      <c r="W2129" s="31">
        <f>W2130+W2131</f>
        <v>0</v>
      </c>
      <c r="X2129" s="31">
        <f>X2130+X2131</f>
        <v>0</v>
      </c>
      <c r="Y2129" s="31">
        <f>Y2130+Y2131</f>
        <v>0</v>
      </c>
      <c r="Z2129" s="31">
        <f>Z2130+Z2131</f>
        <v>0</v>
      </c>
      <c r="AA2129" s="31">
        <f>AA2130+AA2131</f>
        <v>0</v>
      </c>
      <c r="AB2129" s="31">
        <f>AB2130+AB2131</f>
        <v>0</v>
      </c>
      <c r="AC2129" s="31">
        <f t="shared" si="4895"/>
        <v>79898.072</v>
      </c>
      <c r="AD2129" s="31">
        <f t="shared" si="4896"/>
        <v>82071.65400000001</v>
      </c>
      <c r="AE2129" s="31">
        <f t="shared" si="4897"/>
        <v>82071.65400000001</v>
      </c>
      <c r="AF2129" s="31">
        <f>AF2130+AF2131</f>
        <v>0</v>
      </c>
      <c r="AG2129" s="31">
        <f t="shared" si="4898"/>
        <v>79898.072</v>
      </c>
      <c r="AH2129" s="31">
        <f t="shared" si="4899"/>
        <v>82071.65400000001</v>
      </c>
      <c r="AI2129" s="31">
        <f t="shared" si="4900"/>
        <v>82071.65400000001</v>
      </c>
      <c r="AJ2129" s="31">
        <f>AJ2130+AJ2131</f>
        <v>0</v>
      </c>
      <c r="AK2129" s="31">
        <f>AK2130+AK2131</f>
        <v>0</v>
      </c>
      <c r="AL2129" s="31">
        <f>AL2130+AL2131</f>
        <v>-1081.4000000000001</v>
      </c>
      <c r="AM2129" s="31">
        <f>AM2130+AM2131</f>
        <v>0</v>
      </c>
      <c r="AN2129" s="31">
        <f>AN2130+AN2131</f>
        <v>0</v>
      </c>
      <c r="AO2129" s="31">
        <f>AO2130+AO2131</f>
        <v>0</v>
      </c>
      <c r="AP2129" s="31">
        <f>AP2130+AP2131</f>
        <v>0</v>
      </c>
      <c r="AQ2129" s="31">
        <f>AQ2130+AQ2131</f>
        <v>0</v>
      </c>
      <c r="AR2129" s="31">
        <f>AR2130+AR2131</f>
        <v>0</v>
      </c>
      <c r="AS2129" s="31">
        <f t="shared" si="4891"/>
        <v>78816.672000000006</v>
      </c>
      <c r="AT2129" s="31">
        <f t="shared" si="4892"/>
        <v>82071.65400000001</v>
      </c>
      <c r="AU2129" s="31">
        <f t="shared" si="4893"/>
        <v>82071.65400000001</v>
      </c>
      <c r="AV2129" s="31">
        <f>AV2130+AV2131</f>
        <v>0</v>
      </c>
      <c r="AW2129" s="32"/>
      <c r="AX2129" s="32"/>
      <c r="AY2129" s="1"/>
      <c r="AZ2129" s="1"/>
      <c r="BA2129" s="1"/>
      <c r="BB2129" s="1"/>
      <c r="BC2129" s="1"/>
      <c r="BD2129" s="1"/>
      <c r="BE2129" s="1"/>
    </row>
    <row r="2130" ht="78.75">
      <c r="A2130" s="29" t="s">
        <v>747</v>
      </c>
      <c r="B2130" s="29" t="s">
        <v>61</v>
      </c>
      <c r="C2130" s="29" t="s">
        <v>61</v>
      </c>
      <c r="D2130" s="29" t="s">
        <v>886</v>
      </c>
      <c r="E2130" s="29" t="s">
        <v>51</v>
      </c>
      <c r="F2130" s="30" t="s">
        <v>52</v>
      </c>
      <c r="G2130" s="31">
        <v>84039.399999999994</v>
      </c>
      <c r="H2130" s="31">
        <v>86408.100000000006</v>
      </c>
      <c r="I2130" s="31">
        <v>86408.100000000006</v>
      </c>
      <c r="J2130" s="33">
        <v>-6922.4279999999999</v>
      </c>
      <c r="K2130" s="33">
        <v>-7117.5460000000003</v>
      </c>
      <c r="L2130" s="33">
        <v>-7117.5460000000003</v>
      </c>
      <c r="M2130" s="31">
        <f t="shared" si="4901"/>
        <v>77116.971999999994</v>
      </c>
      <c r="N2130" s="31">
        <f t="shared" si="4902"/>
        <v>79290.554000000004</v>
      </c>
      <c r="O2130" s="31">
        <f t="shared" si="4903"/>
        <v>79290.554000000004</v>
      </c>
      <c r="P2130" s="31"/>
      <c r="Q2130" s="31"/>
      <c r="R2130" s="31"/>
      <c r="S2130" s="31"/>
      <c r="T2130" s="31"/>
      <c r="U2130" s="31"/>
      <c r="V2130" s="31"/>
      <c r="W2130" s="31"/>
      <c r="X2130" s="31"/>
      <c r="Y2130" s="31"/>
      <c r="Z2130" s="31"/>
      <c r="AA2130" s="31"/>
      <c r="AB2130" s="31"/>
      <c r="AC2130" s="31">
        <f t="shared" si="4895"/>
        <v>77116.971999999994</v>
      </c>
      <c r="AD2130" s="31">
        <f t="shared" si="4896"/>
        <v>79290.554000000004</v>
      </c>
      <c r="AE2130" s="31">
        <f t="shared" si="4897"/>
        <v>79290.554000000004</v>
      </c>
      <c r="AF2130" s="31"/>
      <c r="AG2130" s="31">
        <f t="shared" si="4898"/>
        <v>77116.971999999994</v>
      </c>
      <c r="AH2130" s="31">
        <f t="shared" si="4899"/>
        <v>79290.554000000004</v>
      </c>
      <c r="AI2130" s="31">
        <f t="shared" si="4900"/>
        <v>79290.554000000004</v>
      </c>
      <c r="AJ2130" s="31"/>
      <c r="AK2130" s="31"/>
      <c r="AL2130" s="31">
        <v>-1081.4000000000001</v>
      </c>
      <c r="AM2130" s="31"/>
      <c r="AN2130" s="31"/>
      <c r="AO2130" s="31"/>
      <c r="AP2130" s="31"/>
      <c r="AQ2130" s="31"/>
      <c r="AR2130" s="31"/>
      <c r="AS2130" s="31">
        <f t="shared" si="4891"/>
        <v>76035.572</v>
      </c>
      <c r="AT2130" s="31">
        <f t="shared" si="4892"/>
        <v>79290.554000000004</v>
      </c>
      <c r="AU2130" s="31">
        <f t="shared" si="4893"/>
        <v>79290.554000000004</v>
      </c>
      <c r="AV2130" s="31"/>
      <c r="AW2130" s="32"/>
      <c r="AX2130" s="32">
        <v>102</v>
      </c>
      <c r="AY2130" s="1"/>
      <c r="AZ2130" s="1"/>
      <c r="BA2130" s="1"/>
      <c r="BB2130" s="1"/>
      <c r="BC2130" s="1"/>
      <c r="BD2130" s="1"/>
      <c r="BE2130" s="1"/>
    </row>
    <row r="2131" ht="31.5">
      <c r="A2131" s="29" t="s">
        <v>747</v>
      </c>
      <c r="B2131" s="29" t="s">
        <v>61</v>
      </c>
      <c r="C2131" s="29" t="s">
        <v>61</v>
      </c>
      <c r="D2131" s="29" t="s">
        <v>886</v>
      </c>
      <c r="E2131" s="29" t="s">
        <v>39</v>
      </c>
      <c r="F2131" s="30" t="s">
        <v>40</v>
      </c>
      <c r="G2131" s="31">
        <v>3036.0999999999999</v>
      </c>
      <c r="H2131" s="31">
        <v>3036.0999999999999</v>
      </c>
      <c r="I2131" s="31">
        <v>3036.0999999999999</v>
      </c>
      <c r="J2131" s="33">
        <v>-255</v>
      </c>
      <c r="K2131" s="33">
        <v>-255</v>
      </c>
      <c r="L2131" s="33">
        <v>-255</v>
      </c>
      <c r="M2131" s="31">
        <f t="shared" si="4901"/>
        <v>2781.0999999999999</v>
      </c>
      <c r="N2131" s="31">
        <f t="shared" si="4902"/>
        <v>2781.0999999999999</v>
      </c>
      <c r="O2131" s="31">
        <f t="shared" si="4903"/>
        <v>2781.0999999999999</v>
      </c>
      <c r="P2131" s="31"/>
      <c r="Q2131" s="31"/>
      <c r="R2131" s="31"/>
      <c r="S2131" s="31"/>
      <c r="T2131" s="31"/>
      <c r="U2131" s="31"/>
      <c r="V2131" s="31"/>
      <c r="W2131" s="31"/>
      <c r="X2131" s="31"/>
      <c r="Y2131" s="31"/>
      <c r="Z2131" s="31"/>
      <c r="AA2131" s="31"/>
      <c r="AB2131" s="31"/>
      <c r="AC2131" s="31">
        <f t="shared" si="4895"/>
        <v>2781.0999999999999</v>
      </c>
      <c r="AD2131" s="31">
        <f t="shared" si="4896"/>
        <v>2781.0999999999999</v>
      </c>
      <c r="AE2131" s="31">
        <f t="shared" si="4897"/>
        <v>2781.0999999999999</v>
      </c>
      <c r="AF2131" s="31"/>
      <c r="AG2131" s="31">
        <f t="shared" si="4898"/>
        <v>2781.0999999999999</v>
      </c>
      <c r="AH2131" s="31">
        <f t="shared" si="4899"/>
        <v>2781.0999999999999</v>
      </c>
      <c r="AI2131" s="31">
        <f t="shared" si="4900"/>
        <v>2781.0999999999999</v>
      </c>
      <c r="AJ2131" s="31"/>
      <c r="AK2131" s="31"/>
      <c r="AL2131" s="31"/>
      <c r="AM2131" s="31"/>
      <c r="AN2131" s="31"/>
      <c r="AO2131" s="31"/>
      <c r="AP2131" s="31"/>
      <c r="AQ2131" s="31"/>
      <c r="AR2131" s="31"/>
      <c r="AS2131" s="31">
        <f t="shared" si="4891"/>
        <v>2781.0999999999999</v>
      </c>
      <c r="AT2131" s="31">
        <f t="shared" si="4892"/>
        <v>2781.0999999999999</v>
      </c>
      <c r="AU2131" s="31">
        <f t="shared" si="4893"/>
        <v>2781.0999999999999</v>
      </c>
      <c r="AV2131" s="31"/>
      <c r="AW2131" s="32"/>
      <c r="AX2131" s="32">
        <v>103</v>
      </c>
      <c r="AY2131" s="1"/>
      <c r="AZ2131" s="1"/>
      <c r="BA2131" s="1"/>
      <c r="BB2131" s="1"/>
      <c r="BC2131" s="1"/>
      <c r="BD2131" s="1"/>
      <c r="BE2131" s="1"/>
    </row>
    <row r="2132" ht="47.25">
      <c r="A2132" s="29" t="s">
        <v>747</v>
      </c>
      <c r="B2132" s="29" t="s">
        <v>61</v>
      </c>
      <c r="C2132" s="29" t="s">
        <v>61</v>
      </c>
      <c r="D2132" s="29" t="s">
        <v>887</v>
      </c>
      <c r="E2132" s="36"/>
      <c r="F2132" s="30" t="s">
        <v>54</v>
      </c>
      <c r="G2132" s="31">
        <f>G2133+G2134+G2135</f>
        <v>846909.30000000005</v>
      </c>
      <c r="H2132" s="31">
        <f>H2133+H2134+H2135</f>
        <v>239869.40000000002</v>
      </c>
      <c r="I2132" s="31">
        <f>I2133+I2134+I2135</f>
        <v>852980.20000000007</v>
      </c>
      <c r="J2132" s="31">
        <f>J2133+J2134+J2135</f>
        <v>0</v>
      </c>
      <c r="K2132" s="31">
        <f>K2133+K2134+K2135</f>
        <v>0</v>
      </c>
      <c r="L2132" s="31">
        <f>L2133+L2134+L2135</f>
        <v>0</v>
      </c>
      <c r="M2132" s="31">
        <f t="shared" si="4901"/>
        <v>846909.30000000005</v>
      </c>
      <c r="N2132" s="31">
        <f t="shared" si="4902"/>
        <v>239869.40000000002</v>
      </c>
      <c r="O2132" s="31">
        <f t="shared" si="4903"/>
        <v>852980.20000000007</v>
      </c>
      <c r="P2132" s="31">
        <f>P2133+P2134+P2135</f>
        <v>0</v>
      </c>
      <c r="Q2132" s="31">
        <f>Q2133+Q2134+Q2135</f>
        <v>0</v>
      </c>
      <c r="R2132" s="31">
        <f>R2133+R2134+R2135</f>
        <v>0</v>
      </c>
      <c r="S2132" s="31">
        <f>S2133+S2134+S2135</f>
        <v>0</v>
      </c>
      <c r="T2132" s="31">
        <f>T2133+T2134+T2135</f>
        <v>0</v>
      </c>
      <c r="U2132" s="31">
        <f>U2133+U2134+U2135</f>
        <v>0</v>
      </c>
      <c r="V2132" s="31">
        <f>V2133+V2134+V2135</f>
        <v>0</v>
      </c>
      <c r="W2132" s="31">
        <f>W2133+W2134+W2135</f>
        <v>0</v>
      </c>
      <c r="X2132" s="31">
        <f>X2133+X2134+X2135</f>
        <v>0</v>
      </c>
      <c r="Y2132" s="31">
        <f>Y2133+Y2134+Y2135</f>
        <v>0</v>
      </c>
      <c r="Z2132" s="31">
        <f>Z2133+Z2134+Z2135</f>
        <v>0</v>
      </c>
      <c r="AA2132" s="31">
        <f>AA2133+AA2134+AA2135</f>
        <v>0</v>
      </c>
      <c r="AB2132" s="31">
        <f>AB2133+AB2134+AB2135</f>
        <v>0</v>
      </c>
      <c r="AC2132" s="31">
        <f t="shared" si="4895"/>
        <v>846909.30000000005</v>
      </c>
      <c r="AD2132" s="31">
        <f t="shared" si="4896"/>
        <v>239869.40000000002</v>
      </c>
      <c r="AE2132" s="31">
        <f t="shared" si="4897"/>
        <v>852980.20000000007</v>
      </c>
      <c r="AF2132" s="31">
        <f>AF2133+AF2134+AF2135</f>
        <v>0</v>
      </c>
      <c r="AG2132" s="31">
        <f t="shared" si="4898"/>
        <v>846909.30000000005</v>
      </c>
      <c r="AH2132" s="31">
        <f t="shared" si="4899"/>
        <v>239869.40000000002</v>
      </c>
      <c r="AI2132" s="31">
        <f t="shared" si="4900"/>
        <v>852980.20000000007</v>
      </c>
      <c r="AJ2132" s="31">
        <f>AJ2133+AJ2134+AJ2135</f>
        <v>0</v>
      </c>
      <c r="AK2132" s="31">
        <f>AK2133+AK2134+AK2135</f>
        <v>0</v>
      </c>
      <c r="AL2132" s="31">
        <f>AL2133+AL2134+AL2135</f>
        <v>-2917.5</v>
      </c>
      <c r="AM2132" s="31">
        <f>AM2133+AM2134+AM2135</f>
        <v>0</v>
      </c>
      <c r="AN2132" s="31">
        <f>AN2133+AN2134+AN2135</f>
        <v>0</v>
      </c>
      <c r="AO2132" s="31">
        <f>AO2133+AO2134+AO2135</f>
        <v>0</v>
      </c>
      <c r="AP2132" s="31">
        <f>AP2133+AP2134+AP2135</f>
        <v>0</v>
      </c>
      <c r="AQ2132" s="31">
        <f>AQ2133+AQ2134+AQ2135</f>
        <v>0</v>
      </c>
      <c r="AR2132" s="31">
        <f>AR2133+AR2134+AR2135</f>
        <v>0</v>
      </c>
      <c r="AS2132" s="31">
        <f t="shared" si="4891"/>
        <v>843991.80000000005</v>
      </c>
      <c r="AT2132" s="31">
        <f t="shared" si="4892"/>
        <v>239869.40000000002</v>
      </c>
      <c r="AU2132" s="31">
        <f t="shared" si="4893"/>
        <v>852980.20000000007</v>
      </c>
      <c r="AV2132" s="31">
        <f>AV2133+AV2134+AV2135</f>
        <v>0</v>
      </c>
      <c r="AW2132" s="32"/>
      <c r="AX2132" s="32"/>
      <c r="AY2132" s="1"/>
      <c r="AZ2132" s="1"/>
      <c r="BA2132" s="1"/>
      <c r="BB2132" s="1"/>
      <c r="BC2132" s="1"/>
      <c r="BD2132" s="1"/>
      <c r="BE2132" s="1"/>
    </row>
    <row r="2133" ht="78.75">
      <c r="A2133" s="29" t="s">
        <v>747</v>
      </c>
      <c r="B2133" s="29" t="s">
        <v>61</v>
      </c>
      <c r="C2133" s="29" t="s">
        <v>61</v>
      </c>
      <c r="D2133" s="29" t="s">
        <v>887</v>
      </c>
      <c r="E2133" s="29" t="s">
        <v>51</v>
      </c>
      <c r="F2133" s="30" t="s">
        <v>52</v>
      </c>
      <c r="G2133" s="31">
        <v>205753.59999999998</v>
      </c>
      <c r="H2133" s="31">
        <v>211552.30000000002</v>
      </c>
      <c r="I2133" s="31">
        <v>211552.30000000002</v>
      </c>
      <c r="J2133" s="31"/>
      <c r="K2133" s="31"/>
      <c r="L2133" s="31"/>
      <c r="M2133" s="31">
        <f t="shared" si="4901"/>
        <v>205753.59999999998</v>
      </c>
      <c r="N2133" s="31">
        <f t="shared" si="4902"/>
        <v>211552.30000000002</v>
      </c>
      <c r="O2133" s="31">
        <f t="shared" si="4903"/>
        <v>211552.30000000002</v>
      </c>
      <c r="P2133" s="31"/>
      <c r="Q2133" s="31"/>
      <c r="R2133" s="31"/>
      <c r="S2133" s="31"/>
      <c r="T2133" s="31"/>
      <c r="U2133" s="31"/>
      <c r="V2133" s="31"/>
      <c r="W2133" s="31"/>
      <c r="X2133" s="31"/>
      <c r="Y2133" s="31"/>
      <c r="Z2133" s="31"/>
      <c r="AA2133" s="31"/>
      <c r="AB2133" s="31"/>
      <c r="AC2133" s="31">
        <f t="shared" si="4895"/>
        <v>205753.59999999998</v>
      </c>
      <c r="AD2133" s="31">
        <f t="shared" si="4896"/>
        <v>211552.30000000002</v>
      </c>
      <c r="AE2133" s="31">
        <f t="shared" si="4897"/>
        <v>211552.30000000002</v>
      </c>
      <c r="AF2133" s="31"/>
      <c r="AG2133" s="31">
        <f t="shared" si="4898"/>
        <v>205753.59999999998</v>
      </c>
      <c r="AH2133" s="31">
        <f t="shared" si="4899"/>
        <v>211552.30000000002</v>
      </c>
      <c r="AI2133" s="31">
        <f t="shared" si="4900"/>
        <v>211552.30000000002</v>
      </c>
      <c r="AJ2133" s="31"/>
      <c r="AK2133" s="31"/>
      <c r="AL2133" s="31">
        <v>-2917.5</v>
      </c>
      <c r="AM2133" s="31"/>
      <c r="AN2133" s="31"/>
      <c r="AO2133" s="31"/>
      <c r="AP2133" s="31"/>
      <c r="AQ2133" s="31"/>
      <c r="AR2133" s="31"/>
      <c r="AS2133" s="31">
        <f t="shared" si="4891"/>
        <v>202836.09999999998</v>
      </c>
      <c r="AT2133" s="31">
        <f t="shared" si="4892"/>
        <v>211552.30000000002</v>
      </c>
      <c r="AU2133" s="31">
        <f t="shared" si="4893"/>
        <v>211552.30000000002</v>
      </c>
      <c r="AV2133" s="31"/>
      <c r="AW2133" s="32"/>
      <c r="AX2133" s="32"/>
      <c r="AY2133" s="1"/>
      <c r="AZ2133" s="1"/>
      <c r="BA2133" s="1"/>
      <c r="BB2133" s="1"/>
      <c r="BC2133" s="1"/>
      <c r="BD2133" s="1"/>
      <c r="BE2133" s="1"/>
    </row>
    <row r="2134" ht="31.5">
      <c r="A2134" s="29" t="s">
        <v>747</v>
      </c>
      <c r="B2134" s="29" t="s">
        <v>61</v>
      </c>
      <c r="C2134" s="29" t="s">
        <v>61</v>
      </c>
      <c r="D2134" s="29" t="s">
        <v>887</v>
      </c>
      <c r="E2134" s="29" t="s">
        <v>39</v>
      </c>
      <c r="F2134" s="30" t="s">
        <v>40</v>
      </c>
      <c r="G2134" s="31">
        <v>28317.099999999999</v>
      </c>
      <c r="H2134" s="31">
        <v>28317.099999999999</v>
      </c>
      <c r="I2134" s="31">
        <v>28317.099999999999</v>
      </c>
      <c r="J2134" s="31"/>
      <c r="K2134" s="31"/>
      <c r="L2134" s="31"/>
      <c r="M2134" s="31">
        <f t="shared" si="4901"/>
        <v>28317.099999999999</v>
      </c>
      <c r="N2134" s="31">
        <f t="shared" si="4902"/>
        <v>28317.099999999999</v>
      </c>
      <c r="O2134" s="31">
        <f t="shared" si="4903"/>
        <v>28317.099999999999</v>
      </c>
      <c r="P2134" s="31"/>
      <c r="Q2134" s="31"/>
      <c r="R2134" s="31"/>
      <c r="S2134" s="31"/>
      <c r="T2134" s="31"/>
      <c r="U2134" s="31"/>
      <c r="V2134" s="31"/>
      <c r="W2134" s="31"/>
      <c r="X2134" s="31"/>
      <c r="Y2134" s="31"/>
      <c r="Z2134" s="31"/>
      <c r="AA2134" s="31"/>
      <c r="AB2134" s="31"/>
      <c r="AC2134" s="31">
        <f t="shared" si="4895"/>
        <v>28317.099999999999</v>
      </c>
      <c r="AD2134" s="31">
        <f t="shared" si="4896"/>
        <v>28317.099999999999</v>
      </c>
      <c r="AE2134" s="31">
        <f t="shared" si="4897"/>
        <v>28317.099999999999</v>
      </c>
      <c r="AF2134" s="31"/>
      <c r="AG2134" s="31">
        <f t="shared" si="4898"/>
        <v>28317.099999999999</v>
      </c>
      <c r="AH2134" s="31">
        <f t="shared" si="4899"/>
        <v>28317.099999999999</v>
      </c>
      <c r="AI2134" s="31">
        <f t="shared" si="4900"/>
        <v>28317.099999999999</v>
      </c>
      <c r="AJ2134" s="31"/>
      <c r="AK2134" s="31"/>
      <c r="AL2134" s="31"/>
      <c r="AM2134" s="31"/>
      <c r="AN2134" s="31"/>
      <c r="AO2134" s="31"/>
      <c r="AP2134" s="31"/>
      <c r="AQ2134" s="31"/>
      <c r="AR2134" s="31"/>
      <c r="AS2134" s="31">
        <f t="shared" si="4891"/>
        <v>28317.099999999999</v>
      </c>
      <c r="AT2134" s="31">
        <f t="shared" si="4892"/>
        <v>28317.099999999999</v>
      </c>
      <c r="AU2134" s="31">
        <f t="shared" si="4893"/>
        <v>28317.099999999999</v>
      </c>
      <c r="AV2134" s="31"/>
      <c r="AW2134" s="32"/>
      <c r="AX2134" s="32"/>
      <c r="AY2134" s="1"/>
      <c r="AZ2134" s="1"/>
      <c r="BA2134" s="1"/>
      <c r="BB2134" s="1"/>
      <c r="BC2134" s="1"/>
      <c r="BD2134" s="1"/>
      <c r="BE2134" s="1"/>
    </row>
    <row r="2135">
      <c r="A2135" s="29" t="s">
        <v>747</v>
      </c>
      <c r="B2135" s="29" t="s">
        <v>61</v>
      </c>
      <c r="C2135" s="29" t="s">
        <v>61</v>
      </c>
      <c r="D2135" s="29" t="s">
        <v>887</v>
      </c>
      <c r="E2135" s="29" t="s">
        <v>41</v>
      </c>
      <c r="F2135" s="30" t="s">
        <v>42</v>
      </c>
      <c r="G2135" s="31">
        <v>612838.60000000009</v>
      </c>
      <c r="H2135" s="31"/>
      <c r="I2135" s="31">
        <v>613110.80000000005</v>
      </c>
      <c r="J2135" s="31"/>
      <c r="K2135" s="31"/>
      <c r="L2135" s="31"/>
      <c r="M2135" s="31">
        <f t="shared" si="4901"/>
        <v>612838.60000000009</v>
      </c>
      <c r="N2135" s="31">
        <f t="shared" si="4902"/>
        <v>0</v>
      </c>
      <c r="O2135" s="31">
        <f t="shared" si="4903"/>
        <v>613110.80000000005</v>
      </c>
      <c r="P2135" s="31"/>
      <c r="Q2135" s="31"/>
      <c r="R2135" s="31"/>
      <c r="S2135" s="31"/>
      <c r="T2135" s="31"/>
      <c r="U2135" s="31"/>
      <c r="V2135" s="31"/>
      <c r="W2135" s="31"/>
      <c r="X2135" s="31"/>
      <c r="Y2135" s="31"/>
      <c r="Z2135" s="31"/>
      <c r="AA2135" s="31"/>
      <c r="AB2135" s="31"/>
      <c r="AC2135" s="31">
        <f t="shared" si="4895"/>
        <v>612838.60000000009</v>
      </c>
      <c r="AD2135" s="31">
        <f t="shared" si="4896"/>
        <v>0</v>
      </c>
      <c r="AE2135" s="31">
        <f t="shared" si="4897"/>
        <v>613110.80000000005</v>
      </c>
      <c r="AF2135" s="31"/>
      <c r="AG2135" s="31">
        <f t="shared" si="4898"/>
        <v>612838.60000000009</v>
      </c>
      <c r="AH2135" s="31">
        <f t="shared" si="4899"/>
        <v>0</v>
      </c>
      <c r="AI2135" s="31">
        <f t="shared" si="4900"/>
        <v>613110.80000000005</v>
      </c>
      <c r="AJ2135" s="31"/>
      <c r="AK2135" s="31"/>
      <c r="AL2135" s="31"/>
      <c r="AM2135" s="31"/>
      <c r="AN2135" s="31"/>
      <c r="AO2135" s="31"/>
      <c r="AP2135" s="31"/>
      <c r="AQ2135" s="31"/>
      <c r="AR2135" s="31"/>
      <c r="AS2135" s="31">
        <f t="shared" si="4891"/>
        <v>612838.60000000009</v>
      </c>
      <c r="AT2135" s="31">
        <f t="shared" si="4892"/>
        <v>0</v>
      </c>
      <c r="AU2135" s="31">
        <f t="shared" si="4893"/>
        <v>613110.80000000005</v>
      </c>
      <c r="AV2135" s="31"/>
      <c r="AW2135" s="32"/>
      <c r="AX2135" s="32"/>
      <c r="AY2135" s="1"/>
      <c r="AZ2135" s="1"/>
      <c r="BA2135" s="1"/>
      <c r="BB2135" s="1"/>
      <c r="BC2135" s="1"/>
      <c r="BD2135" s="1"/>
      <c r="BE2135" s="1"/>
    </row>
    <row r="2136" ht="47.25">
      <c r="A2136" s="29" t="s">
        <v>747</v>
      </c>
      <c r="B2136" s="29" t="s">
        <v>61</v>
      </c>
      <c r="C2136" s="29" t="s">
        <v>61</v>
      </c>
      <c r="D2136" s="29" t="s">
        <v>89</v>
      </c>
      <c r="E2136" s="36"/>
      <c r="F2136" s="30" t="s">
        <v>90</v>
      </c>
      <c r="G2136" s="31">
        <f t="shared" ref="G2136:G2169" si="4934">G2137</f>
        <v>20415.400000000001</v>
      </c>
      <c r="H2136" s="31">
        <f t="shared" ref="H2136:H2138" si="4935">H2137</f>
        <v>0</v>
      </c>
      <c r="I2136" s="31">
        <f t="shared" ref="I2136:I2169" si="4936">I2137</f>
        <v>0</v>
      </c>
      <c r="J2136" s="31">
        <f t="shared" ref="J2136:J2138" si="4937">J2137</f>
        <v>0</v>
      </c>
      <c r="K2136" s="31">
        <f t="shared" ref="K2136:K2138" si="4938">K2137</f>
        <v>0</v>
      </c>
      <c r="L2136" s="31">
        <f t="shared" ref="L2136:L2138" si="4939">L2137</f>
        <v>0</v>
      </c>
      <c r="M2136" s="31">
        <f t="shared" si="4901"/>
        <v>20415.400000000001</v>
      </c>
      <c r="N2136" s="31">
        <f t="shared" si="4902"/>
        <v>0</v>
      </c>
      <c r="O2136" s="31">
        <f t="shared" si="4903"/>
        <v>0</v>
      </c>
      <c r="P2136" s="31">
        <f t="shared" ref="P2136:P2138" si="4940">P2137</f>
        <v>0</v>
      </c>
      <c r="Q2136" s="31">
        <f t="shared" ref="Q2136:Q2138" si="4941">Q2137</f>
        <v>0</v>
      </c>
      <c r="R2136" s="31">
        <f t="shared" ref="R2136:R2138" si="4942">R2137</f>
        <v>11425.575000000001</v>
      </c>
      <c r="S2136" s="31">
        <f t="shared" ref="S2136:S2138" si="4943">S2137</f>
        <v>0</v>
      </c>
      <c r="T2136" s="31">
        <f t="shared" ref="T2136:T2138" si="4944">T2137</f>
        <v>0</v>
      </c>
      <c r="U2136" s="31">
        <f t="shared" ref="U2136:U2138" si="4945">U2137</f>
        <v>0</v>
      </c>
      <c r="V2136" s="31">
        <f t="shared" ref="V2136:V2138" si="4946">V2137</f>
        <v>0</v>
      </c>
      <c r="W2136" s="31">
        <f t="shared" ref="W2136:W2138" si="4947">W2137</f>
        <v>0</v>
      </c>
      <c r="X2136" s="31">
        <f t="shared" ref="X2136:X2138" si="4948">X2137</f>
        <v>0</v>
      </c>
      <c r="Y2136" s="31">
        <f t="shared" ref="Y2136:Y2138" si="4949">Y2137</f>
        <v>0</v>
      </c>
      <c r="Z2136" s="31">
        <f t="shared" ref="Z2136:Z2138" si="4950">Z2137</f>
        <v>0</v>
      </c>
      <c r="AA2136" s="31">
        <f t="shared" ref="AA2136:AA2138" si="4951">AA2137</f>
        <v>0</v>
      </c>
      <c r="AB2136" s="31">
        <f t="shared" ref="AB2136:AB2138" si="4952">AB2137</f>
        <v>0</v>
      </c>
      <c r="AC2136" s="31">
        <f t="shared" si="4895"/>
        <v>31840.975000000002</v>
      </c>
      <c r="AD2136" s="31">
        <f t="shared" si="4896"/>
        <v>0</v>
      </c>
      <c r="AE2136" s="31">
        <f t="shared" si="4897"/>
        <v>0</v>
      </c>
      <c r="AF2136" s="31">
        <f t="shared" ref="AF2136:AF2138" si="4953">AF2137</f>
        <v>-5798.8149999999996</v>
      </c>
      <c r="AG2136" s="31">
        <f t="shared" si="4898"/>
        <v>26042.160000000003</v>
      </c>
      <c r="AH2136" s="31">
        <f t="shared" si="4899"/>
        <v>0</v>
      </c>
      <c r="AI2136" s="31">
        <f t="shared" si="4900"/>
        <v>0</v>
      </c>
      <c r="AJ2136" s="31">
        <f t="shared" ref="AJ2136:AJ2138" si="4954">AJ2137</f>
        <v>0</v>
      </c>
      <c r="AK2136" s="31">
        <f t="shared" ref="AK2136:AK2138" si="4955">AK2137</f>
        <v>0</v>
      </c>
      <c r="AL2136" s="31">
        <f t="shared" ref="AL2136:AL2138" si="4956">AL2137</f>
        <v>0</v>
      </c>
      <c r="AM2136" s="31">
        <f t="shared" ref="AM2136:AM2138" si="4957">AM2137</f>
        <v>0</v>
      </c>
      <c r="AN2136" s="31">
        <f t="shared" ref="AN2136:AN2138" si="4958">AN2137</f>
        <v>0</v>
      </c>
      <c r="AO2136" s="31">
        <f t="shared" ref="AO2136:AO2138" si="4959">AO2137</f>
        <v>0</v>
      </c>
      <c r="AP2136" s="31">
        <f t="shared" ref="AP2136:AP2138" si="4960">AP2137</f>
        <v>0</v>
      </c>
      <c r="AQ2136" s="31">
        <f t="shared" ref="AQ2136:AQ2138" si="4961">AQ2137</f>
        <v>0</v>
      </c>
      <c r="AR2136" s="31">
        <f t="shared" ref="AR2136:AR2138" si="4962">AR2137</f>
        <v>0</v>
      </c>
      <c r="AS2136" s="31">
        <f t="shared" si="4891"/>
        <v>26042.160000000003</v>
      </c>
      <c r="AT2136" s="31">
        <f t="shared" si="4892"/>
        <v>0</v>
      </c>
      <c r="AU2136" s="31">
        <f t="shared" si="4893"/>
        <v>0</v>
      </c>
      <c r="AV2136" s="31">
        <f t="shared" ref="AV2136:AV2138" si="4963">AV2137</f>
        <v>0</v>
      </c>
      <c r="AW2136" s="32"/>
      <c r="AX2136" s="32"/>
      <c r="AY2136" s="1"/>
      <c r="AZ2136" s="1"/>
      <c r="BA2136" s="1"/>
      <c r="BB2136" s="1"/>
      <c r="BC2136" s="1"/>
      <c r="BD2136" s="1"/>
      <c r="BE2136" s="1"/>
    </row>
    <row r="2137" ht="31.5">
      <c r="A2137" s="29" t="s">
        <v>747</v>
      </c>
      <c r="B2137" s="29" t="s">
        <v>61</v>
      </c>
      <c r="C2137" s="29" t="s">
        <v>61</v>
      </c>
      <c r="D2137" s="29" t="s">
        <v>104</v>
      </c>
      <c r="E2137" s="36"/>
      <c r="F2137" s="30" t="s">
        <v>105</v>
      </c>
      <c r="G2137" s="31">
        <f t="shared" si="4934"/>
        <v>20415.400000000001</v>
      </c>
      <c r="H2137" s="31">
        <f t="shared" si="4935"/>
        <v>0</v>
      </c>
      <c r="I2137" s="31">
        <f t="shared" si="4936"/>
        <v>0</v>
      </c>
      <c r="J2137" s="31">
        <f t="shared" si="4937"/>
        <v>0</v>
      </c>
      <c r="K2137" s="31">
        <f t="shared" si="4938"/>
        <v>0</v>
      </c>
      <c r="L2137" s="31">
        <f t="shared" si="4939"/>
        <v>0</v>
      </c>
      <c r="M2137" s="31">
        <f t="shared" si="4901"/>
        <v>20415.400000000001</v>
      </c>
      <c r="N2137" s="31">
        <f t="shared" si="4902"/>
        <v>0</v>
      </c>
      <c r="O2137" s="31">
        <f t="shared" si="4903"/>
        <v>0</v>
      </c>
      <c r="P2137" s="31">
        <f t="shared" si="4940"/>
        <v>0</v>
      </c>
      <c r="Q2137" s="31">
        <f t="shared" si="4941"/>
        <v>0</v>
      </c>
      <c r="R2137" s="31">
        <f t="shared" si="4942"/>
        <v>11425.575000000001</v>
      </c>
      <c r="S2137" s="31">
        <f t="shared" si="4943"/>
        <v>0</v>
      </c>
      <c r="T2137" s="31">
        <f t="shared" si="4944"/>
        <v>0</v>
      </c>
      <c r="U2137" s="31">
        <f t="shared" si="4945"/>
        <v>0</v>
      </c>
      <c r="V2137" s="31">
        <f t="shared" si="4946"/>
        <v>0</v>
      </c>
      <c r="W2137" s="31">
        <f t="shared" si="4947"/>
        <v>0</v>
      </c>
      <c r="X2137" s="31">
        <f t="shared" si="4948"/>
        <v>0</v>
      </c>
      <c r="Y2137" s="31">
        <f t="shared" si="4949"/>
        <v>0</v>
      </c>
      <c r="Z2137" s="31">
        <f t="shared" si="4950"/>
        <v>0</v>
      </c>
      <c r="AA2137" s="31">
        <f t="shared" si="4951"/>
        <v>0</v>
      </c>
      <c r="AB2137" s="31">
        <f t="shared" si="4952"/>
        <v>0</v>
      </c>
      <c r="AC2137" s="31">
        <f t="shared" si="4895"/>
        <v>31840.975000000002</v>
      </c>
      <c r="AD2137" s="31">
        <f t="shared" si="4896"/>
        <v>0</v>
      </c>
      <c r="AE2137" s="31">
        <f t="shared" si="4897"/>
        <v>0</v>
      </c>
      <c r="AF2137" s="31">
        <f t="shared" si="4953"/>
        <v>-5798.8149999999996</v>
      </c>
      <c r="AG2137" s="31">
        <f t="shared" si="4898"/>
        <v>26042.160000000003</v>
      </c>
      <c r="AH2137" s="31">
        <f t="shared" si="4899"/>
        <v>0</v>
      </c>
      <c r="AI2137" s="31">
        <f t="shared" si="4900"/>
        <v>0</v>
      </c>
      <c r="AJ2137" s="31">
        <f t="shared" si="4954"/>
        <v>0</v>
      </c>
      <c r="AK2137" s="31">
        <f t="shared" si="4955"/>
        <v>0</v>
      </c>
      <c r="AL2137" s="31">
        <f t="shared" si="4956"/>
        <v>0</v>
      </c>
      <c r="AM2137" s="31">
        <f t="shared" si="4957"/>
        <v>0</v>
      </c>
      <c r="AN2137" s="31">
        <f t="shared" si="4958"/>
        <v>0</v>
      </c>
      <c r="AO2137" s="31">
        <f t="shared" si="4959"/>
        <v>0</v>
      </c>
      <c r="AP2137" s="31">
        <f t="shared" si="4960"/>
        <v>0</v>
      </c>
      <c r="AQ2137" s="31">
        <f t="shared" si="4961"/>
        <v>0</v>
      </c>
      <c r="AR2137" s="31">
        <f t="shared" si="4962"/>
        <v>0</v>
      </c>
      <c r="AS2137" s="31">
        <f t="shared" si="4891"/>
        <v>26042.160000000003</v>
      </c>
      <c r="AT2137" s="31">
        <f t="shared" si="4892"/>
        <v>0</v>
      </c>
      <c r="AU2137" s="31">
        <f t="shared" si="4893"/>
        <v>0</v>
      </c>
      <c r="AV2137" s="31">
        <f t="shared" si="4963"/>
        <v>0</v>
      </c>
      <c r="AW2137" s="32"/>
      <c r="AX2137" s="32"/>
      <c r="AY2137" s="1"/>
      <c r="AZ2137" s="1"/>
      <c r="BA2137" s="1"/>
      <c r="BB2137" s="1"/>
      <c r="BC2137" s="1"/>
      <c r="BD2137" s="1"/>
      <c r="BE2137" s="1"/>
    </row>
    <row r="2138" ht="31.5">
      <c r="A2138" s="29" t="s">
        <v>747</v>
      </c>
      <c r="B2138" s="29" t="s">
        <v>61</v>
      </c>
      <c r="C2138" s="29" t="s">
        <v>61</v>
      </c>
      <c r="D2138" s="29" t="s">
        <v>106</v>
      </c>
      <c r="E2138" s="36"/>
      <c r="F2138" s="30" t="s">
        <v>107</v>
      </c>
      <c r="G2138" s="31">
        <f t="shared" si="4934"/>
        <v>20415.400000000001</v>
      </c>
      <c r="H2138" s="31">
        <f t="shared" si="4935"/>
        <v>0</v>
      </c>
      <c r="I2138" s="31">
        <f t="shared" si="4936"/>
        <v>0</v>
      </c>
      <c r="J2138" s="31">
        <f t="shared" si="4937"/>
        <v>0</v>
      </c>
      <c r="K2138" s="31">
        <f t="shared" si="4938"/>
        <v>0</v>
      </c>
      <c r="L2138" s="31">
        <f t="shared" si="4939"/>
        <v>0</v>
      </c>
      <c r="M2138" s="31">
        <f t="shared" si="4901"/>
        <v>20415.400000000001</v>
      </c>
      <c r="N2138" s="31">
        <f t="shared" si="4902"/>
        <v>0</v>
      </c>
      <c r="O2138" s="31">
        <f t="shared" si="4903"/>
        <v>0</v>
      </c>
      <c r="P2138" s="31">
        <f t="shared" si="4940"/>
        <v>0</v>
      </c>
      <c r="Q2138" s="31">
        <f t="shared" si="4941"/>
        <v>0</v>
      </c>
      <c r="R2138" s="31">
        <f t="shared" si="4942"/>
        <v>11425.575000000001</v>
      </c>
      <c r="S2138" s="31">
        <f t="shared" si="4943"/>
        <v>0</v>
      </c>
      <c r="T2138" s="31">
        <f t="shared" si="4944"/>
        <v>0</v>
      </c>
      <c r="U2138" s="31">
        <f t="shared" si="4945"/>
        <v>0</v>
      </c>
      <c r="V2138" s="31">
        <f t="shared" si="4946"/>
        <v>0</v>
      </c>
      <c r="W2138" s="31">
        <f t="shared" si="4947"/>
        <v>0</v>
      </c>
      <c r="X2138" s="31">
        <f t="shared" si="4948"/>
        <v>0</v>
      </c>
      <c r="Y2138" s="31">
        <f t="shared" si="4949"/>
        <v>0</v>
      </c>
      <c r="Z2138" s="31">
        <f t="shared" si="4950"/>
        <v>0</v>
      </c>
      <c r="AA2138" s="31">
        <f t="shared" si="4951"/>
        <v>0</v>
      </c>
      <c r="AB2138" s="31">
        <f t="shared" si="4952"/>
        <v>0</v>
      </c>
      <c r="AC2138" s="31">
        <f t="shared" si="4895"/>
        <v>31840.975000000002</v>
      </c>
      <c r="AD2138" s="31">
        <f t="shared" si="4896"/>
        <v>0</v>
      </c>
      <c r="AE2138" s="31">
        <f t="shared" si="4897"/>
        <v>0</v>
      </c>
      <c r="AF2138" s="31">
        <f t="shared" si="4953"/>
        <v>-5798.8149999999996</v>
      </c>
      <c r="AG2138" s="31">
        <f t="shared" si="4898"/>
        <v>26042.160000000003</v>
      </c>
      <c r="AH2138" s="31">
        <f t="shared" si="4899"/>
        <v>0</v>
      </c>
      <c r="AI2138" s="31">
        <f t="shared" si="4900"/>
        <v>0</v>
      </c>
      <c r="AJ2138" s="31">
        <f t="shared" si="4954"/>
        <v>0</v>
      </c>
      <c r="AK2138" s="31">
        <f t="shared" si="4955"/>
        <v>0</v>
      </c>
      <c r="AL2138" s="31">
        <f t="shared" si="4956"/>
        <v>0</v>
      </c>
      <c r="AM2138" s="31">
        <f t="shared" si="4957"/>
        <v>0</v>
      </c>
      <c r="AN2138" s="31">
        <f t="shared" si="4958"/>
        <v>0</v>
      </c>
      <c r="AO2138" s="31">
        <f t="shared" si="4959"/>
        <v>0</v>
      </c>
      <c r="AP2138" s="31">
        <f t="shared" si="4960"/>
        <v>0</v>
      </c>
      <c r="AQ2138" s="31">
        <f t="shared" si="4961"/>
        <v>0</v>
      </c>
      <c r="AR2138" s="31">
        <f t="shared" si="4962"/>
        <v>0</v>
      </c>
      <c r="AS2138" s="31">
        <f t="shared" si="4891"/>
        <v>26042.160000000003</v>
      </c>
      <c r="AT2138" s="31">
        <f t="shared" si="4892"/>
        <v>0</v>
      </c>
      <c r="AU2138" s="31">
        <f t="shared" si="4893"/>
        <v>0</v>
      </c>
      <c r="AV2138" s="31">
        <f t="shared" si="4963"/>
        <v>0</v>
      </c>
      <c r="AW2138" s="32"/>
      <c r="AX2138" s="32"/>
      <c r="AY2138" s="1"/>
      <c r="AZ2138" s="1"/>
      <c r="BA2138" s="1"/>
      <c r="BB2138" s="1"/>
      <c r="BC2138" s="1"/>
      <c r="BD2138" s="1"/>
      <c r="BE2138" s="1"/>
    </row>
    <row r="2139" ht="31.5">
      <c r="A2139" s="29" t="s">
        <v>747</v>
      </c>
      <c r="B2139" s="29" t="s">
        <v>61</v>
      </c>
      <c r="C2139" s="29" t="s">
        <v>61</v>
      </c>
      <c r="D2139" s="29" t="s">
        <v>106</v>
      </c>
      <c r="E2139" s="29" t="s">
        <v>39</v>
      </c>
      <c r="F2139" s="30" t="s">
        <v>40</v>
      </c>
      <c r="G2139" s="31">
        <v>20415.400000000001</v>
      </c>
      <c r="H2139" s="31"/>
      <c r="I2139" s="31"/>
      <c r="J2139" s="31"/>
      <c r="K2139" s="31"/>
      <c r="L2139" s="31"/>
      <c r="M2139" s="31">
        <f t="shared" si="4901"/>
        <v>20415.400000000001</v>
      </c>
      <c r="N2139" s="31">
        <f t="shared" si="4902"/>
        <v>0</v>
      </c>
      <c r="O2139" s="31">
        <f t="shared" si="4903"/>
        <v>0</v>
      </c>
      <c r="P2139" s="31"/>
      <c r="Q2139" s="31"/>
      <c r="R2139" s="31">
        <v>11425.575000000001</v>
      </c>
      <c r="S2139" s="31"/>
      <c r="T2139" s="31"/>
      <c r="U2139" s="31"/>
      <c r="V2139" s="31"/>
      <c r="W2139" s="31"/>
      <c r="X2139" s="31"/>
      <c r="Y2139" s="31"/>
      <c r="Z2139" s="31"/>
      <c r="AA2139" s="31"/>
      <c r="AB2139" s="31"/>
      <c r="AC2139" s="31">
        <f t="shared" si="4895"/>
        <v>31840.975000000002</v>
      </c>
      <c r="AD2139" s="31">
        <f t="shared" si="4896"/>
        <v>0</v>
      </c>
      <c r="AE2139" s="31">
        <f t="shared" si="4897"/>
        <v>0</v>
      </c>
      <c r="AF2139" s="31">
        <v>-5798.8149999999996</v>
      </c>
      <c r="AG2139" s="31">
        <f t="shared" si="4898"/>
        <v>26042.160000000003</v>
      </c>
      <c r="AH2139" s="31">
        <f t="shared" si="4899"/>
        <v>0</v>
      </c>
      <c r="AI2139" s="31">
        <f t="shared" si="4900"/>
        <v>0</v>
      </c>
      <c r="AJ2139" s="31"/>
      <c r="AK2139" s="31"/>
      <c r="AL2139" s="31"/>
      <c r="AM2139" s="31"/>
      <c r="AN2139" s="31"/>
      <c r="AO2139" s="31"/>
      <c r="AP2139" s="31"/>
      <c r="AQ2139" s="31"/>
      <c r="AR2139" s="31"/>
      <c r="AS2139" s="31">
        <f t="shared" si="4891"/>
        <v>26042.160000000003</v>
      </c>
      <c r="AT2139" s="31">
        <f t="shared" si="4892"/>
        <v>0</v>
      </c>
      <c r="AU2139" s="31">
        <f t="shared" si="4893"/>
        <v>0</v>
      </c>
      <c r="AV2139" s="31"/>
      <c r="AW2139" s="32"/>
      <c r="AX2139" s="32"/>
      <c r="AY2139" s="1"/>
      <c r="AZ2139" s="1"/>
      <c r="BA2139" s="1"/>
      <c r="BB2139" s="1"/>
      <c r="BC2139" s="1"/>
      <c r="BD2139" s="1"/>
      <c r="BE2139" s="1"/>
    </row>
    <row r="2140" s="19" customFormat="1">
      <c r="A2140" s="20" t="s">
        <v>747</v>
      </c>
      <c r="B2140" s="20" t="s">
        <v>80</v>
      </c>
      <c r="C2140" s="20"/>
      <c r="D2140" s="20"/>
      <c r="E2140" s="34"/>
      <c r="F2140" s="21" t="s">
        <v>185</v>
      </c>
      <c r="G2140" s="22">
        <f>G2141+G2147</f>
        <v>43524.5</v>
      </c>
      <c r="H2140" s="22">
        <f>H2141+H2147</f>
        <v>43590</v>
      </c>
      <c r="I2140" s="22">
        <f>I2141+I2147</f>
        <v>43590</v>
      </c>
      <c r="J2140" s="22">
        <f>J2141+J2147</f>
        <v>-43057</v>
      </c>
      <c r="K2140" s="22">
        <f>K2141+K2147</f>
        <v>-43122.5</v>
      </c>
      <c r="L2140" s="22">
        <f>L2141+L2147</f>
        <v>-43122.5</v>
      </c>
      <c r="M2140" s="22">
        <f t="shared" si="4901"/>
        <v>467.5</v>
      </c>
      <c r="N2140" s="22">
        <f t="shared" si="4902"/>
        <v>467.5</v>
      </c>
      <c r="O2140" s="22">
        <f t="shared" si="4903"/>
        <v>467.5</v>
      </c>
      <c r="P2140" s="22">
        <f>P2141+P2147</f>
        <v>0</v>
      </c>
      <c r="Q2140" s="22">
        <f>Q2141+Q2147</f>
        <v>0</v>
      </c>
      <c r="R2140" s="22">
        <f>R2141+R2147</f>
        <v>0</v>
      </c>
      <c r="S2140" s="22">
        <f>S2141+S2147</f>
        <v>0</v>
      </c>
      <c r="T2140" s="22">
        <f>T2141+T2147</f>
        <v>0</v>
      </c>
      <c r="U2140" s="22">
        <f>U2141+U2147</f>
        <v>0</v>
      </c>
      <c r="V2140" s="22">
        <f>V2141+V2147</f>
        <v>0</v>
      </c>
      <c r="W2140" s="22">
        <f>W2141+W2147</f>
        <v>0</v>
      </c>
      <c r="X2140" s="22">
        <f>X2141+X2147</f>
        <v>0</v>
      </c>
      <c r="Y2140" s="22">
        <f>Y2141+Y2147</f>
        <v>0</v>
      </c>
      <c r="Z2140" s="22">
        <f>Z2141+Z2147</f>
        <v>0</v>
      </c>
      <c r="AA2140" s="22">
        <f>AA2141+AA2147</f>
        <v>0</v>
      </c>
      <c r="AB2140" s="22">
        <f>AB2141+AB2147</f>
        <v>0</v>
      </c>
      <c r="AC2140" s="22">
        <f t="shared" si="4895"/>
        <v>467.5</v>
      </c>
      <c r="AD2140" s="22">
        <f t="shared" si="4896"/>
        <v>467.5</v>
      </c>
      <c r="AE2140" s="22">
        <f t="shared" si="4897"/>
        <v>467.5</v>
      </c>
      <c r="AF2140" s="22">
        <f>AF2141+AF2147</f>
        <v>0</v>
      </c>
      <c r="AG2140" s="22">
        <f t="shared" si="4898"/>
        <v>467.5</v>
      </c>
      <c r="AH2140" s="22">
        <f t="shared" si="4899"/>
        <v>467.5</v>
      </c>
      <c r="AI2140" s="22">
        <f t="shared" si="4900"/>
        <v>467.5</v>
      </c>
      <c r="AJ2140" s="22">
        <f>AJ2141+AJ2147</f>
        <v>0</v>
      </c>
      <c r="AK2140" s="22">
        <f>AK2141+AK2147</f>
        <v>0</v>
      </c>
      <c r="AL2140" s="22">
        <f>AL2141+AL2147</f>
        <v>0</v>
      </c>
      <c r="AM2140" s="22">
        <f>AM2141+AM2147</f>
        <v>0</v>
      </c>
      <c r="AN2140" s="22">
        <f>AN2141+AN2147</f>
        <v>0</v>
      </c>
      <c r="AO2140" s="22">
        <f>AO2141+AO2147</f>
        <v>0</v>
      </c>
      <c r="AP2140" s="22">
        <f>AP2141+AP2147</f>
        <v>0</v>
      </c>
      <c r="AQ2140" s="22">
        <f>AQ2141+AQ2147</f>
        <v>0</v>
      </c>
      <c r="AR2140" s="22">
        <f>AR2141+AR2147</f>
        <v>0</v>
      </c>
      <c r="AS2140" s="22">
        <f t="shared" si="4891"/>
        <v>467.5</v>
      </c>
      <c r="AT2140" s="22">
        <f t="shared" si="4892"/>
        <v>467.5</v>
      </c>
      <c r="AU2140" s="22">
        <f t="shared" si="4893"/>
        <v>467.5</v>
      </c>
      <c r="AV2140" s="22">
        <f>AV2141+AV2147</f>
        <v>0</v>
      </c>
      <c r="AW2140" s="23"/>
      <c r="AX2140" s="23"/>
      <c r="AY2140" s="19"/>
      <c r="AZ2140" s="19"/>
      <c r="BA2140" s="19"/>
      <c r="BB2140" s="19"/>
      <c r="BC2140" s="19"/>
      <c r="BD2140" s="19"/>
      <c r="BE2140" s="19"/>
    </row>
    <row r="2141" s="24" customFormat="1" ht="31.5">
      <c r="A2141" s="25" t="s">
        <v>747</v>
      </c>
      <c r="B2141" s="25" t="s">
        <v>80</v>
      </c>
      <c r="C2141" s="25" t="s">
        <v>63</v>
      </c>
      <c r="D2141" s="25"/>
      <c r="E2141" s="35"/>
      <c r="F2141" s="26" t="s">
        <v>186</v>
      </c>
      <c r="G2141" s="27">
        <f t="shared" si="4934"/>
        <v>467.5</v>
      </c>
      <c r="H2141" s="27">
        <f t="shared" ref="H2141:H2149" si="4964">H2142</f>
        <v>467.5</v>
      </c>
      <c r="I2141" s="27">
        <f t="shared" si="4936"/>
        <v>467.5</v>
      </c>
      <c r="J2141" s="27">
        <f t="shared" ref="J2141:J2149" si="4965">J2142</f>
        <v>0</v>
      </c>
      <c r="K2141" s="27">
        <f t="shared" ref="K2141:K2149" si="4966">K2142</f>
        <v>0</v>
      </c>
      <c r="L2141" s="27">
        <f t="shared" ref="L2141:L2149" si="4967">L2142</f>
        <v>0</v>
      </c>
      <c r="M2141" s="27">
        <f t="shared" si="4901"/>
        <v>467.5</v>
      </c>
      <c r="N2141" s="27">
        <f t="shared" si="4902"/>
        <v>467.5</v>
      </c>
      <c r="O2141" s="27">
        <f t="shared" si="4903"/>
        <v>467.5</v>
      </c>
      <c r="P2141" s="27">
        <f t="shared" ref="P2141:P2149" si="4968">P2142</f>
        <v>0</v>
      </c>
      <c r="Q2141" s="27">
        <f t="shared" ref="Q2141:Q2149" si="4969">Q2142</f>
        <v>0</v>
      </c>
      <c r="R2141" s="27">
        <f t="shared" ref="R2141:R2149" si="4970">R2142</f>
        <v>0</v>
      </c>
      <c r="S2141" s="27">
        <f t="shared" ref="S2141:S2149" si="4971">S2142</f>
        <v>0</v>
      </c>
      <c r="T2141" s="27">
        <f t="shared" ref="T2141:T2149" si="4972">T2142</f>
        <v>0</v>
      </c>
      <c r="U2141" s="27">
        <f t="shared" ref="U2141:U2149" si="4973">U2142</f>
        <v>0</v>
      </c>
      <c r="V2141" s="27">
        <f t="shared" ref="V2141:V2149" si="4974">V2142</f>
        <v>0</v>
      </c>
      <c r="W2141" s="27">
        <f t="shared" ref="W2141:W2149" si="4975">W2142</f>
        <v>0</v>
      </c>
      <c r="X2141" s="27">
        <f t="shared" ref="X2141:X2149" si="4976">X2142</f>
        <v>0</v>
      </c>
      <c r="Y2141" s="27">
        <f t="shared" ref="Y2141:Y2149" si="4977">Y2142</f>
        <v>0</v>
      </c>
      <c r="Z2141" s="27">
        <f t="shared" ref="Z2141:Z2149" si="4978">Z2142</f>
        <v>0</v>
      </c>
      <c r="AA2141" s="27">
        <f t="shared" ref="AA2141:AA2149" si="4979">AA2142</f>
        <v>0</v>
      </c>
      <c r="AB2141" s="27">
        <f t="shared" ref="AB2141:AB2149" si="4980">AB2142</f>
        <v>0</v>
      </c>
      <c r="AC2141" s="27">
        <f t="shared" si="4895"/>
        <v>467.5</v>
      </c>
      <c r="AD2141" s="27">
        <f t="shared" si="4896"/>
        <v>467.5</v>
      </c>
      <c r="AE2141" s="27">
        <f t="shared" si="4897"/>
        <v>467.5</v>
      </c>
      <c r="AF2141" s="27">
        <f t="shared" ref="AF2141:AF2149" si="4981">AF2142</f>
        <v>0</v>
      </c>
      <c r="AG2141" s="27">
        <f t="shared" si="4898"/>
        <v>467.5</v>
      </c>
      <c r="AH2141" s="27">
        <f t="shared" si="4899"/>
        <v>467.5</v>
      </c>
      <c r="AI2141" s="27">
        <f t="shared" si="4900"/>
        <v>467.5</v>
      </c>
      <c r="AJ2141" s="27">
        <f t="shared" ref="AJ2141:AJ2149" si="4982">AJ2142</f>
        <v>0</v>
      </c>
      <c r="AK2141" s="27">
        <f t="shared" ref="AK2141:AK2149" si="4983">AK2142</f>
        <v>0</v>
      </c>
      <c r="AL2141" s="27">
        <f t="shared" ref="AL2141:AL2149" si="4984">AL2142</f>
        <v>0</v>
      </c>
      <c r="AM2141" s="27">
        <f t="shared" ref="AM2141:AM2149" si="4985">AM2142</f>
        <v>0</v>
      </c>
      <c r="AN2141" s="27">
        <f t="shared" ref="AN2141:AN2149" si="4986">AN2142</f>
        <v>0</v>
      </c>
      <c r="AO2141" s="27">
        <f t="shared" ref="AO2141:AO2149" si="4987">AO2142</f>
        <v>0</v>
      </c>
      <c r="AP2141" s="27">
        <f t="shared" ref="AP2141:AP2149" si="4988">AP2142</f>
        <v>0</v>
      </c>
      <c r="AQ2141" s="27">
        <f t="shared" ref="AQ2141:AQ2149" si="4989">AQ2142</f>
        <v>0</v>
      </c>
      <c r="AR2141" s="27">
        <f t="shared" ref="AR2141:AR2149" si="4990">AR2142</f>
        <v>0</v>
      </c>
      <c r="AS2141" s="27">
        <f t="shared" si="4891"/>
        <v>467.5</v>
      </c>
      <c r="AT2141" s="27">
        <f t="shared" si="4892"/>
        <v>467.5</v>
      </c>
      <c r="AU2141" s="27">
        <f t="shared" si="4893"/>
        <v>467.5</v>
      </c>
      <c r="AV2141" s="27">
        <f t="shared" ref="AV2141:AV2149" si="4991">AV2142</f>
        <v>0</v>
      </c>
      <c r="AW2141" s="28"/>
      <c r="AX2141" s="28"/>
      <c r="AY2141" s="24"/>
      <c r="AZ2141" s="24"/>
      <c r="BA2141" s="24"/>
      <c r="BB2141" s="24"/>
      <c r="BC2141" s="24"/>
      <c r="BD2141" s="24"/>
      <c r="BE2141" s="24"/>
    </row>
    <row r="2142" ht="31.5">
      <c r="A2142" s="29" t="s">
        <v>747</v>
      </c>
      <c r="B2142" s="29" t="s">
        <v>80</v>
      </c>
      <c r="C2142" s="29" t="s">
        <v>63</v>
      </c>
      <c r="D2142" s="29" t="s">
        <v>149</v>
      </c>
      <c r="E2142" s="36"/>
      <c r="F2142" s="30" t="s">
        <v>150</v>
      </c>
      <c r="G2142" s="31">
        <f t="shared" si="4934"/>
        <v>467.5</v>
      </c>
      <c r="H2142" s="31">
        <f t="shared" si="4964"/>
        <v>467.5</v>
      </c>
      <c r="I2142" s="31">
        <f t="shared" si="4936"/>
        <v>467.5</v>
      </c>
      <c r="J2142" s="31">
        <f t="shared" si="4965"/>
        <v>0</v>
      </c>
      <c r="K2142" s="31">
        <f t="shared" si="4966"/>
        <v>0</v>
      </c>
      <c r="L2142" s="31">
        <f t="shared" si="4967"/>
        <v>0</v>
      </c>
      <c r="M2142" s="31">
        <f t="shared" si="4901"/>
        <v>467.5</v>
      </c>
      <c r="N2142" s="31">
        <f t="shared" si="4902"/>
        <v>467.5</v>
      </c>
      <c r="O2142" s="31">
        <f t="shared" si="4903"/>
        <v>467.5</v>
      </c>
      <c r="P2142" s="31">
        <f t="shared" si="4968"/>
        <v>0</v>
      </c>
      <c r="Q2142" s="31">
        <f t="shared" si="4969"/>
        <v>0</v>
      </c>
      <c r="R2142" s="31">
        <f t="shared" si="4970"/>
        <v>0</v>
      </c>
      <c r="S2142" s="31">
        <f t="shared" si="4971"/>
        <v>0</v>
      </c>
      <c r="T2142" s="31">
        <f t="shared" si="4972"/>
        <v>0</v>
      </c>
      <c r="U2142" s="31">
        <f t="shared" si="4973"/>
        <v>0</v>
      </c>
      <c r="V2142" s="31">
        <f t="shared" si="4974"/>
        <v>0</v>
      </c>
      <c r="W2142" s="31">
        <f t="shared" si="4975"/>
        <v>0</v>
      </c>
      <c r="X2142" s="31">
        <f t="shared" si="4976"/>
        <v>0</v>
      </c>
      <c r="Y2142" s="31">
        <f t="shared" si="4977"/>
        <v>0</v>
      </c>
      <c r="Z2142" s="31">
        <f t="shared" si="4978"/>
        <v>0</v>
      </c>
      <c r="AA2142" s="31">
        <f t="shared" si="4979"/>
        <v>0</v>
      </c>
      <c r="AB2142" s="31">
        <f t="shared" si="4980"/>
        <v>0</v>
      </c>
      <c r="AC2142" s="31">
        <f t="shared" si="4895"/>
        <v>467.5</v>
      </c>
      <c r="AD2142" s="31">
        <f t="shared" si="4896"/>
        <v>467.5</v>
      </c>
      <c r="AE2142" s="31">
        <f t="shared" si="4897"/>
        <v>467.5</v>
      </c>
      <c r="AF2142" s="31">
        <f t="shared" si="4981"/>
        <v>0</v>
      </c>
      <c r="AG2142" s="31">
        <f t="shared" si="4898"/>
        <v>467.5</v>
      </c>
      <c r="AH2142" s="31">
        <f t="shared" si="4899"/>
        <v>467.5</v>
      </c>
      <c r="AI2142" s="31">
        <f t="shared" si="4900"/>
        <v>467.5</v>
      </c>
      <c r="AJ2142" s="31">
        <f t="shared" si="4982"/>
        <v>0</v>
      </c>
      <c r="AK2142" s="31">
        <f t="shared" si="4983"/>
        <v>0</v>
      </c>
      <c r="AL2142" s="31">
        <f t="shared" si="4984"/>
        <v>0</v>
      </c>
      <c r="AM2142" s="31">
        <f t="shared" si="4985"/>
        <v>0</v>
      </c>
      <c r="AN2142" s="31">
        <f t="shared" si="4986"/>
        <v>0</v>
      </c>
      <c r="AO2142" s="31">
        <f t="shared" si="4987"/>
        <v>0</v>
      </c>
      <c r="AP2142" s="31">
        <f t="shared" si="4988"/>
        <v>0</v>
      </c>
      <c r="AQ2142" s="31">
        <f t="shared" si="4989"/>
        <v>0</v>
      </c>
      <c r="AR2142" s="31">
        <f t="shared" si="4990"/>
        <v>0</v>
      </c>
      <c r="AS2142" s="31">
        <f t="shared" si="4891"/>
        <v>467.5</v>
      </c>
      <c r="AT2142" s="31">
        <f t="shared" si="4892"/>
        <v>467.5</v>
      </c>
      <c r="AU2142" s="31">
        <f t="shared" si="4893"/>
        <v>467.5</v>
      </c>
      <c r="AV2142" s="31">
        <f t="shared" si="4991"/>
        <v>0</v>
      </c>
      <c r="AW2142" s="32"/>
      <c r="AX2142" s="32"/>
      <c r="AY2142" s="1"/>
      <c r="AZ2142" s="1"/>
      <c r="BA2142" s="1"/>
      <c r="BB2142" s="1"/>
      <c r="BC2142" s="1"/>
      <c r="BD2142" s="1"/>
      <c r="BE2142" s="1"/>
    </row>
    <row r="2143" hidden="1">
      <c r="A2143" s="29" t="s">
        <v>747</v>
      </c>
      <c r="B2143" s="29" t="s">
        <v>80</v>
      </c>
      <c r="C2143" s="29" t="s">
        <v>63</v>
      </c>
      <c r="D2143" s="29" t="s">
        <v>151</v>
      </c>
      <c r="E2143" s="36"/>
      <c r="F2143" s="30" t="s">
        <v>34</v>
      </c>
      <c r="G2143" s="31">
        <f t="shared" si="4934"/>
        <v>467.5</v>
      </c>
      <c r="H2143" s="31">
        <f t="shared" si="4964"/>
        <v>467.5</v>
      </c>
      <c r="I2143" s="31">
        <f t="shared" si="4936"/>
        <v>467.5</v>
      </c>
      <c r="J2143" s="31">
        <f t="shared" si="4965"/>
        <v>0</v>
      </c>
      <c r="K2143" s="31">
        <f t="shared" si="4966"/>
        <v>0</v>
      </c>
      <c r="L2143" s="31">
        <f t="shared" si="4967"/>
        <v>0</v>
      </c>
      <c r="M2143" s="31">
        <f t="shared" si="4901"/>
        <v>467.5</v>
      </c>
      <c r="N2143" s="31">
        <f t="shared" si="4902"/>
        <v>467.5</v>
      </c>
      <c r="O2143" s="31">
        <f t="shared" si="4903"/>
        <v>467.5</v>
      </c>
      <c r="P2143" s="31">
        <f t="shared" si="4968"/>
        <v>0</v>
      </c>
      <c r="Q2143" s="31">
        <f t="shared" si="4969"/>
        <v>0</v>
      </c>
      <c r="R2143" s="31">
        <f t="shared" si="4970"/>
        <v>0</v>
      </c>
      <c r="S2143" s="31">
        <f t="shared" si="4971"/>
        <v>0</v>
      </c>
      <c r="T2143" s="31">
        <f t="shared" si="4972"/>
        <v>0</v>
      </c>
      <c r="U2143" s="31">
        <f t="shared" si="4973"/>
        <v>0</v>
      </c>
      <c r="V2143" s="31">
        <f t="shared" si="4974"/>
        <v>0</v>
      </c>
      <c r="W2143" s="31">
        <f t="shared" si="4975"/>
        <v>0</v>
      </c>
      <c r="X2143" s="31">
        <f t="shared" si="4976"/>
        <v>0</v>
      </c>
      <c r="Y2143" s="31">
        <f t="shared" si="4977"/>
        <v>0</v>
      </c>
      <c r="Z2143" s="31">
        <f t="shared" si="4978"/>
        <v>0</v>
      </c>
      <c r="AA2143" s="31">
        <f t="shared" si="4979"/>
        <v>0</v>
      </c>
      <c r="AB2143" s="31">
        <f t="shared" si="4980"/>
        <v>0</v>
      </c>
      <c r="AC2143" s="31">
        <f t="shared" si="4895"/>
        <v>467.5</v>
      </c>
      <c r="AD2143" s="31">
        <f t="shared" si="4896"/>
        <v>467.5</v>
      </c>
      <c r="AE2143" s="31">
        <f t="shared" si="4897"/>
        <v>467.5</v>
      </c>
      <c r="AF2143" s="31">
        <f t="shared" si="4981"/>
        <v>0</v>
      </c>
      <c r="AG2143" s="31">
        <f t="shared" si="4898"/>
        <v>467.5</v>
      </c>
      <c r="AH2143" s="31">
        <f t="shared" si="4899"/>
        <v>467.5</v>
      </c>
      <c r="AI2143" s="31">
        <f t="shared" si="4900"/>
        <v>467.5</v>
      </c>
      <c r="AJ2143" s="31">
        <f t="shared" si="4982"/>
        <v>0</v>
      </c>
      <c r="AK2143" s="31">
        <f t="shared" si="4983"/>
        <v>0</v>
      </c>
      <c r="AL2143" s="31">
        <f t="shared" si="4984"/>
        <v>0</v>
      </c>
      <c r="AM2143" s="31">
        <f t="shared" si="4985"/>
        <v>0</v>
      </c>
      <c r="AN2143" s="31">
        <f t="shared" si="4986"/>
        <v>0</v>
      </c>
      <c r="AO2143" s="31">
        <f t="shared" si="4987"/>
        <v>0</v>
      </c>
      <c r="AP2143" s="31">
        <f t="shared" si="4988"/>
        <v>0</v>
      </c>
      <c r="AQ2143" s="31">
        <f t="shared" si="4989"/>
        <v>0</v>
      </c>
      <c r="AR2143" s="31">
        <f t="shared" si="4990"/>
        <v>0</v>
      </c>
      <c r="AS2143" s="31">
        <f t="shared" si="4891"/>
        <v>467.5</v>
      </c>
      <c r="AT2143" s="31">
        <f t="shared" si="4892"/>
        <v>467.5</v>
      </c>
      <c r="AU2143" s="31">
        <f t="shared" si="4893"/>
        <v>467.5</v>
      </c>
      <c r="AV2143" s="31">
        <f t="shared" si="4991"/>
        <v>0</v>
      </c>
      <c r="AW2143" s="32">
        <v>0</v>
      </c>
      <c r="AX2143" s="32"/>
      <c r="AY2143" s="1" t="s">
        <v>152</v>
      </c>
      <c r="AZ2143" s="1"/>
      <c r="BA2143" s="1"/>
      <c r="BB2143" s="1"/>
      <c r="BC2143" s="1"/>
      <c r="BD2143" s="1"/>
      <c r="BE2143" s="1"/>
    </row>
    <row r="2144" ht="45">
      <c r="A2144" s="29" t="s">
        <v>747</v>
      </c>
      <c r="B2144" s="29" t="s">
        <v>80</v>
      </c>
      <c r="C2144" s="29" t="s">
        <v>63</v>
      </c>
      <c r="D2144" s="29" t="s">
        <v>170</v>
      </c>
      <c r="E2144" s="36"/>
      <c r="F2144" s="42" t="s">
        <v>171</v>
      </c>
      <c r="G2144" s="31">
        <f t="shared" si="4934"/>
        <v>467.5</v>
      </c>
      <c r="H2144" s="31">
        <f t="shared" si="4964"/>
        <v>467.5</v>
      </c>
      <c r="I2144" s="31">
        <f t="shared" si="4936"/>
        <v>467.5</v>
      </c>
      <c r="J2144" s="31">
        <f t="shared" si="4965"/>
        <v>0</v>
      </c>
      <c r="K2144" s="31">
        <f t="shared" si="4966"/>
        <v>0</v>
      </c>
      <c r="L2144" s="31">
        <f t="shared" si="4967"/>
        <v>0</v>
      </c>
      <c r="M2144" s="31">
        <f t="shared" si="4901"/>
        <v>467.5</v>
      </c>
      <c r="N2144" s="31">
        <f t="shared" si="4902"/>
        <v>467.5</v>
      </c>
      <c r="O2144" s="31">
        <f t="shared" si="4903"/>
        <v>467.5</v>
      </c>
      <c r="P2144" s="31">
        <f t="shared" si="4968"/>
        <v>0</v>
      </c>
      <c r="Q2144" s="31">
        <f t="shared" si="4969"/>
        <v>0</v>
      </c>
      <c r="R2144" s="31">
        <f t="shared" si="4970"/>
        <v>0</v>
      </c>
      <c r="S2144" s="31">
        <f t="shared" si="4971"/>
        <v>0</v>
      </c>
      <c r="T2144" s="31">
        <f t="shared" si="4972"/>
        <v>0</v>
      </c>
      <c r="U2144" s="31">
        <f t="shared" si="4973"/>
        <v>0</v>
      </c>
      <c r="V2144" s="31">
        <f t="shared" si="4974"/>
        <v>0</v>
      </c>
      <c r="W2144" s="31">
        <f t="shared" si="4975"/>
        <v>0</v>
      </c>
      <c r="X2144" s="31">
        <f t="shared" si="4976"/>
        <v>0</v>
      </c>
      <c r="Y2144" s="31">
        <f t="shared" si="4977"/>
        <v>0</v>
      </c>
      <c r="Z2144" s="31">
        <f t="shared" si="4978"/>
        <v>0</v>
      </c>
      <c r="AA2144" s="31">
        <f t="shared" si="4979"/>
        <v>0</v>
      </c>
      <c r="AB2144" s="31">
        <f t="shared" si="4980"/>
        <v>0</v>
      </c>
      <c r="AC2144" s="31">
        <f t="shared" si="4895"/>
        <v>467.5</v>
      </c>
      <c r="AD2144" s="31">
        <f t="shared" si="4896"/>
        <v>467.5</v>
      </c>
      <c r="AE2144" s="31">
        <f t="shared" si="4897"/>
        <v>467.5</v>
      </c>
      <c r="AF2144" s="31">
        <f t="shared" si="4981"/>
        <v>0</v>
      </c>
      <c r="AG2144" s="31">
        <f t="shared" si="4898"/>
        <v>467.5</v>
      </c>
      <c r="AH2144" s="31">
        <f t="shared" si="4899"/>
        <v>467.5</v>
      </c>
      <c r="AI2144" s="31">
        <f t="shared" si="4900"/>
        <v>467.5</v>
      </c>
      <c r="AJ2144" s="31">
        <f t="shared" si="4982"/>
        <v>0</v>
      </c>
      <c r="AK2144" s="31">
        <f t="shared" si="4983"/>
        <v>0</v>
      </c>
      <c r="AL2144" s="31">
        <f t="shared" si="4984"/>
        <v>0</v>
      </c>
      <c r="AM2144" s="31">
        <f t="shared" si="4985"/>
        <v>0</v>
      </c>
      <c r="AN2144" s="31">
        <f t="shared" si="4986"/>
        <v>0</v>
      </c>
      <c r="AO2144" s="31">
        <f t="shared" si="4987"/>
        <v>0</v>
      </c>
      <c r="AP2144" s="31">
        <f t="shared" si="4988"/>
        <v>0</v>
      </c>
      <c r="AQ2144" s="31">
        <f t="shared" si="4989"/>
        <v>0</v>
      </c>
      <c r="AR2144" s="31">
        <f t="shared" si="4990"/>
        <v>0</v>
      </c>
      <c r="AS2144" s="31">
        <f t="shared" si="4891"/>
        <v>467.5</v>
      </c>
      <c r="AT2144" s="31">
        <f t="shared" si="4892"/>
        <v>467.5</v>
      </c>
      <c r="AU2144" s="31">
        <f t="shared" si="4893"/>
        <v>467.5</v>
      </c>
      <c r="AV2144" s="31">
        <f t="shared" si="4991"/>
        <v>0</v>
      </c>
      <c r="AW2144" s="32"/>
      <c r="AX2144" s="32"/>
      <c r="AY2144" s="1"/>
      <c r="AZ2144" s="1"/>
      <c r="BA2144" s="1"/>
      <c r="BB2144" s="1"/>
      <c r="BC2144" s="1"/>
      <c r="BD2144" s="1"/>
      <c r="BE2144" s="1"/>
    </row>
    <row r="2145" ht="15">
      <c r="A2145" s="29" t="s">
        <v>747</v>
      </c>
      <c r="B2145" s="29" t="s">
        <v>80</v>
      </c>
      <c r="C2145" s="29" t="s">
        <v>63</v>
      </c>
      <c r="D2145" s="29" t="s">
        <v>187</v>
      </c>
      <c r="E2145" s="36"/>
      <c r="F2145" s="30" t="s">
        <v>188</v>
      </c>
      <c r="G2145" s="31">
        <f t="shared" si="4934"/>
        <v>467.5</v>
      </c>
      <c r="H2145" s="31">
        <f t="shared" si="4964"/>
        <v>467.5</v>
      </c>
      <c r="I2145" s="31">
        <f t="shared" si="4936"/>
        <v>467.5</v>
      </c>
      <c r="J2145" s="31">
        <f t="shared" si="4965"/>
        <v>0</v>
      </c>
      <c r="K2145" s="31">
        <f t="shared" si="4966"/>
        <v>0</v>
      </c>
      <c r="L2145" s="31">
        <f t="shared" si="4967"/>
        <v>0</v>
      </c>
      <c r="M2145" s="31">
        <f t="shared" si="4901"/>
        <v>467.5</v>
      </c>
      <c r="N2145" s="31">
        <f t="shared" si="4902"/>
        <v>467.5</v>
      </c>
      <c r="O2145" s="31">
        <f t="shared" si="4903"/>
        <v>467.5</v>
      </c>
      <c r="P2145" s="31">
        <f t="shared" si="4968"/>
        <v>0</v>
      </c>
      <c r="Q2145" s="31">
        <f t="shared" si="4969"/>
        <v>0</v>
      </c>
      <c r="R2145" s="31">
        <f t="shared" si="4970"/>
        <v>0</v>
      </c>
      <c r="S2145" s="31">
        <f t="shared" si="4971"/>
        <v>0</v>
      </c>
      <c r="T2145" s="31">
        <f t="shared" si="4972"/>
        <v>0</v>
      </c>
      <c r="U2145" s="31">
        <f t="shared" si="4973"/>
        <v>0</v>
      </c>
      <c r="V2145" s="31">
        <f t="shared" si="4974"/>
        <v>0</v>
      </c>
      <c r="W2145" s="31">
        <f t="shared" si="4975"/>
        <v>0</v>
      </c>
      <c r="X2145" s="31">
        <f t="shared" si="4976"/>
        <v>0</v>
      </c>
      <c r="Y2145" s="31">
        <f t="shared" si="4977"/>
        <v>0</v>
      </c>
      <c r="Z2145" s="31">
        <f t="shared" si="4978"/>
        <v>0</v>
      </c>
      <c r="AA2145" s="31">
        <f t="shared" si="4979"/>
        <v>0</v>
      </c>
      <c r="AB2145" s="31">
        <f t="shared" si="4980"/>
        <v>0</v>
      </c>
      <c r="AC2145" s="31">
        <f t="shared" si="4895"/>
        <v>467.5</v>
      </c>
      <c r="AD2145" s="31">
        <f t="shared" si="4896"/>
        <v>467.5</v>
      </c>
      <c r="AE2145" s="31">
        <f t="shared" si="4897"/>
        <v>467.5</v>
      </c>
      <c r="AF2145" s="31">
        <f t="shared" si="4981"/>
        <v>0</v>
      </c>
      <c r="AG2145" s="31">
        <f t="shared" si="4898"/>
        <v>467.5</v>
      </c>
      <c r="AH2145" s="31">
        <f t="shared" si="4899"/>
        <v>467.5</v>
      </c>
      <c r="AI2145" s="31">
        <f t="shared" si="4900"/>
        <v>467.5</v>
      </c>
      <c r="AJ2145" s="31">
        <f t="shared" si="4982"/>
        <v>0</v>
      </c>
      <c r="AK2145" s="31">
        <f t="shared" si="4983"/>
        <v>0</v>
      </c>
      <c r="AL2145" s="31">
        <f t="shared" si="4984"/>
        <v>0</v>
      </c>
      <c r="AM2145" s="31">
        <f t="shared" si="4985"/>
        <v>0</v>
      </c>
      <c r="AN2145" s="31">
        <f t="shared" si="4986"/>
        <v>0</v>
      </c>
      <c r="AO2145" s="31">
        <f t="shared" si="4987"/>
        <v>0</v>
      </c>
      <c r="AP2145" s="31">
        <f t="shared" si="4988"/>
        <v>0</v>
      </c>
      <c r="AQ2145" s="31">
        <f t="shared" si="4989"/>
        <v>0</v>
      </c>
      <c r="AR2145" s="31">
        <f t="shared" si="4990"/>
        <v>0</v>
      </c>
      <c r="AS2145" s="31">
        <f t="shared" si="4891"/>
        <v>467.5</v>
      </c>
      <c r="AT2145" s="31">
        <f t="shared" si="4892"/>
        <v>467.5</v>
      </c>
      <c r="AU2145" s="31">
        <f t="shared" si="4893"/>
        <v>467.5</v>
      </c>
      <c r="AV2145" s="31">
        <f t="shared" si="4991"/>
        <v>0</v>
      </c>
      <c r="AW2145" s="32"/>
      <c r="AX2145" s="32"/>
      <c r="AY2145" s="1"/>
      <c r="AZ2145" s="1"/>
      <c r="BA2145" s="1"/>
      <c r="BB2145" s="1"/>
      <c r="BC2145" s="1"/>
      <c r="BD2145" s="1"/>
      <c r="BE2145" s="1"/>
    </row>
    <row r="2146" ht="30">
      <c r="A2146" s="29" t="s">
        <v>747</v>
      </c>
      <c r="B2146" s="29" t="s">
        <v>80</v>
      </c>
      <c r="C2146" s="29" t="s">
        <v>63</v>
      </c>
      <c r="D2146" s="29" t="s">
        <v>187</v>
      </c>
      <c r="E2146" s="29" t="s">
        <v>39</v>
      </c>
      <c r="F2146" s="30" t="s">
        <v>40</v>
      </c>
      <c r="G2146" s="31">
        <v>467.5</v>
      </c>
      <c r="H2146" s="31">
        <v>467.5</v>
      </c>
      <c r="I2146" s="31">
        <v>467.5</v>
      </c>
      <c r="J2146" s="31"/>
      <c r="K2146" s="31"/>
      <c r="L2146" s="31"/>
      <c r="M2146" s="31">
        <f t="shared" si="4901"/>
        <v>467.5</v>
      </c>
      <c r="N2146" s="31">
        <f t="shared" si="4902"/>
        <v>467.5</v>
      </c>
      <c r="O2146" s="31">
        <f t="shared" si="4903"/>
        <v>467.5</v>
      </c>
      <c r="P2146" s="31"/>
      <c r="Q2146" s="31"/>
      <c r="R2146" s="31"/>
      <c r="S2146" s="31"/>
      <c r="T2146" s="31"/>
      <c r="U2146" s="31"/>
      <c r="V2146" s="31"/>
      <c r="W2146" s="31"/>
      <c r="X2146" s="31"/>
      <c r="Y2146" s="31"/>
      <c r="Z2146" s="31"/>
      <c r="AA2146" s="31"/>
      <c r="AB2146" s="31"/>
      <c r="AC2146" s="31">
        <f t="shared" si="4895"/>
        <v>467.5</v>
      </c>
      <c r="AD2146" s="31">
        <f t="shared" si="4896"/>
        <v>467.5</v>
      </c>
      <c r="AE2146" s="31">
        <f t="shared" si="4897"/>
        <v>467.5</v>
      </c>
      <c r="AF2146" s="31"/>
      <c r="AG2146" s="31">
        <f t="shared" si="4898"/>
        <v>467.5</v>
      </c>
      <c r="AH2146" s="31">
        <f t="shared" si="4899"/>
        <v>467.5</v>
      </c>
      <c r="AI2146" s="31">
        <f t="shared" si="4900"/>
        <v>467.5</v>
      </c>
      <c r="AJ2146" s="31"/>
      <c r="AK2146" s="31"/>
      <c r="AL2146" s="31"/>
      <c r="AM2146" s="31"/>
      <c r="AN2146" s="31"/>
      <c r="AO2146" s="31"/>
      <c r="AP2146" s="31"/>
      <c r="AQ2146" s="31"/>
      <c r="AR2146" s="31"/>
      <c r="AS2146" s="31">
        <f t="shared" si="4891"/>
        <v>467.5</v>
      </c>
      <c r="AT2146" s="31">
        <f t="shared" si="4892"/>
        <v>467.5</v>
      </c>
      <c r="AU2146" s="31">
        <f t="shared" si="4893"/>
        <v>467.5</v>
      </c>
      <c r="AV2146" s="31"/>
      <c r="AW2146" s="32"/>
      <c r="AX2146" s="32"/>
      <c r="AY2146" s="1"/>
      <c r="AZ2146" s="1"/>
      <c r="BA2146" s="1"/>
      <c r="BB2146" s="1"/>
      <c r="BC2146" s="1"/>
      <c r="BD2146" s="1"/>
      <c r="BE2146" s="1"/>
    </row>
    <row r="2147" ht="15" hidden="1">
      <c r="A2147" s="25" t="s">
        <v>747</v>
      </c>
      <c r="B2147" s="25" t="s">
        <v>80</v>
      </c>
      <c r="C2147" s="25" t="s">
        <v>61</v>
      </c>
      <c r="D2147" s="25"/>
      <c r="E2147" s="35"/>
      <c r="F2147" s="26" t="s">
        <v>189</v>
      </c>
      <c r="G2147" s="27">
        <f t="shared" si="4934"/>
        <v>43057</v>
      </c>
      <c r="H2147" s="27">
        <f t="shared" si="4964"/>
        <v>43122.5</v>
      </c>
      <c r="I2147" s="27">
        <f t="shared" si="4936"/>
        <v>43122.5</v>
      </c>
      <c r="J2147" s="27">
        <f t="shared" si="4965"/>
        <v>-43057</v>
      </c>
      <c r="K2147" s="27">
        <f t="shared" si="4966"/>
        <v>-43122.5</v>
      </c>
      <c r="L2147" s="27">
        <f t="shared" si="4967"/>
        <v>-43122.5</v>
      </c>
      <c r="M2147" s="27">
        <f t="shared" si="4901"/>
        <v>0</v>
      </c>
      <c r="N2147" s="27">
        <f t="shared" si="4902"/>
        <v>0</v>
      </c>
      <c r="O2147" s="27">
        <f t="shared" si="4903"/>
        <v>0</v>
      </c>
      <c r="P2147" s="27">
        <f t="shared" si="4968"/>
        <v>0</v>
      </c>
      <c r="Q2147" s="27">
        <f t="shared" si="4969"/>
        <v>0</v>
      </c>
      <c r="R2147" s="27">
        <f t="shared" si="4970"/>
        <v>0</v>
      </c>
      <c r="S2147" s="27">
        <f t="shared" si="4971"/>
        <v>0</v>
      </c>
      <c r="T2147" s="27">
        <f t="shared" si="4972"/>
        <v>0</v>
      </c>
      <c r="U2147" s="27">
        <f t="shared" si="4973"/>
        <v>0</v>
      </c>
      <c r="V2147" s="27">
        <f t="shared" si="4974"/>
        <v>0</v>
      </c>
      <c r="W2147" s="27">
        <f t="shared" si="4975"/>
        <v>0</v>
      </c>
      <c r="X2147" s="27">
        <f t="shared" si="4976"/>
        <v>0</v>
      </c>
      <c r="Y2147" s="27">
        <f t="shared" si="4977"/>
        <v>0</v>
      </c>
      <c r="Z2147" s="27">
        <f t="shared" si="4978"/>
        <v>0</v>
      </c>
      <c r="AA2147" s="27">
        <f t="shared" si="4979"/>
        <v>0</v>
      </c>
      <c r="AB2147" s="27">
        <f t="shared" si="4980"/>
        <v>0</v>
      </c>
      <c r="AC2147" s="27">
        <f t="shared" si="4895"/>
        <v>0</v>
      </c>
      <c r="AD2147" s="27">
        <f t="shared" si="4896"/>
        <v>0</v>
      </c>
      <c r="AE2147" s="27">
        <f t="shared" si="4897"/>
        <v>0</v>
      </c>
      <c r="AF2147" s="27">
        <f t="shared" si="4981"/>
        <v>0</v>
      </c>
      <c r="AG2147" s="27">
        <f t="shared" si="4898"/>
        <v>0</v>
      </c>
      <c r="AH2147" s="27">
        <f t="shared" si="4899"/>
        <v>0</v>
      </c>
      <c r="AI2147" s="27">
        <f t="shared" si="4900"/>
        <v>0</v>
      </c>
      <c r="AJ2147" s="27">
        <f t="shared" si="4982"/>
        <v>0</v>
      </c>
      <c r="AK2147" s="27">
        <f t="shared" si="4983"/>
        <v>0</v>
      </c>
      <c r="AL2147" s="27">
        <f t="shared" si="4984"/>
        <v>0</v>
      </c>
      <c r="AM2147" s="27">
        <f t="shared" si="4985"/>
        <v>0</v>
      </c>
      <c r="AN2147" s="27">
        <f t="shared" si="4986"/>
        <v>0</v>
      </c>
      <c r="AO2147" s="27">
        <f t="shared" si="4987"/>
        <v>0</v>
      </c>
      <c r="AP2147" s="27">
        <f t="shared" si="4988"/>
        <v>0</v>
      </c>
      <c r="AQ2147" s="27">
        <f t="shared" si="4989"/>
        <v>0</v>
      </c>
      <c r="AR2147" s="27">
        <f t="shared" si="4990"/>
        <v>0</v>
      </c>
      <c r="AS2147" s="27">
        <f t="shared" si="4891"/>
        <v>0</v>
      </c>
      <c r="AT2147" s="27">
        <f t="shared" si="4892"/>
        <v>0</v>
      </c>
      <c r="AU2147" s="27">
        <f t="shared" si="4893"/>
        <v>0</v>
      </c>
      <c r="AV2147" s="27">
        <f t="shared" si="4991"/>
        <v>0</v>
      </c>
      <c r="AW2147" s="32">
        <v>0</v>
      </c>
      <c r="AX2147" s="32"/>
      <c r="AY2147" s="1"/>
      <c r="AZ2147" s="1"/>
      <c r="BA2147" s="1"/>
      <c r="BB2147" s="1"/>
      <c r="BC2147" s="1"/>
      <c r="BD2147" s="1"/>
      <c r="BE2147" s="1"/>
    </row>
    <row r="2148" ht="30" hidden="1">
      <c r="A2148" s="29" t="s">
        <v>747</v>
      </c>
      <c r="B2148" s="29" t="s">
        <v>80</v>
      </c>
      <c r="C2148" s="29" t="s">
        <v>61</v>
      </c>
      <c r="D2148" s="29" t="s">
        <v>65</v>
      </c>
      <c r="E2148" s="36"/>
      <c r="F2148" s="30" t="s">
        <v>66</v>
      </c>
      <c r="G2148" s="31">
        <f t="shared" si="4934"/>
        <v>43057</v>
      </c>
      <c r="H2148" s="31">
        <f t="shared" si="4964"/>
        <v>43122.5</v>
      </c>
      <c r="I2148" s="31">
        <f t="shared" si="4936"/>
        <v>43122.5</v>
      </c>
      <c r="J2148" s="31">
        <f t="shared" si="4965"/>
        <v>-43057</v>
      </c>
      <c r="K2148" s="31">
        <f t="shared" si="4966"/>
        <v>-43122.5</v>
      </c>
      <c r="L2148" s="31">
        <f t="shared" si="4967"/>
        <v>-43122.5</v>
      </c>
      <c r="M2148" s="31">
        <f t="shared" si="4901"/>
        <v>0</v>
      </c>
      <c r="N2148" s="31">
        <f t="shared" si="4902"/>
        <v>0</v>
      </c>
      <c r="O2148" s="31">
        <f t="shared" si="4903"/>
        <v>0</v>
      </c>
      <c r="P2148" s="31">
        <f t="shared" si="4968"/>
        <v>0</v>
      </c>
      <c r="Q2148" s="31">
        <f t="shared" si="4969"/>
        <v>0</v>
      </c>
      <c r="R2148" s="31">
        <f t="shared" si="4970"/>
        <v>0</v>
      </c>
      <c r="S2148" s="31">
        <f t="shared" si="4971"/>
        <v>0</v>
      </c>
      <c r="T2148" s="31">
        <f t="shared" si="4972"/>
        <v>0</v>
      </c>
      <c r="U2148" s="31">
        <f t="shared" si="4973"/>
        <v>0</v>
      </c>
      <c r="V2148" s="31">
        <f t="shared" si="4974"/>
        <v>0</v>
      </c>
      <c r="W2148" s="31">
        <f t="shared" si="4975"/>
        <v>0</v>
      </c>
      <c r="X2148" s="31">
        <f t="shared" si="4976"/>
        <v>0</v>
      </c>
      <c r="Y2148" s="31">
        <f t="shared" si="4977"/>
        <v>0</v>
      </c>
      <c r="Z2148" s="31">
        <f t="shared" si="4978"/>
        <v>0</v>
      </c>
      <c r="AA2148" s="31">
        <f t="shared" si="4979"/>
        <v>0</v>
      </c>
      <c r="AB2148" s="31">
        <f t="shared" si="4980"/>
        <v>0</v>
      </c>
      <c r="AC2148" s="31">
        <f t="shared" si="4895"/>
        <v>0</v>
      </c>
      <c r="AD2148" s="31">
        <f t="shared" si="4896"/>
        <v>0</v>
      </c>
      <c r="AE2148" s="31">
        <f t="shared" si="4897"/>
        <v>0</v>
      </c>
      <c r="AF2148" s="31">
        <f t="shared" si="4981"/>
        <v>0</v>
      </c>
      <c r="AG2148" s="31">
        <f t="shared" si="4898"/>
        <v>0</v>
      </c>
      <c r="AH2148" s="31">
        <f t="shared" si="4899"/>
        <v>0</v>
      </c>
      <c r="AI2148" s="31">
        <f t="shared" si="4900"/>
        <v>0</v>
      </c>
      <c r="AJ2148" s="31">
        <f t="shared" si="4982"/>
        <v>0</v>
      </c>
      <c r="AK2148" s="31">
        <f t="shared" si="4983"/>
        <v>0</v>
      </c>
      <c r="AL2148" s="31">
        <f t="shared" si="4984"/>
        <v>0</v>
      </c>
      <c r="AM2148" s="31">
        <f t="shared" si="4985"/>
        <v>0</v>
      </c>
      <c r="AN2148" s="31">
        <f t="shared" si="4986"/>
        <v>0</v>
      </c>
      <c r="AO2148" s="31">
        <f t="shared" si="4987"/>
        <v>0</v>
      </c>
      <c r="AP2148" s="31">
        <f t="shared" si="4988"/>
        <v>0</v>
      </c>
      <c r="AQ2148" s="31">
        <f t="shared" si="4989"/>
        <v>0</v>
      </c>
      <c r="AR2148" s="31">
        <f t="shared" si="4990"/>
        <v>0</v>
      </c>
      <c r="AS2148" s="31">
        <f t="shared" si="4891"/>
        <v>0</v>
      </c>
      <c r="AT2148" s="31">
        <f t="shared" si="4892"/>
        <v>0</v>
      </c>
      <c r="AU2148" s="31">
        <f t="shared" si="4893"/>
        <v>0</v>
      </c>
      <c r="AV2148" s="31">
        <f t="shared" si="4991"/>
        <v>0</v>
      </c>
      <c r="AW2148" s="32">
        <v>0</v>
      </c>
      <c r="AX2148" s="32"/>
      <c r="AY2148" s="1"/>
      <c r="AZ2148" s="1"/>
      <c r="BA2148" s="1"/>
      <c r="BB2148" s="1"/>
      <c r="BC2148" s="1"/>
      <c r="BD2148" s="1"/>
      <c r="BE2148" s="1"/>
    </row>
    <row r="2149" ht="15" hidden="1">
      <c r="A2149" s="29" t="s">
        <v>747</v>
      </c>
      <c r="B2149" s="29" t="s">
        <v>80</v>
      </c>
      <c r="C2149" s="29" t="s">
        <v>61</v>
      </c>
      <c r="D2149" s="29" t="s">
        <v>67</v>
      </c>
      <c r="E2149" s="29"/>
      <c r="F2149" s="30" t="s">
        <v>34</v>
      </c>
      <c r="G2149" s="31">
        <f t="shared" si="4934"/>
        <v>43057</v>
      </c>
      <c r="H2149" s="31">
        <f t="shared" si="4964"/>
        <v>43122.5</v>
      </c>
      <c r="I2149" s="31">
        <f t="shared" si="4936"/>
        <v>43122.5</v>
      </c>
      <c r="J2149" s="31">
        <f t="shared" si="4965"/>
        <v>-43057</v>
      </c>
      <c r="K2149" s="31">
        <f t="shared" si="4966"/>
        <v>-43122.5</v>
      </c>
      <c r="L2149" s="31">
        <f t="shared" si="4967"/>
        <v>-43122.5</v>
      </c>
      <c r="M2149" s="31">
        <f t="shared" si="4901"/>
        <v>0</v>
      </c>
      <c r="N2149" s="31">
        <f t="shared" si="4902"/>
        <v>0</v>
      </c>
      <c r="O2149" s="31">
        <f t="shared" si="4903"/>
        <v>0</v>
      </c>
      <c r="P2149" s="31">
        <f t="shared" si="4968"/>
        <v>0</v>
      </c>
      <c r="Q2149" s="31">
        <f t="shared" si="4969"/>
        <v>0</v>
      </c>
      <c r="R2149" s="31">
        <f t="shared" si="4970"/>
        <v>0</v>
      </c>
      <c r="S2149" s="31">
        <f t="shared" si="4971"/>
        <v>0</v>
      </c>
      <c r="T2149" s="31">
        <f t="shared" si="4972"/>
        <v>0</v>
      </c>
      <c r="U2149" s="31">
        <f t="shared" si="4973"/>
        <v>0</v>
      </c>
      <c r="V2149" s="31">
        <f t="shared" si="4974"/>
        <v>0</v>
      </c>
      <c r="W2149" s="31">
        <f t="shared" si="4975"/>
        <v>0</v>
      </c>
      <c r="X2149" s="31">
        <f t="shared" si="4976"/>
        <v>0</v>
      </c>
      <c r="Y2149" s="31">
        <f t="shared" si="4977"/>
        <v>0</v>
      </c>
      <c r="Z2149" s="31">
        <f t="shared" si="4978"/>
        <v>0</v>
      </c>
      <c r="AA2149" s="31">
        <f t="shared" si="4979"/>
        <v>0</v>
      </c>
      <c r="AB2149" s="31">
        <f t="shared" si="4980"/>
        <v>0</v>
      </c>
      <c r="AC2149" s="31">
        <f t="shared" si="4895"/>
        <v>0</v>
      </c>
      <c r="AD2149" s="31">
        <f t="shared" si="4896"/>
        <v>0</v>
      </c>
      <c r="AE2149" s="31">
        <f t="shared" si="4897"/>
        <v>0</v>
      </c>
      <c r="AF2149" s="31">
        <f t="shared" si="4981"/>
        <v>0</v>
      </c>
      <c r="AG2149" s="31">
        <f t="shared" si="4898"/>
        <v>0</v>
      </c>
      <c r="AH2149" s="31">
        <f t="shared" si="4899"/>
        <v>0</v>
      </c>
      <c r="AI2149" s="31">
        <f t="shared" si="4900"/>
        <v>0</v>
      </c>
      <c r="AJ2149" s="31">
        <f t="shared" si="4982"/>
        <v>0</v>
      </c>
      <c r="AK2149" s="31">
        <f t="shared" si="4983"/>
        <v>0</v>
      </c>
      <c r="AL2149" s="31">
        <f t="shared" si="4984"/>
        <v>0</v>
      </c>
      <c r="AM2149" s="31">
        <f t="shared" si="4985"/>
        <v>0</v>
      </c>
      <c r="AN2149" s="31">
        <f t="shared" si="4986"/>
        <v>0</v>
      </c>
      <c r="AO2149" s="31">
        <f t="shared" si="4987"/>
        <v>0</v>
      </c>
      <c r="AP2149" s="31">
        <f t="shared" si="4988"/>
        <v>0</v>
      </c>
      <c r="AQ2149" s="31">
        <f t="shared" si="4989"/>
        <v>0</v>
      </c>
      <c r="AR2149" s="31">
        <f t="shared" si="4990"/>
        <v>0</v>
      </c>
      <c r="AS2149" s="31">
        <f t="shared" si="4891"/>
        <v>0</v>
      </c>
      <c r="AT2149" s="31">
        <f t="shared" si="4892"/>
        <v>0</v>
      </c>
      <c r="AU2149" s="31">
        <f t="shared" si="4893"/>
        <v>0</v>
      </c>
      <c r="AV2149" s="31">
        <f t="shared" si="4991"/>
        <v>0</v>
      </c>
      <c r="AW2149" s="32">
        <v>0</v>
      </c>
      <c r="AX2149" s="32"/>
      <c r="AY2149" s="1" t="s">
        <v>152</v>
      </c>
      <c r="AZ2149" s="1"/>
      <c r="BA2149" s="1"/>
      <c r="BB2149" s="1"/>
      <c r="BC2149" s="1"/>
      <c r="BD2149" s="1"/>
      <c r="BE2149" s="1"/>
    </row>
    <row r="2150" ht="30" hidden="1">
      <c r="A2150" s="29" t="s">
        <v>747</v>
      </c>
      <c r="B2150" s="29" t="s">
        <v>80</v>
      </c>
      <c r="C2150" s="29" t="s">
        <v>61</v>
      </c>
      <c r="D2150" s="29" t="s">
        <v>68</v>
      </c>
      <c r="E2150" s="29"/>
      <c r="F2150" s="30" t="s">
        <v>69</v>
      </c>
      <c r="G2150" s="31">
        <f>G2151+G2153+G2155</f>
        <v>43057</v>
      </c>
      <c r="H2150" s="31">
        <f>H2151+H2153+H2155</f>
        <v>43122.5</v>
      </c>
      <c r="I2150" s="31">
        <f>I2151+I2153+I2155</f>
        <v>43122.5</v>
      </c>
      <c r="J2150" s="31">
        <f>J2151+J2153+J2155</f>
        <v>-43057</v>
      </c>
      <c r="K2150" s="31">
        <f>K2151+K2153+K2155</f>
        <v>-43122.5</v>
      </c>
      <c r="L2150" s="31">
        <f>L2151+L2153+L2155</f>
        <v>-43122.5</v>
      </c>
      <c r="M2150" s="31">
        <f t="shared" si="4901"/>
        <v>0</v>
      </c>
      <c r="N2150" s="31">
        <f t="shared" si="4902"/>
        <v>0</v>
      </c>
      <c r="O2150" s="31">
        <f t="shared" si="4903"/>
        <v>0</v>
      </c>
      <c r="P2150" s="31">
        <f>P2151+P2153+P2155</f>
        <v>0</v>
      </c>
      <c r="Q2150" s="31">
        <f>Q2151+Q2153+Q2155</f>
        <v>0</v>
      </c>
      <c r="R2150" s="31">
        <f>R2151+R2153+R2155</f>
        <v>0</v>
      </c>
      <c r="S2150" s="31">
        <f>S2151+S2153+S2155</f>
        <v>0</v>
      </c>
      <c r="T2150" s="31">
        <f>T2151+T2153+T2155</f>
        <v>0</v>
      </c>
      <c r="U2150" s="31">
        <f>U2151+U2153+U2155</f>
        <v>0</v>
      </c>
      <c r="V2150" s="31">
        <f>V2151+V2153+V2155</f>
        <v>0</v>
      </c>
      <c r="W2150" s="31">
        <f>W2151+W2153+W2155</f>
        <v>0</v>
      </c>
      <c r="X2150" s="31">
        <f>X2151+X2153+X2155</f>
        <v>0</v>
      </c>
      <c r="Y2150" s="31">
        <f>Y2151+Y2153+Y2155</f>
        <v>0</v>
      </c>
      <c r="Z2150" s="31">
        <f>Z2151+Z2153+Z2155</f>
        <v>0</v>
      </c>
      <c r="AA2150" s="31">
        <f>AA2151+AA2153+AA2155</f>
        <v>0</v>
      </c>
      <c r="AB2150" s="31">
        <f>AB2151+AB2153+AB2155</f>
        <v>0</v>
      </c>
      <c r="AC2150" s="31">
        <f t="shared" si="4895"/>
        <v>0</v>
      </c>
      <c r="AD2150" s="31">
        <f t="shared" si="4896"/>
        <v>0</v>
      </c>
      <c r="AE2150" s="31">
        <f t="shared" si="4897"/>
        <v>0</v>
      </c>
      <c r="AF2150" s="31">
        <f>AF2151+AF2153+AF2155</f>
        <v>0</v>
      </c>
      <c r="AG2150" s="31">
        <f t="shared" si="4898"/>
        <v>0</v>
      </c>
      <c r="AH2150" s="31">
        <f t="shared" si="4899"/>
        <v>0</v>
      </c>
      <c r="AI2150" s="31">
        <f t="shared" si="4900"/>
        <v>0</v>
      </c>
      <c r="AJ2150" s="31">
        <f>AJ2151+AJ2153+AJ2155</f>
        <v>0</v>
      </c>
      <c r="AK2150" s="31">
        <f>AK2151+AK2153+AK2155</f>
        <v>0</v>
      </c>
      <c r="AL2150" s="31">
        <f>AL2151+AL2153+AL2155</f>
        <v>0</v>
      </c>
      <c r="AM2150" s="31">
        <f>AM2151+AM2153+AM2155</f>
        <v>0</v>
      </c>
      <c r="AN2150" s="31">
        <f>AN2151+AN2153+AN2155</f>
        <v>0</v>
      </c>
      <c r="AO2150" s="31">
        <f>AO2151+AO2153+AO2155</f>
        <v>0</v>
      </c>
      <c r="AP2150" s="31">
        <f>AP2151+AP2153+AP2155</f>
        <v>0</v>
      </c>
      <c r="AQ2150" s="31">
        <f>AQ2151+AQ2153+AQ2155</f>
        <v>0</v>
      </c>
      <c r="AR2150" s="31">
        <f>AR2151+AR2153+AR2155</f>
        <v>0</v>
      </c>
      <c r="AS2150" s="31">
        <f t="shared" si="4891"/>
        <v>0</v>
      </c>
      <c r="AT2150" s="31">
        <f t="shared" si="4892"/>
        <v>0</v>
      </c>
      <c r="AU2150" s="31">
        <f t="shared" si="4893"/>
        <v>0</v>
      </c>
      <c r="AV2150" s="31">
        <f>AV2151+AV2153+AV2155</f>
        <v>0</v>
      </c>
      <c r="AW2150" s="32">
        <v>0</v>
      </c>
      <c r="AX2150" s="32"/>
      <c r="AY2150" s="1"/>
      <c r="AZ2150" s="1"/>
      <c r="BA2150" s="1"/>
      <c r="BB2150" s="1"/>
      <c r="BC2150" s="1"/>
      <c r="BD2150" s="1"/>
      <c r="BE2150" s="1"/>
    </row>
    <row r="2151" ht="15" hidden="1">
      <c r="A2151" s="29" t="s">
        <v>747</v>
      </c>
      <c r="B2151" s="29" t="s">
        <v>80</v>
      </c>
      <c r="C2151" s="29" t="s">
        <v>61</v>
      </c>
      <c r="D2151" s="29" t="s">
        <v>888</v>
      </c>
      <c r="E2151" s="29"/>
      <c r="F2151" s="30" t="s">
        <v>218</v>
      </c>
      <c r="G2151" s="31">
        <f>G2152</f>
        <v>82.700000000000003</v>
      </c>
      <c r="H2151" s="31">
        <f>H2152</f>
        <v>0</v>
      </c>
      <c r="I2151" s="31">
        <f>I2152</f>
        <v>0</v>
      </c>
      <c r="J2151" s="31">
        <f>J2152</f>
        <v>-82.700000000000003</v>
      </c>
      <c r="K2151" s="31">
        <f>K2152</f>
        <v>0</v>
      </c>
      <c r="L2151" s="31">
        <f>L2152</f>
        <v>0</v>
      </c>
      <c r="M2151" s="31">
        <f t="shared" si="4901"/>
        <v>0</v>
      </c>
      <c r="N2151" s="31">
        <f t="shared" si="4902"/>
        <v>0</v>
      </c>
      <c r="O2151" s="31">
        <f t="shared" si="4903"/>
        <v>0</v>
      </c>
      <c r="P2151" s="31">
        <f>P2152</f>
        <v>0</v>
      </c>
      <c r="Q2151" s="31">
        <f>Q2152</f>
        <v>0</v>
      </c>
      <c r="R2151" s="31">
        <f>R2152</f>
        <v>0</v>
      </c>
      <c r="S2151" s="31">
        <f>S2152</f>
        <v>0</v>
      </c>
      <c r="T2151" s="31">
        <f>T2152</f>
        <v>0</v>
      </c>
      <c r="U2151" s="31">
        <f>U2152</f>
        <v>0</v>
      </c>
      <c r="V2151" s="31">
        <f>V2152</f>
        <v>0</v>
      </c>
      <c r="W2151" s="31">
        <f>W2152</f>
        <v>0</v>
      </c>
      <c r="X2151" s="31">
        <f>X2152</f>
        <v>0</v>
      </c>
      <c r="Y2151" s="31">
        <f>Y2152</f>
        <v>0</v>
      </c>
      <c r="Z2151" s="31">
        <f>Z2152</f>
        <v>0</v>
      </c>
      <c r="AA2151" s="31">
        <f>AA2152</f>
        <v>0</v>
      </c>
      <c r="AB2151" s="31">
        <f>AB2152</f>
        <v>0</v>
      </c>
      <c r="AC2151" s="31">
        <f t="shared" si="4895"/>
        <v>0</v>
      </c>
      <c r="AD2151" s="31">
        <f t="shared" si="4896"/>
        <v>0</v>
      </c>
      <c r="AE2151" s="31">
        <f t="shared" si="4897"/>
        <v>0</v>
      </c>
      <c r="AF2151" s="31">
        <f>AF2152</f>
        <v>0</v>
      </c>
      <c r="AG2151" s="31">
        <f t="shared" si="4898"/>
        <v>0</v>
      </c>
      <c r="AH2151" s="31">
        <f t="shared" si="4899"/>
        <v>0</v>
      </c>
      <c r="AI2151" s="31">
        <f t="shared" si="4900"/>
        <v>0</v>
      </c>
      <c r="AJ2151" s="31">
        <f>AJ2152</f>
        <v>0</v>
      </c>
      <c r="AK2151" s="31">
        <f>AK2152</f>
        <v>0</v>
      </c>
      <c r="AL2151" s="31">
        <f>AL2152</f>
        <v>0</v>
      </c>
      <c r="AM2151" s="31">
        <f>AM2152</f>
        <v>0</v>
      </c>
      <c r="AN2151" s="31">
        <f>AN2152</f>
        <v>0</v>
      </c>
      <c r="AO2151" s="31">
        <f>AO2152</f>
        <v>0</v>
      </c>
      <c r="AP2151" s="31">
        <f>AP2152</f>
        <v>0</v>
      </c>
      <c r="AQ2151" s="31">
        <f>AQ2152</f>
        <v>0</v>
      </c>
      <c r="AR2151" s="31">
        <f>AR2152</f>
        <v>0</v>
      </c>
      <c r="AS2151" s="31">
        <f t="shared" si="4891"/>
        <v>0</v>
      </c>
      <c r="AT2151" s="31">
        <f t="shared" si="4892"/>
        <v>0</v>
      </c>
      <c r="AU2151" s="31">
        <f t="shared" si="4893"/>
        <v>0</v>
      </c>
      <c r="AV2151" s="31">
        <f>AV2152</f>
        <v>0</v>
      </c>
      <c r="AW2151" s="32">
        <v>0</v>
      </c>
      <c r="AX2151" s="32"/>
      <c r="AY2151" s="1"/>
      <c r="AZ2151" s="1"/>
      <c r="BA2151" s="1"/>
      <c r="BB2151" s="1"/>
      <c r="BC2151" s="1"/>
      <c r="BD2151" s="1"/>
      <c r="BE2151" s="1"/>
    </row>
    <row r="2152" ht="30" hidden="1">
      <c r="A2152" s="29" t="s">
        <v>747</v>
      </c>
      <c r="B2152" s="29" t="s">
        <v>80</v>
      </c>
      <c r="C2152" s="29" t="s">
        <v>61</v>
      </c>
      <c r="D2152" s="29" t="s">
        <v>888</v>
      </c>
      <c r="E2152" s="15" t="s">
        <v>129</v>
      </c>
      <c r="F2152" s="30" t="s">
        <v>130</v>
      </c>
      <c r="G2152" s="31">
        <v>82.700000000000003</v>
      </c>
      <c r="H2152" s="31"/>
      <c r="I2152" s="31"/>
      <c r="J2152" s="31">
        <v>-82.700000000000003</v>
      </c>
      <c r="K2152" s="31"/>
      <c r="L2152" s="31"/>
      <c r="M2152" s="31">
        <f t="shared" si="4901"/>
        <v>0</v>
      </c>
      <c r="N2152" s="31">
        <f t="shared" si="4902"/>
        <v>0</v>
      </c>
      <c r="O2152" s="31">
        <f t="shared" si="4903"/>
        <v>0</v>
      </c>
      <c r="P2152" s="31"/>
      <c r="Q2152" s="31"/>
      <c r="R2152" s="31"/>
      <c r="S2152" s="31"/>
      <c r="T2152" s="31"/>
      <c r="U2152" s="31"/>
      <c r="V2152" s="31"/>
      <c r="W2152" s="31"/>
      <c r="X2152" s="31"/>
      <c r="Y2152" s="31"/>
      <c r="Z2152" s="31"/>
      <c r="AA2152" s="31"/>
      <c r="AB2152" s="31"/>
      <c r="AC2152" s="31">
        <f t="shared" si="4895"/>
        <v>0</v>
      </c>
      <c r="AD2152" s="31">
        <f t="shared" si="4896"/>
        <v>0</v>
      </c>
      <c r="AE2152" s="31">
        <f t="shared" si="4897"/>
        <v>0</v>
      </c>
      <c r="AF2152" s="31"/>
      <c r="AG2152" s="31">
        <f t="shared" si="4898"/>
        <v>0</v>
      </c>
      <c r="AH2152" s="31">
        <f t="shared" si="4899"/>
        <v>0</v>
      </c>
      <c r="AI2152" s="31">
        <f t="shared" si="4900"/>
        <v>0</v>
      </c>
      <c r="AJ2152" s="31"/>
      <c r="AK2152" s="31"/>
      <c r="AL2152" s="31"/>
      <c r="AM2152" s="31"/>
      <c r="AN2152" s="31"/>
      <c r="AO2152" s="31"/>
      <c r="AP2152" s="31"/>
      <c r="AQ2152" s="31"/>
      <c r="AR2152" s="31"/>
      <c r="AS2152" s="31">
        <f t="shared" ref="AS2152:AS2215" si="4992">AG2152+AJ2152+AK2152+AL2152+AM2152</f>
        <v>0</v>
      </c>
      <c r="AT2152" s="31">
        <f t="shared" ref="AT2152:AT2215" si="4993">AH2152+AN2152+AO2152+AP2152</f>
        <v>0</v>
      </c>
      <c r="AU2152" s="31">
        <f t="shared" ref="AU2152:AU2215" si="4994">AI2152+AR2152+AQ2152</f>
        <v>0</v>
      </c>
      <c r="AV2152" s="31"/>
      <c r="AW2152" s="32">
        <v>0</v>
      </c>
      <c r="AX2152" s="32">
        <v>98</v>
      </c>
      <c r="AY2152" s="1"/>
      <c r="AZ2152" s="1"/>
      <c r="BA2152" s="1"/>
      <c r="BB2152" s="1"/>
      <c r="BC2152" s="1"/>
      <c r="BD2152" s="1"/>
      <c r="BE2152" s="1"/>
    </row>
    <row r="2153" ht="15" hidden="1">
      <c r="A2153" s="29" t="s">
        <v>747</v>
      </c>
      <c r="B2153" s="29" t="s">
        <v>80</v>
      </c>
      <c r="C2153" s="29" t="s">
        <v>61</v>
      </c>
      <c r="D2153" s="29" t="s">
        <v>889</v>
      </c>
      <c r="E2153" s="29"/>
      <c r="F2153" s="30" t="s">
        <v>209</v>
      </c>
      <c r="G2153" s="31">
        <f>G2154</f>
        <v>106.3</v>
      </c>
      <c r="H2153" s="31">
        <f>H2154</f>
        <v>106.3</v>
      </c>
      <c r="I2153" s="31">
        <f>I2154</f>
        <v>106.3</v>
      </c>
      <c r="J2153" s="31">
        <f>J2154</f>
        <v>-106.3</v>
      </c>
      <c r="K2153" s="31">
        <f>K2154</f>
        <v>-106.3</v>
      </c>
      <c r="L2153" s="31">
        <f>L2154</f>
        <v>-106.3</v>
      </c>
      <c r="M2153" s="31">
        <f t="shared" si="4901"/>
        <v>0</v>
      </c>
      <c r="N2153" s="31">
        <f t="shared" si="4902"/>
        <v>0</v>
      </c>
      <c r="O2153" s="31">
        <f t="shared" si="4903"/>
        <v>0</v>
      </c>
      <c r="P2153" s="31">
        <f>P2154</f>
        <v>0</v>
      </c>
      <c r="Q2153" s="31">
        <f>Q2154</f>
        <v>0</v>
      </c>
      <c r="R2153" s="31">
        <f>R2154</f>
        <v>0</v>
      </c>
      <c r="S2153" s="31">
        <f>S2154</f>
        <v>0</v>
      </c>
      <c r="T2153" s="31">
        <f>T2154</f>
        <v>0</v>
      </c>
      <c r="U2153" s="31">
        <f>U2154</f>
        <v>0</v>
      </c>
      <c r="V2153" s="31">
        <f>V2154</f>
        <v>0</v>
      </c>
      <c r="W2153" s="31">
        <f>W2154</f>
        <v>0</v>
      </c>
      <c r="X2153" s="31">
        <f>X2154</f>
        <v>0</v>
      </c>
      <c r="Y2153" s="31">
        <f>Y2154</f>
        <v>0</v>
      </c>
      <c r="Z2153" s="31">
        <f>Z2154</f>
        <v>0</v>
      </c>
      <c r="AA2153" s="31">
        <f>AA2154</f>
        <v>0</v>
      </c>
      <c r="AB2153" s="31">
        <f>AB2154</f>
        <v>0</v>
      </c>
      <c r="AC2153" s="31">
        <f t="shared" si="4895"/>
        <v>0</v>
      </c>
      <c r="AD2153" s="31">
        <f t="shared" si="4896"/>
        <v>0</v>
      </c>
      <c r="AE2153" s="31">
        <f t="shared" si="4897"/>
        <v>0</v>
      </c>
      <c r="AF2153" s="31">
        <f>AF2154</f>
        <v>0</v>
      </c>
      <c r="AG2153" s="31">
        <f t="shared" si="4898"/>
        <v>0</v>
      </c>
      <c r="AH2153" s="31">
        <f t="shared" si="4899"/>
        <v>0</v>
      </c>
      <c r="AI2153" s="31">
        <f t="shared" si="4900"/>
        <v>0</v>
      </c>
      <c r="AJ2153" s="31">
        <f>AJ2154</f>
        <v>0</v>
      </c>
      <c r="AK2153" s="31">
        <f>AK2154</f>
        <v>0</v>
      </c>
      <c r="AL2153" s="31">
        <f>AL2154</f>
        <v>0</v>
      </c>
      <c r="AM2153" s="31">
        <f>AM2154</f>
        <v>0</v>
      </c>
      <c r="AN2153" s="31">
        <f>AN2154</f>
        <v>0</v>
      </c>
      <c r="AO2153" s="31">
        <f>AO2154</f>
        <v>0</v>
      </c>
      <c r="AP2153" s="31">
        <f>AP2154</f>
        <v>0</v>
      </c>
      <c r="AQ2153" s="31">
        <f>AQ2154</f>
        <v>0</v>
      </c>
      <c r="AR2153" s="31">
        <f>AR2154</f>
        <v>0</v>
      </c>
      <c r="AS2153" s="31">
        <f t="shared" si="4992"/>
        <v>0</v>
      </c>
      <c r="AT2153" s="31">
        <f t="shared" si="4993"/>
        <v>0</v>
      </c>
      <c r="AU2153" s="31">
        <f t="shared" si="4994"/>
        <v>0</v>
      </c>
      <c r="AV2153" s="31">
        <f>AV2154</f>
        <v>0</v>
      </c>
      <c r="AW2153" s="32">
        <v>0</v>
      </c>
      <c r="AX2153" s="32"/>
      <c r="AY2153" s="1"/>
      <c r="AZ2153" s="1"/>
      <c r="BA2153" s="1"/>
      <c r="BB2153" s="1"/>
      <c r="BC2153" s="1"/>
      <c r="BD2153" s="1"/>
      <c r="BE2153" s="1"/>
    </row>
    <row r="2154" ht="30" hidden="1">
      <c r="A2154" s="29" t="s">
        <v>747</v>
      </c>
      <c r="B2154" s="29" t="s">
        <v>80</v>
      </c>
      <c r="C2154" s="29" t="s">
        <v>61</v>
      </c>
      <c r="D2154" s="29" t="s">
        <v>889</v>
      </c>
      <c r="E2154" s="15" t="s">
        <v>129</v>
      </c>
      <c r="F2154" s="30" t="s">
        <v>130</v>
      </c>
      <c r="G2154" s="31">
        <v>106.3</v>
      </c>
      <c r="H2154" s="31">
        <v>106.3</v>
      </c>
      <c r="I2154" s="31">
        <v>106.3</v>
      </c>
      <c r="J2154" s="31">
        <v>-106.3</v>
      </c>
      <c r="K2154" s="31">
        <v>-106.3</v>
      </c>
      <c r="L2154" s="31">
        <v>-106.3</v>
      </c>
      <c r="M2154" s="31">
        <f t="shared" si="4901"/>
        <v>0</v>
      </c>
      <c r="N2154" s="31">
        <f t="shared" si="4902"/>
        <v>0</v>
      </c>
      <c r="O2154" s="31">
        <f t="shared" si="4903"/>
        <v>0</v>
      </c>
      <c r="P2154" s="31"/>
      <c r="Q2154" s="31"/>
      <c r="R2154" s="31"/>
      <c r="S2154" s="31"/>
      <c r="T2154" s="31"/>
      <c r="U2154" s="31"/>
      <c r="V2154" s="31"/>
      <c r="W2154" s="31"/>
      <c r="X2154" s="31"/>
      <c r="Y2154" s="31"/>
      <c r="Z2154" s="31"/>
      <c r="AA2154" s="31"/>
      <c r="AB2154" s="31"/>
      <c r="AC2154" s="31">
        <f t="shared" ref="AC2154:AC2217" si="4995">M2154+R2154+P2154+Q2154+T2154+S2154</f>
        <v>0</v>
      </c>
      <c r="AD2154" s="31">
        <f t="shared" ref="AD2154:AD2217" si="4996">N2154+V2154+X2154+U2154+W2154</f>
        <v>0</v>
      </c>
      <c r="AE2154" s="31">
        <f t="shared" ref="AE2154:AE2217" si="4997">O2154+Z2154+AB2154+Y2154+AA2154</f>
        <v>0</v>
      </c>
      <c r="AF2154" s="31"/>
      <c r="AG2154" s="31">
        <f t="shared" ref="AG2154:AG2217" si="4998">AC2154+AF2154</f>
        <v>0</v>
      </c>
      <c r="AH2154" s="31">
        <f t="shared" ref="AH2154:AH2217" si="4999">AD2154</f>
        <v>0</v>
      </c>
      <c r="AI2154" s="31">
        <f t="shared" ref="AI2154:AI2217" si="5000">AE2154</f>
        <v>0</v>
      </c>
      <c r="AJ2154" s="31"/>
      <c r="AK2154" s="31"/>
      <c r="AL2154" s="31"/>
      <c r="AM2154" s="31"/>
      <c r="AN2154" s="31"/>
      <c r="AO2154" s="31"/>
      <c r="AP2154" s="31"/>
      <c r="AQ2154" s="31"/>
      <c r="AR2154" s="31"/>
      <c r="AS2154" s="31">
        <f t="shared" si="4992"/>
        <v>0</v>
      </c>
      <c r="AT2154" s="31">
        <f t="shared" si="4993"/>
        <v>0</v>
      </c>
      <c r="AU2154" s="31">
        <f t="shared" si="4994"/>
        <v>0</v>
      </c>
      <c r="AV2154" s="31"/>
      <c r="AW2154" s="32">
        <v>0</v>
      </c>
      <c r="AX2154" s="32" t="s">
        <v>890</v>
      </c>
      <c r="AY2154" s="1"/>
      <c r="AZ2154" s="1"/>
      <c r="BA2154" s="1"/>
      <c r="BB2154" s="1"/>
      <c r="BC2154" s="1"/>
      <c r="BD2154" s="1"/>
      <c r="BE2154" s="1"/>
    </row>
    <row r="2155" ht="15" hidden="1">
      <c r="A2155" s="29" t="s">
        <v>747</v>
      </c>
      <c r="B2155" s="29" t="s">
        <v>80</v>
      </c>
      <c r="C2155" s="29" t="s">
        <v>61</v>
      </c>
      <c r="D2155" s="29" t="s">
        <v>891</v>
      </c>
      <c r="E2155" s="29"/>
      <c r="F2155" s="30" t="s">
        <v>586</v>
      </c>
      <c r="G2155" s="31">
        <f>G2156</f>
        <v>42868</v>
      </c>
      <c r="H2155" s="31">
        <f>H2156</f>
        <v>43016.199999999997</v>
      </c>
      <c r="I2155" s="31">
        <f>I2156</f>
        <v>43016.199999999997</v>
      </c>
      <c r="J2155" s="31">
        <f>J2156</f>
        <v>-42868</v>
      </c>
      <c r="K2155" s="31">
        <f>K2156</f>
        <v>-43016.199999999997</v>
      </c>
      <c r="L2155" s="31">
        <f>L2156</f>
        <v>-43016.199999999997</v>
      </c>
      <c r="M2155" s="31">
        <f t="shared" si="4901"/>
        <v>0</v>
      </c>
      <c r="N2155" s="31">
        <f t="shared" si="4902"/>
        <v>0</v>
      </c>
      <c r="O2155" s="31">
        <f t="shared" si="4903"/>
        <v>0</v>
      </c>
      <c r="P2155" s="31">
        <f>P2156</f>
        <v>0</v>
      </c>
      <c r="Q2155" s="31">
        <f>Q2156</f>
        <v>0</v>
      </c>
      <c r="R2155" s="31">
        <f>R2156</f>
        <v>0</v>
      </c>
      <c r="S2155" s="31">
        <f>S2156</f>
        <v>0</v>
      </c>
      <c r="T2155" s="31">
        <f>T2156</f>
        <v>0</v>
      </c>
      <c r="U2155" s="31">
        <f>U2156</f>
        <v>0</v>
      </c>
      <c r="V2155" s="31">
        <f>V2156</f>
        <v>0</v>
      </c>
      <c r="W2155" s="31">
        <f>W2156</f>
        <v>0</v>
      </c>
      <c r="X2155" s="31">
        <f>X2156</f>
        <v>0</v>
      </c>
      <c r="Y2155" s="31">
        <f>Y2156</f>
        <v>0</v>
      </c>
      <c r="Z2155" s="31">
        <f>Z2156</f>
        <v>0</v>
      </c>
      <c r="AA2155" s="31">
        <f>AA2156</f>
        <v>0</v>
      </c>
      <c r="AB2155" s="31">
        <f>AB2156</f>
        <v>0</v>
      </c>
      <c r="AC2155" s="31">
        <f t="shared" si="4995"/>
        <v>0</v>
      </c>
      <c r="AD2155" s="31">
        <f t="shared" si="4996"/>
        <v>0</v>
      </c>
      <c r="AE2155" s="31">
        <f t="shared" si="4997"/>
        <v>0</v>
      </c>
      <c r="AF2155" s="31">
        <f>AF2156</f>
        <v>0</v>
      </c>
      <c r="AG2155" s="31">
        <f t="shared" si="4998"/>
        <v>0</v>
      </c>
      <c r="AH2155" s="31">
        <f t="shared" si="4999"/>
        <v>0</v>
      </c>
      <c r="AI2155" s="31">
        <f t="shared" si="5000"/>
        <v>0</v>
      </c>
      <c r="AJ2155" s="31">
        <f>AJ2156</f>
        <v>0</v>
      </c>
      <c r="AK2155" s="31">
        <f>AK2156</f>
        <v>0</v>
      </c>
      <c r="AL2155" s="31">
        <f>AL2156</f>
        <v>0</v>
      </c>
      <c r="AM2155" s="31">
        <f>AM2156</f>
        <v>0</v>
      </c>
      <c r="AN2155" s="31">
        <f>AN2156</f>
        <v>0</v>
      </c>
      <c r="AO2155" s="31">
        <f>AO2156</f>
        <v>0</v>
      </c>
      <c r="AP2155" s="31">
        <f>AP2156</f>
        <v>0</v>
      </c>
      <c r="AQ2155" s="31">
        <f>AQ2156</f>
        <v>0</v>
      </c>
      <c r="AR2155" s="31">
        <f>AR2156</f>
        <v>0</v>
      </c>
      <c r="AS2155" s="31">
        <f t="shared" si="4992"/>
        <v>0</v>
      </c>
      <c r="AT2155" s="31">
        <f t="shared" si="4993"/>
        <v>0</v>
      </c>
      <c r="AU2155" s="31">
        <f t="shared" si="4994"/>
        <v>0</v>
      </c>
      <c r="AV2155" s="31">
        <f>AV2156</f>
        <v>0</v>
      </c>
      <c r="AW2155" s="32">
        <v>0</v>
      </c>
      <c r="AX2155" s="32"/>
      <c r="AY2155" s="1"/>
      <c r="AZ2155" s="1"/>
      <c r="BA2155" s="1"/>
      <c r="BB2155" s="1"/>
      <c r="BC2155" s="1"/>
      <c r="BD2155" s="1"/>
      <c r="BE2155" s="1"/>
    </row>
    <row r="2156" ht="30" hidden="1">
      <c r="A2156" s="29" t="s">
        <v>747</v>
      </c>
      <c r="B2156" s="29" t="s">
        <v>80</v>
      </c>
      <c r="C2156" s="29" t="s">
        <v>61</v>
      </c>
      <c r="D2156" s="29" t="s">
        <v>891</v>
      </c>
      <c r="E2156" s="15" t="s">
        <v>129</v>
      </c>
      <c r="F2156" s="30" t="s">
        <v>130</v>
      </c>
      <c r="G2156" s="31">
        <v>42868</v>
      </c>
      <c r="H2156" s="31">
        <v>43016.199999999997</v>
      </c>
      <c r="I2156" s="31">
        <v>43016.199999999997</v>
      </c>
      <c r="J2156" s="31">
        <v>-42868</v>
      </c>
      <c r="K2156" s="31">
        <v>-43016.199999999997</v>
      </c>
      <c r="L2156" s="31">
        <v>-43016.199999999997</v>
      </c>
      <c r="M2156" s="31">
        <f t="shared" si="4901"/>
        <v>0</v>
      </c>
      <c r="N2156" s="31">
        <f t="shared" si="4902"/>
        <v>0</v>
      </c>
      <c r="O2156" s="31">
        <f t="shared" si="4903"/>
        <v>0</v>
      </c>
      <c r="P2156" s="31"/>
      <c r="Q2156" s="31"/>
      <c r="R2156" s="31"/>
      <c r="S2156" s="31"/>
      <c r="T2156" s="31"/>
      <c r="U2156" s="31"/>
      <c r="V2156" s="31"/>
      <c r="W2156" s="31"/>
      <c r="X2156" s="31"/>
      <c r="Y2156" s="31"/>
      <c r="Z2156" s="31"/>
      <c r="AA2156" s="31"/>
      <c r="AB2156" s="31"/>
      <c r="AC2156" s="31">
        <f t="shared" si="4995"/>
        <v>0</v>
      </c>
      <c r="AD2156" s="31">
        <f t="shared" si="4996"/>
        <v>0</v>
      </c>
      <c r="AE2156" s="31">
        <f t="shared" si="4997"/>
        <v>0</v>
      </c>
      <c r="AF2156" s="31"/>
      <c r="AG2156" s="31">
        <f t="shared" si="4998"/>
        <v>0</v>
      </c>
      <c r="AH2156" s="31">
        <f t="shared" si="4999"/>
        <v>0</v>
      </c>
      <c r="AI2156" s="31">
        <f t="shared" si="5000"/>
        <v>0</v>
      </c>
      <c r="AJ2156" s="31"/>
      <c r="AK2156" s="31"/>
      <c r="AL2156" s="31"/>
      <c r="AM2156" s="31"/>
      <c r="AN2156" s="31"/>
      <c r="AO2156" s="31"/>
      <c r="AP2156" s="31"/>
      <c r="AQ2156" s="31"/>
      <c r="AR2156" s="31"/>
      <c r="AS2156" s="31">
        <f t="shared" si="4992"/>
        <v>0</v>
      </c>
      <c r="AT2156" s="31">
        <f t="shared" si="4993"/>
        <v>0</v>
      </c>
      <c r="AU2156" s="31">
        <f t="shared" si="4994"/>
        <v>0</v>
      </c>
      <c r="AV2156" s="31"/>
      <c r="AW2156" s="32">
        <v>0</v>
      </c>
      <c r="AX2156" s="32">
        <v>100</v>
      </c>
      <c r="AY2156" s="1"/>
      <c r="AZ2156" s="1"/>
      <c r="BA2156" s="1"/>
      <c r="BB2156" s="1"/>
      <c r="BC2156" s="1"/>
      <c r="BD2156" s="1"/>
      <c r="BE2156" s="1"/>
    </row>
    <row r="2157" ht="15" hidden="1">
      <c r="A2157" s="20" t="s">
        <v>747</v>
      </c>
      <c r="B2157" s="20" t="s">
        <v>74</v>
      </c>
      <c r="C2157" s="20"/>
      <c r="D2157" s="20"/>
      <c r="E2157" s="50"/>
      <c r="F2157" s="21" t="s">
        <v>201</v>
      </c>
      <c r="G2157" s="31"/>
      <c r="H2157" s="31"/>
      <c r="I2157" s="31"/>
      <c r="J2157" s="31"/>
      <c r="K2157" s="31"/>
      <c r="L2157" s="31"/>
      <c r="M2157" s="31"/>
      <c r="N2157" s="31"/>
      <c r="O2157" s="31"/>
      <c r="P2157" s="31">
        <f t="shared" ref="P2157:P2169" si="5001">P2158</f>
        <v>0</v>
      </c>
      <c r="Q2157" s="31">
        <f t="shared" ref="Q2157:Q2169" si="5002">Q2158</f>
        <v>0</v>
      </c>
      <c r="R2157" s="31">
        <f t="shared" ref="R2157:R2169" si="5003">R2158</f>
        <v>0</v>
      </c>
      <c r="S2157" s="31">
        <f t="shared" ref="S2157:S2169" si="5004">S2158</f>
        <v>0</v>
      </c>
      <c r="T2157" s="31">
        <f t="shared" ref="T2157:T2169" si="5005">T2158</f>
        <v>0</v>
      </c>
      <c r="U2157" s="31">
        <f t="shared" ref="U2157:U2169" si="5006">U2158</f>
        <v>0</v>
      </c>
      <c r="V2157" s="31">
        <f t="shared" ref="V2157:V2169" si="5007">V2158</f>
        <v>0</v>
      </c>
      <c r="W2157" s="31">
        <f t="shared" ref="W2157:W2169" si="5008">W2158</f>
        <v>0</v>
      </c>
      <c r="X2157" s="31">
        <f t="shared" ref="X2157:X2169" si="5009">X2158</f>
        <v>0</v>
      </c>
      <c r="Y2157" s="31">
        <f t="shared" ref="Y2157:Y2169" si="5010">Y2158</f>
        <v>0</v>
      </c>
      <c r="Z2157" s="31">
        <f t="shared" ref="Z2157:Z2169" si="5011">Z2158</f>
        <v>0</v>
      </c>
      <c r="AA2157" s="31">
        <f t="shared" ref="AA2157:AA2169" si="5012">AA2158</f>
        <v>0</v>
      </c>
      <c r="AB2157" s="31">
        <f t="shared" ref="AB2157:AB2169" si="5013">AB2158</f>
        <v>0</v>
      </c>
      <c r="AC2157" s="31">
        <f t="shared" si="4995"/>
        <v>0</v>
      </c>
      <c r="AD2157" s="31">
        <f t="shared" si="4996"/>
        <v>0</v>
      </c>
      <c r="AE2157" s="31">
        <f t="shared" si="4997"/>
        <v>0</v>
      </c>
      <c r="AF2157" s="31">
        <f t="shared" ref="AF2157:AF2169" si="5014">AF2158</f>
        <v>0</v>
      </c>
      <c r="AG2157" s="31">
        <f t="shared" si="4998"/>
        <v>0</v>
      </c>
      <c r="AH2157" s="31">
        <f t="shared" si="4999"/>
        <v>0</v>
      </c>
      <c r="AI2157" s="31">
        <f t="shared" si="5000"/>
        <v>0</v>
      </c>
      <c r="AJ2157" s="31">
        <f t="shared" ref="AJ2157:AJ2169" si="5015">AJ2158</f>
        <v>0</v>
      </c>
      <c r="AK2157" s="31">
        <f t="shared" ref="AK2157:AK2169" si="5016">AK2158</f>
        <v>0</v>
      </c>
      <c r="AL2157" s="31">
        <f t="shared" ref="AL2157:AL2169" si="5017">AL2158</f>
        <v>0</v>
      </c>
      <c r="AM2157" s="31">
        <f t="shared" ref="AM2157:AM2169" si="5018">AM2158</f>
        <v>0</v>
      </c>
      <c r="AN2157" s="31">
        <f t="shared" ref="AN2157:AN2169" si="5019">AN2158</f>
        <v>0</v>
      </c>
      <c r="AO2157" s="31">
        <f t="shared" ref="AO2157:AO2169" si="5020">AO2158</f>
        <v>0</v>
      </c>
      <c r="AP2157" s="31">
        <f t="shared" ref="AP2157:AP2169" si="5021">AP2158</f>
        <v>0</v>
      </c>
      <c r="AQ2157" s="31">
        <f t="shared" ref="AQ2157:AQ2169" si="5022">AQ2158</f>
        <v>0</v>
      </c>
      <c r="AR2157" s="31">
        <f t="shared" ref="AR2157:AR2169" si="5023">AR2158</f>
        <v>0</v>
      </c>
      <c r="AS2157" s="31">
        <f t="shared" si="4992"/>
        <v>0</v>
      </c>
      <c r="AT2157" s="31">
        <f t="shared" si="4993"/>
        <v>0</v>
      </c>
      <c r="AU2157" s="31">
        <f t="shared" si="4994"/>
        <v>0</v>
      </c>
      <c r="AV2157" s="31">
        <f t="shared" ref="AV2157:AV2169" si="5024">AV2158</f>
        <v>0</v>
      </c>
      <c r="AW2157" s="32">
        <v>0</v>
      </c>
      <c r="AX2157" s="32"/>
      <c r="AY2157" s="1"/>
      <c r="AZ2157" s="1"/>
      <c r="BA2157" s="1"/>
      <c r="BB2157" s="1"/>
      <c r="BC2157" s="1"/>
      <c r="BD2157" s="1"/>
      <c r="BE2157" s="1"/>
    </row>
    <row r="2158" ht="15" hidden="1">
      <c r="A2158" s="25" t="s">
        <v>747</v>
      </c>
      <c r="B2158" s="25" t="s">
        <v>74</v>
      </c>
      <c r="C2158" s="25" t="s">
        <v>329</v>
      </c>
      <c r="D2158" s="25"/>
      <c r="E2158" s="51"/>
      <c r="F2158" s="26" t="s">
        <v>330</v>
      </c>
      <c r="G2158" s="31"/>
      <c r="H2158" s="31"/>
      <c r="I2158" s="31"/>
      <c r="J2158" s="31"/>
      <c r="K2158" s="31"/>
      <c r="L2158" s="31"/>
      <c r="M2158" s="31"/>
      <c r="N2158" s="31"/>
      <c r="O2158" s="31"/>
      <c r="P2158" s="31">
        <f t="shared" si="5001"/>
        <v>0</v>
      </c>
      <c r="Q2158" s="31">
        <f t="shared" si="5002"/>
        <v>0</v>
      </c>
      <c r="R2158" s="31">
        <f t="shared" si="5003"/>
        <v>0</v>
      </c>
      <c r="S2158" s="31">
        <f t="shared" si="5004"/>
        <v>0</v>
      </c>
      <c r="T2158" s="31">
        <f t="shared" si="5005"/>
        <v>0</v>
      </c>
      <c r="U2158" s="31">
        <f t="shared" si="5006"/>
        <v>0</v>
      </c>
      <c r="V2158" s="31">
        <f t="shared" si="5007"/>
        <v>0</v>
      </c>
      <c r="W2158" s="31">
        <f t="shared" si="5008"/>
        <v>0</v>
      </c>
      <c r="X2158" s="31">
        <f t="shared" si="5009"/>
        <v>0</v>
      </c>
      <c r="Y2158" s="31">
        <f t="shared" si="5010"/>
        <v>0</v>
      </c>
      <c r="Z2158" s="31">
        <f t="shared" si="5011"/>
        <v>0</v>
      </c>
      <c r="AA2158" s="31">
        <f t="shared" si="5012"/>
        <v>0</v>
      </c>
      <c r="AB2158" s="31">
        <f t="shared" si="5013"/>
        <v>0</v>
      </c>
      <c r="AC2158" s="31">
        <f t="shared" si="4995"/>
        <v>0</v>
      </c>
      <c r="AD2158" s="31">
        <f t="shared" si="4996"/>
        <v>0</v>
      </c>
      <c r="AE2158" s="31">
        <f t="shared" si="4997"/>
        <v>0</v>
      </c>
      <c r="AF2158" s="31">
        <f t="shared" si="5014"/>
        <v>0</v>
      </c>
      <c r="AG2158" s="31">
        <f t="shared" si="4998"/>
        <v>0</v>
      </c>
      <c r="AH2158" s="31">
        <f t="shared" si="4999"/>
        <v>0</v>
      </c>
      <c r="AI2158" s="31">
        <f t="shared" si="5000"/>
        <v>0</v>
      </c>
      <c r="AJ2158" s="31">
        <f t="shared" si="5015"/>
        <v>0</v>
      </c>
      <c r="AK2158" s="31">
        <f t="shared" si="5016"/>
        <v>0</v>
      </c>
      <c r="AL2158" s="31">
        <f t="shared" si="5017"/>
        <v>0</v>
      </c>
      <c r="AM2158" s="31">
        <f t="shared" si="5018"/>
        <v>0</v>
      </c>
      <c r="AN2158" s="31">
        <f t="shared" si="5019"/>
        <v>0</v>
      </c>
      <c r="AO2158" s="31">
        <f t="shared" si="5020"/>
        <v>0</v>
      </c>
      <c r="AP2158" s="31">
        <f t="shared" si="5021"/>
        <v>0</v>
      </c>
      <c r="AQ2158" s="31">
        <f t="shared" si="5022"/>
        <v>0</v>
      </c>
      <c r="AR2158" s="31">
        <f t="shared" si="5023"/>
        <v>0</v>
      </c>
      <c r="AS2158" s="31">
        <f t="shared" si="4992"/>
        <v>0</v>
      </c>
      <c r="AT2158" s="31">
        <f t="shared" si="4993"/>
        <v>0</v>
      </c>
      <c r="AU2158" s="31">
        <f t="shared" si="4994"/>
        <v>0</v>
      </c>
      <c r="AV2158" s="31">
        <f t="shared" si="5024"/>
        <v>0</v>
      </c>
      <c r="AW2158" s="32">
        <v>0</v>
      </c>
      <c r="AX2158" s="32"/>
      <c r="AY2158" s="1"/>
      <c r="AZ2158" s="1"/>
      <c r="BA2158" s="1"/>
      <c r="BB2158" s="1"/>
      <c r="BC2158" s="1"/>
      <c r="BD2158" s="1"/>
      <c r="BE2158" s="1"/>
    </row>
    <row r="2159" ht="30" hidden="1">
      <c r="A2159" s="29" t="s">
        <v>747</v>
      </c>
      <c r="B2159" s="29" t="s">
        <v>74</v>
      </c>
      <c r="C2159" s="29" t="s">
        <v>329</v>
      </c>
      <c r="D2159" s="29" t="s">
        <v>301</v>
      </c>
      <c r="E2159" s="16"/>
      <c r="F2159" s="30" t="s">
        <v>302</v>
      </c>
      <c r="G2159" s="31"/>
      <c r="H2159" s="31"/>
      <c r="I2159" s="31"/>
      <c r="J2159" s="31"/>
      <c r="K2159" s="31"/>
      <c r="L2159" s="31"/>
      <c r="M2159" s="31"/>
      <c r="N2159" s="31"/>
      <c r="O2159" s="31"/>
      <c r="P2159" s="31">
        <f t="shared" si="5001"/>
        <v>0</v>
      </c>
      <c r="Q2159" s="31">
        <f t="shared" si="5002"/>
        <v>0</v>
      </c>
      <c r="R2159" s="31">
        <f t="shared" si="5003"/>
        <v>0</v>
      </c>
      <c r="S2159" s="31">
        <f t="shared" si="5004"/>
        <v>0</v>
      </c>
      <c r="T2159" s="31">
        <f t="shared" si="5005"/>
        <v>0</v>
      </c>
      <c r="U2159" s="31">
        <f t="shared" si="5006"/>
        <v>0</v>
      </c>
      <c r="V2159" s="31">
        <f t="shared" si="5007"/>
        <v>0</v>
      </c>
      <c r="W2159" s="31">
        <f t="shared" si="5008"/>
        <v>0</v>
      </c>
      <c r="X2159" s="31">
        <f t="shared" si="5009"/>
        <v>0</v>
      </c>
      <c r="Y2159" s="31">
        <f t="shared" si="5010"/>
        <v>0</v>
      </c>
      <c r="Z2159" s="31">
        <f t="shared" si="5011"/>
        <v>0</v>
      </c>
      <c r="AA2159" s="31">
        <f t="shared" si="5012"/>
        <v>0</v>
      </c>
      <c r="AB2159" s="31">
        <f t="shared" si="5013"/>
        <v>0</v>
      </c>
      <c r="AC2159" s="31">
        <f t="shared" si="4995"/>
        <v>0</v>
      </c>
      <c r="AD2159" s="31">
        <f t="shared" si="4996"/>
        <v>0</v>
      </c>
      <c r="AE2159" s="31">
        <f t="shared" si="4997"/>
        <v>0</v>
      </c>
      <c r="AF2159" s="31">
        <f t="shared" si="5014"/>
        <v>0</v>
      </c>
      <c r="AG2159" s="31">
        <f t="shared" si="4998"/>
        <v>0</v>
      </c>
      <c r="AH2159" s="31">
        <f t="shared" si="4999"/>
        <v>0</v>
      </c>
      <c r="AI2159" s="31">
        <f t="shared" si="5000"/>
        <v>0</v>
      </c>
      <c r="AJ2159" s="31">
        <f t="shared" si="5015"/>
        <v>0</v>
      </c>
      <c r="AK2159" s="31">
        <f t="shared" si="5016"/>
        <v>0</v>
      </c>
      <c r="AL2159" s="31">
        <f t="shared" si="5017"/>
        <v>0</v>
      </c>
      <c r="AM2159" s="31">
        <f t="shared" si="5018"/>
        <v>0</v>
      </c>
      <c r="AN2159" s="31">
        <f t="shared" si="5019"/>
        <v>0</v>
      </c>
      <c r="AO2159" s="31">
        <f t="shared" si="5020"/>
        <v>0</v>
      </c>
      <c r="AP2159" s="31">
        <f t="shared" si="5021"/>
        <v>0</v>
      </c>
      <c r="AQ2159" s="31">
        <f t="shared" si="5022"/>
        <v>0</v>
      </c>
      <c r="AR2159" s="31">
        <f t="shared" si="5023"/>
        <v>0</v>
      </c>
      <c r="AS2159" s="31">
        <f t="shared" si="4992"/>
        <v>0</v>
      </c>
      <c r="AT2159" s="31">
        <f t="shared" si="4993"/>
        <v>0</v>
      </c>
      <c r="AU2159" s="31">
        <f t="shared" si="4994"/>
        <v>0</v>
      </c>
      <c r="AV2159" s="31">
        <f t="shared" si="5024"/>
        <v>0</v>
      </c>
      <c r="AW2159" s="32">
        <v>0</v>
      </c>
      <c r="AX2159" s="32"/>
      <c r="AY2159" s="1"/>
      <c r="AZ2159" s="1"/>
      <c r="BA2159" s="1"/>
      <c r="BB2159" s="1"/>
      <c r="BC2159" s="1"/>
      <c r="BD2159" s="1"/>
      <c r="BE2159" s="1"/>
    </row>
    <row r="2160" ht="30" hidden="1">
      <c r="A2160" s="29" t="s">
        <v>747</v>
      </c>
      <c r="B2160" s="29" t="s">
        <v>74</v>
      </c>
      <c r="C2160" s="29" t="s">
        <v>329</v>
      </c>
      <c r="D2160" s="29" t="s">
        <v>347</v>
      </c>
      <c r="E2160" s="15"/>
      <c r="F2160" s="30" t="s">
        <v>165</v>
      </c>
      <c r="G2160" s="31"/>
      <c r="H2160" s="31"/>
      <c r="I2160" s="31"/>
      <c r="J2160" s="31"/>
      <c r="K2160" s="31"/>
      <c r="L2160" s="31"/>
      <c r="M2160" s="31"/>
      <c r="N2160" s="31"/>
      <c r="O2160" s="31"/>
      <c r="P2160" s="31">
        <f t="shared" si="5001"/>
        <v>0</v>
      </c>
      <c r="Q2160" s="31">
        <f t="shared" si="5002"/>
        <v>0</v>
      </c>
      <c r="R2160" s="31">
        <f t="shared" si="5003"/>
        <v>0</v>
      </c>
      <c r="S2160" s="31">
        <f t="shared" si="5004"/>
        <v>0</v>
      </c>
      <c r="T2160" s="31">
        <f t="shared" si="5005"/>
        <v>0</v>
      </c>
      <c r="U2160" s="31">
        <f t="shared" si="5006"/>
        <v>0</v>
      </c>
      <c r="V2160" s="31">
        <f t="shared" si="5007"/>
        <v>0</v>
      </c>
      <c r="W2160" s="31">
        <f t="shared" si="5008"/>
        <v>0</v>
      </c>
      <c r="X2160" s="31">
        <f t="shared" si="5009"/>
        <v>0</v>
      </c>
      <c r="Y2160" s="31">
        <f t="shared" si="5010"/>
        <v>0</v>
      </c>
      <c r="Z2160" s="31">
        <f t="shared" si="5011"/>
        <v>0</v>
      </c>
      <c r="AA2160" s="31">
        <f t="shared" si="5012"/>
        <v>0</v>
      </c>
      <c r="AB2160" s="31">
        <f t="shared" si="5013"/>
        <v>0</v>
      </c>
      <c r="AC2160" s="31">
        <f t="shared" si="4995"/>
        <v>0</v>
      </c>
      <c r="AD2160" s="31">
        <f t="shared" si="4996"/>
        <v>0</v>
      </c>
      <c r="AE2160" s="31">
        <f t="shared" si="4997"/>
        <v>0</v>
      </c>
      <c r="AF2160" s="31">
        <f t="shared" si="5014"/>
        <v>0</v>
      </c>
      <c r="AG2160" s="31">
        <f t="shared" si="4998"/>
        <v>0</v>
      </c>
      <c r="AH2160" s="31">
        <f t="shared" si="4999"/>
        <v>0</v>
      </c>
      <c r="AI2160" s="31">
        <f t="shared" si="5000"/>
        <v>0</v>
      </c>
      <c r="AJ2160" s="31">
        <f t="shared" si="5015"/>
        <v>0</v>
      </c>
      <c r="AK2160" s="31">
        <f t="shared" si="5016"/>
        <v>0</v>
      </c>
      <c r="AL2160" s="31">
        <f t="shared" si="5017"/>
        <v>0</v>
      </c>
      <c r="AM2160" s="31">
        <f t="shared" si="5018"/>
        <v>0</v>
      </c>
      <c r="AN2160" s="31">
        <f t="shared" si="5019"/>
        <v>0</v>
      </c>
      <c r="AO2160" s="31">
        <f t="shared" si="5020"/>
        <v>0</v>
      </c>
      <c r="AP2160" s="31">
        <f t="shared" si="5021"/>
        <v>0</v>
      </c>
      <c r="AQ2160" s="31">
        <f t="shared" si="5022"/>
        <v>0</v>
      </c>
      <c r="AR2160" s="31">
        <f t="shared" si="5023"/>
        <v>0</v>
      </c>
      <c r="AS2160" s="31">
        <f t="shared" si="4992"/>
        <v>0</v>
      </c>
      <c r="AT2160" s="31">
        <f t="shared" si="4993"/>
        <v>0</v>
      </c>
      <c r="AU2160" s="31">
        <f t="shared" si="4994"/>
        <v>0</v>
      </c>
      <c r="AV2160" s="31">
        <f t="shared" si="5024"/>
        <v>0</v>
      </c>
      <c r="AW2160" s="32">
        <v>0</v>
      </c>
      <c r="AX2160" s="32"/>
      <c r="AY2160" s="1"/>
      <c r="AZ2160" s="1"/>
      <c r="BA2160" s="1"/>
      <c r="BB2160" s="1"/>
      <c r="BC2160" s="1"/>
      <c r="BD2160" s="1"/>
      <c r="BE2160" s="1"/>
    </row>
    <row r="2161" ht="15" hidden="1">
      <c r="A2161" s="29" t="s">
        <v>747</v>
      </c>
      <c r="B2161" s="29" t="s">
        <v>74</v>
      </c>
      <c r="C2161" s="29" t="s">
        <v>329</v>
      </c>
      <c r="D2161" s="29" t="s">
        <v>352</v>
      </c>
      <c r="E2161" s="15"/>
      <c r="F2161" s="30" t="s">
        <v>353</v>
      </c>
      <c r="G2161" s="31"/>
      <c r="H2161" s="31"/>
      <c r="I2161" s="31"/>
      <c r="J2161" s="31"/>
      <c r="K2161" s="31"/>
      <c r="L2161" s="31"/>
      <c r="M2161" s="31"/>
      <c r="N2161" s="31"/>
      <c r="O2161" s="31"/>
      <c r="P2161" s="31">
        <f t="shared" si="5001"/>
        <v>0</v>
      </c>
      <c r="Q2161" s="31">
        <f t="shared" si="5002"/>
        <v>0</v>
      </c>
      <c r="R2161" s="31">
        <f t="shared" si="5003"/>
        <v>0</v>
      </c>
      <c r="S2161" s="31">
        <f t="shared" si="5004"/>
        <v>0</v>
      </c>
      <c r="T2161" s="31">
        <f t="shared" si="5005"/>
        <v>0</v>
      </c>
      <c r="U2161" s="31">
        <f t="shared" si="5006"/>
        <v>0</v>
      </c>
      <c r="V2161" s="31">
        <f t="shared" si="5007"/>
        <v>0</v>
      </c>
      <c r="W2161" s="31">
        <f t="shared" si="5008"/>
        <v>0</v>
      </c>
      <c r="X2161" s="31">
        <f t="shared" si="5009"/>
        <v>0</v>
      </c>
      <c r="Y2161" s="31">
        <f t="shared" si="5010"/>
        <v>0</v>
      </c>
      <c r="Z2161" s="31">
        <f t="shared" si="5011"/>
        <v>0</v>
      </c>
      <c r="AA2161" s="31">
        <f t="shared" si="5012"/>
        <v>0</v>
      </c>
      <c r="AB2161" s="31">
        <f t="shared" si="5013"/>
        <v>0</v>
      </c>
      <c r="AC2161" s="31">
        <f t="shared" si="4995"/>
        <v>0</v>
      </c>
      <c r="AD2161" s="31">
        <f t="shared" si="4996"/>
        <v>0</v>
      </c>
      <c r="AE2161" s="31">
        <f t="shared" si="4997"/>
        <v>0</v>
      </c>
      <c r="AF2161" s="31">
        <f t="shared" si="5014"/>
        <v>0</v>
      </c>
      <c r="AG2161" s="31">
        <f t="shared" si="4998"/>
        <v>0</v>
      </c>
      <c r="AH2161" s="31">
        <f t="shared" si="4999"/>
        <v>0</v>
      </c>
      <c r="AI2161" s="31">
        <f t="shared" si="5000"/>
        <v>0</v>
      </c>
      <c r="AJ2161" s="31">
        <f t="shared" si="5015"/>
        <v>0</v>
      </c>
      <c r="AK2161" s="31">
        <f t="shared" si="5016"/>
        <v>0</v>
      </c>
      <c r="AL2161" s="31">
        <f t="shared" si="5017"/>
        <v>0</v>
      </c>
      <c r="AM2161" s="31">
        <f t="shared" si="5018"/>
        <v>0</v>
      </c>
      <c r="AN2161" s="31">
        <f t="shared" si="5019"/>
        <v>0</v>
      </c>
      <c r="AO2161" s="31">
        <f t="shared" si="5020"/>
        <v>0</v>
      </c>
      <c r="AP2161" s="31">
        <f t="shared" si="5021"/>
        <v>0</v>
      </c>
      <c r="AQ2161" s="31">
        <f t="shared" si="5022"/>
        <v>0</v>
      </c>
      <c r="AR2161" s="31">
        <f t="shared" si="5023"/>
        <v>0</v>
      </c>
      <c r="AS2161" s="31">
        <f t="shared" si="4992"/>
        <v>0</v>
      </c>
      <c r="AT2161" s="31">
        <f t="shared" si="4993"/>
        <v>0</v>
      </c>
      <c r="AU2161" s="31">
        <f t="shared" si="4994"/>
        <v>0</v>
      </c>
      <c r="AV2161" s="31">
        <f t="shared" si="5024"/>
        <v>0</v>
      </c>
      <c r="AW2161" s="32">
        <v>0</v>
      </c>
      <c r="AX2161" s="32"/>
      <c r="AY2161" s="1"/>
      <c r="AZ2161" s="1"/>
      <c r="BA2161" s="1"/>
      <c r="BB2161" s="1"/>
      <c r="BC2161" s="1"/>
      <c r="BD2161" s="1"/>
      <c r="BE2161" s="1"/>
    </row>
    <row r="2162" ht="30" hidden="1">
      <c r="A2162" s="29" t="s">
        <v>747</v>
      </c>
      <c r="B2162" s="29" t="s">
        <v>74</v>
      </c>
      <c r="C2162" s="29" t="s">
        <v>329</v>
      </c>
      <c r="D2162" s="29" t="s">
        <v>354</v>
      </c>
      <c r="E2162" s="15"/>
      <c r="F2162" s="30" t="s">
        <v>355</v>
      </c>
      <c r="G2162" s="31"/>
      <c r="H2162" s="31"/>
      <c r="I2162" s="31"/>
      <c r="J2162" s="31"/>
      <c r="K2162" s="31"/>
      <c r="L2162" s="31"/>
      <c r="M2162" s="31"/>
      <c r="N2162" s="31"/>
      <c r="O2162" s="31"/>
      <c r="P2162" s="31">
        <f t="shared" si="5001"/>
        <v>0</v>
      </c>
      <c r="Q2162" s="31">
        <f t="shared" si="5002"/>
        <v>0</v>
      </c>
      <c r="R2162" s="31">
        <f t="shared" si="5003"/>
        <v>0</v>
      </c>
      <c r="S2162" s="31">
        <f t="shared" si="5004"/>
        <v>0</v>
      </c>
      <c r="T2162" s="31">
        <f t="shared" si="5005"/>
        <v>0</v>
      </c>
      <c r="U2162" s="31">
        <f t="shared" si="5006"/>
        <v>0</v>
      </c>
      <c r="V2162" s="31">
        <f t="shared" si="5007"/>
        <v>0</v>
      </c>
      <c r="W2162" s="31">
        <f t="shared" si="5008"/>
        <v>0</v>
      </c>
      <c r="X2162" s="31">
        <f t="shared" si="5009"/>
        <v>0</v>
      </c>
      <c r="Y2162" s="31">
        <f t="shared" si="5010"/>
        <v>0</v>
      </c>
      <c r="Z2162" s="31">
        <f t="shared" si="5011"/>
        <v>0</v>
      </c>
      <c r="AA2162" s="31">
        <f t="shared" si="5012"/>
        <v>0</v>
      </c>
      <c r="AB2162" s="31">
        <f t="shared" si="5013"/>
        <v>0</v>
      </c>
      <c r="AC2162" s="31">
        <f t="shared" si="4995"/>
        <v>0</v>
      </c>
      <c r="AD2162" s="31">
        <f t="shared" si="4996"/>
        <v>0</v>
      </c>
      <c r="AE2162" s="31">
        <f t="shared" si="4997"/>
        <v>0</v>
      </c>
      <c r="AF2162" s="31">
        <f t="shared" si="5014"/>
        <v>0</v>
      </c>
      <c r="AG2162" s="31">
        <f t="shared" si="4998"/>
        <v>0</v>
      </c>
      <c r="AH2162" s="31">
        <f t="shared" si="4999"/>
        <v>0</v>
      </c>
      <c r="AI2162" s="31">
        <f t="shared" si="5000"/>
        <v>0</v>
      </c>
      <c r="AJ2162" s="31">
        <f t="shared" si="5015"/>
        <v>0</v>
      </c>
      <c r="AK2162" s="31">
        <f t="shared" si="5016"/>
        <v>0</v>
      </c>
      <c r="AL2162" s="31">
        <f t="shared" si="5017"/>
        <v>0</v>
      </c>
      <c r="AM2162" s="31">
        <f t="shared" si="5018"/>
        <v>0</v>
      </c>
      <c r="AN2162" s="31">
        <f t="shared" si="5019"/>
        <v>0</v>
      </c>
      <c r="AO2162" s="31">
        <f t="shared" si="5020"/>
        <v>0</v>
      </c>
      <c r="AP2162" s="31">
        <f t="shared" si="5021"/>
        <v>0</v>
      </c>
      <c r="AQ2162" s="31">
        <f t="shared" si="5022"/>
        <v>0</v>
      </c>
      <c r="AR2162" s="31">
        <f t="shared" si="5023"/>
        <v>0</v>
      </c>
      <c r="AS2162" s="31">
        <f t="shared" si="4992"/>
        <v>0</v>
      </c>
      <c r="AT2162" s="31">
        <f t="shared" si="4993"/>
        <v>0</v>
      </c>
      <c r="AU2162" s="31">
        <f t="shared" si="4994"/>
        <v>0</v>
      </c>
      <c r="AV2162" s="31">
        <f t="shared" si="5024"/>
        <v>0</v>
      </c>
      <c r="AW2162" s="32">
        <v>0</v>
      </c>
      <c r="AX2162" s="32"/>
      <c r="AY2162" s="1"/>
      <c r="AZ2162" s="1"/>
      <c r="BA2162" s="1"/>
      <c r="BB2162" s="1"/>
      <c r="BC2162" s="1"/>
      <c r="BD2162" s="1"/>
      <c r="BE2162" s="1"/>
    </row>
    <row r="2163" ht="30" hidden="1">
      <c r="A2163" s="29" t="s">
        <v>747</v>
      </c>
      <c r="B2163" s="29" t="s">
        <v>74</v>
      </c>
      <c r="C2163" s="29" t="s">
        <v>329</v>
      </c>
      <c r="D2163" s="29" t="s">
        <v>354</v>
      </c>
      <c r="E2163" s="15" t="s">
        <v>39</v>
      </c>
      <c r="F2163" s="30" t="s">
        <v>40</v>
      </c>
      <c r="G2163" s="31"/>
      <c r="H2163" s="31"/>
      <c r="I2163" s="31"/>
      <c r="J2163" s="31"/>
      <c r="K2163" s="31"/>
      <c r="L2163" s="31"/>
      <c r="M2163" s="31"/>
      <c r="N2163" s="31"/>
      <c r="O2163" s="31"/>
      <c r="P2163" s="31"/>
      <c r="Q2163" s="31"/>
      <c r="R2163" s="31"/>
      <c r="S2163" s="31"/>
      <c r="T2163" s="31"/>
      <c r="U2163" s="31"/>
      <c r="V2163" s="31"/>
      <c r="W2163" s="31"/>
      <c r="X2163" s="31"/>
      <c r="Y2163" s="31"/>
      <c r="Z2163" s="31"/>
      <c r="AA2163" s="31"/>
      <c r="AB2163" s="31"/>
      <c r="AC2163" s="31">
        <f t="shared" si="4995"/>
        <v>0</v>
      </c>
      <c r="AD2163" s="31">
        <f t="shared" si="4996"/>
        <v>0</v>
      </c>
      <c r="AE2163" s="31">
        <f t="shared" si="4997"/>
        <v>0</v>
      </c>
      <c r="AF2163" s="31"/>
      <c r="AG2163" s="31">
        <f t="shared" si="4998"/>
        <v>0</v>
      </c>
      <c r="AH2163" s="31">
        <f t="shared" si="4999"/>
        <v>0</v>
      </c>
      <c r="AI2163" s="31">
        <f t="shared" si="5000"/>
        <v>0</v>
      </c>
      <c r="AJ2163" s="31"/>
      <c r="AK2163" s="31"/>
      <c r="AL2163" s="31"/>
      <c r="AM2163" s="31"/>
      <c r="AN2163" s="31"/>
      <c r="AO2163" s="31"/>
      <c r="AP2163" s="31"/>
      <c r="AQ2163" s="31"/>
      <c r="AR2163" s="31"/>
      <c r="AS2163" s="31">
        <f t="shared" si="4992"/>
        <v>0</v>
      </c>
      <c r="AT2163" s="31">
        <f t="shared" si="4993"/>
        <v>0</v>
      </c>
      <c r="AU2163" s="31">
        <f t="shared" si="4994"/>
        <v>0</v>
      </c>
      <c r="AV2163" s="31"/>
      <c r="AW2163" s="32">
        <v>0</v>
      </c>
      <c r="AX2163" s="32"/>
      <c r="AY2163" s="1"/>
      <c r="AZ2163" s="1"/>
      <c r="BA2163" s="1"/>
      <c r="BB2163" s="1"/>
      <c r="BC2163" s="1"/>
      <c r="BD2163" s="1"/>
      <c r="BE2163" s="1"/>
    </row>
    <row r="2164" s="19" customFormat="1" ht="15">
      <c r="A2164" s="20" t="s">
        <v>747</v>
      </c>
      <c r="B2164" s="20" t="s">
        <v>265</v>
      </c>
      <c r="C2164" s="20"/>
      <c r="D2164" s="20"/>
      <c r="E2164" s="20"/>
      <c r="F2164" s="21" t="s">
        <v>266</v>
      </c>
      <c r="G2164" s="22">
        <f t="shared" si="4934"/>
        <v>16657.200000000001</v>
      </c>
      <c r="H2164" s="22">
        <f t="shared" ref="H2164:H2169" si="5025">H2165</f>
        <v>16657.200000000001</v>
      </c>
      <c r="I2164" s="22">
        <f t="shared" si="4936"/>
        <v>16657.200000000001</v>
      </c>
      <c r="J2164" s="22">
        <f t="shared" ref="J2164:J2169" si="5026">J2165</f>
        <v>0</v>
      </c>
      <c r="K2164" s="22">
        <f t="shared" ref="K2164:K2169" si="5027">K2165</f>
        <v>0</v>
      </c>
      <c r="L2164" s="22">
        <f t="shared" ref="L2164:L2169" si="5028">L2165</f>
        <v>0</v>
      </c>
      <c r="M2164" s="22">
        <f t="shared" si="4901"/>
        <v>16657.200000000001</v>
      </c>
      <c r="N2164" s="22">
        <f t="shared" si="4902"/>
        <v>16657.200000000001</v>
      </c>
      <c r="O2164" s="22">
        <f t="shared" si="4903"/>
        <v>16657.200000000001</v>
      </c>
      <c r="P2164" s="22">
        <f t="shared" si="5001"/>
        <v>0</v>
      </c>
      <c r="Q2164" s="22">
        <f t="shared" si="5002"/>
        <v>0</v>
      </c>
      <c r="R2164" s="22">
        <f t="shared" si="5003"/>
        <v>0</v>
      </c>
      <c r="S2164" s="22">
        <f t="shared" si="5004"/>
        <v>0</v>
      </c>
      <c r="T2164" s="22">
        <f t="shared" si="5005"/>
        <v>0</v>
      </c>
      <c r="U2164" s="22">
        <f t="shared" si="5006"/>
        <v>0</v>
      </c>
      <c r="V2164" s="22">
        <f t="shared" si="5007"/>
        <v>0</v>
      </c>
      <c r="W2164" s="22">
        <f t="shared" si="5008"/>
        <v>0</v>
      </c>
      <c r="X2164" s="22">
        <f t="shared" si="5009"/>
        <v>0</v>
      </c>
      <c r="Y2164" s="22">
        <f t="shared" si="5010"/>
        <v>0</v>
      </c>
      <c r="Z2164" s="22">
        <f t="shared" si="5011"/>
        <v>0</v>
      </c>
      <c r="AA2164" s="22">
        <f t="shared" si="5012"/>
        <v>0</v>
      </c>
      <c r="AB2164" s="22">
        <f t="shared" si="5013"/>
        <v>0</v>
      </c>
      <c r="AC2164" s="22">
        <f t="shared" si="4995"/>
        <v>16657.200000000001</v>
      </c>
      <c r="AD2164" s="22">
        <f t="shared" si="4996"/>
        <v>16657.200000000001</v>
      </c>
      <c r="AE2164" s="22">
        <f t="shared" si="4997"/>
        <v>16657.200000000001</v>
      </c>
      <c r="AF2164" s="22">
        <f t="shared" si="5014"/>
        <v>0</v>
      </c>
      <c r="AG2164" s="22">
        <f t="shared" si="4998"/>
        <v>16657.200000000001</v>
      </c>
      <c r="AH2164" s="22">
        <f t="shared" si="4999"/>
        <v>16657.200000000001</v>
      </c>
      <c r="AI2164" s="22">
        <f t="shared" si="5000"/>
        <v>16657.200000000001</v>
      </c>
      <c r="AJ2164" s="22">
        <f t="shared" si="5015"/>
        <v>0</v>
      </c>
      <c r="AK2164" s="22">
        <f t="shared" si="5016"/>
        <v>0</v>
      </c>
      <c r="AL2164" s="22">
        <f t="shared" si="5017"/>
        <v>0</v>
      </c>
      <c r="AM2164" s="22">
        <f t="shared" si="5018"/>
        <v>0</v>
      </c>
      <c r="AN2164" s="22">
        <f t="shared" si="5019"/>
        <v>0</v>
      </c>
      <c r="AO2164" s="22">
        <f t="shared" si="5020"/>
        <v>0</v>
      </c>
      <c r="AP2164" s="22">
        <f t="shared" si="5021"/>
        <v>0</v>
      </c>
      <c r="AQ2164" s="22">
        <f t="shared" si="5022"/>
        <v>0</v>
      </c>
      <c r="AR2164" s="22">
        <f t="shared" si="5023"/>
        <v>0</v>
      </c>
      <c r="AS2164" s="22">
        <f t="shared" si="4992"/>
        <v>16657.200000000001</v>
      </c>
      <c r="AT2164" s="22">
        <f t="shared" si="4993"/>
        <v>16657.200000000001</v>
      </c>
      <c r="AU2164" s="22">
        <f t="shared" si="4994"/>
        <v>16657.200000000001</v>
      </c>
      <c r="AV2164" s="22">
        <f t="shared" si="5024"/>
        <v>0</v>
      </c>
      <c r="AW2164" s="32"/>
      <c r="AX2164" s="32"/>
      <c r="AY2164" s="19"/>
      <c r="AZ2164" s="19"/>
      <c r="BA2164" s="19"/>
      <c r="BB2164" s="19"/>
      <c r="BC2164" s="19"/>
      <c r="BD2164" s="19"/>
      <c r="BE2164" s="19"/>
    </row>
    <row r="2165" s="24" customFormat="1" ht="15">
      <c r="A2165" s="25" t="s">
        <v>747</v>
      </c>
      <c r="B2165" s="25" t="s">
        <v>265</v>
      </c>
      <c r="C2165" s="25" t="s">
        <v>27</v>
      </c>
      <c r="D2165" s="25"/>
      <c r="E2165" s="25"/>
      <c r="F2165" s="26" t="s">
        <v>267</v>
      </c>
      <c r="G2165" s="27">
        <f t="shared" si="4934"/>
        <v>16657.200000000001</v>
      </c>
      <c r="H2165" s="27">
        <f t="shared" si="5025"/>
        <v>16657.200000000001</v>
      </c>
      <c r="I2165" s="27">
        <f t="shared" si="4936"/>
        <v>16657.200000000001</v>
      </c>
      <c r="J2165" s="27">
        <f t="shared" si="5026"/>
        <v>0</v>
      </c>
      <c r="K2165" s="27">
        <f t="shared" si="5027"/>
        <v>0</v>
      </c>
      <c r="L2165" s="27">
        <f t="shared" si="5028"/>
        <v>0</v>
      </c>
      <c r="M2165" s="27">
        <f t="shared" si="4901"/>
        <v>16657.200000000001</v>
      </c>
      <c r="N2165" s="27">
        <f t="shared" si="4902"/>
        <v>16657.200000000001</v>
      </c>
      <c r="O2165" s="27">
        <f t="shared" si="4903"/>
        <v>16657.200000000001</v>
      </c>
      <c r="P2165" s="27">
        <f t="shared" si="5001"/>
        <v>0</v>
      </c>
      <c r="Q2165" s="27">
        <f t="shared" si="5002"/>
        <v>0</v>
      </c>
      <c r="R2165" s="27">
        <f t="shared" si="5003"/>
        <v>0</v>
      </c>
      <c r="S2165" s="27">
        <f t="shared" si="5004"/>
        <v>0</v>
      </c>
      <c r="T2165" s="27">
        <f t="shared" si="5005"/>
        <v>0</v>
      </c>
      <c r="U2165" s="27">
        <f t="shared" si="5006"/>
        <v>0</v>
      </c>
      <c r="V2165" s="27">
        <f t="shared" si="5007"/>
        <v>0</v>
      </c>
      <c r="W2165" s="27">
        <f t="shared" si="5008"/>
        <v>0</v>
      </c>
      <c r="X2165" s="27">
        <f t="shared" si="5009"/>
        <v>0</v>
      </c>
      <c r="Y2165" s="27">
        <f t="shared" si="5010"/>
        <v>0</v>
      </c>
      <c r="Z2165" s="27">
        <f t="shared" si="5011"/>
        <v>0</v>
      </c>
      <c r="AA2165" s="27">
        <f t="shared" si="5012"/>
        <v>0</v>
      </c>
      <c r="AB2165" s="27">
        <f t="shared" si="5013"/>
        <v>0</v>
      </c>
      <c r="AC2165" s="27">
        <f t="shared" si="4995"/>
        <v>16657.200000000001</v>
      </c>
      <c r="AD2165" s="27">
        <f t="shared" si="4996"/>
        <v>16657.200000000001</v>
      </c>
      <c r="AE2165" s="27">
        <f t="shared" si="4997"/>
        <v>16657.200000000001</v>
      </c>
      <c r="AF2165" s="27">
        <f t="shared" si="5014"/>
        <v>0</v>
      </c>
      <c r="AG2165" s="27">
        <f t="shared" si="4998"/>
        <v>16657.200000000001</v>
      </c>
      <c r="AH2165" s="27">
        <f t="shared" si="4999"/>
        <v>16657.200000000001</v>
      </c>
      <c r="AI2165" s="27">
        <f t="shared" si="5000"/>
        <v>16657.200000000001</v>
      </c>
      <c r="AJ2165" s="27">
        <f t="shared" si="5015"/>
        <v>0</v>
      </c>
      <c r="AK2165" s="27">
        <f t="shared" si="5016"/>
        <v>0</v>
      </c>
      <c r="AL2165" s="27">
        <f t="shared" si="5017"/>
        <v>0</v>
      </c>
      <c r="AM2165" s="27">
        <f t="shared" si="5018"/>
        <v>0</v>
      </c>
      <c r="AN2165" s="27">
        <f t="shared" si="5019"/>
        <v>0</v>
      </c>
      <c r="AO2165" s="27">
        <f t="shared" si="5020"/>
        <v>0</v>
      </c>
      <c r="AP2165" s="27">
        <f t="shared" si="5021"/>
        <v>0</v>
      </c>
      <c r="AQ2165" s="27">
        <f t="shared" si="5022"/>
        <v>0</v>
      </c>
      <c r="AR2165" s="27">
        <f t="shared" si="5023"/>
        <v>0</v>
      </c>
      <c r="AS2165" s="27">
        <f t="shared" si="4992"/>
        <v>16657.200000000001</v>
      </c>
      <c r="AT2165" s="27">
        <f t="shared" si="4993"/>
        <v>16657.200000000001</v>
      </c>
      <c r="AU2165" s="27">
        <f t="shared" si="4994"/>
        <v>16657.200000000001</v>
      </c>
      <c r="AV2165" s="27">
        <f t="shared" si="5024"/>
        <v>0</v>
      </c>
      <c r="AW2165" s="32"/>
      <c r="AX2165" s="32"/>
      <c r="AY2165" s="24"/>
      <c r="AZ2165" s="24"/>
      <c r="BA2165" s="24"/>
      <c r="BB2165" s="24"/>
      <c r="BC2165" s="24"/>
      <c r="BD2165" s="24"/>
      <c r="BE2165" s="24"/>
    </row>
    <row r="2166" ht="30">
      <c r="A2166" s="29" t="s">
        <v>747</v>
      </c>
      <c r="B2166" s="29" t="s">
        <v>265</v>
      </c>
      <c r="C2166" s="29" t="s">
        <v>27</v>
      </c>
      <c r="D2166" s="29" t="s">
        <v>203</v>
      </c>
      <c r="E2166" s="29"/>
      <c r="F2166" s="30" t="s">
        <v>204</v>
      </c>
      <c r="G2166" s="31">
        <f t="shared" si="4934"/>
        <v>16657.200000000001</v>
      </c>
      <c r="H2166" s="31">
        <f t="shared" si="5025"/>
        <v>16657.200000000001</v>
      </c>
      <c r="I2166" s="31">
        <f t="shared" si="4936"/>
        <v>16657.200000000001</v>
      </c>
      <c r="J2166" s="31">
        <f t="shared" si="5026"/>
        <v>0</v>
      </c>
      <c r="K2166" s="31">
        <f t="shared" si="5027"/>
        <v>0</v>
      </c>
      <c r="L2166" s="31">
        <f t="shared" si="5028"/>
        <v>0</v>
      </c>
      <c r="M2166" s="31">
        <f t="shared" si="4901"/>
        <v>16657.200000000001</v>
      </c>
      <c r="N2166" s="31">
        <f t="shared" si="4902"/>
        <v>16657.200000000001</v>
      </c>
      <c r="O2166" s="31">
        <f t="shared" si="4903"/>
        <v>16657.200000000001</v>
      </c>
      <c r="P2166" s="31">
        <f t="shared" si="5001"/>
        <v>0</v>
      </c>
      <c r="Q2166" s="31">
        <f t="shared" si="5002"/>
        <v>0</v>
      </c>
      <c r="R2166" s="31">
        <f t="shared" si="5003"/>
        <v>0</v>
      </c>
      <c r="S2166" s="31">
        <f t="shared" si="5004"/>
        <v>0</v>
      </c>
      <c r="T2166" s="31">
        <f t="shared" si="5005"/>
        <v>0</v>
      </c>
      <c r="U2166" s="31">
        <f t="shared" si="5006"/>
        <v>0</v>
      </c>
      <c r="V2166" s="31">
        <f t="shared" si="5007"/>
        <v>0</v>
      </c>
      <c r="W2166" s="31">
        <f t="shared" si="5008"/>
        <v>0</v>
      </c>
      <c r="X2166" s="31">
        <f t="shared" si="5009"/>
        <v>0</v>
      </c>
      <c r="Y2166" s="31">
        <f t="shared" si="5010"/>
        <v>0</v>
      </c>
      <c r="Z2166" s="31">
        <f t="shared" si="5011"/>
        <v>0</v>
      </c>
      <c r="AA2166" s="31">
        <f t="shared" si="5012"/>
        <v>0</v>
      </c>
      <c r="AB2166" s="31">
        <f t="shared" si="5013"/>
        <v>0</v>
      </c>
      <c r="AC2166" s="31">
        <f t="shared" si="4995"/>
        <v>16657.200000000001</v>
      </c>
      <c r="AD2166" s="31">
        <f t="shared" si="4996"/>
        <v>16657.200000000001</v>
      </c>
      <c r="AE2166" s="31">
        <f t="shared" si="4997"/>
        <v>16657.200000000001</v>
      </c>
      <c r="AF2166" s="31">
        <f t="shared" si="5014"/>
        <v>0</v>
      </c>
      <c r="AG2166" s="31">
        <f t="shared" si="4998"/>
        <v>16657.200000000001</v>
      </c>
      <c r="AH2166" s="31">
        <f t="shared" si="4999"/>
        <v>16657.200000000001</v>
      </c>
      <c r="AI2166" s="31">
        <f t="shared" si="5000"/>
        <v>16657.200000000001</v>
      </c>
      <c r="AJ2166" s="31">
        <f t="shared" si="5015"/>
        <v>0</v>
      </c>
      <c r="AK2166" s="31">
        <f t="shared" si="5016"/>
        <v>0</v>
      </c>
      <c r="AL2166" s="31">
        <f t="shared" si="5017"/>
        <v>0</v>
      </c>
      <c r="AM2166" s="31">
        <f t="shared" si="5018"/>
        <v>0</v>
      </c>
      <c r="AN2166" s="31">
        <f t="shared" si="5019"/>
        <v>0</v>
      </c>
      <c r="AO2166" s="31">
        <f t="shared" si="5020"/>
        <v>0</v>
      </c>
      <c r="AP2166" s="31">
        <f t="shared" si="5021"/>
        <v>0</v>
      </c>
      <c r="AQ2166" s="31">
        <f t="shared" si="5022"/>
        <v>0</v>
      </c>
      <c r="AR2166" s="31">
        <f t="shared" si="5023"/>
        <v>0</v>
      </c>
      <c r="AS2166" s="31">
        <f t="shared" si="4992"/>
        <v>16657.200000000001</v>
      </c>
      <c r="AT2166" s="31">
        <f t="shared" si="4993"/>
        <v>16657.200000000001</v>
      </c>
      <c r="AU2166" s="31">
        <f t="shared" si="4994"/>
        <v>16657.200000000001</v>
      </c>
      <c r="AV2166" s="31">
        <f t="shared" si="5024"/>
        <v>0</v>
      </c>
      <c r="AW2166" s="32"/>
      <c r="AX2166" s="32"/>
      <c r="AY2166" s="1"/>
      <c r="AZ2166" s="1"/>
      <c r="BA2166" s="1"/>
      <c r="BB2166" s="1"/>
      <c r="BC2166" s="1"/>
      <c r="BD2166" s="1"/>
      <c r="BE2166" s="1"/>
    </row>
    <row r="2167" ht="15" hidden="1">
      <c r="A2167" s="29" t="s">
        <v>747</v>
      </c>
      <c r="B2167" s="29" t="s">
        <v>265</v>
      </c>
      <c r="C2167" s="29" t="s">
        <v>27</v>
      </c>
      <c r="D2167" s="29" t="s">
        <v>205</v>
      </c>
      <c r="E2167" s="29"/>
      <c r="F2167" s="30" t="s">
        <v>34</v>
      </c>
      <c r="G2167" s="31">
        <f t="shared" si="4934"/>
        <v>16657.200000000001</v>
      </c>
      <c r="H2167" s="31">
        <f t="shared" si="5025"/>
        <v>16657.200000000001</v>
      </c>
      <c r="I2167" s="31">
        <f t="shared" si="4936"/>
        <v>16657.200000000001</v>
      </c>
      <c r="J2167" s="31">
        <f t="shared" si="5026"/>
        <v>0</v>
      </c>
      <c r="K2167" s="31">
        <f t="shared" si="5027"/>
        <v>0</v>
      </c>
      <c r="L2167" s="31">
        <f t="shared" si="5028"/>
        <v>0</v>
      </c>
      <c r="M2167" s="31">
        <f t="shared" si="4901"/>
        <v>16657.200000000001</v>
      </c>
      <c r="N2167" s="31">
        <f t="shared" si="4902"/>
        <v>16657.200000000001</v>
      </c>
      <c r="O2167" s="31">
        <f t="shared" si="4903"/>
        <v>16657.200000000001</v>
      </c>
      <c r="P2167" s="31">
        <f t="shared" si="5001"/>
        <v>0</v>
      </c>
      <c r="Q2167" s="31">
        <f t="shared" si="5002"/>
        <v>0</v>
      </c>
      <c r="R2167" s="31">
        <f t="shared" si="5003"/>
        <v>0</v>
      </c>
      <c r="S2167" s="31">
        <f t="shared" si="5004"/>
        <v>0</v>
      </c>
      <c r="T2167" s="31">
        <f t="shared" si="5005"/>
        <v>0</v>
      </c>
      <c r="U2167" s="31">
        <f t="shared" si="5006"/>
        <v>0</v>
      </c>
      <c r="V2167" s="31">
        <f t="shared" si="5007"/>
        <v>0</v>
      </c>
      <c r="W2167" s="31">
        <f t="shared" si="5008"/>
        <v>0</v>
      </c>
      <c r="X2167" s="31">
        <f t="shared" si="5009"/>
        <v>0</v>
      </c>
      <c r="Y2167" s="31">
        <f t="shared" si="5010"/>
        <v>0</v>
      </c>
      <c r="Z2167" s="31">
        <f t="shared" si="5011"/>
        <v>0</v>
      </c>
      <c r="AA2167" s="31">
        <f t="shared" si="5012"/>
        <v>0</v>
      </c>
      <c r="AB2167" s="31">
        <f t="shared" si="5013"/>
        <v>0</v>
      </c>
      <c r="AC2167" s="31">
        <f t="shared" si="4995"/>
        <v>16657.200000000001</v>
      </c>
      <c r="AD2167" s="31">
        <f t="shared" si="4996"/>
        <v>16657.200000000001</v>
      </c>
      <c r="AE2167" s="31">
        <f t="shared" si="4997"/>
        <v>16657.200000000001</v>
      </c>
      <c r="AF2167" s="31">
        <f t="shared" si="5014"/>
        <v>0</v>
      </c>
      <c r="AG2167" s="31">
        <f t="shared" si="4998"/>
        <v>16657.200000000001</v>
      </c>
      <c r="AH2167" s="31">
        <f t="shared" si="4999"/>
        <v>16657.200000000001</v>
      </c>
      <c r="AI2167" s="31">
        <f t="shared" si="5000"/>
        <v>16657.200000000001</v>
      </c>
      <c r="AJ2167" s="31">
        <f t="shared" si="5015"/>
        <v>0</v>
      </c>
      <c r="AK2167" s="31">
        <f t="shared" si="5016"/>
        <v>0</v>
      </c>
      <c r="AL2167" s="31">
        <f t="shared" si="5017"/>
        <v>0</v>
      </c>
      <c r="AM2167" s="31">
        <f t="shared" si="5018"/>
        <v>0</v>
      </c>
      <c r="AN2167" s="31">
        <f t="shared" si="5019"/>
        <v>0</v>
      </c>
      <c r="AO2167" s="31">
        <f t="shared" si="5020"/>
        <v>0</v>
      </c>
      <c r="AP2167" s="31">
        <f t="shared" si="5021"/>
        <v>0</v>
      </c>
      <c r="AQ2167" s="31">
        <f t="shared" si="5022"/>
        <v>0</v>
      </c>
      <c r="AR2167" s="31">
        <f t="shared" si="5023"/>
        <v>0</v>
      </c>
      <c r="AS2167" s="31">
        <f t="shared" si="4992"/>
        <v>16657.200000000001</v>
      </c>
      <c r="AT2167" s="31">
        <f t="shared" si="4993"/>
        <v>16657.200000000001</v>
      </c>
      <c r="AU2167" s="31">
        <f t="shared" si="4994"/>
        <v>16657.200000000001</v>
      </c>
      <c r="AV2167" s="31">
        <f t="shared" si="5024"/>
        <v>0</v>
      </c>
      <c r="AW2167" s="32">
        <v>0</v>
      </c>
      <c r="AX2167" s="32"/>
      <c r="AY2167" s="1" t="s">
        <v>152</v>
      </c>
      <c r="AZ2167" s="1"/>
      <c r="BA2167" s="1"/>
      <c r="BB2167" s="1"/>
      <c r="BC2167" s="1"/>
      <c r="BD2167" s="1"/>
      <c r="BE2167" s="1"/>
    </row>
    <row r="2168" ht="30">
      <c r="A2168" s="29" t="s">
        <v>747</v>
      </c>
      <c r="B2168" s="29" t="s">
        <v>265</v>
      </c>
      <c r="C2168" s="29" t="s">
        <v>27</v>
      </c>
      <c r="D2168" s="29" t="s">
        <v>270</v>
      </c>
      <c r="E2168" s="29"/>
      <c r="F2168" s="30" t="s">
        <v>271</v>
      </c>
      <c r="G2168" s="31">
        <f t="shared" si="4934"/>
        <v>16657.200000000001</v>
      </c>
      <c r="H2168" s="31">
        <f t="shared" si="5025"/>
        <v>16657.200000000001</v>
      </c>
      <c r="I2168" s="31">
        <f t="shared" si="4936"/>
        <v>16657.200000000001</v>
      </c>
      <c r="J2168" s="31">
        <f t="shared" si="5026"/>
        <v>0</v>
      </c>
      <c r="K2168" s="31">
        <f t="shared" si="5027"/>
        <v>0</v>
      </c>
      <c r="L2168" s="31">
        <f t="shared" si="5028"/>
        <v>0</v>
      </c>
      <c r="M2168" s="31">
        <f t="shared" si="4901"/>
        <v>16657.200000000001</v>
      </c>
      <c r="N2168" s="31">
        <f t="shared" si="4902"/>
        <v>16657.200000000001</v>
      </c>
      <c r="O2168" s="31">
        <f t="shared" si="4903"/>
        <v>16657.200000000001</v>
      </c>
      <c r="P2168" s="31">
        <f t="shared" si="5001"/>
        <v>0</v>
      </c>
      <c r="Q2168" s="31">
        <f t="shared" si="5002"/>
        <v>0</v>
      </c>
      <c r="R2168" s="31">
        <f t="shared" si="5003"/>
        <v>0</v>
      </c>
      <c r="S2168" s="31">
        <f t="shared" si="5004"/>
        <v>0</v>
      </c>
      <c r="T2168" s="31">
        <f t="shared" si="5005"/>
        <v>0</v>
      </c>
      <c r="U2168" s="31">
        <f t="shared" si="5006"/>
        <v>0</v>
      </c>
      <c r="V2168" s="31">
        <f t="shared" si="5007"/>
        <v>0</v>
      </c>
      <c r="W2168" s="31">
        <f t="shared" si="5008"/>
        <v>0</v>
      </c>
      <c r="X2168" s="31">
        <f t="shared" si="5009"/>
        <v>0</v>
      </c>
      <c r="Y2168" s="31">
        <f t="shared" si="5010"/>
        <v>0</v>
      </c>
      <c r="Z2168" s="31">
        <f t="shared" si="5011"/>
        <v>0</v>
      </c>
      <c r="AA2168" s="31">
        <f t="shared" si="5012"/>
        <v>0</v>
      </c>
      <c r="AB2168" s="31">
        <f t="shared" si="5013"/>
        <v>0</v>
      </c>
      <c r="AC2168" s="31">
        <f t="shared" si="4995"/>
        <v>16657.200000000001</v>
      </c>
      <c r="AD2168" s="31">
        <f t="shared" si="4996"/>
        <v>16657.200000000001</v>
      </c>
      <c r="AE2168" s="31">
        <f t="shared" si="4997"/>
        <v>16657.200000000001</v>
      </c>
      <c r="AF2168" s="31">
        <f t="shared" si="5014"/>
        <v>0</v>
      </c>
      <c r="AG2168" s="31">
        <f t="shared" si="4998"/>
        <v>16657.200000000001</v>
      </c>
      <c r="AH2168" s="31">
        <f t="shared" si="4999"/>
        <v>16657.200000000001</v>
      </c>
      <c r="AI2168" s="31">
        <f t="shared" si="5000"/>
        <v>16657.200000000001</v>
      </c>
      <c r="AJ2168" s="31">
        <f t="shared" si="5015"/>
        <v>0</v>
      </c>
      <c r="AK2168" s="31">
        <f t="shared" si="5016"/>
        <v>0</v>
      </c>
      <c r="AL2168" s="31">
        <f t="shared" si="5017"/>
        <v>0</v>
      </c>
      <c r="AM2168" s="31">
        <f t="shared" si="5018"/>
        <v>0</v>
      </c>
      <c r="AN2168" s="31">
        <f t="shared" si="5019"/>
        <v>0</v>
      </c>
      <c r="AO2168" s="31">
        <f t="shared" si="5020"/>
        <v>0</v>
      </c>
      <c r="AP2168" s="31">
        <f t="shared" si="5021"/>
        <v>0</v>
      </c>
      <c r="AQ2168" s="31">
        <f t="shared" si="5022"/>
        <v>0</v>
      </c>
      <c r="AR2168" s="31">
        <f t="shared" si="5023"/>
        <v>0</v>
      </c>
      <c r="AS2168" s="31">
        <f t="shared" si="4992"/>
        <v>16657.200000000001</v>
      </c>
      <c r="AT2168" s="31">
        <f t="shared" si="4993"/>
        <v>16657.200000000001</v>
      </c>
      <c r="AU2168" s="31">
        <f t="shared" si="4994"/>
        <v>16657.200000000001</v>
      </c>
      <c r="AV2168" s="31">
        <f t="shared" si="5024"/>
        <v>0</v>
      </c>
      <c r="AW2168" s="32"/>
      <c r="AX2168" s="32"/>
      <c r="AY2168" s="1"/>
      <c r="AZ2168" s="1"/>
      <c r="BA2168" s="1"/>
      <c r="BB2168" s="1"/>
      <c r="BC2168" s="1"/>
      <c r="BD2168" s="1"/>
      <c r="BE2168" s="1"/>
    </row>
    <row r="2169" ht="30">
      <c r="A2169" s="29" t="s">
        <v>747</v>
      </c>
      <c r="B2169" s="29" t="s">
        <v>265</v>
      </c>
      <c r="C2169" s="29" t="s">
        <v>27</v>
      </c>
      <c r="D2169" s="29" t="s">
        <v>892</v>
      </c>
      <c r="E2169" s="29"/>
      <c r="F2169" s="30" t="s">
        <v>276</v>
      </c>
      <c r="G2169" s="31">
        <f t="shared" si="4934"/>
        <v>16657.200000000001</v>
      </c>
      <c r="H2169" s="31">
        <f t="shared" si="5025"/>
        <v>16657.200000000001</v>
      </c>
      <c r="I2169" s="31">
        <f t="shared" si="4936"/>
        <v>16657.200000000001</v>
      </c>
      <c r="J2169" s="31">
        <f t="shared" si="5026"/>
        <v>0</v>
      </c>
      <c r="K2169" s="31">
        <f t="shared" si="5027"/>
        <v>0</v>
      </c>
      <c r="L2169" s="31">
        <f t="shared" si="5028"/>
        <v>0</v>
      </c>
      <c r="M2169" s="31">
        <f t="shared" ref="M2169:M2232" si="5029">G2169+J2169</f>
        <v>16657.200000000001</v>
      </c>
      <c r="N2169" s="31">
        <f t="shared" ref="N2169:N2232" si="5030">H2169+K2169</f>
        <v>16657.200000000001</v>
      </c>
      <c r="O2169" s="31">
        <f t="shared" ref="O2169:O2232" si="5031">I2169+L2169</f>
        <v>16657.200000000001</v>
      </c>
      <c r="P2169" s="31">
        <f t="shared" si="5001"/>
        <v>0</v>
      </c>
      <c r="Q2169" s="31">
        <f t="shared" si="5002"/>
        <v>0</v>
      </c>
      <c r="R2169" s="31">
        <f t="shared" si="5003"/>
        <v>0</v>
      </c>
      <c r="S2169" s="31">
        <f t="shared" si="5004"/>
        <v>0</v>
      </c>
      <c r="T2169" s="31">
        <f t="shared" si="5005"/>
        <v>0</v>
      </c>
      <c r="U2169" s="31">
        <f t="shared" si="5006"/>
        <v>0</v>
      </c>
      <c r="V2169" s="31">
        <f t="shared" si="5007"/>
        <v>0</v>
      </c>
      <c r="W2169" s="31">
        <f t="shared" si="5008"/>
        <v>0</v>
      </c>
      <c r="X2169" s="31">
        <f t="shared" si="5009"/>
        <v>0</v>
      </c>
      <c r="Y2169" s="31">
        <f t="shared" si="5010"/>
        <v>0</v>
      </c>
      <c r="Z2169" s="31">
        <f t="shared" si="5011"/>
        <v>0</v>
      </c>
      <c r="AA2169" s="31">
        <f t="shared" si="5012"/>
        <v>0</v>
      </c>
      <c r="AB2169" s="31">
        <f t="shared" si="5013"/>
        <v>0</v>
      </c>
      <c r="AC2169" s="31">
        <f t="shared" si="4995"/>
        <v>16657.200000000001</v>
      </c>
      <c r="AD2169" s="31">
        <f t="shared" si="4996"/>
        <v>16657.200000000001</v>
      </c>
      <c r="AE2169" s="31">
        <f t="shared" si="4997"/>
        <v>16657.200000000001</v>
      </c>
      <c r="AF2169" s="31">
        <f t="shared" si="5014"/>
        <v>0</v>
      </c>
      <c r="AG2169" s="31">
        <f t="shared" si="4998"/>
        <v>16657.200000000001</v>
      </c>
      <c r="AH2169" s="31">
        <f t="shared" si="4999"/>
        <v>16657.200000000001</v>
      </c>
      <c r="AI2169" s="31">
        <f t="shared" si="5000"/>
        <v>16657.200000000001</v>
      </c>
      <c r="AJ2169" s="31">
        <f t="shared" si="5015"/>
        <v>0</v>
      </c>
      <c r="AK2169" s="31">
        <f t="shared" si="5016"/>
        <v>0</v>
      </c>
      <c r="AL2169" s="31">
        <f t="shared" si="5017"/>
        <v>0</v>
      </c>
      <c r="AM2169" s="31">
        <f t="shared" si="5018"/>
        <v>0</v>
      </c>
      <c r="AN2169" s="31">
        <f t="shared" si="5019"/>
        <v>0</v>
      </c>
      <c r="AO2169" s="31">
        <f t="shared" si="5020"/>
        <v>0</v>
      </c>
      <c r="AP2169" s="31">
        <f t="shared" si="5021"/>
        <v>0</v>
      </c>
      <c r="AQ2169" s="31">
        <f t="shared" si="5022"/>
        <v>0</v>
      </c>
      <c r="AR2169" s="31">
        <f t="shared" si="5023"/>
        <v>0</v>
      </c>
      <c r="AS2169" s="31">
        <f t="shared" si="4992"/>
        <v>16657.200000000001</v>
      </c>
      <c r="AT2169" s="31">
        <f t="shared" si="4993"/>
        <v>16657.200000000001</v>
      </c>
      <c r="AU2169" s="31">
        <f t="shared" si="4994"/>
        <v>16657.200000000001</v>
      </c>
      <c r="AV2169" s="31">
        <f t="shared" si="5024"/>
        <v>0</v>
      </c>
      <c r="AW2169" s="32"/>
      <c r="AX2169" s="32"/>
      <c r="AY2169" s="1"/>
      <c r="AZ2169" s="1"/>
      <c r="BA2169" s="1"/>
      <c r="BB2169" s="1"/>
      <c r="BC2169" s="1"/>
      <c r="BD2169" s="1"/>
      <c r="BE2169" s="1"/>
    </row>
    <row r="2170" ht="30">
      <c r="A2170" s="29" t="s">
        <v>747</v>
      </c>
      <c r="B2170" s="29" t="s">
        <v>265</v>
      </c>
      <c r="C2170" s="29" t="s">
        <v>27</v>
      </c>
      <c r="D2170" s="29" t="s">
        <v>892</v>
      </c>
      <c r="E2170" s="15" t="s">
        <v>129</v>
      </c>
      <c r="F2170" s="30" t="s">
        <v>130</v>
      </c>
      <c r="G2170" s="31">
        <v>16657.200000000001</v>
      </c>
      <c r="H2170" s="31">
        <v>16657.200000000001</v>
      </c>
      <c r="I2170" s="31">
        <v>16657.200000000001</v>
      </c>
      <c r="J2170" s="31"/>
      <c r="K2170" s="31"/>
      <c r="L2170" s="31"/>
      <c r="M2170" s="31">
        <f t="shared" si="5029"/>
        <v>16657.200000000001</v>
      </c>
      <c r="N2170" s="31">
        <f t="shared" si="5030"/>
        <v>16657.200000000001</v>
      </c>
      <c r="O2170" s="31">
        <f t="shared" si="5031"/>
        <v>16657.200000000001</v>
      </c>
      <c r="P2170" s="31"/>
      <c r="Q2170" s="31"/>
      <c r="R2170" s="31"/>
      <c r="S2170" s="31"/>
      <c r="T2170" s="31"/>
      <c r="U2170" s="31"/>
      <c r="V2170" s="31"/>
      <c r="W2170" s="31"/>
      <c r="X2170" s="31"/>
      <c r="Y2170" s="31"/>
      <c r="Z2170" s="31"/>
      <c r="AA2170" s="31"/>
      <c r="AB2170" s="31"/>
      <c r="AC2170" s="31">
        <f t="shared" si="4995"/>
        <v>16657.200000000001</v>
      </c>
      <c r="AD2170" s="31">
        <f t="shared" si="4996"/>
        <v>16657.200000000001</v>
      </c>
      <c r="AE2170" s="31">
        <f t="shared" si="4997"/>
        <v>16657.200000000001</v>
      </c>
      <c r="AF2170" s="31"/>
      <c r="AG2170" s="31">
        <f t="shared" si="4998"/>
        <v>16657.200000000001</v>
      </c>
      <c r="AH2170" s="31">
        <f t="shared" si="4999"/>
        <v>16657.200000000001</v>
      </c>
      <c r="AI2170" s="31">
        <f t="shared" si="5000"/>
        <v>16657.200000000001</v>
      </c>
      <c r="AJ2170" s="31"/>
      <c r="AK2170" s="31"/>
      <c r="AL2170" s="31"/>
      <c r="AM2170" s="31"/>
      <c r="AN2170" s="31"/>
      <c r="AO2170" s="31"/>
      <c r="AP2170" s="31"/>
      <c r="AQ2170" s="31"/>
      <c r="AR2170" s="31"/>
      <c r="AS2170" s="31">
        <f t="shared" si="4992"/>
        <v>16657.200000000001</v>
      </c>
      <c r="AT2170" s="31">
        <f t="shared" si="4993"/>
        <v>16657.200000000001</v>
      </c>
      <c r="AU2170" s="31">
        <f t="shared" si="4994"/>
        <v>16657.200000000001</v>
      </c>
      <c r="AV2170" s="31"/>
      <c r="AW2170" s="32"/>
      <c r="AX2170" s="32"/>
      <c r="AY2170" s="1"/>
      <c r="AZ2170" s="1"/>
      <c r="BA2170" s="1"/>
      <c r="BB2170" s="1"/>
      <c r="BC2170" s="1"/>
      <c r="BD2170" s="1"/>
      <c r="BE2170" s="1"/>
    </row>
    <row r="2171" s="19" customFormat="1" ht="30">
      <c r="A2171" s="20" t="s">
        <v>893</v>
      </c>
      <c r="B2171" s="20"/>
      <c r="C2171" s="20"/>
      <c r="D2171" s="20"/>
      <c r="E2171" s="20"/>
      <c r="F2171" s="21" t="s">
        <v>894</v>
      </c>
      <c r="G2171" s="22">
        <f>G2187+G2178</f>
        <v>9904374.9000000004</v>
      </c>
      <c r="H2171" s="22">
        <f>H2187+H2178</f>
        <v>10990977.899999999</v>
      </c>
      <c r="I2171" s="22">
        <f>I2187+I2178</f>
        <v>11535187.800000001</v>
      </c>
      <c r="J2171" s="22">
        <f>J2187+J2178</f>
        <v>-5285.3999999999996</v>
      </c>
      <c r="K2171" s="22">
        <f>K2187+K2178</f>
        <v>-14024.9</v>
      </c>
      <c r="L2171" s="22">
        <f>L2187+L2178</f>
        <v>-14294.5</v>
      </c>
      <c r="M2171" s="22">
        <f t="shared" si="5029"/>
        <v>9899089.5</v>
      </c>
      <c r="N2171" s="22">
        <f t="shared" si="5030"/>
        <v>10976952.999999998</v>
      </c>
      <c r="O2171" s="22">
        <f t="shared" si="5031"/>
        <v>11520893.300000001</v>
      </c>
      <c r="P2171" s="22">
        <f>P2187+P2178+P2172</f>
        <v>0</v>
      </c>
      <c r="Q2171" s="22">
        <f>Q2187+Q2178+Q2172</f>
        <v>0</v>
      </c>
      <c r="R2171" s="22">
        <f>R2187+R2178+R2172</f>
        <v>-32093.559999999998</v>
      </c>
      <c r="S2171" s="22">
        <f>S2187+S2178+S2172</f>
        <v>-76165.600000000006</v>
      </c>
      <c r="T2171" s="22">
        <f>T2187+T2178+T2172</f>
        <v>0</v>
      </c>
      <c r="U2171" s="22">
        <f>U2187+U2178+U2172</f>
        <v>0</v>
      </c>
      <c r="V2171" s="22">
        <f>V2187+V2178+V2172</f>
        <v>0</v>
      </c>
      <c r="W2171" s="22">
        <f>W2187+W2178+W2172</f>
        <v>0</v>
      </c>
      <c r="X2171" s="22">
        <f>X2187+X2178+X2172</f>
        <v>0</v>
      </c>
      <c r="Y2171" s="22">
        <f>Y2187+Y2178+Y2172</f>
        <v>0</v>
      </c>
      <c r="Z2171" s="22">
        <f>Z2187+Z2178+Z2172</f>
        <v>0</v>
      </c>
      <c r="AA2171" s="22">
        <f>AA2187+AA2178+AA2172</f>
        <v>76165.600000000006</v>
      </c>
      <c r="AB2171" s="22">
        <f>AB2187+AB2178+AB2172</f>
        <v>0</v>
      </c>
      <c r="AC2171" s="22">
        <f t="shared" si="4995"/>
        <v>9790830.3399999999</v>
      </c>
      <c r="AD2171" s="22">
        <f t="shared" si="4996"/>
        <v>10976952.999999998</v>
      </c>
      <c r="AE2171" s="22">
        <f t="shared" si="4997"/>
        <v>11597058.9</v>
      </c>
      <c r="AF2171" s="22">
        <f>AF2187+AF2178+AF2172</f>
        <v>0</v>
      </c>
      <c r="AG2171" s="22">
        <f t="shared" si="4998"/>
        <v>9790830.3399999999</v>
      </c>
      <c r="AH2171" s="22">
        <f t="shared" si="4999"/>
        <v>10976952.999999998</v>
      </c>
      <c r="AI2171" s="22">
        <f t="shared" si="5000"/>
        <v>11597058.9</v>
      </c>
      <c r="AJ2171" s="22">
        <f>AJ2187+AJ2178+AJ2172</f>
        <v>-2798.6829999999973</v>
      </c>
      <c r="AK2171" s="22">
        <f>AK2187+AK2178+AK2172</f>
        <v>0</v>
      </c>
      <c r="AL2171" s="22">
        <f>AL2187+AL2178+AL2172</f>
        <v>-79584.281000000003</v>
      </c>
      <c r="AM2171" s="22">
        <f>AM2187+AM2178+AM2172</f>
        <v>0</v>
      </c>
      <c r="AN2171" s="22">
        <f>AN2187+AN2178+AN2172</f>
        <v>0</v>
      </c>
      <c r="AO2171" s="22">
        <f>AO2187+AO2178+AO2172</f>
        <v>0</v>
      </c>
      <c r="AP2171" s="22">
        <f>AP2187+AP2178+AP2172</f>
        <v>0</v>
      </c>
      <c r="AQ2171" s="22">
        <f>AQ2187+AQ2178+AQ2172</f>
        <v>0</v>
      </c>
      <c r="AR2171" s="22">
        <f>AR2187+AR2178+AR2172</f>
        <v>0</v>
      </c>
      <c r="AS2171" s="22">
        <f t="shared" si="4992"/>
        <v>9708447.3760000002</v>
      </c>
      <c r="AT2171" s="22">
        <f t="shared" si="4993"/>
        <v>10976952.999999998</v>
      </c>
      <c r="AU2171" s="22">
        <f t="shared" si="4994"/>
        <v>11597058.9</v>
      </c>
      <c r="AV2171" s="22">
        <f>AV2187+AV2178+AV2172</f>
        <v>0</v>
      </c>
      <c r="AW2171" s="23"/>
      <c r="AX2171" s="23"/>
      <c r="AY2171" s="19"/>
      <c r="AZ2171" s="19"/>
      <c r="BA2171" s="19"/>
      <c r="BB2171" s="19"/>
      <c r="BC2171" s="19"/>
      <c r="BD2171" s="19"/>
      <c r="BE2171" s="19"/>
    </row>
    <row r="2172" s="19" customFormat="1" ht="15">
      <c r="A2172" s="20" t="s">
        <v>893</v>
      </c>
      <c r="B2172" s="20" t="s">
        <v>27</v>
      </c>
      <c r="C2172" s="20"/>
      <c r="D2172" s="20"/>
      <c r="E2172" s="20"/>
      <c r="F2172" s="21" t="s">
        <v>28</v>
      </c>
      <c r="G2172" s="22"/>
      <c r="H2172" s="22"/>
      <c r="I2172" s="22"/>
      <c r="J2172" s="22"/>
      <c r="K2172" s="22"/>
      <c r="L2172" s="22"/>
      <c r="M2172" s="22"/>
      <c r="N2172" s="22"/>
      <c r="O2172" s="22"/>
      <c r="P2172" s="22">
        <f t="shared" ref="P2172:P2180" si="5032">P2173</f>
        <v>0</v>
      </c>
      <c r="Q2172" s="22">
        <f t="shared" ref="Q2172:Q2180" si="5033">Q2173</f>
        <v>0</v>
      </c>
      <c r="R2172" s="22">
        <f t="shared" ref="R2172:R2180" si="5034">R2173</f>
        <v>5086.6400000000003</v>
      </c>
      <c r="S2172" s="22">
        <f t="shared" ref="S2172:S2180" si="5035">S2173</f>
        <v>0</v>
      </c>
      <c r="T2172" s="22">
        <f t="shared" ref="T2172:T2180" si="5036">T2173</f>
        <v>0</v>
      </c>
      <c r="U2172" s="22">
        <f t="shared" ref="U2172:U2180" si="5037">U2173</f>
        <v>0</v>
      </c>
      <c r="V2172" s="22">
        <f t="shared" ref="V2172:V2180" si="5038">V2173</f>
        <v>0</v>
      </c>
      <c r="W2172" s="22">
        <f t="shared" ref="W2172:W2180" si="5039">W2173</f>
        <v>0</v>
      </c>
      <c r="X2172" s="22">
        <f t="shared" ref="X2172:X2180" si="5040">X2173</f>
        <v>0</v>
      </c>
      <c r="Y2172" s="22">
        <f t="shared" ref="Y2172:Y2180" si="5041">Y2173</f>
        <v>0</v>
      </c>
      <c r="Z2172" s="22">
        <f t="shared" ref="Z2172:Z2180" si="5042">Z2173</f>
        <v>0</v>
      </c>
      <c r="AA2172" s="22">
        <f t="shared" ref="AA2172:AA2180" si="5043">AA2173</f>
        <v>0</v>
      </c>
      <c r="AB2172" s="22">
        <f t="shared" ref="AB2172:AB2180" si="5044">AB2173</f>
        <v>0</v>
      </c>
      <c r="AC2172" s="22">
        <f t="shared" si="4995"/>
        <v>5086.6400000000003</v>
      </c>
      <c r="AD2172" s="22">
        <f t="shared" si="4996"/>
        <v>0</v>
      </c>
      <c r="AE2172" s="22">
        <f t="shared" si="4997"/>
        <v>0</v>
      </c>
      <c r="AF2172" s="22">
        <f t="shared" ref="AF2172:AF2180" si="5045">AF2173</f>
        <v>0</v>
      </c>
      <c r="AG2172" s="22">
        <f t="shared" si="4998"/>
        <v>5086.6400000000003</v>
      </c>
      <c r="AH2172" s="22">
        <f t="shared" si="4999"/>
        <v>0</v>
      </c>
      <c r="AI2172" s="22">
        <f t="shared" si="5000"/>
        <v>0</v>
      </c>
      <c r="AJ2172" s="22">
        <f t="shared" ref="AJ2172:AJ2180" si="5046">AJ2173</f>
        <v>0</v>
      </c>
      <c r="AK2172" s="22">
        <f t="shared" ref="AK2172:AK2180" si="5047">AK2173</f>
        <v>0</v>
      </c>
      <c r="AL2172" s="22">
        <f t="shared" ref="AL2172:AL2180" si="5048">AL2173</f>
        <v>0</v>
      </c>
      <c r="AM2172" s="22">
        <f t="shared" ref="AM2172:AM2180" si="5049">AM2173</f>
        <v>0</v>
      </c>
      <c r="AN2172" s="22">
        <f t="shared" ref="AN2172:AN2180" si="5050">AN2173</f>
        <v>0</v>
      </c>
      <c r="AO2172" s="22">
        <f t="shared" ref="AO2172:AO2180" si="5051">AO2173</f>
        <v>0</v>
      </c>
      <c r="AP2172" s="22">
        <f t="shared" ref="AP2172:AP2180" si="5052">AP2173</f>
        <v>0</v>
      </c>
      <c r="AQ2172" s="22">
        <f t="shared" ref="AQ2172:AQ2180" si="5053">AQ2173</f>
        <v>0</v>
      </c>
      <c r="AR2172" s="22">
        <f t="shared" ref="AR2172:AR2180" si="5054">AR2173</f>
        <v>0</v>
      </c>
      <c r="AS2172" s="22">
        <f t="shared" si="4992"/>
        <v>5086.6400000000003</v>
      </c>
      <c r="AT2172" s="22">
        <f t="shared" si="4993"/>
        <v>0</v>
      </c>
      <c r="AU2172" s="22">
        <f t="shared" si="4994"/>
        <v>0</v>
      </c>
      <c r="AV2172" s="22">
        <f t="shared" ref="AV2172:AV2180" si="5055">AV2173</f>
        <v>0</v>
      </c>
      <c r="AW2172" s="23"/>
      <c r="AX2172" s="23"/>
      <c r="AY2172" s="19"/>
      <c r="AZ2172" s="19"/>
      <c r="BA2172" s="19"/>
      <c r="BB2172" s="19"/>
      <c r="BC2172" s="19"/>
      <c r="BD2172" s="19"/>
      <c r="BE2172" s="19"/>
    </row>
    <row r="2173" s="40" customFormat="1" ht="15">
      <c r="A2173" s="52" t="s">
        <v>893</v>
      </c>
      <c r="B2173" s="52" t="s">
        <v>27</v>
      </c>
      <c r="C2173" s="52" t="s">
        <v>29</v>
      </c>
      <c r="D2173" s="52"/>
      <c r="E2173" s="52"/>
      <c r="F2173" s="53" t="s">
        <v>30</v>
      </c>
      <c r="G2173" s="45"/>
      <c r="H2173" s="45"/>
      <c r="I2173" s="45"/>
      <c r="J2173" s="45"/>
      <c r="K2173" s="45"/>
      <c r="L2173" s="45"/>
      <c r="M2173" s="45"/>
      <c r="N2173" s="45"/>
      <c r="O2173" s="45"/>
      <c r="P2173" s="45">
        <f t="shared" si="5032"/>
        <v>0</v>
      </c>
      <c r="Q2173" s="45">
        <f t="shared" si="5033"/>
        <v>0</v>
      </c>
      <c r="R2173" s="45">
        <f t="shared" si="5034"/>
        <v>5086.6400000000003</v>
      </c>
      <c r="S2173" s="45">
        <f t="shared" si="5035"/>
        <v>0</v>
      </c>
      <c r="T2173" s="45">
        <f t="shared" si="5036"/>
        <v>0</v>
      </c>
      <c r="U2173" s="45">
        <f t="shared" si="5037"/>
        <v>0</v>
      </c>
      <c r="V2173" s="45">
        <f t="shared" si="5038"/>
        <v>0</v>
      </c>
      <c r="W2173" s="45">
        <f t="shared" si="5039"/>
        <v>0</v>
      </c>
      <c r="X2173" s="45">
        <f t="shared" si="5040"/>
        <v>0</v>
      </c>
      <c r="Y2173" s="45">
        <f t="shared" si="5041"/>
        <v>0</v>
      </c>
      <c r="Z2173" s="45">
        <f t="shared" si="5042"/>
        <v>0</v>
      </c>
      <c r="AA2173" s="45">
        <f t="shared" si="5043"/>
        <v>0</v>
      </c>
      <c r="AB2173" s="45">
        <f t="shared" si="5044"/>
        <v>0</v>
      </c>
      <c r="AC2173" s="45">
        <f t="shared" si="4995"/>
        <v>5086.6400000000003</v>
      </c>
      <c r="AD2173" s="45">
        <f t="shared" si="4996"/>
        <v>0</v>
      </c>
      <c r="AE2173" s="45">
        <f t="shared" si="4997"/>
        <v>0</v>
      </c>
      <c r="AF2173" s="45">
        <f t="shared" si="5045"/>
        <v>0</v>
      </c>
      <c r="AG2173" s="45">
        <f t="shared" si="4998"/>
        <v>5086.6400000000003</v>
      </c>
      <c r="AH2173" s="45">
        <f t="shared" si="4999"/>
        <v>0</v>
      </c>
      <c r="AI2173" s="45">
        <f t="shared" si="5000"/>
        <v>0</v>
      </c>
      <c r="AJ2173" s="45">
        <f t="shared" si="5046"/>
        <v>0</v>
      </c>
      <c r="AK2173" s="45">
        <f t="shared" si="5047"/>
        <v>0</v>
      </c>
      <c r="AL2173" s="45">
        <f t="shared" si="5048"/>
        <v>0</v>
      </c>
      <c r="AM2173" s="45">
        <f t="shared" si="5049"/>
        <v>0</v>
      </c>
      <c r="AN2173" s="45">
        <f t="shared" si="5050"/>
        <v>0</v>
      </c>
      <c r="AO2173" s="45">
        <f t="shared" si="5051"/>
        <v>0</v>
      </c>
      <c r="AP2173" s="45">
        <f t="shared" si="5052"/>
        <v>0</v>
      </c>
      <c r="AQ2173" s="45">
        <f t="shared" si="5053"/>
        <v>0</v>
      </c>
      <c r="AR2173" s="45">
        <f t="shared" si="5054"/>
        <v>0</v>
      </c>
      <c r="AS2173" s="45">
        <f t="shared" si="4992"/>
        <v>5086.6400000000003</v>
      </c>
      <c r="AT2173" s="45">
        <f t="shared" si="4993"/>
        <v>0</v>
      </c>
      <c r="AU2173" s="45">
        <f t="shared" si="4994"/>
        <v>0</v>
      </c>
      <c r="AV2173" s="45">
        <f t="shared" si="5055"/>
        <v>0</v>
      </c>
      <c r="AW2173" s="46"/>
      <c r="AX2173" s="46"/>
      <c r="AY2173" s="40"/>
      <c r="AZ2173" s="40"/>
      <c r="BA2173" s="40"/>
      <c r="BB2173" s="40"/>
      <c r="BC2173" s="40"/>
      <c r="BD2173" s="40"/>
      <c r="BE2173" s="40"/>
    </row>
    <row r="2174" s="1" customFormat="1" ht="30">
      <c r="A2174" s="29" t="s">
        <v>893</v>
      </c>
      <c r="B2174" s="29" t="s">
        <v>27</v>
      </c>
      <c r="C2174" s="29" t="s">
        <v>29</v>
      </c>
      <c r="D2174" s="29" t="s">
        <v>55</v>
      </c>
      <c r="E2174" s="36"/>
      <c r="F2174" s="30" t="s">
        <v>56</v>
      </c>
      <c r="G2174" s="31"/>
      <c r="H2174" s="31"/>
      <c r="I2174" s="31"/>
      <c r="J2174" s="31"/>
      <c r="K2174" s="31"/>
      <c r="L2174" s="31"/>
      <c r="M2174" s="31"/>
      <c r="N2174" s="31"/>
      <c r="O2174" s="31"/>
      <c r="P2174" s="31">
        <f t="shared" si="5032"/>
        <v>0</v>
      </c>
      <c r="Q2174" s="31">
        <f t="shared" si="5033"/>
        <v>0</v>
      </c>
      <c r="R2174" s="31">
        <f t="shared" si="5034"/>
        <v>5086.6400000000003</v>
      </c>
      <c r="S2174" s="31">
        <f t="shared" si="5035"/>
        <v>0</v>
      </c>
      <c r="T2174" s="31">
        <f t="shared" si="5036"/>
        <v>0</v>
      </c>
      <c r="U2174" s="31">
        <f t="shared" si="5037"/>
        <v>0</v>
      </c>
      <c r="V2174" s="31">
        <f t="shared" si="5038"/>
        <v>0</v>
      </c>
      <c r="W2174" s="31">
        <f t="shared" si="5039"/>
        <v>0</v>
      </c>
      <c r="X2174" s="31">
        <f t="shared" si="5040"/>
        <v>0</v>
      </c>
      <c r="Y2174" s="31">
        <f t="shared" si="5041"/>
        <v>0</v>
      </c>
      <c r="Z2174" s="31">
        <f t="shared" si="5042"/>
        <v>0</v>
      </c>
      <c r="AA2174" s="31">
        <f t="shared" si="5043"/>
        <v>0</v>
      </c>
      <c r="AB2174" s="31">
        <f t="shared" si="5044"/>
        <v>0</v>
      </c>
      <c r="AC2174" s="31">
        <f t="shared" si="4995"/>
        <v>5086.6400000000003</v>
      </c>
      <c r="AD2174" s="31">
        <f t="shared" si="4996"/>
        <v>0</v>
      </c>
      <c r="AE2174" s="31">
        <f t="shared" si="4997"/>
        <v>0</v>
      </c>
      <c r="AF2174" s="31">
        <f t="shared" si="5045"/>
        <v>0</v>
      </c>
      <c r="AG2174" s="31">
        <f t="shared" si="4998"/>
        <v>5086.6400000000003</v>
      </c>
      <c r="AH2174" s="31">
        <f t="shared" si="4999"/>
        <v>0</v>
      </c>
      <c r="AI2174" s="31">
        <f t="shared" si="5000"/>
        <v>0</v>
      </c>
      <c r="AJ2174" s="31">
        <f t="shared" si="5046"/>
        <v>0</v>
      </c>
      <c r="AK2174" s="31">
        <f t="shared" si="5047"/>
        <v>0</v>
      </c>
      <c r="AL2174" s="31">
        <f t="shared" si="5048"/>
        <v>0</v>
      </c>
      <c r="AM2174" s="31">
        <f t="shared" si="5049"/>
        <v>0</v>
      </c>
      <c r="AN2174" s="31">
        <f t="shared" si="5050"/>
        <v>0</v>
      </c>
      <c r="AO2174" s="31">
        <f t="shared" si="5051"/>
        <v>0</v>
      </c>
      <c r="AP2174" s="31">
        <f t="shared" si="5052"/>
        <v>0</v>
      </c>
      <c r="AQ2174" s="31">
        <f t="shared" si="5053"/>
        <v>0</v>
      </c>
      <c r="AR2174" s="31">
        <f t="shared" si="5054"/>
        <v>0</v>
      </c>
      <c r="AS2174" s="31">
        <f t="shared" si="4992"/>
        <v>5086.6400000000003</v>
      </c>
      <c r="AT2174" s="31">
        <f t="shared" si="4993"/>
        <v>0</v>
      </c>
      <c r="AU2174" s="31">
        <f t="shared" si="4994"/>
        <v>0</v>
      </c>
      <c r="AV2174" s="31">
        <f t="shared" si="5055"/>
        <v>0</v>
      </c>
      <c r="AW2174" s="32"/>
      <c r="AX2174" s="32"/>
      <c r="AY2174" s="1"/>
      <c r="AZ2174" s="1"/>
      <c r="BA2174" s="1"/>
      <c r="BB2174" s="1"/>
      <c r="BC2174" s="1"/>
      <c r="BD2174" s="1"/>
      <c r="BE2174" s="1"/>
    </row>
    <row r="2175" s="1" customFormat="1" ht="15">
      <c r="A2175" s="29" t="s">
        <v>893</v>
      </c>
      <c r="B2175" s="29" t="s">
        <v>27</v>
      </c>
      <c r="C2175" s="29" t="s">
        <v>29</v>
      </c>
      <c r="D2175" s="29" t="s">
        <v>57</v>
      </c>
      <c r="E2175" s="36"/>
      <c r="F2175" s="30" t="s">
        <v>58</v>
      </c>
      <c r="G2175" s="31"/>
      <c r="H2175" s="31"/>
      <c r="I2175" s="31"/>
      <c r="J2175" s="31"/>
      <c r="K2175" s="31"/>
      <c r="L2175" s="31"/>
      <c r="M2175" s="31"/>
      <c r="N2175" s="31"/>
      <c r="O2175" s="31"/>
      <c r="P2175" s="31">
        <f t="shared" si="5032"/>
        <v>0</v>
      </c>
      <c r="Q2175" s="31">
        <f t="shared" si="5033"/>
        <v>0</v>
      </c>
      <c r="R2175" s="31">
        <f t="shared" si="5034"/>
        <v>5086.6400000000003</v>
      </c>
      <c r="S2175" s="31">
        <f t="shared" si="5035"/>
        <v>0</v>
      </c>
      <c r="T2175" s="31">
        <f t="shared" si="5036"/>
        <v>0</v>
      </c>
      <c r="U2175" s="31">
        <f t="shared" si="5037"/>
        <v>0</v>
      </c>
      <c r="V2175" s="31">
        <f t="shared" si="5038"/>
        <v>0</v>
      </c>
      <c r="W2175" s="31">
        <f t="shared" si="5039"/>
        <v>0</v>
      </c>
      <c r="X2175" s="31">
        <f t="shared" si="5040"/>
        <v>0</v>
      </c>
      <c r="Y2175" s="31">
        <f t="shared" si="5041"/>
        <v>0</v>
      </c>
      <c r="Z2175" s="31">
        <f t="shared" si="5042"/>
        <v>0</v>
      </c>
      <c r="AA2175" s="31">
        <f t="shared" si="5043"/>
        <v>0</v>
      </c>
      <c r="AB2175" s="31">
        <f t="shared" si="5044"/>
        <v>0</v>
      </c>
      <c r="AC2175" s="31">
        <f t="shared" si="4995"/>
        <v>5086.6400000000003</v>
      </c>
      <c r="AD2175" s="31">
        <f t="shared" si="4996"/>
        <v>0</v>
      </c>
      <c r="AE2175" s="31">
        <f t="shared" si="4997"/>
        <v>0</v>
      </c>
      <c r="AF2175" s="31">
        <f t="shared" si="5045"/>
        <v>0</v>
      </c>
      <c r="AG2175" s="31">
        <f t="shared" si="4998"/>
        <v>5086.6400000000003</v>
      </c>
      <c r="AH2175" s="31">
        <f t="shared" si="4999"/>
        <v>0</v>
      </c>
      <c r="AI2175" s="31">
        <f t="shared" si="5000"/>
        <v>0</v>
      </c>
      <c r="AJ2175" s="31">
        <f t="shared" si="5046"/>
        <v>0</v>
      </c>
      <c r="AK2175" s="31">
        <f t="shared" si="5047"/>
        <v>0</v>
      </c>
      <c r="AL2175" s="31">
        <f t="shared" si="5048"/>
        <v>0</v>
      </c>
      <c r="AM2175" s="31">
        <f t="shared" si="5049"/>
        <v>0</v>
      </c>
      <c r="AN2175" s="31">
        <f t="shared" si="5050"/>
        <v>0</v>
      </c>
      <c r="AO2175" s="31">
        <f t="shared" si="5051"/>
        <v>0</v>
      </c>
      <c r="AP2175" s="31">
        <f t="shared" si="5052"/>
        <v>0</v>
      </c>
      <c r="AQ2175" s="31">
        <f t="shared" si="5053"/>
        <v>0</v>
      </c>
      <c r="AR2175" s="31">
        <f t="shared" si="5054"/>
        <v>0</v>
      </c>
      <c r="AS2175" s="31">
        <f t="shared" si="4992"/>
        <v>5086.6400000000003</v>
      </c>
      <c r="AT2175" s="31">
        <f t="shared" si="4993"/>
        <v>0</v>
      </c>
      <c r="AU2175" s="31">
        <f t="shared" si="4994"/>
        <v>0</v>
      </c>
      <c r="AV2175" s="31">
        <f t="shared" si="5055"/>
        <v>0</v>
      </c>
      <c r="AW2175" s="32"/>
      <c r="AX2175" s="32"/>
      <c r="AY2175" s="1"/>
      <c r="AZ2175" s="1"/>
      <c r="BA2175" s="1"/>
      <c r="BB2175" s="1"/>
      <c r="BC2175" s="1"/>
      <c r="BD2175" s="1"/>
      <c r="BE2175" s="1"/>
    </row>
    <row r="2176" s="1" customFormat="1" ht="60">
      <c r="A2176" s="29" t="s">
        <v>893</v>
      </c>
      <c r="B2176" s="29" t="s">
        <v>27</v>
      </c>
      <c r="C2176" s="29" t="s">
        <v>29</v>
      </c>
      <c r="D2176" s="29" t="s">
        <v>751</v>
      </c>
      <c r="E2176" s="36"/>
      <c r="F2176" s="30" t="s">
        <v>752</v>
      </c>
      <c r="G2176" s="31"/>
      <c r="H2176" s="31"/>
      <c r="I2176" s="31"/>
      <c r="J2176" s="31"/>
      <c r="K2176" s="31"/>
      <c r="L2176" s="31"/>
      <c r="M2176" s="31"/>
      <c r="N2176" s="31"/>
      <c r="O2176" s="31"/>
      <c r="P2176" s="31">
        <f t="shared" si="5032"/>
        <v>0</v>
      </c>
      <c r="Q2176" s="31">
        <f t="shared" si="5033"/>
        <v>0</v>
      </c>
      <c r="R2176" s="31">
        <f t="shared" si="5034"/>
        <v>5086.6400000000003</v>
      </c>
      <c r="S2176" s="31">
        <f t="shared" si="5035"/>
        <v>0</v>
      </c>
      <c r="T2176" s="31">
        <f t="shared" si="5036"/>
        <v>0</v>
      </c>
      <c r="U2176" s="31">
        <f t="shared" si="5037"/>
        <v>0</v>
      </c>
      <c r="V2176" s="31">
        <f t="shared" si="5038"/>
        <v>0</v>
      </c>
      <c r="W2176" s="31">
        <f t="shared" si="5039"/>
        <v>0</v>
      </c>
      <c r="X2176" s="31">
        <f t="shared" si="5040"/>
        <v>0</v>
      </c>
      <c r="Y2176" s="31">
        <f t="shared" si="5041"/>
        <v>0</v>
      </c>
      <c r="Z2176" s="31">
        <f t="shared" si="5042"/>
        <v>0</v>
      </c>
      <c r="AA2176" s="31">
        <f t="shared" si="5043"/>
        <v>0</v>
      </c>
      <c r="AB2176" s="31">
        <f t="shared" si="5044"/>
        <v>0</v>
      </c>
      <c r="AC2176" s="31">
        <f t="shared" si="4995"/>
        <v>5086.6400000000003</v>
      </c>
      <c r="AD2176" s="31">
        <f t="shared" si="4996"/>
        <v>0</v>
      </c>
      <c r="AE2176" s="31">
        <f t="shared" si="4997"/>
        <v>0</v>
      </c>
      <c r="AF2176" s="31">
        <f t="shared" si="5045"/>
        <v>0</v>
      </c>
      <c r="AG2176" s="31">
        <f t="shared" si="4998"/>
        <v>5086.6400000000003</v>
      </c>
      <c r="AH2176" s="31">
        <f t="shared" si="4999"/>
        <v>0</v>
      </c>
      <c r="AI2176" s="31">
        <f t="shared" si="5000"/>
        <v>0</v>
      </c>
      <c r="AJ2176" s="31">
        <f t="shared" si="5046"/>
        <v>0</v>
      </c>
      <c r="AK2176" s="31">
        <f t="shared" si="5047"/>
        <v>0</v>
      </c>
      <c r="AL2176" s="31">
        <f t="shared" si="5048"/>
        <v>0</v>
      </c>
      <c r="AM2176" s="31">
        <f t="shared" si="5049"/>
        <v>0</v>
      </c>
      <c r="AN2176" s="31">
        <f t="shared" si="5050"/>
        <v>0</v>
      </c>
      <c r="AO2176" s="31">
        <f t="shared" si="5051"/>
        <v>0</v>
      </c>
      <c r="AP2176" s="31">
        <f t="shared" si="5052"/>
        <v>0</v>
      </c>
      <c r="AQ2176" s="31">
        <f t="shared" si="5053"/>
        <v>0</v>
      </c>
      <c r="AR2176" s="31">
        <f t="shared" si="5054"/>
        <v>0</v>
      </c>
      <c r="AS2176" s="31">
        <f t="shared" si="4992"/>
        <v>5086.6400000000003</v>
      </c>
      <c r="AT2176" s="31">
        <f t="shared" si="4993"/>
        <v>0</v>
      </c>
      <c r="AU2176" s="31">
        <f t="shared" si="4994"/>
        <v>0</v>
      </c>
      <c r="AV2176" s="31">
        <f t="shared" si="5055"/>
        <v>0</v>
      </c>
      <c r="AW2176" s="32"/>
      <c r="AX2176" s="32"/>
      <c r="AY2176" s="1"/>
      <c r="AZ2176" s="1"/>
      <c r="BA2176" s="1"/>
      <c r="BB2176" s="1"/>
      <c r="BC2176" s="1"/>
      <c r="BD2176" s="1"/>
      <c r="BE2176" s="1"/>
    </row>
    <row r="2177" s="1" customFormat="1" ht="30">
      <c r="A2177" s="29" t="s">
        <v>893</v>
      </c>
      <c r="B2177" s="29" t="s">
        <v>27</v>
      </c>
      <c r="C2177" s="29" t="s">
        <v>29</v>
      </c>
      <c r="D2177" s="29" t="s">
        <v>751</v>
      </c>
      <c r="E2177" s="15" t="s">
        <v>39</v>
      </c>
      <c r="F2177" s="30" t="s">
        <v>40</v>
      </c>
      <c r="G2177" s="31"/>
      <c r="H2177" s="31"/>
      <c r="I2177" s="31"/>
      <c r="J2177" s="31"/>
      <c r="K2177" s="31"/>
      <c r="L2177" s="31"/>
      <c r="M2177" s="31"/>
      <c r="N2177" s="31"/>
      <c r="O2177" s="31"/>
      <c r="P2177" s="31"/>
      <c r="Q2177" s="31"/>
      <c r="R2177" s="31">
        <v>5086.6400000000003</v>
      </c>
      <c r="S2177" s="31"/>
      <c r="T2177" s="31"/>
      <c r="U2177" s="31"/>
      <c r="V2177" s="31"/>
      <c r="W2177" s="31"/>
      <c r="X2177" s="31"/>
      <c r="Y2177" s="31"/>
      <c r="Z2177" s="31"/>
      <c r="AA2177" s="31"/>
      <c r="AB2177" s="31"/>
      <c r="AC2177" s="31">
        <f t="shared" si="4995"/>
        <v>5086.6400000000003</v>
      </c>
      <c r="AD2177" s="31">
        <f t="shared" si="4996"/>
        <v>0</v>
      </c>
      <c r="AE2177" s="31">
        <f t="shared" si="4997"/>
        <v>0</v>
      </c>
      <c r="AF2177" s="31"/>
      <c r="AG2177" s="31">
        <f t="shared" si="4998"/>
        <v>5086.6400000000003</v>
      </c>
      <c r="AH2177" s="31">
        <f t="shared" si="4999"/>
        <v>0</v>
      </c>
      <c r="AI2177" s="31">
        <f t="shared" si="5000"/>
        <v>0</v>
      </c>
      <c r="AJ2177" s="31"/>
      <c r="AK2177" s="31"/>
      <c r="AL2177" s="31"/>
      <c r="AM2177" s="31"/>
      <c r="AN2177" s="31"/>
      <c r="AO2177" s="31"/>
      <c r="AP2177" s="31"/>
      <c r="AQ2177" s="31"/>
      <c r="AR2177" s="31"/>
      <c r="AS2177" s="31">
        <f t="shared" si="4992"/>
        <v>5086.6400000000003</v>
      </c>
      <c r="AT2177" s="31">
        <f t="shared" si="4993"/>
        <v>0</v>
      </c>
      <c r="AU2177" s="31">
        <f t="shared" si="4994"/>
        <v>0</v>
      </c>
      <c r="AV2177" s="31"/>
      <c r="AW2177" s="32"/>
      <c r="AX2177" s="32"/>
      <c r="AY2177" s="1"/>
      <c r="AZ2177" s="1"/>
      <c r="BA2177" s="1"/>
      <c r="BB2177" s="1"/>
      <c r="BC2177" s="1"/>
      <c r="BD2177" s="1"/>
      <c r="BE2177" s="1"/>
    </row>
    <row r="2178" s="19" customFormat="1" ht="30">
      <c r="A2178" s="20" t="s">
        <v>893</v>
      </c>
      <c r="B2178" s="20" t="s">
        <v>63</v>
      </c>
      <c r="C2178" s="20"/>
      <c r="D2178" s="20"/>
      <c r="E2178" s="34"/>
      <c r="F2178" s="21" t="s">
        <v>143</v>
      </c>
      <c r="G2178" s="22">
        <f t="shared" ref="G2178:G2180" si="5056">G2179</f>
        <v>6486.5</v>
      </c>
      <c r="H2178" s="22">
        <f t="shared" ref="H2178:H2180" si="5057">H2179</f>
        <v>6572.5</v>
      </c>
      <c r="I2178" s="22">
        <f t="shared" ref="I2178:I2180" si="5058">I2179</f>
        <v>6572.5</v>
      </c>
      <c r="J2178" s="22">
        <f t="shared" ref="J2178:J2180" si="5059">J2179</f>
        <v>0</v>
      </c>
      <c r="K2178" s="22">
        <f t="shared" ref="K2178:K2180" si="5060">K2179</f>
        <v>0</v>
      </c>
      <c r="L2178" s="22">
        <f t="shared" ref="L2178:L2180" si="5061">L2179</f>
        <v>0</v>
      </c>
      <c r="M2178" s="22">
        <f t="shared" si="5029"/>
        <v>6486.5</v>
      </c>
      <c r="N2178" s="22">
        <f t="shared" si="5030"/>
        <v>6572.5</v>
      </c>
      <c r="O2178" s="22">
        <f t="shared" si="5031"/>
        <v>6572.5</v>
      </c>
      <c r="P2178" s="22">
        <f t="shared" si="5032"/>
        <v>0</v>
      </c>
      <c r="Q2178" s="22">
        <f t="shared" si="5033"/>
        <v>0</v>
      </c>
      <c r="R2178" s="22">
        <f t="shared" si="5034"/>
        <v>0</v>
      </c>
      <c r="S2178" s="22">
        <f t="shared" si="5035"/>
        <v>0</v>
      </c>
      <c r="T2178" s="22">
        <f t="shared" si="5036"/>
        <v>0</v>
      </c>
      <c r="U2178" s="22">
        <f t="shared" si="5037"/>
        <v>0</v>
      </c>
      <c r="V2178" s="22">
        <f t="shared" si="5038"/>
        <v>0</v>
      </c>
      <c r="W2178" s="22">
        <f t="shared" si="5039"/>
        <v>0</v>
      </c>
      <c r="X2178" s="22">
        <f t="shared" si="5040"/>
        <v>0</v>
      </c>
      <c r="Y2178" s="22">
        <f t="shared" si="5041"/>
        <v>0</v>
      </c>
      <c r="Z2178" s="22">
        <f t="shared" si="5042"/>
        <v>0</v>
      </c>
      <c r="AA2178" s="22">
        <f t="shared" si="5043"/>
        <v>0</v>
      </c>
      <c r="AB2178" s="22">
        <f t="shared" si="5044"/>
        <v>0</v>
      </c>
      <c r="AC2178" s="22">
        <f t="shared" si="4995"/>
        <v>6486.5</v>
      </c>
      <c r="AD2178" s="22">
        <f t="shared" si="4996"/>
        <v>6572.5</v>
      </c>
      <c r="AE2178" s="22">
        <f t="shared" si="4997"/>
        <v>6572.5</v>
      </c>
      <c r="AF2178" s="22">
        <f t="shared" si="5045"/>
        <v>0</v>
      </c>
      <c r="AG2178" s="22">
        <f t="shared" si="4998"/>
        <v>6486.5</v>
      </c>
      <c r="AH2178" s="22">
        <f t="shared" si="4999"/>
        <v>6572.5</v>
      </c>
      <c r="AI2178" s="22">
        <f t="shared" si="5000"/>
        <v>6572.5</v>
      </c>
      <c r="AJ2178" s="22">
        <f t="shared" si="5046"/>
        <v>0</v>
      </c>
      <c r="AK2178" s="22">
        <f t="shared" si="5047"/>
        <v>0</v>
      </c>
      <c r="AL2178" s="22">
        <f t="shared" si="5048"/>
        <v>0</v>
      </c>
      <c r="AM2178" s="22">
        <f t="shared" si="5049"/>
        <v>0</v>
      </c>
      <c r="AN2178" s="22">
        <f t="shared" si="5050"/>
        <v>0</v>
      </c>
      <c r="AO2178" s="22">
        <f t="shared" si="5051"/>
        <v>0</v>
      </c>
      <c r="AP2178" s="22">
        <f t="shared" si="5052"/>
        <v>0</v>
      </c>
      <c r="AQ2178" s="22">
        <f t="shared" si="5053"/>
        <v>0</v>
      </c>
      <c r="AR2178" s="22">
        <f t="shared" si="5054"/>
        <v>0</v>
      </c>
      <c r="AS2178" s="22">
        <f t="shared" si="4992"/>
        <v>6486.5</v>
      </c>
      <c r="AT2178" s="22">
        <f t="shared" si="4993"/>
        <v>6572.5</v>
      </c>
      <c r="AU2178" s="22">
        <f t="shared" si="4994"/>
        <v>6572.5</v>
      </c>
      <c r="AV2178" s="22">
        <f t="shared" si="5055"/>
        <v>0</v>
      </c>
      <c r="AW2178" s="23"/>
      <c r="AX2178" s="23"/>
      <c r="AY2178" s="19"/>
      <c r="AZ2178" s="19"/>
      <c r="BA2178" s="19"/>
      <c r="BB2178" s="19"/>
      <c r="BC2178" s="19"/>
      <c r="BD2178" s="19"/>
      <c r="BE2178" s="19"/>
    </row>
    <row r="2179" s="24" customFormat="1" ht="30">
      <c r="A2179" s="25" t="s">
        <v>893</v>
      </c>
      <c r="B2179" s="25" t="s">
        <v>63</v>
      </c>
      <c r="C2179" s="25" t="s">
        <v>144</v>
      </c>
      <c r="D2179" s="25"/>
      <c r="E2179" s="35"/>
      <c r="F2179" s="26" t="s">
        <v>145</v>
      </c>
      <c r="G2179" s="27">
        <f t="shared" si="5056"/>
        <v>6486.5</v>
      </c>
      <c r="H2179" s="27">
        <f t="shared" si="5057"/>
        <v>6572.5</v>
      </c>
      <c r="I2179" s="27">
        <f t="shared" si="5058"/>
        <v>6572.5</v>
      </c>
      <c r="J2179" s="27">
        <f t="shared" si="5059"/>
        <v>0</v>
      </c>
      <c r="K2179" s="27">
        <f t="shared" si="5060"/>
        <v>0</v>
      </c>
      <c r="L2179" s="27">
        <f t="shared" si="5061"/>
        <v>0</v>
      </c>
      <c r="M2179" s="27">
        <f t="shared" si="5029"/>
        <v>6486.5</v>
      </c>
      <c r="N2179" s="27">
        <f t="shared" si="5030"/>
        <v>6572.5</v>
      </c>
      <c r="O2179" s="27">
        <f t="shared" si="5031"/>
        <v>6572.5</v>
      </c>
      <c r="P2179" s="27">
        <f t="shared" si="5032"/>
        <v>0</v>
      </c>
      <c r="Q2179" s="27">
        <f t="shared" si="5033"/>
        <v>0</v>
      </c>
      <c r="R2179" s="27">
        <f t="shared" si="5034"/>
        <v>0</v>
      </c>
      <c r="S2179" s="27">
        <f t="shared" si="5035"/>
        <v>0</v>
      </c>
      <c r="T2179" s="27">
        <f t="shared" si="5036"/>
        <v>0</v>
      </c>
      <c r="U2179" s="27">
        <f t="shared" si="5037"/>
        <v>0</v>
      </c>
      <c r="V2179" s="27">
        <f t="shared" si="5038"/>
        <v>0</v>
      </c>
      <c r="W2179" s="27">
        <f t="shared" si="5039"/>
        <v>0</v>
      </c>
      <c r="X2179" s="27">
        <f t="shared" si="5040"/>
        <v>0</v>
      </c>
      <c r="Y2179" s="27">
        <f t="shared" si="5041"/>
        <v>0</v>
      </c>
      <c r="Z2179" s="27">
        <f t="shared" si="5042"/>
        <v>0</v>
      </c>
      <c r="AA2179" s="27">
        <f t="shared" si="5043"/>
        <v>0</v>
      </c>
      <c r="AB2179" s="27">
        <f t="shared" si="5044"/>
        <v>0</v>
      </c>
      <c r="AC2179" s="27">
        <f t="shared" si="4995"/>
        <v>6486.5</v>
      </c>
      <c r="AD2179" s="27">
        <f t="shared" si="4996"/>
        <v>6572.5</v>
      </c>
      <c r="AE2179" s="27">
        <f t="shared" si="4997"/>
        <v>6572.5</v>
      </c>
      <c r="AF2179" s="27">
        <f t="shared" si="5045"/>
        <v>0</v>
      </c>
      <c r="AG2179" s="27">
        <f t="shared" si="4998"/>
        <v>6486.5</v>
      </c>
      <c r="AH2179" s="27">
        <f t="shared" si="4999"/>
        <v>6572.5</v>
      </c>
      <c r="AI2179" s="27">
        <f t="shared" si="5000"/>
        <v>6572.5</v>
      </c>
      <c r="AJ2179" s="27">
        <f t="shared" si="5046"/>
        <v>0</v>
      </c>
      <c r="AK2179" s="27">
        <f t="shared" si="5047"/>
        <v>0</v>
      </c>
      <c r="AL2179" s="27">
        <f t="shared" si="5048"/>
        <v>0</v>
      </c>
      <c r="AM2179" s="27">
        <f t="shared" si="5049"/>
        <v>0</v>
      </c>
      <c r="AN2179" s="27">
        <f t="shared" si="5050"/>
        <v>0</v>
      </c>
      <c r="AO2179" s="27">
        <f t="shared" si="5051"/>
        <v>0</v>
      </c>
      <c r="AP2179" s="27">
        <f t="shared" si="5052"/>
        <v>0</v>
      </c>
      <c r="AQ2179" s="27">
        <f t="shared" si="5053"/>
        <v>0</v>
      </c>
      <c r="AR2179" s="27">
        <f t="shared" si="5054"/>
        <v>0</v>
      </c>
      <c r="AS2179" s="27">
        <f t="shared" si="4992"/>
        <v>6486.5</v>
      </c>
      <c r="AT2179" s="27">
        <f t="shared" si="4993"/>
        <v>6572.5</v>
      </c>
      <c r="AU2179" s="27">
        <f t="shared" si="4994"/>
        <v>6572.5</v>
      </c>
      <c r="AV2179" s="27">
        <f t="shared" si="5055"/>
        <v>0</v>
      </c>
      <c r="AW2179" s="28"/>
      <c r="AX2179" s="28"/>
      <c r="AY2179" s="24"/>
      <c r="AZ2179" s="24"/>
      <c r="BA2179" s="24"/>
      <c r="BB2179" s="24"/>
      <c r="BC2179" s="24"/>
      <c r="BD2179" s="24"/>
      <c r="BE2179" s="24"/>
    </row>
    <row r="2180" ht="30">
      <c r="A2180" s="29" t="s">
        <v>893</v>
      </c>
      <c r="B2180" s="29" t="s">
        <v>63</v>
      </c>
      <c r="C2180" s="29" t="s">
        <v>144</v>
      </c>
      <c r="D2180" s="29" t="s">
        <v>55</v>
      </c>
      <c r="E2180" s="36"/>
      <c r="F2180" s="30" t="s">
        <v>56</v>
      </c>
      <c r="G2180" s="31">
        <f t="shared" si="5056"/>
        <v>6486.5</v>
      </c>
      <c r="H2180" s="31">
        <f t="shared" si="5057"/>
        <v>6572.5</v>
      </c>
      <c r="I2180" s="31">
        <f t="shared" si="5058"/>
        <v>6572.5</v>
      </c>
      <c r="J2180" s="31">
        <f t="shared" si="5059"/>
        <v>0</v>
      </c>
      <c r="K2180" s="31">
        <f t="shared" si="5060"/>
        <v>0</v>
      </c>
      <c r="L2180" s="31">
        <f t="shared" si="5061"/>
        <v>0</v>
      </c>
      <c r="M2180" s="31">
        <f t="shared" si="5029"/>
        <v>6486.5</v>
      </c>
      <c r="N2180" s="31">
        <f t="shared" si="5030"/>
        <v>6572.5</v>
      </c>
      <c r="O2180" s="31">
        <f t="shared" si="5031"/>
        <v>6572.5</v>
      </c>
      <c r="P2180" s="31">
        <f t="shared" si="5032"/>
        <v>0</v>
      </c>
      <c r="Q2180" s="31">
        <f t="shared" si="5033"/>
        <v>0</v>
      </c>
      <c r="R2180" s="31">
        <f t="shared" si="5034"/>
        <v>0</v>
      </c>
      <c r="S2180" s="31">
        <f t="shared" si="5035"/>
        <v>0</v>
      </c>
      <c r="T2180" s="31">
        <f t="shared" si="5036"/>
        <v>0</v>
      </c>
      <c r="U2180" s="31">
        <f t="shared" si="5037"/>
        <v>0</v>
      </c>
      <c r="V2180" s="31">
        <f t="shared" si="5038"/>
        <v>0</v>
      </c>
      <c r="W2180" s="31">
        <f t="shared" si="5039"/>
        <v>0</v>
      </c>
      <c r="X2180" s="31">
        <f t="shared" si="5040"/>
        <v>0</v>
      </c>
      <c r="Y2180" s="31">
        <f t="shared" si="5041"/>
        <v>0</v>
      </c>
      <c r="Z2180" s="31">
        <f t="shared" si="5042"/>
        <v>0</v>
      </c>
      <c r="AA2180" s="31">
        <f t="shared" si="5043"/>
        <v>0</v>
      </c>
      <c r="AB2180" s="31">
        <f t="shared" si="5044"/>
        <v>0</v>
      </c>
      <c r="AC2180" s="31">
        <f t="shared" si="4995"/>
        <v>6486.5</v>
      </c>
      <c r="AD2180" s="31">
        <f t="shared" si="4996"/>
        <v>6572.5</v>
      </c>
      <c r="AE2180" s="31">
        <f t="shared" si="4997"/>
        <v>6572.5</v>
      </c>
      <c r="AF2180" s="31">
        <f t="shared" si="5045"/>
        <v>0</v>
      </c>
      <c r="AG2180" s="31">
        <f t="shared" si="4998"/>
        <v>6486.5</v>
      </c>
      <c r="AH2180" s="31">
        <f t="shared" si="4999"/>
        <v>6572.5</v>
      </c>
      <c r="AI2180" s="31">
        <f t="shared" si="5000"/>
        <v>6572.5</v>
      </c>
      <c r="AJ2180" s="31">
        <f t="shared" si="5046"/>
        <v>0</v>
      </c>
      <c r="AK2180" s="31">
        <f t="shared" si="5047"/>
        <v>0</v>
      </c>
      <c r="AL2180" s="31">
        <f t="shared" si="5048"/>
        <v>0</v>
      </c>
      <c r="AM2180" s="31">
        <f t="shared" si="5049"/>
        <v>0</v>
      </c>
      <c r="AN2180" s="31">
        <f t="shared" si="5050"/>
        <v>0</v>
      </c>
      <c r="AO2180" s="31">
        <f t="shared" si="5051"/>
        <v>0</v>
      </c>
      <c r="AP2180" s="31">
        <f t="shared" si="5052"/>
        <v>0</v>
      </c>
      <c r="AQ2180" s="31">
        <f t="shared" si="5053"/>
        <v>0</v>
      </c>
      <c r="AR2180" s="31">
        <f t="shared" si="5054"/>
        <v>0</v>
      </c>
      <c r="AS2180" s="31">
        <f t="shared" si="4992"/>
        <v>6486.5</v>
      </c>
      <c r="AT2180" s="31">
        <f t="shared" si="4993"/>
        <v>6572.5</v>
      </c>
      <c r="AU2180" s="31">
        <f t="shared" si="4994"/>
        <v>6572.5</v>
      </c>
      <c r="AV2180" s="31">
        <f t="shared" si="5055"/>
        <v>0</v>
      </c>
      <c r="AW2180" s="32"/>
      <c r="AX2180" s="32"/>
      <c r="AY2180" s="1"/>
      <c r="AZ2180" s="1"/>
      <c r="BA2180" s="1"/>
      <c r="BB2180" s="1"/>
      <c r="BC2180" s="1"/>
      <c r="BD2180" s="1"/>
      <c r="BE2180" s="1"/>
    </row>
    <row r="2181" ht="15">
      <c r="A2181" s="29" t="s">
        <v>893</v>
      </c>
      <c r="B2181" s="29" t="s">
        <v>63</v>
      </c>
      <c r="C2181" s="29" t="s">
        <v>144</v>
      </c>
      <c r="D2181" s="29" t="s">
        <v>57</v>
      </c>
      <c r="E2181" s="36"/>
      <c r="F2181" s="30" t="s">
        <v>58</v>
      </c>
      <c r="G2181" s="31">
        <f>G2182+G2184</f>
        <v>6486.5</v>
      </c>
      <c r="H2181" s="31">
        <f>H2182+H2184</f>
        <v>6572.5</v>
      </c>
      <c r="I2181" s="31">
        <f>I2182+I2184</f>
        <v>6572.5</v>
      </c>
      <c r="J2181" s="31">
        <f>J2182+J2184</f>
        <v>0</v>
      </c>
      <c r="K2181" s="31">
        <f>K2182+K2184</f>
        <v>0</v>
      </c>
      <c r="L2181" s="31">
        <f>L2182+L2184</f>
        <v>0</v>
      </c>
      <c r="M2181" s="31">
        <f t="shared" si="5029"/>
        <v>6486.5</v>
      </c>
      <c r="N2181" s="31">
        <f t="shared" si="5030"/>
        <v>6572.5</v>
      </c>
      <c r="O2181" s="31">
        <f t="shared" si="5031"/>
        <v>6572.5</v>
      </c>
      <c r="P2181" s="31">
        <f>P2182+P2184</f>
        <v>0</v>
      </c>
      <c r="Q2181" s="31">
        <f>Q2182+Q2184</f>
        <v>0</v>
      </c>
      <c r="R2181" s="31">
        <f>R2182+R2184</f>
        <v>0</v>
      </c>
      <c r="S2181" s="31">
        <f>S2182+S2184</f>
        <v>0</v>
      </c>
      <c r="T2181" s="31">
        <f>T2182+T2184</f>
        <v>0</v>
      </c>
      <c r="U2181" s="31">
        <f>U2182+U2184</f>
        <v>0</v>
      </c>
      <c r="V2181" s="31">
        <f>V2182+V2184</f>
        <v>0</v>
      </c>
      <c r="W2181" s="31">
        <f>W2182+W2184</f>
        <v>0</v>
      </c>
      <c r="X2181" s="31">
        <f>X2182+X2184</f>
        <v>0</v>
      </c>
      <c r="Y2181" s="31">
        <f>Y2182+Y2184</f>
        <v>0</v>
      </c>
      <c r="Z2181" s="31">
        <f>Z2182+Z2184</f>
        <v>0</v>
      </c>
      <c r="AA2181" s="31">
        <f>AA2182+AA2184</f>
        <v>0</v>
      </c>
      <c r="AB2181" s="31">
        <f>AB2182+AB2184</f>
        <v>0</v>
      </c>
      <c r="AC2181" s="31">
        <f t="shared" si="4995"/>
        <v>6486.5</v>
      </c>
      <c r="AD2181" s="31">
        <f t="shared" si="4996"/>
        <v>6572.5</v>
      </c>
      <c r="AE2181" s="31">
        <f t="shared" si="4997"/>
        <v>6572.5</v>
      </c>
      <c r="AF2181" s="31">
        <f>AF2182+AF2184</f>
        <v>0</v>
      </c>
      <c r="AG2181" s="31">
        <f t="shared" si="4998"/>
        <v>6486.5</v>
      </c>
      <c r="AH2181" s="31">
        <f t="shared" si="4999"/>
        <v>6572.5</v>
      </c>
      <c r="AI2181" s="31">
        <f t="shared" si="5000"/>
        <v>6572.5</v>
      </c>
      <c r="AJ2181" s="31">
        <f>AJ2182+AJ2184</f>
        <v>0</v>
      </c>
      <c r="AK2181" s="31">
        <f>AK2182+AK2184</f>
        <v>0</v>
      </c>
      <c r="AL2181" s="31">
        <f>AL2182+AL2184</f>
        <v>0</v>
      </c>
      <c r="AM2181" s="31">
        <f>AM2182+AM2184</f>
        <v>0</v>
      </c>
      <c r="AN2181" s="31">
        <f>AN2182+AN2184</f>
        <v>0</v>
      </c>
      <c r="AO2181" s="31">
        <f>AO2182+AO2184</f>
        <v>0</v>
      </c>
      <c r="AP2181" s="31">
        <f>AP2182+AP2184</f>
        <v>0</v>
      </c>
      <c r="AQ2181" s="31">
        <f>AQ2182+AQ2184</f>
        <v>0</v>
      </c>
      <c r="AR2181" s="31">
        <f>AR2182+AR2184</f>
        <v>0</v>
      </c>
      <c r="AS2181" s="31">
        <f t="shared" si="4992"/>
        <v>6486.5</v>
      </c>
      <c r="AT2181" s="31">
        <f t="shared" si="4993"/>
        <v>6572.5</v>
      </c>
      <c r="AU2181" s="31">
        <f t="shared" si="4994"/>
        <v>6572.5</v>
      </c>
      <c r="AV2181" s="31">
        <f>AV2182+AV2184</f>
        <v>0</v>
      </c>
      <c r="AW2181" s="32"/>
      <c r="AX2181" s="32"/>
      <c r="AY2181" s="1"/>
      <c r="AZ2181" s="1"/>
      <c r="BA2181" s="1"/>
      <c r="BB2181" s="1"/>
      <c r="BC2181" s="1"/>
      <c r="BD2181" s="1"/>
      <c r="BE2181" s="1"/>
    </row>
    <row r="2182" ht="30">
      <c r="A2182" s="29" t="s">
        <v>893</v>
      </c>
      <c r="B2182" s="29" t="s">
        <v>63</v>
      </c>
      <c r="C2182" s="29" t="s">
        <v>144</v>
      </c>
      <c r="D2182" s="29" t="s">
        <v>146</v>
      </c>
      <c r="E2182" s="36"/>
      <c r="F2182" s="30" t="s">
        <v>147</v>
      </c>
      <c r="G2182" s="31">
        <f>G2183</f>
        <v>2008.3</v>
      </c>
      <c r="H2182" s="31">
        <f>H2183</f>
        <v>2008.3</v>
      </c>
      <c r="I2182" s="31">
        <f>I2183</f>
        <v>2008.3</v>
      </c>
      <c r="J2182" s="31">
        <f>J2183</f>
        <v>0</v>
      </c>
      <c r="K2182" s="31">
        <f>K2183</f>
        <v>0</v>
      </c>
      <c r="L2182" s="31">
        <f>L2183</f>
        <v>0</v>
      </c>
      <c r="M2182" s="31">
        <f t="shared" si="5029"/>
        <v>2008.3</v>
      </c>
      <c r="N2182" s="31">
        <f t="shared" si="5030"/>
        <v>2008.3</v>
      </c>
      <c r="O2182" s="31">
        <f t="shared" si="5031"/>
        <v>2008.3</v>
      </c>
      <c r="P2182" s="31">
        <f>P2183</f>
        <v>0</v>
      </c>
      <c r="Q2182" s="31">
        <f>Q2183</f>
        <v>0</v>
      </c>
      <c r="R2182" s="31">
        <f>R2183</f>
        <v>0</v>
      </c>
      <c r="S2182" s="31">
        <f>S2183</f>
        <v>0</v>
      </c>
      <c r="T2182" s="31">
        <f>T2183</f>
        <v>0</v>
      </c>
      <c r="U2182" s="31">
        <f>U2183</f>
        <v>0</v>
      </c>
      <c r="V2182" s="31">
        <f>V2183</f>
        <v>0</v>
      </c>
      <c r="W2182" s="31">
        <f>W2183</f>
        <v>0</v>
      </c>
      <c r="X2182" s="31">
        <f>X2183</f>
        <v>0</v>
      </c>
      <c r="Y2182" s="31">
        <f>Y2183</f>
        <v>0</v>
      </c>
      <c r="Z2182" s="31">
        <f>Z2183</f>
        <v>0</v>
      </c>
      <c r="AA2182" s="31">
        <f>AA2183</f>
        <v>0</v>
      </c>
      <c r="AB2182" s="31">
        <f>AB2183</f>
        <v>0</v>
      </c>
      <c r="AC2182" s="31">
        <f t="shared" si="4995"/>
        <v>2008.3</v>
      </c>
      <c r="AD2182" s="31">
        <f t="shared" si="4996"/>
        <v>2008.3</v>
      </c>
      <c r="AE2182" s="31">
        <f t="shared" si="4997"/>
        <v>2008.3</v>
      </c>
      <c r="AF2182" s="31">
        <f>AF2183</f>
        <v>0</v>
      </c>
      <c r="AG2182" s="31">
        <f t="shared" si="4998"/>
        <v>2008.3</v>
      </c>
      <c r="AH2182" s="31">
        <f t="shared" si="4999"/>
        <v>2008.3</v>
      </c>
      <c r="AI2182" s="31">
        <f t="shared" si="5000"/>
        <v>2008.3</v>
      </c>
      <c r="AJ2182" s="31">
        <f>AJ2183</f>
        <v>0</v>
      </c>
      <c r="AK2182" s="31">
        <f>AK2183</f>
        <v>0</v>
      </c>
      <c r="AL2182" s="31">
        <f>AL2183</f>
        <v>0</v>
      </c>
      <c r="AM2182" s="31">
        <f>AM2183</f>
        <v>0</v>
      </c>
      <c r="AN2182" s="31">
        <f>AN2183</f>
        <v>0</v>
      </c>
      <c r="AO2182" s="31">
        <f>AO2183</f>
        <v>0</v>
      </c>
      <c r="AP2182" s="31">
        <f>AP2183</f>
        <v>0</v>
      </c>
      <c r="AQ2182" s="31">
        <f>AQ2183</f>
        <v>0</v>
      </c>
      <c r="AR2182" s="31">
        <f>AR2183</f>
        <v>0</v>
      </c>
      <c r="AS2182" s="31">
        <f t="shared" si="4992"/>
        <v>2008.3</v>
      </c>
      <c r="AT2182" s="31">
        <f t="shared" si="4993"/>
        <v>2008.3</v>
      </c>
      <c r="AU2182" s="31">
        <f t="shared" si="4994"/>
        <v>2008.3</v>
      </c>
      <c r="AV2182" s="31">
        <f>AV2183</f>
        <v>0</v>
      </c>
      <c r="AW2182" s="32"/>
      <c r="AX2182" s="32"/>
      <c r="AY2182" s="1"/>
      <c r="AZ2182" s="1"/>
      <c r="BA2182" s="1"/>
      <c r="BB2182" s="1"/>
      <c r="BC2182" s="1"/>
      <c r="BD2182" s="1"/>
      <c r="BE2182" s="1"/>
    </row>
    <row r="2183" ht="30">
      <c r="A2183" s="29" t="s">
        <v>893</v>
      </c>
      <c r="B2183" s="29" t="s">
        <v>63</v>
      </c>
      <c r="C2183" s="29" t="s">
        <v>144</v>
      </c>
      <c r="D2183" s="29" t="s">
        <v>146</v>
      </c>
      <c r="E2183" s="29" t="s">
        <v>39</v>
      </c>
      <c r="F2183" s="30" t="s">
        <v>40</v>
      </c>
      <c r="G2183" s="31">
        <v>2008.3</v>
      </c>
      <c r="H2183" s="31">
        <v>2008.3</v>
      </c>
      <c r="I2183" s="31">
        <v>2008.3</v>
      </c>
      <c r="J2183" s="31"/>
      <c r="K2183" s="31"/>
      <c r="L2183" s="31"/>
      <c r="M2183" s="31">
        <f t="shared" si="5029"/>
        <v>2008.3</v>
      </c>
      <c r="N2183" s="31">
        <f t="shared" si="5030"/>
        <v>2008.3</v>
      </c>
      <c r="O2183" s="31">
        <f t="shared" si="5031"/>
        <v>2008.3</v>
      </c>
      <c r="P2183" s="31"/>
      <c r="Q2183" s="31"/>
      <c r="R2183" s="31"/>
      <c r="S2183" s="31"/>
      <c r="T2183" s="31"/>
      <c r="U2183" s="31"/>
      <c r="V2183" s="31"/>
      <c r="W2183" s="31"/>
      <c r="X2183" s="31"/>
      <c r="Y2183" s="31"/>
      <c r="Z2183" s="31"/>
      <c r="AA2183" s="31"/>
      <c r="AB2183" s="31"/>
      <c r="AC2183" s="31">
        <f t="shared" si="4995"/>
        <v>2008.3</v>
      </c>
      <c r="AD2183" s="31">
        <f t="shared" si="4996"/>
        <v>2008.3</v>
      </c>
      <c r="AE2183" s="31">
        <f t="shared" si="4997"/>
        <v>2008.3</v>
      </c>
      <c r="AF2183" s="31"/>
      <c r="AG2183" s="31">
        <f t="shared" si="4998"/>
        <v>2008.3</v>
      </c>
      <c r="AH2183" s="31">
        <f t="shared" si="4999"/>
        <v>2008.3</v>
      </c>
      <c r="AI2183" s="31">
        <f t="shared" si="5000"/>
        <v>2008.3</v>
      </c>
      <c r="AJ2183" s="31"/>
      <c r="AK2183" s="31"/>
      <c r="AL2183" s="31"/>
      <c r="AM2183" s="31"/>
      <c r="AN2183" s="31"/>
      <c r="AO2183" s="31"/>
      <c r="AP2183" s="31"/>
      <c r="AQ2183" s="31"/>
      <c r="AR2183" s="31"/>
      <c r="AS2183" s="31">
        <f t="shared" si="4992"/>
        <v>2008.3</v>
      </c>
      <c r="AT2183" s="31">
        <f t="shared" si="4993"/>
        <v>2008.3</v>
      </c>
      <c r="AU2183" s="31">
        <f t="shared" si="4994"/>
        <v>2008.3</v>
      </c>
      <c r="AV2183" s="31"/>
      <c r="AW2183" s="32"/>
      <c r="AX2183" s="32"/>
      <c r="AY2183" s="1"/>
      <c r="AZ2183" s="1"/>
      <c r="BA2183" s="1"/>
      <c r="BB2183" s="1"/>
      <c r="BC2183" s="1"/>
      <c r="BD2183" s="1"/>
      <c r="BE2183" s="1"/>
    </row>
    <row r="2184" ht="45">
      <c r="A2184" s="29" t="s">
        <v>893</v>
      </c>
      <c r="B2184" s="29" t="s">
        <v>63</v>
      </c>
      <c r="C2184" s="29" t="s">
        <v>144</v>
      </c>
      <c r="D2184" s="29" t="s">
        <v>458</v>
      </c>
      <c r="E2184" s="36"/>
      <c r="F2184" s="30" t="s">
        <v>459</v>
      </c>
      <c r="G2184" s="31">
        <f>G2185+G2186</f>
        <v>4478.1999999999998</v>
      </c>
      <c r="H2184" s="31">
        <f>H2185+H2186</f>
        <v>4564.1999999999998</v>
      </c>
      <c r="I2184" s="31">
        <f>I2185+I2186</f>
        <v>4564.1999999999998</v>
      </c>
      <c r="J2184" s="31">
        <f>J2185+J2186</f>
        <v>0</v>
      </c>
      <c r="K2184" s="31">
        <f>K2185+K2186</f>
        <v>0</v>
      </c>
      <c r="L2184" s="31">
        <f>L2185+L2186</f>
        <v>0</v>
      </c>
      <c r="M2184" s="31">
        <f t="shared" si="5029"/>
        <v>4478.1999999999998</v>
      </c>
      <c r="N2184" s="31">
        <f t="shared" si="5030"/>
        <v>4564.1999999999998</v>
      </c>
      <c r="O2184" s="31">
        <f t="shared" si="5031"/>
        <v>4564.1999999999998</v>
      </c>
      <c r="P2184" s="31">
        <f>P2185+P2186</f>
        <v>0</v>
      </c>
      <c r="Q2184" s="31">
        <f>Q2185+Q2186</f>
        <v>0</v>
      </c>
      <c r="R2184" s="31">
        <f>R2185+R2186</f>
        <v>0</v>
      </c>
      <c r="S2184" s="31">
        <f>S2185+S2186</f>
        <v>0</v>
      </c>
      <c r="T2184" s="31">
        <f>T2185+T2186</f>
        <v>0</v>
      </c>
      <c r="U2184" s="31">
        <f>U2185+U2186</f>
        <v>0</v>
      </c>
      <c r="V2184" s="31">
        <f>V2185+V2186</f>
        <v>0</v>
      </c>
      <c r="W2184" s="31">
        <f>W2185+W2186</f>
        <v>0</v>
      </c>
      <c r="X2184" s="31">
        <f>X2185+X2186</f>
        <v>0</v>
      </c>
      <c r="Y2184" s="31">
        <f>Y2185+Y2186</f>
        <v>0</v>
      </c>
      <c r="Z2184" s="31">
        <f>Z2185+Z2186</f>
        <v>0</v>
      </c>
      <c r="AA2184" s="31">
        <f>AA2185+AA2186</f>
        <v>0</v>
      </c>
      <c r="AB2184" s="31">
        <f>AB2185+AB2186</f>
        <v>0</v>
      </c>
      <c r="AC2184" s="31">
        <f t="shared" si="4995"/>
        <v>4478.1999999999998</v>
      </c>
      <c r="AD2184" s="31">
        <f t="shared" si="4996"/>
        <v>4564.1999999999998</v>
      </c>
      <c r="AE2184" s="31">
        <f t="shared" si="4997"/>
        <v>4564.1999999999998</v>
      </c>
      <c r="AF2184" s="31">
        <f>AF2185+AF2186</f>
        <v>0</v>
      </c>
      <c r="AG2184" s="31">
        <f t="shared" si="4998"/>
        <v>4478.1999999999998</v>
      </c>
      <c r="AH2184" s="31">
        <f t="shared" si="4999"/>
        <v>4564.1999999999998</v>
      </c>
      <c r="AI2184" s="31">
        <f t="shared" si="5000"/>
        <v>4564.1999999999998</v>
      </c>
      <c r="AJ2184" s="31">
        <f>AJ2185+AJ2186</f>
        <v>0</v>
      </c>
      <c r="AK2184" s="31">
        <f>AK2185+AK2186</f>
        <v>0</v>
      </c>
      <c r="AL2184" s="31">
        <f>AL2185+AL2186</f>
        <v>0</v>
      </c>
      <c r="AM2184" s="31">
        <f>AM2185+AM2186</f>
        <v>0</v>
      </c>
      <c r="AN2184" s="31">
        <f>AN2185+AN2186</f>
        <v>0</v>
      </c>
      <c r="AO2184" s="31">
        <f>AO2185+AO2186</f>
        <v>0</v>
      </c>
      <c r="AP2184" s="31">
        <f>AP2185+AP2186</f>
        <v>0</v>
      </c>
      <c r="AQ2184" s="31">
        <f>AQ2185+AQ2186</f>
        <v>0</v>
      </c>
      <c r="AR2184" s="31">
        <f>AR2185+AR2186</f>
        <v>0</v>
      </c>
      <c r="AS2184" s="31">
        <f t="shared" si="4992"/>
        <v>4478.1999999999998</v>
      </c>
      <c r="AT2184" s="31">
        <f t="shared" si="4993"/>
        <v>4564.1999999999998</v>
      </c>
      <c r="AU2184" s="31">
        <f t="shared" si="4994"/>
        <v>4564.1999999999998</v>
      </c>
      <c r="AV2184" s="31">
        <f>AV2185+AV2186</f>
        <v>0</v>
      </c>
      <c r="AW2184" s="32"/>
      <c r="AX2184" s="32"/>
      <c r="AY2184" s="1"/>
      <c r="AZ2184" s="1"/>
      <c r="BA2184" s="1"/>
      <c r="BB2184" s="1"/>
      <c r="BC2184" s="1"/>
      <c r="BD2184" s="1"/>
      <c r="BE2184" s="1"/>
    </row>
    <row r="2185" ht="75">
      <c r="A2185" s="29" t="s">
        <v>893</v>
      </c>
      <c r="B2185" s="29" t="s">
        <v>63</v>
      </c>
      <c r="C2185" s="29" t="s">
        <v>144</v>
      </c>
      <c r="D2185" s="29" t="s">
        <v>458</v>
      </c>
      <c r="E2185" s="29" t="s">
        <v>51</v>
      </c>
      <c r="F2185" s="30" t="s">
        <v>52</v>
      </c>
      <c r="G2185" s="31">
        <v>1374.3</v>
      </c>
      <c r="H2185" s="31">
        <v>1413</v>
      </c>
      <c r="I2185" s="31">
        <v>1413</v>
      </c>
      <c r="J2185" s="31"/>
      <c r="K2185" s="31"/>
      <c r="L2185" s="31"/>
      <c r="M2185" s="31">
        <f t="shared" si="5029"/>
        <v>1374.3</v>
      </c>
      <c r="N2185" s="31">
        <f t="shared" si="5030"/>
        <v>1413</v>
      </c>
      <c r="O2185" s="31">
        <f t="shared" si="5031"/>
        <v>1413</v>
      </c>
      <c r="P2185" s="31"/>
      <c r="Q2185" s="31"/>
      <c r="R2185" s="31"/>
      <c r="S2185" s="31"/>
      <c r="T2185" s="31"/>
      <c r="U2185" s="31"/>
      <c r="V2185" s="31"/>
      <c r="W2185" s="31"/>
      <c r="X2185" s="31"/>
      <c r="Y2185" s="31"/>
      <c r="Z2185" s="31"/>
      <c r="AA2185" s="31"/>
      <c r="AB2185" s="31"/>
      <c r="AC2185" s="31">
        <f t="shared" si="4995"/>
        <v>1374.3</v>
      </c>
      <c r="AD2185" s="31">
        <f t="shared" si="4996"/>
        <v>1413</v>
      </c>
      <c r="AE2185" s="31">
        <f t="shared" si="4997"/>
        <v>1413</v>
      </c>
      <c r="AF2185" s="31"/>
      <c r="AG2185" s="31">
        <f t="shared" si="4998"/>
        <v>1374.3</v>
      </c>
      <c r="AH2185" s="31">
        <f t="shared" si="4999"/>
        <v>1413</v>
      </c>
      <c r="AI2185" s="31">
        <f t="shared" si="5000"/>
        <v>1413</v>
      </c>
      <c r="AJ2185" s="31"/>
      <c r="AK2185" s="31"/>
      <c r="AL2185" s="31"/>
      <c r="AM2185" s="31"/>
      <c r="AN2185" s="31"/>
      <c r="AO2185" s="31"/>
      <c r="AP2185" s="31"/>
      <c r="AQ2185" s="31"/>
      <c r="AR2185" s="31"/>
      <c r="AS2185" s="31">
        <f t="shared" si="4992"/>
        <v>1374.3</v>
      </c>
      <c r="AT2185" s="31">
        <f t="shared" si="4993"/>
        <v>1413</v>
      </c>
      <c r="AU2185" s="31">
        <f t="shared" si="4994"/>
        <v>1413</v>
      </c>
      <c r="AV2185" s="31"/>
      <c r="AW2185" s="32"/>
      <c r="AX2185" s="32"/>
      <c r="AY2185" s="1"/>
      <c r="AZ2185" s="1"/>
      <c r="BA2185" s="1"/>
      <c r="BB2185" s="1"/>
      <c r="BC2185" s="1"/>
      <c r="BD2185" s="1"/>
      <c r="BE2185" s="1"/>
    </row>
    <row r="2186" ht="30">
      <c r="A2186" s="29" t="s">
        <v>893</v>
      </c>
      <c r="B2186" s="29" t="s">
        <v>63</v>
      </c>
      <c r="C2186" s="29" t="s">
        <v>144</v>
      </c>
      <c r="D2186" s="29" t="s">
        <v>458</v>
      </c>
      <c r="E2186" s="29" t="s">
        <v>39</v>
      </c>
      <c r="F2186" s="30" t="s">
        <v>40</v>
      </c>
      <c r="G2186" s="31">
        <v>3103.9000000000001</v>
      </c>
      <c r="H2186" s="31">
        <v>3151.1999999999998</v>
      </c>
      <c r="I2186" s="31">
        <v>3151.1999999999998</v>
      </c>
      <c r="J2186" s="31"/>
      <c r="K2186" s="31"/>
      <c r="L2186" s="31"/>
      <c r="M2186" s="31">
        <f t="shared" si="5029"/>
        <v>3103.9000000000001</v>
      </c>
      <c r="N2186" s="31">
        <f t="shared" si="5030"/>
        <v>3151.1999999999998</v>
      </c>
      <c r="O2186" s="31">
        <f t="shared" si="5031"/>
        <v>3151.1999999999998</v>
      </c>
      <c r="P2186" s="31"/>
      <c r="Q2186" s="31"/>
      <c r="R2186" s="31"/>
      <c r="S2186" s="31"/>
      <c r="T2186" s="31"/>
      <c r="U2186" s="31"/>
      <c r="V2186" s="31"/>
      <c r="W2186" s="31"/>
      <c r="X2186" s="31"/>
      <c r="Y2186" s="31"/>
      <c r="Z2186" s="31"/>
      <c r="AA2186" s="31"/>
      <c r="AB2186" s="31"/>
      <c r="AC2186" s="31">
        <f t="shared" si="4995"/>
        <v>3103.9000000000001</v>
      </c>
      <c r="AD2186" s="31">
        <f t="shared" si="4996"/>
        <v>3151.1999999999998</v>
      </c>
      <c r="AE2186" s="31">
        <f t="shared" si="4997"/>
        <v>3151.1999999999998</v>
      </c>
      <c r="AF2186" s="31"/>
      <c r="AG2186" s="31">
        <f t="shared" si="4998"/>
        <v>3103.9000000000001</v>
      </c>
      <c r="AH2186" s="31">
        <f t="shared" si="4999"/>
        <v>3151.1999999999998</v>
      </c>
      <c r="AI2186" s="31">
        <f t="shared" si="5000"/>
        <v>3151.1999999999998</v>
      </c>
      <c r="AJ2186" s="31"/>
      <c r="AK2186" s="31"/>
      <c r="AL2186" s="31"/>
      <c r="AM2186" s="31"/>
      <c r="AN2186" s="31"/>
      <c r="AO2186" s="31"/>
      <c r="AP2186" s="31"/>
      <c r="AQ2186" s="31"/>
      <c r="AR2186" s="31"/>
      <c r="AS2186" s="31">
        <f t="shared" si="4992"/>
        <v>3103.9000000000001</v>
      </c>
      <c r="AT2186" s="31">
        <f t="shared" si="4993"/>
        <v>3151.1999999999998</v>
      </c>
      <c r="AU2186" s="31">
        <f t="shared" si="4994"/>
        <v>3151.1999999999998</v>
      </c>
      <c r="AV2186" s="31"/>
      <c r="AW2186" s="32"/>
      <c r="AX2186" s="32"/>
      <c r="AY2186" s="1"/>
      <c r="AZ2186" s="1"/>
      <c r="BA2186" s="1"/>
      <c r="BB2186" s="1"/>
      <c r="BC2186" s="1"/>
      <c r="BD2186" s="1"/>
      <c r="BE2186" s="1"/>
    </row>
    <row r="2187" s="19" customFormat="1" ht="15">
      <c r="A2187" s="20" t="s">
        <v>893</v>
      </c>
      <c r="B2187" s="20" t="s">
        <v>116</v>
      </c>
      <c r="C2187" s="20"/>
      <c r="D2187" s="20"/>
      <c r="E2187" s="20"/>
      <c r="F2187" s="21" t="s">
        <v>117</v>
      </c>
      <c r="G2187" s="22">
        <f>G2188+G2219</f>
        <v>9897888.4000000004</v>
      </c>
      <c r="H2187" s="22">
        <f>H2188+H2219</f>
        <v>10984405.399999999</v>
      </c>
      <c r="I2187" s="22">
        <f>I2188+I2219</f>
        <v>11528615.300000001</v>
      </c>
      <c r="J2187" s="22">
        <f>J2188+J2219</f>
        <v>-5285.3999999999996</v>
      </c>
      <c r="K2187" s="22">
        <f>K2188+K2219</f>
        <v>-14024.9</v>
      </c>
      <c r="L2187" s="22">
        <f>L2188+L2219</f>
        <v>-14294.5</v>
      </c>
      <c r="M2187" s="22">
        <f t="shared" si="5029"/>
        <v>9892603</v>
      </c>
      <c r="N2187" s="22">
        <f t="shared" si="5030"/>
        <v>10970380.499999998</v>
      </c>
      <c r="O2187" s="22">
        <f t="shared" si="5031"/>
        <v>11514320.800000001</v>
      </c>
      <c r="P2187" s="22">
        <f>P2188+P2219</f>
        <v>0</v>
      </c>
      <c r="Q2187" s="22">
        <f>Q2188+Q2219</f>
        <v>0</v>
      </c>
      <c r="R2187" s="22">
        <f>R2188+R2219</f>
        <v>-37180.199999999997</v>
      </c>
      <c r="S2187" s="22">
        <f>S2188+S2219</f>
        <v>-76165.600000000006</v>
      </c>
      <c r="T2187" s="22">
        <f>T2188+T2219</f>
        <v>0</v>
      </c>
      <c r="U2187" s="22">
        <f>U2188+U2219</f>
        <v>0</v>
      </c>
      <c r="V2187" s="22">
        <f>V2188+V2219</f>
        <v>0</v>
      </c>
      <c r="W2187" s="22">
        <f>W2188+W2219</f>
        <v>0</v>
      </c>
      <c r="X2187" s="22">
        <f>X2188+X2219</f>
        <v>0</v>
      </c>
      <c r="Y2187" s="22">
        <f>Y2188+Y2219</f>
        <v>0</v>
      </c>
      <c r="Z2187" s="22">
        <f>Z2188+Z2219</f>
        <v>0</v>
      </c>
      <c r="AA2187" s="22">
        <f>AA2188+AA2219</f>
        <v>76165.600000000006</v>
      </c>
      <c r="AB2187" s="22">
        <f>AB2188+AB2219</f>
        <v>0</v>
      </c>
      <c r="AC2187" s="22">
        <f t="shared" si="4995"/>
        <v>9779257.2000000011</v>
      </c>
      <c r="AD2187" s="22">
        <f t="shared" si="4996"/>
        <v>10970380.499999998</v>
      </c>
      <c r="AE2187" s="22">
        <f t="shared" si="4997"/>
        <v>11590486.4</v>
      </c>
      <c r="AF2187" s="22">
        <f>AF2188+AF2219</f>
        <v>0</v>
      </c>
      <c r="AG2187" s="22">
        <f t="shared" si="4998"/>
        <v>9779257.2000000011</v>
      </c>
      <c r="AH2187" s="22">
        <f t="shared" si="4999"/>
        <v>10970380.499999998</v>
      </c>
      <c r="AI2187" s="22">
        <f t="shared" si="5000"/>
        <v>11590486.4</v>
      </c>
      <c r="AJ2187" s="22">
        <f>AJ2188+AJ2219</f>
        <v>-2798.6829999999973</v>
      </c>
      <c r="AK2187" s="22">
        <f>AK2188+AK2219</f>
        <v>0</v>
      </c>
      <c r="AL2187" s="22">
        <f>AL2188+AL2219</f>
        <v>-79584.281000000003</v>
      </c>
      <c r="AM2187" s="22">
        <f>AM2188+AM2219</f>
        <v>0</v>
      </c>
      <c r="AN2187" s="22">
        <f>AN2188+AN2219</f>
        <v>0</v>
      </c>
      <c r="AO2187" s="22">
        <f>AO2188+AO2219</f>
        <v>0</v>
      </c>
      <c r="AP2187" s="22">
        <f>AP2188+AP2219</f>
        <v>0</v>
      </c>
      <c r="AQ2187" s="22">
        <f>AQ2188+AQ2219</f>
        <v>0</v>
      </c>
      <c r="AR2187" s="22">
        <f>AR2188+AR2219</f>
        <v>0</v>
      </c>
      <c r="AS2187" s="22">
        <f t="shared" si="4992"/>
        <v>9696874.2360000014</v>
      </c>
      <c r="AT2187" s="22">
        <f t="shared" si="4993"/>
        <v>10970380.499999998</v>
      </c>
      <c r="AU2187" s="22">
        <f t="shared" si="4994"/>
        <v>11590486.4</v>
      </c>
      <c r="AV2187" s="22">
        <f>AV2188+AV2219</f>
        <v>0</v>
      </c>
      <c r="AW2187" s="23"/>
      <c r="AX2187" s="23"/>
      <c r="AY2187" s="19"/>
      <c r="AZ2187" s="19"/>
      <c r="BA2187" s="19"/>
      <c r="BB2187" s="19"/>
      <c r="BC2187" s="19"/>
      <c r="BD2187" s="19"/>
      <c r="BE2187" s="19"/>
    </row>
    <row r="2188" s="24" customFormat="1" ht="15">
      <c r="A2188" s="25" t="s">
        <v>893</v>
      </c>
      <c r="B2188" s="25" t="s">
        <v>116</v>
      </c>
      <c r="C2188" s="25" t="s">
        <v>265</v>
      </c>
      <c r="D2188" s="25"/>
      <c r="E2188" s="25"/>
      <c r="F2188" s="26" t="s">
        <v>895</v>
      </c>
      <c r="G2188" s="27">
        <f>G2189+G2215</f>
        <v>9490218.8000000007</v>
      </c>
      <c r="H2188" s="27">
        <f>H2189+H2215</f>
        <v>10634362.399999999</v>
      </c>
      <c r="I2188" s="27">
        <f>I2189+I2215</f>
        <v>11188877.4</v>
      </c>
      <c r="J2188" s="27">
        <f>J2189+J2215</f>
        <v>-1262.4000000000001</v>
      </c>
      <c r="K2188" s="27">
        <f>K2189+K2215</f>
        <v>-13943.9</v>
      </c>
      <c r="L2188" s="27">
        <f>L2189+L2215</f>
        <v>-14213.5</v>
      </c>
      <c r="M2188" s="27">
        <f t="shared" si="5029"/>
        <v>9488956.4000000004</v>
      </c>
      <c r="N2188" s="27">
        <f t="shared" si="5030"/>
        <v>10620418.499999998</v>
      </c>
      <c r="O2188" s="27">
        <f t="shared" si="5031"/>
        <v>11174663.9</v>
      </c>
      <c r="P2188" s="27">
        <f>P2189+P2215</f>
        <v>0</v>
      </c>
      <c r="Q2188" s="27">
        <f>Q2189+Q2215</f>
        <v>0</v>
      </c>
      <c r="R2188" s="27">
        <f>R2189+R2215</f>
        <v>-37180.199999999997</v>
      </c>
      <c r="S2188" s="27">
        <f>S2189+S2215</f>
        <v>0</v>
      </c>
      <c r="T2188" s="27">
        <f>T2189+T2215</f>
        <v>0</v>
      </c>
      <c r="U2188" s="27">
        <f>U2189+U2215</f>
        <v>0</v>
      </c>
      <c r="V2188" s="27">
        <f>V2189+V2215</f>
        <v>0</v>
      </c>
      <c r="W2188" s="27">
        <f>W2189+W2215</f>
        <v>0</v>
      </c>
      <c r="X2188" s="27">
        <f>X2189+X2215</f>
        <v>0</v>
      </c>
      <c r="Y2188" s="27">
        <f>Y2189+Y2215</f>
        <v>0</v>
      </c>
      <c r="Z2188" s="27">
        <f>Z2189+Z2215</f>
        <v>0</v>
      </c>
      <c r="AA2188" s="27">
        <f>AA2189+AA2215</f>
        <v>0</v>
      </c>
      <c r="AB2188" s="27">
        <f>AB2189+AB2215</f>
        <v>0</v>
      </c>
      <c r="AC2188" s="27">
        <f t="shared" si="4995"/>
        <v>9451776.2000000011</v>
      </c>
      <c r="AD2188" s="27">
        <f t="shared" si="4996"/>
        <v>10620418.499999998</v>
      </c>
      <c r="AE2188" s="27">
        <f t="shared" si="4997"/>
        <v>11174663.9</v>
      </c>
      <c r="AF2188" s="27">
        <f>AF2189+AF2215</f>
        <v>-178</v>
      </c>
      <c r="AG2188" s="27">
        <f t="shared" si="4998"/>
        <v>9451598.2000000011</v>
      </c>
      <c r="AH2188" s="27">
        <f t="shared" si="4999"/>
        <v>10620418.499999998</v>
      </c>
      <c r="AI2188" s="27">
        <f t="shared" si="5000"/>
        <v>11174663.9</v>
      </c>
      <c r="AJ2188" s="27">
        <f>AJ2189+AJ2215</f>
        <v>-2798.6829999999973</v>
      </c>
      <c r="AK2188" s="27">
        <f>AK2189+AK2215</f>
        <v>0</v>
      </c>
      <c r="AL2188" s="27">
        <f>AL2189+AL2215</f>
        <v>-79584.281000000003</v>
      </c>
      <c r="AM2188" s="27">
        <f>AM2189+AM2215</f>
        <v>0</v>
      </c>
      <c r="AN2188" s="27">
        <f>AN2189+AN2215</f>
        <v>0</v>
      </c>
      <c r="AO2188" s="27">
        <f>AO2189+AO2215</f>
        <v>0</v>
      </c>
      <c r="AP2188" s="27">
        <f>AP2189+AP2215</f>
        <v>0</v>
      </c>
      <c r="AQ2188" s="27">
        <f>AQ2189+AQ2215</f>
        <v>0</v>
      </c>
      <c r="AR2188" s="27">
        <f>AR2189+AR2215</f>
        <v>0</v>
      </c>
      <c r="AS2188" s="27">
        <f t="shared" si="4992"/>
        <v>9369215.2360000014</v>
      </c>
      <c r="AT2188" s="27">
        <f t="shared" si="4993"/>
        <v>10620418.499999998</v>
      </c>
      <c r="AU2188" s="27">
        <f t="shared" si="4994"/>
        <v>11174663.9</v>
      </c>
      <c r="AV2188" s="27">
        <f>AV2189+AV2215</f>
        <v>0</v>
      </c>
      <c r="AW2188" s="28"/>
      <c r="AX2188" s="28"/>
      <c r="AY2188" s="24"/>
      <c r="AZ2188" s="24"/>
      <c r="BA2188" s="24"/>
      <c r="BB2188" s="24"/>
      <c r="BC2188" s="24"/>
      <c r="BD2188" s="24"/>
      <c r="BE2188" s="24"/>
    </row>
    <row r="2189" ht="30">
      <c r="A2189" s="29" t="s">
        <v>893</v>
      </c>
      <c r="B2189" s="29" t="s">
        <v>116</v>
      </c>
      <c r="C2189" s="29" t="s">
        <v>265</v>
      </c>
      <c r="D2189" s="29" t="s">
        <v>896</v>
      </c>
      <c r="E2189" s="36"/>
      <c r="F2189" s="30" t="s">
        <v>897</v>
      </c>
      <c r="G2189" s="31">
        <f>G2190+G2194</f>
        <v>9490149.1000000015</v>
      </c>
      <c r="H2189" s="31">
        <f>H2190+H2194</f>
        <v>10634290.699999999</v>
      </c>
      <c r="I2189" s="31">
        <f>I2190+I2194</f>
        <v>11188805.700000001</v>
      </c>
      <c r="J2189" s="31">
        <f>J2190+J2194</f>
        <v>-1262.4000000000001</v>
      </c>
      <c r="K2189" s="31">
        <f>K2190+K2194</f>
        <v>-13943.9</v>
      </c>
      <c r="L2189" s="31">
        <f>L2190+L2194</f>
        <v>-14213.5</v>
      </c>
      <c r="M2189" s="31">
        <f t="shared" si="5029"/>
        <v>9488886.7000000011</v>
      </c>
      <c r="N2189" s="31">
        <f t="shared" si="5030"/>
        <v>10620346.799999999</v>
      </c>
      <c r="O2189" s="31">
        <f t="shared" si="5031"/>
        <v>11174592.200000001</v>
      </c>
      <c r="P2189" s="31">
        <f>P2190+P2194</f>
        <v>0</v>
      </c>
      <c r="Q2189" s="31">
        <f>Q2190+Q2194</f>
        <v>0</v>
      </c>
      <c r="R2189" s="31">
        <f>R2190+R2194</f>
        <v>-37180.199999999997</v>
      </c>
      <c r="S2189" s="31">
        <f>S2190+S2194</f>
        <v>0</v>
      </c>
      <c r="T2189" s="31">
        <f>T2190+T2194</f>
        <v>0</v>
      </c>
      <c r="U2189" s="31">
        <f>U2190+U2194</f>
        <v>0</v>
      </c>
      <c r="V2189" s="31">
        <f>V2190+V2194</f>
        <v>0</v>
      </c>
      <c r="W2189" s="31">
        <f>W2190+W2194</f>
        <v>0</v>
      </c>
      <c r="X2189" s="31">
        <f>X2190+X2194</f>
        <v>0</v>
      </c>
      <c r="Y2189" s="31">
        <f>Y2190+Y2194</f>
        <v>0</v>
      </c>
      <c r="Z2189" s="31">
        <f>Z2190+Z2194</f>
        <v>0</v>
      </c>
      <c r="AA2189" s="31">
        <f>AA2190+AA2194</f>
        <v>0</v>
      </c>
      <c r="AB2189" s="31">
        <f>AB2190+AB2194</f>
        <v>0</v>
      </c>
      <c r="AC2189" s="31">
        <f t="shared" si="4995"/>
        <v>9451706.5000000019</v>
      </c>
      <c r="AD2189" s="31">
        <f t="shared" si="4996"/>
        <v>10620346.799999999</v>
      </c>
      <c r="AE2189" s="31">
        <f t="shared" si="4997"/>
        <v>11174592.200000001</v>
      </c>
      <c r="AF2189" s="31">
        <f>AF2190+AF2194</f>
        <v>-178</v>
      </c>
      <c r="AG2189" s="31">
        <f t="shared" si="4998"/>
        <v>9451528.5000000019</v>
      </c>
      <c r="AH2189" s="31">
        <f t="shared" si="4999"/>
        <v>10620346.799999999</v>
      </c>
      <c r="AI2189" s="31">
        <f t="shared" si="5000"/>
        <v>11174592.200000001</v>
      </c>
      <c r="AJ2189" s="31">
        <f>AJ2190+AJ2194</f>
        <v>-2798.6829999999973</v>
      </c>
      <c r="AK2189" s="31">
        <f>AK2190+AK2194</f>
        <v>0</v>
      </c>
      <c r="AL2189" s="31">
        <f>AL2190+AL2194</f>
        <v>-79584.281000000003</v>
      </c>
      <c r="AM2189" s="31">
        <f>AM2190+AM2194</f>
        <v>0</v>
      </c>
      <c r="AN2189" s="31">
        <f>AN2190+AN2194</f>
        <v>0</v>
      </c>
      <c r="AO2189" s="31">
        <f>AO2190+AO2194</f>
        <v>0</v>
      </c>
      <c r="AP2189" s="31">
        <f>AP2190+AP2194</f>
        <v>0</v>
      </c>
      <c r="AQ2189" s="31">
        <f>AQ2190+AQ2194</f>
        <v>0</v>
      </c>
      <c r="AR2189" s="31">
        <f>AR2190+AR2194</f>
        <v>0</v>
      </c>
      <c r="AS2189" s="31">
        <f t="shared" si="4992"/>
        <v>9369145.5360000022</v>
      </c>
      <c r="AT2189" s="31">
        <f t="shared" si="4993"/>
        <v>10620346.799999999</v>
      </c>
      <c r="AU2189" s="31">
        <f t="shared" si="4994"/>
        <v>11174592.200000001</v>
      </c>
      <c r="AV2189" s="31">
        <f>AV2190+AV2194</f>
        <v>0</v>
      </c>
      <c r="AW2189" s="32"/>
      <c r="AX2189" s="32"/>
      <c r="AY2189" s="1"/>
      <c r="AZ2189" s="1"/>
      <c r="BA2189" s="1"/>
      <c r="BB2189" s="1"/>
      <c r="BC2189" s="1"/>
      <c r="BD2189" s="1"/>
      <c r="BE2189" s="1"/>
    </row>
    <row r="2190" ht="30">
      <c r="A2190" s="29" t="s">
        <v>893</v>
      </c>
      <c r="B2190" s="29" t="s">
        <v>116</v>
      </c>
      <c r="C2190" s="29" t="s">
        <v>265</v>
      </c>
      <c r="D2190" s="29" t="s">
        <v>898</v>
      </c>
      <c r="E2190" s="36"/>
      <c r="F2190" s="30" t="s">
        <v>165</v>
      </c>
      <c r="G2190" s="31">
        <f t="shared" ref="G2190:G2192" si="5062">G2191</f>
        <v>1031795</v>
      </c>
      <c r="H2190" s="31">
        <f t="shared" ref="H2190:H2192" si="5063">H2191</f>
        <v>1226902.7999999998</v>
      </c>
      <c r="I2190" s="31">
        <f t="shared" ref="I2190:I2192" si="5064">I2191</f>
        <v>1285118.8999999999</v>
      </c>
      <c r="J2190" s="31">
        <f t="shared" ref="J2190:J2192" si="5065">J2191</f>
        <v>0</v>
      </c>
      <c r="K2190" s="31">
        <f t="shared" ref="K2190:K2192" si="5066">K2191</f>
        <v>-33.600000000000001</v>
      </c>
      <c r="L2190" s="31">
        <f t="shared" ref="L2190:L2192" si="5067">L2191</f>
        <v>-15</v>
      </c>
      <c r="M2190" s="31">
        <f t="shared" si="5029"/>
        <v>1031795</v>
      </c>
      <c r="N2190" s="31">
        <f t="shared" si="5030"/>
        <v>1226869.1999999997</v>
      </c>
      <c r="O2190" s="31">
        <f t="shared" si="5031"/>
        <v>1285103.8999999999</v>
      </c>
      <c r="P2190" s="31">
        <f t="shared" ref="P2190:P2192" si="5068">P2191</f>
        <v>0</v>
      </c>
      <c r="Q2190" s="31">
        <f t="shared" ref="Q2190:Q2192" si="5069">Q2191</f>
        <v>0</v>
      </c>
      <c r="R2190" s="31">
        <f t="shared" ref="R2190:R2192" si="5070">R2191</f>
        <v>0</v>
      </c>
      <c r="S2190" s="31">
        <f t="shared" ref="S2190:S2192" si="5071">S2191</f>
        <v>0</v>
      </c>
      <c r="T2190" s="31">
        <f t="shared" ref="T2190:T2192" si="5072">T2191</f>
        <v>0</v>
      </c>
      <c r="U2190" s="31">
        <f t="shared" ref="U2190:U2192" si="5073">U2191</f>
        <v>0</v>
      </c>
      <c r="V2190" s="31">
        <f t="shared" ref="V2190:V2192" si="5074">V2191</f>
        <v>0</v>
      </c>
      <c r="W2190" s="31">
        <f t="shared" ref="W2190:W2192" si="5075">W2191</f>
        <v>0</v>
      </c>
      <c r="X2190" s="31">
        <f t="shared" ref="X2190:X2192" si="5076">X2191</f>
        <v>0</v>
      </c>
      <c r="Y2190" s="31">
        <f t="shared" ref="Y2190:Y2192" si="5077">Y2191</f>
        <v>0</v>
      </c>
      <c r="Z2190" s="31">
        <f t="shared" ref="Z2190:Z2192" si="5078">Z2191</f>
        <v>0</v>
      </c>
      <c r="AA2190" s="31">
        <f t="shared" ref="AA2190:AA2192" si="5079">AA2191</f>
        <v>0</v>
      </c>
      <c r="AB2190" s="31">
        <f t="shared" ref="AB2190:AB2192" si="5080">AB2191</f>
        <v>0</v>
      </c>
      <c r="AC2190" s="31">
        <f t="shared" si="4995"/>
        <v>1031795</v>
      </c>
      <c r="AD2190" s="31">
        <f t="shared" si="4996"/>
        <v>1226869.1999999997</v>
      </c>
      <c r="AE2190" s="31">
        <f t="shared" si="4997"/>
        <v>1285103.8999999999</v>
      </c>
      <c r="AF2190" s="31">
        <f t="shared" ref="AF2190:AF2192" si="5081">AF2191</f>
        <v>0</v>
      </c>
      <c r="AG2190" s="31">
        <f t="shared" si="4998"/>
        <v>1031795</v>
      </c>
      <c r="AH2190" s="31">
        <f t="shared" si="4999"/>
        <v>1226869.1999999997</v>
      </c>
      <c r="AI2190" s="31">
        <f t="shared" si="5000"/>
        <v>1285103.8999999999</v>
      </c>
      <c r="AJ2190" s="31">
        <f t="shared" ref="AJ2190:AJ2192" si="5082">AJ2191</f>
        <v>0</v>
      </c>
      <c r="AK2190" s="31">
        <f t="shared" ref="AK2190:AK2192" si="5083">AK2191</f>
        <v>0</v>
      </c>
      <c r="AL2190" s="31">
        <f t="shared" ref="AL2190:AL2192" si="5084">AL2191</f>
        <v>0</v>
      </c>
      <c r="AM2190" s="31">
        <f t="shared" ref="AM2190:AM2192" si="5085">AM2191</f>
        <v>0</v>
      </c>
      <c r="AN2190" s="31">
        <f t="shared" ref="AN2190:AN2192" si="5086">AN2191</f>
        <v>0</v>
      </c>
      <c r="AO2190" s="31">
        <f t="shared" ref="AO2190:AO2192" si="5087">AO2191</f>
        <v>0</v>
      </c>
      <c r="AP2190" s="31">
        <f t="shared" ref="AP2190:AP2192" si="5088">AP2191</f>
        <v>0</v>
      </c>
      <c r="AQ2190" s="31">
        <f t="shared" ref="AQ2190:AQ2192" si="5089">AQ2191</f>
        <v>0</v>
      </c>
      <c r="AR2190" s="31">
        <f t="shared" ref="AR2190:AR2192" si="5090">AR2191</f>
        <v>0</v>
      </c>
      <c r="AS2190" s="31">
        <f t="shared" si="4992"/>
        <v>1031795</v>
      </c>
      <c r="AT2190" s="31">
        <f t="shared" si="4993"/>
        <v>1226869.1999999997</v>
      </c>
      <c r="AU2190" s="31">
        <f t="shared" si="4994"/>
        <v>1285103.8999999999</v>
      </c>
      <c r="AV2190" s="31">
        <f t="shared" ref="AV2190:AV2192" si="5091">AV2191</f>
        <v>0</v>
      </c>
      <c r="AW2190" s="32"/>
      <c r="AX2190" s="32"/>
      <c r="AY2190" s="1"/>
      <c r="AZ2190" s="1"/>
      <c r="BA2190" s="1"/>
      <c r="BB2190" s="1"/>
      <c r="BC2190" s="1"/>
      <c r="BD2190" s="1"/>
      <c r="BE2190" s="1"/>
    </row>
    <row r="2191" ht="30">
      <c r="A2191" s="29" t="s">
        <v>893</v>
      </c>
      <c r="B2191" s="29" t="s">
        <v>116</v>
      </c>
      <c r="C2191" s="29" t="s">
        <v>265</v>
      </c>
      <c r="D2191" s="29" t="s">
        <v>899</v>
      </c>
      <c r="E2191" s="36"/>
      <c r="F2191" s="30" t="s">
        <v>900</v>
      </c>
      <c r="G2191" s="31">
        <f t="shared" si="5062"/>
        <v>1031795</v>
      </c>
      <c r="H2191" s="31">
        <f t="shared" si="5063"/>
        <v>1226902.7999999998</v>
      </c>
      <c r="I2191" s="31">
        <f t="shared" si="5064"/>
        <v>1285118.8999999999</v>
      </c>
      <c r="J2191" s="31">
        <f t="shared" si="5065"/>
        <v>0</v>
      </c>
      <c r="K2191" s="31">
        <f t="shared" si="5066"/>
        <v>-33.600000000000001</v>
      </c>
      <c r="L2191" s="31">
        <f t="shared" si="5067"/>
        <v>-15</v>
      </c>
      <c r="M2191" s="31">
        <f t="shared" si="5029"/>
        <v>1031795</v>
      </c>
      <c r="N2191" s="31">
        <f t="shared" si="5030"/>
        <v>1226869.1999999997</v>
      </c>
      <c r="O2191" s="31">
        <f t="shared" si="5031"/>
        <v>1285103.8999999999</v>
      </c>
      <c r="P2191" s="31">
        <f t="shared" si="5068"/>
        <v>0</v>
      </c>
      <c r="Q2191" s="31">
        <f t="shared" si="5069"/>
        <v>0</v>
      </c>
      <c r="R2191" s="31">
        <f t="shared" si="5070"/>
        <v>0</v>
      </c>
      <c r="S2191" s="31">
        <f t="shared" si="5071"/>
        <v>0</v>
      </c>
      <c r="T2191" s="31">
        <f t="shared" si="5072"/>
        <v>0</v>
      </c>
      <c r="U2191" s="31">
        <f t="shared" si="5073"/>
        <v>0</v>
      </c>
      <c r="V2191" s="31">
        <f t="shared" si="5074"/>
        <v>0</v>
      </c>
      <c r="W2191" s="31">
        <f t="shared" si="5075"/>
        <v>0</v>
      </c>
      <c r="X2191" s="31">
        <f t="shared" si="5076"/>
        <v>0</v>
      </c>
      <c r="Y2191" s="31">
        <f t="shared" si="5077"/>
        <v>0</v>
      </c>
      <c r="Z2191" s="31">
        <f t="shared" si="5078"/>
        <v>0</v>
      </c>
      <c r="AA2191" s="31">
        <f t="shared" si="5079"/>
        <v>0</v>
      </c>
      <c r="AB2191" s="31">
        <f t="shared" si="5080"/>
        <v>0</v>
      </c>
      <c r="AC2191" s="31">
        <f t="shared" si="4995"/>
        <v>1031795</v>
      </c>
      <c r="AD2191" s="31">
        <f t="shared" si="4996"/>
        <v>1226869.1999999997</v>
      </c>
      <c r="AE2191" s="31">
        <f t="shared" si="4997"/>
        <v>1285103.8999999999</v>
      </c>
      <c r="AF2191" s="31">
        <f t="shared" si="5081"/>
        <v>0</v>
      </c>
      <c r="AG2191" s="31">
        <f t="shared" si="4998"/>
        <v>1031795</v>
      </c>
      <c r="AH2191" s="31">
        <f t="shared" si="4999"/>
        <v>1226869.1999999997</v>
      </c>
      <c r="AI2191" s="31">
        <f t="shared" si="5000"/>
        <v>1285103.8999999999</v>
      </c>
      <c r="AJ2191" s="31">
        <f t="shared" si="5082"/>
        <v>0</v>
      </c>
      <c r="AK2191" s="31">
        <f t="shared" si="5083"/>
        <v>0</v>
      </c>
      <c r="AL2191" s="31">
        <f t="shared" si="5084"/>
        <v>0</v>
      </c>
      <c r="AM2191" s="31">
        <f t="shared" si="5085"/>
        <v>0</v>
      </c>
      <c r="AN2191" s="31">
        <f t="shared" si="5086"/>
        <v>0</v>
      </c>
      <c r="AO2191" s="31">
        <f t="shared" si="5087"/>
        <v>0</v>
      </c>
      <c r="AP2191" s="31">
        <f t="shared" si="5088"/>
        <v>0</v>
      </c>
      <c r="AQ2191" s="31">
        <f t="shared" si="5089"/>
        <v>0</v>
      </c>
      <c r="AR2191" s="31">
        <f t="shared" si="5090"/>
        <v>0</v>
      </c>
      <c r="AS2191" s="31">
        <f t="shared" si="4992"/>
        <v>1031795</v>
      </c>
      <c r="AT2191" s="31">
        <f t="shared" si="4993"/>
        <v>1226869.1999999997</v>
      </c>
      <c r="AU2191" s="31">
        <f t="shared" si="4994"/>
        <v>1285103.8999999999</v>
      </c>
      <c r="AV2191" s="31">
        <f t="shared" si="5091"/>
        <v>0</v>
      </c>
      <c r="AW2191" s="32"/>
      <c r="AX2191" s="32"/>
      <c r="AY2191" s="1"/>
      <c r="AZ2191" s="1"/>
      <c r="BA2191" s="1"/>
      <c r="BB2191" s="1"/>
      <c r="BC2191" s="1"/>
      <c r="BD2191" s="1"/>
      <c r="BE2191" s="1"/>
    </row>
    <row r="2192" ht="90">
      <c r="A2192" s="29" t="s">
        <v>893</v>
      </c>
      <c r="B2192" s="29" t="s">
        <v>116</v>
      </c>
      <c r="C2192" s="29" t="s">
        <v>265</v>
      </c>
      <c r="D2192" s="29" t="s">
        <v>901</v>
      </c>
      <c r="E2192" s="36"/>
      <c r="F2192" s="30" t="s">
        <v>902</v>
      </c>
      <c r="G2192" s="31">
        <f t="shared" si="5062"/>
        <v>1031795</v>
      </c>
      <c r="H2192" s="31">
        <f t="shared" si="5063"/>
        <v>1226902.7999999998</v>
      </c>
      <c r="I2192" s="31">
        <f t="shared" si="5064"/>
        <v>1285118.8999999999</v>
      </c>
      <c r="J2192" s="31">
        <f t="shared" si="5065"/>
        <v>0</v>
      </c>
      <c r="K2192" s="31">
        <f t="shared" si="5066"/>
        <v>-33.600000000000001</v>
      </c>
      <c r="L2192" s="31">
        <f t="shared" si="5067"/>
        <v>-15</v>
      </c>
      <c r="M2192" s="31">
        <f t="shared" si="5029"/>
        <v>1031795</v>
      </c>
      <c r="N2192" s="31">
        <f t="shared" si="5030"/>
        <v>1226869.1999999997</v>
      </c>
      <c r="O2192" s="31">
        <f t="shared" si="5031"/>
        <v>1285103.8999999999</v>
      </c>
      <c r="P2192" s="31">
        <f t="shared" si="5068"/>
        <v>0</v>
      </c>
      <c r="Q2192" s="31">
        <f t="shared" si="5069"/>
        <v>0</v>
      </c>
      <c r="R2192" s="31">
        <f t="shared" si="5070"/>
        <v>0</v>
      </c>
      <c r="S2192" s="31">
        <f t="shared" si="5071"/>
        <v>0</v>
      </c>
      <c r="T2192" s="31">
        <f t="shared" si="5072"/>
        <v>0</v>
      </c>
      <c r="U2192" s="31">
        <f t="shared" si="5073"/>
        <v>0</v>
      </c>
      <c r="V2192" s="31">
        <f t="shared" si="5074"/>
        <v>0</v>
      </c>
      <c r="W2192" s="31">
        <f t="shared" si="5075"/>
        <v>0</v>
      </c>
      <c r="X2192" s="31">
        <f t="shared" si="5076"/>
        <v>0</v>
      </c>
      <c r="Y2192" s="31">
        <f t="shared" si="5077"/>
        <v>0</v>
      </c>
      <c r="Z2192" s="31">
        <f t="shared" si="5078"/>
        <v>0</v>
      </c>
      <c r="AA2192" s="31">
        <f t="shared" si="5079"/>
        <v>0</v>
      </c>
      <c r="AB2192" s="31">
        <f t="shared" si="5080"/>
        <v>0</v>
      </c>
      <c r="AC2192" s="31">
        <f t="shared" si="4995"/>
        <v>1031795</v>
      </c>
      <c r="AD2192" s="31">
        <f t="shared" si="4996"/>
        <v>1226869.1999999997</v>
      </c>
      <c r="AE2192" s="31">
        <f t="shared" si="4997"/>
        <v>1285103.8999999999</v>
      </c>
      <c r="AF2192" s="31">
        <f t="shared" si="5081"/>
        <v>0</v>
      </c>
      <c r="AG2192" s="31">
        <f t="shared" si="4998"/>
        <v>1031795</v>
      </c>
      <c r="AH2192" s="31">
        <f t="shared" si="4999"/>
        <v>1226869.1999999997</v>
      </c>
      <c r="AI2192" s="31">
        <f t="shared" si="5000"/>
        <v>1285103.8999999999</v>
      </c>
      <c r="AJ2192" s="31">
        <f t="shared" si="5082"/>
        <v>0</v>
      </c>
      <c r="AK2192" s="31">
        <f t="shared" si="5083"/>
        <v>0</v>
      </c>
      <c r="AL2192" s="31">
        <f t="shared" si="5084"/>
        <v>0</v>
      </c>
      <c r="AM2192" s="31">
        <f t="shared" si="5085"/>
        <v>0</v>
      </c>
      <c r="AN2192" s="31">
        <f t="shared" si="5086"/>
        <v>0</v>
      </c>
      <c r="AO2192" s="31">
        <f t="shared" si="5087"/>
        <v>0</v>
      </c>
      <c r="AP2192" s="31">
        <f t="shared" si="5088"/>
        <v>0</v>
      </c>
      <c r="AQ2192" s="31">
        <f t="shared" si="5089"/>
        <v>0</v>
      </c>
      <c r="AR2192" s="31">
        <f t="shared" si="5090"/>
        <v>0</v>
      </c>
      <c r="AS2192" s="31">
        <f t="shared" si="4992"/>
        <v>1031795</v>
      </c>
      <c r="AT2192" s="31">
        <f t="shared" si="4993"/>
        <v>1226869.1999999997</v>
      </c>
      <c r="AU2192" s="31">
        <f t="shared" si="4994"/>
        <v>1285103.8999999999</v>
      </c>
      <c r="AV2192" s="31">
        <f t="shared" si="5091"/>
        <v>0</v>
      </c>
      <c r="AW2192" s="32"/>
      <c r="AX2192" s="32"/>
      <c r="AY2192" s="1"/>
      <c r="AZ2192" s="1"/>
      <c r="BA2192" s="1"/>
      <c r="BB2192" s="1"/>
      <c r="BC2192" s="1"/>
      <c r="BD2192" s="1"/>
      <c r="BE2192" s="1"/>
    </row>
    <row r="2193" ht="15">
      <c r="A2193" s="29" t="s">
        <v>893</v>
      </c>
      <c r="B2193" s="29" t="s">
        <v>116</v>
      </c>
      <c r="C2193" s="29" t="s">
        <v>265</v>
      </c>
      <c r="D2193" s="29" t="s">
        <v>901</v>
      </c>
      <c r="E2193" s="29" t="s">
        <v>41</v>
      </c>
      <c r="F2193" s="30" t="s">
        <v>42</v>
      </c>
      <c r="G2193" s="31">
        <v>1031795</v>
      </c>
      <c r="H2193" s="31">
        <v>1226902.7999999998</v>
      </c>
      <c r="I2193" s="31">
        <v>1285118.8999999999</v>
      </c>
      <c r="J2193" s="31"/>
      <c r="K2193" s="33">
        <v>-33.600000000000001</v>
      </c>
      <c r="L2193" s="33">
        <v>-15</v>
      </c>
      <c r="M2193" s="31">
        <f t="shared" si="5029"/>
        <v>1031795</v>
      </c>
      <c r="N2193" s="31">
        <f t="shared" si="5030"/>
        <v>1226869.1999999997</v>
      </c>
      <c r="O2193" s="31">
        <f t="shared" si="5031"/>
        <v>1285103.8999999999</v>
      </c>
      <c r="P2193" s="31"/>
      <c r="Q2193" s="31"/>
      <c r="R2193" s="31"/>
      <c r="S2193" s="31"/>
      <c r="T2193" s="31"/>
      <c r="U2193" s="31"/>
      <c r="V2193" s="31"/>
      <c r="W2193" s="31"/>
      <c r="X2193" s="31"/>
      <c r="Y2193" s="31"/>
      <c r="Z2193" s="31"/>
      <c r="AA2193" s="31"/>
      <c r="AB2193" s="31"/>
      <c r="AC2193" s="31">
        <f t="shared" si="4995"/>
        <v>1031795</v>
      </c>
      <c r="AD2193" s="31">
        <f t="shared" si="4996"/>
        <v>1226869.1999999997</v>
      </c>
      <c r="AE2193" s="31">
        <f t="shared" si="4997"/>
        <v>1285103.8999999999</v>
      </c>
      <c r="AF2193" s="31"/>
      <c r="AG2193" s="31">
        <f t="shared" si="4998"/>
        <v>1031795</v>
      </c>
      <c r="AH2193" s="31">
        <f t="shared" si="4999"/>
        <v>1226869.1999999997</v>
      </c>
      <c r="AI2193" s="31">
        <f t="shared" si="5000"/>
        <v>1285103.8999999999</v>
      </c>
      <c r="AJ2193" s="31"/>
      <c r="AK2193" s="31"/>
      <c r="AL2193" s="31"/>
      <c r="AM2193" s="31"/>
      <c r="AN2193" s="31"/>
      <c r="AO2193" s="31"/>
      <c r="AP2193" s="31"/>
      <c r="AQ2193" s="31"/>
      <c r="AR2193" s="31"/>
      <c r="AS2193" s="31">
        <f t="shared" si="4992"/>
        <v>1031795</v>
      </c>
      <c r="AT2193" s="31">
        <f t="shared" si="4993"/>
        <v>1226869.1999999997</v>
      </c>
      <c r="AU2193" s="31">
        <f t="shared" si="4994"/>
        <v>1285103.8999999999</v>
      </c>
      <c r="AV2193" s="31"/>
      <c r="AW2193" s="32"/>
      <c r="AX2193" s="32">
        <v>51</v>
      </c>
      <c r="AY2193" s="1"/>
      <c r="AZ2193" s="1"/>
      <c r="BA2193" s="1"/>
      <c r="BB2193" s="1"/>
      <c r="BC2193" s="1"/>
      <c r="BD2193" s="1"/>
      <c r="BE2193" s="1"/>
    </row>
    <row r="2194" ht="15">
      <c r="A2194" s="29" t="s">
        <v>893</v>
      </c>
      <c r="B2194" s="29" t="s">
        <v>116</v>
      </c>
      <c r="C2194" s="29" t="s">
        <v>265</v>
      </c>
      <c r="D2194" s="29" t="s">
        <v>903</v>
      </c>
      <c r="E2194" s="36"/>
      <c r="F2194" s="30" t="s">
        <v>34</v>
      </c>
      <c r="G2194" s="31">
        <f>G2195+G2207</f>
        <v>8458354.1000000015</v>
      </c>
      <c r="H2194" s="31">
        <f>H2195+H2207</f>
        <v>9407387.9000000004</v>
      </c>
      <c r="I2194" s="31">
        <f>I2195+I2207</f>
        <v>9903686.8000000007</v>
      </c>
      <c r="J2194" s="31">
        <f>J2195+J2207</f>
        <v>-1262.4000000000001</v>
      </c>
      <c r="K2194" s="31">
        <f>K2195+K2207</f>
        <v>-13910.299999999999</v>
      </c>
      <c r="L2194" s="31">
        <f>L2195+L2207</f>
        <v>-14198.5</v>
      </c>
      <c r="M2194" s="31">
        <f t="shared" si="5029"/>
        <v>8457091.7000000011</v>
      </c>
      <c r="N2194" s="31">
        <f t="shared" si="5030"/>
        <v>9393477.5999999996</v>
      </c>
      <c r="O2194" s="31">
        <f t="shared" si="5031"/>
        <v>9889488.3000000007</v>
      </c>
      <c r="P2194" s="31">
        <f>P2195+P2207</f>
        <v>0</v>
      </c>
      <c r="Q2194" s="31">
        <f>Q2195+Q2207</f>
        <v>0</v>
      </c>
      <c r="R2194" s="31">
        <f>R2195+R2207</f>
        <v>-37180.199999999997</v>
      </c>
      <c r="S2194" s="31">
        <f>S2195+S2207</f>
        <v>0</v>
      </c>
      <c r="T2194" s="31">
        <f>T2195+T2207</f>
        <v>0</v>
      </c>
      <c r="U2194" s="31">
        <f>U2195+U2207</f>
        <v>0</v>
      </c>
      <c r="V2194" s="31">
        <f>V2195+V2207</f>
        <v>0</v>
      </c>
      <c r="W2194" s="31">
        <f>W2195+W2207</f>
        <v>0</v>
      </c>
      <c r="X2194" s="31">
        <f>X2195+X2207</f>
        <v>0</v>
      </c>
      <c r="Y2194" s="31">
        <f>Y2195+Y2207</f>
        <v>0</v>
      </c>
      <c r="Z2194" s="31">
        <f>Z2195+Z2207</f>
        <v>0</v>
      </c>
      <c r="AA2194" s="31">
        <f>AA2195+AA2207</f>
        <v>0</v>
      </c>
      <c r="AB2194" s="31">
        <f>AB2195+AB2207</f>
        <v>0</v>
      </c>
      <c r="AC2194" s="31">
        <f t="shared" si="4995"/>
        <v>8419911.5000000019</v>
      </c>
      <c r="AD2194" s="31">
        <f t="shared" si="4996"/>
        <v>9393477.5999999996</v>
      </c>
      <c r="AE2194" s="31">
        <f t="shared" si="4997"/>
        <v>9889488.3000000007</v>
      </c>
      <c r="AF2194" s="31">
        <f>AF2195+AF2207</f>
        <v>-178</v>
      </c>
      <c r="AG2194" s="31">
        <f t="shared" si="4998"/>
        <v>8419733.5000000019</v>
      </c>
      <c r="AH2194" s="31">
        <f t="shared" si="4999"/>
        <v>9393477.5999999996</v>
      </c>
      <c r="AI2194" s="31">
        <f t="shared" si="5000"/>
        <v>9889488.3000000007</v>
      </c>
      <c r="AJ2194" s="31">
        <f>AJ2195+AJ2207</f>
        <v>-2798.6829999999973</v>
      </c>
      <c r="AK2194" s="31">
        <f>AK2195+AK2207</f>
        <v>0</v>
      </c>
      <c r="AL2194" s="31">
        <f>AL2195+AL2207</f>
        <v>-79584.281000000003</v>
      </c>
      <c r="AM2194" s="31">
        <f>AM2195+AM2207</f>
        <v>0</v>
      </c>
      <c r="AN2194" s="31">
        <f>AN2195+AN2207</f>
        <v>0</v>
      </c>
      <c r="AO2194" s="31">
        <f>AO2195+AO2207</f>
        <v>0</v>
      </c>
      <c r="AP2194" s="31">
        <f>AP2195+AP2207</f>
        <v>0</v>
      </c>
      <c r="AQ2194" s="31">
        <f>AQ2195+AQ2207</f>
        <v>0</v>
      </c>
      <c r="AR2194" s="31">
        <f>AR2195+AR2207</f>
        <v>0</v>
      </c>
      <c r="AS2194" s="31">
        <f t="shared" si="4992"/>
        <v>8337350.5360000012</v>
      </c>
      <c r="AT2194" s="31">
        <f t="shared" si="4993"/>
        <v>9393477.5999999996</v>
      </c>
      <c r="AU2194" s="31">
        <f t="shared" si="4994"/>
        <v>9889488.3000000007</v>
      </c>
      <c r="AV2194" s="31">
        <f>AV2195+AV2207</f>
        <v>0</v>
      </c>
      <c r="AW2194" s="32"/>
      <c r="AX2194" s="32"/>
      <c r="AY2194" s="1"/>
      <c r="AZ2194" s="1"/>
      <c r="BA2194" s="1"/>
      <c r="BB2194" s="1"/>
      <c r="BC2194" s="1"/>
      <c r="BD2194" s="1"/>
      <c r="BE2194" s="1"/>
    </row>
    <row r="2195" ht="30">
      <c r="A2195" s="29" t="s">
        <v>893</v>
      </c>
      <c r="B2195" s="29" t="s">
        <v>116</v>
      </c>
      <c r="C2195" s="29" t="s">
        <v>265</v>
      </c>
      <c r="D2195" s="29" t="s">
        <v>904</v>
      </c>
      <c r="E2195" s="36"/>
      <c r="F2195" s="30" t="s">
        <v>905</v>
      </c>
      <c r="G2195" s="31">
        <f>G2196+G2198+G2200+G2205+G2203</f>
        <v>8224489.6000000006</v>
      </c>
      <c r="H2195" s="31">
        <f>H2196+H2198+H2200+H2205+H2203</f>
        <v>9144049.9000000004</v>
      </c>
      <c r="I2195" s="31">
        <f>I2196+I2198+I2200+I2205+I2203</f>
        <v>9637505.9000000004</v>
      </c>
      <c r="J2195" s="31">
        <f>J2196+J2198+J2200+J2205+J2203</f>
        <v>-1262.4000000000001</v>
      </c>
      <c r="K2195" s="31">
        <f>K2196+K2198+K2200+K2205+K2203</f>
        <v>-13910.299999999999</v>
      </c>
      <c r="L2195" s="31">
        <f>L2196+L2198+L2200+L2205+L2203</f>
        <v>-14198.5</v>
      </c>
      <c r="M2195" s="31">
        <f t="shared" si="5029"/>
        <v>8223227.2000000002</v>
      </c>
      <c r="N2195" s="31">
        <f t="shared" si="5030"/>
        <v>9130139.5999999996</v>
      </c>
      <c r="O2195" s="31">
        <f t="shared" si="5031"/>
        <v>9623307.4000000004</v>
      </c>
      <c r="P2195" s="31">
        <f>P2196+P2198+P2200+P2205+P2203</f>
        <v>-4980</v>
      </c>
      <c r="Q2195" s="31">
        <f>Q2196+Q2198+Q2200+Q2205+Q2203</f>
        <v>0</v>
      </c>
      <c r="R2195" s="31">
        <f>R2196+R2198+R2200+R2205+R2203</f>
        <v>-55947.400000000001</v>
      </c>
      <c r="S2195" s="31">
        <f>S2196+S2198+S2200+S2205+S2203</f>
        <v>0</v>
      </c>
      <c r="T2195" s="31">
        <f>T2196+T2198+T2200+T2205+T2203</f>
        <v>0</v>
      </c>
      <c r="U2195" s="31">
        <f>U2196+U2198+U2200+U2205+U2203</f>
        <v>0</v>
      </c>
      <c r="V2195" s="31">
        <f>V2196+V2198+V2200+V2205+V2203</f>
        <v>0</v>
      </c>
      <c r="W2195" s="31">
        <f>W2196+W2198+W2200+W2205+W2203</f>
        <v>0</v>
      </c>
      <c r="X2195" s="31">
        <f>X2196+X2198+X2200+X2205+X2203</f>
        <v>0</v>
      </c>
      <c r="Y2195" s="31">
        <f>Y2196+Y2198+Y2200+Y2205+Y2203</f>
        <v>0</v>
      </c>
      <c r="Z2195" s="31">
        <f>Z2196+Z2198+Z2200+Z2205+Z2203</f>
        <v>0</v>
      </c>
      <c r="AA2195" s="31">
        <f>AA2196+AA2198+AA2200+AA2205+AA2203</f>
        <v>0</v>
      </c>
      <c r="AB2195" s="31">
        <f>AB2196+AB2198+AB2200+AB2205+AB2203</f>
        <v>0</v>
      </c>
      <c r="AC2195" s="31">
        <f t="shared" si="4995"/>
        <v>8162299.7999999998</v>
      </c>
      <c r="AD2195" s="31">
        <f t="shared" si="4996"/>
        <v>9130139.5999999996</v>
      </c>
      <c r="AE2195" s="31">
        <f t="shared" si="4997"/>
        <v>9623307.4000000004</v>
      </c>
      <c r="AF2195" s="31">
        <f>AF2196+AF2198+AF2200+AF2205+AF2203</f>
        <v>-178</v>
      </c>
      <c r="AG2195" s="31">
        <f t="shared" si="4998"/>
        <v>8162121.7999999998</v>
      </c>
      <c r="AH2195" s="31">
        <f t="shared" si="4999"/>
        <v>9130139.5999999996</v>
      </c>
      <c r="AI2195" s="31">
        <f t="shared" si="5000"/>
        <v>9623307.4000000004</v>
      </c>
      <c r="AJ2195" s="31">
        <f>AJ2196+AJ2198+AJ2200+AJ2205+AJ2203</f>
        <v>-2798.6829999999973</v>
      </c>
      <c r="AK2195" s="31">
        <f>AK2196+AK2198+AK2200+AK2205+AK2203</f>
        <v>0</v>
      </c>
      <c r="AL2195" s="31">
        <f>AL2196+AL2198+AL2200+AL2205+AL2203</f>
        <v>-76113.281000000003</v>
      </c>
      <c r="AM2195" s="31">
        <f>AM2196+AM2198+AM2200+AM2205+AM2203</f>
        <v>0</v>
      </c>
      <c r="AN2195" s="31">
        <f>AN2196+AN2198+AN2200+AN2205+AN2203</f>
        <v>0</v>
      </c>
      <c r="AO2195" s="31">
        <f>AO2196+AO2198+AO2200+AO2205+AO2203</f>
        <v>0</v>
      </c>
      <c r="AP2195" s="31">
        <f>AP2196+AP2198+AP2200+AP2205+AP2203</f>
        <v>0</v>
      </c>
      <c r="AQ2195" s="31">
        <f>AQ2196+AQ2198+AQ2200+AQ2205+AQ2203</f>
        <v>0</v>
      </c>
      <c r="AR2195" s="31">
        <f>AR2196+AR2198+AR2200+AR2205+AR2203</f>
        <v>0</v>
      </c>
      <c r="AS2195" s="31">
        <f t="shared" si="4992"/>
        <v>8083209.8359999992</v>
      </c>
      <c r="AT2195" s="31">
        <f t="shared" si="4993"/>
        <v>9130139.5999999996</v>
      </c>
      <c r="AU2195" s="31">
        <f t="shared" si="4994"/>
        <v>9623307.4000000004</v>
      </c>
      <c r="AV2195" s="31">
        <f>AV2196+AV2198+AV2200+AV2205+AV2203</f>
        <v>0</v>
      </c>
      <c r="AW2195" s="32"/>
      <c r="AX2195" s="32"/>
      <c r="AY2195" s="1"/>
      <c r="AZ2195" s="1"/>
      <c r="BA2195" s="1"/>
      <c r="BB2195" s="1"/>
      <c r="BC2195" s="1"/>
      <c r="BD2195" s="1"/>
      <c r="BE2195" s="1"/>
    </row>
    <row r="2196" ht="30">
      <c r="A2196" s="29" t="s">
        <v>893</v>
      </c>
      <c r="B2196" s="29" t="s">
        <v>116</v>
      </c>
      <c r="C2196" s="29" t="s">
        <v>265</v>
      </c>
      <c r="D2196" s="29" t="s">
        <v>906</v>
      </c>
      <c r="E2196" s="36"/>
      <c r="F2196" s="30" t="s">
        <v>907</v>
      </c>
      <c r="G2196" s="31">
        <f>G2197</f>
        <v>117464.90000000001</v>
      </c>
      <c r="H2196" s="31">
        <f>H2197</f>
        <v>118300.39999999999</v>
      </c>
      <c r="I2196" s="31">
        <f>I2197</f>
        <v>118596.5</v>
      </c>
      <c r="J2196" s="31">
        <f>J2197</f>
        <v>-1262.4000000000001</v>
      </c>
      <c r="K2196" s="31">
        <f>K2197</f>
        <v>-358.10000000000002</v>
      </c>
      <c r="L2196" s="31">
        <f>L2197</f>
        <v>-654.20000000000005</v>
      </c>
      <c r="M2196" s="31">
        <f t="shared" si="5029"/>
        <v>116202.50000000001</v>
      </c>
      <c r="N2196" s="31">
        <f t="shared" si="5030"/>
        <v>117942.29999999999</v>
      </c>
      <c r="O2196" s="31">
        <f t="shared" si="5031"/>
        <v>117942.3</v>
      </c>
      <c r="P2196" s="31">
        <f>P2197</f>
        <v>178</v>
      </c>
      <c r="Q2196" s="31">
        <f>Q2197</f>
        <v>0</v>
      </c>
      <c r="R2196" s="31">
        <f>R2197</f>
        <v>0</v>
      </c>
      <c r="S2196" s="31">
        <f>S2197</f>
        <v>0</v>
      </c>
      <c r="T2196" s="31">
        <f>T2197</f>
        <v>0</v>
      </c>
      <c r="U2196" s="31">
        <f>U2197</f>
        <v>0</v>
      </c>
      <c r="V2196" s="31">
        <f>V2197</f>
        <v>0</v>
      </c>
      <c r="W2196" s="31">
        <f>W2197</f>
        <v>0</v>
      </c>
      <c r="X2196" s="31">
        <f>X2197</f>
        <v>0</v>
      </c>
      <c r="Y2196" s="31">
        <f>Y2197</f>
        <v>0</v>
      </c>
      <c r="Z2196" s="31">
        <f>Z2197</f>
        <v>0</v>
      </c>
      <c r="AA2196" s="31">
        <f>AA2197</f>
        <v>0</v>
      </c>
      <c r="AB2196" s="31">
        <f>AB2197</f>
        <v>0</v>
      </c>
      <c r="AC2196" s="31">
        <f t="shared" si="4995"/>
        <v>116380.50000000001</v>
      </c>
      <c r="AD2196" s="31">
        <f t="shared" si="4996"/>
        <v>117942.29999999999</v>
      </c>
      <c r="AE2196" s="31">
        <f t="shared" si="4997"/>
        <v>117942.3</v>
      </c>
      <c r="AF2196" s="31">
        <f>AF2197</f>
        <v>-178</v>
      </c>
      <c r="AG2196" s="31">
        <f t="shared" si="4998"/>
        <v>116202.50000000001</v>
      </c>
      <c r="AH2196" s="31">
        <f t="shared" si="4999"/>
        <v>117942.29999999999</v>
      </c>
      <c r="AI2196" s="31">
        <f t="shared" si="5000"/>
        <v>117942.3</v>
      </c>
      <c r="AJ2196" s="31">
        <f>AJ2197</f>
        <v>40240.743000000002</v>
      </c>
      <c r="AK2196" s="31">
        <f>AK2197</f>
        <v>0</v>
      </c>
      <c r="AL2196" s="31">
        <f>AL2197</f>
        <v>0</v>
      </c>
      <c r="AM2196" s="31">
        <f>AM2197</f>
        <v>0</v>
      </c>
      <c r="AN2196" s="31">
        <f>AN2197</f>
        <v>0</v>
      </c>
      <c r="AO2196" s="31">
        <f>AO2197</f>
        <v>0</v>
      </c>
      <c r="AP2196" s="31">
        <f>AP2197</f>
        <v>0</v>
      </c>
      <c r="AQ2196" s="31">
        <f>AQ2197</f>
        <v>0</v>
      </c>
      <c r="AR2196" s="31">
        <f>AR2197</f>
        <v>0</v>
      </c>
      <c r="AS2196" s="31">
        <f t="shared" si="4992"/>
        <v>156443.24300000002</v>
      </c>
      <c r="AT2196" s="31">
        <f t="shared" si="4993"/>
        <v>117942.29999999999</v>
      </c>
      <c r="AU2196" s="31">
        <f t="shared" si="4994"/>
        <v>117942.3</v>
      </c>
      <c r="AV2196" s="31">
        <f>AV2197</f>
        <v>0</v>
      </c>
      <c r="AW2196" s="32"/>
      <c r="AX2196" s="32"/>
      <c r="AY2196" s="1"/>
      <c r="AZ2196" s="1"/>
      <c r="BA2196" s="1"/>
      <c r="BB2196" s="1"/>
      <c r="BC2196" s="1"/>
      <c r="BD2196" s="1"/>
      <c r="BE2196" s="1"/>
    </row>
    <row r="2197" ht="30">
      <c r="A2197" s="29" t="s">
        <v>893</v>
      </c>
      <c r="B2197" s="29" t="s">
        <v>116</v>
      </c>
      <c r="C2197" s="29" t="s">
        <v>265</v>
      </c>
      <c r="D2197" s="29" t="s">
        <v>906</v>
      </c>
      <c r="E2197" s="29" t="s">
        <v>39</v>
      </c>
      <c r="F2197" s="30" t="s">
        <v>40</v>
      </c>
      <c r="G2197" s="31">
        <v>117464.90000000001</v>
      </c>
      <c r="H2197" s="31">
        <v>118300.39999999999</v>
      </c>
      <c r="I2197" s="31">
        <v>118596.5</v>
      </c>
      <c r="J2197" s="33">
        <f>-1257.9-4.5</f>
        <v>-1262.4000000000001</v>
      </c>
      <c r="K2197" s="33">
        <f>-353.6-4.5</f>
        <v>-358.10000000000002</v>
      </c>
      <c r="L2197" s="33">
        <f>-649.7-4.5</f>
        <v>-654.20000000000005</v>
      </c>
      <c r="M2197" s="31">
        <f t="shared" si="5029"/>
        <v>116202.50000000001</v>
      </c>
      <c r="N2197" s="31">
        <f t="shared" si="5030"/>
        <v>117942.29999999999</v>
      </c>
      <c r="O2197" s="31">
        <f t="shared" si="5031"/>
        <v>117942.3</v>
      </c>
      <c r="P2197" s="31">
        <v>178</v>
      </c>
      <c r="Q2197" s="31"/>
      <c r="R2197" s="31"/>
      <c r="S2197" s="31"/>
      <c r="T2197" s="31"/>
      <c r="U2197" s="31"/>
      <c r="V2197" s="31"/>
      <c r="W2197" s="31"/>
      <c r="X2197" s="31"/>
      <c r="Y2197" s="31"/>
      <c r="Z2197" s="31"/>
      <c r="AA2197" s="31"/>
      <c r="AB2197" s="31"/>
      <c r="AC2197" s="31">
        <f t="shared" si="4995"/>
        <v>116380.50000000001</v>
      </c>
      <c r="AD2197" s="31">
        <f t="shared" si="4996"/>
        <v>117942.29999999999</v>
      </c>
      <c r="AE2197" s="31">
        <f t="shared" si="4997"/>
        <v>117942.3</v>
      </c>
      <c r="AF2197" s="31">
        <v>-178</v>
      </c>
      <c r="AG2197" s="31">
        <f t="shared" si="4998"/>
        <v>116202.50000000001</v>
      </c>
      <c r="AH2197" s="31">
        <f t="shared" si="4999"/>
        <v>117942.29999999999</v>
      </c>
      <c r="AI2197" s="31">
        <f t="shared" si="5000"/>
        <v>117942.3</v>
      </c>
      <c r="AJ2197" s="31">
        <v>40240.743000000002</v>
      </c>
      <c r="AK2197" s="31"/>
      <c r="AL2197" s="31"/>
      <c r="AM2197" s="31"/>
      <c r="AN2197" s="31"/>
      <c r="AO2197" s="31"/>
      <c r="AP2197" s="31"/>
      <c r="AQ2197" s="31"/>
      <c r="AR2197" s="31"/>
      <c r="AS2197" s="31">
        <f t="shared" si="4992"/>
        <v>156443.24300000002</v>
      </c>
      <c r="AT2197" s="31">
        <f t="shared" si="4993"/>
        <v>117942.29999999999</v>
      </c>
      <c r="AU2197" s="31">
        <f t="shared" si="4994"/>
        <v>117942.3</v>
      </c>
      <c r="AV2197" s="31"/>
      <c r="AW2197" s="32"/>
      <c r="AX2197" s="32">
        <v>53</v>
      </c>
      <c r="AY2197" s="1"/>
      <c r="AZ2197" s="1"/>
      <c r="BA2197" s="1"/>
      <c r="BB2197" s="1"/>
      <c r="BC2197" s="1"/>
      <c r="BD2197" s="1"/>
      <c r="BE2197" s="1"/>
    </row>
    <row r="2198" ht="75">
      <c r="A2198" s="29" t="s">
        <v>893</v>
      </c>
      <c r="B2198" s="29" t="s">
        <v>116</v>
      </c>
      <c r="C2198" s="29" t="s">
        <v>265</v>
      </c>
      <c r="D2198" s="29" t="s">
        <v>908</v>
      </c>
      <c r="E2198" s="36"/>
      <c r="F2198" s="30" t="s">
        <v>909</v>
      </c>
      <c r="G2198" s="31">
        <f>G2199</f>
        <v>7933588</v>
      </c>
      <c r="H2198" s="31">
        <f>H2199</f>
        <v>8722591.6999999993</v>
      </c>
      <c r="I2198" s="31">
        <f>I2199</f>
        <v>9071537.0999999996</v>
      </c>
      <c r="J2198" s="31">
        <f>J2199</f>
        <v>0</v>
      </c>
      <c r="K2198" s="31">
        <f>K2199</f>
        <v>0</v>
      </c>
      <c r="L2198" s="31">
        <f>L2199</f>
        <v>0</v>
      </c>
      <c r="M2198" s="31">
        <f t="shared" si="5029"/>
        <v>7933588</v>
      </c>
      <c r="N2198" s="31">
        <f t="shared" si="5030"/>
        <v>8722591.6999999993</v>
      </c>
      <c r="O2198" s="31">
        <f t="shared" si="5031"/>
        <v>9071537.0999999996</v>
      </c>
      <c r="P2198" s="31">
        <f>P2199</f>
        <v>-5158</v>
      </c>
      <c r="Q2198" s="31">
        <f>Q2199</f>
        <v>0</v>
      </c>
      <c r="R2198" s="31">
        <f>R2199</f>
        <v>-55947.400000000001</v>
      </c>
      <c r="S2198" s="31">
        <f>S2199</f>
        <v>0</v>
      </c>
      <c r="T2198" s="31">
        <f>T2199</f>
        <v>0</v>
      </c>
      <c r="U2198" s="31">
        <f>U2199</f>
        <v>0</v>
      </c>
      <c r="V2198" s="31">
        <f>V2199</f>
        <v>0</v>
      </c>
      <c r="W2198" s="31">
        <f>W2199</f>
        <v>0</v>
      </c>
      <c r="X2198" s="31">
        <f>X2199</f>
        <v>0</v>
      </c>
      <c r="Y2198" s="31">
        <f>Y2199</f>
        <v>0</v>
      </c>
      <c r="Z2198" s="31">
        <f>Z2199</f>
        <v>0</v>
      </c>
      <c r="AA2198" s="31">
        <f>AA2199</f>
        <v>0</v>
      </c>
      <c r="AB2198" s="31">
        <f>AB2199</f>
        <v>0</v>
      </c>
      <c r="AC2198" s="31">
        <f t="shared" si="4995"/>
        <v>7872482.5999999996</v>
      </c>
      <c r="AD2198" s="31">
        <f t="shared" si="4996"/>
        <v>8722591.6999999993</v>
      </c>
      <c r="AE2198" s="31">
        <f t="shared" si="4997"/>
        <v>9071537.0999999996</v>
      </c>
      <c r="AF2198" s="31">
        <f>AF2199</f>
        <v>0</v>
      </c>
      <c r="AG2198" s="31">
        <f t="shared" si="4998"/>
        <v>7872482.5999999996</v>
      </c>
      <c r="AH2198" s="31">
        <f t="shared" si="4999"/>
        <v>8722591.6999999993</v>
      </c>
      <c r="AI2198" s="31">
        <f t="shared" si="5000"/>
        <v>9071537.0999999996</v>
      </c>
      <c r="AJ2198" s="31">
        <f>AJ2199</f>
        <v>-43039.425999999999</v>
      </c>
      <c r="AK2198" s="31">
        <f>AK2199</f>
        <v>0</v>
      </c>
      <c r="AL2198" s="31">
        <f>AL2199</f>
        <v>-76113.281000000003</v>
      </c>
      <c r="AM2198" s="31">
        <f>AM2199</f>
        <v>0</v>
      </c>
      <c r="AN2198" s="31">
        <f>AN2199</f>
        <v>0</v>
      </c>
      <c r="AO2198" s="31">
        <f>AO2199</f>
        <v>0</v>
      </c>
      <c r="AP2198" s="31">
        <f>AP2199</f>
        <v>0</v>
      </c>
      <c r="AQ2198" s="31">
        <f>AQ2199</f>
        <v>0</v>
      </c>
      <c r="AR2198" s="31">
        <f>AR2199</f>
        <v>0</v>
      </c>
      <c r="AS2198" s="31">
        <f t="shared" si="4992"/>
        <v>7753329.8929999992</v>
      </c>
      <c r="AT2198" s="31">
        <f t="shared" si="4993"/>
        <v>8722591.6999999993</v>
      </c>
      <c r="AU2198" s="31">
        <f t="shared" si="4994"/>
        <v>9071537.0999999996</v>
      </c>
      <c r="AV2198" s="31">
        <f>AV2199</f>
        <v>0</v>
      </c>
      <c r="AW2198" s="32"/>
      <c r="AX2198" s="32"/>
      <c r="AY2198" s="1"/>
      <c r="AZ2198" s="1"/>
      <c r="BA2198" s="1"/>
      <c r="BB2198" s="1"/>
      <c r="BC2198" s="1"/>
      <c r="BD2198" s="1"/>
      <c r="BE2198" s="1"/>
    </row>
    <row r="2199" ht="30">
      <c r="A2199" s="29" t="s">
        <v>893</v>
      </c>
      <c r="B2199" s="29" t="s">
        <v>116</v>
      </c>
      <c r="C2199" s="29" t="s">
        <v>265</v>
      </c>
      <c r="D2199" s="29" t="s">
        <v>908</v>
      </c>
      <c r="E2199" s="29" t="s">
        <v>39</v>
      </c>
      <c r="F2199" s="30" t="s">
        <v>40</v>
      </c>
      <c r="G2199" s="31">
        <v>7933588</v>
      </c>
      <c r="H2199" s="31">
        <v>8722591.6999999993</v>
      </c>
      <c r="I2199" s="31">
        <v>9071537.0999999996</v>
      </c>
      <c r="J2199" s="31"/>
      <c r="K2199" s="31"/>
      <c r="L2199" s="31"/>
      <c r="M2199" s="31">
        <f t="shared" si="5029"/>
        <v>7933588</v>
      </c>
      <c r="N2199" s="31">
        <f t="shared" si="5030"/>
        <v>8722591.6999999993</v>
      </c>
      <c r="O2199" s="31">
        <f t="shared" si="5031"/>
        <v>9071537.0999999996</v>
      </c>
      <c r="P2199" s="31">
        <v>-5158</v>
      </c>
      <c r="Q2199" s="31"/>
      <c r="R2199" s="31">
        <v>-55947.400000000001</v>
      </c>
      <c r="S2199" s="31"/>
      <c r="T2199" s="31"/>
      <c r="U2199" s="31"/>
      <c r="V2199" s="31"/>
      <c r="W2199" s="31"/>
      <c r="X2199" s="31"/>
      <c r="Y2199" s="31"/>
      <c r="Z2199" s="31"/>
      <c r="AA2199" s="31"/>
      <c r="AB2199" s="31"/>
      <c r="AC2199" s="31">
        <f t="shared" si="4995"/>
        <v>7872482.5999999996</v>
      </c>
      <c r="AD2199" s="31">
        <f t="shared" si="4996"/>
        <v>8722591.6999999993</v>
      </c>
      <c r="AE2199" s="31">
        <f t="shared" si="4997"/>
        <v>9071537.0999999996</v>
      </c>
      <c r="AF2199" s="31"/>
      <c r="AG2199" s="31">
        <f t="shared" si="4998"/>
        <v>7872482.5999999996</v>
      </c>
      <c r="AH2199" s="31">
        <f t="shared" si="4999"/>
        <v>8722591.6999999993</v>
      </c>
      <c r="AI2199" s="31">
        <f t="shared" si="5000"/>
        <v>9071537.0999999996</v>
      </c>
      <c r="AJ2199" s="31">
        <v>-43039.425999999999</v>
      </c>
      <c r="AK2199" s="31"/>
      <c r="AL2199" s="31">
        <v>-76113.281000000003</v>
      </c>
      <c r="AM2199" s="31"/>
      <c r="AN2199" s="31"/>
      <c r="AO2199" s="31"/>
      <c r="AP2199" s="31"/>
      <c r="AQ2199" s="31"/>
      <c r="AR2199" s="31"/>
      <c r="AS2199" s="31">
        <f t="shared" si="4992"/>
        <v>7753329.8929999992</v>
      </c>
      <c r="AT2199" s="31">
        <f t="shared" si="4993"/>
        <v>8722591.6999999993</v>
      </c>
      <c r="AU2199" s="31">
        <f t="shared" si="4994"/>
        <v>9071537.0999999996</v>
      </c>
      <c r="AV2199" s="31"/>
      <c r="AW2199" s="32"/>
      <c r="AX2199" s="32"/>
      <c r="AY2199" s="1"/>
      <c r="AZ2199" s="1"/>
      <c r="BA2199" s="1"/>
      <c r="BB2199" s="1"/>
      <c r="BC2199" s="1"/>
      <c r="BD2199" s="1"/>
      <c r="BE2199" s="1"/>
    </row>
    <row r="2200" ht="15">
      <c r="A2200" s="29" t="s">
        <v>893</v>
      </c>
      <c r="B2200" s="29" t="s">
        <v>116</v>
      </c>
      <c r="C2200" s="29" t="s">
        <v>265</v>
      </c>
      <c r="D2200" s="29" t="s">
        <v>910</v>
      </c>
      <c r="E2200" s="36"/>
      <c r="F2200" s="30" t="s">
        <v>911</v>
      </c>
      <c r="G2200" s="31">
        <f>G2201+G2202</f>
        <v>13544.299999999999</v>
      </c>
      <c r="H2200" s="31">
        <f>H2201+H2202</f>
        <v>13544.299999999999</v>
      </c>
      <c r="I2200" s="31">
        <f>I2201+I2202</f>
        <v>13544.299999999999</v>
      </c>
      <c r="J2200" s="31">
        <f>J2201+J2202</f>
        <v>0</v>
      </c>
      <c r="K2200" s="31">
        <f>K2201+K2202</f>
        <v>-13544.299999999999</v>
      </c>
      <c r="L2200" s="31">
        <f>L2201+L2202</f>
        <v>-13544.299999999999</v>
      </c>
      <c r="M2200" s="31">
        <f t="shared" si="5029"/>
        <v>13544.299999999999</v>
      </c>
      <c r="N2200" s="31">
        <f t="shared" si="5030"/>
        <v>0</v>
      </c>
      <c r="O2200" s="31">
        <f t="shared" si="5031"/>
        <v>0</v>
      </c>
      <c r="P2200" s="31">
        <f>P2201+P2202</f>
        <v>0</v>
      </c>
      <c r="Q2200" s="31">
        <f>Q2201+Q2202</f>
        <v>0</v>
      </c>
      <c r="R2200" s="31">
        <f>R2201+R2202</f>
        <v>0</v>
      </c>
      <c r="S2200" s="31">
        <f>S2201+S2202</f>
        <v>0</v>
      </c>
      <c r="T2200" s="31">
        <f>T2201+T2202</f>
        <v>0</v>
      </c>
      <c r="U2200" s="31">
        <f>U2201+U2202</f>
        <v>0</v>
      </c>
      <c r="V2200" s="31">
        <f>V2201+V2202</f>
        <v>0</v>
      </c>
      <c r="W2200" s="31">
        <f>W2201+W2202</f>
        <v>0</v>
      </c>
      <c r="X2200" s="31">
        <f>X2201+X2202</f>
        <v>0</v>
      </c>
      <c r="Y2200" s="31">
        <f>Y2201+Y2202</f>
        <v>0</v>
      </c>
      <c r="Z2200" s="31">
        <f>Z2201+Z2202</f>
        <v>0</v>
      </c>
      <c r="AA2200" s="31">
        <f>AA2201+AA2202</f>
        <v>0</v>
      </c>
      <c r="AB2200" s="31">
        <f>AB2201+AB2202</f>
        <v>0</v>
      </c>
      <c r="AC2200" s="31">
        <f t="shared" si="4995"/>
        <v>13544.299999999999</v>
      </c>
      <c r="AD2200" s="31">
        <f t="shared" si="4996"/>
        <v>0</v>
      </c>
      <c r="AE2200" s="31">
        <f t="shared" si="4997"/>
        <v>0</v>
      </c>
      <c r="AF2200" s="31">
        <f>AF2201+AF2202</f>
        <v>0</v>
      </c>
      <c r="AG2200" s="31">
        <f t="shared" si="4998"/>
        <v>13544.299999999999</v>
      </c>
      <c r="AH2200" s="31">
        <f t="shared" si="4999"/>
        <v>0</v>
      </c>
      <c r="AI2200" s="31">
        <f t="shared" si="5000"/>
        <v>0</v>
      </c>
      <c r="AJ2200" s="31">
        <f>AJ2201+AJ2202</f>
        <v>0</v>
      </c>
      <c r="AK2200" s="31">
        <f>AK2201+AK2202</f>
        <v>0</v>
      </c>
      <c r="AL2200" s="31">
        <f>AL2201+AL2202</f>
        <v>0</v>
      </c>
      <c r="AM2200" s="31">
        <f>AM2201+AM2202</f>
        <v>0</v>
      </c>
      <c r="AN2200" s="31">
        <f>AN2201+AN2202</f>
        <v>0</v>
      </c>
      <c r="AO2200" s="31">
        <f>AO2201+AO2202</f>
        <v>0</v>
      </c>
      <c r="AP2200" s="31">
        <f>AP2201+AP2202</f>
        <v>0</v>
      </c>
      <c r="AQ2200" s="31">
        <f>AQ2201+AQ2202</f>
        <v>0</v>
      </c>
      <c r="AR2200" s="31">
        <f>AR2201+AR2202</f>
        <v>0</v>
      </c>
      <c r="AS2200" s="31">
        <f t="shared" si="4992"/>
        <v>13544.299999999999</v>
      </c>
      <c r="AT2200" s="31">
        <f t="shared" si="4993"/>
        <v>0</v>
      </c>
      <c r="AU2200" s="31">
        <f t="shared" si="4994"/>
        <v>0</v>
      </c>
      <c r="AV2200" s="31">
        <f>AV2201+AV2202</f>
        <v>0</v>
      </c>
      <c r="AW2200" s="32"/>
      <c r="AX2200" s="32"/>
      <c r="AY2200" s="1"/>
      <c r="AZ2200" s="1"/>
      <c r="BA2200" s="1"/>
      <c r="BB2200" s="1"/>
      <c r="BC2200" s="1"/>
      <c r="BD2200" s="1"/>
      <c r="BE2200" s="1"/>
    </row>
    <row r="2201" ht="30">
      <c r="A2201" s="29" t="s">
        <v>893</v>
      </c>
      <c r="B2201" s="29" t="s">
        <v>116</v>
      </c>
      <c r="C2201" s="29" t="s">
        <v>265</v>
      </c>
      <c r="D2201" s="29" t="s">
        <v>910</v>
      </c>
      <c r="E2201" s="29" t="s">
        <v>39</v>
      </c>
      <c r="F2201" s="30" t="s">
        <v>40</v>
      </c>
      <c r="G2201" s="31">
        <v>1750</v>
      </c>
      <c r="H2201" s="31">
        <v>1750</v>
      </c>
      <c r="I2201" s="31">
        <v>1750</v>
      </c>
      <c r="J2201" s="31"/>
      <c r="K2201" s="33">
        <v>-1750</v>
      </c>
      <c r="L2201" s="33">
        <v>-1750</v>
      </c>
      <c r="M2201" s="31">
        <f t="shared" si="5029"/>
        <v>1750</v>
      </c>
      <c r="N2201" s="31">
        <f t="shared" si="5030"/>
        <v>0</v>
      </c>
      <c r="O2201" s="31">
        <f t="shared" si="5031"/>
        <v>0</v>
      </c>
      <c r="P2201" s="31"/>
      <c r="Q2201" s="31"/>
      <c r="R2201" s="31"/>
      <c r="S2201" s="31"/>
      <c r="T2201" s="31"/>
      <c r="U2201" s="31"/>
      <c r="V2201" s="31"/>
      <c r="W2201" s="31"/>
      <c r="X2201" s="31"/>
      <c r="Y2201" s="31"/>
      <c r="Z2201" s="31"/>
      <c r="AA2201" s="31"/>
      <c r="AB2201" s="31"/>
      <c r="AC2201" s="31">
        <f t="shared" si="4995"/>
        <v>1750</v>
      </c>
      <c r="AD2201" s="31">
        <f t="shared" si="4996"/>
        <v>0</v>
      </c>
      <c r="AE2201" s="31">
        <f t="shared" si="4997"/>
        <v>0</v>
      </c>
      <c r="AF2201" s="31"/>
      <c r="AG2201" s="31">
        <f t="shared" si="4998"/>
        <v>1750</v>
      </c>
      <c r="AH2201" s="31">
        <f t="shared" si="4999"/>
        <v>0</v>
      </c>
      <c r="AI2201" s="31">
        <f t="shared" si="5000"/>
        <v>0</v>
      </c>
      <c r="AJ2201" s="31"/>
      <c r="AK2201" s="31"/>
      <c r="AL2201" s="31"/>
      <c r="AM2201" s="31"/>
      <c r="AN2201" s="31"/>
      <c r="AO2201" s="31"/>
      <c r="AP2201" s="31"/>
      <c r="AQ2201" s="31"/>
      <c r="AR2201" s="31"/>
      <c r="AS2201" s="31">
        <f t="shared" si="4992"/>
        <v>1750</v>
      </c>
      <c r="AT2201" s="31">
        <f t="shared" si="4993"/>
        <v>0</v>
      </c>
      <c r="AU2201" s="31">
        <f t="shared" si="4994"/>
        <v>0</v>
      </c>
      <c r="AV2201" s="31"/>
      <c r="AW2201" s="32"/>
      <c r="AX2201" s="32">
        <v>49</v>
      </c>
      <c r="AY2201" s="1"/>
      <c r="AZ2201" s="1"/>
      <c r="BA2201" s="1"/>
      <c r="BB2201" s="1"/>
      <c r="BC2201" s="1"/>
      <c r="BD2201" s="1"/>
      <c r="BE2201" s="1"/>
    </row>
    <row r="2202" ht="15">
      <c r="A2202" s="29" t="s">
        <v>893</v>
      </c>
      <c r="B2202" s="29" t="s">
        <v>116</v>
      </c>
      <c r="C2202" s="29" t="s">
        <v>265</v>
      </c>
      <c r="D2202" s="29" t="s">
        <v>910</v>
      </c>
      <c r="E2202" s="29" t="s">
        <v>244</v>
      </c>
      <c r="F2202" s="30" t="s">
        <v>245</v>
      </c>
      <c r="G2202" s="31">
        <v>11794.299999999999</v>
      </c>
      <c r="H2202" s="31">
        <v>11794.299999999999</v>
      </c>
      <c r="I2202" s="31">
        <v>11794.299999999999</v>
      </c>
      <c r="J2202" s="31"/>
      <c r="K2202" s="33">
        <v>-11794.299999999999</v>
      </c>
      <c r="L2202" s="33">
        <f>K2202</f>
        <v>-11794.299999999999</v>
      </c>
      <c r="M2202" s="31">
        <f t="shared" si="5029"/>
        <v>11794.299999999999</v>
      </c>
      <c r="N2202" s="31">
        <f t="shared" si="5030"/>
        <v>0</v>
      </c>
      <c r="O2202" s="31">
        <f t="shared" si="5031"/>
        <v>0</v>
      </c>
      <c r="P2202" s="31"/>
      <c r="Q2202" s="31"/>
      <c r="R2202" s="31"/>
      <c r="S2202" s="31"/>
      <c r="T2202" s="31"/>
      <c r="U2202" s="31"/>
      <c r="V2202" s="31"/>
      <c r="W2202" s="31"/>
      <c r="X2202" s="31"/>
      <c r="Y2202" s="31"/>
      <c r="Z2202" s="31"/>
      <c r="AA2202" s="31"/>
      <c r="AB2202" s="31"/>
      <c r="AC2202" s="31">
        <f t="shared" si="4995"/>
        <v>11794.299999999999</v>
      </c>
      <c r="AD2202" s="31">
        <f t="shared" si="4996"/>
        <v>0</v>
      </c>
      <c r="AE2202" s="31">
        <f t="shared" si="4997"/>
        <v>0</v>
      </c>
      <c r="AF2202" s="31"/>
      <c r="AG2202" s="31">
        <f t="shared" si="4998"/>
        <v>11794.299999999999</v>
      </c>
      <c r="AH2202" s="31">
        <f t="shared" si="4999"/>
        <v>0</v>
      </c>
      <c r="AI2202" s="31">
        <f t="shared" si="5000"/>
        <v>0</v>
      </c>
      <c r="AJ2202" s="31"/>
      <c r="AK2202" s="31"/>
      <c r="AL2202" s="31"/>
      <c r="AM2202" s="31"/>
      <c r="AN2202" s="31"/>
      <c r="AO2202" s="31"/>
      <c r="AP2202" s="31"/>
      <c r="AQ2202" s="31"/>
      <c r="AR2202" s="31"/>
      <c r="AS2202" s="31">
        <f t="shared" si="4992"/>
        <v>11794.299999999999</v>
      </c>
      <c r="AT2202" s="31">
        <f t="shared" si="4993"/>
        <v>0</v>
      </c>
      <c r="AU2202" s="31">
        <f t="shared" si="4994"/>
        <v>0</v>
      </c>
      <c r="AV2202" s="31"/>
      <c r="AW2202" s="32"/>
      <c r="AX2202" s="32">
        <v>50</v>
      </c>
      <c r="AY2202" s="1"/>
      <c r="AZ2202" s="1"/>
      <c r="BA2202" s="1"/>
      <c r="BB2202" s="1"/>
      <c r="BC2202" s="1"/>
      <c r="BD2202" s="1"/>
      <c r="BE2202" s="1"/>
    </row>
    <row r="2203" ht="30">
      <c r="A2203" s="29" t="s">
        <v>893</v>
      </c>
      <c r="B2203" s="29" t="s">
        <v>116</v>
      </c>
      <c r="C2203" s="29" t="s">
        <v>265</v>
      </c>
      <c r="D2203" s="29" t="s">
        <v>912</v>
      </c>
      <c r="E2203" s="29"/>
      <c r="F2203" s="30" t="s">
        <v>913</v>
      </c>
      <c r="G2203" s="31">
        <f>G2204</f>
        <v>0</v>
      </c>
      <c r="H2203" s="31">
        <f>H2204</f>
        <v>166464.5</v>
      </c>
      <c r="I2203" s="31">
        <f>I2204</f>
        <v>346229.70000000001</v>
      </c>
      <c r="J2203" s="31">
        <f>J2204</f>
        <v>0</v>
      </c>
      <c r="K2203" s="31">
        <f>K2204</f>
        <v>-7.9000000000000004</v>
      </c>
      <c r="L2203" s="31">
        <f>L2204</f>
        <v>0</v>
      </c>
      <c r="M2203" s="31">
        <f t="shared" si="5029"/>
        <v>0</v>
      </c>
      <c r="N2203" s="31">
        <f t="shared" si="5030"/>
        <v>166456.60000000001</v>
      </c>
      <c r="O2203" s="31">
        <f t="shared" si="5031"/>
        <v>346229.70000000001</v>
      </c>
      <c r="P2203" s="31">
        <f>P2204</f>
        <v>0</v>
      </c>
      <c r="Q2203" s="31">
        <f>Q2204</f>
        <v>0</v>
      </c>
      <c r="R2203" s="31">
        <f>R2204</f>
        <v>0</v>
      </c>
      <c r="S2203" s="31">
        <f>S2204</f>
        <v>0</v>
      </c>
      <c r="T2203" s="31">
        <f>T2204</f>
        <v>0</v>
      </c>
      <c r="U2203" s="31">
        <f>U2204</f>
        <v>0</v>
      </c>
      <c r="V2203" s="31">
        <f>V2204</f>
        <v>0</v>
      </c>
      <c r="W2203" s="31">
        <f>W2204</f>
        <v>0</v>
      </c>
      <c r="X2203" s="31">
        <f>X2204</f>
        <v>0</v>
      </c>
      <c r="Y2203" s="31">
        <f>Y2204</f>
        <v>0</v>
      </c>
      <c r="Z2203" s="31">
        <f>Z2204</f>
        <v>0</v>
      </c>
      <c r="AA2203" s="31">
        <f>AA2204</f>
        <v>0</v>
      </c>
      <c r="AB2203" s="31">
        <f>AB2204</f>
        <v>0</v>
      </c>
      <c r="AC2203" s="31">
        <f t="shared" si="4995"/>
        <v>0</v>
      </c>
      <c r="AD2203" s="31">
        <f t="shared" si="4996"/>
        <v>166456.60000000001</v>
      </c>
      <c r="AE2203" s="31">
        <f t="shared" si="4997"/>
        <v>346229.70000000001</v>
      </c>
      <c r="AF2203" s="31">
        <f>AF2204</f>
        <v>0</v>
      </c>
      <c r="AG2203" s="31">
        <f t="shared" si="4998"/>
        <v>0</v>
      </c>
      <c r="AH2203" s="31">
        <f t="shared" si="4999"/>
        <v>166456.60000000001</v>
      </c>
      <c r="AI2203" s="31">
        <f t="shared" si="5000"/>
        <v>346229.70000000001</v>
      </c>
      <c r="AJ2203" s="31">
        <f>AJ2204</f>
        <v>0</v>
      </c>
      <c r="AK2203" s="31">
        <f>AK2204</f>
        <v>0</v>
      </c>
      <c r="AL2203" s="31">
        <f>AL2204</f>
        <v>0</v>
      </c>
      <c r="AM2203" s="31">
        <f>AM2204</f>
        <v>0</v>
      </c>
      <c r="AN2203" s="31">
        <f>AN2204</f>
        <v>0</v>
      </c>
      <c r="AO2203" s="31">
        <f>AO2204</f>
        <v>0</v>
      </c>
      <c r="AP2203" s="31">
        <f>AP2204</f>
        <v>0</v>
      </c>
      <c r="AQ2203" s="31">
        <f>AQ2204</f>
        <v>0</v>
      </c>
      <c r="AR2203" s="31">
        <f>AR2204</f>
        <v>0</v>
      </c>
      <c r="AS2203" s="31">
        <f t="shared" si="4992"/>
        <v>0</v>
      </c>
      <c r="AT2203" s="31">
        <f t="shared" si="4993"/>
        <v>166456.60000000001</v>
      </c>
      <c r="AU2203" s="31">
        <f t="shared" si="4994"/>
        <v>346229.70000000001</v>
      </c>
      <c r="AV2203" s="31">
        <f>AV2204</f>
        <v>0</v>
      </c>
      <c r="AW2203" s="32"/>
      <c r="AX2203" s="32"/>
      <c r="AY2203" s="1"/>
      <c r="AZ2203" s="1"/>
      <c r="BA2203" s="1"/>
      <c r="BB2203" s="1"/>
      <c r="BC2203" s="1"/>
      <c r="BD2203" s="1"/>
      <c r="BE2203" s="1"/>
    </row>
    <row r="2204" ht="15">
      <c r="A2204" s="29" t="s">
        <v>893</v>
      </c>
      <c r="B2204" s="29" t="s">
        <v>116</v>
      </c>
      <c r="C2204" s="29" t="s">
        <v>265</v>
      </c>
      <c r="D2204" s="29" t="s">
        <v>912</v>
      </c>
      <c r="E2204" s="29" t="s">
        <v>41</v>
      </c>
      <c r="F2204" s="30" t="s">
        <v>42</v>
      </c>
      <c r="G2204" s="31"/>
      <c r="H2204" s="31">
        <v>166464.5</v>
      </c>
      <c r="I2204" s="31">
        <v>346229.70000000001</v>
      </c>
      <c r="J2204" s="31"/>
      <c r="K2204" s="33">
        <v>-7.9000000000000004</v>
      </c>
      <c r="L2204" s="31"/>
      <c r="M2204" s="31">
        <f t="shared" si="5029"/>
        <v>0</v>
      </c>
      <c r="N2204" s="31">
        <f t="shared" si="5030"/>
        <v>166456.60000000001</v>
      </c>
      <c r="O2204" s="31">
        <f t="shared" si="5031"/>
        <v>346229.70000000001</v>
      </c>
      <c r="P2204" s="31"/>
      <c r="Q2204" s="31"/>
      <c r="R2204" s="31"/>
      <c r="S2204" s="31"/>
      <c r="T2204" s="31"/>
      <c r="U2204" s="31"/>
      <c r="V2204" s="31"/>
      <c r="W2204" s="31"/>
      <c r="X2204" s="31"/>
      <c r="Y2204" s="31"/>
      <c r="Z2204" s="31"/>
      <c r="AA2204" s="31"/>
      <c r="AB2204" s="31"/>
      <c r="AC2204" s="31">
        <f t="shared" si="4995"/>
        <v>0</v>
      </c>
      <c r="AD2204" s="31">
        <f t="shared" si="4996"/>
        <v>166456.60000000001</v>
      </c>
      <c r="AE2204" s="31">
        <f t="shared" si="4997"/>
        <v>346229.70000000001</v>
      </c>
      <c r="AF2204" s="31"/>
      <c r="AG2204" s="31">
        <f t="shared" si="4998"/>
        <v>0</v>
      </c>
      <c r="AH2204" s="31">
        <f t="shared" si="4999"/>
        <v>166456.60000000001</v>
      </c>
      <c r="AI2204" s="31">
        <f t="shared" si="5000"/>
        <v>346229.70000000001</v>
      </c>
      <c r="AJ2204" s="31"/>
      <c r="AK2204" s="31"/>
      <c r="AL2204" s="31"/>
      <c r="AM2204" s="31"/>
      <c r="AN2204" s="31"/>
      <c r="AO2204" s="31"/>
      <c r="AP2204" s="31"/>
      <c r="AQ2204" s="31"/>
      <c r="AR2204" s="31"/>
      <c r="AS2204" s="31">
        <f t="shared" si="4992"/>
        <v>0</v>
      </c>
      <c r="AT2204" s="31">
        <f t="shared" si="4993"/>
        <v>166456.60000000001</v>
      </c>
      <c r="AU2204" s="31">
        <f t="shared" si="4994"/>
        <v>346229.70000000001</v>
      </c>
      <c r="AV2204" s="31"/>
      <c r="AW2204" s="32"/>
      <c r="AX2204" s="32">
        <v>52</v>
      </c>
      <c r="AY2204" s="1"/>
      <c r="AZ2204" s="1"/>
      <c r="BA2204" s="1"/>
      <c r="BB2204" s="1"/>
      <c r="BC2204" s="1"/>
      <c r="BD2204" s="1"/>
      <c r="BE2204" s="1"/>
    </row>
    <row r="2205" ht="30">
      <c r="A2205" s="29" t="s">
        <v>893</v>
      </c>
      <c r="B2205" s="29" t="s">
        <v>116</v>
      </c>
      <c r="C2205" s="29" t="s">
        <v>265</v>
      </c>
      <c r="D2205" s="29" t="s">
        <v>914</v>
      </c>
      <c r="E2205" s="36"/>
      <c r="F2205" s="30" t="s">
        <v>915</v>
      </c>
      <c r="G2205" s="31">
        <f>G2206</f>
        <v>159892.39999999999</v>
      </c>
      <c r="H2205" s="31">
        <f>H2206</f>
        <v>123149</v>
      </c>
      <c r="I2205" s="31">
        <f>I2206</f>
        <v>87598.300000000003</v>
      </c>
      <c r="J2205" s="31">
        <f>J2206</f>
        <v>0</v>
      </c>
      <c r="K2205" s="31">
        <f>K2206</f>
        <v>0</v>
      </c>
      <c r="L2205" s="31">
        <f>L2206</f>
        <v>0</v>
      </c>
      <c r="M2205" s="31">
        <f t="shared" si="5029"/>
        <v>159892.39999999999</v>
      </c>
      <c r="N2205" s="31">
        <f t="shared" si="5030"/>
        <v>123149</v>
      </c>
      <c r="O2205" s="31">
        <f t="shared" si="5031"/>
        <v>87598.300000000003</v>
      </c>
      <c r="P2205" s="31">
        <f>P2206</f>
        <v>0</v>
      </c>
      <c r="Q2205" s="31">
        <f>Q2206</f>
        <v>0</v>
      </c>
      <c r="R2205" s="31">
        <f>R2206</f>
        <v>0</v>
      </c>
      <c r="S2205" s="31">
        <f>S2206</f>
        <v>0</v>
      </c>
      <c r="T2205" s="31">
        <f>T2206</f>
        <v>0</v>
      </c>
      <c r="U2205" s="31">
        <f>U2206</f>
        <v>0</v>
      </c>
      <c r="V2205" s="31">
        <f>V2206</f>
        <v>0</v>
      </c>
      <c r="W2205" s="31">
        <f>W2206</f>
        <v>0</v>
      </c>
      <c r="X2205" s="31">
        <f>X2206</f>
        <v>0</v>
      </c>
      <c r="Y2205" s="31">
        <f>Y2206</f>
        <v>0</v>
      </c>
      <c r="Z2205" s="31">
        <f>Z2206</f>
        <v>0</v>
      </c>
      <c r="AA2205" s="31">
        <f>AA2206</f>
        <v>0</v>
      </c>
      <c r="AB2205" s="31">
        <f>AB2206</f>
        <v>0</v>
      </c>
      <c r="AC2205" s="31">
        <f t="shared" si="4995"/>
        <v>159892.39999999999</v>
      </c>
      <c r="AD2205" s="31">
        <f t="shared" si="4996"/>
        <v>123149</v>
      </c>
      <c r="AE2205" s="31">
        <f t="shared" si="4997"/>
        <v>87598.300000000003</v>
      </c>
      <c r="AF2205" s="31">
        <f>AF2206</f>
        <v>0</v>
      </c>
      <c r="AG2205" s="31">
        <f t="shared" si="4998"/>
        <v>159892.39999999999</v>
      </c>
      <c r="AH2205" s="31">
        <f t="shared" si="4999"/>
        <v>123149</v>
      </c>
      <c r="AI2205" s="31">
        <f t="shared" si="5000"/>
        <v>87598.300000000003</v>
      </c>
      <c r="AJ2205" s="31">
        <f>AJ2206</f>
        <v>0</v>
      </c>
      <c r="AK2205" s="31">
        <f>AK2206</f>
        <v>0</v>
      </c>
      <c r="AL2205" s="31">
        <f>AL2206</f>
        <v>0</v>
      </c>
      <c r="AM2205" s="31">
        <f>AM2206</f>
        <v>0</v>
      </c>
      <c r="AN2205" s="31">
        <f>AN2206</f>
        <v>0</v>
      </c>
      <c r="AO2205" s="31">
        <f>AO2206</f>
        <v>0</v>
      </c>
      <c r="AP2205" s="31">
        <f>AP2206</f>
        <v>0</v>
      </c>
      <c r="AQ2205" s="31">
        <f>AQ2206</f>
        <v>0</v>
      </c>
      <c r="AR2205" s="31">
        <f>AR2206</f>
        <v>0</v>
      </c>
      <c r="AS2205" s="31">
        <f t="shared" si="4992"/>
        <v>159892.39999999999</v>
      </c>
      <c r="AT2205" s="31">
        <f t="shared" si="4993"/>
        <v>123149</v>
      </c>
      <c r="AU2205" s="31">
        <f t="shared" si="4994"/>
        <v>87598.300000000003</v>
      </c>
      <c r="AV2205" s="31">
        <f>AV2206</f>
        <v>0</v>
      </c>
      <c r="AW2205" s="32"/>
      <c r="AX2205" s="32"/>
      <c r="AY2205" s="1"/>
      <c r="AZ2205" s="1"/>
      <c r="BA2205" s="1"/>
      <c r="BB2205" s="1"/>
      <c r="BC2205" s="1"/>
      <c r="BD2205" s="1"/>
      <c r="BE2205" s="1"/>
    </row>
    <row r="2206" ht="15">
      <c r="A2206" s="29" t="s">
        <v>893</v>
      </c>
      <c r="B2206" s="29" t="s">
        <v>116</v>
      </c>
      <c r="C2206" s="29" t="s">
        <v>265</v>
      </c>
      <c r="D2206" s="29" t="s">
        <v>914</v>
      </c>
      <c r="E2206" s="29" t="s">
        <v>41</v>
      </c>
      <c r="F2206" s="30" t="s">
        <v>42</v>
      </c>
      <c r="G2206" s="31">
        <v>159892.39999999999</v>
      </c>
      <c r="H2206" s="31">
        <v>123149</v>
      </c>
      <c r="I2206" s="31">
        <v>87598.300000000003</v>
      </c>
      <c r="J2206" s="31"/>
      <c r="K2206" s="31"/>
      <c r="L2206" s="31"/>
      <c r="M2206" s="31">
        <f t="shared" si="5029"/>
        <v>159892.39999999999</v>
      </c>
      <c r="N2206" s="31">
        <f t="shared" si="5030"/>
        <v>123149</v>
      </c>
      <c r="O2206" s="31">
        <f t="shared" si="5031"/>
        <v>87598.300000000003</v>
      </c>
      <c r="P2206" s="31"/>
      <c r="Q2206" s="31"/>
      <c r="R2206" s="31"/>
      <c r="S2206" s="31"/>
      <c r="T2206" s="31"/>
      <c r="U2206" s="31"/>
      <c r="V2206" s="31"/>
      <c r="W2206" s="31"/>
      <c r="X2206" s="31"/>
      <c r="Y2206" s="31"/>
      <c r="Z2206" s="31"/>
      <c r="AA2206" s="31"/>
      <c r="AB2206" s="31"/>
      <c r="AC2206" s="31">
        <f t="shared" si="4995"/>
        <v>159892.39999999999</v>
      </c>
      <c r="AD2206" s="31">
        <f t="shared" si="4996"/>
        <v>123149</v>
      </c>
      <c r="AE2206" s="31">
        <f t="shared" si="4997"/>
        <v>87598.300000000003</v>
      </c>
      <c r="AF2206" s="31"/>
      <c r="AG2206" s="31">
        <f t="shared" si="4998"/>
        <v>159892.39999999999</v>
      </c>
      <c r="AH2206" s="31">
        <f t="shared" si="4999"/>
        <v>123149</v>
      </c>
      <c r="AI2206" s="31">
        <f t="shared" si="5000"/>
        <v>87598.300000000003</v>
      </c>
      <c r="AJ2206" s="31"/>
      <c r="AK2206" s="31"/>
      <c r="AL2206" s="31"/>
      <c r="AM2206" s="31"/>
      <c r="AN2206" s="31"/>
      <c r="AO2206" s="31"/>
      <c r="AP2206" s="31"/>
      <c r="AQ2206" s="31"/>
      <c r="AR2206" s="31"/>
      <c r="AS2206" s="31">
        <f t="shared" si="4992"/>
        <v>159892.39999999999</v>
      </c>
      <c r="AT2206" s="31">
        <f t="shared" si="4993"/>
        <v>123149</v>
      </c>
      <c r="AU2206" s="31">
        <f t="shared" si="4994"/>
        <v>87598.300000000003</v>
      </c>
      <c r="AV2206" s="31"/>
      <c r="AW2206" s="32"/>
      <c r="AX2206" s="32"/>
      <c r="AY2206" s="1"/>
      <c r="AZ2206" s="1"/>
      <c r="BA2206" s="1"/>
      <c r="BB2206" s="1"/>
      <c r="BC2206" s="1"/>
      <c r="BD2206" s="1"/>
      <c r="BE2206" s="1"/>
    </row>
    <row r="2207" ht="45">
      <c r="A2207" s="29" t="s">
        <v>893</v>
      </c>
      <c r="B2207" s="29" t="s">
        <v>116</v>
      </c>
      <c r="C2207" s="29" t="s">
        <v>265</v>
      </c>
      <c r="D2207" s="29" t="s">
        <v>916</v>
      </c>
      <c r="E2207" s="36"/>
      <c r="F2207" s="30" t="s">
        <v>917</v>
      </c>
      <c r="G2207" s="31">
        <f>G2211+G2208</f>
        <v>233864.50000000006</v>
      </c>
      <c r="H2207" s="31">
        <f>H2211+H2208</f>
        <v>263338</v>
      </c>
      <c r="I2207" s="31">
        <f>I2211+I2208</f>
        <v>266180.90000000002</v>
      </c>
      <c r="J2207" s="31">
        <f>J2211+J2208</f>
        <v>0</v>
      </c>
      <c r="K2207" s="31">
        <f>K2211+K2208</f>
        <v>0</v>
      </c>
      <c r="L2207" s="31">
        <f>L2211+L2208</f>
        <v>0</v>
      </c>
      <c r="M2207" s="31">
        <f t="shared" si="5029"/>
        <v>233864.50000000006</v>
      </c>
      <c r="N2207" s="31">
        <f t="shared" si="5030"/>
        <v>263338</v>
      </c>
      <c r="O2207" s="31">
        <f t="shared" si="5031"/>
        <v>266180.90000000002</v>
      </c>
      <c r="P2207" s="31">
        <f>P2211+P2208</f>
        <v>4980</v>
      </c>
      <c r="Q2207" s="31">
        <f>Q2211+Q2208</f>
        <v>0</v>
      </c>
      <c r="R2207" s="31">
        <f>R2211+R2208</f>
        <v>18767.200000000001</v>
      </c>
      <c r="S2207" s="31">
        <f>S2211+S2208</f>
        <v>0</v>
      </c>
      <c r="T2207" s="31">
        <f>T2211+T2208</f>
        <v>0</v>
      </c>
      <c r="U2207" s="31">
        <f>U2211+U2208</f>
        <v>0</v>
      </c>
      <c r="V2207" s="31">
        <f>V2211+V2208</f>
        <v>0</v>
      </c>
      <c r="W2207" s="31">
        <f>W2211+W2208</f>
        <v>0</v>
      </c>
      <c r="X2207" s="31">
        <f>X2211+X2208</f>
        <v>0</v>
      </c>
      <c r="Y2207" s="31">
        <f>Y2211+Y2208</f>
        <v>0</v>
      </c>
      <c r="Z2207" s="31">
        <f>Z2211+Z2208</f>
        <v>0</v>
      </c>
      <c r="AA2207" s="31">
        <f>AA2211+AA2208</f>
        <v>0</v>
      </c>
      <c r="AB2207" s="31">
        <f>AB2211+AB2208</f>
        <v>0</v>
      </c>
      <c r="AC2207" s="31">
        <f t="shared" si="4995"/>
        <v>257611.70000000007</v>
      </c>
      <c r="AD2207" s="31">
        <f t="shared" si="4996"/>
        <v>263338</v>
      </c>
      <c r="AE2207" s="31">
        <f t="shared" si="4997"/>
        <v>266180.90000000002</v>
      </c>
      <c r="AF2207" s="31">
        <f>AF2211+AF2208</f>
        <v>0</v>
      </c>
      <c r="AG2207" s="31">
        <f t="shared" si="4998"/>
        <v>257611.70000000007</v>
      </c>
      <c r="AH2207" s="31">
        <f t="shared" si="4999"/>
        <v>263338</v>
      </c>
      <c r="AI2207" s="31">
        <f t="shared" si="5000"/>
        <v>266180.90000000002</v>
      </c>
      <c r="AJ2207" s="31">
        <f>AJ2211+AJ2208</f>
        <v>0</v>
      </c>
      <c r="AK2207" s="31">
        <f>AK2211+AK2208</f>
        <v>0</v>
      </c>
      <c r="AL2207" s="31">
        <f>AL2211+AL2208</f>
        <v>-3471</v>
      </c>
      <c r="AM2207" s="31">
        <f>AM2211+AM2208</f>
        <v>0</v>
      </c>
      <c r="AN2207" s="31">
        <f>AN2211+AN2208</f>
        <v>0</v>
      </c>
      <c r="AO2207" s="31">
        <f>AO2211+AO2208</f>
        <v>0</v>
      </c>
      <c r="AP2207" s="31">
        <f>AP2211+AP2208</f>
        <v>0</v>
      </c>
      <c r="AQ2207" s="31">
        <f>AQ2211+AQ2208</f>
        <v>0</v>
      </c>
      <c r="AR2207" s="31">
        <f>AR2211+AR2208</f>
        <v>0</v>
      </c>
      <c r="AS2207" s="31">
        <f t="shared" si="4992"/>
        <v>254140.70000000007</v>
      </c>
      <c r="AT2207" s="31">
        <f t="shared" si="4993"/>
        <v>263338</v>
      </c>
      <c r="AU2207" s="31">
        <f t="shared" si="4994"/>
        <v>266180.90000000002</v>
      </c>
      <c r="AV2207" s="31">
        <f>AV2211+AV2208</f>
        <v>0</v>
      </c>
      <c r="AW2207" s="32"/>
      <c r="AX2207" s="32"/>
      <c r="AY2207" s="1"/>
      <c r="AZ2207" s="1"/>
      <c r="BA2207" s="1"/>
      <c r="BB2207" s="1"/>
      <c r="BC2207" s="1"/>
      <c r="BD2207" s="1"/>
      <c r="BE2207" s="1"/>
    </row>
    <row r="2208">
      <c r="A2208" s="29" t="s">
        <v>893</v>
      </c>
      <c r="B2208" s="29" t="s">
        <v>116</v>
      </c>
      <c r="C2208" s="29" t="s">
        <v>265</v>
      </c>
      <c r="D2208" s="29" t="s">
        <v>918</v>
      </c>
      <c r="E2208" s="36"/>
      <c r="F2208" s="30" t="s">
        <v>50</v>
      </c>
      <c r="G2208" s="31">
        <f>G2209+G2210</f>
        <v>41183.700000000004</v>
      </c>
      <c r="H2208" s="31">
        <f>H2209+H2210</f>
        <v>42268.100000000006</v>
      </c>
      <c r="I2208" s="31">
        <f>I2209+I2210</f>
        <v>42268.100000000006</v>
      </c>
      <c r="J2208" s="31">
        <f>J2209+J2210</f>
        <v>0</v>
      </c>
      <c r="K2208" s="31">
        <f>K2209+K2210</f>
        <v>0</v>
      </c>
      <c r="L2208" s="31">
        <f>L2209+L2210</f>
        <v>0</v>
      </c>
      <c r="M2208" s="31">
        <f t="shared" si="5029"/>
        <v>41183.700000000004</v>
      </c>
      <c r="N2208" s="31">
        <f t="shared" si="5030"/>
        <v>42268.100000000006</v>
      </c>
      <c r="O2208" s="31">
        <f t="shared" si="5031"/>
        <v>42268.100000000006</v>
      </c>
      <c r="P2208" s="31">
        <f>P2209+P2210</f>
        <v>0</v>
      </c>
      <c r="Q2208" s="31">
        <f>Q2209+Q2210</f>
        <v>0</v>
      </c>
      <c r="R2208" s="31">
        <f>R2209+R2210</f>
        <v>0</v>
      </c>
      <c r="S2208" s="31">
        <f>S2209+S2210</f>
        <v>0</v>
      </c>
      <c r="T2208" s="31">
        <f>T2209+T2210</f>
        <v>0</v>
      </c>
      <c r="U2208" s="31">
        <f>U2209+U2210</f>
        <v>0</v>
      </c>
      <c r="V2208" s="31">
        <f>V2209+V2210</f>
        <v>0</v>
      </c>
      <c r="W2208" s="31">
        <f>W2209+W2210</f>
        <v>0</v>
      </c>
      <c r="X2208" s="31">
        <f>X2209+X2210</f>
        <v>0</v>
      </c>
      <c r="Y2208" s="31">
        <f>Y2209+Y2210</f>
        <v>0</v>
      </c>
      <c r="Z2208" s="31">
        <f>Z2209+Z2210</f>
        <v>0</v>
      </c>
      <c r="AA2208" s="31">
        <f>AA2209+AA2210</f>
        <v>0</v>
      </c>
      <c r="AB2208" s="31">
        <f>AB2209+AB2210</f>
        <v>0</v>
      </c>
      <c r="AC2208" s="31">
        <f t="shared" si="4995"/>
        <v>41183.700000000004</v>
      </c>
      <c r="AD2208" s="31">
        <f t="shared" si="4996"/>
        <v>42268.100000000006</v>
      </c>
      <c r="AE2208" s="31">
        <f t="shared" si="4997"/>
        <v>42268.100000000006</v>
      </c>
      <c r="AF2208" s="31">
        <f>AF2209+AF2210</f>
        <v>0</v>
      </c>
      <c r="AG2208" s="31">
        <f t="shared" si="4998"/>
        <v>41183.700000000004</v>
      </c>
      <c r="AH2208" s="31">
        <f t="shared" si="4999"/>
        <v>42268.100000000006</v>
      </c>
      <c r="AI2208" s="31">
        <f t="shared" si="5000"/>
        <v>42268.100000000006</v>
      </c>
      <c r="AJ2208" s="31">
        <f>AJ2209+AJ2210</f>
        <v>0</v>
      </c>
      <c r="AK2208" s="31">
        <f>AK2209+AK2210</f>
        <v>0</v>
      </c>
      <c r="AL2208" s="31">
        <f>AL2209+AL2210</f>
        <v>-539.5</v>
      </c>
      <c r="AM2208" s="31">
        <f>AM2209+AM2210</f>
        <v>0</v>
      </c>
      <c r="AN2208" s="31">
        <f>AN2209+AN2210</f>
        <v>0</v>
      </c>
      <c r="AO2208" s="31">
        <f>AO2209+AO2210</f>
        <v>0</v>
      </c>
      <c r="AP2208" s="31">
        <f>AP2209+AP2210</f>
        <v>0</v>
      </c>
      <c r="AQ2208" s="31">
        <f>AQ2209+AQ2210</f>
        <v>0</v>
      </c>
      <c r="AR2208" s="31">
        <f>AR2209+AR2210</f>
        <v>0</v>
      </c>
      <c r="AS2208" s="31">
        <f t="shared" si="4992"/>
        <v>40644.200000000004</v>
      </c>
      <c r="AT2208" s="31">
        <f t="shared" si="4993"/>
        <v>42268.100000000006</v>
      </c>
      <c r="AU2208" s="31">
        <f t="shared" si="4994"/>
        <v>42268.100000000006</v>
      </c>
      <c r="AV2208" s="31">
        <f>AV2209+AV2210</f>
        <v>0</v>
      </c>
      <c r="AW2208" s="32"/>
      <c r="AX2208" s="32"/>
      <c r="AY2208" s="1"/>
      <c r="AZ2208" s="1"/>
      <c r="BA2208" s="1"/>
      <c r="BB2208" s="1"/>
      <c r="BC2208" s="1"/>
      <c r="BD2208" s="1"/>
      <c r="BE2208" s="1"/>
    </row>
    <row r="2209" ht="78.75">
      <c r="A2209" s="29" t="s">
        <v>893</v>
      </c>
      <c r="B2209" s="29" t="s">
        <v>116</v>
      </c>
      <c r="C2209" s="29" t="s">
        <v>265</v>
      </c>
      <c r="D2209" s="29" t="s">
        <v>918</v>
      </c>
      <c r="E2209" s="29" t="s">
        <v>51</v>
      </c>
      <c r="F2209" s="30" t="s">
        <v>52</v>
      </c>
      <c r="G2209" s="31">
        <v>38640.400000000001</v>
      </c>
      <c r="H2209" s="31">
        <v>39724.800000000003</v>
      </c>
      <c r="I2209" s="31">
        <v>39724.800000000003</v>
      </c>
      <c r="J2209" s="31"/>
      <c r="K2209" s="31"/>
      <c r="L2209" s="31"/>
      <c r="M2209" s="31">
        <f t="shared" si="5029"/>
        <v>38640.400000000001</v>
      </c>
      <c r="N2209" s="31">
        <f t="shared" si="5030"/>
        <v>39724.800000000003</v>
      </c>
      <c r="O2209" s="31">
        <f t="shared" si="5031"/>
        <v>39724.800000000003</v>
      </c>
      <c r="P2209" s="31"/>
      <c r="Q2209" s="31"/>
      <c r="R2209" s="31"/>
      <c r="S2209" s="31"/>
      <c r="T2209" s="31"/>
      <c r="U2209" s="31"/>
      <c r="V2209" s="31"/>
      <c r="W2209" s="31"/>
      <c r="X2209" s="31"/>
      <c r="Y2209" s="31"/>
      <c r="Z2209" s="31"/>
      <c r="AA2209" s="31"/>
      <c r="AB2209" s="31"/>
      <c r="AC2209" s="31">
        <f t="shared" si="4995"/>
        <v>38640.400000000001</v>
      </c>
      <c r="AD2209" s="31">
        <f t="shared" si="4996"/>
        <v>39724.800000000003</v>
      </c>
      <c r="AE2209" s="31">
        <f t="shared" si="4997"/>
        <v>39724.800000000003</v>
      </c>
      <c r="AF2209" s="31"/>
      <c r="AG2209" s="31">
        <f t="shared" si="4998"/>
        <v>38640.400000000001</v>
      </c>
      <c r="AH2209" s="31">
        <f t="shared" si="4999"/>
        <v>39724.800000000003</v>
      </c>
      <c r="AI2209" s="31">
        <f t="shared" si="5000"/>
        <v>39724.800000000003</v>
      </c>
      <c r="AJ2209" s="31"/>
      <c r="AK2209" s="31"/>
      <c r="AL2209" s="31">
        <v>-539.5</v>
      </c>
      <c r="AM2209" s="31"/>
      <c r="AN2209" s="31"/>
      <c r="AO2209" s="31"/>
      <c r="AP2209" s="31"/>
      <c r="AQ2209" s="31"/>
      <c r="AR2209" s="31"/>
      <c r="AS2209" s="31">
        <f t="shared" si="4992"/>
        <v>38100.900000000001</v>
      </c>
      <c r="AT2209" s="31">
        <f t="shared" si="4993"/>
        <v>39724.800000000003</v>
      </c>
      <c r="AU2209" s="31">
        <f t="shared" si="4994"/>
        <v>39724.800000000003</v>
      </c>
      <c r="AV2209" s="31"/>
      <c r="AW2209" s="32"/>
      <c r="AX2209" s="32"/>
      <c r="AY2209" s="1"/>
      <c r="AZ2209" s="1"/>
      <c r="BA2209" s="1"/>
      <c r="BB2209" s="1"/>
      <c r="BC2209" s="1"/>
      <c r="BD2209" s="1"/>
      <c r="BE2209" s="1"/>
    </row>
    <row r="2210" ht="31.5">
      <c r="A2210" s="29" t="s">
        <v>893</v>
      </c>
      <c r="B2210" s="29" t="s">
        <v>116</v>
      </c>
      <c r="C2210" s="29" t="s">
        <v>265</v>
      </c>
      <c r="D2210" s="29" t="s">
        <v>918</v>
      </c>
      <c r="E2210" s="29" t="s">
        <v>39</v>
      </c>
      <c r="F2210" s="30" t="s">
        <v>40</v>
      </c>
      <c r="G2210" s="31">
        <v>2543.3000000000002</v>
      </c>
      <c r="H2210" s="31">
        <v>2543.3000000000002</v>
      </c>
      <c r="I2210" s="31">
        <v>2543.3000000000002</v>
      </c>
      <c r="J2210" s="31"/>
      <c r="K2210" s="31"/>
      <c r="L2210" s="31"/>
      <c r="M2210" s="31">
        <f t="shared" si="5029"/>
        <v>2543.3000000000002</v>
      </c>
      <c r="N2210" s="31">
        <f t="shared" si="5030"/>
        <v>2543.3000000000002</v>
      </c>
      <c r="O2210" s="31">
        <f t="shared" si="5031"/>
        <v>2543.3000000000002</v>
      </c>
      <c r="P2210" s="31"/>
      <c r="Q2210" s="31"/>
      <c r="R2210" s="31"/>
      <c r="S2210" s="31"/>
      <c r="T2210" s="31"/>
      <c r="U2210" s="31"/>
      <c r="V2210" s="31"/>
      <c r="W2210" s="31"/>
      <c r="X2210" s="31"/>
      <c r="Y2210" s="31"/>
      <c r="Z2210" s="31"/>
      <c r="AA2210" s="31"/>
      <c r="AB2210" s="31"/>
      <c r="AC2210" s="31">
        <f t="shared" si="4995"/>
        <v>2543.3000000000002</v>
      </c>
      <c r="AD2210" s="31">
        <f t="shared" si="4996"/>
        <v>2543.3000000000002</v>
      </c>
      <c r="AE2210" s="31">
        <f t="shared" si="4997"/>
        <v>2543.3000000000002</v>
      </c>
      <c r="AF2210" s="31"/>
      <c r="AG2210" s="31">
        <f t="shared" si="4998"/>
        <v>2543.3000000000002</v>
      </c>
      <c r="AH2210" s="31">
        <f t="shared" si="4999"/>
        <v>2543.3000000000002</v>
      </c>
      <c r="AI2210" s="31">
        <f t="shared" si="5000"/>
        <v>2543.3000000000002</v>
      </c>
      <c r="AJ2210" s="31"/>
      <c r="AK2210" s="31"/>
      <c r="AL2210" s="31"/>
      <c r="AM2210" s="31"/>
      <c r="AN2210" s="31"/>
      <c r="AO2210" s="31"/>
      <c r="AP2210" s="31"/>
      <c r="AQ2210" s="31"/>
      <c r="AR2210" s="31"/>
      <c r="AS2210" s="31">
        <f t="shared" si="4992"/>
        <v>2543.3000000000002</v>
      </c>
      <c r="AT2210" s="31">
        <f t="shared" si="4993"/>
        <v>2543.3000000000002</v>
      </c>
      <c r="AU2210" s="31">
        <f t="shared" si="4994"/>
        <v>2543.3000000000002</v>
      </c>
      <c r="AV2210" s="31"/>
      <c r="AW2210" s="32"/>
      <c r="AX2210" s="32"/>
      <c r="AY2210" s="1"/>
      <c r="AZ2210" s="1"/>
      <c r="BA2210" s="1"/>
      <c r="BB2210" s="1"/>
      <c r="BC2210" s="1"/>
      <c r="BD2210" s="1"/>
      <c r="BE2210" s="1"/>
    </row>
    <row r="2211" ht="47.25">
      <c r="A2211" s="29" t="s">
        <v>893</v>
      </c>
      <c r="B2211" s="29" t="s">
        <v>116</v>
      </c>
      <c r="C2211" s="29" t="s">
        <v>265</v>
      </c>
      <c r="D2211" s="15" t="s">
        <v>919</v>
      </c>
      <c r="E2211" s="36"/>
      <c r="F2211" s="30" t="s">
        <v>54</v>
      </c>
      <c r="G2211" s="31">
        <f>G2212+G2213+G2214</f>
        <v>192680.80000000005</v>
      </c>
      <c r="H2211" s="31">
        <f>H2212+H2213+H2214</f>
        <v>221069.89999999999</v>
      </c>
      <c r="I2211" s="31">
        <f>I2212+I2213+I2214</f>
        <v>223912.80000000002</v>
      </c>
      <c r="J2211" s="31">
        <f>J2212+J2213+J2214</f>
        <v>0</v>
      </c>
      <c r="K2211" s="31">
        <f>K2212+K2213+K2214</f>
        <v>0</v>
      </c>
      <c r="L2211" s="31">
        <f>L2212+L2213+L2214</f>
        <v>0</v>
      </c>
      <c r="M2211" s="31">
        <f t="shared" si="5029"/>
        <v>192680.80000000005</v>
      </c>
      <c r="N2211" s="31">
        <f t="shared" si="5030"/>
        <v>221069.89999999999</v>
      </c>
      <c r="O2211" s="31">
        <f t="shared" si="5031"/>
        <v>223912.80000000002</v>
      </c>
      <c r="P2211" s="31">
        <f>P2212+P2213+P2214</f>
        <v>4980</v>
      </c>
      <c r="Q2211" s="31">
        <f>Q2212+Q2213+Q2214</f>
        <v>0</v>
      </c>
      <c r="R2211" s="31">
        <f>R2212+R2213+R2214</f>
        <v>18767.200000000001</v>
      </c>
      <c r="S2211" s="31">
        <f>S2212+S2213+S2214</f>
        <v>0</v>
      </c>
      <c r="T2211" s="31">
        <f>T2212+T2213+T2214</f>
        <v>0</v>
      </c>
      <c r="U2211" s="31">
        <f>U2212+U2213+U2214</f>
        <v>0</v>
      </c>
      <c r="V2211" s="31">
        <f>V2212+V2213+V2214</f>
        <v>0</v>
      </c>
      <c r="W2211" s="31">
        <f>W2212+W2213+W2214</f>
        <v>0</v>
      </c>
      <c r="X2211" s="31">
        <f>X2212+X2213+X2214</f>
        <v>0</v>
      </c>
      <c r="Y2211" s="31">
        <f>Y2212+Y2213+Y2214</f>
        <v>0</v>
      </c>
      <c r="Z2211" s="31">
        <f>Z2212+Z2213+Z2214</f>
        <v>0</v>
      </c>
      <c r="AA2211" s="31">
        <f>AA2212+AA2213+AA2214</f>
        <v>0</v>
      </c>
      <c r="AB2211" s="31">
        <f>AB2212+AB2213+AB2214</f>
        <v>0</v>
      </c>
      <c r="AC2211" s="31">
        <f t="shared" si="4995"/>
        <v>216428.00000000006</v>
      </c>
      <c r="AD2211" s="31">
        <f t="shared" si="4996"/>
        <v>221069.89999999999</v>
      </c>
      <c r="AE2211" s="31">
        <f t="shared" si="4997"/>
        <v>223912.80000000002</v>
      </c>
      <c r="AF2211" s="31">
        <f>AF2212+AF2213+AF2214</f>
        <v>0</v>
      </c>
      <c r="AG2211" s="31">
        <f t="shared" si="4998"/>
        <v>216428.00000000006</v>
      </c>
      <c r="AH2211" s="31">
        <f t="shared" si="4999"/>
        <v>221069.89999999999</v>
      </c>
      <c r="AI2211" s="31">
        <f t="shared" si="5000"/>
        <v>223912.80000000002</v>
      </c>
      <c r="AJ2211" s="31">
        <f>AJ2212+AJ2213+AJ2214</f>
        <v>0</v>
      </c>
      <c r="AK2211" s="31">
        <f>AK2212+AK2213+AK2214</f>
        <v>0</v>
      </c>
      <c r="AL2211" s="31">
        <f>AL2212+AL2213+AL2214</f>
        <v>-2931.5</v>
      </c>
      <c r="AM2211" s="31">
        <f>AM2212+AM2213+AM2214</f>
        <v>0</v>
      </c>
      <c r="AN2211" s="31">
        <f>AN2212+AN2213+AN2214</f>
        <v>0</v>
      </c>
      <c r="AO2211" s="31">
        <f>AO2212+AO2213+AO2214</f>
        <v>0</v>
      </c>
      <c r="AP2211" s="31">
        <f>AP2212+AP2213+AP2214</f>
        <v>0</v>
      </c>
      <c r="AQ2211" s="31">
        <f>AQ2212+AQ2213+AQ2214</f>
        <v>0</v>
      </c>
      <c r="AR2211" s="31">
        <f>AR2212+AR2213+AR2214</f>
        <v>0</v>
      </c>
      <c r="AS2211" s="31">
        <f t="shared" si="4992"/>
        <v>213496.50000000006</v>
      </c>
      <c r="AT2211" s="31">
        <f t="shared" si="4993"/>
        <v>221069.89999999999</v>
      </c>
      <c r="AU2211" s="31">
        <f t="shared" si="4994"/>
        <v>223912.80000000002</v>
      </c>
      <c r="AV2211" s="31">
        <f>AV2212+AV2213+AV2214</f>
        <v>0</v>
      </c>
      <c r="AW2211" s="32"/>
      <c r="AX2211" s="32"/>
      <c r="AY2211" s="1"/>
      <c r="AZ2211" s="1"/>
      <c r="BA2211" s="1"/>
      <c r="BB2211" s="1"/>
      <c r="BC2211" s="1"/>
      <c r="BD2211" s="1"/>
      <c r="BE2211" s="1"/>
    </row>
    <row r="2212" ht="78.75">
      <c r="A2212" s="29" t="s">
        <v>893</v>
      </c>
      <c r="B2212" s="29" t="s">
        <v>116</v>
      </c>
      <c r="C2212" s="29" t="s">
        <v>265</v>
      </c>
      <c r="D2212" s="15" t="s">
        <v>919</v>
      </c>
      <c r="E2212" s="29" t="s">
        <v>51</v>
      </c>
      <c r="F2212" s="30" t="s">
        <v>52</v>
      </c>
      <c r="G2212" s="31">
        <f>22203.2+160493.7</f>
        <v>182696.90000000002</v>
      </c>
      <c r="H2212" s="31">
        <f>165016.8+48912.1</f>
        <v>213928.89999999999</v>
      </c>
      <c r="I2212" s="31">
        <f>48912.1+165016.8</f>
        <v>213928.89999999999</v>
      </c>
      <c r="J2212" s="31"/>
      <c r="K2212" s="31"/>
      <c r="L2212" s="31"/>
      <c r="M2212" s="31">
        <f t="shared" si="5029"/>
        <v>182696.90000000002</v>
      </c>
      <c r="N2212" s="31">
        <f t="shared" si="5030"/>
        <v>213928.89999999999</v>
      </c>
      <c r="O2212" s="31">
        <f t="shared" si="5031"/>
        <v>213928.89999999999</v>
      </c>
      <c r="P2212" s="31"/>
      <c r="Q2212" s="31"/>
      <c r="R2212" s="31">
        <v>18767.200000000001</v>
      </c>
      <c r="S2212" s="31"/>
      <c r="T2212" s="31"/>
      <c r="U2212" s="31"/>
      <c r="V2212" s="31"/>
      <c r="W2212" s="31"/>
      <c r="X2212" s="31"/>
      <c r="Y2212" s="31"/>
      <c r="Z2212" s="31"/>
      <c r="AA2212" s="31"/>
      <c r="AB2212" s="31"/>
      <c r="AC2212" s="31">
        <f t="shared" si="4995"/>
        <v>201464.10000000003</v>
      </c>
      <c r="AD2212" s="31">
        <f t="shared" si="4996"/>
        <v>213928.89999999999</v>
      </c>
      <c r="AE2212" s="31">
        <f t="shared" si="4997"/>
        <v>213928.89999999999</v>
      </c>
      <c r="AF2212" s="31"/>
      <c r="AG2212" s="31">
        <f t="shared" si="4998"/>
        <v>201464.10000000003</v>
      </c>
      <c r="AH2212" s="31">
        <f t="shared" si="4999"/>
        <v>213928.89999999999</v>
      </c>
      <c r="AI2212" s="31">
        <f t="shared" si="5000"/>
        <v>213928.89999999999</v>
      </c>
      <c r="AJ2212" s="31"/>
      <c r="AK2212" s="31"/>
      <c r="AL2212" s="31"/>
      <c r="AM2212" s="31"/>
      <c r="AN2212" s="31"/>
      <c r="AO2212" s="31"/>
      <c r="AP2212" s="31"/>
      <c r="AQ2212" s="31"/>
      <c r="AR2212" s="31"/>
      <c r="AS2212" s="31">
        <f t="shared" si="4992"/>
        <v>201464.10000000003</v>
      </c>
      <c r="AT2212" s="31">
        <f t="shared" si="4993"/>
        <v>213928.89999999999</v>
      </c>
      <c r="AU2212" s="31">
        <f t="shared" si="4994"/>
        <v>213928.89999999999</v>
      </c>
      <c r="AV2212" s="31"/>
      <c r="AW2212" s="32"/>
      <c r="AX2212" s="32"/>
      <c r="AY2212" s="1"/>
      <c r="AZ2212" s="1"/>
      <c r="BA2212" s="1"/>
      <c r="BB2212" s="1"/>
      <c r="BC2212" s="1"/>
      <c r="BD2212" s="1"/>
      <c r="BE2212" s="1"/>
    </row>
    <row r="2213" ht="31.5">
      <c r="A2213" s="29" t="s">
        <v>893</v>
      </c>
      <c r="B2213" s="29" t="s">
        <v>116</v>
      </c>
      <c r="C2213" s="29" t="s">
        <v>265</v>
      </c>
      <c r="D2213" s="15" t="s">
        <v>919</v>
      </c>
      <c r="E2213" s="29" t="s">
        <v>39</v>
      </c>
      <c r="F2213" s="30" t="s">
        <v>40</v>
      </c>
      <c r="G2213" s="31">
        <f>7141-10.7+2842.9</f>
        <v>9973.2000000000007</v>
      </c>
      <c r="H2213" s="31">
        <f>7141-10.7</f>
        <v>7130.3000000000002</v>
      </c>
      <c r="I2213" s="31">
        <f>7141-10.7+2842.9</f>
        <v>9973.2000000000007</v>
      </c>
      <c r="J2213" s="31"/>
      <c r="K2213" s="31"/>
      <c r="L2213" s="31"/>
      <c r="M2213" s="31">
        <f t="shared" si="5029"/>
        <v>9973.2000000000007</v>
      </c>
      <c r="N2213" s="31">
        <f t="shared" si="5030"/>
        <v>7130.3000000000002</v>
      </c>
      <c r="O2213" s="31">
        <f t="shared" si="5031"/>
        <v>9973.2000000000007</v>
      </c>
      <c r="P2213" s="31">
        <v>4980</v>
      </c>
      <c r="Q2213" s="31"/>
      <c r="R2213" s="31"/>
      <c r="S2213" s="31"/>
      <c r="T2213" s="31"/>
      <c r="U2213" s="31"/>
      <c r="V2213" s="31"/>
      <c r="W2213" s="31"/>
      <c r="X2213" s="31"/>
      <c r="Y2213" s="31"/>
      <c r="Z2213" s="31"/>
      <c r="AA2213" s="31"/>
      <c r="AB2213" s="31"/>
      <c r="AC2213" s="31">
        <f t="shared" si="4995"/>
        <v>14953.200000000001</v>
      </c>
      <c r="AD2213" s="31">
        <f t="shared" si="4996"/>
        <v>7130.3000000000002</v>
      </c>
      <c r="AE2213" s="31">
        <f t="shared" si="4997"/>
        <v>9973.2000000000007</v>
      </c>
      <c r="AF2213" s="31"/>
      <c r="AG2213" s="31">
        <f t="shared" si="4998"/>
        <v>14953.200000000001</v>
      </c>
      <c r="AH2213" s="31">
        <f t="shared" si="4999"/>
        <v>7130.3000000000002</v>
      </c>
      <c r="AI2213" s="31">
        <f t="shared" si="5000"/>
        <v>9973.2000000000007</v>
      </c>
      <c r="AJ2213" s="31"/>
      <c r="AK2213" s="31"/>
      <c r="AL2213" s="31">
        <v>-2931.5</v>
      </c>
      <c r="AM2213" s="31"/>
      <c r="AN2213" s="31"/>
      <c r="AO2213" s="31"/>
      <c r="AP2213" s="31"/>
      <c r="AQ2213" s="31"/>
      <c r="AR2213" s="31"/>
      <c r="AS2213" s="31">
        <f t="shared" si="4992"/>
        <v>12021.700000000001</v>
      </c>
      <c r="AT2213" s="31">
        <f t="shared" si="4993"/>
        <v>7130.3000000000002</v>
      </c>
      <c r="AU2213" s="31">
        <f t="shared" si="4994"/>
        <v>9973.2000000000007</v>
      </c>
      <c r="AV2213" s="31"/>
      <c r="AW2213" s="32"/>
      <c r="AX2213" s="32"/>
      <c r="AY2213" s="1"/>
      <c r="AZ2213" s="1"/>
      <c r="BA2213" s="1"/>
      <c r="BB2213" s="1"/>
      <c r="BC2213" s="1"/>
      <c r="BD2213" s="1"/>
      <c r="BE2213" s="1"/>
    </row>
    <row r="2214">
      <c r="A2214" s="29" t="s">
        <v>893</v>
      </c>
      <c r="B2214" s="29" t="s">
        <v>116</v>
      </c>
      <c r="C2214" s="29" t="s">
        <v>265</v>
      </c>
      <c r="D2214" s="15" t="s">
        <v>919</v>
      </c>
      <c r="E2214" s="29" t="s">
        <v>41</v>
      </c>
      <c r="F2214" s="30" t="s">
        <v>42</v>
      </c>
      <c r="G2214" s="31">
        <v>10.699999999999999</v>
      </c>
      <c r="H2214" s="31">
        <v>10.699999999999999</v>
      </c>
      <c r="I2214" s="31">
        <v>10.699999999999999</v>
      </c>
      <c r="J2214" s="31"/>
      <c r="K2214" s="31"/>
      <c r="L2214" s="31"/>
      <c r="M2214" s="31">
        <f t="shared" si="5029"/>
        <v>10.699999999999999</v>
      </c>
      <c r="N2214" s="31">
        <f t="shared" si="5030"/>
        <v>10.699999999999999</v>
      </c>
      <c r="O2214" s="31">
        <f t="shared" si="5031"/>
        <v>10.699999999999999</v>
      </c>
      <c r="P2214" s="31"/>
      <c r="Q2214" s="31"/>
      <c r="R2214" s="31"/>
      <c r="S2214" s="31"/>
      <c r="T2214" s="31"/>
      <c r="U2214" s="31"/>
      <c r="V2214" s="31"/>
      <c r="W2214" s="31"/>
      <c r="X2214" s="31"/>
      <c r="Y2214" s="31"/>
      <c r="Z2214" s="31"/>
      <c r="AA2214" s="31"/>
      <c r="AB2214" s="31"/>
      <c r="AC2214" s="31">
        <f t="shared" si="4995"/>
        <v>10.699999999999999</v>
      </c>
      <c r="AD2214" s="31">
        <f t="shared" si="4996"/>
        <v>10.699999999999999</v>
      </c>
      <c r="AE2214" s="31">
        <f t="shared" si="4997"/>
        <v>10.699999999999999</v>
      </c>
      <c r="AF2214" s="31"/>
      <c r="AG2214" s="31">
        <f t="shared" si="4998"/>
        <v>10.699999999999999</v>
      </c>
      <c r="AH2214" s="31">
        <f t="shared" si="4999"/>
        <v>10.699999999999999</v>
      </c>
      <c r="AI2214" s="31">
        <f t="shared" si="5000"/>
        <v>10.699999999999999</v>
      </c>
      <c r="AJ2214" s="31"/>
      <c r="AK2214" s="31"/>
      <c r="AL2214" s="31"/>
      <c r="AM2214" s="31"/>
      <c r="AN2214" s="31"/>
      <c r="AO2214" s="31"/>
      <c r="AP2214" s="31"/>
      <c r="AQ2214" s="31"/>
      <c r="AR2214" s="31"/>
      <c r="AS2214" s="31">
        <f t="shared" si="4992"/>
        <v>10.699999999999999</v>
      </c>
      <c r="AT2214" s="31">
        <f t="shared" si="4993"/>
        <v>10.699999999999999</v>
      </c>
      <c r="AU2214" s="31">
        <f t="shared" si="4994"/>
        <v>10.699999999999999</v>
      </c>
      <c r="AV2214" s="31"/>
      <c r="AW2214" s="32"/>
      <c r="AX2214" s="32"/>
      <c r="AY2214" s="1"/>
      <c r="AZ2214" s="1"/>
      <c r="BA2214" s="1"/>
      <c r="BB2214" s="1"/>
      <c r="BC2214" s="1"/>
      <c r="BD2214" s="1"/>
      <c r="BE2214" s="1"/>
    </row>
    <row r="2215" ht="31.5">
      <c r="A2215" s="29" t="s">
        <v>893</v>
      </c>
      <c r="B2215" s="29" t="s">
        <v>116</v>
      </c>
      <c r="C2215" s="29" t="s">
        <v>265</v>
      </c>
      <c r="D2215" s="29" t="s">
        <v>55</v>
      </c>
      <c r="E2215" s="36"/>
      <c r="F2215" s="30" t="s">
        <v>56</v>
      </c>
      <c r="G2215" s="31">
        <f t="shared" ref="G2215:G2221" si="5092">G2216</f>
        <v>69.700000000000003</v>
      </c>
      <c r="H2215" s="31">
        <f t="shared" ref="H2215:H2221" si="5093">H2216</f>
        <v>71.699999999999989</v>
      </c>
      <c r="I2215" s="31">
        <f t="shared" ref="I2215:I2221" si="5094">I2216</f>
        <v>71.699999999999989</v>
      </c>
      <c r="J2215" s="31">
        <f t="shared" ref="J2215:J2221" si="5095">J2216</f>
        <v>0</v>
      </c>
      <c r="K2215" s="31">
        <f t="shared" ref="K2215:K2221" si="5096">K2216</f>
        <v>0</v>
      </c>
      <c r="L2215" s="31">
        <f t="shared" ref="L2215:L2221" si="5097">L2216</f>
        <v>0</v>
      </c>
      <c r="M2215" s="31">
        <f t="shared" si="5029"/>
        <v>69.700000000000003</v>
      </c>
      <c r="N2215" s="31">
        <f t="shared" si="5030"/>
        <v>71.699999999999989</v>
      </c>
      <c r="O2215" s="31">
        <f t="shared" si="5031"/>
        <v>71.699999999999989</v>
      </c>
      <c r="P2215" s="31">
        <f t="shared" ref="P2215:P2221" si="5098">P2216</f>
        <v>0</v>
      </c>
      <c r="Q2215" s="31">
        <f t="shared" ref="Q2215:Q2221" si="5099">Q2216</f>
        <v>0</v>
      </c>
      <c r="R2215" s="31">
        <f t="shared" ref="R2215:R2221" si="5100">R2216</f>
        <v>0</v>
      </c>
      <c r="S2215" s="31">
        <f t="shared" ref="S2215:S2221" si="5101">S2216</f>
        <v>0</v>
      </c>
      <c r="T2215" s="31">
        <f t="shared" ref="T2215:T2221" si="5102">T2216</f>
        <v>0</v>
      </c>
      <c r="U2215" s="31">
        <f t="shared" ref="U2215:U2221" si="5103">U2216</f>
        <v>0</v>
      </c>
      <c r="V2215" s="31">
        <f t="shared" ref="V2215:V2221" si="5104">V2216</f>
        <v>0</v>
      </c>
      <c r="W2215" s="31">
        <f t="shared" ref="W2215:W2221" si="5105">W2216</f>
        <v>0</v>
      </c>
      <c r="X2215" s="31">
        <f t="shared" ref="X2215:X2221" si="5106">X2216</f>
        <v>0</v>
      </c>
      <c r="Y2215" s="31">
        <f t="shared" ref="Y2215:Y2221" si="5107">Y2216</f>
        <v>0</v>
      </c>
      <c r="Z2215" s="31">
        <f t="shared" ref="Z2215:Z2221" si="5108">Z2216</f>
        <v>0</v>
      </c>
      <c r="AA2215" s="31">
        <f t="shared" ref="AA2215:AA2221" si="5109">AA2216</f>
        <v>0</v>
      </c>
      <c r="AB2215" s="31">
        <f t="shared" ref="AB2215:AB2221" si="5110">AB2216</f>
        <v>0</v>
      </c>
      <c r="AC2215" s="31">
        <f t="shared" si="4995"/>
        <v>69.700000000000003</v>
      </c>
      <c r="AD2215" s="31">
        <f t="shared" si="4996"/>
        <v>71.699999999999989</v>
      </c>
      <c r="AE2215" s="31">
        <f t="shared" si="4997"/>
        <v>71.699999999999989</v>
      </c>
      <c r="AF2215" s="31">
        <f t="shared" ref="AF2215:AF2221" si="5111">AF2216</f>
        <v>0</v>
      </c>
      <c r="AG2215" s="31">
        <f t="shared" si="4998"/>
        <v>69.700000000000003</v>
      </c>
      <c r="AH2215" s="31">
        <f t="shared" si="4999"/>
        <v>71.699999999999989</v>
      </c>
      <c r="AI2215" s="31">
        <f t="shared" si="5000"/>
        <v>71.699999999999989</v>
      </c>
      <c r="AJ2215" s="31">
        <f t="shared" ref="AJ2215:AJ2221" si="5112">AJ2216</f>
        <v>0</v>
      </c>
      <c r="AK2215" s="31">
        <f t="shared" ref="AK2215:AK2221" si="5113">AK2216</f>
        <v>0</v>
      </c>
      <c r="AL2215" s="31">
        <f t="shared" ref="AL2215:AL2221" si="5114">AL2216</f>
        <v>0</v>
      </c>
      <c r="AM2215" s="31">
        <f t="shared" ref="AM2215:AM2221" si="5115">AM2216</f>
        <v>0</v>
      </c>
      <c r="AN2215" s="31">
        <f t="shared" ref="AN2215:AN2221" si="5116">AN2216</f>
        <v>0</v>
      </c>
      <c r="AO2215" s="31">
        <f t="shared" ref="AO2215:AO2221" si="5117">AO2216</f>
        <v>0</v>
      </c>
      <c r="AP2215" s="31">
        <f t="shared" ref="AP2215:AP2221" si="5118">AP2216</f>
        <v>0</v>
      </c>
      <c r="AQ2215" s="31">
        <f t="shared" ref="AQ2215:AQ2221" si="5119">AQ2216</f>
        <v>0</v>
      </c>
      <c r="AR2215" s="31">
        <f t="shared" ref="AR2215:AR2221" si="5120">AR2216</f>
        <v>0</v>
      </c>
      <c r="AS2215" s="31">
        <f t="shared" si="4992"/>
        <v>69.700000000000003</v>
      </c>
      <c r="AT2215" s="31">
        <f t="shared" si="4993"/>
        <v>71.699999999999989</v>
      </c>
      <c r="AU2215" s="31">
        <f t="shared" si="4994"/>
        <v>71.699999999999989</v>
      </c>
      <c r="AV2215" s="31">
        <f t="shared" ref="AV2215:AV2221" si="5121">AV2216</f>
        <v>0</v>
      </c>
      <c r="AW2215" s="32"/>
      <c r="AX2215" s="32"/>
      <c r="AY2215" s="1"/>
      <c r="AZ2215" s="1"/>
      <c r="BA2215" s="1"/>
      <c r="BB2215" s="1"/>
      <c r="BC2215" s="1"/>
      <c r="BD2215" s="1"/>
      <c r="BE2215" s="1"/>
    </row>
    <row r="2216">
      <c r="A2216" s="29" t="s">
        <v>893</v>
      </c>
      <c r="B2216" s="29" t="s">
        <v>116</v>
      </c>
      <c r="C2216" s="29" t="s">
        <v>265</v>
      </c>
      <c r="D2216" s="29" t="s">
        <v>57</v>
      </c>
      <c r="E2216" s="36"/>
      <c r="F2216" s="30" t="s">
        <v>58</v>
      </c>
      <c r="G2216" s="31">
        <f t="shared" si="5092"/>
        <v>69.700000000000003</v>
      </c>
      <c r="H2216" s="31">
        <f t="shared" si="5093"/>
        <v>71.699999999999989</v>
      </c>
      <c r="I2216" s="31">
        <f t="shared" si="5094"/>
        <v>71.699999999999989</v>
      </c>
      <c r="J2216" s="31">
        <f t="shared" si="5095"/>
        <v>0</v>
      </c>
      <c r="K2216" s="31">
        <f t="shared" si="5096"/>
        <v>0</v>
      </c>
      <c r="L2216" s="31">
        <f t="shared" si="5097"/>
        <v>0</v>
      </c>
      <c r="M2216" s="31">
        <f t="shared" si="5029"/>
        <v>69.700000000000003</v>
      </c>
      <c r="N2216" s="31">
        <f t="shared" si="5030"/>
        <v>71.699999999999989</v>
      </c>
      <c r="O2216" s="31">
        <f t="shared" si="5031"/>
        <v>71.699999999999989</v>
      </c>
      <c r="P2216" s="31">
        <f t="shared" si="5098"/>
        <v>0</v>
      </c>
      <c r="Q2216" s="31">
        <f t="shared" si="5099"/>
        <v>0</v>
      </c>
      <c r="R2216" s="31">
        <f t="shared" si="5100"/>
        <v>0</v>
      </c>
      <c r="S2216" s="31">
        <f t="shared" si="5101"/>
        <v>0</v>
      </c>
      <c r="T2216" s="31">
        <f t="shared" si="5102"/>
        <v>0</v>
      </c>
      <c r="U2216" s="31">
        <f t="shared" si="5103"/>
        <v>0</v>
      </c>
      <c r="V2216" s="31">
        <f t="shared" si="5104"/>
        <v>0</v>
      </c>
      <c r="W2216" s="31">
        <f t="shared" si="5105"/>
        <v>0</v>
      </c>
      <c r="X2216" s="31">
        <f t="shared" si="5106"/>
        <v>0</v>
      </c>
      <c r="Y2216" s="31">
        <f t="shared" si="5107"/>
        <v>0</v>
      </c>
      <c r="Z2216" s="31">
        <f t="shared" si="5108"/>
        <v>0</v>
      </c>
      <c r="AA2216" s="31">
        <f t="shared" si="5109"/>
        <v>0</v>
      </c>
      <c r="AB2216" s="31">
        <f t="shared" si="5110"/>
        <v>0</v>
      </c>
      <c r="AC2216" s="31">
        <f t="shared" si="4995"/>
        <v>69.700000000000003</v>
      </c>
      <c r="AD2216" s="31">
        <f t="shared" si="4996"/>
        <v>71.699999999999989</v>
      </c>
      <c r="AE2216" s="31">
        <f t="shared" si="4997"/>
        <v>71.699999999999989</v>
      </c>
      <c r="AF2216" s="31">
        <f t="shared" si="5111"/>
        <v>0</v>
      </c>
      <c r="AG2216" s="31">
        <f t="shared" si="4998"/>
        <v>69.700000000000003</v>
      </c>
      <c r="AH2216" s="31">
        <f t="shared" si="4999"/>
        <v>71.699999999999989</v>
      </c>
      <c r="AI2216" s="31">
        <f t="shared" si="5000"/>
        <v>71.699999999999989</v>
      </c>
      <c r="AJ2216" s="31">
        <f t="shared" si="5112"/>
        <v>0</v>
      </c>
      <c r="AK2216" s="31">
        <f t="shared" si="5113"/>
        <v>0</v>
      </c>
      <c r="AL2216" s="31">
        <f t="shared" si="5114"/>
        <v>0</v>
      </c>
      <c r="AM2216" s="31">
        <f t="shared" si="5115"/>
        <v>0</v>
      </c>
      <c r="AN2216" s="31">
        <f t="shared" si="5116"/>
        <v>0</v>
      </c>
      <c r="AO2216" s="31">
        <f t="shared" si="5117"/>
        <v>0</v>
      </c>
      <c r="AP2216" s="31">
        <f t="shared" si="5118"/>
        <v>0</v>
      </c>
      <c r="AQ2216" s="31">
        <f t="shared" si="5119"/>
        <v>0</v>
      </c>
      <c r="AR2216" s="31">
        <f t="shared" si="5120"/>
        <v>0</v>
      </c>
      <c r="AS2216" s="31">
        <f t="shared" ref="AS2216:AS2279" si="5122">AG2216+AJ2216+AK2216+AL2216+AM2216</f>
        <v>69.700000000000003</v>
      </c>
      <c r="AT2216" s="31">
        <f t="shared" ref="AT2216:AT2279" si="5123">AH2216+AN2216+AO2216+AP2216</f>
        <v>71.699999999999989</v>
      </c>
      <c r="AU2216" s="31">
        <f t="shared" ref="AU2216:AU2279" si="5124">AI2216+AR2216+AQ2216</f>
        <v>71.699999999999989</v>
      </c>
      <c r="AV2216" s="31">
        <f t="shared" si="5121"/>
        <v>0</v>
      </c>
      <c r="AW2216" s="32"/>
      <c r="AX2216" s="32"/>
      <c r="AY2216" s="1"/>
      <c r="AZ2216" s="1"/>
      <c r="BA2216" s="1"/>
      <c r="BB2216" s="1"/>
      <c r="BC2216" s="1"/>
      <c r="BD2216" s="1"/>
      <c r="BE2216" s="1"/>
    </row>
    <row r="2217" ht="78.75">
      <c r="A2217" s="29" t="s">
        <v>893</v>
      </c>
      <c r="B2217" s="29" t="s">
        <v>116</v>
      </c>
      <c r="C2217" s="29" t="s">
        <v>265</v>
      </c>
      <c r="D2217" s="29" t="s">
        <v>920</v>
      </c>
      <c r="E2217" s="36"/>
      <c r="F2217" s="30" t="s">
        <v>921</v>
      </c>
      <c r="G2217" s="31">
        <f t="shared" si="5092"/>
        <v>69.700000000000003</v>
      </c>
      <c r="H2217" s="31">
        <f t="shared" si="5093"/>
        <v>71.699999999999989</v>
      </c>
      <c r="I2217" s="31">
        <f t="shared" si="5094"/>
        <v>71.699999999999989</v>
      </c>
      <c r="J2217" s="31">
        <f t="shared" si="5095"/>
        <v>0</v>
      </c>
      <c r="K2217" s="31">
        <f t="shared" si="5096"/>
        <v>0</v>
      </c>
      <c r="L2217" s="31">
        <f t="shared" si="5097"/>
        <v>0</v>
      </c>
      <c r="M2217" s="31">
        <f t="shared" si="5029"/>
        <v>69.700000000000003</v>
      </c>
      <c r="N2217" s="31">
        <f t="shared" si="5030"/>
        <v>71.699999999999989</v>
      </c>
      <c r="O2217" s="31">
        <f t="shared" si="5031"/>
        <v>71.699999999999989</v>
      </c>
      <c r="P2217" s="31">
        <f t="shared" si="5098"/>
        <v>0</v>
      </c>
      <c r="Q2217" s="31">
        <f t="shared" si="5099"/>
        <v>0</v>
      </c>
      <c r="R2217" s="31">
        <f t="shared" si="5100"/>
        <v>0</v>
      </c>
      <c r="S2217" s="31">
        <f t="shared" si="5101"/>
        <v>0</v>
      </c>
      <c r="T2217" s="31">
        <f t="shared" si="5102"/>
        <v>0</v>
      </c>
      <c r="U2217" s="31">
        <f t="shared" si="5103"/>
        <v>0</v>
      </c>
      <c r="V2217" s="31">
        <f t="shared" si="5104"/>
        <v>0</v>
      </c>
      <c r="W2217" s="31">
        <f t="shared" si="5105"/>
        <v>0</v>
      </c>
      <c r="X2217" s="31">
        <f t="shared" si="5106"/>
        <v>0</v>
      </c>
      <c r="Y2217" s="31">
        <f t="shared" si="5107"/>
        <v>0</v>
      </c>
      <c r="Z2217" s="31">
        <f t="shared" si="5108"/>
        <v>0</v>
      </c>
      <c r="AA2217" s="31">
        <f t="shared" si="5109"/>
        <v>0</v>
      </c>
      <c r="AB2217" s="31">
        <f t="shared" si="5110"/>
        <v>0</v>
      </c>
      <c r="AC2217" s="31">
        <f t="shared" si="4995"/>
        <v>69.700000000000003</v>
      </c>
      <c r="AD2217" s="31">
        <f t="shared" si="4996"/>
        <v>71.699999999999989</v>
      </c>
      <c r="AE2217" s="31">
        <f t="shared" si="4997"/>
        <v>71.699999999999989</v>
      </c>
      <c r="AF2217" s="31">
        <f t="shared" si="5111"/>
        <v>0</v>
      </c>
      <c r="AG2217" s="31">
        <f t="shared" si="4998"/>
        <v>69.700000000000003</v>
      </c>
      <c r="AH2217" s="31">
        <f t="shared" si="4999"/>
        <v>71.699999999999989</v>
      </c>
      <c r="AI2217" s="31">
        <f t="shared" si="5000"/>
        <v>71.699999999999989</v>
      </c>
      <c r="AJ2217" s="31">
        <f t="shared" si="5112"/>
        <v>0</v>
      </c>
      <c r="AK2217" s="31">
        <f t="shared" si="5113"/>
        <v>0</v>
      </c>
      <c r="AL2217" s="31">
        <f t="shared" si="5114"/>
        <v>0</v>
      </c>
      <c r="AM2217" s="31">
        <f t="shared" si="5115"/>
        <v>0</v>
      </c>
      <c r="AN2217" s="31">
        <f t="shared" si="5116"/>
        <v>0</v>
      </c>
      <c r="AO2217" s="31">
        <f t="shared" si="5117"/>
        <v>0</v>
      </c>
      <c r="AP2217" s="31">
        <f t="shared" si="5118"/>
        <v>0</v>
      </c>
      <c r="AQ2217" s="31">
        <f t="shared" si="5119"/>
        <v>0</v>
      </c>
      <c r="AR2217" s="31">
        <f t="shared" si="5120"/>
        <v>0</v>
      </c>
      <c r="AS2217" s="31">
        <f t="shared" si="5122"/>
        <v>69.700000000000003</v>
      </c>
      <c r="AT2217" s="31">
        <f t="shared" si="5123"/>
        <v>71.699999999999989</v>
      </c>
      <c r="AU2217" s="31">
        <f t="shared" si="5124"/>
        <v>71.699999999999989</v>
      </c>
      <c r="AV2217" s="31">
        <f t="shared" si="5121"/>
        <v>0</v>
      </c>
      <c r="AW2217" s="32"/>
      <c r="AX2217" s="32"/>
      <c r="AY2217" s="1"/>
      <c r="AZ2217" s="1"/>
      <c r="BA2217" s="1"/>
      <c r="BB2217" s="1"/>
      <c r="BC2217" s="1"/>
      <c r="BD2217" s="1"/>
      <c r="BE2217" s="1"/>
    </row>
    <row r="2218" ht="78.75">
      <c r="A2218" s="29" t="s">
        <v>893</v>
      </c>
      <c r="B2218" s="29" t="s">
        <v>116</v>
      </c>
      <c r="C2218" s="29" t="s">
        <v>265</v>
      </c>
      <c r="D2218" s="29" t="s">
        <v>920</v>
      </c>
      <c r="E2218" s="29" t="s">
        <v>51</v>
      </c>
      <c r="F2218" s="30" t="s">
        <v>52</v>
      </c>
      <c r="G2218" s="31">
        <v>69.700000000000003</v>
      </c>
      <c r="H2218" s="31">
        <v>71.699999999999989</v>
      </c>
      <c r="I2218" s="31">
        <v>71.699999999999989</v>
      </c>
      <c r="J2218" s="31"/>
      <c r="K2218" s="31"/>
      <c r="L2218" s="31"/>
      <c r="M2218" s="31">
        <f t="shared" si="5029"/>
        <v>69.700000000000003</v>
      </c>
      <c r="N2218" s="31">
        <f t="shared" si="5030"/>
        <v>71.699999999999989</v>
      </c>
      <c r="O2218" s="31">
        <f t="shared" si="5031"/>
        <v>71.699999999999989</v>
      </c>
      <c r="P2218" s="31"/>
      <c r="Q2218" s="31"/>
      <c r="R2218" s="31"/>
      <c r="S2218" s="31"/>
      <c r="T2218" s="31"/>
      <c r="U2218" s="31"/>
      <c r="V2218" s="31"/>
      <c r="W2218" s="31"/>
      <c r="X2218" s="31"/>
      <c r="Y2218" s="31"/>
      <c r="Z2218" s="31"/>
      <c r="AA2218" s="31"/>
      <c r="AB2218" s="31"/>
      <c r="AC2218" s="31">
        <f t="shared" ref="AC2218:AC2281" si="5125">M2218+R2218+P2218+Q2218+T2218+S2218</f>
        <v>69.700000000000003</v>
      </c>
      <c r="AD2218" s="31">
        <f t="shared" ref="AD2218:AD2281" si="5126">N2218+V2218+X2218+U2218+W2218</f>
        <v>71.699999999999989</v>
      </c>
      <c r="AE2218" s="31">
        <f t="shared" ref="AE2218:AE2281" si="5127">O2218+Z2218+AB2218+Y2218+AA2218</f>
        <v>71.699999999999989</v>
      </c>
      <c r="AF2218" s="31"/>
      <c r="AG2218" s="31">
        <f t="shared" ref="AG2218:AG2281" si="5128">AC2218+AF2218</f>
        <v>69.700000000000003</v>
      </c>
      <c r="AH2218" s="31">
        <f t="shared" ref="AH2218:AH2281" si="5129">AD2218</f>
        <v>71.699999999999989</v>
      </c>
      <c r="AI2218" s="31">
        <f t="shared" ref="AI2218:AI2281" si="5130">AE2218</f>
        <v>71.699999999999989</v>
      </c>
      <c r="AJ2218" s="31"/>
      <c r="AK2218" s="31"/>
      <c r="AL2218" s="31"/>
      <c r="AM2218" s="31"/>
      <c r="AN2218" s="31"/>
      <c r="AO2218" s="31"/>
      <c r="AP2218" s="31"/>
      <c r="AQ2218" s="31"/>
      <c r="AR2218" s="31"/>
      <c r="AS2218" s="31">
        <f t="shared" si="5122"/>
        <v>69.700000000000003</v>
      </c>
      <c r="AT2218" s="31">
        <f t="shared" si="5123"/>
        <v>71.699999999999989</v>
      </c>
      <c r="AU2218" s="31">
        <f t="shared" si="5124"/>
        <v>71.699999999999989</v>
      </c>
      <c r="AV2218" s="31"/>
      <c r="AW2218" s="32"/>
      <c r="AX2218" s="32"/>
      <c r="AY2218" s="1"/>
      <c r="AZ2218" s="1"/>
      <c r="BA2218" s="1"/>
      <c r="BB2218" s="1"/>
      <c r="BC2218" s="1"/>
      <c r="BD2218" s="1"/>
      <c r="BE2218" s="1"/>
    </row>
    <row r="2219" s="24" customFormat="1">
      <c r="A2219" s="25" t="s">
        <v>893</v>
      </c>
      <c r="B2219" s="25" t="s">
        <v>116</v>
      </c>
      <c r="C2219" s="25" t="s">
        <v>255</v>
      </c>
      <c r="D2219" s="25"/>
      <c r="E2219" s="25"/>
      <c r="F2219" s="26" t="s">
        <v>460</v>
      </c>
      <c r="G2219" s="27">
        <f t="shared" si="5092"/>
        <v>407669.60000000003</v>
      </c>
      <c r="H2219" s="27">
        <f t="shared" si="5093"/>
        <v>350043</v>
      </c>
      <c r="I2219" s="27">
        <f t="shared" si="5094"/>
        <v>339737.90000000002</v>
      </c>
      <c r="J2219" s="27">
        <f t="shared" si="5095"/>
        <v>-4023</v>
      </c>
      <c r="K2219" s="27">
        <f t="shared" si="5096"/>
        <v>-81</v>
      </c>
      <c r="L2219" s="27">
        <f t="shared" si="5097"/>
        <v>-81</v>
      </c>
      <c r="M2219" s="27">
        <f t="shared" si="5029"/>
        <v>403646.60000000003</v>
      </c>
      <c r="N2219" s="27">
        <f t="shared" si="5030"/>
        <v>349962</v>
      </c>
      <c r="O2219" s="27">
        <f t="shared" si="5031"/>
        <v>339656.90000000002</v>
      </c>
      <c r="P2219" s="27">
        <f t="shared" si="5098"/>
        <v>0</v>
      </c>
      <c r="Q2219" s="27">
        <f t="shared" si="5099"/>
        <v>0</v>
      </c>
      <c r="R2219" s="27">
        <f t="shared" si="5100"/>
        <v>0</v>
      </c>
      <c r="S2219" s="27">
        <f t="shared" si="5101"/>
        <v>-76165.600000000006</v>
      </c>
      <c r="T2219" s="27">
        <f t="shared" si="5102"/>
        <v>0</v>
      </c>
      <c r="U2219" s="27">
        <f t="shared" si="5103"/>
        <v>0</v>
      </c>
      <c r="V2219" s="27">
        <f t="shared" si="5104"/>
        <v>0</v>
      </c>
      <c r="W2219" s="27">
        <f t="shared" si="5105"/>
        <v>0</v>
      </c>
      <c r="X2219" s="27">
        <f t="shared" si="5106"/>
        <v>0</v>
      </c>
      <c r="Y2219" s="27">
        <f t="shared" si="5107"/>
        <v>0</v>
      </c>
      <c r="Z2219" s="27">
        <f t="shared" si="5108"/>
        <v>0</v>
      </c>
      <c r="AA2219" s="27">
        <f t="shared" si="5109"/>
        <v>76165.600000000006</v>
      </c>
      <c r="AB2219" s="27">
        <f t="shared" si="5110"/>
        <v>0</v>
      </c>
      <c r="AC2219" s="27">
        <f t="shared" si="5125"/>
        <v>327481</v>
      </c>
      <c r="AD2219" s="27">
        <f t="shared" si="5126"/>
        <v>349962</v>
      </c>
      <c r="AE2219" s="27">
        <f t="shared" si="5127"/>
        <v>415822.5</v>
      </c>
      <c r="AF2219" s="27">
        <f t="shared" si="5111"/>
        <v>178</v>
      </c>
      <c r="AG2219" s="27">
        <f t="shared" si="5128"/>
        <v>327659</v>
      </c>
      <c r="AH2219" s="27">
        <f t="shared" si="5129"/>
        <v>349962</v>
      </c>
      <c r="AI2219" s="27">
        <f t="shared" si="5130"/>
        <v>415822.5</v>
      </c>
      <c r="AJ2219" s="27">
        <f t="shared" si="5112"/>
        <v>0</v>
      </c>
      <c r="AK2219" s="27">
        <f t="shared" si="5113"/>
        <v>0</v>
      </c>
      <c r="AL2219" s="27">
        <f t="shared" si="5114"/>
        <v>0</v>
      </c>
      <c r="AM2219" s="27">
        <f t="shared" si="5115"/>
        <v>0</v>
      </c>
      <c r="AN2219" s="27">
        <f t="shared" si="5116"/>
        <v>0</v>
      </c>
      <c r="AO2219" s="27">
        <f t="shared" si="5117"/>
        <v>0</v>
      </c>
      <c r="AP2219" s="27">
        <f t="shared" si="5118"/>
        <v>0</v>
      </c>
      <c r="AQ2219" s="27">
        <f t="shared" si="5119"/>
        <v>0</v>
      </c>
      <c r="AR2219" s="27">
        <f t="shared" si="5120"/>
        <v>0</v>
      </c>
      <c r="AS2219" s="27">
        <f t="shared" si="5122"/>
        <v>327659</v>
      </c>
      <c r="AT2219" s="27">
        <f t="shared" si="5123"/>
        <v>349962</v>
      </c>
      <c r="AU2219" s="27">
        <f t="shared" si="5124"/>
        <v>415822.5</v>
      </c>
      <c r="AV2219" s="27">
        <f t="shared" si="5121"/>
        <v>0</v>
      </c>
      <c r="AW2219" s="28"/>
      <c r="AX2219" s="28"/>
      <c r="AY2219" s="24"/>
      <c r="AZ2219" s="24"/>
      <c r="BA2219" s="24"/>
      <c r="BB2219" s="24"/>
      <c r="BC2219" s="24"/>
      <c r="BD2219" s="24"/>
      <c r="BE2219" s="24"/>
    </row>
    <row r="2220" ht="47.25">
      <c r="A2220" s="29" t="s">
        <v>893</v>
      </c>
      <c r="B2220" s="29" t="s">
        <v>116</v>
      </c>
      <c r="C2220" s="29" t="s">
        <v>255</v>
      </c>
      <c r="D2220" s="29" t="s">
        <v>896</v>
      </c>
      <c r="E2220" s="36"/>
      <c r="F2220" s="30" t="s">
        <v>897</v>
      </c>
      <c r="G2220" s="31">
        <f t="shared" si="5092"/>
        <v>407669.60000000003</v>
      </c>
      <c r="H2220" s="31">
        <f t="shared" si="5093"/>
        <v>350043</v>
      </c>
      <c r="I2220" s="31">
        <f t="shared" si="5094"/>
        <v>339737.90000000002</v>
      </c>
      <c r="J2220" s="31">
        <f t="shared" si="5095"/>
        <v>-4023</v>
      </c>
      <c r="K2220" s="31">
        <f t="shared" si="5096"/>
        <v>-81</v>
      </c>
      <c r="L2220" s="31">
        <f t="shared" si="5097"/>
        <v>-81</v>
      </c>
      <c r="M2220" s="31">
        <f t="shared" si="5029"/>
        <v>403646.60000000003</v>
      </c>
      <c r="N2220" s="31">
        <f t="shared" si="5030"/>
        <v>349962</v>
      </c>
      <c r="O2220" s="31">
        <f t="shared" si="5031"/>
        <v>339656.90000000002</v>
      </c>
      <c r="P2220" s="31">
        <f t="shared" si="5098"/>
        <v>0</v>
      </c>
      <c r="Q2220" s="31">
        <f t="shared" si="5099"/>
        <v>0</v>
      </c>
      <c r="R2220" s="31">
        <f t="shared" si="5100"/>
        <v>0</v>
      </c>
      <c r="S2220" s="31">
        <f t="shared" si="5101"/>
        <v>-76165.600000000006</v>
      </c>
      <c r="T2220" s="31">
        <f t="shared" si="5102"/>
        <v>0</v>
      </c>
      <c r="U2220" s="31">
        <f t="shared" si="5103"/>
        <v>0</v>
      </c>
      <c r="V2220" s="31">
        <f t="shared" si="5104"/>
        <v>0</v>
      </c>
      <c r="W2220" s="31">
        <f t="shared" si="5105"/>
        <v>0</v>
      </c>
      <c r="X2220" s="31">
        <f t="shared" si="5106"/>
        <v>0</v>
      </c>
      <c r="Y2220" s="31">
        <f t="shared" si="5107"/>
        <v>0</v>
      </c>
      <c r="Z2220" s="31">
        <f t="shared" si="5108"/>
        <v>0</v>
      </c>
      <c r="AA2220" s="31">
        <f t="shared" si="5109"/>
        <v>76165.600000000006</v>
      </c>
      <c r="AB2220" s="31">
        <f t="shared" si="5110"/>
        <v>0</v>
      </c>
      <c r="AC2220" s="31">
        <f t="shared" si="5125"/>
        <v>327481</v>
      </c>
      <c r="AD2220" s="31">
        <f t="shared" si="5126"/>
        <v>349962</v>
      </c>
      <c r="AE2220" s="31">
        <f t="shared" si="5127"/>
        <v>415822.5</v>
      </c>
      <c r="AF2220" s="31">
        <f t="shared" si="5111"/>
        <v>178</v>
      </c>
      <c r="AG2220" s="31">
        <f t="shared" si="5128"/>
        <v>327659</v>
      </c>
      <c r="AH2220" s="31">
        <f t="shared" si="5129"/>
        <v>349962</v>
      </c>
      <c r="AI2220" s="31">
        <f t="shared" si="5130"/>
        <v>415822.5</v>
      </c>
      <c r="AJ2220" s="31">
        <f t="shared" si="5112"/>
        <v>0</v>
      </c>
      <c r="AK2220" s="31">
        <f t="shared" si="5113"/>
        <v>0</v>
      </c>
      <c r="AL2220" s="31">
        <f t="shared" si="5114"/>
        <v>0</v>
      </c>
      <c r="AM2220" s="31">
        <f t="shared" si="5115"/>
        <v>0</v>
      </c>
      <c r="AN2220" s="31">
        <f t="shared" si="5116"/>
        <v>0</v>
      </c>
      <c r="AO2220" s="31">
        <f t="shared" si="5117"/>
        <v>0</v>
      </c>
      <c r="AP2220" s="31">
        <f t="shared" si="5118"/>
        <v>0</v>
      </c>
      <c r="AQ2220" s="31">
        <f t="shared" si="5119"/>
        <v>0</v>
      </c>
      <c r="AR2220" s="31">
        <f t="shared" si="5120"/>
        <v>0</v>
      </c>
      <c r="AS2220" s="31">
        <f t="shared" si="5122"/>
        <v>327659</v>
      </c>
      <c r="AT2220" s="31">
        <f t="shared" si="5123"/>
        <v>349962</v>
      </c>
      <c r="AU2220" s="31">
        <f t="shared" si="5124"/>
        <v>415822.5</v>
      </c>
      <c r="AV2220" s="31">
        <f t="shared" si="5121"/>
        <v>0</v>
      </c>
      <c r="AW2220" s="32"/>
      <c r="AX2220" s="32"/>
      <c r="AY2220" s="1"/>
      <c r="AZ2220" s="1"/>
      <c r="BA2220" s="1"/>
      <c r="BB2220" s="1"/>
      <c r="BC2220" s="1"/>
      <c r="BD2220" s="1"/>
      <c r="BE2220" s="1"/>
    </row>
    <row r="2221" hidden="1">
      <c r="A2221" s="29" t="s">
        <v>893</v>
      </c>
      <c r="B2221" s="29" t="s">
        <v>116</v>
      </c>
      <c r="C2221" s="29" t="s">
        <v>255</v>
      </c>
      <c r="D2221" s="29" t="s">
        <v>903</v>
      </c>
      <c r="E2221" s="36"/>
      <c r="F2221" s="30" t="s">
        <v>34</v>
      </c>
      <c r="G2221" s="31">
        <f t="shared" si="5092"/>
        <v>407669.60000000003</v>
      </c>
      <c r="H2221" s="31">
        <f t="shared" si="5093"/>
        <v>350043</v>
      </c>
      <c r="I2221" s="31">
        <f t="shared" si="5094"/>
        <v>339737.90000000002</v>
      </c>
      <c r="J2221" s="31">
        <f t="shared" si="5095"/>
        <v>-4023</v>
      </c>
      <c r="K2221" s="31">
        <f t="shared" si="5096"/>
        <v>-81</v>
      </c>
      <c r="L2221" s="31">
        <f t="shared" si="5097"/>
        <v>-81</v>
      </c>
      <c r="M2221" s="31">
        <f t="shared" si="5029"/>
        <v>403646.60000000003</v>
      </c>
      <c r="N2221" s="31">
        <f t="shared" si="5030"/>
        <v>349962</v>
      </c>
      <c r="O2221" s="31">
        <f t="shared" si="5031"/>
        <v>339656.90000000002</v>
      </c>
      <c r="P2221" s="31">
        <f t="shared" si="5098"/>
        <v>0</v>
      </c>
      <c r="Q2221" s="31">
        <f t="shared" si="5099"/>
        <v>0</v>
      </c>
      <c r="R2221" s="31">
        <f t="shared" si="5100"/>
        <v>0</v>
      </c>
      <c r="S2221" s="31">
        <f t="shared" si="5101"/>
        <v>-76165.600000000006</v>
      </c>
      <c r="T2221" s="31">
        <f t="shared" si="5102"/>
        <v>0</v>
      </c>
      <c r="U2221" s="31">
        <f t="shared" si="5103"/>
        <v>0</v>
      </c>
      <c r="V2221" s="31">
        <f t="shared" si="5104"/>
        <v>0</v>
      </c>
      <c r="W2221" s="31">
        <f t="shared" si="5105"/>
        <v>0</v>
      </c>
      <c r="X2221" s="31">
        <f t="shared" si="5106"/>
        <v>0</v>
      </c>
      <c r="Y2221" s="31">
        <f t="shared" si="5107"/>
        <v>0</v>
      </c>
      <c r="Z2221" s="31">
        <f t="shared" si="5108"/>
        <v>0</v>
      </c>
      <c r="AA2221" s="31">
        <f t="shared" si="5109"/>
        <v>76165.600000000006</v>
      </c>
      <c r="AB2221" s="31">
        <f t="shared" si="5110"/>
        <v>0</v>
      </c>
      <c r="AC2221" s="31">
        <f t="shared" si="5125"/>
        <v>327481</v>
      </c>
      <c r="AD2221" s="31">
        <f t="shared" si="5126"/>
        <v>349962</v>
      </c>
      <c r="AE2221" s="31">
        <f t="shared" si="5127"/>
        <v>415822.5</v>
      </c>
      <c r="AF2221" s="31">
        <f t="shared" si="5111"/>
        <v>178</v>
      </c>
      <c r="AG2221" s="31">
        <f t="shared" si="5128"/>
        <v>327659</v>
      </c>
      <c r="AH2221" s="31">
        <f t="shared" si="5129"/>
        <v>349962</v>
      </c>
      <c r="AI2221" s="31">
        <f t="shared" si="5130"/>
        <v>415822.5</v>
      </c>
      <c r="AJ2221" s="31">
        <f t="shared" si="5112"/>
        <v>0</v>
      </c>
      <c r="AK2221" s="31">
        <f t="shared" si="5113"/>
        <v>0</v>
      </c>
      <c r="AL2221" s="31">
        <f t="shared" si="5114"/>
        <v>0</v>
      </c>
      <c r="AM2221" s="31">
        <f t="shared" si="5115"/>
        <v>0</v>
      </c>
      <c r="AN2221" s="31">
        <f t="shared" si="5116"/>
        <v>0</v>
      </c>
      <c r="AO2221" s="31">
        <f t="shared" si="5117"/>
        <v>0</v>
      </c>
      <c r="AP2221" s="31">
        <f t="shared" si="5118"/>
        <v>0</v>
      </c>
      <c r="AQ2221" s="31">
        <f t="shared" si="5119"/>
        <v>0</v>
      </c>
      <c r="AR2221" s="31">
        <f t="shared" si="5120"/>
        <v>0</v>
      </c>
      <c r="AS2221" s="31">
        <f t="shared" si="5122"/>
        <v>327659</v>
      </c>
      <c r="AT2221" s="31">
        <f t="shared" si="5123"/>
        <v>349962</v>
      </c>
      <c r="AU2221" s="31">
        <f t="shared" si="5124"/>
        <v>415822.5</v>
      </c>
      <c r="AV2221" s="31">
        <f t="shared" si="5121"/>
        <v>0</v>
      </c>
      <c r="AW2221" s="32">
        <v>0</v>
      </c>
      <c r="AX2221" s="32"/>
      <c r="AY2221" s="1" t="s">
        <v>152</v>
      </c>
      <c r="AZ2221" s="1"/>
      <c r="BA2221" s="1"/>
      <c r="BB2221" s="1"/>
      <c r="BC2221" s="1"/>
      <c r="BD2221" s="1"/>
      <c r="BE2221" s="1"/>
    </row>
    <row r="2222" ht="31.5">
      <c r="A2222" s="29" t="s">
        <v>893</v>
      </c>
      <c r="B2222" s="29" t="s">
        <v>116</v>
      </c>
      <c r="C2222" s="29" t="s">
        <v>255</v>
      </c>
      <c r="D2222" s="29" t="s">
        <v>904</v>
      </c>
      <c r="E2222" s="36"/>
      <c r="F2222" s="30" t="s">
        <v>905</v>
      </c>
      <c r="G2222" s="31">
        <f>G2223+G2225</f>
        <v>407669.60000000003</v>
      </c>
      <c r="H2222" s="31">
        <f>H2223+H2225</f>
        <v>350043</v>
      </c>
      <c r="I2222" s="31">
        <f>I2223+I2225</f>
        <v>339737.90000000002</v>
      </c>
      <c r="J2222" s="31">
        <f>J2223+J2225</f>
        <v>-4023</v>
      </c>
      <c r="K2222" s="31">
        <f>K2223+K2225</f>
        <v>-81</v>
      </c>
      <c r="L2222" s="31">
        <f>L2223+L2225</f>
        <v>-81</v>
      </c>
      <c r="M2222" s="31">
        <f t="shared" si="5029"/>
        <v>403646.60000000003</v>
      </c>
      <c r="N2222" s="31">
        <f t="shared" si="5030"/>
        <v>349962</v>
      </c>
      <c r="O2222" s="31">
        <f t="shared" si="5031"/>
        <v>339656.90000000002</v>
      </c>
      <c r="P2222" s="31">
        <f>P2223+P2225</f>
        <v>0</v>
      </c>
      <c r="Q2222" s="31">
        <f>Q2223+Q2225</f>
        <v>0</v>
      </c>
      <c r="R2222" s="31">
        <f>R2223+R2225</f>
        <v>0</v>
      </c>
      <c r="S2222" s="31">
        <f>S2223+S2225</f>
        <v>-76165.600000000006</v>
      </c>
      <c r="T2222" s="31">
        <f>T2223+T2225</f>
        <v>0</v>
      </c>
      <c r="U2222" s="31">
        <f>U2223+U2225</f>
        <v>0</v>
      </c>
      <c r="V2222" s="31">
        <f>V2223+V2225</f>
        <v>0</v>
      </c>
      <c r="W2222" s="31">
        <f>W2223+W2225</f>
        <v>0</v>
      </c>
      <c r="X2222" s="31">
        <f>X2223+X2225</f>
        <v>0</v>
      </c>
      <c r="Y2222" s="31">
        <f>Y2223+Y2225</f>
        <v>0</v>
      </c>
      <c r="Z2222" s="31">
        <f>Z2223+Z2225</f>
        <v>0</v>
      </c>
      <c r="AA2222" s="31">
        <f>AA2223+AA2225</f>
        <v>76165.600000000006</v>
      </c>
      <c r="AB2222" s="31">
        <f>AB2223+AB2225</f>
        <v>0</v>
      </c>
      <c r="AC2222" s="31">
        <f t="shared" si="5125"/>
        <v>327481</v>
      </c>
      <c r="AD2222" s="31">
        <f t="shared" si="5126"/>
        <v>349962</v>
      </c>
      <c r="AE2222" s="31">
        <f t="shared" si="5127"/>
        <v>415822.5</v>
      </c>
      <c r="AF2222" s="31">
        <f>AF2223+AF2225</f>
        <v>178</v>
      </c>
      <c r="AG2222" s="31">
        <f t="shared" si="5128"/>
        <v>327659</v>
      </c>
      <c r="AH2222" s="31">
        <f t="shared" si="5129"/>
        <v>349962</v>
      </c>
      <c r="AI2222" s="31">
        <f t="shared" si="5130"/>
        <v>415822.5</v>
      </c>
      <c r="AJ2222" s="31">
        <f>AJ2223+AJ2225</f>
        <v>0</v>
      </c>
      <c r="AK2222" s="31">
        <f>AK2223+AK2225</f>
        <v>0</v>
      </c>
      <c r="AL2222" s="31">
        <f>AL2223+AL2225</f>
        <v>0</v>
      </c>
      <c r="AM2222" s="31">
        <f>AM2223+AM2225</f>
        <v>0</v>
      </c>
      <c r="AN2222" s="31">
        <f>AN2223+AN2225</f>
        <v>0</v>
      </c>
      <c r="AO2222" s="31">
        <f>AO2223+AO2225</f>
        <v>0</v>
      </c>
      <c r="AP2222" s="31">
        <f>AP2223+AP2225</f>
        <v>0</v>
      </c>
      <c r="AQ2222" s="31">
        <f>AQ2223+AQ2225</f>
        <v>0</v>
      </c>
      <c r="AR2222" s="31">
        <f>AR2223+AR2225</f>
        <v>0</v>
      </c>
      <c r="AS2222" s="31">
        <f t="shared" si="5122"/>
        <v>327659</v>
      </c>
      <c r="AT2222" s="31">
        <f t="shared" si="5123"/>
        <v>349962</v>
      </c>
      <c r="AU2222" s="31">
        <f t="shared" si="5124"/>
        <v>415822.5</v>
      </c>
      <c r="AV2222" s="31">
        <f>AV2223+AV2225</f>
        <v>0</v>
      </c>
      <c r="AW2222" s="32"/>
      <c r="AX2222" s="32"/>
      <c r="AY2222" s="1"/>
      <c r="AZ2222" s="1"/>
      <c r="BA2222" s="1"/>
      <c r="BB2222" s="1"/>
      <c r="BC2222" s="1"/>
      <c r="BD2222" s="1"/>
      <c r="BE2222" s="1"/>
    </row>
    <row r="2223" ht="31.5">
      <c r="A2223" s="29" t="s">
        <v>893</v>
      </c>
      <c r="B2223" s="29" t="s">
        <v>116</v>
      </c>
      <c r="C2223" s="29" t="s">
        <v>255</v>
      </c>
      <c r="D2223" s="29" t="s">
        <v>922</v>
      </c>
      <c r="E2223" s="36"/>
      <c r="F2223" s="30" t="s">
        <v>923</v>
      </c>
      <c r="G2223" s="31">
        <f>G2224</f>
        <v>313517.70000000001</v>
      </c>
      <c r="H2223" s="31">
        <f>H2224</f>
        <v>248770.29999999999</v>
      </c>
      <c r="I2223" s="31">
        <f>I2224</f>
        <v>238465.20000000001</v>
      </c>
      <c r="J2223" s="31">
        <f>J2224</f>
        <v>-3022</v>
      </c>
      <c r="K2223" s="31">
        <f>K2224</f>
        <v>0</v>
      </c>
      <c r="L2223" s="31">
        <f>L2224</f>
        <v>0</v>
      </c>
      <c r="M2223" s="31">
        <f t="shared" si="5029"/>
        <v>310495.70000000001</v>
      </c>
      <c r="N2223" s="31">
        <f t="shared" si="5030"/>
        <v>248770.29999999999</v>
      </c>
      <c r="O2223" s="31">
        <f t="shared" si="5031"/>
        <v>238465.20000000001</v>
      </c>
      <c r="P2223" s="31">
        <f>P2224</f>
        <v>0</v>
      </c>
      <c r="Q2223" s="31">
        <f>Q2224</f>
        <v>0</v>
      </c>
      <c r="R2223" s="31">
        <f>R2224</f>
        <v>0</v>
      </c>
      <c r="S2223" s="31">
        <f>S2224</f>
        <v>-76165.600000000006</v>
      </c>
      <c r="T2223" s="31">
        <f>T2224</f>
        <v>0</v>
      </c>
      <c r="U2223" s="31">
        <f>U2224</f>
        <v>0</v>
      </c>
      <c r="V2223" s="31">
        <f>V2224</f>
        <v>0</v>
      </c>
      <c r="W2223" s="31">
        <f>W2224</f>
        <v>0</v>
      </c>
      <c r="X2223" s="31">
        <f>X2224</f>
        <v>0</v>
      </c>
      <c r="Y2223" s="31">
        <f>Y2224</f>
        <v>0</v>
      </c>
      <c r="Z2223" s="31">
        <f>Z2224</f>
        <v>0</v>
      </c>
      <c r="AA2223" s="31">
        <f>AA2224</f>
        <v>76165.600000000006</v>
      </c>
      <c r="AB2223" s="31">
        <f>AB2224</f>
        <v>0</v>
      </c>
      <c r="AC2223" s="31">
        <f t="shared" si="5125"/>
        <v>234330.10000000001</v>
      </c>
      <c r="AD2223" s="31">
        <f t="shared" si="5126"/>
        <v>248770.29999999999</v>
      </c>
      <c r="AE2223" s="31">
        <f t="shared" si="5127"/>
        <v>314630.80000000005</v>
      </c>
      <c r="AF2223" s="31">
        <f>AF2224</f>
        <v>0</v>
      </c>
      <c r="AG2223" s="31">
        <f t="shared" si="5128"/>
        <v>234330.10000000001</v>
      </c>
      <c r="AH2223" s="31">
        <f t="shared" si="5129"/>
        <v>248770.29999999999</v>
      </c>
      <c r="AI2223" s="31">
        <f t="shared" si="5130"/>
        <v>314630.80000000005</v>
      </c>
      <c r="AJ2223" s="31">
        <f>AJ2224</f>
        <v>25597.799999999999</v>
      </c>
      <c r="AK2223" s="31">
        <f>AK2224</f>
        <v>0</v>
      </c>
      <c r="AL2223" s="31">
        <f>AL2224</f>
        <v>0</v>
      </c>
      <c r="AM2223" s="31">
        <f>AM2224</f>
        <v>0</v>
      </c>
      <c r="AN2223" s="31">
        <f>AN2224</f>
        <v>0</v>
      </c>
      <c r="AO2223" s="31">
        <f>AO2224</f>
        <v>0</v>
      </c>
      <c r="AP2223" s="31">
        <f>AP2224</f>
        <v>0</v>
      </c>
      <c r="AQ2223" s="31">
        <f>AQ2224</f>
        <v>0</v>
      </c>
      <c r="AR2223" s="31">
        <f>AR2224</f>
        <v>0</v>
      </c>
      <c r="AS2223" s="31">
        <f t="shared" si="5122"/>
        <v>259927.89999999999</v>
      </c>
      <c r="AT2223" s="31">
        <f t="shared" si="5123"/>
        <v>248770.29999999999</v>
      </c>
      <c r="AU2223" s="31">
        <f t="shared" si="5124"/>
        <v>314630.80000000005</v>
      </c>
      <c r="AV2223" s="31">
        <f>AV2224</f>
        <v>0</v>
      </c>
      <c r="AW2223" s="32"/>
      <c r="AX2223" s="32"/>
      <c r="AY2223" s="1"/>
      <c r="AZ2223" s="1"/>
      <c r="BA2223" s="1"/>
      <c r="BB2223" s="1"/>
      <c r="BC2223" s="1"/>
      <c r="BD2223" s="1"/>
      <c r="BE2223" s="1"/>
    </row>
    <row r="2224" ht="31.5">
      <c r="A2224" s="29" t="s">
        <v>893</v>
      </c>
      <c r="B2224" s="29" t="s">
        <v>116</v>
      </c>
      <c r="C2224" s="29" t="s">
        <v>255</v>
      </c>
      <c r="D2224" s="29" t="s">
        <v>922</v>
      </c>
      <c r="E2224" s="29" t="s">
        <v>39</v>
      </c>
      <c r="F2224" s="30" t="s">
        <v>40</v>
      </c>
      <c r="G2224" s="31">
        <v>313517.70000000001</v>
      </c>
      <c r="H2224" s="31">
        <v>248770.29999999999</v>
      </c>
      <c r="I2224" s="31">
        <v>238465.20000000001</v>
      </c>
      <c r="J2224" s="33">
        <v>-3022</v>
      </c>
      <c r="K2224" s="31"/>
      <c r="L2224" s="31"/>
      <c r="M2224" s="31">
        <f t="shared" si="5029"/>
        <v>310495.70000000001</v>
      </c>
      <c r="N2224" s="31">
        <f t="shared" si="5030"/>
        <v>248770.29999999999</v>
      </c>
      <c r="O2224" s="31">
        <f t="shared" si="5031"/>
        <v>238465.20000000001</v>
      </c>
      <c r="P2224" s="31"/>
      <c r="Q2224" s="31"/>
      <c r="R2224" s="31"/>
      <c r="S2224" s="31">
        <v>-76165.600000000006</v>
      </c>
      <c r="T2224" s="31"/>
      <c r="U2224" s="31"/>
      <c r="V2224" s="31"/>
      <c r="W2224" s="31"/>
      <c r="X2224" s="31"/>
      <c r="Y2224" s="31"/>
      <c r="Z2224" s="31"/>
      <c r="AA2224" s="31">
        <v>76165.600000000006</v>
      </c>
      <c r="AB2224" s="31"/>
      <c r="AC2224" s="31">
        <f t="shared" si="5125"/>
        <v>234330.10000000001</v>
      </c>
      <c r="AD2224" s="31">
        <f t="shared" si="5126"/>
        <v>248770.29999999999</v>
      </c>
      <c r="AE2224" s="31">
        <f t="shared" si="5127"/>
        <v>314630.80000000005</v>
      </c>
      <c r="AF2224" s="31"/>
      <c r="AG2224" s="31">
        <f t="shared" si="5128"/>
        <v>234330.10000000001</v>
      </c>
      <c r="AH2224" s="31">
        <f t="shared" si="5129"/>
        <v>248770.29999999999</v>
      </c>
      <c r="AI2224" s="31">
        <f t="shared" si="5130"/>
        <v>314630.80000000005</v>
      </c>
      <c r="AJ2224" s="31">
        <v>25597.799999999999</v>
      </c>
      <c r="AK2224" s="31"/>
      <c r="AL2224" s="31"/>
      <c r="AM2224" s="31"/>
      <c r="AN2224" s="31"/>
      <c r="AO2224" s="31"/>
      <c r="AP2224" s="31"/>
      <c r="AQ2224" s="31"/>
      <c r="AR2224" s="31"/>
      <c r="AS2224" s="31">
        <f t="shared" si="5122"/>
        <v>259927.89999999999</v>
      </c>
      <c r="AT2224" s="31">
        <f t="shared" si="5123"/>
        <v>248770.29999999999</v>
      </c>
      <c r="AU2224" s="31">
        <f t="shared" si="5124"/>
        <v>314630.80000000005</v>
      </c>
      <c r="AV2224" s="31"/>
      <c r="AW2224" s="32"/>
      <c r="AX2224" s="32">
        <v>56</v>
      </c>
      <c r="AY2224" s="1"/>
      <c r="AZ2224" s="1"/>
      <c r="BA2224" s="1"/>
      <c r="BB2224" s="1"/>
      <c r="BC2224" s="1"/>
      <c r="BD2224" s="1"/>
      <c r="BE2224" s="1"/>
    </row>
    <row r="2225" ht="31.5">
      <c r="A2225" s="29" t="s">
        <v>893</v>
      </c>
      <c r="B2225" s="29" t="s">
        <v>116</v>
      </c>
      <c r="C2225" s="29" t="s">
        <v>255</v>
      </c>
      <c r="D2225" s="29" t="s">
        <v>924</v>
      </c>
      <c r="E2225" s="36"/>
      <c r="F2225" s="30" t="s">
        <v>925</v>
      </c>
      <c r="G2225" s="31">
        <f>G2226</f>
        <v>94151.900000000009</v>
      </c>
      <c r="H2225" s="31">
        <f>H2226</f>
        <v>101272.7</v>
      </c>
      <c r="I2225" s="31">
        <f>I2226</f>
        <v>101272.7</v>
      </c>
      <c r="J2225" s="31">
        <f>J2226</f>
        <v>-1001</v>
      </c>
      <c r="K2225" s="31">
        <f>K2226</f>
        <v>-81</v>
      </c>
      <c r="L2225" s="31">
        <f>L2226</f>
        <v>-81</v>
      </c>
      <c r="M2225" s="31">
        <f t="shared" si="5029"/>
        <v>93150.900000000009</v>
      </c>
      <c r="N2225" s="31">
        <f t="shared" si="5030"/>
        <v>101191.7</v>
      </c>
      <c r="O2225" s="31">
        <f t="shared" si="5031"/>
        <v>101191.7</v>
      </c>
      <c r="P2225" s="31">
        <f>P2226</f>
        <v>0</v>
      </c>
      <c r="Q2225" s="31">
        <f>Q2226</f>
        <v>0</v>
      </c>
      <c r="R2225" s="31">
        <f>R2226</f>
        <v>0</v>
      </c>
      <c r="S2225" s="31">
        <f>S2226</f>
        <v>0</v>
      </c>
      <c r="T2225" s="31">
        <f>T2226</f>
        <v>0</v>
      </c>
      <c r="U2225" s="31">
        <f>U2226</f>
        <v>0</v>
      </c>
      <c r="V2225" s="31">
        <f>V2226</f>
        <v>0</v>
      </c>
      <c r="W2225" s="31">
        <f>W2226</f>
        <v>0</v>
      </c>
      <c r="X2225" s="31">
        <f>X2226</f>
        <v>0</v>
      </c>
      <c r="Y2225" s="31">
        <f>Y2226</f>
        <v>0</v>
      </c>
      <c r="Z2225" s="31">
        <f>Z2226</f>
        <v>0</v>
      </c>
      <c r="AA2225" s="31">
        <f>AA2226</f>
        <v>0</v>
      </c>
      <c r="AB2225" s="31">
        <f>AB2226</f>
        <v>0</v>
      </c>
      <c r="AC2225" s="31">
        <f t="shared" si="5125"/>
        <v>93150.900000000009</v>
      </c>
      <c r="AD2225" s="31">
        <f t="shared" si="5126"/>
        <v>101191.7</v>
      </c>
      <c r="AE2225" s="31">
        <f t="shared" si="5127"/>
        <v>101191.7</v>
      </c>
      <c r="AF2225" s="31">
        <f>AF2226</f>
        <v>178</v>
      </c>
      <c r="AG2225" s="31">
        <f t="shared" si="5128"/>
        <v>93328.900000000009</v>
      </c>
      <c r="AH2225" s="31">
        <f t="shared" si="5129"/>
        <v>101191.7</v>
      </c>
      <c r="AI2225" s="31">
        <f t="shared" si="5130"/>
        <v>101191.7</v>
      </c>
      <c r="AJ2225" s="31">
        <f>AJ2226</f>
        <v>-25597.799999999999</v>
      </c>
      <c r="AK2225" s="31">
        <f>AK2226</f>
        <v>0</v>
      </c>
      <c r="AL2225" s="31">
        <f>AL2226</f>
        <v>0</v>
      </c>
      <c r="AM2225" s="31">
        <f>AM2226</f>
        <v>0</v>
      </c>
      <c r="AN2225" s="31">
        <f>AN2226</f>
        <v>0</v>
      </c>
      <c r="AO2225" s="31">
        <f>AO2226</f>
        <v>0</v>
      </c>
      <c r="AP2225" s="31">
        <f>AP2226</f>
        <v>0</v>
      </c>
      <c r="AQ2225" s="31">
        <f>AQ2226</f>
        <v>0</v>
      </c>
      <c r="AR2225" s="31">
        <f>AR2226</f>
        <v>0</v>
      </c>
      <c r="AS2225" s="31">
        <f t="shared" si="5122"/>
        <v>67731.100000000006</v>
      </c>
      <c r="AT2225" s="31">
        <f t="shared" si="5123"/>
        <v>101191.7</v>
      </c>
      <c r="AU2225" s="31">
        <f t="shared" si="5124"/>
        <v>101191.7</v>
      </c>
      <c r="AV2225" s="31">
        <f>AV2226</f>
        <v>0</v>
      </c>
      <c r="AW2225" s="32"/>
      <c r="AX2225" s="32"/>
      <c r="AY2225" s="1"/>
      <c r="AZ2225" s="1"/>
      <c r="BA2225" s="1"/>
      <c r="BB2225" s="1"/>
      <c r="BC2225" s="1"/>
      <c r="BD2225" s="1"/>
      <c r="BE2225" s="1"/>
    </row>
    <row r="2226" ht="31.5">
      <c r="A2226" s="29" t="s">
        <v>893</v>
      </c>
      <c r="B2226" s="29" t="s">
        <v>116</v>
      </c>
      <c r="C2226" s="29" t="s">
        <v>255</v>
      </c>
      <c r="D2226" s="29" t="s">
        <v>924</v>
      </c>
      <c r="E2226" s="29" t="s">
        <v>39</v>
      </c>
      <c r="F2226" s="30" t="s">
        <v>40</v>
      </c>
      <c r="G2226" s="31">
        <f>87031.1+7120.8</f>
        <v>94151.900000000009</v>
      </c>
      <c r="H2226" s="31">
        <f>95033.8+6238.9</f>
        <v>101272.7</v>
      </c>
      <c r="I2226" s="31">
        <f>95033.8+6238.9</f>
        <v>101272.7</v>
      </c>
      <c r="J2226" s="33">
        <f>-920-81</f>
        <v>-1001</v>
      </c>
      <c r="K2226" s="31">
        <v>-81</v>
      </c>
      <c r="L2226" s="31">
        <v>-81</v>
      </c>
      <c r="M2226" s="31">
        <f t="shared" si="5029"/>
        <v>93150.900000000009</v>
      </c>
      <c r="N2226" s="31">
        <f t="shared" si="5030"/>
        <v>101191.7</v>
      </c>
      <c r="O2226" s="31">
        <f t="shared" si="5031"/>
        <v>101191.7</v>
      </c>
      <c r="P2226" s="31"/>
      <c r="Q2226" s="31"/>
      <c r="R2226" s="31"/>
      <c r="S2226" s="31"/>
      <c r="T2226" s="31"/>
      <c r="U2226" s="31"/>
      <c r="V2226" s="31"/>
      <c r="W2226" s="31"/>
      <c r="X2226" s="31"/>
      <c r="Y2226" s="31"/>
      <c r="Z2226" s="31"/>
      <c r="AA2226" s="31"/>
      <c r="AB2226" s="31"/>
      <c r="AC2226" s="31">
        <f t="shared" si="5125"/>
        <v>93150.900000000009</v>
      </c>
      <c r="AD2226" s="31">
        <f t="shared" si="5126"/>
        <v>101191.7</v>
      </c>
      <c r="AE2226" s="31">
        <f t="shared" si="5127"/>
        <v>101191.7</v>
      </c>
      <c r="AF2226" s="31">
        <v>178</v>
      </c>
      <c r="AG2226" s="31">
        <f t="shared" si="5128"/>
        <v>93328.900000000009</v>
      </c>
      <c r="AH2226" s="31">
        <f t="shared" si="5129"/>
        <v>101191.7</v>
      </c>
      <c r="AI2226" s="31">
        <f t="shared" si="5130"/>
        <v>101191.7</v>
      </c>
      <c r="AJ2226" s="31">
        <v>-25597.799999999999</v>
      </c>
      <c r="AK2226" s="31"/>
      <c r="AL2226" s="31"/>
      <c r="AM2226" s="31"/>
      <c r="AN2226" s="31"/>
      <c r="AO2226" s="31"/>
      <c r="AP2226" s="31"/>
      <c r="AQ2226" s="31"/>
      <c r="AR2226" s="31"/>
      <c r="AS2226" s="31">
        <f t="shared" si="5122"/>
        <v>67731.100000000006</v>
      </c>
      <c r="AT2226" s="31">
        <f t="shared" si="5123"/>
        <v>101191.7</v>
      </c>
      <c r="AU2226" s="31">
        <f t="shared" si="5124"/>
        <v>101191.7</v>
      </c>
      <c r="AV2226" s="31"/>
      <c r="AW2226" s="32"/>
      <c r="AX2226" s="32">
        <v>54.549999999999997</v>
      </c>
      <c r="AY2226" s="1"/>
      <c r="AZ2226" s="1"/>
      <c r="BA2226" s="1"/>
      <c r="BB2226" s="1"/>
      <c r="BC2226" s="1"/>
      <c r="BD2226" s="1"/>
      <c r="BE2226" s="1"/>
    </row>
    <row r="2227" s="19" customFormat="1" ht="31.5">
      <c r="A2227" s="20" t="s">
        <v>926</v>
      </c>
      <c r="B2227" s="20"/>
      <c r="C2227" s="20"/>
      <c r="D2227" s="20"/>
      <c r="E2227" s="34"/>
      <c r="F2227" s="21" t="s">
        <v>927</v>
      </c>
      <c r="G2227" s="22">
        <f>G2228+G2241</f>
        <v>190439.39999999999</v>
      </c>
      <c r="H2227" s="22">
        <f>H2228+H2241</f>
        <v>195133.80000000002</v>
      </c>
      <c r="I2227" s="22">
        <f>I2228+I2241</f>
        <v>195133.80000000002</v>
      </c>
      <c r="J2227" s="22">
        <f>J2228+J2241</f>
        <v>0</v>
      </c>
      <c r="K2227" s="22">
        <f>K2228+K2241</f>
        <v>0</v>
      </c>
      <c r="L2227" s="22">
        <f>L2228+L2241</f>
        <v>0</v>
      </c>
      <c r="M2227" s="22">
        <f t="shared" si="5029"/>
        <v>190439.39999999999</v>
      </c>
      <c r="N2227" s="22">
        <f t="shared" si="5030"/>
        <v>195133.80000000002</v>
      </c>
      <c r="O2227" s="22">
        <f t="shared" si="5031"/>
        <v>195133.80000000002</v>
      </c>
      <c r="P2227" s="22">
        <f>P2228+P2241</f>
        <v>0</v>
      </c>
      <c r="Q2227" s="22">
        <f>Q2228+Q2241</f>
        <v>0</v>
      </c>
      <c r="R2227" s="22">
        <f>R2228+R2241</f>
        <v>0</v>
      </c>
      <c r="S2227" s="22">
        <f>S2228+S2241</f>
        <v>0</v>
      </c>
      <c r="T2227" s="22">
        <f>T2228+T2241</f>
        <v>0</v>
      </c>
      <c r="U2227" s="22">
        <f>U2228+U2241</f>
        <v>0</v>
      </c>
      <c r="V2227" s="22">
        <f>V2228+V2241</f>
        <v>0</v>
      </c>
      <c r="W2227" s="22">
        <f>W2228+W2241</f>
        <v>0</v>
      </c>
      <c r="X2227" s="22">
        <f>X2228+X2241</f>
        <v>0</v>
      </c>
      <c r="Y2227" s="22">
        <f>Y2228+Y2241</f>
        <v>0</v>
      </c>
      <c r="Z2227" s="22">
        <f>Z2228+Z2241</f>
        <v>0</v>
      </c>
      <c r="AA2227" s="22">
        <f>AA2228+AA2241</f>
        <v>0</v>
      </c>
      <c r="AB2227" s="22">
        <f>AB2228+AB2241</f>
        <v>0</v>
      </c>
      <c r="AC2227" s="22">
        <f t="shared" si="5125"/>
        <v>190439.39999999999</v>
      </c>
      <c r="AD2227" s="22">
        <f t="shared" si="5126"/>
        <v>195133.80000000002</v>
      </c>
      <c r="AE2227" s="22">
        <f t="shared" si="5127"/>
        <v>195133.80000000002</v>
      </c>
      <c r="AF2227" s="22">
        <f>AF2228+AF2241</f>
        <v>0</v>
      </c>
      <c r="AG2227" s="22">
        <f t="shared" si="5128"/>
        <v>190439.39999999999</v>
      </c>
      <c r="AH2227" s="22">
        <f t="shared" si="5129"/>
        <v>195133.80000000002</v>
      </c>
      <c r="AI2227" s="22">
        <f t="shared" si="5130"/>
        <v>195133.80000000002</v>
      </c>
      <c r="AJ2227" s="22">
        <f>AJ2228+AJ2241</f>
        <v>0</v>
      </c>
      <c r="AK2227" s="22">
        <f>AK2228+AK2241</f>
        <v>0</v>
      </c>
      <c r="AL2227" s="22">
        <f>AL2228+AL2241</f>
        <v>3332.2640000000001</v>
      </c>
      <c r="AM2227" s="22">
        <f>AM2228+AM2241</f>
        <v>0</v>
      </c>
      <c r="AN2227" s="22">
        <f>AN2228+AN2241</f>
        <v>0</v>
      </c>
      <c r="AO2227" s="22">
        <f>AO2228+AO2241</f>
        <v>4519.8239999999996</v>
      </c>
      <c r="AP2227" s="22">
        <f>AP2228+AP2241</f>
        <v>0</v>
      </c>
      <c r="AQ2227" s="22">
        <f>AQ2228+AQ2241</f>
        <v>0</v>
      </c>
      <c r="AR2227" s="22">
        <f>AR2228+AR2241</f>
        <v>4519.8239999999996</v>
      </c>
      <c r="AS2227" s="22">
        <f t="shared" si="5122"/>
        <v>193771.66399999999</v>
      </c>
      <c r="AT2227" s="22">
        <f t="shared" si="5123"/>
        <v>199653.62400000001</v>
      </c>
      <c r="AU2227" s="22">
        <f t="shared" si="5124"/>
        <v>199653.62400000001</v>
      </c>
      <c r="AV2227" s="22">
        <f>AV2228+AV2241</f>
        <v>0</v>
      </c>
      <c r="AW2227" s="23"/>
      <c r="AX2227" s="23"/>
      <c r="AY2227" s="19"/>
      <c r="AZ2227" s="19"/>
      <c r="BA2227" s="19"/>
      <c r="BB2227" s="19"/>
      <c r="BC2227" s="19"/>
      <c r="BD2227" s="19"/>
      <c r="BE2227" s="19"/>
    </row>
    <row r="2228" s="19" customFormat="1">
      <c r="A2228" s="20" t="s">
        <v>926</v>
      </c>
      <c r="B2228" s="20" t="s">
        <v>27</v>
      </c>
      <c r="C2228" s="20"/>
      <c r="D2228" s="20"/>
      <c r="E2228" s="34"/>
      <c r="F2228" s="21" t="s">
        <v>28</v>
      </c>
      <c r="G2228" s="22">
        <f>G2229</f>
        <v>190058.39999999999</v>
      </c>
      <c r="H2228" s="22">
        <f>H2229</f>
        <v>194752.80000000002</v>
      </c>
      <c r="I2228" s="22">
        <f>I2229</f>
        <v>194752.80000000002</v>
      </c>
      <c r="J2228" s="22">
        <f>J2229</f>
        <v>0</v>
      </c>
      <c r="K2228" s="22">
        <f>K2229</f>
        <v>0</v>
      </c>
      <c r="L2228" s="22">
        <f>L2229</f>
        <v>0</v>
      </c>
      <c r="M2228" s="22">
        <f t="shared" si="5029"/>
        <v>190058.39999999999</v>
      </c>
      <c r="N2228" s="22">
        <f t="shared" si="5030"/>
        <v>194752.80000000002</v>
      </c>
      <c r="O2228" s="22">
        <f t="shared" si="5031"/>
        <v>194752.80000000002</v>
      </c>
      <c r="P2228" s="22">
        <f>P2229</f>
        <v>0</v>
      </c>
      <c r="Q2228" s="22">
        <f>Q2229</f>
        <v>0</v>
      </c>
      <c r="R2228" s="22">
        <f>R2229</f>
        <v>0</v>
      </c>
      <c r="S2228" s="22">
        <f>S2229</f>
        <v>0</v>
      </c>
      <c r="T2228" s="22">
        <f>T2229</f>
        <v>0</v>
      </c>
      <c r="U2228" s="22">
        <f>U2229</f>
        <v>0</v>
      </c>
      <c r="V2228" s="22">
        <f>V2229</f>
        <v>0</v>
      </c>
      <c r="W2228" s="22">
        <f>W2229</f>
        <v>0</v>
      </c>
      <c r="X2228" s="22">
        <f>X2229</f>
        <v>0</v>
      </c>
      <c r="Y2228" s="22">
        <f>Y2229</f>
        <v>0</v>
      </c>
      <c r="Z2228" s="22">
        <f>Z2229</f>
        <v>0</v>
      </c>
      <c r="AA2228" s="22">
        <f>AA2229</f>
        <v>0</v>
      </c>
      <c r="AB2228" s="22">
        <f>AB2229</f>
        <v>0</v>
      </c>
      <c r="AC2228" s="22">
        <f t="shared" si="5125"/>
        <v>190058.39999999999</v>
      </c>
      <c r="AD2228" s="22">
        <f t="shared" si="5126"/>
        <v>194752.80000000002</v>
      </c>
      <c r="AE2228" s="22">
        <f t="shared" si="5127"/>
        <v>194752.80000000002</v>
      </c>
      <c r="AF2228" s="22">
        <f>AF2229</f>
        <v>0</v>
      </c>
      <c r="AG2228" s="22">
        <f t="shared" si="5128"/>
        <v>190058.39999999999</v>
      </c>
      <c r="AH2228" s="22">
        <f t="shared" si="5129"/>
        <v>194752.80000000002</v>
      </c>
      <c r="AI2228" s="22">
        <f t="shared" si="5130"/>
        <v>194752.80000000002</v>
      </c>
      <c r="AJ2228" s="22">
        <f>AJ2229</f>
        <v>0</v>
      </c>
      <c r="AK2228" s="22">
        <f>AK2229</f>
        <v>0</v>
      </c>
      <c r="AL2228" s="22">
        <f>AL2229</f>
        <v>3332.2640000000001</v>
      </c>
      <c r="AM2228" s="22">
        <f>AM2229</f>
        <v>0</v>
      </c>
      <c r="AN2228" s="22">
        <f>AN2229</f>
        <v>0</v>
      </c>
      <c r="AO2228" s="22">
        <f>AO2229</f>
        <v>4519.8239999999996</v>
      </c>
      <c r="AP2228" s="22">
        <f>AP2229</f>
        <v>0</v>
      </c>
      <c r="AQ2228" s="22">
        <f>AQ2229</f>
        <v>0</v>
      </c>
      <c r="AR2228" s="22">
        <f>AR2229</f>
        <v>4519.8239999999996</v>
      </c>
      <c r="AS2228" s="22">
        <f t="shared" si="5122"/>
        <v>193390.66399999999</v>
      </c>
      <c r="AT2228" s="22">
        <f t="shared" si="5123"/>
        <v>199272.62400000001</v>
      </c>
      <c r="AU2228" s="22">
        <f t="shared" si="5124"/>
        <v>199272.62400000001</v>
      </c>
      <c r="AV2228" s="22">
        <f>AV2229</f>
        <v>0</v>
      </c>
      <c r="AW2228" s="23"/>
      <c r="AX2228" s="23"/>
      <c r="AY2228" s="19"/>
      <c r="AZ2228" s="19"/>
      <c r="BA2228" s="19"/>
      <c r="BB2228" s="19"/>
      <c r="BC2228" s="19"/>
      <c r="BD2228" s="19"/>
      <c r="BE2228" s="19"/>
    </row>
    <row r="2229" s="24" customFormat="1">
      <c r="A2229" s="25" t="s">
        <v>926</v>
      </c>
      <c r="B2229" s="25" t="s">
        <v>27</v>
      </c>
      <c r="C2229" s="25" t="s">
        <v>29</v>
      </c>
      <c r="D2229" s="25"/>
      <c r="E2229" s="35"/>
      <c r="F2229" s="26" t="s">
        <v>30</v>
      </c>
      <c r="G2229" s="27">
        <f>G2230+G2236</f>
        <v>190058.39999999999</v>
      </c>
      <c r="H2229" s="27">
        <f>H2230+H2236</f>
        <v>194752.80000000002</v>
      </c>
      <c r="I2229" s="27">
        <f>I2230+I2236</f>
        <v>194752.80000000002</v>
      </c>
      <c r="J2229" s="27">
        <f>J2230+J2236</f>
        <v>0</v>
      </c>
      <c r="K2229" s="27">
        <f>K2230+K2236</f>
        <v>0</v>
      </c>
      <c r="L2229" s="27">
        <f>L2230+L2236</f>
        <v>0</v>
      </c>
      <c r="M2229" s="27">
        <f t="shared" si="5029"/>
        <v>190058.39999999999</v>
      </c>
      <c r="N2229" s="27">
        <f t="shared" si="5030"/>
        <v>194752.80000000002</v>
      </c>
      <c r="O2229" s="27">
        <f t="shared" si="5031"/>
        <v>194752.80000000002</v>
      </c>
      <c r="P2229" s="27">
        <f>P2230+P2236</f>
        <v>0</v>
      </c>
      <c r="Q2229" s="27">
        <f>Q2230+Q2236</f>
        <v>0</v>
      </c>
      <c r="R2229" s="27">
        <f>R2230+R2236</f>
        <v>0</v>
      </c>
      <c r="S2229" s="27">
        <f>S2230+S2236</f>
        <v>0</v>
      </c>
      <c r="T2229" s="27">
        <f>T2230+T2236</f>
        <v>0</v>
      </c>
      <c r="U2229" s="27">
        <f>U2230+U2236</f>
        <v>0</v>
      </c>
      <c r="V2229" s="27">
        <f>V2230+V2236</f>
        <v>0</v>
      </c>
      <c r="W2229" s="27">
        <f>W2230+W2236</f>
        <v>0</v>
      </c>
      <c r="X2229" s="27">
        <f>X2230+X2236</f>
        <v>0</v>
      </c>
      <c r="Y2229" s="27">
        <f>Y2230+Y2236</f>
        <v>0</v>
      </c>
      <c r="Z2229" s="27">
        <f>Z2230+Z2236</f>
        <v>0</v>
      </c>
      <c r="AA2229" s="27">
        <f>AA2230+AA2236</f>
        <v>0</v>
      </c>
      <c r="AB2229" s="27">
        <f>AB2230+AB2236</f>
        <v>0</v>
      </c>
      <c r="AC2229" s="27">
        <f t="shared" si="5125"/>
        <v>190058.39999999999</v>
      </c>
      <c r="AD2229" s="27">
        <f t="shared" si="5126"/>
        <v>194752.80000000002</v>
      </c>
      <c r="AE2229" s="27">
        <f t="shared" si="5127"/>
        <v>194752.80000000002</v>
      </c>
      <c r="AF2229" s="27">
        <f>AF2230+AF2236</f>
        <v>0</v>
      </c>
      <c r="AG2229" s="27">
        <f t="shared" si="5128"/>
        <v>190058.39999999999</v>
      </c>
      <c r="AH2229" s="27">
        <f t="shared" si="5129"/>
        <v>194752.80000000002</v>
      </c>
      <c r="AI2229" s="27">
        <f t="shared" si="5130"/>
        <v>194752.80000000002</v>
      </c>
      <c r="AJ2229" s="27">
        <f>AJ2230+AJ2236</f>
        <v>0</v>
      </c>
      <c r="AK2229" s="27">
        <f>AK2230+AK2236</f>
        <v>0</v>
      </c>
      <c r="AL2229" s="27">
        <f>AL2230+AL2236</f>
        <v>3332.2640000000001</v>
      </c>
      <c r="AM2229" s="27">
        <f>AM2230+AM2236</f>
        <v>0</v>
      </c>
      <c r="AN2229" s="27">
        <f>AN2230+AN2236</f>
        <v>0</v>
      </c>
      <c r="AO2229" s="27">
        <f>AO2230+AO2236</f>
        <v>4519.8239999999996</v>
      </c>
      <c r="AP2229" s="27">
        <f>AP2230+AP2236</f>
        <v>0</v>
      </c>
      <c r="AQ2229" s="27">
        <f>AQ2230+AQ2236</f>
        <v>0</v>
      </c>
      <c r="AR2229" s="27">
        <f>AR2230+AR2236</f>
        <v>4519.8239999999996</v>
      </c>
      <c r="AS2229" s="27">
        <f t="shared" si="5122"/>
        <v>193390.66399999999</v>
      </c>
      <c r="AT2229" s="27">
        <f t="shared" si="5123"/>
        <v>199272.62400000001</v>
      </c>
      <c r="AU2229" s="27">
        <f t="shared" si="5124"/>
        <v>199272.62400000001</v>
      </c>
      <c r="AV2229" s="27">
        <f>AV2230+AV2236</f>
        <v>0</v>
      </c>
      <c r="AW2229" s="28"/>
      <c r="AX2229" s="28"/>
      <c r="AY2229" s="24"/>
      <c r="AZ2229" s="24"/>
      <c r="BA2229" s="24"/>
      <c r="BB2229" s="24"/>
      <c r="BC2229" s="24"/>
      <c r="BD2229" s="24"/>
      <c r="BE2229" s="24"/>
    </row>
    <row r="2230" ht="31.5">
      <c r="A2230" s="29" t="s">
        <v>926</v>
      </c>
      <c r="B2230" s="29" t="s">
        <v>27</v>
      </c>
      <c r="C2230" s="29" t="s">
        <v>29</v>
      </c>
      <c r="D2230" s="29" t="s">
        <v>55</v>
      </c>
      <c r="E2230" s="36"/>
      <c r="F2230" s="30" t="s">
        <v>56</v>
      </c>
      <c r="G2230" s="31">
        <f t="shared" ref="G2230:G2231" si="5131">G2231</f>
        <v>141727.89999999999</v>
      </c>
      <c r="H2230" s="31">
        <f t="shared" ref="H2230:H2231" si="5132">H2231</f>
        <v>145115.30000000002</v>
      </c>
      <c r="I2230" s="31">
        <f t="shared" ref="I2230:I2231" si="5133">I2231</f>
        <v>145115.30000000002</v>
      </c>
      <c r="J2230" s="31">
        <f t="shared" ref="J2230:J2231" si="5134">J2231</f>
        <v>0</v>
      </c>
      <c r="K2230" s="31">
        <f t="shared" ref="K2230:K2231" si="5135">K2231</f>
        <v>0</v>
      </c>
      <c r="L2230" s="31">
        <f t="shared" ref="L2230:L2231" si="5136">L2231</f>
        <v>0</v>
      </c>
      <c r="M2230" s="31">
        <f t="shared" si="5029"/>
        <v>141727.89999999999</v>
      </c>
      <c r="N2230" s="31">
        <f t="shared" si="5030"/>
        <v>145115.30000000002</v>
      </c>
      <c r="O2230" s="31">
        <f t="shared" si="5031"/>
        <v>145115.30000000002</v>
      </c>
      <c r="P2230" s="31">
        <f t="shared" ref="P2230:P2231" si="5137">P2231</f>
        <v>0</v>
      </c>
      <c r="Q2230" s="31">
        <f t="shared" ref="Q2230:Q2231" si="5138">Q2231</f>
        <v>0</v>
      </c>
      <c r="R2230" s="31">
        <f t="shared" ref="R2230:R2231" si="5139">R2231</f>
        <v>0</v>
      </c>
      <c r="S2230" s="31">
        <f t="shared" ref="S2230:S2231" si="5140">S2231</f>
        <v>0</v>
      </c>
      <c r="T2230" s="31">
        <f t="shared" ref="T2230:T2231" si="5141">T2231</f>
        <v>0</v>
      </c>
      <c r="U2230" s="31">
        <f t="shared" ref="U2230:U2231" si="5142">U2231</f>
        <v>0</v>
      </c>
      <c r="V2230" s="31">
        <f t="shared" ref="V2230:V2231" si="5143">V2231</f>
        <v>0</v>
      </c>
      <c r="W2230" s="31">
        <f t="shared" ref="W2230:W2231" si="5144">W2231</f>
        <v>0</v>
      </c>
      <c r="X2230" s="31">
        <f t="shared" ref="X2230:X2231" si="5145">X2231</f>
        <v>0</v>
      </c>
      <c r="Y2230" s="31">
        <f t="shared" ref="Y2230:Y2231" si="5146">Y2231</f>
        <v>0</v>
      </c>
      <c r="Z2230" s="31">
        <f t="shared" ref="Z2230:Z2231" si="5147">Z2231</f>
        <v>0</v>
      </c>
      <c r="AA2230" s="31">
        <f t="shared" ref="AA2230:AA2231" si="5148">AA2231</f>
        <v>0</v>
      </c>
      <c r="AB2230" s="31">
        <f t="shared" ref="AB2230:AB2231" si="5149">AB2231</f>
        <v>0</v>
      </c>
      <c r="AC2230" s="31">
        <f t="shared" si="5125"/>
        <v>141727.89999999999</v>
      </c>
      <c r="AD2230" s="31">
        <f t="shared" si="5126"/>
        <v>145115.30000000002</v>
      </c>
      <c r="AE2230" s="31">
        <f t="shared" si="5127"/>
        <v>145115.30000000002</v>
      </c>
      <c r="AF2230" s="31">
        <f t="shared" ref="AF2230:AF2231" si="5150">AF2231</f>
        <v>0</v>
      </c>
      <c r="AG2230" s="31">
        <f t="shared" si="5128"/>
        <v>141727.89999999999</v>
      </c>
      <c r="AH2230" s="31">
        <f t="shared" si="5129"/>
        <v>145115.30000000002</v>
      </c>
      <c r="AI2230" s="31">
        <f t="shared" si="5130"/>
        <v>145115.30000000002</v>
      </c>
      <c r="AJ2230" s="31">
        <f t="shared" ref="AJ2230:AJ2231" si="5151">AJ2231</f>
        <v>0</v>
      </c>
      <c r="AK2230" s="31">
        <f t="shared" ref="AK2230:AK2231" si="5152">AK2231</f>
        <v>0</v>
      </c>
      <c r="AL2230" s="31">
        <f t="shared" ref="AL2230:AL2231" si="5153">AL2231</f>
        <v>3982.4639999999999</v>
      </c>
      <c r="AM2230" s="31">
        <f t="shared" ref="AM2230:AM2231" si="5154">AM2231</f>
        <v>0</v>
      </c>
      <c r="AN2230" s="31">
        <f t="shared" ref="AN2230:AN2231" si="5155">AN2231</f>
        <v>0</v>
      </c>
      <c r="AO2230" s="31">
        <f t="shared" ref="AO2230:AO2231" si="5156">AO2231</f>
        <v>4519.8239999999996</v>
      </c>
      <c r="AP2230" s="31">
        <f t="shared" ref="AP2230:AP2231" si="5157">AP2231</f>
        <v>0</v>
      </c>
      <c r="AQ2230" s="31">
        <f t="shared" ref="AQ2230:AQ2231" si="5158">AQ2231</f>
        <v>0</v>
      </c>
      <c r="AR2230" s="31">
        <f t="shared" ref="AR2230:AR2231" si="5159">AR2231</f>
        <v>4519.8239999999996</v>
      </c>
      <c r="AS2230" s="31">
        <f t="shared" si="5122"/>
        <v>145710.364</v>
      </c>
      <c r="AT2230" s="31">
        <f t="shared" si="5123"/>
        <v>149635.12400000001</v>
      </c>
      <c r="AU2230" s="31">
        <f t="shared" si="5124"/>
        <v>149635.12400000001</v>
      </c>
      <c r="AV2230" s="31">
        <f t="shared" ref="AV2230:AV2231" si="5160">AV2231</f>
        <v>0</v>
      </c>
      <c r="AW2230" s="32"/>
      <c r="AX2230" s="32"/>
      <c r="AY2230" s="1"/>
      <c r="AZ2230" s="1"/>
      <c r="BA2230" s="1"/>
      <c r="BB2230" s="1"/>
      <c r="BC2230" s="1"/>
      <c r="BD2230" s="1"/>
      <c r="BE2230" s="1"/>
    </row>
    <row r="2231" ht="31.5">
      <c r="A2231" s="29" t="s">
        <v>926</v>
      </c>
      <c r="B2231" s="29" t="s">
        <v>27</v>
      </c>
      <c r="C2231" s="29" t="s">
        <v>29</v>
      </c>
      <c r="D2231" s="29" t="s">
        <v>928</v>
      </c>
      <c r="E2231" s="36"/>
      <c r="F2231" s="30" t="s">
        <v>929</v>
      </c>
      <c r="G2231" s="31">
        <f t="shared" si="5131"/>
        <v>141727.89999999999</v>
      </c>
      <c r="H2231" s="31">
        <f t="shared" si="5132"/>
        <v>145115.30000000002</v>
      </c>
      <c r="I2231" s="31">
        <f t="shared" si="5133"/>
        <v>145115.30000000002</v>
      </c>
      <c r="J2231" s="31">
        <f t="shared" si="5134"/>
        <v>0</v>
      </c>
      <c r="K2231" s="31">
        <f t="shared" si="5135"/>
        <v>0</v>
      </c>
      <c r="L2231" s="31">
        <f t="shared" si="5136"/>
        <v>0</v>
      </c>
      <c r="M2231" s="31">
        <f t="shared" si="5029"/>
        <v>141727.89999999999</v>
      </c>
      <c r="N2231" s="31">
        <f t="shared" si="5030"/>
        <v>145115.30000000002</v>
      </c>
      <c r="O2231" s="31">
        <f t="shared" si="5031"/>
        <v>145115.30000000002</v>
      </c>
      <c r="P2231" s="31">
        <f t="shared" si="5137"/>
        <v>0</v>
      </c>
      <c r="Q2231" s="31">
        <f t="shared" si="5138"/>
        <v>0</v>
      </c>
      <c r="R2231" s="31">
        <f t="shared" si="5139"/>
        <v>0</v>
      </c>
      <c r="S2231" s="31">
        <f t="shared" si="5140"/>
        <v>0</v>
      </c>
      <c r="T2231" s="31">
        <f t="shared" si="5141"/>
        <v>0</v>
      </c>
      <c r="U2231" s="31">
        <f t="shared" si="5142"/>
        <v>0</v>
      </c>
      <c r="V2231" s="31">
        <f t="shared" si="5143"/>
        <v>0</v>
      </c>
      <c r="W2231" s="31">
        <f t="shared" si="5144"/>
        <v>0</v>
      </c>
      <c r="X2231" s="31">
        <f t="shared" si="5145"/>
        <v>0</v>
      </c>
      <c r="Y2231" s="31">
        <f t="shared" si="5146"/>
        <v>0</v>
      </c>
      <c r="Z2231" s="31">
        <f t="shared" si="5147"/>
        <v>0</v>
      </c>
      <c r="AA2231" s="31">
        <f t="shared" si="5148"/>
        <v>0</v>
      </c>
      <c r="AB2231" s="31">
        <f t="shared" si="5149"/>
        <v>0</v>
      </c>
      <c r="AC2231" s="31">
        <f t="shared" si="5125"/>
        <v>141727.89999999999</v>
      </c>
      <c r="AD2231" s="31">
        <f t="shared" si="5126"/>
        <v>145115.30000000002</v>
      </c>
      <c r="AE2231" s="31">
        <f t="shared" si="5127"/>
        <v>145115.30000000002</v>
      </c>
      <c r="AF2231" s="31">
        <f t="shared" si="5150"/>
        <v>0</v>
      </c>
      <c r="AG2231" s="31">
        <f t="shared" si="5128"/>
        <v>141727.89999999999</v>
      </c>
      <c r="AH2231" s="31">
        <f t="shared" si="5129"/>
        <v>145115.30000000002</v>
      </c>
      <c r="AI2231" s="31">
        <f t="shared" si="5130"/>
        <v>145115.30000000002</v>
      </c>
      <c r="AJ2231" s="31">
        <f t="shared" si="5151"/>
        <v>0</v>
      </c>
      <c r="AK2231" s="31">
        <f t="shared" si="5152"/>
        <v>0</v>
      </c>
      <c r="AL2231" s="31">
        <f t="shared" si="5153"/>
        <v>3982.4639999999999</v>
      </c>
      <c r="AM2231" s="31">
        <f t="shared" si="5154"/>
        <v>0</v>
      </c>
      <c r="AN2231" s="31">
        <f t="shared" si="5155"/>
        <v>0</v>
      </c>
      <c r="AO2231" s="31">
        <f t="shared" si="5156"/>
        <v>4519.8239999999996</v>
      </c>
      <c r="AP2231" s="31">
        <f t="shared" si="5157"/>
        <v>0</v>
      </c>
      <c r="AQ2231" s="31">
        <f t="shared" si="5158"/>
        <v>0</v>
      </c>
      <c r="AR2231" s="31">
        <f t="shared" si="5159"/>
        <v>4519.8239999999996</v>
      </c>
      <c r="AS2231" s="31">
        <f t="shared" si="5122"/>
        <v>145710.364</v>
      </c>
      <c r="AT2231" s="31">
        <f t="shared" si="5123"/>
        <v>149635.12400000001</v>
      </c>
      <c r="AU2231" s="31">
        <f t="shared" si="5124"/>
        <v>149635.12400000001</v>
      </c>
      <c r="AV2231" s="31">
        <f t="shared" si="5160"/>
        <v>0</v>
      </c>
      <c r="AW2231" s="32"/>
      <c r="AX2231" s="32"/>
      <c r="AY2231" s="1"/>
      <c r="AZ2231" s="1"/>
      <c r="BA2231" s="1"/>
      <c r="BB2231" s="1"/>
      <c r="BC2231" s="1"/>
      <c r="BD2231" s="1"/>
      <c r="BE2231" s="1"/>
    </row>
    <row r="2232" ht="47.25">
      <c r="A2232" s="29" t="s">
        <v>926</v>
      </c>
      <c r="B2232" s="29" t="s">
        <v>27</v>
      </c>
      <c r="C2232" s="29" t="s">
        <v>29</v>
      </c>
      <c r="D2232" s="29" t="s">
        <v>930</v>
      </c>
      <c r="E2232" s="36"/>
      <c r="F2232" s="30" t="s">
        <v>54</v>
      </c>
      <c r="G2232" s="31">
        <f>G2233+G2234+G2235</f>
        <v>141727.89999999999</v>
      </c>
      <c r="H2232" s="31">
        <f>H2233+H2234+H2235</f>
        <v>145115.30000000002</v>
      </c>
      <c r="I2232" s="31">
        <f>I2233+I2234+I2235</f>
        <v>145115.30000000002</v>
      </c>
      <c r="J2232" s="31">
        <f>J2233+J2234+J2235</f>
        <v>0</v>
      </c>
      <c r="K2232" s="31">
        <f>K2233+K2234+K2235</f>
        <v>0</v>
      </c>
      <c r="L2232" s="31">
        <f>L2233+L2234+L2235</f>
        <v>0</v>
      </c>
      <c r="M2232" s="31">
        <f t="shared" si="5029"/>
        <v>141727.89999999999</v>
      </c>
      <c r="N2232" s="31">
        <f t="shared" si="5030"/>
        <v>145115.30000000002</v>
      </c>
      <c r="O2232" s="31">
        <f t="shared" si="5031"/>
        <v>145115.30000000002</v>
      </c>
      <c r="P2232" s="31">
        <f>P2233+P2234+P2235</f>
        <v>0</v>
      </c>
      <c r="Q2232" s="31">
        <f>Q2233+Q2234+Q2235</f>
        <v>0</v>
      </c>
      <c r="R2232" s="31">
        <f>R2233+R2234+R2235</f>
        <v>0</v>
      </c>
      <c r="S2232" s="31">
        <f>S2233+S2234+S2235</f>
        <v>0</v>
      </c>
      <c r="T2232" s="31">
        <f>T2233+T2234+T2235</f>
        <v>0</v>
      </c>
      <c r="U2232" s="31">
        <f>U2233+U2234+U2235</f>
        <v>0</v>
      </c>
      <c r="V2232" s="31">
        <f>V2233+V2234+V2235</f>
        <v>0</v>
      </c>
      <c r="W2232" s="31">
        <f>W2233+W2234+W2235</f>
        <v>0</v>
      </c>
      <c r="X2232" s="31">
        <f>X2233+X2234+X2235</f>
        <v>0</v>
      </c>
      <c r="Y2232" s="31">
        <f>Y2233+Y2234+Y2235</f>
        <v>0</v>
      </c>
      <c r="Z2232" s="31">
        <f>Z2233+Z2234+Z2235</f>
        <v>0</v>
      </c>
      <c r="AA2232" s="31">
        <f>AA2233+AA2234+AA2235</f>
        <v>0</v>
      </c>
      <c r="AB2232" s="31">
        <f>AB2233+AB2234+AB2235</f>
        <v>0</v>
      </c>
      <c r="AC2232" s="31">
        <f t="shared" si="5125"/>
        <v>141727.89999999999</v>
      </c>
      <c r="AD2232" s="31">
        <f t="shared" si="5126"/>
        <v>145115.30000000002</v>
      </c>
      <c r="AE2232" s="31">
        <f t="shared" si="5127"/>
        <v>145115.30000000002</v>
      </c>
      <c r="AF2232" s="31">
        <f>AF2233+AF2234+AF2235</f>
        <v>0</v>
      </c>
      <c r="AG2232" s="31">
        <f t="shared" si="5128"/>
        <v>141727.89999999999</v>
      </c>
      <c r="AH2232" s="31">
        <f t="shared" si="5129"/>
        <v>145115.30000000002</v>
      </c>
      <c r="AI2232" s="31">
        <f t="shared" si="5130"/>
        <v>145115.30000000002</v>
      </c>
      <c r="AJ2232" s="31">
        <f>AJ2233+AJ2234+AJ2235</f>
        <v>0</v>
      </c>
      <c r="AK2232" s="31">
        <f>AK2233+AK2234+AK2235</f>
        <v>0</v>
      </c>
      <c r="AL2232" s="31">
        <f>AL2233+AL2234+AL2235</f>
        <v>3982.4639999999999</v>
      </c>
      <c r="AM2232" s="31">
        <f>AM2233+AM2234+AM2235</f>
        <v>0</v>
      </c>
      <c r="AN2232" s="31">
        <f>AN2233+AN2234+AN2235</f>
        <v>0</v>
      </c>
      <c r="AO2232" s="31">
        <f>AO2233+AO2234+AO2235</f>
        <v>4519.8239999999996</v>
      </c>
      <c r="AP2232" s="31">
        <f>AP2233+AP2234+AP2235</f>
        <v>0</v>
      </c>
      <c r="AQ2232" s="31">
        <f>AQ2233+AQ2234+AQ2235</f>
        <v>0</v>
      </c>
      <c r="AR2232" s="31">
        <f>AR2233+AR2234+AR2235</f>
        <v>4519.8239999999996</v>
      </c>
      <c r="AS2232" s="31">
        <f t="shared" si="5122"/>
        <v>145710.364</v>
      </c>
      <c r="AT2232" s="31">
        <f t="shared" si="5123"/>
        <v>149635.12400000001</v>
      </c>
      <c r="AU2232" s="31">
        <f t="shared" si="5124"/>
        <v>149635.12400000001</v>
      </c>
      <c r="AV2232" s="31">
        <f>AV2233+AV2234+AV2235</f>
        <v>0</v>
      </c>
      <c r="AW2232" s="32"/>
      <c r="AX2232" s="32"/>
      <c r="AY2232" s="1"/>
      <c r="AZ2232" s="1"/>
      <c r="BA2232" s="1"/>
      <c r="BB2232" s="1"/>
      <c r="BC2232" s="1"/>
      <c r="BD2232" s="1"/>
      <c r="BE2232" s="1"/>
    </row>
    <row r="2233" ht="78.75">
      <c r="A2233" s="29" t="s">
        <v>926</v>
      </c>
      <c r="B2233" s="29" t="s">
        <v>27</v>
      </c>
      <c r="C2233" s="29" t="s">
        <v>29</v>
      </c>
      <c r="D2233" s="29" t="s">
        <v>930</v>
      </c>
      <c r="E2233" s="29" t="s">
        <v>51</v>
      </c>
      <c r="F2233" s="30" t="s">
        <v>52</v>
      </c>
      <c r="G2233" s="31">
        <v>120195.29999999999</v>
      </c>
      <c r="H2233" s="31">
        <v>123582.70000000001</v>
      </c>
      <c r="I2233" s="31">
        <v>123582.70000000001</v>
      </c>
      <c r="J2233" s="31"/>
      <c r="K2233" s="31"/>
      <c r="L2233" s="31"/>
      <c r="M2233" s="31">
        <f t="shared" ref="M2233:M2296" si="5161">G2233+J2233</f>
        <v>120195.29999999999</v>
      </c>
      <c r="N2233" s="31">
        <f t="shared" ref="N2233:N2296" si="5162">H2233+K2233</f>
        <v>123582.70000000001</v>
      </c>
      <c r="O2233" s="31">
        <f t="shared" ref="O2233:O2296" si="5163">I2233+L2233</f>
        <v>123582.70000000001</v>
      </c>
      <c r="P2233" s="31"/>
      <c r="Q2233" s="31"/>
      <c r="R2233" s="31"/>
      <c r="S2233" s="31"/>
      <c r="T2233" s="31"/>
      <c r="U2233" s="31"/>
      <c r="V2233" s="31"/>
      <c r="W2233" s="31"/>
      <c r="X2233" s="31"/>
      <c r="Y2233" s="31"/>
      <c r="Z2233" s="31"/>
      <c r="AA2233" s="31"/>
      <c r="AB2233" s="31"/>
      <c r="AC2233" s="31">
        <f t="shared" si="5125"/>
        <v>120195.29999999999</v>
      </c>
      <c r="AD2233" s="31">
        <f t="shared" si="5126"/>
        <v>123582.70000000001</v>
      </c>
      <c r="AE2233" s="31">
        <f t="shared" si="5127"/>
        <v>123582.70000000001</v>
      </c>
      <c r="AF2233" s="31"/>
      <c r="AG2233" s="31">
        <f t="shared" si="5128"/>
        <v>120195.29999999999</v>
      </c>
      <c r="AH2233" s="31">
        <f t="shared" si="5129"/>
        <v>123582.70000000001</v>
      </c>
      <c r="AI2233" s="31">
        <f t="shared" si="5130"/>
        <v>123582.70000000001</v>
      </c>
      <c r="AJ2233" s="31"/>
      <c r="AK2233" s="31"/>
      <c r="AL2233" s="31">
        <f>1481.303-1693.7</f>
        <v>-212.39699999999993</v>
      </c>
      <c r="AM2233" s="31"/>
      <c r="AN2233" s="31"/>
      <c r="AO2233" s="31">
        <v>2621.5039999999999</v>
      </c>
      <c r="AP2233" s="31"/>
      <c r="AQ2233" s="31"/>
      <c r="AR2233" s="31">
        <v>2621.5039999999999</v>
      </c>
      <c r="AS2233" s="31">
        <f t="shared" si="5122"/>
        <v>119982.90299999999</v>
      </c>
      <c r="AT2233" s="31">
        <f t="shared" si="5123"/>
        <v>126204.20400000001</v>
      </c>
      <c r="AU2233" s="31">
        <f t="shared" si="5124"/>
        <v>126204.20400000001</v>
      </c>
      <c r="AV2233" s="31"/>
      <c r="AW2233" s="32"/>
      <c r="AX2233" s="32"/>
      <c r="AY2233" s="1"/>
      <c r="AZ2233" s="1"/>
      <c r="BA2233" s="1"/>
      <c r="BB2233" s="1"/>
      <c r="BC2233" s="1"/>
      <c r="BD2233" s="1"/>
      <c r="BE2233" s="1"/>
    </row>
    <row r="2234" ht="31.5">
      <c r="A2234" s="29" t="s">
        <v>926</v>
      </c>
      <c r="B2234" s="29" t="s">
        <v>27</v>
      </c>
      <c r="C2234" s="29" t="s">
        <v>29</v>
      </c>
      <c r="D2234" s="29" t="s">
        <v>930</v>
      </c>
      <c r="E2234" s="29" t="s">
        <v>39</v>
      </c>
      <c r="F2234" s="30" t="s">
        <v>40</v>
      </c>
      <c r="G2234" s="31">
        <v>21510.599999999999</v>
      </c>
      <c r="H2234" s="31">
        <v>21510.599999999999</v>
      </c>
      <c r="I2234" s="31">
        <v>21510.599999999999</v>
      </c>
      <c r="J2234" s="31"/>
      <c r="K2234" s="31"/>
      <c r="L2234" s="31"/>
      <c r="M2234" s="31">
        <f t="shared" si="5161"/>
        <v>21510.599999999999</v>
      </c>
      <c r="N2234" s="31">
        <f t="shared" si="5162"/>
        <v>21510.599999999999</v>
      </c>
      <c r="O2234" s="31">
        <f t="shared" si="5163"/>
        <v>21510.599999999999</v>
      </c>
      <c r="P2234" s="31"/>
      <c r="Q2234" s="31"/>
      <c r="R2234" s="31"/>
      <c r="S2234" s="31"/>
      <c r="T2234" s="31"/>
      <c r="U2234" s="31"/>
      <c r="V2234" s="31"/>
      <c r="W2234" s="31"/>
      <c r="X2234" s="31"/>
      <c r="Y2234" s="31"/>
      <c r="Z2234" s="31"/>
      <c r="AA2234" s="31"/>
      <c r="AB2234" s="31"/>
      <c r="AC2234" s="31">
        <f t="shared" si="5125"/>
        <v>21510.599999999999</v>
      </c>
      <c r="AD2234" s="31">
        <f t="shared" si="5126"/>
        <v>21510.599999999999</v>
      </c>
      <c r="AE2234" s="31">
        <f t="shared" si="5127"/>
        <v>21510.599999999999</v>
      </c>
      <c r="AF2234" s="31"/>
      <c r="AG2234" s="31">
        <f t="shared" si="5128"/>
        <v>21510.599999999999</v>
      </c>
      <c r="AH2234" s="31">
        <f t="shared" si="5129"/>
        <v>21510.599999999999</v>
      </c>
      <c r="AI2234" s="31">
        <f t="shared" si="5130"/>
        <v>21510.599999999999</v>
      </c>
      <c r="AJ2234" s="31"/>
      <c r="AK2234" s="31"/>
      <c r="AL2234" s="31">
        <v>4194.8609999999999</v>
      </c>
      <c r="AM2234" s="31"/>
      <c r="AN2234" s="31"/>
      <c r="AO2234" s="31">
        <v>1898.3199999999999</v>
      </c>
      <c r="AP2234" s="31"/>
      <c r="AQ2234" s="31"/>
      <c r="AR2234" s="31">
        <v>1898.3199999999999</v>
      </c>
      <c r="AS2234" s="31">
        <f t="shared" si="5122"/>
        <v>25705.460999999999</v>
      </c>
      <c r="AT2234" s="31">
        <f t="shared" si="5123"/>
        <v>23408.919999999998</v>
      </c>
      <c r="AU2234" s="31">
        <f t="shared" si="5124"/>
        <v>23408.919999999998</v>
      </c>
      <c r="AV2234" s="31"/>
      <c r="AW2234" s="32"/>
      <c r="AX2234" s="32"/>
      <c r="AY2234" s="1"/>
      <c r="AZ2234" s="1"/>
      <c r="BA2234" s="1"/>
      <c r="BB2234" s="1"/>
      <c r="BC2234" s="1"/>
      <c r="BD2234" s="1"/>
      <c r="BE2234" s="1"/>
    </row>
    <row r="2235">
      <c r="A2235" s="29" t="s">
        <v>926</v>
      </c>
      <c r="B2235" s="29" t="s">
        <v>27</v>
      </c>
      <c r="C2235" s="29" t="s">
        <v>29</v>
      </c>
      <c r="D2235" s="29" t="s">
        <v>930</v>
      </c>
      <c r="E2235" s="29" t="s">
        <v>41</v>
      </c>
      <c r="F2235" s="30" t="s">
        <v>42</v>
      </c>
      <c r="G2235" s="31">
        <v>22</v>
      </c>
      <c r="H2235" s="31">
        <v>22</v>
      </c>
      <c r="I2235" s="31">
        <v>22</v>
      </c>
      <c r="J2235" s="31"/>
      <c r="K2235" s="31"/>
      <c r="L2235" s="31"/>
      <c r="M2235" s="31">
        <f t="shared" si="5161"/>
        <v>22</v>
      </c>
      <c r="N2235" s="31">
        <f t="shared" si="5162"/>
        <v>22</v>
      </c>
      <c r="O2235" s="31">
        <f t="shared" si="5163"/>
        <v>22</v>
      </c>
      <c r="P2235" s="31"/>
      <c r="Q2235" s="31"/>
      <c r="R2235" s="31"/>
      <c r="S2235" s="31"/>
      <c r="T2235" s="31"/>
      <c r="U2235" s="31"/>
      <c r="V2235" s="31"/>
      <c r="W2235" s="31"/>
      <c r="X2235" s="31"/>
      <c r="Y2235" s="31"/>
      <c r="Z2235" s="31"/>
      <c r="AA2235" s="31"/>
      <c r="AB2235" s="31"/>
      <c r="AC2235" s="31">
        <f t="shared" si="5125"/>
        <v>22</v>
      </c>
      <c r="AD2235" s="31">
        <f t="shared" si="5126"/>
        <v>22</v>
      </c>
      <c r="AE2235" s="31">
        <f t="shared" si="5127"/>
        <v>22</v>
      </c>
      <c r="AF2235" s="31"/>
      <c r="AG2235" s="31">
        <f t="shared" si="5128"/>
        <v>22</v>
      </c>
      <c r="AH2235" s="31">
        <f t="shared" si="5129"/>
        <v>22</v>
      </c>
      <c r="AI2235" s="31">
        <f t="shared" si="5130"/>
        <v>22</v>
      </c>
      <c r="AJ2235" s="31"/>
      <c r="AK2235" s="31"/>
      <c r="AL2235" s="31"/>
      <c r="AM2235" s="31"/>
      <c r="AN2235" s="31"/>
      <c r="AO2235" s="31"/>
      <c r="AP2235" s="31"/>
      <c r="AQ2235" s="31"/>
      <c r="AR2235" s="31"/>
      <c r="AS2235" s="31">
        <f t="shared" si="5122"/>
        <v>22</v>
      </c>
      <c r="AT2235" s="31">
        <f t="shared" si="5123"/>
        <v>22</v>
      </c>
      <c r="AU2235" s="31">
        <f t="shared" si="5124"/>
        <v>22</v>
      </c>
      <c r="AV2235" s="31"/>
      <c r="AW2235" s="32"/>
      <c r="AX2235" s="32"/>
      <c r="AY2235" s="1"/>
      <c r="AZ2235" s="1"/>
      <c r="BA2235" s="1"/>
      <c r="BB2235" s="1"/>
      <c r="BC2235" s="1"/>
      <c r="BD2235" s="1"/>
      <c r="BE2235" s="1"/>
    </row>
    <row r="2236" ht="31.5">
      <c r="A2236" s="29" t="s">
        <v>926</v>
      </c>
      <c r="B2236" s="29" t="s">
        <v>27</v>
      </c>
      <c r="C2236" s="29" t="s">
        <v>29</v>
      </c>
      <c r="D2236" s="29" t="s">
        <v>82</v>
      </c>
      <c r="E2236" s="36"/>
      <c r="F2236" s="30" t="s">
        <v>83</v>
      </c>
      <c r="G2236" s="31">
        <f t="shared" ref="G2236:G2237" si="5164">G2237</f>
        <v>48330.5</v>
      </c>
      <c r="H2236" s="31">
        <f t="shared" ref="H2236:H2237" si="5165">H2237</f>
        <v>49637.5</v>
      </c>
      <c r="I2236" s="31">
        <f t="shared" ref="I2236:I2237" si="5166">I2237</f>
        <v>49637.5</v>
      </c>
      <c r="J2236" s="31">
        <f t="shared" ref="J2236:J2237" si="5167">J2237</f>
        <v>0</v>
      </c>
      <c r="K2236" s="31">
        <f t="shared" ref="K2236:K2237" si="5168">K2237</f>
        <v>0</v>
      </c>
      <c r="L2236" s="31">
        <f t="shared" ref="L2236:L2237" si="5169">L2237</f>
        <v>0</v>
      </c>
      <c r="M2236" s="31">
        <f t="shared" si="5161"/>
        <v>48330.5</v>
      </c>
      <c r="N2236" s="31">
        <f t="shared" si="5162"/>
        <v>49637.5</v>
      </c>
      <c r="O2236" s="31">
        <f t="shared" si="5163"/>
        <v>49637.5</v>
      </c>
      <c r="P2236" s="31">
        <f t="shared" ref="P2236:P2237" si="5170">P2237</f>
        <v>0</v>
      </c>
      <c r="Q2236" s="31">
        <f t="shared" ref="Q2236:Q2237" si="5171">Q2237</f>
        <v>0</v>
      </c>
      <c r="R2236" s="31">
        <f t="shared" ref="R2236:R2237" si="5172">R2237</f>
        <v>0</v>
      </c>
      <c r="S2236" s="31">
        <f t="shared" ref="S2236:S2237" si="5173">S2237</f>
        <v>0</v>
      </c>
      <c r="T2236" s="31">
        <f t="shared" ref="T2236:T2237" si="5174">T2237</f>
        <v>0</v>
      </c>
      <c r="U2236" s="31">
        <f t="shared" ref="U2236:U2237" si="5175">U2237</f>
        <v>0</v>
      </c>
      <c r="V2236" s="31">
        <f t="shared" ref="V2236:V2237" si="5176">V2237</f>
        <v>0</v>
      </c>
      <c r="W2236" s="31">
        <f t="shared" ref="W2236:W2237" si="5177">W2237</f>
        <v>0</v>
      </c>
      <c r="X2236" s="31">
        <f t="shared" ref="X2236:X2237" si="5178">X2237</f>
        <v>0</v>
      </c>
      <c r="Y2236" s="31">
        <f t="shared" ref="Y2236:Y2237" si="5179">Y2237</f>
        <v>0</v>
      </c>
      <c r="Z2236" s="31">
        <f t="shared" ref="Z2236:Z2237" si="5180">Z2237</f>
        <v>0</v>
      </c>
      <c r="AA2236" s="31">
        <f t="shared" ref="AA2236:AA2237" si="5181">AA2237</f>
        <v>0</v>
      </c>
      <c r="AB2236" s="31">
        <f t="shared" ref="AB2236:AB2237" si="5182">AB2237</f>
        <v>0</v>
      </c>
      <c r="AC2236" s="31">
        <f t="shared" si="5125"/>
        <v>48330.5</v>
      </c>
      <c r="AD2236" s="31">
        <f t="shared" si="5126"/>
        <v>49637.5</v>
      </c>
      <c r="AE2236" s="31">
        <f t="shared" si="5127"/>
        <v>49637.5</v>
      </c>
      <c r="AF2236" s="31">
        <f t="shared" ref="AF2236:AF2237" si="5183">AF2237</f>
        <v>0</v>
      </c>
      <c r="AG2236" s="31">
        <f t="shared" si="5128"/>
        <v>48330.5</v>
      </c>
      <c r="AH2236" s="31">
        <f t="shared" si="5129"/>
        <v>49637.5</v>
      </c>
      <c r="AI2236" s="31">
        <f t="shared" si="5130"/>
        <v>49637.5</v>
      </c>
      <c r="AJ2236" s="31">
        <f t="shared" ref="AJ2236:AJ2237" si="5184">AJ2237</f>
        <v>0</v>
      </c>
      <c r="AK2236" s="31">
        <f t="shared" ref="AK2236:AK2237" si="5185">AK2237</f>
        <v>0</v>
      </c>
      <c r="AL2236" s="31">
        <f t="shared" ref="AL2236:AL2237" si="5186">AL2237</f>
        <v>-650.20000000000005</v>
      </c>
      <c r="AM2236" s="31">
        <f t="shared" ref="AM2236:AM2237" si="5187">AM2237</f>
        <v>0</v>
      </c>
      <c r="AN2236" s="31">
        <f t="shared" ref="AN2236:AN2237" si="5188">AN2237</f>
        <v>0</v>
      </c>
      <c r="AO2236" s="31">
        <f t="shared" ref="AO2236:AO2237" si="5189">AO2237</f>
        <v>0</v>
      </c>
      <c r="AP2236" s="31">
        <f t="shared" ref="AP2236:AP2237" si="5190">AP2237</f>
        <v>0</v>
      </c>
      <c r="AQ2236" s="31">
        <f t="shared" ref="AQ2236:AQ2237" si="5191">AQ2237</f>
        <v>0</v>
      </c>
      <c r="AR2236" s="31">
        <f t="shared" ref="AR2236:AR2237" si="5192">AR2237</f>
        <v>0</v>
      </c>
      <c r="AS2236" s="31">
        <f t="shared" si="5122"/>
        <v>47680.300000000003</v>
      </c>
      <c r="AT2236" s="31">
        <f t="shared" si="5123"/>
        <v>49637.5</v>
      </c>
      <c r="AU2236" s="31">
        <f t="shared" si="5124"/>
        <v>49637.5</v>
      </c>
      <c r="AV2236" s="31">
        <f t="shared" ref="AV2236:AV2237" si="5193">AV2237</f>
        <v>0</v>
      </c>
      <c r="AW2236" s="32"/>
      <c r="AX2236" s="32"/>
      <c r="AY2236" s="1"/>
      <c r="AZ2236" s="1"/>
      <c r="BA2236" s="1"/>
      <c r="BB2236" s="1"/>
      <c r="BC2236" s="1"/>
      <c r="BD2236" s="1"/>
      <c r="BE2236" s="1"/>
    </row>
    <row r="2237" ht="31.5">
      <c r="A2237" s="29" t="s">
        <v>926</v>
      </c>
      <c r="B2237" s="29" t="s">
        <v>27</v>
      </c>
      <c r="C2237" s="29" t="s">
        <v>29</v>
      </c>
      <c r="D2237" s="29" t="s">
        <v>84</v>
      </c>
      <c r="E2237" s="36"/>
      <c r="F2237" s="30" t="s">
        <v>85</v>
      </c>
      <c r="G2237" s="31">
        <f t="shared" si="5164"/>
        <v>48330.5</v>
      </c>
      <c r="H2237" s="31">
        <f t="shared" si="5165"/>
        <v>49637.5</v>
      </c>
      <c r="I2237" s="31">
        <f t="shared" si="5166"/>
        <v>49637.5</v>
      </c>
      <c r="J2237" s="31">
        <f t="shared" si="5167"/>
        <v>0</v>
      </c>
      <c r="K2237" s="31">
        <f t="shared" si="5168"/>
        <v>0</v>
      </c>
      <c r="L2237" s="31">
        <f t="shared" si="5169"/>
        <v>0</v>
      </c>
      <c r="M2237" s="31">
        <f t="shared" si="5161"/>
        <v>48330.5</v>
      </c>
      <c r="N2237" s="31">
        <f t="shared" si="5162"/>
        <v>49637.5</v>
      </c>
      <c r="O2237" s="31">
        <f t="shared" si="5163"/>
        <v>49637.5</v>
      </c>
      <c r="P2237" s="31">
        <f t="shared" si="5170"/>
        <v>0</v>
      </c>
      <c r="Q2237" s="31">
        <f t="shared" si="5171"/>
        <v>0</v>
      </c>
      <c r="R2237" s="31">
        <f t="shared" si="5172"/>
        <v>0</v>
      </c>
      <c r="S2237" s="31">
        <f t="shared" si="5173"/>
        <v>0</v>
      </c>
      <c r="T2237" s="31">
        <f t="shared" si="5174"/>
        <v>0</v>
      </c>
      <c r="U2237" s="31">
        <f t="shared" si="5175"/>
        <v>0</v>
      </c>
      <c r="V2237" s="31">
        <f t="shared" si="5176"/>
        <v>0</v>
      </c>
      <c r="W2237" s="31">
        <f t="shared" si="5177"/>
        <v>0</v>
      </c>
      <c r="X2237" s="31">
        <f t="shared" si="5178"/>
        <v>0</v>
      </c>
      <c r="Y2237" s="31">
        <f t="shared" si="5179"/>
        <v>0</v>
      </c>
      <c r="Z2237" s="31">
        <f t="shared" si="5180"/>
        <v>0</v>
      </c>
      <c r="AA2237" s="31">
        <f t="shared" si="5181"/>
        <v>0</v>
      </c>
      <c r="AB2237" s="31">
        <f t="shared" si="5182"/>
        <v>0</v>
      </c>
      <c r="AC2237" s="31">
        <f t="shared" si="5125"/>
        <v>48330.5</v>
      </c>
      <c r="AD2237" s="31">
        <f t="shared" si="5126"/>
        <v>49637.5</v>
      </c>
      <c r="AE2237" s="31">
        <f t="shared" si="5127"/>
        <v>49637.5</v>
      </c>
      <c r="AF2237" s="31">
        <f t="shared" si="5183"/>
        <v>0</v>
      </c>
      <c r="AG2237" s="31">
        <f t="shared" si="5128"/>
        <v>48330.5</v>
      </c>
      <c r="AH2237" s="31">
        <f t="shared" si="5129"/>
        <v>49637.5</v>
      </c>
      <c r="AI2237" s="31">
        <f t="shared" si="5130"/>
        <v>49637.5</v>
      </c>
      <c r="AJ2237" s="31">
        <f t="shared" si="5184"/>
        <v>0</v>
      </c>
      <c r="AK2237" s="31">
        <f t="shared" si="5185"/>
        <v>0</v>
      </c>
      <c r="AL2237" s="31">
        <f t="shared" si="5186"/>
        <v>-650.20000000000005</v>
      </c>
      <c r="AM2237" s="31">
        <f t="shared" si="5187"/>
        <v>0</v>
      </c>
      <c r="AN2237" s="31">
        <f t="shared" si="5188"/>
        <v>0</v>
      </c>
      <c r="AO2237" s="31">
        <f t="shared" si="5189"/>
        <v>0</v>
      </c>
      <c r="AP2237" s="31">
        <f t="shared" si="5190"/>
        <v>0</v>
      </c>
      <c r="AQ2237" s="31">
        <f t="shared" si="5191"/>
        <v>0</v>
      </c>
      <c r="AR2237" s="31">
        <f t="shared" si="5192"/>
        <v>0</v>
      </c>
      <c r="AS2237" s="31">
        <f t="shared" si="5122"/>
        <v>47680.300000000003</v>
      </c>
      <c r="AT2237" s="31">
        <f t="shared" si="5123"/>
        <v>49637.5</v>
      </c>
      <c r="AU2237" s="31">
        <f t="shared" si="5124"/>
        <v>49637.5</v>
      </c>
      <c r="AV2237" s="31">
        <f t="shared" si="5193"/>
        <v>0</v>
      </c>
      <c r="AW2237" s="32"/>
      <c r="AX2237" s="32"/>
      <c r="AY2237" s="1"/>
      <c r="AZ2237" s="1"/>
      <c r="BA2237" s="1"/>
      <c r="BB2237" s="1"/>
      <c r="BC2237" s="1"/>
      <c r="BD2237" s="1"/>
      <c r="BE2237" s="1"/>
    </row>
    <row r="2238">
      <c r="A2238" s="29" t="s">
        <v>926</v>
      </c>
      <c r="B2238" s="29" t="s">
        <v>27</v>
      </c>
      <c r="C2238" s="29" t="s">
        <v>29</v>
      </c>
      <c r="D2238" s="29" t="s">
        <v>86</v>
      </c>
      <c r="E2238" s="36"/>
      <c r="F2238" s="30" t="s">
        <v>50</v>
      </c>
      <c r="G2238" s="31">
        <f>G2239+G2240</f>
        <v>48330.5</v>
      </c>
      <c r="H2238" s="31">
        <f>H2239+H2240</f>
        <v>49637.5</v>
      </c>
      <c r="I2238" s="31">
        <f>I2239+I2240</f>
        <v>49637.5</v>
      </c>
      <c r="J2238" s="31">
        <f>J2239+J2240</f>
        <v>0</v>
      </c>
      <c r="K2238" s="31">
        <f>K2239+K2240</f>
        <v>0</v>
      </c>
      <c r="L2238" s="31">
        <f>L2239+L2240</f>
        <v>0</v>
      </c>
      <c r="M2238" s="31">
        <f t="shared" si="5161"/>
        <v>48330.5</v>
      </c>
      <c r="N2238" s="31">
        <f t="shared" si="5162"/>
        <v>49637.5</v>
      </c>
      <c r="O2238" s="31">
        <f t="shared" si="5163"/>
        <v>49637.5</v>
      </c>
      <c r="P2238" s="31">
        <f>P2239+P2240</f>
        <v>0</v>
      </c>
      <c r="Q2238" s="31">
        <f>Q2239+Q2240</f>
        <v>0</v>
      </c>
      <c r="R2238" s="31">
        <f>R2239+R2240</f>
        <v>0</v>
      </c>
      <c r="S2238" s="31">
        <f>S2239+S2240</f>
        <v>0</v>
      </c>
      <c r="T2238" s="31">
        <f>T2239+T2240</f>
        <v>0</v>
      </c>
      <c r="U2238" s="31">
        <f>U2239+U2240</f>
        <v>0</v>
      </c>
      <c r="V2238" s="31">
        <f>V2239+V2240</f>
        <v>0</v>
      </c>
      <c r="W2238" s="31">
        <f>W2239+W2240</f>
        <v>0</v>
      </c>
      <c r="X2238" s="31">
        <f>X2239+X2240</f>
        <v>0</v>
      </c>
      <c r="Y2238" s="31">
        <f>Y2239+Y2240</f>
        <v>0</v>
      </c>
      <c r="Z2238" s="31">
        <f>Z2239+Z2240</f>
        <v>0</v>
      </c>
      <c r="AA2238" s="31">
        <f>AA2239+AA2240</f>
        <v>0</v>
      </c>
      <c r="AB2238" s="31">
        <f>AB2239+AB2240</f>
        <v>0</v>
      </c>
      <c r="AC2238" s="31">
        <f t="shared" si="5125"/>
        <v>48330.5</v>
      </c>
      <c r="AD2238" s="31">
        <f t="shared" si="5126"/>
        <v>49637.5</v>
      </c>
      <c r="AE2238" s="31">
        <f t="shared" si="5127"/>
        <v>49637.5</v>
      </c>
      <c r="AF2238" s="31">
        <f>AF2239+AF2240</f>
        <v>0</v>
      </c>
      <c r="AG2238" s="31">
        <f t="shared" si="5128"/>
        <v>48330.5</v>
      </c>
      <c r="AH2238" s="31">
        <f t="shared" si="5129"/>
        <v>49637.5</v>
      </c>
      <c r="AI2238" s="31">
        <f t="shared" si="5130"/>
        <v>49637.5</v>
      </c>
      <c r="AJ2238" s="31">
        <f>AJ2239+AJ2240</f>
        <v>0</v>
      </c>
      <c r="AK2238" s="31">
        <f>AK2239+AK2240</f>
        <v>0</v>
      </c>
      <c r="AL2238" s="31">
        <f>AL2239+AL2240</f>
        <v>-650.20000000000005</v>
      </c>
      <c r="AM2238" s="31">
        <f>AM2239+AM2240</f>
        <v>0</v>
      </c>
      <c r="AN2238" s="31">
        <f>AN2239+AN2240</f>
        <v>0</v>
      </c>
      <c r="AO2238" s="31">
        <f>AO2239+AO2240</f>
        <v>0</v>
      </c>
      <c r="AP2238" s="31">
        <f>AP2239+AP2240</f>
        <v>0</v>
      </c>
      <c r="AQ2238" s="31">
        <f>AQ2239+AQ2240</f>
        <v>0</v>
      </c>
      <c r="AR2238" s="31">
        <f>AR2239+AR2240</f>
        <v>0</v>
      </c>
      <c r="AS2238" s="31">
        <f t="shared" si="5122"/>
        <v>47680.300000000003</v>
      </c>
      <c r="AT2238" s="31">
        <f t="shared" si="5123"/>
        <v>49637.5</v>
      </c>
      <c r="AU2238" s="31">
        <f t="shared" si="5124"/>
        <v>49637.5</v>
      </c>
      <c r="AV2238" s="31">
        <f>AV2239+AV2240</f>
        <v>0</v>
      </c>
      <c r="AW2238" s="32"/>
      <c r="AX2238" s="32"/>
      <c r="AY2238" s="1"/>
      <c r="AZ2238" s="1"/>
      <c r="BA2238" s="1"/>
      <c r="BB2238" s="1"/>
      <c r="BC2238" s="1"/>
      <c r="BD2238" s="1"/>
      <c r="BE2238" s="1"/>
    </row>
    <row r="2239" ht="78.75">
      <c r="A2239" s="29" t="s">
        <v>926</v>
      </c>
      <c r="B2239" s="29" t="s">
        <v>27</v>
      </c>
      <c r="C2239" s="29" t="s">
        <v>29</v>
      </c>
      <c r="D2239" s="29" t="s">
        <v>86</v>
      </c>
      <c r="E2239" s="29" t="s">
        <v>51</v>
      </c>
      <c r="F2239" s="30" t="s">
        <v>52</v>
      </c>
      <c r="G2239" s="31">
        <v>46440.5</v>
      </c>
      <c r="H2239" s="31">
        <v>47747.5</v>
      </c>
      <c r="I2239" s="31">
        <v>47747.5</v>
      </c>
      <c r="J2239" s="31"/>
      <c r="K2239" s="31"/>
      <c r="L2239" s="31"/>
      <c r="M2239" s="31">
        <f t="shared" si="5161"/>
        <v>46440.5</v>
      </c>
      <c r="N2239" s="31">
        <f t="shared" si="5162"/>
        <v>47747.5</v>
      </c>
      <c r="O2239" s="31">
        <f t="shared" si="5163"/>
        <v>47747.5</v>
      </c>
      <c r="P2239" s="31"/>
      <c r="Q2239" s="31"/>
      <c r="R2239" s="31"/>
      <c r="S2239" s="31"/>
      <c r="T2239" s="31"/>
      <c r="U2239" s="31"/>
      <c r="V2239" s="31"/>
      <c r="W2239" s="31"/>
      <c r="X2239" s="31"/>
      <c r="Y2239" s="31"/>
      <c r="Z2239" s="31"/>
      <c r="AA2239" s="31"/>
      <c r="AB2239" s="31"/>
      <c r="AC2239" s="31">
        <f t="shared" si="5125"/>
        <v>46440.5</v>
      </c>
      <c r="AD2239" s="31">
        <f t="shared" si="5126"/>
        <v>47747.5</v>
      </c>
      <c r="AE2239" s="31">
        <f t="shared" si="5127"/>
        <v>47747.5</v>
      </c>
      <c r="AF2239" s="31"/>
      <c r="AG2239" s="31">
        <f t="shared" si="5128"/>
        <v>46440.5</v>
      </c>
      <c r="AH2239" s="31">
        <f t="shared" si="5129"/>
        <v>47747.5</v>
      </c>
      <c r="AI2239" s="31">
        <f t="shared" si="5130"/>
        <v>47747.5</v>
      </c>
      <c r="AJ2239" s="31"/>
      <c r="AK2239" s="31"/>
      <c r="AL2239" s="31">
        <v>-650.20000000000005</v>
      </c>
      <c r="AM2239" s="31"/>
      <c r="AN2239" s="31"/>
      <c r="AO2239" s="31"/>
      <c r="AP2239" s="31"/>
      <c r="AQ2239" s="31"/>
      <c r="AR2239" s="31"/>
      <c r="AS2239" s="31">
        <f t="shared" si="5122"/>
        <v>45790.300000000003</v>
      </c>
      <c r="AT2239" s="31">
        <f t="shared" si="5123"/>
        <v>47747.5</v>
      </c>
      <c r="AU2239" s="31">
        <f t="shared" si="5124"/>
        <v>47747.5</v>
      </c>
      <c r="AV2239" s="31"/>
      <c r="AW2239" s="32"/>
      <c r="AX2239" s="32"/>
      <c r="AY2239" s="1"/>
      <c r="AZ2239" s="1"/>
      <c r="BA2239" s="1"/>
      <c r="BB2239" s="1"/>
      <c r="BC2239" s="1"/>
      <c r="BD2239" s="1"/>
      <c r="BE2239" s="1"/>
    </row>
    <row r="2240" ht="31.5">
      <c r="A2240" s="29" t="s">
        <v>926</v>
      </c>
      <c r="B2240" s="29" t="s">
        <v>27</v>
      </c>
      <c r="C2240" s="29" t="s">
        <v>29</v>
      </c>
      <c r="D2240" s="29" t="s">
        <v>86</v>
      </c>
      <c r="E2240" s="29" t="s">
        <v>39</v>
      </c>
      <c r="F2240" s="30" t="s">
        <v>40</v>
      </c>
      <c r="G2240" s="31">
        <v>1890</v>
      </c>
      <c r="H2240" s="31">
        <v>1890</v>
      </c>
      <c r="I2240" s="31">
        <v>1890</v>
      </c>
      <c r="J2240" s="31"/>
      <c r="K2240" s="31"/>
      <c r="L2240" s="31"/>
      <c r="M2240" s="31">
        <f t="shared" si="5161"/>
        <v>1890</v>
      </c>
      <c r="N2240" s="31">
        <f t="shared" si="5162"/>
        <v>1890</v>
      </c>
      <c r="O2240" s="31">
        <f t="shared" si="5163"/>
        <v>1890</v>
      </c>
      <c r="P2240" s="31"/>
      <c r="Q2240" s="31"/>
      <c r="R2240" s="31"/>
      <c r="S2240" s="31"/>
      <c r="T2240" s="31"/>
      <c r="U2240" s="31"/>
      <c r="V2240" s="31"/>
      <c r="W2240" s="31"/>
      <c r="X2240" s="31"/>
      <c r="Y2240" s="31"/>
      <c r="Z2240" s="31"/>
      <c r="AA2240" s="31"/>
      <c r="AB2240" s="31"/>
      <c r="AC2240" s="31">
        <f t="shared" si="5125"/>
        <v>1890</v>
      </c>
      <c r="AD2240" s="31">
        <f t="shared" si="5126"/>
        <v>1890</v>
      </c>
      <c r="AE2240" s="31">
        <f t="shared" si="5127"/>
        <v>1890</v>
      </c>
      <c r="AF2240" s="31"/>
      <c r="AG2240" s="31">
        <f t="shared" si="5128"/>
        <v>1890</v>
      </c>
      <c r="AH2240" s="31">
        <f t="shared" si="5129"/>
        <v>1890</v>
      </c>
      <c r="AI2240" s="31">
        <f t="shared" si="5130"/>
        <v>1890</v>
      </c>
      <c r="AJ2240" s="31"/>
      <c r="AK2240" s="31"/>
      <c r="AL2240" s="31"/>
      <c r="AM2240" s="31"/>
      <c r="AN2240" s="31"/>
      <c r="AO2240" s="31"/>
      <c r="AP2240" s="31"/>
      <c r="AQ2240" s="31"/>
      <c r="AR2240" s="31"/>
      <c r="AS2240" s="31">
        <f t="shared" si="5122"/>
        <v>1890</v>
      </c>
      <c r="AT2240" s="31">
        <f t="shared" si="5123"/>
        <v>1890</v>
      </c>
      <c r="AU2240" s="31">
        <f t="shared" si="5124"/>
        <v>1890</v>
      </c>
      <c r="AV2240" s="31"/>
      <c r="AW2240" s="32"/>
      <c r="AX2240" s="32"/>
      <c r="AY2240" s="1"/>
      <c r="AZ2240" s="1"/>
      <c r="BA2240" s="1"/>
      <c r="BB2240" s="1"/>
      <c r="BC2240" s="1"/>
      <c r="BD2240" s="1"/>
      <c r="BE2240" s="1"/>
    </row>
    <row r="2241" s="19" customFormat="1" ht="31.5">
      <c r="A2241" s="20" t="s">
        <v>926</v>
      </c>
      <c r="B2241" s="20" t="s">
        <v>63</v>
      </c>
      <c r="C2241" s="20"/>
      <c r="D2241" s="20"/>
      <c r="E2241" s="34"/>
      <c r="F2241" s="21" t="s">
        <v>143</v>
      </c>
      <c r="G2241" s="22">
        <f t="shared" ref="G2241:G2245" si="5194">G2242</f>
        <v>381</v>
      </c>
      <c r="H2241" s="22">
        <f t="shared" ref="H2241:H2245" si="5195">H2242</f>
        <v>381</v>
      </c>
      <c r="I2241" s="22">
        <f t="shared" ref="I2241:I2245" si="5196">I2242</f>
        <v>381</v>
      </c>
      <c r="J2241" s="22">
        <f t="shared" ref="J2241:J2245" si="5197">J2242</f>
        <v>0</v>
      </c>
      <c r="K2241" s="22">
        <f t="shared" ref="K2241:K2245" si="5198">K2242</f>
        <v>0</v>
      </c>
      <c r="L2241" s="22">
        <f t="shared" ref="L2241:L2245" si="5199">L2242</f>
        <v>0</v>
      </c>
      <c r="M2241" s="22">
        <f t="shared" si="5161"/>
        <v>381</v>
      </c>
      <c r="N2241" s="22">
        <f t="shared" si="5162"/>
        <v>381</v>
      </c>
      <c r="O2241" s="22">
        <f t="shared" si="5163"/>
        <v>381</v>
      </c>
      <c r="P2241" s="22">
        <f t="shared" ref="P2241:P2245" si="5200">P2242</f>
        <v>0</v>
      </c>
      <c r="Q2241" s="22">
        <f t="shared" ref="Q2241:Q2245" si="5201">Q2242</f>
        <v>0</v>
      </c>
      <c r="R2241" s="22">
        <f t="shared" ref="R2241:R2245" si="5202">R2242</f>
        <v>0</v>
      </c>
      <c r="S2241" s="22">
        <f t="shared" ref="S2241:S2245" si="5203">S2242</f>
        <v>0</v>
      </c>
      <c r="T2241" s="22">
        <f t="shared" ref="T2241:T2245" si="5204">T2242</f>
        <v>0</v>
      </c>
      <c r="U2241" s="22">
        <f t="shared" ref="U2241:U2245" si="5205">U2242</f>
        <v>0</v>
      </c>
      <c r="V2241" s="22">
        <f t="shared" ref="V2241:V2245" si="5206">V2242</f>
        <v>0</v>
      </c>
      <c r="W2241" s="22">
        <f t="shared" ref="W2241:W2245" si="5207">W2242</f>
        <v>0</v>
      </c>
      <c r="X2241" s="22">
        <f t="shared" ref="X2241:X2245" si="5208">X2242</f>
        <v>0</v>
      </c>
      <c r="Y2241" s="22">
        <f t="shared" ref="Y2241:Y2245" si="5209">Y2242</f>
        <v>0</v>
      </c>
      <c r="Z2241" s="22">
        <f t="shared" ref="Z2241:Z2245" si="5210">Z2242</f>
        <v>0</v>
      </c>
      <c r="AA2241" s="22">
        <f t="shared" ref="AA2241:AA2245" si="5211">AA2242</f>
        <v>0</v>
      </c>
      <c r="AB2241" s="22">
        <f t="shared" ref="AB2241:AB2245" si="5212">AB2242</f>
        <v>0</v>
      </c>
      <c r="AC2241" s="22">
        <f t="shared" si="5125"/>
        <v>381</v>
      </c>
      <c r="AD2241" s="22">
        <f t="shared" si="5126"/>
        <v>381</v>
      </c>
      <c r="AE2241" s="22">
        <f t="shared" si="5127"/>
        <v>381</v>
      </c>
      <c r="AF2241" s="22">
        <f t="shared" ref="AF2241:AF2245" si="5213">AF2242</f>
        <v>0</v>
      </c>
      <c r="AG2241" s="22">
        <f t="shared" si="5128"/>
        <v>381</v>
      </c>
      <c r="AH2241" s="22">
        <f t="shared" si="5129"/>
        <v>381</v>
      </c>
      <c r="AI2241" s="22">
        <f t="shared" si="5130"/>
        <v>381</v>
      </c>
      <c r="AJ2241" s="22">
        <f t="shared" ref="AJ2241:AJ2245" si="5214">AJ2242</f>
        <v>0</v>
      </c>
      <c r="AK2241" s="22">
        <f t="shared" ref="AK2241:AK2245" si="5215">AK2242</f>
        <v>0</v>
      </c>
      <c r="AL2241" s="22">
        <f t="shared" ref="AL2241:AL2245" si="5216">AL2242</f>
        <v>0</v>
      </c>
      <c r="AM2241" s="22">
        <f t="shared" ref="AM2241:AM2245" si="5217">AM2242</f>
        <v>0</v>
      </c>
      <c r="AN2241" s="22">
        <f t="shared" ref="AN2241:AN2245" si="5218">AN2242</f>
        <v>0</v>
      </c>
      <c r="AO2241" s="22">
        <f t="shared" ref="AO2241:AO2245" si="5219">AO2242</f>
        <v>0</v>
      </c>
      <c r="AP2241" s="22">
        <f t="shared" ref="AP2241:AP2245" si="5220">AP2242</f>
        <v>0</v>
      </c>
      <c r="AQ2241" s="22">
        <f t="shared" ref="AQ2241:AQ2245" si="5221">AQ2242</f>
        <v>0</v>
      </c>
      <c r="AR2241" s="22">
        <f t="shared" ref="AR2241:AR2245" si="5222">AR2242</f>
        <v>0</v>
      </c>
      <c r="AS2241" s="22">
        <f t="shared" si="5122"/>
        <v>381</v>
      </c>
      <c r="AT2241" s="22">
        <f t="shared" si="5123"/>
        <v>381</v>
      </c>
      <c r="AU2241" s="22">
        <f t="shared" si="5124"/>
        <v>381</v>
      </c>
      <c r="AV2241" s="22">
        <f t="shared" ref="AV2241:AV2245" si="5223">AV2242</f>
        <v>0</v>
      </c>
      <c r="AW2241" s="23"/>
      <c r="AX2241" s="23"/>
      <c r="AY2241" s="19"/>
      <c r="AZ2241" s="19"/>
      <c r="BA2241" s="19"/>
      <c r="BB2241" s="19"/>
      <c r="BC2241" s="19"/>
      <c r="BD2241" s="19"/>
      <c r="BE2241" s="19"/>
    </row>
    <row r="2242" s="24" customFormat="1" ht="31.5">
      <c r="A2242" s="25" t="s">
        <v>926</v>
      </c>
      <c r="B2242" s="25" t="s">
        <v>63</v>
      </c>
      <c r="C2242" s="25" t="s">
        <v>144</v>
      </c>
      <c r="D2242" s="25"/>
      <c r="E2242" s="35"/>
      <c r="F2242" s="26" t="s">
        <v>145</v>
      </c>
      <c r="G2242" s="27">
        <f t="shared" si="5194"/>
        <v>381</v>
      </c>
      <c r="H2242" s="27">
        <f t="shared" si="5195"/>
        <v>381</v>
      </c>
      <c r="I2242" s="27">
        <f t="shared" si="5196"/>
        <v>381</v>
      </c>
      <c r="J2242" s="27">
        <f t="shared" si="5197"/>
        <v>0</v>
      </c>
      <c r="K2242" s="27">
        <f t="shared" si="5198"/>
        <v>0</v>
      </c>
      <c r="L2242" s="27">
        <f t="shared" si="5199"/>
        <v>0</v>
      </c>
      <c r="M2242" s="27">
        <f t="shared" si="5161"/>
        <v>381</v>
      </c>
      <c r="N2242" s="27">
        <f t="shared" si="5162"/>
        <v>381</v>
      </c>
      <c r="O2242" s="27">
        <f t="shared" si="5163"/>
        <v>381</v>
      </c>
      <c r="P2242" s="27">
        <f t="shared" si="5200"/>
        <v>0</v>
      </c>
      <c r="Q2242" s="27">
        <f t="shared" si="5201"/>
        <v>0</v>
      </c>
      <c r="R2242" s="27">
        <f t="shared" si="5202"/>
        <v>0</v>
      </c>
      <c r="S2242" s="27">
        <f t="shared" si="5203"/>
        <v>0</v>
      </c>
      <c r="T2242" s="27">
        <f t="shared" si="5204"/>
        <v>0</v>
      </c>
      <c r="U2242" s="27">
        <f t="shared" si="5205"/>
        <v>0</v>
      </c>
      <c r="V2242" s="27">
        <f t="shared" si="5206"/>
        <v>0</v>
      </c>
      <c r="W2242" s="27">
        <f t="shared" si="5207"/>
        <v>0</v>
      </c>
      <c r="X2242" s="27">
        <f t="shared" si="5208"/>
        <v>0</v>
      </c>
      <c r="Y2242" s="27">
        <f t="shared" si="5209"/>
        <v>0</v>
      </c>
      <c r="Z2242" s="27">
        <f t="shared" si="5210"/>
        <v>0</v>
      </c>
      <c r="AA2242" s="27">
        <f t="shared" si="5211"/>
        <v>0</v>
      </c>
      <c r="AB2242" s="27">
        <f t="shared" si="5212"/>
        <v>0</v>
      </c>
      <c r="AC2242" s="27">
        <f t="shared" si="5125"/>
        <v>381</v>
      </c>
      <c r="AD2242" s="27">
        <f t="shared" si="5126"/>
        <v>381</v>
      </c>
      <c r="AE2242" s="27">
        <f t="shared" si="5127"/>
        <v>381</v>
      </c>
      <c r="AF2242" s="27">
        <f t="shared" si="5213"/>
        <v>0</v>
      </c>
      <c r="AG2242" s="27">
        <f t="shared" si="5128"/>
        <v>381</v>
      </c>
      <c r="AH2242" s="27">
        <f t="shared" si="5129"/>
        <v>381</v>
      </c>
      <c r="AI2242" s="27">
        <f t="shared" si="5130"/>
        <v>381</v>
      </c>
      <c r="AJ2242" s="27">
        <f t="shared" si="5214"/>
        <v>0</v>
      </c>
      <c r="AK2242" s="27">
        <f t="shared" si="5215"/>
        <v>0</v>
      </c>
      <c r="AL2242" s="27">
        <f t="shared" si="5216"/>
        <v>0</v>
      </c>
      <c r="AM2242" s="27">
        <f t="shared" si="5217"/>
        <v>0</v>
      </c>
      <c r="AN2242" s="27">
        <f t="shared" si="5218"/>
        <v>0</v>
      </c>
      <c r="AO2242" s="27">
        <f t="shared" si="5219"/>
        <v>0</v>
      </c>
      <c r="AP2242" s="27">
        <f t="shared" si="5220"/>
        <v>0</v>
      </c>
      <c r="AQ2242" s="27">
        <f t="shared" si="5221"/>
        <v>0</v>
      </c>
      <c r="AR2242" s="27">
        <f t="shared" si="5222"/>
        <v>0</v>
      </c>
      <c r="AS2242" s="27">
        <f t="shared" si="5122"/>
        <v>381</v>
      </c>
      <c r="AT2242" s="27">
        <f t="shared" si="5123"/>
        <v>381</v>
      </c>
      <c r="AU2242" s="27">
        <f t="shared" si="5124"/>
        <v>381</v>
      </c>
      <c r="AV2242" s="27">
        <f t="shared" si="5223"/>
        <v>0</v>
      </c>
      <c r="AW2242" s="28"/>
      <c r="AX2242" s="28"/>
      <c r="AY2242" s="24"/>
      <c r="AZ2242" s="24"/>
      <c r="BA2242" s="24"/>
      <c r="BB2242" s="24"/>
      <c r="BC2242" s="24"/>
      <c r="BD2242" s="24"/>
      <c r="BE2242" s="24"/>
    </row>
    <row r="2243" ht="31.5">
      <c r="A2243" s="29" t="s">
        <v>926</v>
      </c>
      <c r="B2243" s="29" t="s">
        <v>63</v>
      </c>
      <c r="C2243" s="29" t="s">
        <v>144</v>
      </c>
      <c r="D2243" s="29" t="s">
        <v>55</v>
      </c>
      <c r="E2243" s="36"/>
      <c r="F2243" s="30" t="s">
        <v>56</v>
      </c>
      <c r="G2243" s="31">
        <f t="shared" si="5194"/>
        <v>381</v>
      </c>
      <c r="H2243" s="31">
        <f t="shared" si="5195"/>
        <v>381</v>
      </c>
      <c r="I2243" s="31">
        <f t="shared" si="5196"/>
        <v>381</v>
      </c>
      <c r="J2243" s="31">
        <f t="shared" si="5197"/>
        <v>0</v>
      </c>
      <c r="K2243" s="31">
        <f t="shared" si="5198"/>
        <v>0</v>
      </c>
      <c r="L2243" s="31">
        <f t="shared" si="5199"/>
        <v>0</v>
      </c>
      <c r="M2243" s="31">
        <f t="shared" si="5161"/>
        <v>381</v>
      </c>
      <c r="N2243" s="31">
        <f t="shared" si="5162"/>
        <v>381</v>
      </c>
      <c r="O2243" s="31">
        <f t="shared" si="5163"/>
        <v>381</v>
      </c>
      <c r="P2243" s="31">
        <f t="shared" si="5200"/>
        <v>0</v>
      </c>
      <c r="Q2243" s="31">
        <f t="shared" si="5201"/>
        <v>0</v>
      </c>
      <c r="R2243" s="31">
        <f t="shared" si="5202"/>
        <v>0</v>
      </c>
      <c r="S2243" s="31">
        <f t="shared" si="5203"/>
        <v>0</v>
      </c>
      <c r="T2243" s="31">
        <f t="shared" si="5204"/>
        <v>0</v>
      </c>
      <c r="U2243" s="31">
        <f t="shared" si="5205"/>
        <v>0</v>
      </c>
      <c r="V2243" s="31">
        <f t="shared" si="5206"/>
        <v>0</v>
      </c>
      <c r="W2243" s="31">
        <f t="shared" si="5207"/>
        <v>0</v>
      </c>
      <c r="X2243" s="31">
        <f t="shared" si="5208"/>
        <v>0</v>
      </c>
      <c r="Y2243" s="31">
        <f t="shared" si="5209"/>
        <v>0</v>
      </c>
      <c r="Z2243" s="31">
        <f t="shared" si="5210"/>
        <v>0</v>
      </c>
      <c r="AA2243" s="31">
        <f t="shared" si="5211"/>
        <v>0</v>
      </c>
      <c r="AB2243" s="31">
        <f t="shared" si="5212"/>
        <v>0</v>
      </c>
      <c r="AC2243" s="31">
        <f t="shared" si="5125"/>
        <v>381</v>
      </c>
      <c r="AD2243" s="31">
        <f t="shared" si="5126"/>
        <v>381</v>
      </c>
      <c r="AE2243" s="31">
        <f t="shared" si="5127"/>
        <v>381</v>
      </c>
      <c r="AF2243" s="31">
        <f t="shared" si="5213"/>
        <v>0</v>
      </c>
      <c r="AG2243" s="31">
        <f t="shared" si="5128"/>
        <v>381</v>
      </c>
      <c r="AH2243" s="31">
        <f t="shared" si="5129"/>
        <v>381</v>
      </c>
      <c r="AI2243" s="31">
        <f t="shared" si="5130"/>
        <v>381</v>
      </c>
      <c r="AJ2243" s="31">
        <f t="shared" si="5214"/>
        <v>0</v>
      </c>
      <c r="AK2243" s="31">
        <f t="shared" si="5215"/>
        <v>0</v>
      </c>
      <c r="AL2243" s="31">
        <f t="shared" si="5216"/>
        <v>0</v>
      </c>
      <c r="AM2243" s="31">
        <f t="shared" si="5217"/>
        <v>0</v>
      </c>
      <c r="AN2243" s="31">
        <f t="shared" si="5218"/>
        <v>0</v>
      </c>
      <c r="AO2243" s="31">
        <f t="shared" si="5219"/>
        <v>0</v>
      </c>
      <c r="AP2243" s="31">
        <f t="shared" si="5220"/>
        <v>0</v>
      </c>
      <c r="AQ2243" s="31">
        <f t="shared" si="5221"/>
        <v>0</v>
      </c>
      <c r="AR2243" s="31">
        <f t="shared" si="5222"/>
        <v>0</v>
      </c>
      <c r="AS2243" s="31">
        <f t="shared" si="5122"/>
        <v>381</v>
      </c>
      <c r="AT2243" s="31">
        <f t="shared" si="5123"/>
        <v>381</v>
      </c>
      <c r="AU2243" s="31">
        <f t="shared" si="5124"/>
        <v>381</v>
      </c>
      <c r="AV2243" s="31">
        <f t="shared" si="5223"/>
        <v>0</v>
      </c>
      <c r="AW2243" s="32"/>
      <c r="AX2243" s="32"/>
      <c r="AY2243" s="1"/>
      <c r="AZ2243" s="1"/>
      <c r="BA2243" s="1"/>
      <c r="BB2243" s="1"/>
      <c r="BC2243" s="1"/>
      <c r="BD2243" s="1"/>
      <c r="BE2243" s="1"/>
    </row>
    <row r="2244">
      <c r="A2244" s="29" t="s">
        <v>926</v>
      </c>
      <c r="B2244" s="29" t="s">
        <v>63</v>
      </c>
      <c r="C2244" s="29" t="s">
        <v>144</v>
      </c>
      <c r="D2244" s="29" t="s">
        <v>57</v>
      </c>
      <c r="E2244" s="36"/>
      <c r="F2244" s="30" t="s">
        <v>58</v>
      </c>
      <c r="G2244" s="31">
        <f t="shared" si="5194"/>
        <v>381</v>
      </c>
      <c r="H2244" s="31">
        <f t="shared" si="5195"/>
        <v>381</v>
      </c>
      <c r="I2244" s="31">
        <f t="shared" si="5196"/>
        <v>381</v>
      </c>
      <c r="J2244" s="31">
        <f t="shared" si="5197"/>
        <v>0</v>
      </c>
      <c r="K2244" s="31">
        <f t="shared" si="5198"/>
        <v>0</v>
      </c>
      <c r="L2244" s="31">
        <f t="shared" si="5199"/>
        <v>0</v>
      </c>
      <c r="M2244" s="31">
        <f t="shared" si="5161"/>
        <v>381</v>
      </c>
      <c r="N2244" s="31">
        <f t="shared" si="5162"/>
        <v>381</v>
      </c>
      <c r="O2244" s="31">
        <f t="shared" si="5163"/>
        <v>381</v>
      </c>
      <c r="P2244" s="31">
        <f t="shared" si="5200"/>
        <v>0</v>
      </c>
      <c r="Q2244" s="31">
        <f t="shared" si="5201"/>
        <v>0</v>
      </c>
      <c r="R2244" s="31">
        <f t="shared" si="5202"/>
        <v>0</v>
      </c>
      <c r="S2244" s="31">
        <f t="shared" si="5203"/>
        <v>0</v>
      </c>
      <c r="T2244" s="31">
        <f t="shared" si="5204"/>
        <v>0</v>
      </c>
      <c r="U2244" s="31">
        <f t="shared" si="5205"/>
        <v>0</v>
      </c>
      <c r="V2244" s="31">
        <f t="shared" si="5206"/>
        <v>0</v>
      </c>
      <c r="W2244" s="31">
        <f t="shared" si="5207"/>
        <v>0</v>
      </c>
      <c r="X2244" s="31">
        <f t="shared" si="5208"/>
        <v>0</v>
      </c>
      <c r="Y2244" s="31">
        <f t="shared" si="5209"/>
        <v>0</v>
      </c>
      <c r="Z2244" s="31">
        <f t="shared" si="5210"/>
        <v>0</v>
      </c>
      <c r="AA2244" s="31">
        <f t="shared" si="5211"/>
        <v>0</v>
      </c>
      <c r="AB2244" s="31">
        <f t="shared" si="5212"/>
        <v>0</v>
      </c>
      <c r="AC2244" s="31">
        <f t="shared" si="5125"/>
        <v>381</v>
      </c>
      <c r="AD2244" s="31">
        <f t="shared" si="5126"/>
        <v>381</v>
      </c>
      <c r="AE2244" s="31">
        <f t="shared" si="5127"/>
        <v>381</v>
      </c>
      <c r="AF2244" s="31">
        <f t="shared" si="5213"/>
        <v>0</v>
      </c>
      <c r="AG2244" s="31">
        <f t="shared" si="5128"/>
        <v>381</v>
      </c>
      <c r="AH2244" s="31">
        <f t="shared" si="5129"/>
        <v>381</v>
      </c>
      <c r="AI2244" s="31">
        <f t="shared" si="5130"/>
        <v>381</v>
      </c>
      <c r="AJ2244" s="31">
        <f t="shared" si="5214"/>
        <v>0</v>
      </c>
      <c r="AK2244" s="31">
        <f t="shared" si="5215"/>
        <v>0</v>
      </c>
      <c r="AL2244" s="31">
        <f t="shared" si="5216"/>
        <v>0</v>
      </c>
      <c r="AM2244" s="31">
        <f t="shared" si="5217"/>
        <v>0</v>
      </c>
      <c r="AN2244" s="31">
        <f t="shared" si="5218"/>
        <v>0</v>
      </c>
      <c r="AO2244" s="31">
        <f t="shared" si="5219"/>
        <v>0</v>
      </c>
      <c r="AP2244" s="31">
        <f t="shared" si="5220"/>
        <v>0</v>
      </c>
      <c r="AQ2244" s="31">
        <f t="shared" si="5221"/>
        <v>0</v>
      </c>
      <c r="AR2244" s="31">
        <f t="shared" si="5222"/>
        <v>0</v>
      </c>
      <c r="AS2244" s="31">
        <f t="shared" si="5122"/>
        <v>381</v>
      </c>
      <c r="AT2244" s="31">
        <f t="shared" si="5123"/>
        <v>381</v>
      </c>
      <c r="AU2244" s="31">
        <f t="shared" si="5124"/>
        <v>381</v>
      </c>
      <c r="AV2244" s="31">
        <f t="shared" si="5223"/>
        <v>0</v>
      </c>
      <c r="AW2244" s="32"/>
      <c r="AX2244" s="32"/>
      <c r="AY2244" s="1"/>
      <c r="AZ2244" s="1"/>
      <c r="BA2244" s="1"/>
      <c r="BB2244" s="1"/>
      <c r="BC2244" s="1"/>
      <c r="BD2244" s="1"/>
      <c r="BE2244" s="1"/>
    </row>
    <row r="2245" ht="31.5">
      <c r="A2245" s="29" t="s">
        <v>926</v>
      </c>
      <c r="B2245" s="29" t="s">
        <v>63</v>
      </c>
      <c r="C2245" s="29" t="s">
        <v>144</v>
      </c>
      <c r="D2245" s="29" t="s">
        <v>146</v>
      </c>
      <c r="E2245" s="36"/>
      <c r="F2245" s="30" t="s">
        <v>147</v>
      </c>
      <c r="G2245" s="31">
        <f t="shared" si="5194"/>
        <v>381</v>
      </c>
      <c r="H2245" s="31">
        <f t="shared" si="5195"/>
        <v>381</v>
      </c>
      <c r="I2245" s="31">
        <f t="shared" si="5196"/>
        <v>381</v>
      </c>
      <c r="J2245" s="31">
        <f t="shared" si="5197"/>
        <v>0</v>
      </c>
      <c r="K2245" s="31">
        <f t="shared" si="5198"/>
        <v>0</v>
      </c>
      <c r="L2245" s="31">
        <f t="shared" si="5199"/>
        <v>0</v>
      </c>
      <c r="M2245" s="31">
        <f t="shared" si="5161"/>
        <v>381</v>
      </c>
      <c r="N2245" s="31">
        <f t="shared" si="5162"/>
        <v>381</v>
      </c>
      <c r="O2245" s="31">
        <f t="shared" si="5163"/>
        <v>381</v>
      </c>
      <c r="P2245" s="31">
        <f t="shared" si="5200"/>
        <v>0</v>
      </c>
      <c r="Q2245" s="31">
        <f t="shared" si="5201"/>
        <v>0</v>
      </c>
      <c r="R2245" s="31">
        <f t="shared" si="5202"/>
        <v>0</v>
      </c>
      <c r="S2245" s="31">
        <f t="shared" si="5203"/>
        <v>0</v>
      </c>
      <c r="T2245" s="31">
        <f t="shared" si="5204"/>
        <v>0</v>
      </c>
      <c r="U2245" s="31">
        <f t="shared" si="5205"/>
        <v>0</v>
      </c>
      <c r="V2245" s="31">
        <f t="shared" si="5206"/>
        <v>0</v>
      </c>
      <c r="W2245" s="31">
        <f t="shared" si="5207"/>
        <v>0</v>
      </c>
      <c r="X2245" s="31">
        <f t="shared" si="5208"/>
        <v>0</v>
      </c>
      <c r="Y2245" s="31">
        <f t="shared" si="5209"/>
        <v>0</v>
      </c>
      <c r="Z2245" s="31">
        <f t="shared" si="5210"/>
        <v>0</v>
      </c>
      <c r="AA2245" s="31">
        <f t="shared" si="5211"/>
        <v>0</v>
      </c>
      <c r="AB2245" s="31">
        <f t="shared" si="5212"/>
        <v>0</v>
      </c>
      <c r="AC2245" s="31">
        <f t="shared" si="5125"/>
        <v>381</v>
      </c>
      <c r="AD2245" s="31">
        <f t="shared" si="5126"/>
        <v>381</v>
      </c>
      <c r="AE2245" s="31">
        <f t="shared" si="5127"/>
        <v>381</v>
      </c>
      <c r="AF2245" s="31">
        <f t="shared" si="5213"/>
        <v>0</v>
      </c>
      <c r="AG2245" s="31">
        <f t="shared" si="5128"/>
        <v>381</v>
      </c>
      <c r="AH2245" s="31">
        <f t="shared" si="5129"/>
        <v>381</v>
      </c>
      <c r="AI2245" s="31">
        <f t="shared" si="5130"/>
        <v>381</v>
      </c>
      <c r="AJ2245" s="31">
        <f t="shared" si="5214"/>
        <v>0</v>
      </c>
      <c r="AK2245" s="31">
        <f t="shared" si="5215"/>
        <v>0</v>
      </c>
      <c r="AL2245" s="31">
        <f t="shared" si="5216"/>
        <v>0</v>
      </c>
      <c r="AM2245" s="31">
        <f t="shared" si="5217"/>
        <v>0</v>
      </c>
      <c r="AN2245" s="31">
        <f t="shared" si="5218"/>
        <v>0</v>
      </c>
      <c r="AO2245" s="31">
        <f t="shared" si="5219"/>
        <v>0</v>
      </c>
      <c r="AP2245" s="31">
        <f t="shared" si="5220"/>
        <v>0</v>
      </c>
      <c r="AQ2245" s="31">
        <f t="shared" si="5221"/>
        <v>0</v>
      </c>
      <c r="AR2245" s="31">
        <f t="shared" si="5222"/>
        <v>0</v>
      </c>
      <c r="AS2245" s="31">
        <f t="shared" si="5122"/>
        <v>381</v>
      </c>
      <c r="AT2245" s="31">
        <f t="shared" si="5123"/>
        <v>381</v>
      </c>
      <c r="AU2245" s="31">
        <f t="shared" si="5124"/>
        <v>381</v>
      </c>
      <c r="AV2245" s="31">
        <f t="shared" si="5223"/>
        <v>0</v>
      </c>
      <c r="AW2245" s="32"/>
      <c r="AX2245" s="32"/>
      <c r="AY2245" s="1"/>
      <c r="AZ2245" s="1"/>
      <c r="BA2245" s="1"/>
      <c r="BB2245" s="1"/>
      <c r="BC2245" s="1"/>
      <c r="BD2245" s="1"/>
      <c r="BE2245" s="1"/>
    </row>
    <row r="2246" ht="31.5">
      <c r="A2246" s="29" t="s">
        <v>926</v>
      </c>
      <c r="B2246" s="29" t="s">
        <v>63</v>
      </c>
      <c r="C2246" s="29" t="s">
        <v>144</v>
      </c>
      <c r="D2246" s="29" t="s">
        <v>146</v>
      </c>
      <c r="E2246" s="29" t="s">
        <v>39</v>
      </c>
      <c r="F2246" s="30" t="s">
        <v>40</v>
      </c>
      <c r="G2246" s="31">
        <v>381</v>
      </c>
      <c r="H2246" s="31">
        <v>381</v>
      </c>
      <c r="I2246" s="31">
        <v>381</v>
      </c>
      <c r="J2246" s="31"/>
      <c r="K2246" s="31"/>
      <c r="L2246" s="31"/>
      <c r="M2246" s="31">
        <f t="shared" si="5161"/>
        <v>381</v>
      </c>
      <c r="N2246" s="31">
        <f t="shared" si="5162"/>
        <v>381</v>
      </c>
      <c r="O2246" s="31">
        <f t="shared" si="5163"/>
        <v>381</v>
      </c>
      <c r="P2246" s="31"/>
      <c r="Q2246" s="31"/>
      <c r="R2246" s="31"/>
      <c r="S2246" s="31"/>
      <c r="T2246" s="31"/>
      <c r="U2246" s="31"/>
      <c r="V2246" s="31"/>
      <c r="W2246" s="31"/>
      <c r="X2246" s="31"/>
      <c r="Y2246" s="31"/>
      <c r="Z2246" s="31"/>
      <c r="AA2246" s="31"/>
      <c r="AB2246" s="31"/>
      <c r="AC2246" s="31">
        <f t="shared" si="5125"/>
        <v>381</v>
      </c>
      <c r="AD2246" s="31">
        <f t="shared" si="5126"/>
        <v>381</v>
      </c>
      <c r="AE2246" s="31">
        <f t="shared" si="5127"/>
        <v>381</v>
      </c>
      <c r="AF2246" s="31"/>
      <c r="AG2246" s="31">
        <f t="shared" si="5128"/>
        <v>381</v>
      </c>
      <c r="AH2246" s="31">
        <f t="shared" si="5129"/>
        <v>381</v>
      </c>
      <c r="AI2246" s="31">
        <f t="shared" si="5130"/>
        <v>381</v>
      </c>
      <c r="AJ2246" s="31"/>
      <c r="AK2246" s="31"/>
      <c r="AL2246" s="31"/>
      <c r="AM2246" s="31"/>
      <c r="AN2246" s="31"/>
      <c r="AO2246" s="31"/>
      <c r="AP2246" s="31"/>
      <c r="AQ2246" s="31"/>
      <c r="AR2246" s="31"/>
      <c r="AS2246" s="31">
        <f t="shared" si="5122"/>
        <v>381</v>
      </c>
      <c r="AT2246" s="31">
        <f t="shared" si="5123"/>
        <v>381</v>
      </c>
      <c r="AU2246" s="31">
        <f t="shared" si="5124"/>
        <v>381</v>
      </c>
      <c r="AV2246" s="31"/>
      <c r="AW2246" s="32"/>
      <c r="AX2246" s="32"/>
      <c r="AY2246" s="1"/>
      <c r="AZ2246" s="1"/>
      <c r="BA2246" s="1"/>
      <c r="BB2246" s="1"/>
      <c r="BC2246" s="1"/>
      <c r="BD2246" s="1"/>
      <c r="BE2246" s="1"/>
    </row>
    <row r="2247" s="19" customFormat="1" ht="31.5">
      <c r="A2247" s="20" t="s">
        <v>931</v>
      </c>
      <c r="B2247" s="20"/>
      <c r="C2247" s="20"/>
      <c r="D2247" s="20"/>
      <c r="E2247" s="20"/>
      <c r="F2247" s="21" t="s">
        <v>932</v>
      </c>
      <c r="G2247" s="22">
        <f>G2261+G2248+G2254</f>
        <v>125134.90000000001</v>
      </c>
      <c r="H2247" s="22">
        <f>H2261+H2248+H2254</f>
        <v>122079.39999999999</v>
      </c>
      <c r="I2247" s="22">
        <f>I2261+I2248+I2254</f>
        <v>122079.39999999999</v>
      </c>
      <c r="J2247" s="22">
        <f>J2261+J2248+J2254</f>
        <v>0</v>
      </c>
      <c r="K2247" s="22">
        <f>K2261+K2248+K2254</f>
        <v>0</v>
      </c>
      <c r="L2247" s="22">
        <f>L2261+L2248+L2254</f>
        <v>0</v>
      </c>
      <c r="M2247" s="22">
        <f t="shared" si="5161"/>
        <v>125134.90000000001</v>
      </c>
      <c r="N2247" s="22">
        <f t="shared" si="5162"/>
        <v>122079.39999999999</v>
      </c>
      <c r="O2247" s="22">
        <f t="shared" si="5163"/>
        <v>122079.39999999999</v>
      </c>
      <c r="P2247" s="22">
        <f>P2261+P2248+P2254</f>
        <v>0</v>
      </c>
      <c r="Q2247" s="22">
        <f>Q2261+Q2248+Q2254</f>
        <v>0</v>
      </c>
      <c r="R2247" s="22">
        <f>R2261+R2248+R2254</f>
        <v>0</v>
      </c>
      <c r="S2247" s="22">
        <f>S2261+S2248+S2254</f>
        <v>-2222.9000000000001</v>
      </c>
      <c r="T2247" s="22">
        <f>T2261+T2248+T2254</f>
        <v>0</v>
      </c>
      <c r="U2247" s="22">
        <f>U2261+U2248+U2254</f>
        <v>0</v>
      </c>
      <c r="V2247" s="22">
        <f>V2261+V2248+V2254</f>
        <v>0</v>
      </c>
      <c r="W2247" s="22">
        <f>W2261+W2248+W2254</f>
        <v>2222.9000000000001</v>
      </c>
      <c r="X2247" s="22">
        <f>X2261+X2248+X2254</f>
        <v>0</v>
      </c>
      <c r="Y2247" s="22">
        <f>Y2261+Y2248+Y2254</f>
        <v>0</v>
      </c>
      <c r="Z2247" s="22">
        <f>Z2261+Z2248+Z2254</f>
        <v>0</v>
      </c>
      <c r="AA2247" s="22">
        <f>AA2261+AA2248+AA2254</f>
        <v>0</v>
      </c>
      <c r="AB2247" s="22">
        <f>AB2261+AB2248+AB2254</f>
        <v>0</v>
      </c>
      <c r="AC2247" s="22">
        <f t="shared" si="5125"/>
        <v>122912.00000000001</v>
      </c>
      <c r="AD2247" s="22">
        <f t="shared" si="5126"/>
        <v>124302.29999999999</v>
      </c>
      <c r="AE2247" s="22">
        <f t="shared" si="5127"/>
        <v>122079.39999999999</v>
      </c>
      <c r="AF2247" s="22">
        <f>AF2261+AF2248+AF2254</f>
        <v>0</v>
      </c>
      <c r="AG2247" s="22">
        <f t="shared" si="5128"/>
        <v>122912.00000000001</v>
      </c>
      <c r="AH2247" s="22">
        <f t="shared" si="5129"/>
        <v>124302.29999999999</v>
      </c>
      <c r="AI2247" s="22">
        <f t="shared" si="5130"/>
        <v>122079.39999999999</v>
      </c>
      <c r="AJ2247" s="22">
        <f>AJ2261+AJ2248+AJ2254</f>
        <v>0</v>
      </c>
      <c r="AK2247" s="22">
        <f>AK2261+AK2248+AK2254</f>
        <v>0</v>
      </c>
      <c r="AL2247" s="22">
        <f>AL2261+AL2248+AL2254</f>
        <v>5667.6380000000008</v>
      </c>
      <c r="AM2247" s="22">
        <f>AM2261+AM2248+AM2254</f>
        <v>0</v>
      </c>
      <c r="AN2247" s="22">
        <f>AN2261+AN2248+AN2254</f>
        <v>0</v>
      </c>
      <c r="AO2247" s="22">
        <f>AO2261+AO2248+AO2254</f>
        <v>160</v>
      </c>
      <c r="AP2247" s="22">
        <f>AP2261+AP2248+AP2254</f>
        <v>0</v>
      </c>
      <c r="AQ2247" s="22">
        <f>AQ2261+AQ2248+AQ2254</f>
        <v>0</v>
      </c>
      <c r="AR2247" s="22">
        <f>AR2261+AR2248+AR2254</f>
        <v>0</v>
      </c>
      <c r="AS2247" s="22">
        <f t="shared" si="5122"/>
        <v>128579.63800000002</v>
      </c>
      <c r="AT2247" s="22">
        <f t="shared" si="5123"/>
        <v>124462.29999999999</v>
      </c>
      <c r="AU2247" s="22">
        <f t="shared" si="5124"/>
        <v>122079.39999999999</v>
      </c>
      <c r="AV2247" s="22">
        <f>AV2261+AV2248+AV2254</f>
        <v>0</v>
      </c>
      <c r="AW2247" s="23"/>
      <c r="AX2247" s="23"/>
      <c r="AY2247" s="19"/>
      <c r="AZ2247" s="19"/>
      <c r="BA2247" s="19"/>
      <c r="BB2247" s="19"/>
      <c r="BC2247" s="19"/>
      <c r="BD2247" s="19"/>
      <c r="BE2247" s="19"/>
    </row>
    <row r="2248" s="19" customFormat="1">
      <c r="A2248" s="20" t="s">
        <v>931</v>
      </c>
      <c r="B2248" s="20" t="s">
        <v>27</v>
      </c>
      <c r="C2248" s="20"/>
      <c r="D2248" s="20"/>
      <c r="E2248" s="20"/>
      <c r="F2248" s="21" t="s">
        <v>28</v>
      </c>
      <c r="G2248" s="22">
        <f t="shared" ref="G2248:G2263" si="5224">G2249</f>
        <v>61.5</v>
      </c>
      <c r="H2248" s="22">
        <f t="shared" ref="H2248:H2263" si="5225">H2249</f>
        <v>61.5</v>
      </c>
      <c r="I2248" s="22">
        <f t="shared" ref="I2248:I2263" si="5226">I2249</f>
        <v>61.5</v>
      </c>
      <c r="J2248" s="22">
        <f t="shared" ref="J2248:J2263" si="5227">J2249</f>
        <v>0</v>
      </c>
      <c r="K2248" s="22">
        <f t="shared" ref="K2248:K2263" si="5228">K2249</f>
        <v>0</v>
      </c>
      <c r="L2248" s="22">
        <f t="shared" ref="L2248:L2263" si="5229">L2249</f>
        <v>0</v>
      </c>
      <c r="M2248" s="22">
        <f t="shared" si="5161"/>
        <v>61.5</v>
      </c>
      <c r="N2248" s="22">
        <f t="shared" si="5162"/>
        <v>61.5</v>
      </c>
      <c r="O2248" s="22">
        <f t="shared" si="5163"/>
        <v>61.5</v>
      </c>
      <c r="P2248" s="22">
        <f t="shared" ref="P2248:P2263" si="5230">P2249</f>
        <v>0</v>
      </c>
      <c r="Q2248" s="22">
        <f t="shared" ref="Q2248:Q2263" si="5231">Q2249</f>
        <v>0</v>
      </c>
      <c r="R2248" s="22">
        <f t="shared" ref="R2248:R2263" si="5232">R2249</f>
        <v>0</v>
      </c>
      <c r="S2248" s="22">
        <f t="shared" ref="S2248:S2263" si="5233">S2249</f>
        <v>0</v>
      </c>
      <c r="T2248" s="22">
        <f t="shared" ref="T2248:T2263" si="5234">T2249</f>
        <v>0</v>
      </c>
      <c r="U2248" s="22">
        <f t="shared" ref="U2248:U2263" si="5235">U2249</f>
        <v>0</v>
      </c>
      <c r="V2248" s="22">
        <f t="shared" ref="V2248:V2263" si="5236">V2249</f>
        <v>0</v>
      </c>
      <c r="W2248" s="22">
        <f t="shared" ref="W2248:W2263" si="5237">W2249</f>
        <v>0</v>
      </c>
      <c r="X2248" s="22">
        <f t="shared" ref="X2248:X2263" si="5238">X2249</f>
        <v>0</v>
      </c>
      <c r="Y2248" s="22">
        <f t="shared" ref="Y2248:Y2263" si="5239">Y2249</f>
        <v>0</v>
      </c>
      <c r="Z2248" s="22">
        <f t="shared" ref="Z2248:Z2263" si="5240">Z2249</f>
        <v>0</v>
      </c>
      <c r="AA2248" s="22">
        <f t="shared" ref="AA2248:AA2263" si="5241">AA2249</f>
        <v>0</v>
      </c>
      <c r="AB2248" s="22">
        <f t="shared" ref="AB2248:AB2263" si="5242">AB2249</f>
        <v>0</v>
      </c>
      <c r="AC2248" s="22">
        <f t="shared" si="5125"/>
        <v>61.5</v>
      </c>
      <c r="AD2248" s="22">
        <f t="shared" si="5126"/>
        <v>61.5</v>
      </c>
      <c r="AE2248" s="22">
        <f t="shared" si="5127"/>
        <v>61.5</v>
      </c>
      <c r="AF2248" s="22">
        <f t="shared" ref="AF2248:AF2263" si="5243">AF2249</f>
        <v>0</v>
      </c>
      <c r="AG2248" s="22">
        <f t="shared" si="5128"/>
        <v>61.5</v>
      </c>
      <c r="AH2248" s="22">
        <f t="shared" si="5129"/>
        <v>61.5</v>
      </c>
      <c r="AI2248" s="22">
        <f t="shared" si="5130"/>
        <v>61.5</v>
      </c>
      <c r="AJ2248" s="22">
        <f t="shared" ref="AJ2248:AJ2263" si="5244">AJ2249</f>
        <v>0</v>
      </c>
      <c r="AK2248" s="22">
        <f t="shared" ref="AK2248:AK2263" si="5245">AK2249</f>
        <v>0</v>
      </c>
      <c r="AL2248" s="22">
        <f t="shared" ref="AL2248:AL2263" si="5246">AL2249</f>
        <v>0</v>
      </c>
      <c r="AM2248" s="22">
        <f t="shared" ref="AM2248:AM2263" si="5247">AM2249</f>
        <v>0</v>
      </c>
      <c r="AN2248" s="22">
        <f t="shared" ref="AN2248:AN2263" si="5248">AN2249</f>
        <v>0</v>
      </c>
      <c r="AO2248" s="22">
        <f t="shared" ref="AO2248:AO2263" si="5249">AO2249</f>
        <v>0</v>
      </c>
      <c r="AP2248" s="22">
        <f t="shared" ref="AP2248:AP2263" si="5250">AP2249</f>
        <v>0</v>
      </c>
      <c r="AQ2248" s="22">
        <f t="shared" ref="AQ2248:AQ2263" si="5251">AQ2249</f>
        <v>0</v>
      </c>
      <c r="AR2248" s="22">
        <f t="shared" ref="AR2248:AR2263" si="5252">AR2249</f>
        <v>0</v>
      </c>
      <c r="AS2248" s="22">
        <f t="shared" si="5122"/>
        <v>61.5</v>
      </c>
      <c r="AT2248" s="22">
        <f t="shared" si="5123"/>
        <v>61.5</v>
      </c>
      <c r="AU2248" s="22">
        <f t="shared" si="5124"/>
        <v>61.5</v>
      </c>
      <c r="AV2248" s="22">
        <f t="shared" ref="AV2248:AV2263" si="5253">AV2249</f>
        <v>0</v>
      </c>
      <c r="AW2248" s="23"/>
      <c r="AX2248" s="23"/>
      <c r="AY2248" s="19"/>
      <c r="AZ2248" s="19"/>
      <c r="BA2248" s="19"/>
      <c r="BB2248" s="19"/>
      <c r="BC2248" s="19"/>
      <c r="BD2248" s="19"/>
      <c r="BE2248" s="19"/>
    </row>
    <row r="2249" s="24" customFormat="1">
      <c r="A2249" s="25" t="s">
        <v>931</v>
      </c>
      <c r="B2249" s="25" t="s">
        <v>27</v>
      </c>
      <c r="C2249" s="25" t="s">
        <v>29</v>
      </c>
      <c r="D2249" s="25"/>
      <c r="E2249" s="25"/>
      <c r="F2249" s="26" t="s">
        <v>30</v>
      </c>
      <c r="G2249" s="27">
        <f t="shared" si="5224"/>
        <v>61.5</v>
      </c>
      <c r="H2249" s="27">
        <f t="shared" si="5225"/>
        <v>61.5</v>
      </c>
      <c r="I2249" s="27">
        <f t="shared" si="5226"/>
        <v>61.5</v>
      </c>
      <c r="J2249" s="27">
        <f t="shared" si="5227"/>
        <v>0</v>
      </c>
      <c r="K2249" s="27">
        <f t="shared" si="5228"/>
        <v>0</v>
      </c>
      <c r="L2249" s="27">
        <f t="shared" si="5229"/>
        <v>0</v>
      </c>
      <c r="M2249" s="27">
        <f t="shared" si="5161"/>
        <v>61.5</v>
      </c>
      <c r="N2249" s="27">
        <f t="shared" si="5162"/>
        <v>61.5</v>
      </c>
      <c r="O2249" s="27">
        <f t="shared" si="5163"/>
        <v>61.5</v>
      </c>
      <c r="P2249" s="27">
        <f t="shared" si="5230"/>
        <v>0</v>
      </c>
      <c r="Q2249" s="27">
        <f t="shared" si="5231"/>
        <v>0</v>
      </c>
      <c r="R2249" s="27">
        <f t="shared" si="5232"/>
        <v>0</v>
      </c>
      <c r="S2249" s="27">
        <f t="shared" si="5233"/>
        <v>0</v>
      </c>
      <c r="T2249" s="27">
        <f t="shared" si="5234"/>
        <v>0</v>
      </c>
      <c r="U2249" s="27">
        <f t="shared" si="5235"/>
        <v>0</v>
      </c>
      <c r="V2249" s="27">
        <f t="shared" si="5236"/>
        <v>0</v>
      </c>
      <c r="W2249" s="27">
        <f t="shared" si="5237"/>
        <v>0</v>
      </c>
      <c r="X2249" s="27">
        <f t="shared" si="5238"/>
        <v>0</v>
      </c>
      <c r="Y2249" s="27">
        <f t="shared" si="5239"/>
        <v>0</v>
      </c>
      <c r="Z2249" s="27">
        <f t="shared" si="5240"/>
        <v>0</v>
      </c>
      <c r="AA2249" s="27">
        <f t="shared" si="5241"/>
        <v>0</v>
      </c>
      <c r="AB2249" s="27">
        <f t="shared" si="5242"/>
        <v>0</v>
      </c>
      <c r="AC2249" s="27">
        <f t="shared" si="5125"/>
        <v>61.5</v>
      </c>
      <c r="AD2249" s="27">
        <f t="shared" si="5126"/>
        <v>61.5</v>
      </c>
      <c r="AE2249" s="27">
        <f t="shared" si="5127"/>
        <v>61.5</v>
      </c>
      <c r="AF2249" s="27">
        <f t="shared" si="5243"/>
        <v>0</v>
      </c>
      <c r="AG2249" s="27">
        <f t="shared" si="5128"/>
        <v>61.5</v>
      </c>
      <c r="AH2249" s="27">
        <f t="shared" si="5129"/>
        <v>61.5</v>
      </c>
      <c r="AI2249" s="27">
        <f t="shared" si="5130"/>
        <v>61.5</v>
      </c>
      <c r="AJ2249" s="27">
        <f t="shared" si="5244"/>
        <v>0</v>
      </c>
      <c r="AK2249" s="27">
        <f t="shared" si="5245"/>
        <v>0</v>
      </c>
      <c r="AL2249" s="27">
        <f t="shared" si="5246"/>
        <v>0</v>
      </c>
      <c r="AM2249" s="27">
        <f t="shared" si="5247"/>
        <v>0</v>
      </c>
      <c r="AN2249" s="27">
        <f t="shared" si="5248"/>
        <v>0</v>
      </c>
      <c r="AO2249" s="27">
        <f t="shared" si="5249"/>
        <v>0</v>
      </c>
      <c r="AP2249" s="27">
        <f t="shared" si="5250"/>
        <v>0</v>
      </c>
      <c r="AQ2249" s="27">
        <f t="shared" si="5251"/>
        <v>0</v>
      </c>
      <c r="AR2249" s="27">
        <f t="shared" si="5252"/>
        <v>0</v>
      </c>
      <c r="AS2249" s="27">
        <f t="shared" si="5122"/>
        <v>61.5</v>
      </c>
      <c r="AT2249" s="27">
        <f t="shared" si="5123"/>
        <v>61.5</v>
      </c>
      <c r="AU2249" s="27">
        <f t="shared" si="5124"/>
        <v>61.5</v>
      </c>
      <c r="AV2249" s="27">
        <f t="shared" si="5253"/>
        <v>0</v>
      </c>
      <c r="AW2249" s="28"/>
      <c r="AX2249" s="28"/>
      <c r="AY2249" s="24"/>
      <c r="AZ2249" s="24"/>
      <c r="BA2249" s="24"/>
      <c r="BB2249" s="24"/>
      <c r="BC2249" s="24"/>
      <c r="BD2249" s="24"/>
      <c r="BE2249" s="24"/>
    </row>
    <row r="2250" ht="31.5">
      <c r="A2250" s="29" t="s">
        <v>931</v>
      </c>
      <c r="B2250" s="29" t="s">
        <v>27</v>
      </c>
      <c r="C2250" s="29" t="s">
        <v>29</v>
      </c>
      <c r="D2250" s="29" t="s">
        <v>55</v>
      </c>
      <c r="E2250" s="36"/>
      <c r="F2250" s="30" t="s">
        <v>56</v>
      </c>
      <c r="G2250" s="31">
        <f t="shared" si="5224"/>
        <v>61.5</v>
      </c>
      <c r="H2250" s="31">
        <f t="shared" si="5225"/>
        <v>61.5</v>
      </c>
      <c r="I2250" s="31">
        <f t="shared" si="5226"/>
        <v>61.5</v>
      </c>
      <c r="J2250" s="31">
        <f t="shared" si="5227"/>
        <v>0</v>
      </c>
      <c r="K2250" s="31">
        <f t="shared" si="5228"/>
        <v>0</v>
      </c>
      <c r="L2250" s="31">
        <f t="shared" si="5229"/>
        <v>0</v>
      </c>
      <c r="M2250" s="31">
        <f t="shared" si="5161"/>
        <v>61.5</v>
      </c>
      <c r="N2250" s="31">
        <f t="shared" si="5162"/>
        <v>61.5</v>
      </c>
      <c r="O2250" s="31">
        <f t="shared" si="5163"/>
        <v>61.5</v>
      </c>
      <c r="P2250" s="31">
        <f t="shared" si="5230"/>
        <v>0</v>
      </c>
      <c r="Q2250" s="31">
        <f t="shared" si="5231"/>
        <v>0</v>
      </c>
      <c r="R2250" s="31">
        <f t="shared" si="5232"/>
        <v>0</v>
      </c>
      <c r="S2250" s="31">
        <f t="shared" si="5233"/>
        <v>0</v>
      </c>
      <c r="T2250" s="31">
        <f t="shared" si="5234"/>
        <v>0</v>
      </c>
      <c r="U2250" s="31">
        <f t="shared" si="5235"/>
        <v>0</v>
      </c>
      <c r="V2250" s="31">
        <f t="shared" si="5236"/>
        <v>0</v>
      </c>
      <c r="W2250" s="31">
        <f t="shared" si="5237"/>
        <v>0</v>
      </c>
      <c r="X2250" s="31">
        <f t="shared" si="5238"/>
        <v>0</v>
      </c>
      <c r="Y2250" s="31">
        <f t="shared" si="5239"/>
        <v>0</v>
      </c>
      <c r="Z2250" s="31">
        <f t="shared" si="5240"/>
        <v>0</v>
      </c>
      <c r="AA2250" s="31">
        <f t="shared" si="5241"/>
        <v>0</v>
      </c>
      <c r="AB2250" s="31">
        <f t="shared" si="5242"/>
        <v>0</v>
      </c>
      <c r="AC2250" s="31">
        <f t="shared" si="5125"/>
        <v>61.5</v>
      </c>
      <c r="AD2250" s="31">
        <f t="shared" si="5126"/>
        <v>61.5</v>
      </c>
      <c r="AE2250" s="31">
        <f t="shared" si="5127"/>
        <v>61.5</v>
      </c>
      <c r="AF2250" s="31">
        <f t="shared" si="5243"/>
        <v>0</v>
      </c>
      <c r="AG2250" s="31">
        <f t="shared" si="5128"/>
        <v>61.5</v>
      </c>
      <c r="AH2250" s="31">
        <f t="shared" si="5129"/>
        <v>61.5</v>
      </c>
      <c r="AI2250" s="31">
        <f t="shared" si="5130"/>
        <v>61.5</v>
      </c>
      <c r="AJ2250" s="31">
        <f t="shared" si="5244"/>
        <v>0</v>
      </c>
      <c r="AK2250" s="31">
        <f t="shared" si="5245"/>
        <v>0</v>
      </c>
      <c r="AL2250" s="31">
        <f t="shared" si="5246"/>
        <v>0</v>
      </c>
      <c r="AM2250" s="31">
        <f t="shared" si="5247"/>
        <v>0</v>
      </c>
      <c r="AN2250" s="31">
        <f t="shared" si="5248"/>
        <v>0</v>
      </c>
      <c r="AO2250" s="31">
        <f t="shared" si="5249"/>
        <v>0</v>
      </c>
      <c r="AP2250" s="31">
        <f t="shared" si="5250"/>
        <v>0</v>
      </c>
      <c r="AQ2250" s="31">
        <f t="shared" si="5251"/>
        <v>0</v>
      </c>
      <c r="AR2250" s="31">
        <f t="shared" si="5252"/>
        <v>0</v>
      </c>
      <c r="AS2250" s="31">
        <f t="shared" si="5122"/>
        <v>61.5</v>
      </c>
      <c r="AT2250" s="31">
        <f t="shared" si="5123"/>
        <v>61.5</v>
      </c>
      <c r="AU2250" s="31">
        <f t="shared" si="5124"/>
        <v>61.5</v>
      </c>
      <c r="AV2250" s="31">
        <f t="shared" si="5253"/>
        <v>0</v>
      </c>
      <c r="AW2250" s="32"/>
      <c r="AX2250" s="32"/>
      <c r="AY2250" s="1"/>
      <c r="AZ2250" s="1"/>
      <c r="BA2250" s="1"/>
      <c r="BB2250" s="1"/>
      <c r="BC2250" s="1"/>
      <c r="BD2250" s="1"/>
      <c r="BE2250" s="1"/>
    </row>
    <row r="2251">
      <c r="A2251" s="29" t="s">
        <v>931</v>
      </c>
      <c r="B2251" s="29" t="s">
        <v>27</v>
      </c>
      <c r="C2251" s="29" t="s">
        <v>29</v>
      </c>
      <c r="D2251" s="29" t="s">
        <v>57</v>
      </c>
      <c r="E2251" s="36"/>
      <c r="F2251" s="30" t="s">
        <v>58</v>
      </c>
      <c r="G2251" s="31">
        <f t="shared" si="5224"/>
        <v>61.5</v>
      </c>
      <c r="H2251" s="31">
        <f t="shared" si="5225"/>
        <v>61.5</v>
      </c>
      <c r="I2251" s="31">
        <f t="shared" si="5226"/>
        <v>61.5</v>
      </c>
      <c r="J2251" s="31">
        <f t="shared" si="5227"/>
        <v>0</v>
      </c>
      <c r="K2251" s="31">
        <f t="shared" si="5228"/>
        <v>0</v>
      </c>
      <c r="L2251" s="31">
        <f t="shared" si="5229"/>
        <v>0</v>
      </c>
      <c r="M2251" s="31">
        <f t="shared" si="5161"/>
        <v>61.5</v>
      </c>
      <c r="N2251" s="31">
        <f t="shared" si="5162"/>
        <v>61.5</v>
      </c>
      <c r="O2251" s="31">
        <f t="shared" si="5163"/>
        <v>61.5</v>
      </c>
      <c r="P2251" s="31">
        <f t="shared" si="5230"/>
        <v>0</v>
      </c>
      <c r="Q2251" s="31">
        <f t="shared" si="5231"/>
        <v>0</v>
      </c>
      <c r="R2251" s="31">
        <f t="shared" si="5232"/>
        <v>0</v>
      </c>
      <c r="S2251" s="31">
        <f t="shared" si="5233"/>
        <v>0</v>
      </c>
      <c r="T2251" s="31">
        <f t="shared" si="5234"/>
        <v>0</v>
      </c>
      <c r="U2251" s="31">
        <f t="shared" si="5235"/>
        <v>0</v>
      </c>
      <c r="V2251" s="31">
        <f t="shared" si="5236"/>
        <v>0</v>
      </c>
      <c r="W2251" s="31">
        <f t="shared" si="5237"/>
        <v>0</v>
      </c>
      <c r="X2251" s="31">
        <f t="shared" si="5238"/>
        <v>0</v>
      </c>
      <c r="Y2251" s="31">
        <f t="shared" si="5239"/>
        <v>0</v>
      </c>
      <c r="Z2251" s="31">
        <f t="shared" si="5240"/>
        <v>0</v>
      </c>
      <c r="AA2251" s="31">
        <f t="shared" si="5241"/>
        <v>0</v>
      </c>
      <c r="AB2251" s="31">
        <f t="shared" si="5242"/>
        <v>0</v>
      </c>
      <c r="AC2251" s="31">
        <f t="shared" si="5125"/>
        <v>61.5</v>
      </c>
      <c r="AD2251" s="31">
        <f t="shared" si="5126"/>
        <v>61.5</v>
      </c>
      <c r="AE2251" s="31">
        <f t="shared" si="5127"/>
        <v>61.5</v>
      </c>
      <c r="AF2251" s="31">
        <f t="shared" si="5243"/>
        <v>0</v>
      </c>
      <c r="AG2251" s="31">
        <f t="shared" si="5128"/>
        <v>61.5</v>
      </c>
      <c r="AH2251" s="31">
        <f t="shared" si="5129"/>
        <v>61.5</v>
      </c>
      <c r="AI2251" s="31">
        <f t="shared" si="5130"/>
        <v>61.5</v>
      </c>
      <c r="AJ2251" s="31">
        <f t="shared" si="5244"/>
        <v>0</v>
      </c>
      <c r="AK2251" s="31">
        <f t="shared" si="5245"/>
        <v>0</v>
      </c>
      <c r="AL2251" s="31">
        <f t="shared" si="5246"/>
        <v>0</v>
      </c>
      <c r="AM2251" s="31">
        <f t="shared" si="5247"/>
        <v>0</v>
      </c>
      <c r="AN2251" s="31">
        <f t="shared" si="5248"/>
        <v>0</v>
      </c>
      <c r="AO2251" s="31">
        <f t="shared" si="5249"/>
        <v>0</v>
      </c>
      <c r="AP2251" s="31">
        <f t="shared" si="5250"/>
        <v>0</v>
      </c>
      <c r="AQ2251" s="31">
        <f t="shared" si="5251"/>
        <v>0</v>
      </c>
      <c r="AR2251" s="31">
        <f t="shared" si="5252"/>
        <v>0</v>
      </c>
      <c r="AS2251" s="31">
        <f t="shared" si="5122"/>
        <v>61.5</v>
      </c>
      <c r="AT2251" s="31">
        <f t="shared" si="5123"/>
        <v>61.5</v>
      </c>
      <c r="AU2251" s="31">
        <f t="shared" si="5124"/>
        <v>61.5</v>
      </c>
      <c r="AV2251" s="31">
        <f t="shared" si="5253"/>
        <v>0</v>
      </c>
      <c r="AW2251" s="32"/>
      <c r="AX2251" s="32"/>
      <c r="AY2251" s="1"/>
      <c r="AZ2251" s="1"/>
      <c r="BA2251" s="1"/>
      <c r="BB2251" s="1"/>
      <c r="BC2251" s="1"/>
      <c r="BD2251" s="1"/>
      <c r="BE2251" s="1"/>
    </row>
    <row r="2252" ht="47.25">
      <c r="A2252" s="29" t="s">
        <v>931</v>
      </c>
      <c r="B2252" s="29" t="s">
        <v>27</v>
      </c>
      <c r="C2252" s="29" t="s">
        <v>29</v>
      </c>
      <c r="D2252" s="29" t="s">
        <v>933</v>
      </c>
      <c r="E2252" s="36"/>
      <c r="F2252" s="30" t="s">
        <v>934</v>
      </c>
      <c r="G2252" s="31">
        <f t="shared" si="5224"/>
        <v>61.5</v>
      </c>
      <c r="H2252" s="31">
        <f t="shared" si="5225"/>
        <v>61.5</v>
      </c>
      <c r="I2252" s="31">
        <f t="shared" si="5226"/>
        <v>61.5</v>
      </c>
      <c r="J2252" s="31">
        <f t="shared" si="5227"/>
        <v>0</v>
      </c>
      <c r="K2252" s="31">
        <f t="shared" si="5228"/>
        <v>0</v>
      </c>
      <c r="L2252" s="31">
        <f t="shared" si="5229"/>
        <v>0</v>
      </c>
      <c r="M2252" s="31">
        <f t="shared" si="5161"/>
        <v>61.5</v>
      </c>
      <c r="N2252" s="31">
        <f t="shared" si="5162"/>
        <v>61.5</v>
      </c>
      <c r="O2252" s="31">
        <f t="shared" si="5163"/>
        <v>61.5</v>
      </c>
      <c r="P2252" s="31">
        <f t="shared" si="5230"/>
        <v>0</v>
      </c>
      <c r="Q2252" s="31">
        <f t="shared" si="5231"/>
        <v>0</v>
      </c>
      <c r="R2252" s="31">
        <f t="shared" si="5232"/>
        <v>0</v>
      </c>
      <c r="S2252" s="31">
        <f t="shared" si="5233"/>
        <v>0</v>
      </c>
      <c r="T2252" s="31">
        <f t="shared" si="5234"/>
        <v>0</v>
      </c>
      <c r="U2252" s="31">
        <f t="shared" si="5235"/>
        <v>0</v>
      </c>
      <c r="V2252" s="31">
        <f t="shared" si="5236"/>
        <v>0</v>
      </c>
      <c r="W2252" s="31">
        <f t="shared" si="5237"/>
        <v>0</v>
      </c>
      <c r="X2252" s="31">
        <f t="shared" si="5238"/>
        <v>0</v>
      </c>
      <c r="Y2252" s="31">
        <f t="shared" si="5239"/>
        <v>0</v>
      </c>
      <c r="Z2252" s="31">
        <f t="shared" si="5240"/>
        <v>0</v>
      </c>
      <c r="AA2252" s="31">
        <f t="shared" si="5241"/>
        <v>0</v>
      </c>
      <c r="AB2252" s="31">
        <f t="shared" si="5242"/>
        <v>0</v>
      </c>
      <c r="AC2252" s="31">
        <f t="shared" si="5125"/>
        <v>61.5</v>
      </c>
      <c r="AD2252" s="31">
        <f t="shared" si="5126"/>
        <v>61.5</v>
      </c>
      <c r="AE2252" s="31">
        <f t="shared" si="5127"/>
        <v>61.5</v>
      </c>
      <c r="AF2252" s="31">
        <f t="shared" si="5243"/>
        <v>0</v>
      </c>
      <c r="AG2252" s="31">
        <f t="shared" si="5128"/>
        <v>61.5</v>
      </c>
      <c r="AH2252" s="31">
        <f t="shared" si="5129"/>
        <v>61.5</v>
      </c>
      <c r="AI2252" s="31">
        <f t="shared" si="5130"/>
        <v>61.5</v>
      </c>
      <c r="AJ2252" s="31">
        <f t="shared" si="5244"/>
        <v>0</v>
      </c>
      <c r="AK2252" s="31">
        <f t="shared" si="5245"/>
        <v>0</v>
      </c>
      <c r="AL2252" s="31">
        <f t="shared" si="5246"/>
        <v>0</v>
      </c>
      <c r="AM2252" s="31">
        <f t="shared" si="5247"/>
        <v>0</v>
      </c>
      <c r="AN2252" s="31">
        <f t="shared" si="5248"/>
        <v>0</v>
      </c>
      <c r="AO2252" s="31">
        <f t="shared" si="5249"/>
        <v>0</v>
      </c>
      <c r="AP2252" s="31">
        <f t="shared" si="5250"/>
        <v>0</v>
      </c>
      <c r="AQ2252" s="31">
        <f t="shared" si="5251"/>
        <v>0</v>
      </c>
      <c r="AR2252" s="31">
        <f t="shared" si="5252"/>
        <v>0</v>
      </c>
      <c r="AS2252" s="31">
        <f t="shared" si="5122"/>
        <v>61.5</v>
      </c>
      <c r="AT2252" s="31">
        <f t="shared" si="5123"/>
        <v>61.5</v>
      </c>
      <c r="AU2252" s="31">
        <f t="shared" si="5124"/>
        <v>61.5</v>
      </c>
      <c r="AV2252" s="31">
        <f t="shared" si="5253"/>
        <v>0</v>
      </c>
      <c r="AW2252" s="32"/>
      <c r="AX2252" s="32"/>
      <c r="AY2252" s="1"/>
      <c r="AZ2252" s="1"/>
      <c r="BA2252" s="1"/>
      <c r="BB2252" s="1"/>
      <c r="BC2252" s="1"/>
      <c r="BD2252" s="1"/>
      <c r="BE2252" s="1"/>
    </row>
    <row r="2253" ht="31.5">
      <c r="A2253" s="29" t="s">
        <v>931</v>
      </c>
      <c r="B2253" s="29" t="s">
        <v>27</v>
      </c>
      <c r="C2253" s="29" t="s">
        <v>29</v>
      </c>
      <c r="D2253" s="29" t="s">
        <v>933</v>
      </c>
      <c r="E2253" s="29" t="s">
        <v>39</v>
      </c>
      <c r="F2253" s="30" t="s">
        <v>40</v>
      </c>
      <c r="G2253" s="31">
        <v>61.5</v>
      </c>
      <c r="H2253" s="31">
        <v>61.5</v>
      </c>
      <c r="I2253" s="31">
        <v>61.5</v>
      </c>
      <c r="J2253" s="31"/>
      <c r="K2253" s="31"/>
      <c r="L2253" s="31"/>
      <c r="M2253" s="31">
        <f t="shared" si="5161"/>
        <v>61.5</v>
      </c>
      <c r="N2253" s="31">
        <f t="shared" si="5162"/>
        <v>61.5</v>
      </c>
      <c r="O2253" s="31">
        <f t="shared" si="5163"/>
        <v>61.5</v>
      </c>
      <c r="P2253" s="31"/>
      <c r="Q2253" s="31"/>
      <c r="R2253" s="31"/>
      <c r="S2253" s="31"/>
      <c r="T2253" s="31"/>
      <c r="U2253" s="31"/>
      <c r="V2253" s="31"/>
      <c r="W2253" s="31"/>
      <c r="X2253" s="31"/>
      <c r="Y2253" s="31"/>
      <c r="Z2253" s="31"/>
      <c r="AA2253" s="31"/>
      <c r="AB2253" s="31"/>
      <c r="AC2253" s="31">
        <f t="shared" si="5125"/>
        <v>61.5</v>
      </c>
      <c r="AD2253" s="31">
        <f t="shared" si="5126"/>
        <v>61.5</v>
      </c>
      <c r="AE2253" s="31">
        <f t="shared" si="5127"/>
        <v>61.5</v>
      </c>
      <c r="AF2253" s="31"/>
      <c r="AG2253" s="31">
        <f t="shared" si="5128"/>
        <v>61.5</v>
      </c>
      <c r="AH2253" s="31">
        <f t="shared" si="5129"/>
        <v>61.5</v>
      </c>
      <c r="AI2253" s="31">
        <f t="shared" si="5130"/>
        <v>61.5</v>
      </c>
      <c r="AJ2253" s="31"/>
      <c r="AK2253" s="31"/>
      <c r="AL2253" s="31"/>
      <c r="AM2253" s="31"/>
      <c r="AN2253" s="31"/>
      <c r="AO2253" s="31"/>
      <c r="AP2253" s="31"/>
      <c r="AQ2253" s="31"/>
      <c r="AR2253" s="31"/>
      <c r="AS2253" s="31">
        <f t="shared" si="5122"/>
        <v>61.5</v>
      </c>
      <c r="AT2253" s="31">
        <f t="shared" si="5123"/>
        <v>61.5</v>
      </c>
      <c r="AU2253" s="31">
        <f t="shared" si="5124"/>
        <v>61.5</v>
      </c>
      <c r="AV2253" s="31"/>
      <c r="AW2253" s="32"/>
      <c r="AX2253" s="32"/>
      <c r="AY2253" s="1"/>
      <c r="AZ2253" s="1"/>
      <c r="BA2253" s="1"/>
      <c r="BB2253" s="1"/>
      <c r="BC2253" s="1"/>
      <c r="BD2253" s="1"/>
      <c r="BE2253" s="1"/>
    </row>
    <row r="2254" s="19" customFormat="1" ht="31.5">
      <c r="A2254" s="20" t="s">
        <v>931</v>
      </c>
      <c r="B2254" s="20" t="s">
        <v>63</v>
      </c>
      <c r="C2254" s="20"/>
      <c r="D2254" s="20"/>
      <c r="E2254" s="34"/>
      <c r="F2254" s="21" t="s">
        <v>143</v>
      </c>
      <c r="G2254" s="22">
        <f t="shared" si="5224"/>
        <v>3889.6999999999998</v>
      </c>
      <c r="H2254" s="22">
        <f t="shared" si="5225"/>
        <v>5441.8999999999996</v>
      </c>
      <c r="I2254" s="22">
        <f t="shared" si="5226"/>
        <v>5441.8999999999996</v>
      </c>
      <c r="J2254" s="22">
        <f t="shared" si="5227"/>
        <v>0</v>
      </c>
      <c r="K2254" s="22">
        <f t="shared" si="5228"/>
        <v>0</v>
      </c>
      <c r="L2254" s="22">
        <f t="shared" si="5229"/>
        <v>0</v>
      </c>
      <c r="M2254" s="22">
        <f t="shared" si="5161"/>
        <v>3889.6999999999998</v>
      </c>
      <c r="N2254" s="22">
        <f t="shared" si="5162"/>
        <v>5441.8999999999996</v>
      </c>
      <c r="O2254" s="22">
        <f t="shared" si="5163"/>
        <v>5441.8999999999996</v>
      </c>
      <c r="P2254" s="22">
        <f t="shared" si="5230"/>
        <v>0</v>
      </c>
      <c r="Q2254" s="22">
        <f t="shared" si="5231"/>
        <v>0</v>
      </c>
      <c r="R2254" s="22">
        <f t="shared" si="5232"/>
        <v>0</v>
      </c>
      <c r="S2254" s="22">
        <f t="shared" si="5233"/>
        <v>0</v>
      </c>
      <c r="T2254" s="22">
        <f t="shared" si="5234"/>
        <v>0</v>
      </c>
      <c r="U2254" s="22">
        <f t="shared" si="5235"/>
        <v>0</v>
      </c>
      <c r="V2254" s="22">
        <f t="shared" si="5236"/>
        <v>0</v>
      </c>
      <c r="W2254" s="22">
        <f t="shared" si="5237"/>
        <v>0</v>
      </c>
      <c r="X2254" s="22">
        <f t="shared" si="5238"/>
        <v>0</v>
      </c>
      <c r="Y2254" s="22">
        <f t="shared" si="5239"/>
        <v>0</v>
      </c>
      <c r="Z2254" s="22">
        <f t="shared" si="5240"/>
        <v>0</v>
      </c>
      <c r="AA2254" s="22">
        <f t="shared" si="5241"/>
        <v>0</v>
      </c>
      <c r="AB2254" s="22">
        <f t="shared" si="5242"/>
        <v>0</v>
      </c>
      <c r="AC2254" s="22">
        <f t="shared" si="5125"/>
        <v>3889.6999999999998</v>
      </c>
      <c r="AD2254" s="22">
        <f t="shared" si="5126"/>
        <v>5441.8999999999996</v>
      </c>
      <c r="AE2254" s="22">
        <f t="shared" si="5127"/>
        <v>5441.8999999999996</v>
      </c>
      <c r="AF2254" s="22">
        <f t="shared" si="5243"/>
        <v>0</v>
      </c>
      <c r="AG2254" s="22">
        <f t="shared" si="5128"/>
        <v>3889.6999999999998</v>
      </c>
      <c r="AH2254" s="22">
        <f t="shared" si="5129"/>
        <v>5441.8999999999996</v>
      </c>
      <c r="AI2254" s="22">
        <f t="shared" si="5130"/>
        <v>5441.8999999999996</v>
      </c>
      <c r="AJ2254" s="22">
        <f t="shared" si="5244"/>
        <v>0</v>
      </c>
      <c r="AK2254" s="22">
        <f t="shared" si="5245"/>
        <v>0</v>
      </c>
      <c r="AL2254" s="22">
        <f t="shared" si="5246"/>
        <v>0</v>
      </c>
      <c r="AM2254" s="22">
        <f t="shared" si="5247"/>
        <v>0</v>
      </c>
      <c r="AN2254" s="22">
        <f t="shared" si="5248"/>
        <v>0</v>
      </c>
      <c r="AO2254" s="22">
        <f t="shared" si="5249"/>
        <v>0</v>
      </c>
      <c r="AP2254" s="22">
        <f t="shared" si="5250"/>
        <v>0</v>
      </c>
      <c r="AQ2254" s="22">
        <f t="shared" si="5251"/>
        <v>0</v>
      </c>
      <c r="AR2254" s="22">
        <f t="shared" si="5252"/>
        <v>0</v>
      </c>
      <c r="AS2254" s="22">
        <f t="shared" si="5122"/>
        <v>3889.6999999999998</v>
      </c>
      <c r="AT2254" s="22">
        <f t="shared" si="5123"/>
        <v>5441.8999999999996</v>
      </c>
      <c r="AU2254" s="22">
        <f t="shared" si="5124"/>
        <v>5441.8999999999996</v>
      </c>
      <c r="AV2254" s="22">
        <f t="shared" si="5253"/>
        <v>0</v>
      </c>
      <c r="AW2254" s="23"/>
      <c r="AX2254" s="23"/>
      <c r="AY2254" s="19"/>
      <c r="AZ2254" s="19"/>
      <c r="BA2254" s="19"/>
      <c r="BB2254" s="19"/>
      <c r="BC2254" s="19"/>
      <c r="BD2254" s="19"/>
      <c r="BE2254" s="19"/>
    </row>
    <row r="2255" s="24" customFormat="1">
      <c r="A2255" s="25" t="s">
        <v>931</v>
      </c>
      <c r="B2255" s="25" t="s">
        <v>63</v>
      </c>
      <c r="C2255" s="25" t="s">
        <v>255</v>
      </c>
      <c r="D2255" s="25"/>
      <c r="E2255" s="35"/>
      <c r="F2255" s="26" t="s">
        <v>935</v>
      </c>
      <c r="G2255" s="27">
        <f t="shared" si="5224"/>
        <v>3889.6999999999998</v>
      </c>
      <c r="H2255" s="27">
        <f t="shared" si="5225"/>
        <v>5441.8999999999996</v>
      </c>
      <c r="I2255" s="27">
        <f t="shared" si="5226"/>
        <v>5441.8999999999996</v>
      </c>
      <c r="J2255" s="27">
        <f t="shared" si="5227"/>
        <v>0</v>
      </c>
      <c r="K2255" s="27">
        <f t="shared" si="5228"/>
        <v>0</v>
      </c>
      <c r="L2255" s="27">
        <f t="shared" si="5229"/>
        <v>0</v>
      </c>
      <c r="M2255" s="27">
        <f t="shared" si="5161"/>
        <v>3889.6999999999998</v>
      </c>
      <c r="N2255" s="27">
        <f t="shared" si="5162"/>
        <v>5441.8999999999996</v>
      </c>
      <c r="O2255" s="27">
        <f t="shared" si="5163"/>
        <v>5441.8999999999996</v>
      </c>
      <c r="P2255" s="27">
        <f t="shared" si="5230"/>
        <v>0</v>
      </c>
      <c r="Q2255" s="27">
        <f t="shared" si="5231"/>
        <v>0</v>
      </c>
      <c r="R2255" s="27">
        <f t="shared" si="5232"/>
        <v>0</v>
      </c>
      <c r="S2255" s="27">
        <f t="shared" si="5233"/>
        <v>0</v>
      </c>
      <c r="T2255" s="27">
        <f t="shared" si="5234"/>
        <v>0</v>
      </c>
      <c r="U2255" s="27">
        <f t="shared" si="5235"/>
        <v>0</v>
      </c>
      <c r="V2255" s="27">
        <f t="shared" si="5236"/>
        <v>0</v>
      </c>
      <c r="W2255" s="27">
        <f t="shared" si="5237"/>
        <v>0</v>
      </c>
      <c r="X2255" s="27">
        <f t="shared" si="5238"/>
        <v>0</v>
      </c>
      <c r="Y2255" s="27">
        <f t="shared" si="5239"/>
        <v>0</v>
      </c>
      <c r="Z2255" s="27">
        <f t="shared" si="5240"/>
        <v>0</v>
      </c>
      <c r="AA2255" s="27">
        <f t="shared" si="5241"/>
        <v>0</v>
      </c>
      <c r="AB2255" s="27">
        <f t="shared" si="5242"/>
        <v>0</v>
      </c>
      <c r="AC2255" s="27">
        <f t="shared" si="5125"/>
        <v>3889.6999999999998</v>
      </c>
      <c r="AD2255" s="27">
        <f t="shared" si="5126"/>
        <v>5441.8999999999996</v>
      </c>
      <c r="AE2255" s="27">
        <f t="shared" si="5127"/>
        <v>5441.8999999999996</v>
      </c>
      <c r="AF2255" s="27">
        <f t="shared" si="5243"/>
        <v>0</v>
      </c>
      <c r="AG2255" s="27">
        <f t="shared" si="5128"/>
        <v>3889.6999999999998</v>
      </c>
      <c r="AH2255" s="27">
        <f t="shared" si="5129"/>
        <v>5441.8999999999996</v>
      </c>
      <c r="AI2255" s="27">
        <f t="shared" si="5130"/>
        <v>5441.8999999999996</v>
      </c>
      <c r="AJ2255" s="27">
        <f t="shared" si="5244"/>
        <v>0</v>
      </c>
      <c r="AK2255" s="27">
        <f t="shared" si="5245"/>
        <v>0</v>
      </c>
      <c r="AL2255" s="27">
        <f t="shared" si="5246"/>
        <v>0</v>
      </c>
      <c r="AM2255" s="27">
        <f t="shared" si="5247"/>
        <v>0</v>
      </c>
      <c r="AN2255" s="27">
        <f t="shared" si="5248"/>
        <v>0</v>
      </c>
      <c r="AO2255" s="27">
        <f t="shared" si="5249"/>
        <v>0</v>
      </c>
      <c r="AP2255" s="27">
        <f t="shared" si="5250"/>
        <v>0</v>
      </c>
      <c r="AQ2255" s="27">
        <f t="shared" si="5251"/>
        <v>0</v>
      </c>
      <c r="AR2255" s="27">
        <f t="shared" si="5252"/>
        <v>0</v>
      </c>
      <c r="AS2255" s="27">
        <f t="shared" si="5122"/>
        <v>3889.6999999999998</v>
      </c>
      <c r="AT2255" s="27">
        <f t="shared" si="5123"/>
        <v>5441.8999999999996</v>
      </c>
      <c r="AU2255" s="27">
        <f t="shared" si="5124"/>
        <v>5441.8999999999996</v>
      </c>
      <c r="AV2255" s="27">
        <f t="shared" si="5253"/>
        <v>0</v>
      </c>
      <c r="AW2255" s="28"/>
      <c r="AX2255" s="28"/>
      <c r="AY2255" s="24"/>
      <c r="AZ2255" s="24"/>
      <c r="BA2255" s="24"/>
      <c r="BB2255" s="24"/>
      <c r="BC2255" s="24"/>
      <c r="BD2255" s="24"/>
      <c r="BE2255" s="24"/>
    </row>
    <row r="2256">
      <c r="A2256" s="29" t="s">
        <v>931</v>
      </c>
      <c r="B2256" s="29" t="s">
        <v>63</v>
      </c>
      <c r="C2256" s="29" t="s">
        <v>255</v>
      </c>
      <c r="D2256" s="29" t="s">
        <v>229</v>
      </c>
      <c r="E2256" s="36"/>
      <c r="F2256" s="30" t="s">
        <v>230</v>
      </c>
      <c r="G2256" s="31">
        <f t="shared" si="5224"/>
        <v>3889.6999999999998</v>
      </c>
      <c r="H2256" s="31">
        <f t="shared" si="5225"/>
        <v>5441.8999999999996</v>
      </c>
      <c r="I2256" s="31">
        <f t="shared" si="5226"/>
        <v>5441.8999999999996</v>
      </c>
      <c r="J2256" s="31">
        <f t="shared" si="5227"/>
        <v>0</v>
      </c>
      <c r="K2256" s="31">
        <f t="shared" si="5228"/>
        <v>0</v>
      </c>
      <c r="L2256" s="31">
        <f t="shared" si="5229"/>
        <v>0</v>
      </c>
      <c r="M2256" s="31">
        <f t="shared" si="5161"/>
        <v>3889.6999999999998</v>
      </c>
      <c r="N2256" s="31">
        <f t="shared" si="5162"/>
        <v>5441.8999999999996</v>
      </c>
      <c r="O2256" s="31">
        <f t="shared" si="5163"/>
        <v>5441.8999999999996</v>
      </c>
      <c r="P2256" s="31">
        <f t="shared" si="5230"/>
        <v>0</v>
      </c>
      <c r="Q2256" s="31">
        <f t="shared" si="5231"/>
        <v>0</v>
      </c>
      <c r="R2256" s="31">
        <f t="shared" si="5232"/>
        <v>0</v>
      </c>
      <c r="S2256" s="31">
        <f t="shared" si="5233"/>
        <v>0</v>
      </c>
      <c r="T2256" s="31">
        <f t="shared" si="5234"/>
        <v>0</v>
      </c>
      <c r="U2256" s="31">
        <f t="shared" si="5235"/>
        <v>0</v>
      </c>
      <c r="V2256" s="31">
        <f t="shared" si="5236"/>
        <v>0</v>
      </c>
      <c r="W2256" s="31">
        <f t="shared" si="5237"/>
        <v>0</v>
      </c>
      <c r="X2256" s="31">
        <f t="shared" si="5238"/>
        <v>0</v>
      </c>
      <c r="Y2256" s="31">
        <f t="shared" si="5239"/>
        <v>0</v>
      </c>
      <c r="Z2256" s="31">
        <f t="shared" si="5240"/>
        <v>0</v>
      </c>
      <c r="AA2256" s="31">
        <f t="shared" si="5241"/>
        <v>0</v>
      </c>
      <c r="AB2256" s="31">
        <f t="shared" si="5242"/>
        <v>0</v>
      </c>
      <c r="AC2256" s="31">
        <f t="shared" si="5125"/>
        <v>3889.6999999999998</v>
      </c>
      <c r="AD2256" s="31">
        <f t="shared" si="5126"/>
        <v>5441.8999999999996</v>
      </c>
      <c r="AE2256" s="31">
        <f t="shared" si="5127"/>
        <v>5441.8999999999996</v>
      </c>
      <c r="AF2256" s="31">
        <f t="shared" si="5243"/>
        <v>0</v>
      </c>
      <c r="AG2256" s="31">
        <f t="shared" si="5128"/>
        <v>3889.6999999999998</v>
      </c>
      <c r="AH2256" s="31">
        <f t="shared" si="5129"/>
        <v>5441.8999999999996</v>
      </c>
      <c r="AI2256" s="31">
        <f t="shared" si="5130"/>
        <v>5441.8999999999996</v>
      </c>
      <c r="AJ2256" s="31">
        <f t="shared" si="5244"/>
        <v>0</v>
      </c>
      <c r="AK2256" s="31">
        <f t="shared" si="5245"/>
        <v>0</v>
      </c>
      <c r="AL2256" s="31">
        <f t="shared" si="5246"/>
        <v>0</v>
      </c>
      <c r="AM2256" s="31">
        <f t="shared" si="5247"/>
        <v>0</v>
      </c>
      <c r="AN2256" s="31">
        <f t="shared" si="5248"/>
        <v>0</v>
      </c>
      <c r="AO2256" s="31">
        <f t="shared" si="5249"/>
        <v>0</v>
      </c>
      <c r="AP2256" s="31">
        <f t="shared" si="5250"/>
        <v>0</v>
      </c>
      <c r="AQ2256" s="31">
        <f t="shared" si="5251"/>
        <v>0</v>
      </c>
      <c r="AR2256" s="31">
        <f t="shared" si="5252"/>
        <v>0</v>
      </c>
      <c r="AS2256" s="31">
        <f t="shared" si="5122"/>
        <v>3889.6999999999998</v>
      </c>
      <c r="AT2256" s="31">
        <f t="shared" si="5123"/>
        <v>5441.8999999999996</v>
      </c>
      <c r="AU2256" s="31">
        <f t="shared" si="5124"/>
        <v>5441.8999999999996</v>
      </c>
      <c r="AV2256" s="31">
        <f t="shared" si="5253"/>
        <v>0</v>
      </c>
      <c r="AW2256" s="32"/>
      <c r="AX2256" s="32"/>
      <c r="AY2256" s="1"/>
      <c r="AZ2256" s="1"/>
      <c r="BA2256" s="1"/>
      <c r="BB2256" s="1"/>
      <c r="BC2256" s="1"/>
      <c r="BD2256" s="1"/>
      <c r="BE2256" s="1"/>
    </row>
    <row r="2257" hidden="1">
      <c r="A2257" s="29" t="s">
        <v>931</v>
      </c>
      <c r="B2257" s="29" t="s">
        <v>63</v>
      </c>
      <c r="C2257" s="29" t="s">
        <v>255</v>
      </c>
      <c r="D2257" s="29" t="s">
        <v>231</v>
      </c>
      <c r="E2257" s="36"/>
      <c r="F2257" s="30" t="s">
        <v>34</v>
      </c>
      <c r="G2257" s="31">
        <f t="shared" si="5224"/>
        <v>3889.6999999999998</v>
      </c>
      <c r="H2257" s="31">
        <f t="shared" si="5225"/>
        <v>5441.8999999999996</v>
      </c>
      <c r="I2257" s="31">
        <f t="shared" si="5226"/>
        <v>5441.8999999999996</v>
      </c>
      <c r="J2257" s="31">
        <f t="shared" si="5227"/>
        <v>0</v>
      </c>
      <c r="K2257" s="31">
        <f t="shared" si="5228"/>
        <v>0</v>
      </c>
      <c r="L2257" s="31">
        <f t="shared" si="5229"/>
        <v>0</v>
      </c>
      <c r="M2257" s="31">
        <f t="shared" si="5161"/>
        <v>3889.6999999999998</v>
      </c>
      <c r="N2257" s="31">
        <f t="shared" si="5162"/>
        <v>5441.8999999999996</v>
      </c>
      <c r="O2257" s="31">
        <f t="shared" si="5163"/>
        <v>5441.8999999999996</v>
      </c>
      <c r="P2257" s="31">
        <f t="shared" si="5230"/>
        <v>0</v>
      </c>
      <c r="Q2257" s="31">
        <f t="shared" si="5231"/>
        <v>0</v>
      </c>
      <c r="R2257" s="31">
        <f t="shared" si="5232"/>
        <v>0</v>
      </c>
      <c r="S2257" s="31">
        <f t="shared" si="5233"/>
        <v>0</v>
      </c>
      <c r="T2257" s="31">
        <f t="shared" si="5234"/>
        <v>0</v>
      </c>
      <c r="U2257" s="31">
        <f t="shared" si="5235"/>
        <v>0</v>
      </c>
      <c r="V2257" s="31">
        <f t="shared" si="5236"/>
        <v>0</v>
      </c>
      <c r="W2257" s="31">
        <f t="shared" si="5237"/>
        <v>0</v>
      </c>
      <c r="X2257" s="31">
        <f t="shared" si="5238"/>
        <v>0</v>
      </c>
      <c r="Y2257" s="31">
        <f t="shared" si="5239"/>
        <v>0</v>
      </c>
      <c r="Z2257" s="31">
        <f t="shared" si="5240"/>
        <v>0</v>
      </c>
      <c r="AA2257" s="31">
        <f t="shared" si="5241"/>
        <v>0</v>
      </c>
      <c r="AB2257" s="31">
        <f t="shared" si="5242"/>
        <v>0</v>
      </c>
      <c r="AC2257" s="31">
        <f t="shared" si="5125"/>
        <v>3889.6999999999998</v>
      </c>
      <c r="AD2257" s="31">
        <f t="shared" si="5126"/>
        <v>5441.8999999999996</v>
      </c>
      <c r="AE2257" s="31">
        <f t="shared" si="5127"/>
        <v>5441.8999999999996</v>
      </c>
      <c r="AF2257" s="31">
        <f t="shared" si="5243"/>
        <v>0</v>
      </c>
      <c r="AG2257" s="31">
        <f t="shared" si="5128"/>
        <v>3889.6999999999998</v>
      </c>
      <c r="AH2257" s="31">
        <f t="shared" si="5129"/>
        <v>5441.8999999999996</v>
      </c>
      <c r="AI2257" s="31">
        <f t="shared" si="5130"/>
        <v>5441.8999999999996</v>
      </c>
      <c r="AJ2257" s="31">
        <f t="shared" si="5244"/>
        <v>0</v>
      </c>
      <c r="AK2257" s="31">
        <f t="shared" si="5245"/>
        <v>0</v>
      </c>
      <c r="AL2257" s="31">
        <f t="shared" si="5246"/>
        <v>0</v>
      </c>
      <c r="AM2257" s="31">
        <f t="shared" si="5247"/>
        <v>0</v>
      </c>
      <c r="AN2257" s="31">
        <f t="shared" si="5248"/>
        <v>0</v>
      </c>
      <c r="AO2257" s="31">
        <f t="shared" si="5249"/>
        <v>0</v>
      </c>
      <c r="AP2257" s="31">
        <f t="shared" si="5250"/>
        <v>0</v>
      </c>
      <c r="AQ2257" s="31">
        <f t="shared" si="5251"/>
        <v>0</v>
      </c>
      <c r="AR2257" s="31">
        <f t="shared" si="5252"/>
        <v>0</v>
      </c>
      <c r="AS2257" s="31">
        <f t="shared" si="5122"/>
        <v>3889.6999999999998</v>
      </c>
      <c r="AT2257" s="31">
        <f t="shared" si="5123"/>
        <v>5441.8999999999996</v>
      </c>
      <c r="AU2257" s="31">
        <f t="shared" si="5124"/>
        <v>5441.8999999999996</v>
      </c>
      <c r="AV2257" s="31">
        <f t="shared" si="5253"/>
        <v>0</v>
      </c>
      <c r="AW2257" s="32">
        <v>0</v>
      </c>
      <c r="AX2257" s="32"/>
      <c r="AY2257" s="1" t="s">
        <v>152</v>
      </c>
      <c r="AZ2257" s="1"/>
      <c r="BA2257" s="1"/>
      <c r="BB2257" s="1"/>
      <c r="BC2257" s="1"/>
      <c r="BD2257" s="1"/>
      <c r="BE2257" s="1"/>
    </row>
    <row r="2258" ht="94.5">
      <c r="A2258" s="29" t="s">
        <v>931</v>
      </c>
      <c r="B2258" s="29" t="s">
        <v>63</v>
      </c>
      <c r="C2258" s="29" t="s">
        <v>255</v>
      </c>
      <c r="D2258" s="29" t="s">
        <v>452</v>
      </c>
      <c r="E2258" s="36"/>
      <c r="F2258" s="30" t="s">
        <v>453</v>
      </c>
      <c r="G2258" s="31">
        <f t="shared" si="5224"/>
        <v>3889.6999999999998</v>
      </c>
      <c r="H2258" s="31">
        <f t="shared" si="5225"/>
        <v>5441.8999999999996</v>
      </c>
      <c r="I2258" s="31">
        <f t="shared" si="5226"/>
        <v>5441.8999999999996</v>
      </c>
      <c r="J2258" s="31">
        <f t="shared" si="5227"/>
        <v>0</v>
      </c>
      <c r="K2258" s="31">
        <f t="shared" si="5228"/>
        <v>0</v>
      </c>
      <c r="L2258" s="31">
        <f t="shared" si="5229"/>
        <v>0</v>
      </c>
      <c r="M2258" s="31">
        <f t="shared" si="5161"/>
        <v>3889.6999999999998</v>
      </c>
      <c r="N2258" s="31">
        <f t="shared" si="5162"/>
        <v>5441.8999999999996</v>
      </c>
      <c r="O2258" s="31">
        <f t="shared" si="5163"/>
        <v>5441.8999999999996</v>
      </c>
      <c r="P2258" s="31">
        <f t="shared" si="5230"/>
        <v>0</v>
      </c>
      <c r="Q2258" s="31">
        <f t="shared" si="5231"/>
        <v>0</v>
      </c>
      <c r="R2258" s="31">
        <f t="shared" si="5232"/>
        <v>0</v>
      </c>
      <c r="S2258" s="31">
        <f t="shared" si="5233"/>
        <v>0</v>
      </c>
      <c r="T2258" s="31">
        <f t="shared" si="5234"/>
        <v>0</v>
      </c>
      <c r="U2258" s="31">
        <f t="shared" si="5235"/>
        <v>0</v>
      </c>
      <c r="V2258" s="31">
        <f t="shared" si="5236"/>
        <v>0</v>
      </c>
      <c r="W2258" s="31">
        <f t="shared" si="5237"/>
        <v>0</v>
      </c>
      <c r="X2258" s="31">
        <f t="shared" si="5238"/>
        <v>0</v>
      </c>
      <c r="Y2258" s="31">
        <f t="shared" si="5239"/>
        <v>0</v>
      </c>
      <c r="Z2258" s="31">
        <f t="shared" si="5240"/>
        <v>0</v>
      </c>
      <c r="AA2258" s="31">
        <f t="shared" si="5241"/>
        <v>0</v>
      </c>
      <c r="AB2258" s="31">
        <f t="shared" si="5242"/>
        <v>0</v>
      </c>
      <c r="AC2258" s="31">
        <f t="shared" si="5125"/>
        <v>3889.6999999999998</v>
      </c>
      <c r="AD2258" s="31">
        <f t="shared" si="5126"/>
        <v>5441.8999999999996</v>
      </c>
      <c r="AE2258" s="31">
        <f t="shared" si="5127"/>
        <v>5441.8999999999996</v>
      </c>
      <c r="AF2258" s="31">
        <f t="shared" si="5243"/>
        <v>0</v>
      </c>
      <c r="AG2258" s="31">
        <f t="shared" si="5128"/>
        <v>3889.6999999999998</v>
      </c>
      <c r="AH2258" s="31">
        <f t="shared" si="5129"/>
        <v>5441.8999999999996</v>
      </c>
      <c r="AI2258" s="31">
        <f t="shared" si="5130"/>
        <v>5441.8999999999996</v>
      </c>
      <c r="AJ2258" s="31">
        <f t="shared" si="5244"/>
        <v>0</v>
      </c>
      <c r="AK2258" s="31">
        <f t="shared" si="5245"/>
        <v>0</v>
      </c>
      <c r="AL2258" s="31">
        <f t="shared" si="5246"/>
        <v>0</v>
      </c>
      <c r="AM2258" s="31">
        <f t="shared" si="5247"/>
        <v>0</v>
      </c>
      <c r="AN2258" s="31">
        <f t="shared" si="5248"/>
        <v>0</v>
      </c>
      <c r="AO2258" s="31">
        <f t="shared" si="5249"/>
        <v>0</v>
      </c>
      <c r="AP2258" s="31">
        <f t="shared" si="5250"/>
        <v>0</v>
      </c>
      <c r="AQ2258" s="31">
        <f t="shared" si="5251"/>
        <v>0</v>
      </c>
      <c r="AR2258" s="31">
        <f t="shared" si="5252"/>
        <v>0</v>
      </c>
      <c r="AS2258" s="31">
        <f t="shared" si="5122"/>
        <v>3889.6999999999998</v>
      </c>
      <c r="AT2258" s="31">
        <f t="shared" si="5123"/>
        <v>5441.8999999999996</v>
      </c>
      <c r="AU2258" s="31">
        <f t="shared" si="5124"/>
        <v>5441.8999999999996</v>
      </c>
      <c r="AV2258" s="31">
        <f t="shared" si="5253"/>
        <v>0</v>
      </c>
      <c r="AW2258" s="32"/>
      <c r="AX2258" s="32"/>
      <c r="AY2258" s="1"/>
      <c r="AZ2258" s="1"/>
      <c r="BA2258" s="1"/>
      <c r="BB2258" s="1"/>
      <c r="BC2258" s="1"/>
      <c r="BD2258" s="1"/>
      <c r="BE2258" s="1"/>
    </row>
    <row r="2259" ht="47.25">
      <c r="A2259" s="29" t="s">
        <v>931</v>
      </c>
      <c r="B2259" s="29" t="s">
        <v>63</v>
      </c>
      <c r="C2259" s="29" t="s">
        <v>255</v>
      </c>
      <c r="D2259" s="29" t="s">
        <v>936</v>
      </c>
      <c r="E2259" s="36"/>
      <c r="F2259" s="30" t="s">
        <v>937</v>
      </c>
      <c r="G2259" s="31">
        <f t="shared" si="5224"/>
        <v>3889.6999999999998</v>
      </c>
      <c r="H2259" s="31">
        <f t="shared" si="5225"/>
        <v>5441.8999999999996</v>
      </c>
      <c r="I2259" s="31">
        <f t="shared" si="5226"/>
        <v>5441.8999999999996</v>
      </c>
      <c r="J2259" s="31">
        <f t="shared" si="5227"/>
        <v>0</v>
      </c>
      <c r="K2259" s="31">
        <f t="shared" si="5228"/>
        <v>0</v>
      </c>
      <c r="L2259" s="31">
        <f t="shared" si="5229"/>
        <v>0</v>
      </c>
      <c r="M2259" s="31">
        <f t="shared" si="5161"/>
        <v>3889.6999999999998</v>
      </c>
      <c r="N2259" s="31">
        <f t="shared" si="5162"/>
        <v>5441.8999999999996</v>
      </c>
      <c r="O2259" s="31">
        <f t="shared" si="5163"/>
        <v>5441.8999999999996</v>
      </c>
      <c r="P2259" s="31">
        <f t="shared" si="5230"/>
        <v>0</v>
      </c>
      <c r="Q2259" s="31">
        <f t="shared" si="5231"/>
        <v>0</v>
      </c>
      <c r="R2259" s="31">
        <f t="shared" si="5232"/>
        <v>0</v>
      </c>
      <c r="S2259" s="31">
        <f t="shared" si="5233"/>
        <v>0</v>
      </c>
      <c r="T2259" s="31">
        <f t="shared" si="5234"/>
        <v>0</v>
      </c>
      <c r="U2259" s="31">
        <f t="shared" si="5235"/>
        <v>0</v>
      </c>
      <c r="V2259" s="31">
        <f t="shared" si="5236"/>
        <v>0</v>
      </c>
      <c r="W2259" s="31">
        <f t="shared" si="5237"/>
        <v>0</v>
      </c>
      <c r="X2259" s="31">
        <f t="shared" si="5238"/>
        <v>0</v>
      </c>
      <c r="Y2259" s="31">
        <f t="shared" si="5239"/>
        <v>0</v>
      </c>
      <c r="Z2259" s="31">
        <f t="shared" si="5240"/>
        <v>0</v>
      </c>
      <c r="AA2259" s="31">
        <f t="shared" si="5241"/>
        <v>0</v>
      </c>
      <c r="AB2259" s="31">
        <f t="shared" si="5242"/>
        <v>0</v>
      </c>
      <c r="AC2259" s="31">
        <f t="shared" si="5125"/>
        <v>3889.6999999999998</v>
      </c>
      <c r="AD2259" s="31">
        <f t="shared" si="5126"/>
        <v>5441.8999999999996</v>
      </c>
      <c r="AE2259" s="31">
        <f t="shared" si="5127"/>
        <v>5441.8999999999996</v>
      </c>
      <c r="AF2259" s="31">
        <f t="shared" si="5243"/>
        <v>0</v>
      </c>
      <c r="AG2259" s="31">
        <f t="shared" si="5128"/>
        <v>3889.6999999999998</v>
      </c>
      <c r="AH2259" s="31">
        <f t="shared" si="5129"/>
        <v>5441.8999999999996</v>
      </c>
      <c r="AI2259" s="31">
        <f t="shared" si="5130"/>
        <v>5441.8999999999996</v>
      </c>
      <c r="AJ2259" s="31">
        <f t="shared" si="5244"/>
        <v>0</v>
      </c>
      <c r="AK2259" s="31">
        <f t="shared" si="5245"/>
        <v>0</v>
      </c>
      <c r="AL2259" s="31">
        <f t="shared" si="5246"/>
        <v>0</v>
      </c>
      <c r="AM2259" s="31">
        <f t="shared" si="5247"/>
        <v>0</v>
      </c>
      <c r="AN2259" s="31">
        <f t="shared" si="5248"/>
        <v>0</v>
      </c>
      <c r="AO2259" s="31">
        <f t="shared" si="5249"/>
        <v>0</v>
      </c>
      <c r="AP2259" s="31">
        <f t="shared" si="5250"/>
        <v>0</v>
      </c>
      <c r="AQ2259" s="31">
        <f t="shared" si="5251"/>
        <v>0</v>
      </c>
      <c r="AR2259" s="31">
        <f t="shared" si="5252"/>
        <v>0</v>
      </c>
      <c r="AS2259" s="31">
        <f t="shared" si="5122"/>
        <v>3889.6999999999998</v>
      </c>
      <c r="AT2259" s="31">
        <f t="shared" si="5123"/>
        <v>5441.8999999999996</v>
      </c>
      <c r="AU2259" s="31">
        <f t="shared" si="5124"/>
        <v>5441.8999999999996</v>
      </c>
      <c r="AV2259" s="31">
        <f t="shared" si="5253"/>
        <v>0</v>
      </c>
      <c r="AW2259" s="32"/>
      <c r="AX2259" s="32"/>
      <c r="AY2259" s="1"/>
      <c r="AZ2259" s="1"/>
      <c r="BA2259" s="1"/>
      <c r="BB2259" s="1"/>
      <c r="BC2259" s="1"/>
      <c r="BD2259" s="1"/>
      <c r="BE2259" s="1"/>
    </row>
    <row r="2260" ht="31.5">
      <c r="A2260" s="29" t="s">
        <v>931</v>
      </c>
      <c r="B2260" s="29" t="s">
        <v>63</v>
      </c>
      <c r="C2260" s="29" t="s">
        <v>255</v>
      </c>
      <c r="D2260" s="29" t="s">
        <v>936</v>
      </c>
      <c r="E2260" s="29" t="s">
        <v>39</v>
      </c>
      <c r="F2260" s="30" t="s">
        <v>40</v>
      </c>
      <c r="G2260" s="31">
        <v>3889.6999999999998</v>
      </c>
      <c r="H2260" s="31">
        <v>5441.8999999999996</v>
      </c>
      <c r="I2260" s="31">
        <v>5441.8999999999996</v>
      </c>
      <c r="J2260" s="31"/>
      <c r="K2260" s="31"/>
      <c r="L2260" s="31"/>
      <c r="M2260" s="31">
        <f t="shared" si="5161"/>
        <v>3889.6999999999998</v>
      </c>
      <c r="N2260" s="31">
        <f t="shared" si="5162"/>
        <v>5441.8999999999996</v>
      </c>
      <c r="O2260" s="31">
        <f t="shared" si="5163"/>
        <v>5441.8999999999996</v>
      </c>
      <c r="P2260" s="31"/>
      <c r="Q2260" s="31"/>
      <c r="R2260" s="31"/>
      <c r="S2260" s="31"/>
      <c r="T2260" s="31"/>
      <c r="U2260" s="31"/>
      <c r="V2260" s="31"/>
      <c r="W2260" s="31"/>
      <c r="X2260" s="31"/>
      <c r="Y2260" s="31"/>
      <c r="Z2260" s="31"/>
      <c r="AA2260" s="31"/>
      <c r="AB2260" s="31"/>
      <c r="AC2260" s="31">
        <f t="shared" si="5125"/>
        <v>3889.6999999999998</v>
      </c>
      <c r="AD2260" s="31">
        <f t="shared" si="5126"/>
        <v>5441.8999999999996</v>
      </c>
      <c r="AE2260" s="31">
        <f t="shared" si="5127"/>
        <v>5441.8999999999996</v>
      </c>
      <c r="AF2260" s="31"/>
      <c r="AG2260" s="31">
        <f t="shared" si="5128"/>
        <v>3889.6999999999998</v>
      </c>
      <c r="AH2260" s="31">
        <f t="shared" si="5129"/>
        <v>5441.8999999999996</v>
      </c>
      <c r="AI2260" s="31">
        <f t="shared" si="5130"/>
        <v>5441.8999999999996</v>
      </c>
      <c r="AJ2260" s="31"/>
      <c r="AK2260" s="31"/>
      <c r="AL2260" s="31"/>
      <c r="AM2260" s="31"/>
      <c r="AN2260" s="31"/>
      <c r="AO2260" s="31"/>
      <c r="AP2260" s="31"/>
      <c r="AQ2260" s="31"/>
      <c r="AR2260" s="31"/>
      <c r="AS2260" s="31">
        <f t="shared" si="5122"/>
        <v>3889.6999999999998</v>
      </c>
      <c r="AT2260" s="31">
        <f t="shared" si="5123"/>
        <v>5441.8999999999996</v>
      </c>
      <c r="AU2260" s="31">
        <f t="shared" si="5124"/>
        <v>5441.8999999999996</v>
      </c>
      <c r="AV2260" s="31"/>
      <c r="AW2260" s="32"/>
      <c r="AX2260" s="32"/>
      <c r="AY2260" s="1"/>
      <c r="AZ2260" s="1"/>
      <c r="BA2260" s="1"/>
      <c r="BB2260" s="1"/>
      <c r="BC2260" s="1"/>
      <c r="BD2260" s="1"/>
      <c r="BE2260" s="1"/>
    </row>
    <row r="2261" s="19" customFormat="1">
      <c r="A2261" s="20" t="s">
        <v>931</v>
      </c>
      <c r="B2261" s="20" t="s">
        <v>116</v>
      </c>
      <c r="C2261" s="20"/>
      <c r="D2261" s="20"/>
      <c r="E2261" s="20"/>
      <c r="F2261" s="21" t="s">
        <v>117</v>
      </c>
      <c r="G2261" s="22">
        <f t="shared" si="5224"/>
        <v>121183.70000000001</v>
      </c>
      <c r="H2261" s="22">
        <f t="shared" si="5225"/>
        <v>116576</v>
      </c>
      <c r="I2261" s="22">
        <f t="shared" si="5226"/>
        <v>116576</v>
      </c>
      <c r="J2261" s="22">
        <f t="shared" si="5227"/>
        <v>0</v>
      </c>
      <c r="K2261" s="22">
        <f t="shared" si="5228"/>
        <v>0</v>
      </c>
      <c r="L2261" s="22">
        <f t="shared" si="5229"/>
        <v>0</v>
      </c>
      <c r="M2261" s="22">
        <f t="shared" si="5161"/>
        <v>121183.70000000001</v>
      </c>
      <c r="N2261" s="22">
        <f t="shared" si="5162"/>
        <v>116576</v>
      </c>
      <c r="O2261" s="22">
        <f t="shared" si="5163"/>
        <v>116576</v>
      </c>
      <c r="P2261" s="22">
        <f t="shared" si="5230"/>
        <v>0</v>
      </c>
      <c r="Q2261" s="22">
        <f t="shared" si="5231"/>
        <v>0</v>
      </c>
      <c r="R2261" s="22">
        <f t="shared" si="5232"/>
        <v>0</v>
      </c>
      <c r="S2261" s="22">
        <f t="shared" si="5233"/>
        <v>-2222.9000000000001</v>
      </c>
      <c r="T2261" s="22">
        <f t="shared" si="5234"/>
        <v>0</v>
      </c>
      <c r="U2261" s="22">
        <f t="shared" si="5235"/>
        <v>0</v>
      </c>
      <c r="V2261" s="22">
        <f t="shared" si="5236"/>
        <v>0</v>
      </c>
      <c r="W2261" s="22">
        <f t="shared" si="5237"/>
        <v>2222.9000000000001</v>
      </c>
      <c r="X2261" s="22">
        <f t="shared" si="5238"/>
        <v>0</v>
      </c>
      <c r="Y2261" s="22">
        <f t="shared" si="5239"/>
        <v>0</v>
      </c>
      <c r="Z2261" s="22">
        <f t="shared" si="5240"/>
        <v>0</v>
      </c>
      <c r="AA2261" s="22">
        <f t="shared" si="5241"/>
        <v>0</v>
      </c>
      <c r="AB2261" s="22">
        <f t="shared" si="5242"/>
        <v>0</v>
      </c>
      <c r="AC2261" s="22">
        <f t="shared" si="5125"/>
        <v>118960.80000000002</v>
      </c>
      <c r="AD2261" s="22">
        <f t="shared" si="5126"/>
        <v>118798.89999999999</v>
      </c>
      <c r="AE2261" s="22">
        <f t="shared" si="5127"/>
        <v>116576</v>
      </c>
      <c r="AF2261" s="22">
        <f t="shared" si="5243"/>
        <v>0</v>
      </c>
      <c r="AG2261" s="22">
        <f t="shared" si="5128"/>
        <v>118960.80000000002</v>
      </c>
      <c r="AH2261" s="22">
        <f t="shared" si="5129"/>
        <v>118798.89999999999</v>
      </c>
      <c r="AI2261" s="22">
        <f t="shared" si="5130"/>
        <v>116576</v>
      </c>
      <c r="AJ2261" s="22">
        <f t="shared" si="5244"/>
        <v>0</v>
      </c>
      <c r="AK2261" s="22">
        <f t="shared" si="5245"/>
        <v>0</v>
      </c>
      <c r="AL2261" s="22">
        <f t="shared" si="5246"/>
        <v>5667.6380000000008</v>
      </c>
      <c r="AM2261" s="22">
        <f t="shared" si="5247"/>
        <v>0</v>
      </c>
      <c r="AN2261" s="22">
        <f t="shared" si="5248"/>
        <v>0</v>
      </c>
      <c r="AO2261" s="22">
        <f t="shared" si="5249"/>
        <v>160</v>
      </c>
      <c r="AP2261" s="22">
        <f t="shared" si="5250"/>
        <v>0</v>
      </c>
      <c r="AQ2261" s="22">
        <f t="shared" si="5251"/>
        <v>0</v>
      </c>
      <c r="AR2261" s="22">
        <f t="shared" si="5252"/>
        <v>0</v>
      </c>
      <c r="AS2261" s="22">
        <f t="shared" si="5122"/>
        <v>124628.43800000002</v>
      </c>
      <c r="AT2261" s="22">
        <f t="shared" si="5123"/>
        <v>118958.89999999999</v>
      </c>
      <c r="AU2261" s="22">
        <f t="shared" si="5124"/>
        <v>116576</v>
      </c>
      <c r="AV2261" s="22">
        <f t="shared" si="5253"/>
        <v>0</v>
      </c>
      <c r="AW2261" s="23"/>
      <c r="AX2261" s="23"/>
      <c r="AY2261" s="19"/>
      <c r="AZ2261" s="19"/>
      <c r="BA2261" s="19"/>
      <c r="BB2261" s="19"/>
      <c r="BC2261" s="19"/>
      <c r="BD2261" s="19"/>
      <c r="BE2261" s="19"/>
    </row>
    <row r="2262" s="24" customFormat="1">
      <c r="A2262" s="25" t="s">
        <v>931</v>
      </c>
      <c r="B2262" s="25" t="s">
        <v>116</v>
      </c>
      <c r="C2262" s="25" t="s">
        <v>118</v>
      </c>
      <c r="D2262" s="25"/>
      <c r="E2262" s="25"/>
      <c r="F2262" s="26" t="s">
        <v>119</v>
      </c>
      <c r="G2262" s="27">
        <f t="shared" si="5224"/>
        <v>121183.70000000001</v>
      </c>
      <c r="H2262" s="27">
        <f t="shared" si="5225"/>
        <v>116576</v>
      </c>
      <c r="I2262" s="27">
        <f t="shared" si="5226"/>
        <v>116576</v>
      </c>
      <c r="J2262" s="27">
        <f t="shared" si="5227"/>
        <v>0</v>
      </c>
      <c r="K2262" s="27">
        <f t="shared" si="5228"/>
        <v>0</v>
      </c>
      <c r="L2262" s="27">
        <f t="shared" si="5229"/>
        <v>0</v>
      </c>
      <c r="M2262" s="27">
        <f t="shared" si="5161"/>
        <v>121183.70000000001</v>
      </c>
      <c r="N2262" s="27">
        <f t="shared" si="5162"/>
        <v>116576</v>
      </c>
      <c r="O2262" s="27">
        <f t="shared" si="5163"/>
        <v>116576</v>
      </c>
      <c r="P2262" s="27">
        <f t="shared" si="5230"/>
        <v>0</v>
      </c>
      <c r="Q2262" s="27">
        <f t="shared" si="5231"/>
        <v>0</v>
      </c>
      <c r="R2262" s="27">
        <f t="shared" si="5232"/>
        <v>0</v>
      </c>
      <c r="S2262" s="27">
        <f t="shared" si="5233"/>
        <v>-2222.9000000000001</v>
      </c>
      <c r="T2262" s="27">
        <f t="shared" si="5234"/>
        <v>0</v>
      </c>
      <c r="U2262" s="27">
        <f t="shared" si="5235"/>
        <v>0</v>
      </c>
      <c r="V2262" s="27">
        <f t="shared" si="5236"/>
        <v>0</v>
      </c>
      <c r="W2262" s="27">
        <f t="shared" si="5237"/>
        <v>2222.9000000000001</v>
      </c>
      <c r="X2262" s="27">
        <f t="shared" si="5238"/>
        <v>0</v>
      </c>
      <c r="Y2262" s="27">
        <f t="shared" si="5239"/>
        <v>0</v>
      </c>
      <c r="Z2262" s="27">
        <f t="shared" si="5240"/>
        <v>0</v>
      </c>
      <c r="AA2262" s="27">
        <f t="shared" si="5241"/>
        <v>0</v>
      </c>
      <c r="AB2262" s="27">
        <f t="shared" si="5242"/>
        <v>0</v>
      </c>
      <c r="AC2262" s="27">
        <f t="shared" si="5125"/>
        <v>118960.80000000002</v>
      </c>
      <c r="AD2262" s="27">
        <f t="shared" si="5126"/>
        <v>118798.89999999999</v>
      </c>
      <c r="AE2262" s="27">
        <f t="shared" si="5127"/>
        <v>116576</v>
      </c>
      <c r="AF2262" s="27">
        <f t="shared" si="5243"/>
        <v>0</v>
      </c>
      <c r="AG2262" s="27">
        <f t="shared" si="5128"/>
        <v>118960.80000000002</v>
      </c>
      <c r="AH2262" s="27">
        <f t="shared" si="5129"/>
        <v>118798.89999999999</v>
      </c>
      <c r="AI2262" s="27">
        <f t="shared" si="5130"/>
        <v>116576</v>
      </c>
      <c r="AJ2262" s="27">
        <f t="shared" si="5244"/>
        <v>0</v>
      </c>
      <c r="AK2262" s="27">
        <f t="shared" si="5245"/>
        <v>0</v>
      </c>
      <c r="AL2262" s="27">
        <f t="shared" si="5246"/>
        <v>5667.6380000000008</v>
      </c>
      <c r="AM2262" s="27">
        <f t="shared" si="5247"/>
        <v>0</v>
      </c>
      <c r="AN2262" s="27">
        <f t="shared" si="5248"/>
        <v>0</v>
      </c>
      <c r="AO2262" s="27">
        <f t="shared" si="5249"/>
        <v>160</v>
      </c>
      <c r="AP2262" s="27">
        <f t="shared" si="5250"/>
        <v>0</v>
      </c>
      <c r="AQ2262" s="27">
        <f t="shared" si="5251"/>
        <v>0</v>
      </c>
      <c r="AR2262" s="27">
        <f t="shared" si="5252"/>
        <v>0</v>
      </c>
      <c r="AS2262" s="27">
        <f t="shared" si="5122"/>
        <v>124628.43800000002</v>
      </c>
      <c r="AT2262" s="27">
        <f t="shared" si="5123"/>
        <v>118958.89999999999</v>
      </c>
      <c r="AU2262" s="27">
        <f t="shared" si="5124"/>
        <v>116576</v>
      </c>
      <c r="AV2262" s="27">
        <f t="shared" si="5253"/>
        <v>0</v>
      </c>
      <c r="AW2262" s="28"/>
      <c r="AX2262" s="28"/>
      <c r="AY2262" s="24"/>
      <c r="AZ2262" s="24"/>
      <c r="BA2262" s="24"/>
      <c r="BB2262" s="24"/>
      <c r="BC2262" s="24"/>
      <c r="BD2262" s="24"/>
      <c r="BE2262" s="24"/>
    </row>
    <row r="2263" ht="31.5">
      <c r="A2263" s="29" t="s">
        <v>931</v>
      </c>
      <c r="B2263" s="29" t="s">
        <v>116</v>
      </c>
      <c r="C2263" s="29" t="s">
        <v>118</v>
      </c>
      <c r="D2263" s="29" t="s">
        <v>938</v>
      </c>
      <c r="E2263" s="36"/>
      <c r="F2263" s="30" t="s">
        <v>939</v>
      </c>
      <c r="G2263" s="31">
        <f t="shared" si="5224"/>
        <v>121183.70000000001</v>
      </c>
      <c r="H2263" s="31">
        <f t="shared" si="5225"/>
        <v>116576</v>
      </c>
      <c r="I2263" s="31">
        <f t="shared" si="5226"/>
        <v>116576</v>
      </c>
      <c r="J2263" s="31">
        <f t="shared" si="5227"/>
        <v>0</v>
      </c>
      <c r="K2263" s="31">
        <f t="shared" si="5228"/>
        <v>0</v>
      </c>
      <c r="L2263" s="31">
        <f t="shared" si="5229"/>
        <v>0</v>
      </c>
      <c r="M2263" s="31">
        <f t="shared" si="5161"/>
        <v>121183.70000000001</v>
      </c>
      <c r="N2263" s="31">
        <f t="shared" si="5162"/>
        <v>116576</v>
      </c>
      <c r="O2263" s="31">
        <f t="shared" si="5163"/>
        <v>116576</v>
      </c>
      <c r="P2263" s="31">
        <f t="shared" si="5230"/>
        <v>0</v>
      </c>
      <c r="Q2263" s="31">
        <f t="shared" si="5231"/>
        <v>0</v>
      </c>
      <c r="R2263" s="31">
        <f t="shared" si="5232"/>
        <v>0</v>
      </c>
      <c r="S2263" s="31">
        <f t="shared" si="5233"/>
        <v>-2222.9000000000001</v>
      </c>
      <c r="T2263" s="31">
        <f t="shared" si="5234"/>
        <v>0</v>
      </c>
      <c r="U2263" s="31">
        <f t="shared" si="5235"/>
        <v>0</v>
      </c>
      <c r="V2263" s="31">
        <f t="shared" si="5236"/>
        <v>0</v>
      </c>
      <c r="W2263" s="31">
        <f t="shared" si="5237"/>
        <v>2222.9000000000001</v>
      </c>
      <c r="X2263" s="31">
        <f t="shared" si="5238"/>
        <v>0</v>
      </c>
      <c r="Y2263" s="31">
        <f t="shared" si="5239"/>
        <v>0</v>
      </c>
      <c r="Z2263" s="31">
        <f t="shared" si="5240"/>
        <v>0</v>
      </c>
      <c r="AA2263" s="31">
        <f t="shared" si="5241"/>
        <v>0</v>
      </c>
      <c r="AB2263" s="31">
        <f t="shared" si="5242"/>
        <v>0</v>
      </c>
      <c r="AC2263" s="31">
        <f t="shared" si="5125"/>
        <v>118960.80000000002</v>
      </c>
      <c r="AD2263" s="31">
        <f t="shared" si="5126"/>
        <v>118798.89999999999</v>
      </c>
      <c r="AE2263" s="31">
        <f t="shared" si="5127"/>
        <v>116576</v>
      </c>
      <c r="AF2263" s="31">
        <f t="shared" si="5243"/>
        <v>0</v>
      </c>
      <c r="AG2263" s="31">
        <f t="shared" si="5128"/>
        <v>118960.80000000002</v>
      </c>
      <c r="AH2263" s="31">
        <f t="shared" si="5129"/>
        <v>118798.89999999999</v>
      </c>
      <c r="AI2263" s="31">
        <f t="shared" si="5130"/>
        <v>116576</v>
      </c>
      <c r="AJ2263" s="31">
        <f t="shared" si="5244"/>
        <v>0</v>
      </c>
      <c r="AK2263" s="31">
        <f t="shared" si="5245"/>
        <v>0</v>
      </c>
      <c r="AL2263" s="31">
        <f t="shared" si="5246"/>
        <v>5667.6380000000008</v>
      </c>
      <c r="AM2263" s="31">
        <f t="shared" si="5247"/>
        <v>0</v>
      </c>
      <c r="AN2263" s="31">
        <f t="shared" si="5248"/>
        <v>0</v>
      </c>
      <c r="AO2263" s="31">
        <f t="shared" si="5249"/>
        <v>160</v>
      </c>
      <c r="AP2263" s="31">
        <f t="shared" si="5250"/>
        <v>0</v>
      </c>
      <c r="AQ2263" s="31">
        <f t="shared" si="5251"/>
        <v>0</v>
      </c>
      <c r="AR2263" s="31">
        <f t="shared" si="5252"/>
        <v>0</v>
      </c>
      <c r="AS2263" s="31">
        <f t="shared" si="5122"/>
        <v>124628.43800000002</v>
      </c>
      <c r="AT2263" s="31">
        <f t="shared" si="5123"/>
        <v>118958.89999999999</v>
      </c>
      <c r="AU2263" s="31">
        <f t="shared" si="5124"/>
        <v>116576</v>
      </c>
      <c r="AV2263" s="31">
        <f t="shared" si="5253"/>
        <v>0</v>
      </c>
      <c r="AW2263" s="32"/>
      <c r="AX2263" s="32"/>
      <c r="AY2263" s="1"/>
      <c r="AZ2263" s="1"/>
      <c r="BA2263" s="1"/>
      <c r="BB2263" s="1"/>
      <c r="BC2263" s="1"/>
      <c r="BD2263" s="1"/>
      <c r="BE2263" s="1"/>
    </row>
    <row r="2264">
      <c r="A2264" s="29" t="s">
        <v>931</v>
      </c>
      <c r="B2264" s="29" t="s">
        <v>116</v>
      </c>
      <c r="C2264" s="29" t="s">
        <v>118</v>
      </c>
      <c r="D2264" s="29" t="s">
        <v>940</v>
      </c>
      <c r="E2264" s="36"/>
      <c r="F2264" s="30" t="s">
        <v>34</v>
      </c>
      <c r="G2264" s="31">
        <f>G2265+G2275+G2280</f>
        <v>121183.70000000001</v>
      </c>
      <c r="H2264" s="31">
        <f>H2265+H2275+H2280</f>
        <v>116576</v>
      </c>
      <c r="I2264" s="31">
        <f>I2265+I2275+I2280</f>
        <v>116576</v>
      </c>
      <c r="J2264" s="31">
        <f>J2265+J2275+J2280</f>
        <v>0</v>
      </c>
      <c r="K2264" s="31">
        <f>K2265+K2275+K2280</f>
        <v>0</v>
      </c>
      <c r="L2264" s="31">
        <f>L2265+L2275+L2280</f>
        <v>0</v>
      </c>
      <c r="M2264" s="31">
        <f t="shared" si="5161"/>
        <v>121183.70000000001</v>
      </c>
      <c r="N2264" s="31">
        <f t="shared" si="5162"/>
        <v>116576</v>
      </c>
      <c r="O2264" s="31">
        <f t="shared" si="5163"/>
        <v>116576</v>
      </c>
      <c r="P2264" s="31">
        <f>P2265+P2275+P2280</f>
        <v>0</v>
      </c>
      <c r="Q2264" s="31">
        <f>Q2265+Q2275+Q2280</f>
        <v>0</v>
      </c>
      <c r="R2264" s="31">
        <f>R2265+R2275+R2280</f>
        <v>0</v>
      </c>
      <c r="S2264" s="31">
        <f>S2265+S2275+S2280</f>
        <v>-2222.9000000000001</v>
      </c>
      <c r="T2264" s="31">
        <f>T2265+T2275+T2280</f>
        <v>0</v>
      </c>
      <c r="U2264" s="31">
        <f>U2265+U2275+U2280</f>
        <v>0</v>
      </c>
      <c r="V2264" s="31">
        <f>V2265+V2275+V2280</f>
        <v>0</v>
      </c>
      <c r="W2264" s="31">
        <f>W2265+W2275+W2280</f>
        <v>2222.9000000000001</v>
      </c>
      <c r="X2264" s="31">
        <f>X2265+X2275+X2280</f>
        <v>0</v>
      </c>
      <c r="Y2264" s="31">
        <f>Y2265+Y2275+Y2280</f>
        <v>0</v>
      </c>
      <c r="Z2264" s="31">
        <f>Z2265+Z2275+Z2280</f>
        <v>0</v>
      </c>
      <c r="AA2264" s="31">
        <f>AA2265+AA2275+AA2280</f>
        <v>0</v>
      </c>
      <c r="AB2264" s="31">
        <f>AB2265+AB2275+AB2280</f>
        <v>0</v>
      </c>
      <c r="AC2264" s="31">
        <f t="shared" si="5125"/>
        <v>118960.80000000002</v>
      </c>
      <c r="AD2264" s="31">
        <f t="shared" si="5126"/>
        <v>118798.89999999999</v>
      </c>
      <c r="AE2264" s="31">
        <f t="shared" si="5127"/>
        <v>116576</v>
      </c>
      <c r="AF2264" s="31">
        <f>AF2265+AF2275+AF2280</f>
        <v>0</v>
      </c>
      <c r="AG2264" s="31">
        <f t="shared" si="5128"/>
        <v>118960.80000000002</v>
      </c>
      <c r="AH2264" s="31">
        <f t="shared" si="5129"/>
        <v>118798.89999999999</v>
      </c>
      <c r="AI2264" s="31">
        <f t="shared" si="5130"/>
        <v>116576</v>
      </c>
      <c r="AJ2264" s="31">
        <f>AJ2265+AJ2275+AJ2280</f>
        <v>0</v>
      </c>
      <c r="AK2264" s="31">
        <f>AK2265+AK2275+AK2280</f>
        <v>0</v>
      </c>
      <c r="AL2264" s="31">
        <f>AL2265+AL2275+AL2280</f>
        <v>5667.6380000000008</v>
      </c>
      <c r="AM2264" s="31">
        <f>AM2265+AM2275+AM2280</f>
        <v>0</v>
      </c>
      <c r="AN2264" s="31">
        <f>AN2265+AN2275+AN2280</f>
        <v>0</v>
      </c>
      <c r="AO2264" s="31">
        <f>AO2265+AO2275+AO2280</f>
        <v>160</v>
      </c>
      <c r="AP2264" s="31">
        <f>AP2265+AP2275+AP2280</f>
        <v>0</v>
      </c>
      <c r="AQ2264" s="31">
        <f>AQ2265+AQ2275+AQ2280</f>
        <v>0</v>
      </c>
      <c r="AR2264" s="31">
        <f>AR2265+AR2275+AR2280</f>
        <v>0</v>
      </c>
      <c r="AS2264" s="31">
        <f t="shared" si="5122"/>
        <v>124628.43800000002</v>
      </c>
      <c r="AT2264" s="31">
        <f t="shared" si="5123"/>
        <v>118958.89999999999</v>
      </c>
      <c r="AU2264" s="31">
        <f t="shared" si="5124"/>
        <v>116576</v>
      </c>
      <c r="AV2264" s="31">
        <f>AV2265+AV2275+AV2280</f>
        <v>0</v>
      </c>
      <c r="AW2264" s="32"/>
      <c r="AX2264" s="32"/>
      <c r="AY2264" s="1"/>
      <c r="AZ2264" s="1"/>
      <c r="BA2264" s="1"/>
      <c r="BB2264" s="1"/>
      <c r="BC2264" s="1"/>
      <c r="BD2264" s="1"/>
      <c r="BE2264" s="1"/>
    </row>
    <row r="2265" ht="47.25">
      <c r="A2265" s="29" t="s">
        <v>931</v>
      </c>
      <c r="B2265" s="29" t="s">
        <v>116</v>
      </c>
      <c r="C2265" s="29" t="s">
        <v>118</v>
      </c>
      <c r="D2265" s="29" t="s">
        <v>941</v>
      </c>
      <c r="E2265" s="36"/>
      <c r="F2265" s="30" t="s">
        <v>942</v>
      </c>
      <c r="G2265" s="31">
        <f>G2266+G2270+G2273</f>
        <v>29451.099999999999</v>
      </c>
      <c r="H2265" s="31">
        <f>H2266+H2270+H2273</f>
        <v>28760.799999999999</v>
      </c>
      <c r="I2265" s="31">
        <f>I2266+I2270+I2273</f>
        <v>28760.799999999999</v>
      </c>
      <c r="J2265" s="31">
        <f>J2266+J2270+J2273</f>
        <v>0</v>
      </c>
      <c r="K2265" s="31">
        <f>K2266+K2270+K2273</f>
        <v>0</v>
      </c>
      <c r="L2265" s="31">
        <f>L2266+L2270+L2273</f>
        <v>0</v>
      </c>
      <c r="M2265" s="31">
        <f t="shared" si="5161"/>
        <v>29451.099999999999</v>
      </c>
      <c r="N2265" s="31">
        <f t="shared" si="5162"/>
        <v>28760.799999999999</v>
      </c>
      <c r="O2265" s="31">
        <f t="shared" si="5163"/>
        <v>28760.799999999999</v>
      </c>
      <c r="P2265" s="31">
        <f>P2266+P2270+P2273</f>
        <v>0</v>
      </c>
      <c r="Q2265" s="31">
        <f>Q2266+Q2270+Q2273</f>
        <v>0</v>
      </c>
      <c r="R2265" s="31">
        <f>R2266+R2270+R2273</f>
        <v>0</v>
      </c>
      <c r="S2265" s="31">
        <f>S2266+S2270+S2273</f>
        <v>-249.90000000000001</v>
      </c>
      <c r="T2265" s="31">
        <f>T2266+T2270+T2273</f>
        <v>0</v>
      </c>
      <c r="U2265" s="31">
        <f>U2266+U2270+U2273</f>
        <v>0</v>
      </c>
      <c r="V2265" s="31">
        <f>V2266+V2270+V2273</f>
        <v>0</v>
      </c>
      <c r="W2265" s="31">
        <f>W2266+W2270+W2273</f>
        <v>249.90000000000001</v>
      </c>
      <c r="X2265" s="31">
        <f>X2266+X2270+X2273</f>
        <v>0</v>
      </c>
      <c r="Y2265" s="31">
        <f>Y2266+Y2270+Y2273</f>
        <v>0</v>
      </c>
      <c r="Z2265" s="31">
        <f>Z2266+Z2270+Z2273</f>
        <v>0</v>
      </c>
      <c r="AA2265" s="31">
        <f>AA2266+AA2270+AA2273</f>
        <v>0</v>
      </c>
      <c r="AB2265" s="31">
        <f>AB2266+AB2270+AB2273</f>
        <v>0</v>
      </c>
      <c r="AC2265" s="31">
        <f t="shared" si="5125"/>
        <v>29201.199999999997</v>
      </c>
      <c r="AD2265" s="31">
        <f t="shared" si="5126"/>
        <v>29010.700000000001</v>
      </c>
      <c r="AE2265" s="31">
        <f t="shared" si="5127"/>
        <v>28760.799999999999</v>
      </c>
      <c r="AF2265" s="31">
        <f>AF2266+AF2270+AF2273</f>
        <v>0</v>
      </c>
      <c r="AG2265" s="31">
        <f t="shared" si="5128"/>
        <v>29201.199999999997</v>
      </c>
      <c r="AH2265" s="31">
        <f t="shared" si="5129"/>
        <v>29010.700000000001</v>
      </c>
      <c r="AI2265" s="31">
        <f t="shared" si="5130"/>
        <v>28760.799999999999</v>
      </c>
      <c r="AJ2265" s="31">
        <f>AJ2266+AJ2270+AJ2273</f>
        <v>0</v>
      </c>
      <c r="AK2265" s="31">
        <f>AK2266+AK2270+AK2273</f>
        <v>0</v>
      </c>
      <c r="AL2265" s="31">
        <f>AL2266+AL2270+AL2273</f>
        <v>3185.7610000000004</v>
      </c>
      <c r="AM2265" s="31">
        <f>AM2266+AM2270+AM2273</f>
        <v>0</v>
      </c>
      <c r="AN2265" s="31">
        <f>AN2266+AN2270+AN2273</f>
        <v>0</v>
      </c>
      <c r="AO2265" s="31">
        <f>AO2266+AO2270+AO2273</f>
        <v>160</v>
      </c>
      <c r="AP2265" s="31">
        <f>AP2266+AP2270+AP2273</f>
        <v>0</v>
      </c>
      <c r="AQ2265" s="31">
        <f>AQ2266+AQ2270+AQ2273</f>
        <v>0</v>
      </c>
      <c r="AR2265" s="31">
        <f>AR2266+AR2270+AR2273</f>
        <v>0</v>
      </c>
      <c r="AS2265" s="31">
        <f t="shared" si="5122"/>
        <v>32386.960999999996</v>
      </c>
      <c r="AT2265" s="31">
        <f t="shared" si="5123"/>
        <v>29170.700000000001</v>
      </c>
      <c r="AU2265" s="31">
        <f t="shared" si="5124"/>
        <v>28760.799999999999</v>
      </c>
      <c r="AV2265" s="31">
        <f>AV2266+AV2270+AV2273</f>
        <v>0</v>
      </c>
      <c r="AW2265" s="32"/>
      <c r="AX2265" s="32"/>
      <c r="AY2265" s="1"/>
      <c r="AZ2265" s="1"/>
      <c r="BA2265" s="1"/>
      <c r="BB2265" s="1"/>
      <c r="BC2265" s="1"/>
      <c r="BD2265" s="1"/>
      <c r="BE2265" s="1"/>
    </row>
    <row r="2266" ht="47.25">
      <c r="A2266" s="29" t="s">
        <v>931</v>
      </c>
      <c r="B2266" s="29" t="s">
        <v>116</v>
      </c>
      <c r="C2266" s="29" t="s">
        <v>118</v>
      </c>
      <c r="D2266" s="29" t="s">
        <v>943</v>
      </c>
      <c r="E2266" s="36"/>
      <c r="F2266" s="30" t="s">
        <v>54</v>
      </c>
      <c r="G2266" s="31">
        <f>G2267+G2268+G2269</f>
        <v>19479.399999999998</v>
      </c>
      <c r="H2266" s="31">
        <f>H2267+H2268+H2269</f>
        <v>18789.099999999999</v>
      </c>
      <c r="I2266" s="31">
        <f>I2267+I2268+I2269</f>
        <v>18789.099999999999</v>
      </c>
      <c r="J2266" s="31">
        <f>J2267+J2268+J2269</f>
        <v>0</v>
      </c>
      <c r="K2266" s="31">
        <f>K2267+K2268+K2269</f>
        <v>0</v>
      </c>
      <c r="L2266" s="31">
        <f>L2267+L2268+L2269</f>
        <v>0</v>
      </c>
      <c r="M2266" s="31">
        <f t="shared" si="5161"/>
        <v>19479.399999999998</v>
      </c>
      <c r="N2266" s="31">
        <f t="shared" si="5162"/>
        <v>18789.099999999999</v>
      </c>
      <c r="O2266" s="31">
        <f t="shared" si="5163"/>
        <v>18789.099999999999</v>
      </c>
      <c r="P2266" s="31">
        <f>P2267+P2268+P2269</f>
        <v>0</v>
      </c>
      <c r="Q2266" s="31">
        <f>Q2267+Q2268+Q2269</f>
        <v>0</v>
      </c>
      <c r="R2266" s="31">
        <f>R2267+R2268+R2269</f>
        <v>0</v>
      </c>
      <c r="S2266" s="31">
        <f>S2267+S2268+S2269</f>
        <v>0</v>
      </c>
      <c r="T2266" s="31">
        <f>T2267+T2268+T2269</f>
        <v>0</v>
      </c>
      <c r="U2266" s="31">
        <f>U2267+U2268+U2269</f>
        <v>0</v>
      </c>
      <c r="V2266" s="31">
        <f>V2267+V2268+V2269</f>
        <v>0</v>
      </c>
      <c r="W2266" s="31">
        <f>W2267+W2268+W2269</f>
        <v>0</v>
      </c>
      <c r="X2266" s="31">
        <f>X2267+X2268+X2269</f>
        <v>0</v>
      </c>
      <c r="Y2266" s="31">
        <f>Y2267+Y2268+Y2269</f>
        <v>0</v>
      </c>
      <c r="Z2266" s="31">
        <f>Z2267+Z2268+Z2269</f>
        <v>0</v>
      </c>
      <c r="AA2266" s="31">
        <f>AA2267+AA2268+AA2269</f>
        <v>0</v>
      </c>
      <c r="AB2266" s="31">
        <f>AB2267+AB2268+AB2269</f>
        <v>0</v>
      </c>
      <c r="AC2266" s="31">
        <f t="shared" si="5125"/>
        <v>19479.399999999998</v>
      </c>
      <c r="AD2266" s="31">
        <f t="shared" si="5126"/>
        <v>18789.099999999999</v>
      </c>
      <c r="AE2266" s="31">
        <f t="shared" si="5127"/>
        <v>18789.099999999999</v>
      </c>
      <c r="AF2266" s="31">
        <f>AF2267+AF2268+AF2269</f>
        <v>0</v>
      </c>
      <c r="AG2266" s="31">
        <f t="shared" si="5128"/>
        <v>19479.399999999998</v>
      </c>
      <c r="AH2266" s="31">
        <f t="shared" si="5129"/>
        <v>18789.099999999999</v>
      </c>
      <c r="AI2266" s="31">
        <f t="shared" si="5130"/>
        <v>18789.099999999999</v>
      </c>
      <c r="AJ2266" s="31">
        <f>AJ2267+AJ2268+AJ2269</f>
        <v>0</v>
      </c>
      <c r="AK2266" s="31">
        <f>AK2267+AK2268+AK2269</f>
        <v>0</v>
      </c>
      <c r="AL2266" s="31">
        <f>AL2267+AL2268+AL2269</f>
        <v>1873.787</v>
      </c>
      <c r="AM2266" s="31">
        <f>AM2267+AM2268+AM2269</f>
        <v>0</v>
      </c>
      <c r="AN2266" s="31">
        <f>AN2267+AN2268+AN2269</f>
        <v>0</v>
      </c>
      <c r="AO2266" s="31">
        <f>AO2267+AO2268+AO2269</f>
        <v>160</v>
      </c>
      <c r="AP2266" s="31">
        <f>AP2267+AP2268+AP2269</f>
        <v>0</v>
      </c>
      <c r="AQ2266" s="31">
        <f>AQ2267+AQ2268+AQ2269</f>
        <v>0</v>
      </c>
      <c r="AR2266" s="31">
        <f>AR2267+AR2268+AR2269</f>
        <v>0</v>
      </c>
      <c r="AS2266" s="31">
        <f t="shared" si="5122"/>
        <v>21353.186999999998</v>
      </c>
      <c r="AT2266" s="31">
        <f t="shared" si="5123"/>
        <v>18949.099999999999</v>
      </c>
      <c r="AU2266" s="31">
        <f t="shared" si="5124"/>
        <v>18789.099999999999</v>
      </c>
      <c r="AV2266" s="31">
        <f>AV2267+AV2268+AV2269</f>
        <v>0</v>
      </c>
      <c r="AW2266" s="32"/>
      <c r="AX2266" s="32"/>
      <c r="AY2266" s="1"/>
      <c r="AZ2266" s="1"/>
      <c r="BA2266" s="1"/>
      <c r="BB2266" s="1"/>
      <c r="BC2266" s="1"/>
      <c r="BD2266" s="1"/>
      <c r="BE2266" s="1"/>
    </row>
    <row r="2267" ht="78.75">
      <c r="A2267" s="29" t="s">
        <v>931</v>
      </c>
      <c r="B2267" s="29" t="s">
        <v>116</v>
      </c>
      <c r="C2267" s="29" t="s">
        <v>118</v>
      </c>
      <c r="D2267" s="29" t="s">
        <v>943</v>
      </c>
      <c r="E2267" s="29" t="s">
        <v>51</v>
      </c>
      <c r="F2267" s="30" t="s">
        <v>52</v>
      </c>
      <c r="G2267" s="31">
        <v>16742.599999999999</v>
      </c>
      <c r="H2267" s="31">
        <v>17214.5</v>
      </c>
      <c r="I2267" s="31">
        <v>17214.5</v>
      </c>
      <c r="J2267" s="31"/>
      <c r="K2267" s="31"/>
      <c r="L2267" s="31"/>
      <c r="M2267" s="31">
        <f t="shared" si="5161"/>
        <v>16742.599999999999</v>
      </c>
      <c r="N2267" s="31">
        <f t="shared" si="5162"/>
        <v>17214.5</v>
      </c>
      <c r="O2267" s="31">
        <f t="shared" si="5163"/>
        <v>17214.5</v>
      </c>
      <c r="P2267" s="31"/>
      <c r="Q2267" s="31"/>
      <c r="R2267" s="31"/>
      <c r="S2267" s="31"/>
      <c r="T2267" s="31"/>
      <c r="U2267" s="31"/>
      <c r="V2267" s="31"/>
      <c r="W2267" s="31"/>
      <c r="X2267" s="31"/>
      <c r="Y2267" s="31"/>
      <c r="Z2267" s="31"/>
      <c r="AA2267" s="31"/>
      <c r="AB2267" s="31"/>
      <c r="AC2267" s="31">
        <f t="shared" si="5125"/>
        <v>16742.599999999999</v>
      </c>
      <c r="AD2267" s="31">
        <f t="shared" si="5126"/>
        <v>17214.5</v>
      </c>
      <c r="AE2267" s="31">
        <f t="shared" si="5127"/>
        <v>17214.5</v>
      </c>
      <c r="AF2267" s="31"/>
      <c r="AG2267" s="31">
        <f t="shared" si="5128"/>
        <v>16742.599999999999</v>
      </c>
      <c r="AH2267" s="31">
        <f t="shared" si="5129"/>
        <v>17214.5</v>
      </c>
      <c r="AI2267" s="31">
        <f t="shared" si="5130"/>
        <v>17214.5</v>
      </c>
      <c r="AJ2267" s="31"/>
      <c r="AK2267" s="31"/>
      <c r="AL2267" s="31">
        <f>280.231-236</f>
        <v>44.230999999999995</v>
      </c>
      <c r="AM2267" s="31"/>
      <c r="AN2267" s="31"/>
      <c r="AO2267" s="31"/>
      <c r="AP2267" s="31"/>
      <c r="AQ2267" s="31"/>
      <c r="AR2267" s="31"/>
      <c r="AS2267" s="31">
        <f t="shared" si="5122"/>
        <v>16786.830999999998</v>
      </c>
      <c r="AT2267" s="31">
        <f t="shared" si="5123"/>
        <v>17214.5</v>
      </c>
      <c r="AU2267" s="31">
        <f t="shared" si="5124"/>
        <v>17214.5</v>
      </c>
      <c r="AV2267" s="31"/>
      <c r="AW2267" s="32"/>
      <c r="AX2267" s="32"/>
      <c r="AY2267" s="1"/>
      <c r="AZ2267" s="1"/>
      <c r="BA2267" s="1"/>
      <c r="BB2267" s="1"/>
      <c r="BC2267" s="1"/>
      <c r="BD2267" s="1"/>
      <c r="BE2267" s="1"/>
    </row>
    <row r="2268" ht="31.5">
      <c r="A2268" s="29" t="s">
        <v>931</v>
      </c>
      <c r="B2268" s="29" t="s">
        <v>116</v>
      </c>
      <c r="C2268" s="29" t="s">
        <v>118</v>
      </c>
      <c r="D2268" s="29" t="s">
        <v>943</v>
      </c>
      <c r="E2268" s="29" t="s">
        <v>39</v>
      </c>
      <c r="F2268" s="30" t="s">
        <v>40</v>
      </c>
      <c r="G2268" s="31">
        <v>2732.5</v>
      </c>
      <c r="H2268" s="31">
        <v>1571</v>
      </c>
      <c r="I2268" s="31">
        <v>1571</v>
      </c>
      <c r="J2268" s="31"/>
      <c r="K2268" s="31"/>
      <c r="L2268" s="31"/>
      <c r="M2268" s="31">
        <f t="shared" si="5161"/>
        <v>2732.5</v>
      </c>
      <c r="N2268" s="31">
        <f t="shared" si="5162"/>
        <v>1571</v>
      </c>
      <c r="O2268" s="31">
        <f t="shared" si="5163"/>
        <v>1571</v>
      </c>
      <c r="P2268" s="31"/>
      <c r="Q2268" s="31"/>
      <c r="R2268" s="31"/>
      <c r="S2268" s="31"/>
      <c r="T2268" s="31"/>
      <c r="U2268" s="31"/>
      <c r="V2268" s="31"/>
      <c r="W2268" s="31"/>
      <c r="X2268" s="31"/>
      <c r="Y2268" s="31"/>
      <c r="Z2268" s="31"/>
      <c r="AA2268" s="31"/>
      <c r="AB2268" s="31"/>
      <c r="AC2268" s="31">
        <f t="shared" si="5125"/>
        <v>2732.5</v>
      </c>
      <c r="AD2268" s="31">
        <f t="shared" si="5126"/>
        <v>1571</v>
      </c>
      <c r="AE2268" s="31">
        <f t="shared" si="5127"/>
        <v>1571</v>
      </c>
      <c r="AF2268" s="31"/>
      <c r="AG2268" s="31">
        <f t="shared" si="5128"/>
        <v>2732.5</v>
      </c>
      <c r="AH2268" s="31">
        <f t="shared" si="5129"/>
        <v>1571</v>
      </c>
      <c r="AI2268" s="31">
        <f t="shared" si="5130"/>
        <v>1571</v>
      </c>
      <c r="AJ2268" s="31"/>
      <c r="AK2268" s="31"/>
      <c r="AL2268" s="31">
        <v>1829.556</v>
      </c>
      <c r="AM2268" s="31"/>
      <c r="AN2268" s="31"/>
      <c r="AO2268" s="31">
        <v>160</v>
      </c>
      <c r="AP2268" s="31"/>
      <c r="AQ2268" s="31"/>
      <c r="AR2268" s="31"/>
      <c r="AS2268" s="31">
        <f t="shared" si="5122"/>
        <v>4562.0560000000005</v>
      </c>
      <c r="AT2268" s="31">
        <f t="shared" si="5123"/>
        <v>1731</v>
      </c>
      <c r="AU2268" s="31">
        <f t="shared" si="5124"/>
        <v>1571</v>
      </c>
      <c r="AV2268" s="31"/>
      <c r="AW2268" s="32"/>
      <c r="AX2268" s="32"/>
      <c r="AY2268" s="1"/>
      <c r="AZ2268" s="1"/>
      <c r="BA2268" s="1"/>
      <c r="BB2268" s="1"/>
      <c r="BC2268" s="1"/>
      <c r="BD2268" s="1"/>
      <c r="BE2268" s="1"/>
    </row>
    <row r="2269">
      <c r="A2269" s="29" t="s">
        <v>931</v>
      </c>
      <c r="B2269" s="29" t="s">
        <v>116</v>
      </c>
      <c r="C2269" s="29" t="s">
        <v>118</v>
      </c>
      <c r="D2269" s="29" t="s">
        <v>943</v>
      </c>
      <c r="E2269" s="29" t="s">
        <v>41</v>
      </c>
      <c r="F2269" s="30" t="s">
        <v>42</v>
      </c>
      <c r="G2269" s="31">
        <v>4.2999999999999998</v>
      </c>
      <c r="H2269" s="31">
        <v>3.6000000000000001</v>
      </c>
      <c r="I2269" s="31">
        <v>3.6000000000000001</v>
      </c>
      <c r="J2269" s="31"/>
      <c r="K2269" s="31"/>
      <c r="L2269" s="31"/>
      <c r="M2269" s="31">
        <f t="shared" si="5161"/>
        <v>4.2999999999999998</v>
      </c>
      <c r="N2269" s="31">
        <f t="shared" si="5162"/>
        <v>3.6000000000000001</v>
      </c>
      <c r="O2269" s="31">
        <f t="shared" si="5163"/>
        <v>3.6000000000000001</v>
      </c>
      <c r="P2269" s="31"/>
      <c r="Q2269" s="31"/>
      <c r="R2269" s="31"/>
      <c r="S2269" s="31"/>
      <c r="T2269" s="31"/>
      <c r="U2269" s="31"/>
      <c r="V2269" s="31"/>
      <c r="W2269" s="31"/>
      <c r="X2269" s="31"/>
      <c r="Y2269" s="31"/>
      <c r="Z2269" s="31"/>
      <c r="AA2269" s="31"/>
      <c r="AB2269" s="31"/>
      <c r="AC2269" s="31">
        <f t="shared" si="5125"/>
        <v>4.2999999999999998</v>
      </c>
      <c r="AD2269" s="31">
        <f t="shared" si="5126"/>
        <v>3.6000000000000001</v>
      </c>
      <c r="AE2269" s="31">
        <f t="shared" si="5127"/>
        <v>3.6000000000000001</v>
      </c>
      <c r="AF2269" s="31"/>
      <c r="AG2269" s="31">
        <f t="shared" si="5128"/>
        <v>4.2999999999999998</v>
      </c>
      <c r="AH2269" s="31">
        <f t="shared" si="5129"/>
        <v>3.6000000000000001</v>
      </c>
      <c r="AI2269" s="31">
        <f t="shared" si="5130"/>
        <v>3.6000000000000001</v>
      </c>
      <c r="AJ2269" s="31"/>
      <c r="AK2269" s="31"/>
      <c r="AL2269" s="31"/>
      <c r="AM2269" s="31"/>
      <c r="AN2269" s="31"/>
      <c r="AO2269" s="31"/>
      <c r="AP2269" s="31"/>
      <c r="AQ2269" s="31"/>
      <c r="AR2269" s="31"/>
      <c r="AS2269" s="31">
        <f t="shared" si="5122"/>
        <v>4.2999999999999998</v>
      </c>
      <c r="AT2269" s="31">
        <f t="shared" si="5123"/>
        <v>3.6000000000000001</v>
      </c>
      <c r="AU2269" s="31">
        <f t="shared" si="5124"/>
        <v>3.6000000000000001</v>
      </c>
      <c r="AV2269" s="31"/>
      <c r="AW2269" s="32"/>
      <c r="AX2269" s="32"/>
      <c r="AY2269" s="1"/>
      <c r="AZ2269" s="1"/>
      <c r="BA2269" s="1"/>
      <c r="BB2269" s="1"/>
      <c r="BC2269" s="1"/>
      <c r="BD2269" s="1"/>
      <c r="BE2269" s="1"/>
    </row>
    <row r="2270" ht="31.5">
      <c r="A2270" s="29" t="s">
        <v>931</v>
      </c>
      <c r="B2270" s="29" t="s">
        <v>116</v>
      </c>
      <c r="C2270" s="29" t="s">
        <v>118</v>
      </c>
      <c r="D2270" s="29" t="s">
        <v>944</v>
      </c>
      <c r="E2270" s="36"/>
      <c r="F2270" s="30" t="s">
        <v>945</v>
      </c>
      <c r="G2270" s="31">
        <f>G2271</f>
        <v>9721.7999999999993</v>
      </c>
      <c r="H2270" s="31">
        <f>H2271</f>
        <v>9721.7999999999993</v>
      </c>
      <c r="I2270" s="31">
        <f>I2271</f>
        <v>9721.7999999999993</v>
      </c>
      <c r="J2270" s="31">
        <f>J2271</f>
        <v>0</v>
      </c>
      <c r="K2270" s="31">
        <f>K2271</f>
        <v>0</v>
      </c>
      <c r="L2270" s="31">
        <f>L2271</f>
        <v>0</v>
      </c>
      <c r="M2270" s="31">
        <f t="shared" si="5161"/>
        <v>9721.7999999999993</v>
      </c>
      <c r="N2270" s="31">
        <f t="shared" si="5162"/>
        <v>9721.7999999999993</v>
      </c>
      <c r="O2270" s="31">
        <f t="shared" si="5163"/>
        <v>9721.7999999999993</v>
      </c>
      <c r="P2270" s="31">
        <f>P2271</f>
        <v>0</v>
      </c>
      <c r="Q2270" s="31">
        <f>Q2271</f>
        <v>0</v>
      </c>
      <c r="R2270" s="31">
        <f>R2271</f>
        <v>0</v>
      </c>
      <c r="S2270" s="31">
        <f>S2271</f>
        <v>0</v>
      </c>
      <c r="T2270" s="31">
        <f>T2271</f>
        <v>0</v>
      </c>
      <c r="U2270" s="31">
        <f>U2271</f>
        <v>0</v>
      </c>
      <c r="V2270" s="31">
        <f>V2271</f>
        <v>0</v>
      </c>
      <c r="W2270" s="31">
        <f>W2271</f>
        <v>0</v>
      </c>
      <c r="X2270" s="31">
        <f>X2271</f>
        <v>0</v>
      </c>
      <c r="Y2270" s="31">
        <f>Y2271</f>
        <v>0</v>
      </c>
      <c r="Z2270" s="31">
        <f>Z2271</f>
        <v>0</v>
      </c>
      <c r="AA2270" s="31">
        <f>AA2271</f>
        <v>0</v>
      </c>
      <c r="AB2270" s="31">
        <f>AB2271</f>
        <v>0</v>
      </c>
      <c r="AC2270" s="31">
        <f t="shared" si="5125"/>
        <v>9721.7999999999993</v>
      </c>
      <c r="AD2270" s="31">
        <f t="shared" si="5126"/>
        <v>9721.7999999999993</v>
      </c>
      <c r="AE2270" s="31">
        <f t="shared" si="5127"/>
        <v>9721.7999999999993</v>
      </c>
      <c r="AF2270" s="31">
        <f>AF2271</f>
        <v>0</v>
      </c>
      <c r="AG2270" s="31">
        <f t="shared" si="5128"/>
        <v>9721.7999999999993</v>
      </c>
      <c r="AH2270" s="31">
        <f t="shared" si="5129"/>
        <v>9721.7999999999993</v>
      </c>
      <c r="AI2270" s="31">
        <f t="shared" si="5130"/>
        <v>9721.7999999999993</v>
      </c>
      <c r="AJ2270" s="31">
        <f>AJ2271+AJ2272</f>
        <v>0</v>
      </c>
      <c r="AK2270" s="31">
        <f>AK2271+AK2272</f>
        <v>0</v>
      </c>
      <c r="AL2270" s="31">
        <f>AL2271+AL2272</f>
        <v>1311.9740000000002</v>
      </c>
      <c r="AM2270" s="31">
        <f>AM2271+AM2272</f>
        <v>0</v>
      </c>
      <c r="AN2270" s="31">
        <f>AN2271+AN2272</f>
        <v>0</v>
      </c>
      <c r="AO2270" s="31">
        <f>AO2271+AO2272</f>
        <v>0</v>
      </c>
      <c r="AP2270" s="31">
        <f>AP2271+AP2272</f>
        <v>0</v>
      </c>
      <c r="AQ2270" s="31">
        <f>AQ2271+AQ2272</f>
        <v>0</v>
      </c>
      <c r="AR2270" s="31">
        <f>AR2271+AR2272</f>
        <v>0</v>
      </c>
      <c r="AS2270" s="31">
        <f t="shared" si="5122"/>
        <v>11033.773999999999</v>
      </c>
      <c r="AT2270" s="31">
        <f t="shared" si="5123"/>
        <v>9721.7999999999993</v>
      </c>
      <c r="AU2270" s="31">
        <f t="shared" si="5124"/>
        <v>9721.7999999999993</v>
      </c>
      <c r="AV2270" s="31">
        <f>AV2271+AV2272</f>
        <v>0</v>
      </c>
      <c r="AW2270" s="32"/>
      <c r="AX2270" s="32"/>
      <c r="AY2270" s="1"/>
      <c r="AZ2270" s="1"/>
      <c r="BA2270" s="1"/>
      <c r="BB2270" s="1"/>
      <c r="BC2270" s="1"/>
      <c r="BD2270" s="1"/>
      <c r="BE2270" s="1"/>
    </row>
    <row r="2271" ht="31.5">
      <c r="A2271" s="29" t="s">
        <v>931</v>
      </c>
      <c r="B2271" s="29" t="s">
        <v>116</v>
      </c>
      <c r="C2271" s="29" t="s">
        <v>118</v>
      </c>
      <c r="D2271" s="29" t="s">
        <v>944</v>
      </c>
      <c r="E2271" s="29" t="s">
        <v>39</v>
      </c>
      <c r="F2271" s="30" t="s">
        <v>40</v>
      </c>
      <c r="G2271" s="31">
        <v>9721.7999999999993</v>
      </c>
      <c r="H2271" s="31">
        <v>9721.7999999999993</v>
      </c>
      <c r="I2271" s="31">
        <v>9721.7999999999993</v>
      </c>
      <c r="J2271" s="31"/>
      <c r="K2271" s="31"/>
      <c r="L2271" s="31"/>
      <c r="M2271" s="31">
        <f t="shared" si="5161"/>
        <v>9721.7999999999993</v>
      </c>
      <c r="N2271" s="31">
        <f t="shared" si="5162"/>
        <v>9721.7999999999993</v>
      </c>
      <c r="O2271" s="31">
        <f t="shared" si="5163"/>
        <v>9721.7999999999993</v>
      </c>
      <c r="P2271" s="31"/>
      <c r="Q2271" s="31"/>
      <c r="R2271" s="31"/>
      <c r="S2271" s="31"/>
      <c r="T2271" s="31"/>
      <c r="U2271" s="31"/>
      <c r="V2271" s="31"/>
      <c r="W2271" s="31"/>
      <c r="X2271" s="31"/>
      <c r="Y2271" s="31"/>
      <c r="Z2271" s="31"/>
      <c r="AA2271" s="31"/>
      <c r="AB2271" s="31"/>
      <c r="AC2271" s="31">
        <f t="shared" si="5125"/>
        <v>9721.7999999999993</v>
      </c>
      <c r="AD2271" s="31">
        <f t="shared" si="5126"/>
        <v>9721.7999999999993</v>
      </c>
      <c r="AE2271" s="31">
        <f t="shared" si="5127"/>
        <v>9721.7999999999993</v>
      </c>
      <c r="AF2271" s="31"/>
      <c r="AG2271" s="31">
        <f t="shared" si="5128"/>
        <v>9721.7999999999993</v>
      </c>
      <c r="AH2271" s="31">
        <f t="shared" si="5129"/>
        <v>9721.7999999999993</v>
      </c>
      <c r="AI2271" s="31">
        <f t="shared" si="5130"/>
        <v>9721.7999999999993</v>
      </c>
      <c r="AJ2271" s="31"/>
      <c r="AK2271" s="31"/>
      <c r="AL2271" s="31">
        <f>1150.275-20.301</f>
        <v>1129.9740000000002</v>
      </c>
      <c r="AM2271" s="31"/>
      <c r="AN2271" s="31"/>
      <c r="AO2271" s="31"/>
      <c r="AP2271" s="31"/>
      <c r="AQ2271" s="31"/>
      <c r="AR2271" s="31"/>
      <c r="AS2271" s="31">
        <f t="shared" si="5122"/>
        <v>10851.773999999999</v>
      </c>
      <c r="AT2271" s="31">
        <f t="shared" si="5123"/>
        <v>9721.7999999999993</v>
      </c>
      <c r="AU2271" s="31">
        <f t="shared" si="5124"/>
        <v>9721.7999999999993</v>
      </c>
      <c r="AV2271" s="31"/>
      <c r="AW2271" s="32"/>
      <c r="AX2271" s="32"/>
      <c r="AY2271" s="1"/>
      <c r="AZ2271" s="1"/>
      <c r="BA2271" s="1"/>
      <c r="BB2271" s="1"/>
      <c r="BC2271" s="1"/>
      <c r="BD2271" s="1"/>
      <c r="BE2271" s="1"/>
    </row>
    <row r="2272" ht="31.5">
      <c r="A2272" s="29" t="s">
        <v>931</v>
      </c>
      <c r="B2272" s="29" t="s">
        <v>116</v>
      </c>
      <c r="C2272" s="29" t="s">
        <v>118</v>
      </c>
      <c r="D2272" s="29" t="s">
        <v>944</v>
      </c>
      <c r="E2272" s="29" t="s">
        <v>41</v>
      </c>
      <c r="F2272" s="30" t="s">
        <v>42</v>
      </c>
      <c r="G2272" s="31"/>
      <c r="H2272" s="31"/>
      <c r="I2272" s="31"/>
      <c r="J2272" s="31"/>
      <c r="K2272" s="31"/>
      <c r="L2272" s="31"/>
      <c r="M2272" s="31"/>
      <c r="N2272" s="31"/>
      <c r="O2272" s="31"/>
      <c r="P2272" s="31"/>
      <c r="Q2272" s="31"/>
      <c r="R2272" s="31"/>
      <c r="S2272" s="31"/>
      <c r="T2272" s="31"/>
      <c r="U2272" s="31"/>
      <c r="V2272" s="31"/>
      <c r="W2272" s="31"/>
      <c r="X2272" s="31"/>
      <c r="Y2272" s="31"/>
      <c r="Z2272" s="31"/>
      <c r="AA2272" s="31"/>
      <c r="AB2272" s="31"/>
      <c r="AC2272" s="31"/>
      <c r="AD2272" s="31"/>
      <c r="AE2272" s="31"/>
      <c r="AF2272" s="31"/>
      <c r="AG2272" s="31"/>
      <c r="AH2272" s="31"/>
      <c r="AI2272" s="31"/>
      <c r="AJ2272" s="31"/>
      <c r="AK2272" s="31"/>
      <c r="AL2272" s="31">
        <v>182</v>
      </c>
      <c r="AM2272" s="31"/>
      <c r="AN2272" s="31"/>
      <c r="AO2272" s="31"/>
      <c r="AP2272" s="31"/>
      <c r="AQ2272" s="31"/>
      <c r="AR2272" s="31"/>
      <c r="AS2272" s="31">
        <f t="shared" si="5122"/>
        <v>182</v>
      </c>
      <c r="AT2272" s="31">
        <f t="shared" si="5123"/>
        <v>0</v>
      </c>
      <c r="AU2272" s="31">
        <f t="shared" si="5124"/>
        <v>0</v>
      </c>
      <c r="AV2272" s="31"/>
      <c r="AW2272" s="32"/>
      <c r="AX2272" s="32"/>
      <c r="AY2272" s="1"/>
      <c r="AZ2272" s="1"/>
      <c r="BA2272" s="1"/>
      <c r="BB2272" s="1"/>
      <c r="BC2272" s="1"/>
      <c r="BD2272" s="1"/>
      <c r="BE2272" s="1"/>
    </row>
    <row r="2273" ht="63">
      <c r="A2273" s="29" t="s">
        <v>931</v>
      </c>
      <c r="B2273" s="29" t="s">
        <v>116</v>
      </c>
      <c r="C2273" s="29" t="s">
        <v>118</v>
      </c>
      <c r="D2273" s="29" t="s">
        <v>946</v>
      </c>
      <c r="E2273" s="36"/>
      <c r="F2273" s="30" t="s">
        <v>947</v>
      </c>
      <c r="G2273" s="31">
        <f>G2274</f>
        <v>249.90000000000001</v>
      </c>
      <c r="H2273" s="31">
        <f>H2274</f>
        <v>249.90000000000001</v>
      </c>
      <c r="I2273" s="31">
        <f>I2274</f>
        <v>249.90000000000001</v>
      </c>
      <c r="J2273" s="31">
        <f>J2274</f>
        <v>0</v>
      </c>
      <c r="K2273" s="31">
        <f>K2274</f>
        <v>0</v>
      </c>
      <c r="L2273" s="31">
        <f>L2274</f>
        <v>0</v>
      </c>
      <c r="M2273" s="31">
        <f t="shared" si="5161"/>
        <v>249.90000000000001</v>
      </c>
      <c r="N2273" s="31">
        <f t="shared" si="5162"/>
        <v>249.90000000000001</v>
      </c>
      <c r="O2273" s="31">
        <f t="shared" si="5163"/>
        <v>249.90000000000001</v>
      </c>
      <c r="P2273" s="31">
        <f>P2274</f>
        <v>0</v>
      </c>
      <c r="Q2273" s="31">
        <f>Q2274</f>
        <v>0</v>
      </c>
      <c r="R2273" s="31">
        <f>R2274</f>
        <v>0</v>
      </c>
      <c r="S2273" s="31">
        <f>S2274</f>
        <v>-249.90000000000001</v>
      </c>
      <c r="T2273" s="31">
        <f>T2274</f>
        <v>0</v>
      </c>
      <c r="U2273" s="31">
        <f>U2274</f>
        <v>0</v>
      </c>
      <c r="V2273" s="31">
        <f>V2274</f>
        <v>0</v>
      </c>
      <c r="W2273" s="31">
        <f>W2274</f>
        <v>249.90000000000001</v>
      </c>
      <c r="X2273" s="31">
        <f>X2274</f>
        <v>0</v>
      </c>
      <c r="Y2273" s="31">
        <f>Y2274</f>
        <v>0</v>
      </c>
      <c r="Z2273" s="31">
        <f>Z2274</f>
        <v>0</v>
      </c>
      <c r="AA2273" s="31">
        <f>AA2274</f>
        <v>0</v>
      </c>
      <c r="AB2273" s="31">
        <f>AB2274</f>
        <v>0</v>
      </c>
      <c r="AC2273" s="31">
        <f t="shared" si="5125"/>
        <v>0</v>
      </c>
      <c r="AD2273" s="31">
        <f t="shared" si="5126"/>
        <v>499.80000000000001</v>
      </c>
      <c r="AE2273" s="31">
        <f t="shared" si="5127"/>
        <v>249.90000000000001</v>
      </c>
      <c r="AF2273" s="31">
        <f>AF2274</f>
        <v>0</v>
      </c>
      <c r="AG2273" s="31">
        <f t="shared" si="5128"/>
        <v>0</v>
      </c>
      <c r="AH2273" s="31">
        <f t="shared" si="5129"/>
        <v>499.80000000000001</v>
      </c>
      <c r="AI2273" s="31">
        <f t="shared" si="5130"/>
        <v>249.90000000000001</v>
      </c>
      <c r="AJ2273" s="31">
        <f>AJ2274</f>
        <v>0</v>
      </c>
      <c r="AK2273" s="31">
        <f>AK2274</f>
        <v>0</v>
      </c>
      <c r="AL2273" s="31">
        <f>AL2274</f>
        <v>0</v>
      </c>
      <c r="AM2273" s="31">
        <f>AM2274</f>
        <v>0</v>
      </c>
      <c r="AN2273" s="31">
        <f>AN2274</f>
        <v>0</v>
      </c>
      <c r="AO2273" s="31">
        <f>AO2274</f>
        <v>0</v>
      </c>
      <c r="AP2273" s="31">
        <f>AP2274</f>
        <v>0</v>
      </c>
      <c r="AQ2273" s="31">
        <f>AQ2274</f>
        <v>0</v>
      </c>
      <c r="AR2273" s="31">
        <f>AR2274</f>
        <v>0</v>
      </c>
      <c r="AS2273" s="31">
        <f t="shared" si="5122"/>
        <v>0</v>
      </c>
      <c r="AT2273" s="31">
        <f t="shared" si="5123"/>
        <v>499.80000000000001</v>
      </c>
      <c r="AU2273" s="31">
        <f t="shared" si="5124"/>
        <v>249.90000000000001</v>
      </c>
      <c r="AV2273" s="31">
        <f>AV2274</f>
        <v>0</v>
      </c>
      <c r="AW2273" s="32"/>
      <c r="AX2273" s="32"/>
      <c r="AY2273" s="1"/>
      <c r="AZ2273" s="1"/>
      <c r="BA2273" s="1"/>
      <c r="BB2273" s="1"/>
      <c r="BC2273" s="1"/>
      <c r="BD2273" s="1"/>
      <c r="BE2273" s="1"/>
    </row>
    <row r="2274" ht="31.5">
      <c r="A2274" s="29" t="s">
        <v>931</v>
      </c>
      <c r="B2274" s="29" t="s">
        <v>116</v>
      </c>
      <c r="C2274" s="29" t="s">
        <v>118</v>
      </c>
      <c r="D2274" s="29" t="s">
        <v>946</v>
      </c>
      <c r="E2274" s="29" t="s">
        <v>129</v>
      </c>
      <c r="F2274" s="30" t="s">
        <v>130</v>
      </c>
      <c r="G2274" s="31">
        <v>249.90000000000001</v>
      </c>
      <c r="H2274" s="31">
        <v>249.90000000000001</v>
      </c>
      <c r="I2274" s="31">
        <v>249.90000000000001</v>
      </c>
      <c r="J2274" s="31"/>
      <c r="K2274" s="31"/>
      <c r="L2274" s="31"/>
      <c r="M2274" s="31">
        <f t="shared" si="5161"/>
        <v>249.90000000000001</v>
      </c>
      <c r="N2274" s="31">
        <f t="shared" si="5162"/>
        <v>249.90000000000001</v>
      </c>
      <c r="O2274" s="31">
        <f t="shared" si="5163"/>
        <v>249.90000000000001</v>
      </c>
      <c r="P2274" s="31"/>
      <c r="Q2274" s="31"/>
      <c r="R2274" s="31"/>
      <c r="S2274" s="31">
        <v>-249.90000000000001</v>
      </c>
      <c r="T2274" s="31"/>
      <c r="U2274" s="31"/>
      <c r="V2274" s="31"/>
      <c r="W2274" s="31">
        <v>249.90000000000001</v>
      </c>
      <c r="X2274" s="31"/>
      <c r="Y2274" s="31"/>
      <c r="Z2274" s="31"/>
      <c r="AA2274" s="31"/>
      <c r="AB2274" s="31"/>
      <c r="AC2274" s="31">
        <f t="shared" si="5125"/>
        <v>0</v>
      </c>
      <c r="AD2274" s="31">
        <f t="shared" si="5126"/>
        <v>499.80000000000001</v>
      </c>
      <c r="AE2274" s="31">
        <f t="shared" si="5127"/>
        <v>249.90000000000001</v>
      </c>
      <c r="AF2274" s="31"/>
      <c r="AG2274" s="31">
        <f t="shared" si="5128"/>
        <v>0</v>
      </c>
      <c r="AH2274" s="31">
        <f t="shared" si="5129"/>
        <v>499.80000000000001</v>
      </c>
      <c r="AI2274" s="31">
        <f t="shared" si="5130"/>
        <v>249.90000000000001</v>
      </c>
      <c r="AJ2274" s="31"/>
      <c r="AK2274" s="31"/>
      <c r="AL2274" s="31"/>
      <c r="AM2274" s="31"/>
      <c r="AN2274" s="31"/>
      <c r="AO2274" s="31"/>
      <c r="AP2274" s="31"/>
      <c r="AQ2274" s="31"/>
      <c r="AR2274" s="31"/>
      <c r="AS2274" s="31">
        <f t="shared" si="5122"/>
        <v>0</v>
      </c>
      <c r="AT2274" s="31">
        <f t="shared" si="5123"/>
        <v>499.80000000000001</v>
      </c>
      <c r="AU2274" s="31">
        <f t="shared" si="5124"/>
        <v>249.90000000000001</v>
      </c>
      <c r="AV2274" s="31"/>
      <c r="AW2274" s="32"/>
      <c r="AX2274" s="32"/>
      <c r="AY2274" s="1"/>
      <c r="AZ2274" s="1"/>
      <c r="BA2274" s="1"/>
      <c r="BB2274" s="1"/>
      <c r="BC2274" s="1"/>
      <c r="BD2274" s="1"/>
      <c r="BE2274" s="1"/>
    </row>
    <row r="2275" ht="31.5">
      <c r="A2275" s="29" t="s">
        <v>931</v>
      </c>
      <c r="B2275" s="29" t="s">
        <v>116</v>
      </c>
      <c r="C2275" s="29" t="s">
        <v>118</v>
      </c>
      <c r="D2275" s="29" t="s">
        <v>948</v>
      </c>
      <c r="E2275" s="36"/>
      <c r="F2275" s="30" t="s">
        <v>949</v>
      </c>
      <c r="G2275" s="31">
        <f>G2276+G2278</f>
        <v>22802.5</v>
      </c>
      <c r="H2275" s="31">
        <f>H2276+H2278</f>
        <v>17024.699999999997</v>
      </c>
      <c r="I2275" s="31">
        <f>I2276+I2278</f>
        <v>17024.699999999997</v>
      </c>
      <c r="J2275" s="31">
        <f>J2276+J2278</f>
        <v>0</v>
      </c>
      <c r="K2275" s="31">
        <f>K2276+K2278</f>
        <v>0</v>
      </c>
      <c r="L2275" s="31">
        <f>L2276+L2278</f>
        <v>0</v>
      </c>
      <c r="M2275" s="31">
        <f t="shared" si="5161"/>
        <v>22802.5</v>
      </c>
      <c r="N2275" s="31">
        <f t="shared" si="5162"/>
        <v>17024.699999999997</v>
      </c>
      <c r="O2275" s="31">
        <f t="shared" si="5163"/>
        <v>17024.699999999997</v>
      </c>
      <c r="P2275" s="31">
        <f>P2276+P2278</f>
        <v>0</v>
      </c>
      <c r="Q2275" s="31">
        <f>Q2276+Q2278</f>
        <v>0</v>
      </c>
      <c r="R2275" s="31">
        <f>R2276+R2278</f>
        <v>0</v>
      </c>
      <c r="S2275" s="31">
        <f>S2276+S2278</f>
        <v>-1973</v>
      </c>
      <c r="T2275" s="31">
        <f>T2276+T2278</f>
        <v>0</v>
      </c>
      <c r="U2275" s="31">
        <f>U2276+U2278</f>
        <v>0</v>
      </c>
      <c r="V2275" s="31">
        <f>V2276+V2278</f>
        <v>0</v>
      </c>
      <c r="W2275" s="31">
        <f>W2276+W2278</f>
        <v>1973</v>
      </c>
      <c r="X2275" s="31">
        <f>X2276+X2278</f>
        <v>0</v>
      </c>
      <c r="Y2275" s="31">
        <f>Y2276+Y2278</f>
        <v>0</v>
      </c>
      <c r="Z2275" s="31">
        <f>Z2276+Z2278</f>
        <v>0</v>
      </c>
      <c r="AA2275" s="31">
        <f>AA2276+AA2278</f>
        <v>0</v>
      </c>
      <c r="AB2275" s="31">
        <f>AB2276+AB2278</f>
        <v>0</v>
      </c>
      <c r="AC2275" s="31">
        <f t="shared" si="5125"/>
        <v>20829.5</v>
      </c>
      <c r="AD2275" s="31">
        <f t="shared" si="5126"/>
        <v>18997.699999999997</v>
      </c>
      <c r="AE2275" s="31">
        <f t="shared" si="5127"/>
        <v>17024.699999999997</v>
      </c>
      <c r="AF2275" s="31">
        <f>AF2276+AF2278</f>
        <v>0</v>
      </c>
      <c r="AG2275" s="31">
        <f t="shared" si="5128"/>
        <v>20829.5</v>
      </c>
      <c r="AH2275" s="31">
        <f t="shared" si="5129"/>
        <v>18997.699999999997</v>
      </c>
      <c r="AI2275" s="31">
        <f t="shared" si="5130"/>
        <v>17024.699999999997</v>
      </c>
      <c r="AJ2275" s="31">
        <f>AJ2276+AJ2278</f>
        <v>0</v>
      </c>
      <c r="AK2275" s="31">
        <f>AK2276+AK2278</f>
        <v>0</v>
      </c>
      <c r="AL2275" s="31">
        <f>AL2276+AL2278</f>
        <v>3407.3770000000004</v>
      </c>
      <c r="AM2275" s="31">
        <f>AM2276+AM2278</f>
        <v>0</v>
      </c>
      <c r="AN2275" s="31">
        <f>AN2276+AN2278</f>
        <v>0</v>
      </c>
      <c r="AO2275" s="31">
        <f>AO2276+AO2278</f>
        <v>0</v>
      </c>
      <c r="AP2275" s="31">
        <f>AP2276+AP2278</f>
        <v>0</v>
      </c>
      <c r="AQ2275" s="31">
        <f>AQ2276+AQ2278</f>
        <v>0</v>
      </c>
      <c r="AR2275" s="31">
        <f>AR2276+AR2278</f>
        <v>0</v>
      </c>
      <c r="AS2275" s="31">
        <f t="shared" si="5122"/>
        <v>24236.877</v>
      </c>
      <c r="AT2275" s="31">
        <f t="shared" si="5123"/>
        <v>18997.699999999997</v>
      </c>
      <c r="AU2275" s="31">
        <f t="shared" si="5124"/>
        <v>17024.699999999997</v>
      </c>
      <c r="AV2275" s="31">
        <f>AV2276+AV2278</f>
        <v>0</v>
      </c>
      <c r="AW2275" s="32"/>
      <c r="AX2275" s="32"/>
      <c r="AY2275" s="1"/>
      <c r="AZ2275" s="1"/>
      <c r="BA2275" s="1"/>
      <c r="BB2275" s="1"/>
      <c r="BC2275" s="1"/>
      <c r="BD2275" s="1"/>
      <c r="BE2275" s="1"/>
    </row>
    <row r="2276" ht="63">
      <c r="A2276" s="29" t="s">
        <v>931</v>
      </c>
      <c r="B2276" s="29" t="s">
        <v>116</v>
      </c>
      <c r="C2276" s="29" t="s">
        <v>118</v>
      </c>
      <c r="D2276" s="29" t="s">
        <v>950</v>
      </c>
      <c r="E2276" s="36"/>
      <c r="F2276" s="30" t="s">
        <v>951</v>
      </c>
      <c r="G2276" s="31">
        <f>G2277</f>
        <v>13381.6</v>
      </c>
      <c r="H2276" s="31">
        <f>H2277</f>
        <v>11483.799999999999</v>
      </c>
      <c r="I2276" s="31">
        <f>I2277</f>
        <v>11483.799999999999</v>
      </c>
      <c r="J2276" s="31">
        <f>J2277</f>
        <v>0</v>
      </c>
      <c r="K2276" s="31">
        <f>K2277</f>
        <v>0</v>
      </c>
      <c r="L2276" s="31">
        <f>L2277</f>
        <v>0</v>
      </c>
      <c r="M2276" s="31">
        <f t="shared" si="5161"/>
        <v>13381.6</v>
      </c>
      <c r="N2276" s="31">
        <f t="shared" si="5162"/>
        <v>11483.799999999999</v>
      </c>
      <c r="O2276" s="31">
        <f t="shared" si="5163"/>
        <v>11483.799999999999</v>
      </c>
      <c r="P2276" s="31">
        <f>P2277</f>
        <v>0</v>
      </c>
      <c r="Q2276" s="31">
        <f>Q2277</f>
        <v>0</v>
      </c>
      <c r="R2276" s="31">
        <f>R2277</f>
        <v>0</v>
      </c>
      <c r="S2276" s="31">
        <f>S2277</f>
        <v>-1361.0999999999999</v>
      </c>
      <c r="T2276" s="31">
        <f>T2277</f>
        <v>0</v>
      </c>
      <c r="U2276" s="31">
        <f>U2277</f>
        <v>0</v>
      </c>
      <c r="V2276" s="31">
        <f>V2277</f>
        <v>0</v>
      </c>
      <c r="W2276" s="31">
        <f>W2277</f>
        <v>1361.0999999999999</v>
      </c>
      <c r="X2276" s="31">
        <f>X2277</f>
        <v>0</v>
      </c>
      <c r="Y2276" s="31">
        <f>Y2277</f>
        <v>0</v>
      </c>
      <c r="Z2276" s="31">
        <f>Z2277</f>
        <v>0</v>
      </c>
      <c r="AA2276" s="31">
        <f>AA2277</f>
        <v>0</v>
      </c>
      <c r="AB2276" s="31">
        <f>AB2277</f>
        <v>0</v>
      </c>
      <c r="AC2276" s="31">
        <f t="shared" si="5125"/>
        <v>12020.5</v>
      </c>
      <c r="AD2276" s="31">
        <f t="shared" si="5126"/>
        <v>12844.9</v>
      </c>
      <c r="AE2276" s="31">
        <f t="shared" si="5127"/>
        <v>11483.799999999999</v>
      </c>
      <c r="AF2276" s="31">
        <f>AF2277</f>
        <v>0</v>
      </c>
      <c r="AG2276" s="31">
        <f t="shared" si="5128"/>
        <v>12020.5</v>
      </c>
      <c r="AH2276" s="31">
        <f t="shared" si="5129"/>
        <v>12844.9</v>
      </c>
      <c r="AI2276" s="31">
        <f t="shared" si="5130"/>
        <v>11483.799999999999</v>
      </c>
      <c r="AJ2276" s="31">
        <f>AJ2277</f>
        <v>0</v>
      </c>
      <c r="AK2276" s="31">
        <f>AK2277</f>
        <v>0</v>
      </c>
      <c r="AL2276" s="31">
        <f>AL2277</f>
        <v>4249.3770000000004</v>
      </c>
      <c r="AM2276" s="31">
        <f>AM2277</f>
        <v>0</v>
      </c>
      <c r="AN2276" s="31">
        <f>AN2277</f>
        <v>0</v>
      </c>
      <c r="AO2276" s="31">
        <f>AO2277</f>
        <v>0</v>
      </c>
      <c r="AP2276" s="31">
        <f>AP2277</f>
        <v>0</v>
      </c>
      <c r="AQ2276" s="31">
        <f>AQ2277</f>
        <v>0</v>
      </c>
      <c r="AR2276" s="31">
        <f>AR2277</f>
        <v>0</v>
      </c>
      <c r="AS2276" s="31">
        <f t="shared" si="5122"/>
        <v>16269.877</v>
      </c>
      <c r="AT2276" s="31">
        <f t="shared" si="5123"/>
        <v>12844.9</v>
      </c>
      <c r="AU2276" s="31">
        <f t="shared" si="5124"/>
        <v>11483.799999999999</v>
      </c>
      <c r="AV2276" s="31">
        <f>AV2277</f>
        <v>0</v>
      </c>
      <c r="AW2276" s="32"/>
      <c r="AX2276" s="32"/>
      <c r="AY2276" s="1"/>
      <c r="AZ2276" s="1"/>
      <c r="BA2276" s="1"/>
      <c r="BB2276" s="1"/>
      <c r="BC2276" s="1"/>
      <c r="BD2276" s="1"/>
      <c r="BE2276" s="1"/>
    </row>
    <row r="2277" ht="31.5">
      <c r="A2277" s="29" t="s">
        <v>931</v>
      </c>
      <c r="B2277" s="29" t="s">
        <v>116</v>
      </c>
      <c r="C2277" s="29" t="s">
        <v>118</v>
      </c>
      <c r="D2277" s="29" t="s">
        <v>950</v>
      </c>
      <c r="E2277" s="29" t="s">
        <v>39</v>
      </c>
      <c r="F2277" s="30" t="s">
        <v>40</v>
      </c>
      <c r="G2277" s="31">
        <v>13381.6</v>
      </c>
      <c r="H2277" s="31">
        <v>11483.799999999999</v>
      </c>
      <c r="I2277" s="31">
        <v>11483.799999999999</v>
      </c>
      <c r="J2277" s="31"/>
      <c r="K2277" s="31"/>
      <c r="L2277" s="31"/>
      <c r="M2277" s="31">
        <f t="shared" si="5161"/>
        <v>13381.6</v>
      </c>
      <c r="N2277" s="31">
        <f t="shared" si="5162"/>
        <v>11483.799999999999</v>
      </c>
      <c r="O2277" s="31">
        <f t="shared" si="5163"/>
        <v>11483.799999999999</v>
      </c>
      <c r="P2277" s="31"/>
      <c r="Q2277" s="31"/>
      <c r="R2277" s="31"/>
      <c r="S2277" s="31">
        <v>-1361.0999999999999</v>
      </c>
      <c r="T2277" s="31"/>
      <c r="U2277" s="31"/>
      <c r="V2277" s="31"/>
      <c r="W2277" s="31">
        <v>1361.0999999999999</v>
      </c>
      <c r="X2277" s="31"/>
      <c r="Y2277" s="31"/>
      <c r="Z2277" s="31"/>
      <c r="AA2277" s="31"/>
      <c r="AB2277" s="31"/>
      <c r="AC2277" s="31">
        <f t="shared" si="5125"/>
        <v>12020.5</v>
      </c>
      <c r="AD2277" s="31">
        <f t="shared" si="5126"/>
        <v>12844.9</v>
      </c>
      <c r="AE2277" s="31">
        <f t="shared" si="5127"/>
        <v>11483.799999999999</v>
      </c>
      <c r="AF2277" s="31"/>
      <c r="AG2277" s="31">
        <f t="shared" si="5128"/>
        <v>12020.5</v>
      </c>
      <c r="AH2277" s="31">
        <f t="shared" si="5129"/>
        <v>12844.9</v>
      </c>
      <c r="AI2277" s="31">
        <f t="shared" si="5130"/>
        <v>11483.799999999999</v>
      </c>
      <c r="AJ2277" s="31"/>
      <c r="AK2277" s="31"/>
      <c r="AL2277" s="31">
        <v>4249.3770000000004</v>
      </c>
      <c r="AM2277" s="31"/>
      <c r="AN2277" s="31"/>
      <c r="AO2277" s="31"/>
      <c r="AP2277" s="31"/>
      <c r="AQ2277" s="31"/>
      <c r="AR2277" s="31"/>
      <c r="AS2277" s="31">
        <f t="shared" si="5122"/>
        <v>16269.877</v>
      </c>
      <c r="AT2277" s="31">
        <f t="shared" si="5123"/>
        <v>12844.9</v>
      </c>
      <c r="AU2277" s="31">
        <f t="shared" si="5124"/>
        <v>11483.799999999999</v>
      </c>
      <c r="AV2277" s="31"/>
      <c r="AW2277" s="32"/>
      <c r="AX2277" s="32"/>
      <c r="AY2277" s="1"/>
      <c r="AZ2277" s="1"/>
      <c r="BA2277" s="1"/>
      <c r="BB2277" s="1"/>
      <c r="BC2277" s="1"/>
      <c r="BD2277" s="1"/>
      <c r="BE2277" s="1"/>
    </row>
    <row r="2278">
      <c r="A2278" s="29" t="s">
        <v>931</v>
      </c>
      <c r="B2278" s="29" t="s">
        <v>116</v>
      </c>
      <c r="C2278" s="29" t="s">
        <v>118</v>
      </c>
      <c r="D2278" s="29" t="s">
        <v>952</v>
      </c>
      <c r="E2278" s="36"/>
      <c r="F2278" s="30" t="s">
        <v>953</v>
      </c>
      <c r="G2278" s="31">
        <f>G2279</f>
        <v>9420.8999999999996</v>
      </c>
      <c r="H2278" s="31">
        <f>H2279</f>
        <v>5540.8999999999996</v>
      </c>
      <c r="I2278" s="31">
        <f>I2279</f>
        <v>5540.8999999999996</v>
      </c>
      <c r="J2278" s="31">
        <f>J2279</f>
        <v>0</v>
      </c>
      <c r="K2278" s="31">
        <f>K2279</f>
        <v>0</v>
      </c>
      <c r="L2278" s="31">
        <f>L2279</f>
        <v>0</v>
      </c>
      <c r="M2278" s="31">
        <f t="shared" si="5161"/>
        <v>9420.8999999999996</v>
      </c>
      <c r="N2278" s="31">
        <f t="shared" si="5162"/>
        <v>5540.8999999999996</v>
      </c>
      <c r="O2278" s="31">
        <f t="shared" si="5163"/>
        <v>5540.8999999999996</v>
      </c>
      <c r="P2278" s="31">
        <f>P2279</f>
        <v>0</v>
      </c>
      <c r="Q2278" s="31">
        <f>Q2279</f>
        <v>0</v>
      </c>
      <c r="R2278" s="31">
        <f>R2279</f>
        <v>0</v>
      </c>
      <c r="S2278" s="31">
        <f>S2279</f>
        <v>-611.89999999999998</v>
      </c>
      <c r="T2278" s="31">
        <f>T2279</f>
        <v>0</v>
      </c>
      <c r="U2278" s="31">
        <f>U2279</f>
        <v>0</v>
      </c>
      <c r="V2278" s="31">
        <f>V2279</f>
        <v>0</v>
      </c>
      <c r="W2278" s="31">
        <f>W2279</f>
        <v>611.89999999999998</v>
      </c>
      <c r="X2278" s="31">
        <f>X2279</f>
        <v>0</v>
      </c>
      <c r="Y2278" s="31">
        <f>Y2279</f>
        <v>0</v>
      </c>
      <c r="Z2278" s="31">
        <f>Z2279</f>
        <v>0</v>
      </c>
      <c r="AA2278" s="31">
        <f>AA2279</f>
        <v>0</v>
      </c>
      <c r="AB2278" s="31">
        <f>AB2279</f>
        <v>0</v>
      </c>
      <c r="AC2278" s="31">
        <f t="shared" si="5125"/>
        <v>8809</v>
      </c>
      <c r="AD2278" s="31">
        <f t="shared" si="5126"/>
        <v>6152.7999999999993</v>
      </c>
      <c r="AE2278" s="31">
        <f t="shared" si="5127"/>
        <v>5540.8999999999996</v>
      </c>
      <c r="AF2278" s="31">
        <f>AF2279</f>
        <v>0</v>
      </c>
      <c r="AG2278" s="31">
        <f t="shared" si="5128"/>
        <v>8809</v>
      </c>
      <c r="AH2278" s="31">
        <f t="shared" si="5129"/>
        <v>6152.7999999999993</v>
      </c>
      <c r="AI2278" s="31">
        <f t="shared" si="5130"/>
        <v>5540.8999999999996</v>
      </c>
      <c r="AJ2278" s="31">
        <f>AJ2279</f>
        <v>0</v>
      </c>
      <c r="AK2278" s="31">
        <f>AK2279</f>
        <v>0</v>
      </c>
      <c r="AL2278" s="31">
        <f>AL2279</f>
        <v>-842</v>
      </c>
      <c r="AM2278" s="31">
        <f>AM2279</f>
        <v>0</v>
      </c>
      <c r="AN2278" s="31">
        <f>AN2279</f>
        <v>0</v>
      </c>
      <c r="AO2278" s="31">
        <f>AO2279</f>
        <v>0</v>
      </c>
      <c r="AP2278" s="31">
        <f>AP2279</f>
        <v>0</v>
      </c>
      <c r="AQ2278" s="31">
        <f>AQ2279</f>
        <v>0</v>
      </c>
      <c r="AR2278" s="31">
        <f>AR2279</f>
        <v>0</v>
      </c>
      <c r="AS2278" s="31">
        <f t="shared" si="5122"/>
        <v>7967</v>
      </c>
      <c r="AT2278" s="31">
        <f t="shared" si="5123"/>
        <v>6152.7999999999993</v>
      </c>
      <c r="AU2278" s="31">
        <f t="shared" si="5124"/>
        <v>5540.8999999999996</v>
      </c>
      <c r="AV2278" s="31">
        <f>AV2279</f>
        <v>0</v>
      </c>
      <c r="AW2278" s="32"/>
      <c r="AX2278" s="32"/>
      <c r="AY2278" s="1"/>
      <c r="AZ2278" s="1"/>
      <c r="BA2278" s="1"/>
      <c r="BB2278" s="1"/>
      <c r="BC2278" s="1"/>
      <c r="BD2278" s="1"/>
      <c r="BE2278" s="1"/>
    </row>
    <row r="2279" ht="31.5">
      <c r="A2279" s="29" t="s">
        <v>931</v>
      </c>
      <c r="B2279" s="29" t="s">
        <v>116</v>
      </c>
      <c r="C2279" s="29" t="s">
        <v>118</v>
      </c>
      <c r="D2279" s="29" t="s">
        <v>952</v>
      </c>
      <c r="E2279" s="29" t="s">
        <v>39</v>
      </c>
      <c r="F2279" s="30" t="s">
        <v>40</v>
      </c>
      <c r="G2279" s="31">
        <v>9420.8999999999996</v>
      </c>
      <c r="H2279" s="31">
        <v>5540.8999999999996</v>
      </c>
      <c r="I2279" s="31">
        <v>5540.8999999999996</v>
      </c>
      <c r="J2279" s="31"/>
      <c r="K2279" s="31"/>
      <c r="L2279" s="31"/>
      <c r="M2279" s="31">
        <f t="shared" si="5161"/>
        <v>9420.8999999999996</v>
      </c>
      <c r="N2279" s="31">
        <f t="shared" si="5162"/>
        <v>5540.8999999999996</v>
      </c>
      <c r="O2279" s="31">
        <f t="shared" si="5163"/>
        <v>5540.8999999999996</v>
      </c>
      <c r="P2279" s="31"/>
      <c r="Q2279" s="31"/>
      <c r="R2279" s="31"/>
      <c r="S2279" s="31">
        <v>-611.89999999999998</v>
      </c>
      <c r="T2279" s="31"/>
      <c r="U2279" s="31"/>
      <c r="V2279" s="31"/>
      <c r="W2279" s="31">
        <v>611.89999999999998</v>
      </c>
      <c r="X2279" s="31"/>
      <c r="Y2279" s="31"/>
      <c r="Z2279" s="31"/>
      <c r="AA2279" s="31"/>
      <c r="AB2279" s="31"/>
      <c r="AC2279" s="31">
        <f t="shared" si="5125"/>
        <v>8809</v>
      </c>
      <c r="AD2279" s="31">
        <f t="shared" si="5126"/>
        <v>6152.7999999999993</v>
      </c>
      <c r="AE2279" s="31">
        <f t="shared" si="5127"/>
        <v>5540.8999999999996</v>
      </c>
      <c r="AF2279" s="31"/>
      <c r="AG2279" s="31">
        <f t="shared" si="5128"/>
        <v>8809</v>
      </c>
      <c r="AH2279" s="31">
        <f t="shared" si="5129"/>
        <v>6152.7999999999993</v>
      </c>
      <c r="AI2279" s="31">
        <f t="shared" si="5130"/>
        <v>5540.8999999999996</v>
      </c>
      <c r="AJ2279" s="31"/>
      <c r="AK2279" s="31"/>
      <c r="AL2279" s="31">
        <v>-842</v>
      </c>
      <c r="AM2279" s="31"/>
      <c r="AN2279" s="31"/>
      <c r="AO2279" s="31"/>
      <c r="AP2279" s="31"/>
      <c r="AQ2279" s="31"/>
      <c r="AR2279" s="31"/>
      <c r="AS2279" s="31">
        <f t="shared" si="5122"/>
        <v>7967</v>
      </c>
      <c r="AT2279" s="31">
        <f t="shared" si="5123"/>
        <v>6152.7999999999993</v>
      </c>
      <c r="AU2279" s="31">
        <f t="shared" si="5124"/>
        <v>5540.8999999999996</v>
      </c>
      <c r="AV2279" s="31"/>
      <c r="AW2279" s="32"/>
      <c r="AX2279" s="32"/>
      <c r="AY2279" s="1"/>
      <c r="AZ2279" s="1"/>
      <c r="BA2279" s="1"/>
      <c r="BB2279" s="1"/>
      <c r="BC2279" s="1"/>
      <c r="BD2279" s="1"/>
      <c r="BE2279" s="1"/>
    </row>
    <row r="2280" ht="63">
      <c r="A2280" s="29" t="s">
        <v>931</v>
      </c>
      <c r="B2280" s="29" t="s">
        <v>116</v>
      </c>
      <c r="C2280" s="29" t="s">
        <v>118</v>
      </c>
      <c r="D2280" s="29" t="s">
        <v>954</v>
      </c>
      <c r="E2280" s="29"/>
      <c r="F2280" s="30" t="s">
        <v>955</v>
      </c>
      <c r="G2280" s="31">
        <f>G2281</f>
        <v>68930.100000000006</v>
      </c>
      <c r="H2280" s="31">
        <f>H2281</f>
        <v>70790.5</v>
      </c>
      <c r="I2280" s="31">
        <f>I2281</f>
        <v>70790.5</v>
      </c>
      <c r="J2280" s="31">
        <f>J2281</f>
        <v>0</v>
      </c>
      <c r="K2280" s="31">
        <f>K2281</f>
        <v>0</v>
      </c>
      <c r="L2280" s="31">
        <f>L2281</f>
        <v>0</v>
      </c>
      <c r="M2280" s="31">
        <f t="shared" si="5161"/>
        <v>68930.100000000006</v>
      </c>
      <c r="N2280" s="31">
        <f t="shared" si="5162"/>
        <v>70790.5</v>
      </c>
      <c r="O2280" s="31">
        <f t="shared" si="5163"/>
        <v>70790.5</v>
      </c>
      <c r="P2280" s="31">
        <f>P2281</f>
        <v>0</v>
      </c>
      <c r="Q2280" s="31">
        <f>Q2281</f>
        <v>0</v>
      </c>
      <c r="R2280" s="31">
        <f>R2281</f>
        <v>0</v>
      </c>
      <c r="S2280" s="31">
        <f>S2281</f>
        <v>0</v>
      </c>
      <c r="T2280" s="31">
        <f>T2281</f>
        <v>0</v>
      </c>
      <c r="U2280" s="31">
        <f>U2281</f>
        <v>0</v>
      </c>
      <c r="V2280" s="31">
        <f>V2281</f>
        <v>0</v>
      </c>
      <c r="W2280" s="31">
        <f>W2281</f>
        <v>0</v>
      </c>
      <c r="X2280" s="31">
        <f>X2281</f>
        <v>0</v>
      </c>
      <c r="Y2280" s="31">
        <f>Y2281</f>
        <v>0</v>
      </c>
      <c r="Z2280" s="31">
        <f>Z2281</f>
        <v>0</v>
      </c>
      <c r="AA2280" s="31">
        <f>AA2281</f>
        <v>0</v>
      </c>
      <c r="AB2280" s="31">
        <f>AB2281</f>
        <v>0</v>
      </c>
      <c r="AC2280" s="31">
        <f t="shared" si="5125"/>
        <v>68930.100000000006</v>
      </c>
      <c r="AD2280" s="31">
        <f t="shared" si="5126"/>
        <v>70790.5</v>
      </c>
      <c r="AE2280" s="31">
        <f t="shared" si="5127"/>
        <v>70790.5</v>
      </c>
      <c r="AF2280" s="31">
        <f>AF2281</f>
        <v>0</v>
      </c>
      <c r="AG2280" s="31">
        <f t="shared" si="5128"/>
        <v>68930.100000000006</v>
      </c>
      <c r="AH2280" s="31">
        <f t="shared" si="5129"/>
        <v>70790.5</v>
      </c>
      <c r="AI2280" s="31">
        <f t="shared" si="5130"/>
        <v>70790.5</v>
      </c>
      <c r="AJ2280" s="31">
        <f>AJ2281</f>
        <v>0</v>
      </c>
      <c r="AK2280" s="31">
        <f>AK2281</f>
        <v>0</v>
      </c>
      <c r="AL2280" s="31">
        <f>AL2281</f>
        <v>-925.5</v>
      </c>
      <c r="AM2280" s="31">
        <f>AM2281</f>
        <v>0</v>
      </c>
      <c r="AN2280" s="31">
        <f>AN2281</f>
        <v>0</v>
      </c>
      <c r="AO2280" s="31">
        <f>AO2281</f>
        <v>0</v>
      </c>
      <c r="AP2280" s="31">
        <f>AP2281</f>
        <v>0</v>
      </c>
      <c r="AQ2280" s="31">
        <f>AQ2281</f>
        <v>0</v>
      </c>
      <c r="AR2280" s="31">
        <f>AR2281</f>
        <v>0</v>
      </c>
      <c r="AS2280" s="31">
        <f t="shared" ref="AS2280:AS2343" si="5254">AG2280+AJ2280+AK2280+AL2280+AM2280</f>
        <v>68004.600000000006</v>
      </c>
      <c r="AT2280" s="31">
        <f t="shared" ref="AT2280:AT2343" si="5255">AH2280+AN2280+AO2280+AP2280</f>
        <v>70790.5</v>
      </c>
      <c r="AU2280" s="31">
        <f t="shared" ref="AU2280:AU2343" si="5256">AI2280+AR2280+AQ2280</f>
        <v>70790.5</v>
      </c>
      <c r="AV2280" s="31">
        <f>AV2281</f>
        <v>0</v>
      </c>
      <c r="AW2280" s="32"/>
      <c r="AX2280" s="32"/>
      <c r="AY2280" s="1"/>
      <c r="AZ2280" s="1"/>
      <c r="BA2280" s="1"/>
      <c r="BB2280" s="1"/>
      <c r="BC2280" s="1"/>
      <c r="BD2280" s="1"/>
      <c r="BE2280" s="1"/>
    </row>
    <row r="2281">
      <c r="A2281" s="29" t="s">
        <v>931</v>
      </c>
      <c r="B2281" s="29" t="s">
        <v>116</v>
      </c>
      <c r="C2281" s="29" t="s">
        <v>118</v>
      </c>
      <c r="D2281" s="29" t="s">
        <v>956</v>
      </c>
      <c r="E2281" s="29"/>
      <c r="F2281" s="30" t="s">
        <v>50</v>
      </c>
      <c r="G2281" s="31">
        <f>G2282+G2283</f>
        <v>68930.100000000006</v>
      </c>
      <c r="H2281" s="31">
        <f>H2282+H2283</f>
        <v>70790.5</v>
      </c>
      <c r="I2281" s="31">
        <f>I2282+I2283</f>
        <v>70790.5</v>
      </c>
      <c r="J2281" s="31">
        <f>J2282+J2283</f>
        <v>0</v>
      </c>
      <c r="K2281" s="31">
        <f>K2282+K2283</f>
        <v>0</v>
      </c>
      <c r="L2281" s="31">
        <f>L2282+L2283</f>
        <v>0</v>
      </c>
      <c r="M2281" s="31">
        <f t="shared" si="5161"/>
        <v>68930.100000000006</v>
      </c>
      <c r="N2281" s="31">
        <f t="shared" si="5162"/>
        <v>70790.5</v>
      </c>
      <c r="O2281" s="31">
        <f t="shared" si="5163"/>
        <v>70790.5</v>
      </c>
      <c r="P2281" s="31">
        <f>P2282+P2283</f>
        <v>0</v>
      </c>
      <c r="Q2281" s="31">
        <f>Q2282+Q2283</f>
        <v>0</v>
      </c>
      <c r="R2281" s="31">
        <f>R2282+R2283</f>
        <v>0</v>
      </c>
      <c r="S2281" s="31">
        <f>S2282+S2283</f>
        <v>0</v>
      </c>
      <c r="T2281" s="31">
        <f>T2282+T2283</f>
        <v>0</v>
      </c>
      <c r="U2281" s="31">
        <f>U2282+U2283</f>
        <v>0</v>
      </c>
      <c r="V2281" s="31">
        <f>V2282+V2283</f>
        <v>0</v>
      </c>
      <c r="W2281" s="31">
        <f>W2282+W2283</f>
        <v>0</v>
      </c>
      <c r="X2281" s="31">
        <f>X2282+X2283</f>
        <v>0</v>
      </c>
      <c r="Y2281" s="31">
        <f>Y2282+Y2283</f>
        <v>0</v>
      </c>
      <c r="Z2281" s="31">
        <f>Z2282+Z2283</f>
        <v>0</v>
      </c>
      <c r="AA2281" s="31">
        <f>AA2282+AA2283</f>
        <v>0</v>
      </c>
      <c r="AB2281" s="31">
        <f>AB2282+AB2283</f>
        <v>0</v>
      </c>
      <c r="AC2281" s="31">
        <f t="shared" si="5125"/>
        <v>68930.100000000006</v>
      </c>
      <c r="AD2281" s="31">
        <f t="shared" si="5126"/>
        <v>70790.5</v>
      </c>
      <c r="AE2281" s="31">
        <f t="shared" si="5127"/>
        <v>70790.5</v>
      </c>
      <c r="AF2281" s="31">
        <f>AF2282+AF2283</f>
        <v>0</v>
      </c>
      <c r="AG2281" s="31">
        <f t="shared" si="5128"/>
        <v>68930.100000000006</v>
      </c>
      <c r="AH2281" s="31">
        <f t="shared" si="5129"/>
        <v>70790.5</v>
      </c>
      <c r="AI2281" s="31">
        <f t="shared" si="5130"/>
        <v>70790.5</v>
      </c>
      <c r="AJ2281" s="31">
        <f>AJ2282+AJ2283</f>
        <v>0</v>
      </c>
      <c r="AK2281" s="31">
        <f>AK2282+AK2283</f>
        <v>0</v>
      </c>
      <c r="AL2281" s="31">
        <f>AL2282+AL2283</f>
        <v>-925.5</v>
      </c>
      <c r="AM2281" s="31">
        <f>AM2282+AM2283</f>
        <v>0</v>
      </c>
      <c r="AN2281" s="31">
        <f>AN2282+AN2283</f>
        <v>0</v>
      </c>
      <c r="AO2281" s="31">
        <f>AO2282+AO2283</f>
        <v>0</v>
      </c>
      <c r="AP2281" s="31">
        <f>AP2282+AP2283</f>
        <v>0</v>
      </c>
      <c r="AQ2281" s="31">
        <f>AQ2282+AQ2283</f>
        <v>0</v>
      </c>
      <c r="AR2281" s="31">
        <f>AR2282+AR2283</f>
        <v>0</v>
      </c>
      <c r="AS2281" s="31">
        <f t="shared" si="5254"/>
        <v>68004.600000000006</v>
      </c>
      <c r="AT2281" s="31">
        <f t="shared" si="5255"/>
        <v>70790.5</v>
      </c>
      <c r="AU2281" s="31">
        <f t="shared" si="5256"/>
        <v>70790.5</v>
      </c>
      <c r="AV2281" s="31">
        <f>AV2282+AV2283</f>
        <v>0</v>
      </c>
      <c r="AW2281" s="32"/>
      <c r="AX2281" s="32"/>
      <c r="AY2281" s="1"/>
      <c r="AZ2281" s="1"/>
      <c r="BA2281" s="1"/>
      <c r="BB2281" s="1"/>
      <c r="BC2281" s="1"/>
      <c r="BD2281" s="1"/>
      <c r="BE2281" s="1"/>
    </row>
    <row r="2282" ht="78.75">
      <c r="A2282" s="29" t="s">
        <v>931</v>
      </c>
      <c r="B2282" s="29" t="s">
        <v>116</v>
      </c>
      <c r="C2282" s="29" t="s">
        <v>118</v>
      </c>
      <c r="D2282" s="29" t="s">
        <v>956</v>
      </c>
      <c r="E2282" s="29" t="s">
        <v>51</v>
      </c>
      <c r="F2282" s="30" t="s">
        <v>52</v>
      </c>
      <c r="G2282" s="31">
        <v>66460.100000000006</v>
      </c>
      <c r="H2282" s="31">
        <v>68320.5</v>
      </c>
      <c r="I2282" s="31">
        <v>68320.5</v>
      </c>
      <c r="J2282" s="31"/>
      <c r="K2282" s="31"/>
      <c r="L2282" s="31"/>
      <c r="M2282" s="31">
        <f t="shared" si="5161"/>
        <v>66460.100000000006</v>
      </c>
      <c r="N2282" s="31">
        <f t="shared" si="5162"/>
        <v>68320.5</v>
      </c>
      <c r="O2282" s="31">
        <f t="shared" si="5163"/>
        <v>68320.5</v>
      </c>
      <c r="P2282" s="31"/>
      <c r="Q2282" s="31"/>
      <c r="R2282" s="31"/>
      <c r="S2282" s="31"/>
      <c r="T2282" s="31"/>
      <c r="U2282" s="31"/>
      <c r="V2282" s="31"/>
      <c r="W2282" s="31"/>
      <c r="X2282" s="31"/>
      <c r="Y2282" s="31"/>
      <c r="Z2282" s="31"/>
      <c r="AA2282" s="31"/>
      <c r="AB2282" s="31"/>
      <c r="AC2282" s="31">
        <f t="shared" ref="AC2282:AC2345" si="5257">M2282+R2282+P2282+Q2282+T2282+S2282</f>
        <v>66460.100000000006</v>
      </c>
      <c r="AD2282" s="31">
        <f t="shared" ref="AD2282:AD2345" si="5258">N2282+V2282+X2282+U2282+W2282</f>
        <v>68320.5</v>
      </c>
      <c r="AE2282" s="31">
        <f t="shared" ref="AE2282:AE2345" si="5259">O2282+Z2282+AB2282+Y2282+AA2282</f>
        <v>68320.5</v>
      </c>
      <c r="AF2282" s="31"/>
      <c r="AG2282" s="31">
        <f t="shared" ref="AG2282:AG2345" si="5260">AC2282+AF2282</f>
        <v>66460.100000000006</v>
      </c>
      <c r="AH2282" s="31">
        <f t="shared" ref="AH2282:AH2345" si="5261">AD2282</f>
        <v>68320.5</v>
      </c>
      <c r="AI2282" s="31">
        <f t="shared" ref="AI2282:AI2345" si="5262">AE2282</f>
        <v>68320.5</v>
      </c>
      <c r="AJ2282" s="31"/>
      <c r="AK2282" s="31"/>
      <c r="AL2282" s="31">
        <v>-925.5</v>
      </c>
      <c r="AM2282" s="31"/>
      <c r="AN2282" s="31"/>
      <c r="AO2282" s="31"/>
      <c r="AP2282" s="31"/>
      <c r="AQ2282" s="31"/>
      <c r="AR2282" s="31"/>
      <c r="AS2282" s="31">
        <f t="shared" si="5254"/>
        <v>65534.600000000006</v>
      </c>
      <c r="AT2282" s="31">
        <f t="shared" si="5255"/>
        <v>68320.5</v>
      </c>
      <c r="AU2282" s="31">
        <f t="shared" si="5256"/>
        <v>68320.5</v>
      </c>
      <c r="AV2282" s="31"/>
      <c r="AW2282" s="32"/>
      <c r="AX2282" s="32"/>
      <c r="AY2282" s="1"/>
      <c r="AZ2282" s="1"/>
      <c r="BA2282" s="1"/>
      <c r="BB2282" s="1"/>
      <c r="BC2282" s="1"/>
      <c r="BD2282" s="1"/>
      <c r="BE2282" s="1"/>
    </row>
    <row r="2283" ht="31.5">
      <c r="A2283" s="29" t="s">
        <v>931</v>
      </c>
      <c r="B2283" s="29" t="s">
        <v>116</v>
      </c>
      <c r="C2283" s="29" t="s">
        <v>118</v>
      </c>
      <c r="D2283" s="29" t="s">
        <v>956</v>
      </c>
      <c r="E2283" s="29" t="s">
        <v>39</v>
      </c>
      <c r="F2283" s="30" t="s">
        <v>40</v>
      </c>
      <c r="G2283" s="31">
        <v>2470</v>
      </c>
      <c r="H2283" s="31">
        <v>2470</v>
      </c>
      <c r="I2283" s="31">
        <v>2470</v>
      </c>
      <c r="J2283" s="31"/>
      <c r="K2283" s="31"/>
      <c r="L2283" s="31"/>
      <c r="M2283" s="31">
        <f t="shared" si="5161"/>
        <v>2470</v>
      </c>
      <c r="N2283" s="31">
        <f t="shared" si="5162"/>
        <v>2470</v>
      </c>
      <c r="O2283" s="31">
        <f t="shared" si="5163"/>
        <v>2470</v>
      </c>
      <c r="P2283" s="31"/>
      <c r="Q2283" s="31"/>
      <c r="R2283" s="31"/>
      <c r="S2283" s="31"/>
      <c r="T2283" s="31"/>
      <c r="U2283" s="31"/>
      <c r="V2283" s="31"/>
      <c r="W2283" s="31"/>
      <c r="X2283" s="31"/>
      <c r="Y2283" s="31"/>
      <c r="Z2283" s="31"/>
      <c r="AA2283" s="31"/>
      <c r="AB2283" s="31"/>
      <c r="AC2283" s="31">
        <f t="shared" si="5257"/>
        <v>2470</v>
      </c>
      <c r="AD2283" s="31">
        <f t="shared" si="5258"/>
        <v>2470</v>
      </c>
      <c r="AE2283" s="31">
        <f t="shared" si="5259"/>
        <v>2470</v>
      </c>
      <c r="AF2283" s="31"/>
      <c r="AG2283" s="31">
        <f t="shared" si="5260"/>
        <v>2470</v>
      </c>
      <c r="AH2283" s="31">
        <f t="shared" si="5261"/>
        <v>2470</v>
      </c>
      <c r="AI2283" s="31">
        <f t="shared" si="5262"/>
        <v>2470</v>
      </c>
      <c r="AJ2283" s="31"/>
      <c r="AK2283" s="31"/>
      <c r="AL2283" s="31"/>
      <c r="AM2283" s="31"/>
      <c r="AN2283" s="31"/>
      <c r="AO2283" s="31"/>
      <c r="AP2283" s="31"/>
      <c r="AQ2283" s="31"/>
      <c r="AR2283" s="31"/>
      <c r="AS2283" s="31">
        <f t="shared" si="5254"/>
        <v>2470</v>
      </c>
      <c r="AT2283" s="31">
        <f t="shared" si="5255"/>
        <v>2470</v>
      </c>
      <c r="AU2283" s="31">
        <f t="shared" si="5256"/>
        <v>2470</v>
      </c>
      <c r="AV2283" s="31"/>
      <c r="AW2283" s="32"/>
      <c r="AX2283" s="32"/>
      <c r="AY2283" s="1"/>
      <c r="AZ2283" s="1"/>
      <c r="BA2283" s="1"/>
      <c r="BB2283" s="1"/>
      <c r="BC2283" s="1"/>
      <c r="BD2283" s="1"/>
      <c r="BE2283" s="1"/>
    </row>
    <row r="2284" s="19" customFormat="1" ht="31.5">
      <c r="A2284" s="20" t="s">
        <v>957</v>
      </c>
      <c r="B2284" s="20"/>
      <c r="C2284" s="20"/>
      <c r="D2284" s="20"/>
      <c r="E2284" s="20"/>
      <c r="F2284" s="21" t="s">
        <v>958</v>
      </c>
      <c r="G2284" s="22">
        <f>G2302+G2285</f>
        <v>642363.09999999998</v>
      </c>
      <c r="H2284" s="22">
        <f>H2302+H2285</f>
        <v>693958.90000000002</v>
      </c>
      <c r="I2284" s="22">
        <f>I2302+I2285</f>
        <v>696369.09999999998</v>
      </c>
      <c r="J2284" s="22">
        <f>J2302+J2285</f>
        <v>0</v>
      </c>
      <c r="K2284" s="22">
        <f>K2302+K2285</f>
        <v>0</v>
      </c>
      <c r="L2284" s="22">
        <f>L2302+L2285</f>
        <v>0</v>
      </c>
      <c r="M2284" s="22">
        <f t="shared" si="5161"/>
        <v>642363.09999999998</v>
      </c>
      <c r="N2284" s="22">
        <f t="shared" si="5162"/>
        <v>693958.90000000002</v>
      </c>
      <c r="O2284" s="22">
        <f t="shared" si="5163"/>
        <v>696369.09999999998</v>
      </c>
      <c r="P2284" s="22">
        <f>P2302+P2285</f>
        <v>0</v>
      </c>
      <c r="Q2284" s="22">
        <f>Q2302+Q2285</f>
        <v>0</v>
      </c>
      <c r="R2284" s="22">
        <f>R2302+R2285</f>
        <v>-1043.5749999999998</v>
      </c>
      <c r="S2284" s="22">
        <f>S2302+S2285</f>
        <v>0</v>
      </c>
      <c r="T2284" s="22">
        <f>T2302+T2285</f>
        <v>37.699999999999996</v>
      </c>
      <c r="U2284" s="22">
        <f>U2302+U2285</f>
        <v>0</v>
      </c>
      <c r="V2284" s="22">
        <f>V2302+V2285</f>
        <v>0</v>
      </c>
      <c r="W2284" s="22">
        <f>W2302+W2285</f>
        <v>0</v>
      </c>
      <c r="X2284" s="22">
        <f>X2302+X2285</f>
        <v>42.600000000000001</v>
      </c>
      <c r="Y2284" s="22">
        <f>Y2302+Y2285</f>
        <v>0</v>
      </c>
      <c r="Z2284" s="22">
        <f>Z2302+Z2285</f>
        <v>0</v>
      </c>
      <c r="AA2284" s="22">
        <f>AA2302+AA2285</f>
        <v>0</v>
      </c>
      <c r="AB2284" s="22">
        <f>AB2302+AB2285</f>
        <v>-2711.5999999999999</v>
      </c>
      <c r="AC2284" s="22">
        <f t="shared" si="5257"/>
        <v>641357.22499999998</v>
      </c>
      <c r="AD2284" s="22">
        <f t="shared" si="5258"/>
        <v>694001.5</v>
      </c>
      <c r="AE2284" s="22">
        <f t="shared" si="5259"/>
        <v>693657.5</v>
      </c>
      <c r="AF2284" s="22">
        <f>AF2302+AF2285</f>
        <v>0</v>
      </c>
      <c r="AG2284" s="22">
        <f t="shared" si="5260"/>
        <v>641357.22499999998</v>
      </c>
      <c r="AH2284" s="22">
        <f t="shared" si="5261"/>
        <v>694001.5</v>
      </c>
      <c r="AI2284" s="22">
        <f t="shared" si="5262"/>
        <v>693657.5</v>
      </c>
      <c r="AJ2284" s="22">
        <f>AJ2302+AJ2285</f>
        <v>0</v>
      </c>
      <c r="AK2284" s="22">
        <f>AK2302+AK2285</f>
        <v>0</v>
      </c>
      <c r="AL2284" s="22">
        <f>AL2302+AL2285</f>
        <v>28836.273000000001</v>
      </c>
      <c r="AM2284" s="22">
        <f>AM2302+AM2285</f>
        <v>0</v>
      </c>
      <c r="AN2284" s="22">
        <f>AN2302+AN2285</f>
        <v>0</v>
      </c>
      <c r="AO2284" s="22">
        <f>AO2302+AO2285</f>
        <v>0</v>
      </c>
      <c r="AP2284" s="22">
        <f>AP2302+AP2285</f>
        <v>0</v>
      </c>
      <c r="AQ2284" s="22">
        <f>AQ2302+AQ2285</f>
        <v>0</v>
      </c>
      <c r="AR2284" s="22">
        <f>AR2302+AR2285</f>
        <v>0</v>
      </c>
      <c r="AS2284" s="22">
        <f t="shared" si="5254"/>
        <v>670193.49800000002</v>
      </c>
      <c r="AT2284" s="22">
        <f t="shared" si="5255"/>
        <v>694001.5</v>
      </c>
      <c r="AU2284" s="22">
        <f t="shared" si="5256"/>
        <v>693657.5</v>
      </c>
      <c r="AV2284" s="22">
        <f>AV2302+AV2285</f>
        <v>0</v>
      </c>
      <c r="AW2284" s="23"/>
      <c r="AX2284" s="23"/>
      <c r="AY2284" s="19"/>
      <c r="AZ2284" s="19"/>
      <c r="BA2284" s="19"/>
      <c r="BB2284" s="19"/>
      <c r="BC2284" s="19"/>
      <c r="BD2284" s="19"/>
      <c r="BE2284" s="19"/>
    </row>
    <row r="2285" s="19" customFormat="1">
      <c r="A2285" s="20" t="s">
        <v>957</v>
      </c>
      <c r="B2285" s="20" t="s">
        <v>74</v>
      </c>
      <c r="C2285" s="20"/>
      <c r="D2285" s="20"/>
      <c r="E2285" s="20"/>
      <c r="F2285" s="21" t="s">
        <v>201</v>
      </c>
      <c r="G2285" s="22">
        <f t="shared" ref="G2285:G2288" si="5263">G2286</f>
        <v>175698.89999999999</v>
      </c>
      <c r="H2285" s="22">
        <f t="shared" ref="H2285:H2288" si="5264">H2286</f>
        <v>175727.10000000001</v>
      </c>
      <c r="I2285" s="22">
        <f t="shared" ref="I2285:I2288" si="5265">I2286</f>
        <v>175727.10000000001</v>
      </c>
      <c r="J2285" s="22">
        <f t="shared" ref="J2285:J2288" si="5266">J2286</f>
        <v>0</v>
      </c>
      <c r="K2285" s="22">
        <f t="shared" ref="K2285:K2288" si="5267">K2286</f>
        <v>0</v>
      </c>
      <c r="L2285" s="22">
        <f t="shared" ref="L2285:L2288" si="5268">L2286</f>
        <v>0</v>
      </c>
      <c r="M2285" s="22">
        <f t="shared" si="5161"/>
        <v>175698.89999999999</v>
      </c>
      <c r="N2285" s="22">
        <f t="shared" si="5162"/>
        <v>175727.10000000001</v>
      </c>
      <c r="O2285" s="22">
        <f t="shared" si="5163"/>
        <v>175727.10000000001</v>
      </c>
      <c r="P2285" s="22">
        <f t="shared" ref="P2285:P2288" si="5269">P2286</f>
        <v>0</v>
      </c>
      <c r="Q2285" s="22">
        <f t="shared" ref="Q2285:Q2288" si="5270">Q2286</f>
        <v>0</v>
      </c>
      <c r="R2285" s="22">
        <f t="shared" ref="R2285:R2288" si="5271">R2286</f>
        <v>-5038.8000000000002</v>
      </c>
      <c r="S2285" s="22">
        <f t="shared" ref="S2285:S2288" si="5272">S2286</f>
        <v>0</v>
      </c>
      <c r="T2285" s="22">
        <f t="shared" ref="T2285:T2288" si="5273">T2286</f>
        <v>0</v>
      </c>
      <c r="U2285" s="22">
        <f t="shared" ref="U2285:U2288" si="5274">U2286</f>
        <v>0</v>
      </c>
      <c r="V2285" s="22">
        <f t="shared" ref="V2285:V2288" si="5275">V2286</f>
        <v>0</v>
      </c>
      <c r="W2285" s="22">
        <f t="shared" ref="W2285:W2288" si="5276">W2286</f>
        <v>0</v>
      </c>
      <c r="X2285" s="22">
        <f t="shared" ref="X2285:X2288" si="5277">X2286</f>
        <v>0</v>
      </c>
      <c r="Y2285" s="22">
        <f t="shared" ref="Y2285:Y2288" si="5278">Y2286</f>
        <v>0</v>
      </c>
      <c r="Z2285" s="22">
        <f t="shared" ref="Z2285:Z2288" si="5279">Z2286</f>
        <v>0</v>
      </c>
      <c r="AA2285" s="22">
        <f t="shared" ref="AA2285:AA2288" si="5280">AA2286</f>
        <v>0</v>
      </c>
      <c r="AB2285" s="22">
        <f t="shared" ref="AB2285:AB2288" si="5281">AB2286</f>
        <v>0</v>
      </c>
      <c r="AC2285" s="22">
        <f t="shared" si="5257"/>
        <v>170660.10000000001</v>
      </c>
      <c r="AD2285" s="22">
        <f t="shared" si="5258"/>
        <v>175727.10000000001</v>
      </c>
      <c r="AE2285" s="22">
        <f t="shared" si="5259"/>
        <v>175727.10000000001</v>
      </c>
      <c r="AF2285" s="22">
        <f t="shared" ref="AF2285:AF2288" si="5282">AF2286</f>
        <v>0</v>
      </c>
      <c r="AG2285" s="22">
        <f t="shared" si="5260"/>
        <v>170660.10000000001</v>
      </c>
      <c r="AH2285" s="22">
        <f t="shared" si="5261"/>
        <v>175727.10000000001</v>
      </c>
      <c r="AI2285" s="22">
        <f t="shared" si="5262"/>
        <v>175727.10000000001</v>
      </c>
      <c r="AJ2285" s="22">
        <f t="shared" ref="AJ2285:AJ2288" si="5283">AJ2286</f>
        <v>0</v>
      </c>
      <c r="AK2285" s="22">
        <f t="shared" ref="AK2285:AK2288" si="5284">AK2286</f>
        <v>0</v>
      </c>
      <c r="AL2285" s="22">
        <f t="shared" ref="AL2285:AL2288" si="5285">AL2286</f>
        <v>0</v>
      </c>
      <c r="AM2285" s="22">
        <f t="shared" ref="AM2285:AM2288" si="5286">AM2286</f>
        <v>0</v>
      </c>
      <c r="AN2285" s="22">
        <f t="shared" ref="AN2285:AN2288" si="5287">AN2286</f>
        <v>0</v>
      </c>
      <c r="AO2285" s="22">
        <f t="shared" ref="AO2285:AO2288" si="5288">AO2286</f>
        <v>0</v>
      </c>
      <c r="AP2285" s="22">
        <f t="shared" ref="AP2285:AP2288" si="5289">AP2286</f>
        <v>0</v>
      </c>
      <c r="AQ2285" s="22">
        <f t="shared" ref="AQ2285:AQ2288" si="5290">AQ2286</f>
        <v>0</v>
      </c>
      <c r="AR2285" s="22">
        <f t="shared" ref="AR2285:AR2288" si="5291">AR2286</f>
        <v>0</v>
      </c>
      <c r="AS2285" s="22">
        <f t="shared" si="5254"/>
        <v>170660.10000000001</v>
      </c>
      <c r="AT2285" s="22">
        <f t="shared" si="5255"/>
        <v>175727.10000000001</v>
      </c>
      <c r="AU2285" s="22">
        <f t="shared" si="5256"/>
        <v>175727.10000000001</v>
      </c>
      <c r="AV2285" s="22">
        <f t="shared" ref="AV2285:AV2288" si="5292">AV2286</f>
        <v>0</v>
      </c>
      <c r="AW2285" s="23"/>
      <c r="AX2285" s="23"/>
      <c r="AY2285" s="19"/>
      <c r="AZ2285" s="19"/>
      <c r="BA2285" s="19"/>
      <c r="BB2285" s="19"/>
      <c r="BC2285" s="19"/>
      <c r="BD2285" s="19"/>
      <c r="BE2285" s="19"/>
    </row>
    <row r="2286" s="24" customFormat="1">
      <c r="A2286" s="25" t="s">
        <v>957</v>
      </c>
      <c r="B2286" s="25" t="s">
        <v>74</v>
      </c>
      <c r="C2286" s="25" t="s">
        <v>255</v>
      </c>
      <c r="D2286" s="25"/>
      <c r="E2286" s="25"/>
      <c r="F2286" s="26" t="s">
        <v>256</v>
      </c>
      <c r="G2286" s="27">
        <f t="shared" si="5263"/>
        <v>175698.89999999999</v>
      </c>
      <c r="H2286" s="27">
        <f t="shared" si="5264"/>
        <v>175727.10000000001</v>
      </c>
      <c r="I2286" s="27">
        <f t="shared" si="5265"/>
        <v>175727.10000000001</v>
      </c>
      <c r="J2286" s="27">
        <f t="shared" si="5266"/>
        <v>0</v>
      </c>
      <c r="K2286" s="27">
        <f t="shared" si="5267"/>
        <v>0</v>
      </c>
      <c r="L2286" s="27">
        <f t="shared" si="5268"/>
        <v>0</v>
      </c>
      <c r="M2286" s="27">
        <f t="shared" si="5161"/>
        <v>175698.89999999999</v>
      </c>
      <c r="N2286" s="27">
        <f t="shared" si="5162"/>
        <v>175727.10000000001</v>
      </c>
      <c r="O2286" s="27">
        <f t="shared" si="5163"/>
        <v>175727.10000000001</v>
      </c>
      <c r="P2286" s="27">
        <f t="shared" si="5269"/>
        <v>0</v>
      </c>
      <c r="Q2286" s="27">
        <f t="shared" si="5270"/>
        <v>0</v>
      </c>
      <c r="R2286" s="27">
        <f t="shared" si="5271"/>
        <v>-5038.8000000000002</v>
      </c>
      <c r="S2286" s="27">
        <f t="shared" si="5272"/>
        <v>0</v>
      </c>
      <c r="T2286" s="27">
        <f t="shared" si="5273"/>
        <v>0</v>
      </c>
      <c r="U2286" s="27">
        <f t="shared" si="5274"/>
        <v>0</v>
      </c>
      <c r="V2286" s="27">
        <f t="shared" si="5275"/>
        <v>0</v>
      </c>
      <c r="W2286" s="27">
        <f t="shared" si="5276"/>
        <v>0</v>
      </c>
      <c r="X2286" s="27">
        <f t="shared" si="5277"/>
        <v>0</v>
      </c>
      <c r="Y2286" s="27">
        <f t="shared" si="5278"/>
        <v>0</v>
      </c>
      <c r="Z2286" s="27">
        <f t="shared" si="5279"/>
        <v>0</v>
      </c>
      <c r="AA2286" s="27">
        <f t="shared" si="5280"/>
        <v>0</v>
      </c>
      <c r="AB2286" s="27">
        <f t="shared" si="5281"/>
        <v>0</v>
      </c>
      <c r="AC2286" s="27">
        <f t="shared" si="5257"/>
        <v>170660.10000000001</v>
      </c>
      <c r="AD2286" s="27">
        <f t="shared" si="5258"/>
        <v>175727.10000000001</v>
      </c>
      <c r="AE2286" s="27">
        <f t="shared" si="5259"/>
        <v>175727.10000000001</v>
      </c>
      <c r="AF2286" s="27">
        <f t="shared" si="5282"/>
        <v>0</v>
      </c>
      <c r="AG2286" s="27">
        <f t="shared" si="5260"/>
        <v>170660.10000000001</v>
      </c>
      <c r="AH2286" s="27">
        <f t="shared" si="5261"/>
        <v>175727.10000000001</v>
      </c>
      <c r="AI2286" s="27">
        <f t="shared" si="5262"/>
        <v>175727.10000000001</v>
      </c>
      <c r="AJ2286" s="27">
        <f t="shared" si="5283"/>
        <v>0</v>
      </c>
      <c r="AK2286" s="27">
        <f t="shared" si="5284"/>
        <v>0</v>
      </c>
      <c r="AL2286" s="27">
        <f t="shared" si="5285"/>
        <v>0</v>
      </c>
      <c r="AM2286" s="27">
        <f t="shared" si="5286"/>
        <v>0</v>
      </c>
      <c r="AN2286" s="27">
        <f t="shared" si="5287"/>
        <v>0</v>
      </c>
      <c r="AO2286" s="27">
        <f t="shared" si="5288"/>
        <v>0</v>
      </c>
      <c r="AP2286" s="27">
        <f t="shared" si="5289"/>
        <v>0</v>
      </c>
      <c r="AQ2286" s="27">
        <f t="shared" si="5290"/>
        <v>0</v>
      </c>
      <c r="AR2286" s="27">
        <f t="shared" si="5291"/>
        <v>0</v>
      </c>
      <c r="AS2286" s="27">
        <f t="shared" si="5254"/>
        <v>170660.10000000001</v>
      </c>
      <c r="AT2286" s="27">
        <f t="shared" si="5255"/>
        <v>175727.10000000001</v>
      </c>
      <c r="AU2286" s="27">
        <f t="shared" si="5256"/>
        <v>175727.10000000001</v>
      </c>
      <c r="AV2286" s="27">
        <f t="shared" si="5292"/>
        <v>0</v>
      </c>
      <c r="AW2286" s="28"/>
      <c r="AX2286" s="28"/>
      <c r="AY2286" s="24"/>
      <c r="AZ2286" s="24"/>
      <c r="BA2286" s="24"/>
      <c r="BB2286" s="24"/>
      <c r="BC2286" s="24"/>
      <c r="BD2286" s="24"/>
      <c r="BE2286" s="24"/>
    </row>
    <row r="2287" ht="47.25">
      <c r="A2287" s="29" t="s">
        <v>957</v>
      </c>
      <c r="B2287" s="29" t="s">
        <v>74</v>
      </c>
      <c r="C2287" s="29" t="s">
        <v>255</v>
      </c>
      <c r="D2287" s="29" t="s">
        <v>248</v>
      </c>
      <c r="E2287" s="29"/>
      <c r="F2287" s="30" t="s">
        <v>249</v>
      </c>
      <c r="G2287" s="31">
        <f t="shared" si="5263"/>
        <v>175698.89999999999</v>
      </c>
      <c r="H2287" s="31">
        <f t="shared" si="5264"/>
        <v>175727.10000000001</v>
      </c>
      <c r="I2287" s="31">
        <f t="shared" si="5265"/>
        <v>175727.10000000001</v>
      </c>
      <c r="J2287" s="31">
        <f t="shared" si="5266"/>
        <v>0</v>
      </c>
      <c r="K2287" s="31">
        <f t="shared" si="5267"/>
        <v>0</v>
      </c>
      <c r="L2287" s="31">
        <f t="shared" si="5268"/>
        <v>0</v>
      </c>
      <c r="M2287" s="31">
        <f t="shared" si="5161"/>
        <v>175698.89999999999</v>
      </c>
      <c r="N2287" s="31">
        <f t="shared" si="5162"/>
        <v>175727.10000000001</v>
      </c>
      <c r="O2287" s="31">
        <f t="shared" si="5163"/>
        <v>175727.10000000001</v>
      </c>
      <c r="P2287" s="31">
        <f t="shared" si="5269"/>
        <v>0</v>
      </c>
      <c r="Q2287" s="31">
        <f t="shared" si="5270"/>
        <v>0</v>
      </c>
      <c r="R2287" s="31">
        <f t="shared" si="5271"/>
        <v>-5038.8000000000002</v>
      </c>
      <c r="S2287" s="31">
        <f t="shared" si="5272"/>
        <v>0</v>
      </c>
      <c r="T2287" s="31">
        <f t="shared" si="5273"/>
        <v>0</v>
      </c>
      <c r="U2287" s="31">
        <f t="shared" si="5274"/>
        <v>0</v>
      </c>
      <c r="V2287" s="31">
        <f t="shared" si="5275"/>
        <v>0</v>
      </c>
      <c r="W2287" s="31">
        <f t="shared" si="5276"/>
        <v>0</v>
      </c>
      <c r="X2287" s="31">
        <f t="shared" si="5277"/>
        <v>0</v>
      </c>
      <c r="Y2287" s="31">
        <f t="shared" si="5278"/>
        <v>0</v>
      </c>
      <c r="Z2287" s="31">
        <f t="shared" si="5279"/>
        <v>0</v>
      </c>
      <c r="AA2287" s="31">
        <f t="shared" si="5280"/>
        <v>0</v>
      </c>
      <c r="AB2287" s="31">
        <f t="shared" si="5281"/>
        <v>0</v>
      </c>
      <c r="AC2287" s="31">
        <f t="shared" si="5257"/>
        <v>170660.10000000001</v>
      </c>
      <c r="AD2287" s="31">
        <f t="shared" si="5258"/>
        <v>175727.10000000001</v>
      </c>
      <c r="AE2287" s="31">
        <f t="shared" si="5259"/>
        <v>175727.10000000001</v>
      </c>
      <c r="AF2287" s="31">
        <f t="shared" si="5282"/>
        <v>0</v>
      </c>
      <c r="AG2287" s="31">
        <f t="shared" si="5260"/>
        <v>170660.10000000001</v>
      </c>
      <c r="AH2287" s="31">
        <f t="shared" si="5261"/>
        <v>175727.10000000001</v>
      </c>
      <c r="AI2287" s="31">
        <f t="shared" si="5262"/>
        <v>175727.10000000001</v>
      </c>
      <c r="AJ2287" s="31">
        <f t="shared" si="5283"/>
        <v>0</v>
      </c>
      <c r="AK2287" s="31">
        <f t="shared" si="5284"/>
        <v>0</v>
      </c>
      <c r="AL2287" s="31">
        <f t="shared" si="5285"/>
        <v>0</v>
      </c>
      <c r="AM2287" s="31">
        <f t="shared" si="5286"/>
        <v>0</v>
      </c>
      <c r="AN2287" s="31">
        <f t="shared" si="5287"/>
        <v>0</v>
      </c>
      <c r="AO2287" s="31">
        <f t="shared" si="5288"/>
        <v>0</v>
      </c>
      <c r="AP2287" s="31">
        <f t="shared" si="5289"/>
        <v>0</v>
      </c>
      <c r="AQ2287" s="31">
        <f t="shared" si="5290"/>
        <v>0</v>
      </c>
      <c r="AR2287" s="31">
        <f t="shared" si="5291"/>
        <v>0</v>
      </c>
      <c r="AS2287" s="31">
        <f t="shared" si="5254"/>
        <v>170660.10000000001</v>
      </c>
      <c r="AT2287" s="31">
        <f t="shared" si="5255"/>
        <v>175727.10000000001</v>
      </c>
      <c r="AU2287" s="31">
        <f t="shared" si="5256"/>
        <v>175727.10000000001</v>
      </c>
      <c r="AV2287" s="31">
        <f t="shared" si="5292"/>
        <v>0</v>
      </c>
      <c r="AW2287" s="32"/>
      <c r="AX2287" s="32"/>
      <c r="AY2287" s="1"/>
      <c r="AZ2287" s="1"/>
      <c r="BA2287" s="1"/>
      <c r="BB2287" s="1"/>
      <c r="BC2287" s="1"/>
      <c r="BD2287" s="1"/>
      <c r="BE2287" s="1"/>
    </row>
    <row r="2288" hidden="1">
      <c r="A2288" s="29" t="s">
        <v>957</v>
      </c>
      <c r="B2288" s="29" t="s">
        <v>74</v>
      </c>
      <c r="C2288" s="29" t="s">
        <v>255</v>
      </c>
      <c r="D2288" s="29" t="s">
        <v>250</v>
      </c>
      <c r="E2288" s="29"/>
      <c r="F2288" s="30" t="s">
        <v>34</v>
      </c>
      <c r="G2288" s="31">
        <f t="shared" si="5263"/>
        <v>175698.89999999999</v>
      </c>
      <c r="H2288" s="31">
        <f t="shared" si="5264"/>
        <v>175727.10000000001</v>
      </c>
      <c r="I2288" s="31">
        <f t="shared" si="5265"/>
        <v>175727.10000000001</v>
      </c>
      <c r="J2288" s="31">
        <f t="shared" si="5266"/>
        <v>0</v>
      </c>
      <c r="K2288" s="31">
        <f t="shared" si="5267"/>
        <v>0</v>
      </c>
      <c r="L2288" s="31">
        <f t="shared" si="5268"/>
        <v>0</v>
      </c>
      <c r="M2288" s="31">
        <f t="shared" si="5161"/>
        <v>175698.89999999999</v>
      </c>
      <c r="N2288" s="31">
        <f t="shared" si="5162"/>
        <v>175727.10000000001</v>
      </c>
      <c r="O2288" s="31">
        <f t="shared" si="5163"/>
        <v>175727.10000000001</v>
      </c>
      <c r="P2288" s="31">
        <f t="shared" si="5269"/>
        <v>0</v>
      </c>
      <c r="Q2288" s="31">
        <f t="shared" si="5270"/>
        <v>0</v>
      </c>
      <c r="R2288" s="31">
        <f t="shared" si="5271"/>
        <v>-5038.8000000000002</v>
      </c>
      <c r="S2288" s="31">
        <f t="shared" si="5272"/>
        <v>0</v>
      </c>
      <c r="T2288" s="31">
        <f t="shared" si="5273"/>
        <v>0</v>
      </c>
      <c r="U2288" s="31">
        <f t="shared" si="5274"/>
        <v>0</v>
      </c>
      <c r="V2288" s="31">
        <f t="shared" si="5275"/>
        <v>0</v>
      </c>
      <c r="W2288" s="31">
        <f t="shared" si="5276"/>
        <v>0</v>
      </c>
      <c r="X2288" s="31">
        <f t="shared" si="5277"/>
        <v>0</v>
      </c>
      <c r="Y2288" s="31">
        <f t="shared" si="5278"/>
        <v>0</v>
      </c>
      <c r="Z2288" s="31">
        <f t="shared" si="5279"/>
        <v>0</v>
      </c>
      <c r="AA2288" s="31">
        <f t="shared" si="5280"/>
        <v>0</v>
      </c>
      <c r="AB2288" s="31">
        <f t="shared" si="5281"/>
        <v>0</v>
      </c>
      <c r="AC2288" s="31">
        <f t="shared" si="5257"/>
        <v>170660.10000000001</v>
      </c>
      <c r="AD2288" s="31">
        <f t="shared" si="5258"/>
        <v>175727.10000000001</v>
      </c>
      <c r="AE2288" s="31">
        <f t="shared" si="5259"/>
        <v>175727.10000000001</v>
      </c>
      <c r="AF2288" s="31">
        <f t="shared" si="5282"/>
        <v>0</v>
      </c>
      <c r="AG2288" s="31">
        <f t="shared" si="5260"/>
        <v>170660.10000000001</v>
      </c>
      <c r="AH2288" s="31">
        <f t="shared" si="5261"/>
        <v>175727.10000000001</v>
      </c>
      <c r="AI2288" s="31">
        <f t="shared" si="5262"/>
        <v>175727.10000000001</v>
      </c>
      <c r="AJ2288" s="31">
        <f t="shared" si="5283"/>
        <v>0</v>
      </c>
      <c r="AK2288" s="31">
        <f t="shared" si="5284"/>
        <v>0</v>
      </c>
      <c r="AL2288" s="31">
        <f t="shared" si="5285"/>
        <v>0</v>
      </c>
      <c r="AM2288" s="31">
        <f t="shared" si="5286"/>
        <v>0</v>
      </c>
      <c r="AN2288" s="31">
        <f t="shared" si="5287"/>
        <v>0</v>
      </c>
      <c r="AO2288" s="31">
        <f t="shared" si="5288"/>
        <v>0</v>
      </c>
      <c r="AP2288" s="31">
        <f t="shared" si="5289"/>
        <v>0</v>
      </c>
      <c r="AQ2288" s="31">
        <f t="shared" si="5290"/>
        <v>0</v>
      </c>
      <c r="AR2288" s="31">
        <f t="shared" si="5291"/>
        <v>0</v>
      </c>
      <c r="AS2288" s="31">
        <f t="shared" si="5254"/>
        <v>170660.10000000001</v>
      </c>
      <c r="AT2288" s="31">
        <f t="shared" si="5255"/>
        <v>175727.10000000001</v>
      </c>
      <c r="AU2288" s="31">
        <f t="shared" si="5256"/>
        <v>175727.10000000001</v>
      </c>
      <c r="AV2288" s="31">
        <f t="shared" si="5292"/>
        <v>0</v>
      </c>
      <c r="AW2288" s="32">
        <v>0</v>
      </c>
      <c r="AX2288" s="32"/>
      <c r="AY2288" s="1" t="s">
        <v>152</v>
      </c>
      <c r="AZ2288" s="1"/>
      <c r="BA2288" s="1"/>
      <c r="BB2288" s="1"/>
      <c r="BC2288" s="1"/>
      <c r="BD2288" s="1"/>
      <c r="BE2288" s="1"/>
    </row>
    <row r="2289" ht="31.5">
      <c r="A2289" s="29" t="s">
        <v>957</v>
      </c>
      <c r="B2289" s="29" t="s">
        <v>74</v>
      </c>
      <c r="C2289" s="29" t="s">
        <v>255</v>
      </c>
      <c r="D2289" s="29" t="s">
        <v>259</v>
      </c>
      <c r="E2289" s="29"/>
      <c r="F2289" s="30" t="s">
        <v>260</v>
      </c>
      <c r="G2289" s="31">
        <f>G2290+G2292+G2296+G2299</f>
        <v>175698.89999999999</v>
      </c>
      <c r="H2289" s="31">
        <f>H2290+H2292+H2296+H2299</f>
        <v>175727.10000000001</v>
      </c>
      <c r="I2289" s="31">
        <f>I2290+I2292+I2296+I2299</f>
        <v>175727.10000000001</v>
      </c>
      <c r="J2289" s="31">
        <f>J2290+J2292+J2296+J2299</f>
        <v>0</v>
      </c>
      <c r="K2289" s="31">
        <f>K2290+K2292+K2296+K2299</f>
        <v>0</v>
      </c>
      <c r="L2289" s="31">
        <f>L2290+L2292+L2296+L2299</f>
        <v>0</v>
      </c>
      <c r="M2289" s="31">
        <f t="shared" si="5161"/>
        <v>175698.89999999999</v>
      </c>
      <c r="N2289" s="31">
        <f t="shared" si="5162"/>
        <v>175727.10000000001</v>
      </c>
      <c r="O2289" s="31">
        <f t="shared" si="5163"/>
        <v>175727.10000000001</v>
      </c>
      <c r="P2289" s="31">
        <f>P2290+P2292+P2296+P2299</f>
        <v>0</v>
      </c>
      <c r="Q2289" s="31">
        <f>Q2290+Q2292+Q2296+Q2299</f>
        <v>0</v>
      </c>
      <c r="R2289" s="31">
        <f>R2290+R2292+R2296+R2299</f>
        <v>-5038.8000000000002</v>
      </c>
      <c r="S2289" s="31">
        <f>S2290+S2292+S2296+S2299</f>
        <v>0</v>
      </c>
      <c r="T2289" s="31">
        <f>T2290+T2292+T2296+T2299</f>
        <v>0</v>
      </c>
      <c r="U2289" s="31">
        <f>U2290+U2292+U2296+U2299</f>
        <v>0</v>
      </c>
      <c r="V2289" s="31">
        <f>V2290+V2292+V2296+V2299</f>
        <v>0</v>
      </c>
      <c r="W2289" s="31">
        <f>W2290+W2292+W2296+W2299</f>
        <v>0</v>
      </c>
      <c r="X2289" s="31">
        <f>X2290+X2292+X2296+X2299</f>
        <v>0</v>
      </c>
      <c r="Y2289" s="31">
        <f>Y2290+Y2292+Y2296+Y2299</f>
        <v>0</v>
      </c>
      <c r="Z2289" s="31">
        <f>Z2290+Z2292+Z2296+Z2299</f>
        <v>0</v>
      </c>
      <c r="AA2289" s="31">
        <f>AA2290+AA2292+AA2296+AA2299</f>
        <v>0</v>
      </c>
      <c r="AB2289" s="31">
        <f>AB2290+AB2292+AB2296+AB2299</f>
        <v>0</v>
      </c>
      <c r="AC2289" s="31">
        <f t="shared" si="5257"/>
        <v>170660.10000000001</v>
      </c>
      <c r="AD2289" s="31">
        <f t="shared" si="5258"/>
        <v>175727.10000000001</v>
      </c>
      <c r="AE2289" s="31">
        <f t="shared" si="5259"/>
        <v>175727.10000000001</v>
      </c>
      <c r="AF2289" s="31">
        <f>AF2290+AF2292+AF2296+AF2299</f>
        <v>0</v>
      </c>
      <c r="AG2289" s="31">
        <f t="shared" si="5260"/>
        <v>170660.10000000001</v>
      </c>
      <c r="AH2289" s="31">
        <f t="shared" si="5261"/>
        <v>175727.10000000001</v>
      </c>
      <c r="AI2289" s="31">
        <f t="shared" si="5262"/>
        <v>175727.10000000001</v>
      </c>
      <c r="AJ2289" s="31">
        <f>AJ2290+AJ2292+AJ2296+AJ2299</f>
        <v>0</v>
      </c>
      <c r="AK2289" s="31">
        <f>AK2290+AK2292+AK2296+AK2299</f>
        <v>0</v>
      </c>
      <c r="AL2289" s="31">
        <f>AL2290+AL2292+AL2296+AL2299</f>
        <v>0</v>
      </c>
      <c r="AM2289" s="31">
        <f>AM2290+AM2292+AM2296+AM2299</f>
        <v>0</v>
      </c>
      <c r="AN2289" s="31">
        <f>AN2290+AN2292+AN2296+AN2299</f>
        <v>0</v>
      </c>
      <c r="AO2289" s="31">
        <f>AO2290+AO2292+AO2296+AO2299</f>
        <v>0</v>
      </c>
      <c r="AP2289" s="31">
        <f>AP2290+AP2292+AP2296+AP2299</f>
        <v>0</v>
      </c>
      <c r="AQ2289" s="31">
        <f>AQ2290+AQ2292+AQ2296+AQ2299</f>
        <v>0</v>
      </c>
      <c r="AR2289" s="31">
        <f>AR2290+AR2292+AR2296+AR2299</f>
        <v>0</v>
      </c>
      <c r="AS2289" s="31">
        <f t="shared" si="5254"/>
        <v>170660.10000000001</v>
      </c>
      <c r="AT2289" s="31">
        <f t="shared" si="5255"/>
        <v>175727.10000000001</v>
      </c>
      <c r="AU2289" s="31">
        <f t="shared" si="5256"/>
        <v>175727.10000000001</v>
      </c>
      <c r="AV2289" s="31">
        <f>AV2290+AV2292+AV2296+AV2299</f>
        <v>0</v>
      </c>
      <c r="AW2289" s="32"/>
      <c r="AX2289" s="32"/>
      <c r="AY2289" s="1"/>
      <c r="AZ2289" s="1"/>
      <c r="BA2289" s="1"/>
      <c r="BB2289" s="1"/>
      <c r="BC2289" s="1"/>
      <c r="BD2289" s="1"/>
      <c r="BE2289" s="1"/>
    </row>
    <row r="2290" ht="31.5">
      <c r="A2290" s="29" t="s">
        <v>957</v>
      </c>
      <c r="B2290" s="29" t="s">
        <v>74</v>
      </c>
      <c r="C2290" s="29" t="s">
        <v>255</v>
      </c>
      <c r="D2290" s="29" t="s">
        <v>959</v>
      </c>
      <c r="E2290" s="29"/>
      <c r="F2290" s="30" t="s">
        <v>960</v>
      </c>
      <c r="G2290" s="31">
        <f>G2291</f>
        <v>89.900000000000006</v>
      </c>
      <c r="H2290" s="31">
        <f>H2291</f>
        <v>89.900000000000006</v>
      </c>
      <c r="I2290" s="31">
        <f>I2291</f>
        <v>89.900000000000006</v>
      </c>
      <c r="J2290" s="31">
        <f>J2291</f>
        <v>0</v>
      </c>
      <c r="K2290" s="31">
        <f>K2291</f>
        <v>0</v>
      </c>
      <c r="L2290" s="31">
        <f>L2291</f>
        <v>0</v>
      </c>
      <c r="M2290" s="31">
        <f t="shared" si="5161"/>
        <v>89.900000000000006</v>
      </c>
      <c r="N2290" s="31">
        <f t="shared" si="5162"/>
        <v>89.900000000000006</v>
      </c>
      <c r="O2290" s="31">
        <f t="shared" si="5163"/>
        <v>89.900000000000006</v>
      </c>
      <c r="P2290" s="31">
        <f>P2291</f>
        <v>0</v>
      </c>
      <c r="Q2290" s="31">
        <f>Q2291</f>
        <v>0</v>
      </c>
      <c r="R2290" s="31">
        <f>R2291</f>
        <v>0</v>
      </c>
      <c r="S2290" s="31">
        <f>S2291</f>
        <v>0</v>
      </c>
      <c r="T2290" s="31">
        <f>T2291</f>
        <v>0</v>
      </c>
      <c r="U2290" s="31">
        <f>U2291</f>
        <v>0</v>
      </c>
      <c r="V2290" s="31">
        <f>V2291</f>
        <v>0</v>
      </c>
      <c r="W2290" s="31">
        <f>W2291</f>
        <v>0</v>
      </c>
      <c r="X2290" s="31">
        <f>X2291</f>
        <v>0</v>
      </c>
      <c r="Y2290" s="31">
        <f>Y2291</f>
        <v>0</v>
      </c>
      <c r="Z2290" s="31">
        <f>Z2291</f>
        <v>0</v>
      </c>
      <c r="AA2290" s="31">
        <f>AA2291</f>
        <v>0</v>
      </c>
      <c r="AB2290" s="31">
        <f>AB2291</f>
        <v>0</v>
      </c>
      <c r="AC2290" s="31">
        <f t="shared" si="5257"/>
        <v>89.900000000000006</v>
      </c>
      <c r="AD2290" s="31">
        <f t="shared" si="5258"/>
        <v>89.900000000000006</v>
      </c>
      <c r="AE2290" s="31">
        <f t="shared" si="5259"/>
        <v>89.900000000000006</v>
      </c>
      <c r="AF2290" s="31">
        <f>AF2291</f>
        <v>0</v>
      </c>
      <c r="AG2290" s="31">
        <f t="shared" si="5260"/>
        <v>89.900000000000006</v>
      </c>
      <c r="AH2290" s="31">
        <f t="shared" si="5261"/>
        <v>89.900000000000006</v>
      </c>
      <c r="AI2290" s="31">
        <f t="shared" si="5262"/>
        <v>89.900000000000006</v>
      </c>
      <c r="AJ2290" s="31">
        <f>AJ2291</f>
        <v>0</v>
      </c>
      <c r="AK2290" s="31">
        <f>AK2291</f>
        <v>0</v>
      </c>
      <c r="AL2290" s="31">
        <f>AL2291</f>
        <v>0</v>
      </c>
      <c r="AM2290" s="31">
        <f>AM2291</f>
        <v>0</v>
      </c>
      <c r="AN2290" s="31">
        <f>AN2291</f>
        <v>0</v>
      </c>
      <c r="AO2290" s="31">
        <f>AO2291</f>
        <v>0</v>
      </c>
      <c r="AP2290" s="31">
        <f>AP2291</f>
        <v>0</v>
      </c>
      <c r="AQ2290" s="31">
        <f>AQ2291</f>
        <v>0</v>
      </c>
      <c r="AR2290" s="31">
        <f>AR2291</f>
        <v>0</v>
      </c>
      <c r="AS2290" s="31">
        <f t="shared" si="5254"/>
        <v>89.900000000000006</v>
      </c>
      <c r="AT2290" s="31">
        <f t="shared" si="5255"/>
        <v>89.900000000000006</v>
      </c>
      <c r="AU2290" s="31">
        <f t="shared" si="5256"/>
        <v>89.900000000000006</v>
      </c>
      <c r="AV2290" s="31">
        <f>AV2291</f>
        <v>0</v>
      </c>
      <c r="AW2290" s="32"/>
      <c r="AX2290" s="32"/>
      <c r="AY2290" s="1"/>
      <c r="AZ2290" s="1"/>
      <c r="BA2290" s="1"/>
      <c r="BB2290" s="1"/>
      <c r="BC2290" s="1"/>
      <c r="BD2290" s="1"/>
      <c r="BE2290" s="1"/>
    </row>
    <row r="2291" ht="31.5">
      <c r="A2291" s="29" t="s">
        <v>957</v>
      </c>
      <c r="B2291" s="29" t="s">
        <v>74</v>
      </c>
      <c r="C2291" s="29" t="s">
        <v>255</v>
      </c>
      <c r="D2291" s="29" t="s">
        <v>959</v>
      </c>
      <c r="E2291" s="29" t="s">
        <v>39</v>
      </c>
      <c r="F2291" s="30" t="s">
        <v>40</v>
      </c>
      <c r="G2291" s="31">
        <v>89.900000000000006</v>
      </c>
      <c r="H2291" s="31">
        <v>89.900000000000006</v>
      </c>
      <c r="I2291" s="31">
        <v>89.900000000000006</v>
      </c>
      <c r="J2291" s="31"/>
      <c r="K2291" s="31"/>
      <c r="L2291" s="31"/>
      <c r="M2291" s="31">
        <f t="shared" si="5161"/>
        <v>89.900000000000006</v>
      </c>
      <c r="N2291" s="31">
        <f t="shared" si="5162"/>
        <v>89.900000000000006</v>
      </c>
      <c r="O2291" s="31">
        <f t="shared" si="5163"/>
        <v>89.900000000000006</v>
      </c>
      <c r="P2291" s="31"/>
      <c r="Q2291" s="31"/>
      <c r="R2291" s="31"/>
      <c r="S2291" s="31"/>
      <c r="T2291" s="31"/>
      <c r="U2291" s="31"/>
      <c r="V2291" s="31"/>
      <c r="W2291" s="31"/>
      <c r="X2291" s="31"/>
      <c r="Y2291" s="31"/>
      <c r="Z2291" s="31"/>
      <c r="AA2291" s="31"/>
      <c r="AB2291" s="31"/>
      <c r="AC2291" s="31">
        <f t="shared" si="5257"/>
        <v>89.900000000000006</v>
      </c>
      <c r="AD2291" s="31">
        <f t="shared" si="5258"/>
        <v>89.900000000000006</v>
      </c>
      <c r="AE2291" s="31">
        <f t="shared" si="5259"/>
        <v>89.900000000000006</v>
      </c>
      <c r="AF2291" s="31"/>
      <c r="AG2291" s="31">
        <f t="shared" si="5260"/>
        <v>89.900000000000006</v>
      </c>
      <c r="AH2291" s="31">
        <f t="shared" si="5261"/>
        <v>89.900000000000006</v>
      </c>
      <c r="AI2291" s="31">
        <f t="shared" si="5262"/>
        <v>89.900000000000006</v>
      </c>
      <c r="AJ2291" s="31"/>
      <c r="AK2291" s="31"/>
      <c r="AL2291" s="31"/>
      <c r="AM2291" s="31"/>
      <c r="AN2291" s="31"/>
      <c r="AO2291" s="31"/>
      <c r="AP2291" s="31"/>
      <c r="AQ2291" s="31"/>
      <c r="AR2291" s="31"/>
      <c r="AS2291" s="31">
        <f t="shared" si="5254"/>
        <v>89.900000000000006</v>
      </c>
      <c r="AT2291" s="31">
        <f t="shared" si="5255"/>
        <v>89.900000000000006</v>
      </c>
      <c r="AU2291" s="31">
        <f t="shared" si="5256"/>
        <v>89.900000000000006</v>
      </c>
      <c r="AV2291" s="31"/>
      <c r="AW2291" s="32"/>
      <c r="AX2291" s="32"/>
      <c r="AY2291" s="1"/>
      <c r="AZ2291" s="1"/>
      <c r="BA2291" s="1"/>
      <c r="BB2291" s="1"/>
      <c r="BC2291" s="1"/>
      <c r="BD2291" s="1"/>
      <c r="BE2291" s="1"/>
    </row>
    <row r="2292">
      <c r="A2292" s="29" t="s">
        <v>957</v>
      </c>
      <c r="B2292" s="29" t="s">
        <v>74</v>
      </c>
      <c r="C2292" s="29" t="s">
        <v>255</v>
      </c>
      <c r="D2292" s="29" t="s">
        <v>263</v>
      </c>
      <c r="E2292" s="29"/>
      <c r="F2292" s="30" t="s">
        <v>264</v>
      </c>
      <c r="G2292" s="31">
        <f>G2293+G2294+G2295</f>
        <v>162838.10000000001</v>
      </c>
      <c r="H2292" s="31">
        <f>H2293+H2294+H2295</f>
        <v>162838.10000000001</v>
      </c>
      <c r="I2292" s="31">
        <f>I2293+I2294+I2295</f>
        <v>162838.10000000001</v>
      </c>
      <c r="J2292" s="31">
        <f>J2293+J2294+J2295</f>
        <v>0</v>
      </c>
      <c r="K2292" s="31">
        <f>K2293+K2294+K2295</f>
        <v>0</v>
      </c>
      <c r="L2292" s="31">
        <f>L2293+L2294+L2295</f>
        <v>0</v>
      </c>
      <c r="M2292" s="31">
        <f t="shared" si="5161"/>
        <v>162838.10000000001</v>
      </c>
      <c r="N2292" s="31">
        <f t="shared" si="5162"/>
        <v>162838.10000000001</v>
      </c>
      <c r="O2292" s="31">
        <f t="shared" si="5163"/>
        <v>162838.10000000001</v>
      </c>
      <c r="P2292" s="31">
        <f>P2293+P2294+P2295</f>
        <v>0</v>
      </c>
      <c r="Q2292" s="31">
        <f>Q2293+Q2294+Q2295</f>
        <v>0</v>
      </c>
      <c r="R2292" s="31">
        <f>R2293+R2294+R2295</f>
        <v>0</v>
      </c>
      <c r="S2292" s="31">
        <f>S2293+S2294+S2295</f>
        <v>0</v>
      </c>
      <c r="T2292" s="31">
        <f>T2293+T2294+T2295</f>
        <v>0</v>
      </c>
      <c r="U2292" s="31">
        <f>U2293+U2294+U2295</f>
        <v>0</v>
      </c>
      <c r="V2292" s="31">
        <f>V2293+V2294+V2295</f>
        <v>0</v>
      </c>
      <c r="W2292" s="31">
        <f>W2293+W2294+W2295</f>
        <v>0</v>
      </c>
      <c r="X2292" s="31">
        <f>X2293+X2294+X2295</f>
        <v>0</v>
      </c>
      <c r="Y2292" s="31">
        <f>Y2293+Y2294+Y2295</f>
        <v>0</v>
      </c>
      <c r="Z2292" s="31">
        <f>Z2293+Z2294+Z2295</f>
        <v>0</v>
      </c>
      <c r="AA2292" s="31">
        <f>AA2293+AA2294+AA2295</f>
        <v>0</v>
      </c>
      <c r="AB2292" s="31">
        <f>AB2293+AB2294+AB2295</f>
        <v>0</v>
      </c>
      <c r="AC2292" s="31">
        <f t="shared" si="5257"/>
        <v>162838.10000000001</v>
      </c>
      <c r="AD2292" s="31">
        <f t="shared" si="5258"/>
        <v>162838.10000000001</v>
      </c>
      <c r="AE2292" s="31">
        <f t="shared" si="5259"/>
        <v>162838.10000000001</v>
      </c>
      <c r="AF2292" s="31">
        <f>AF2293+AF2294+AF2295</f>
        <v>0</v>
      </c>
      <c r="AG2292" s="31">
        <f t="shared" si="5260"/>
        <v>162838.10000000001</v>
      </c>
      <c r="AH2292" s="31">
        <f t="shared" si="5261"/>
        <v>162838.10000000001</v>
      </c>
      <c r="AI2292" s="31">
        <f t="shared" si="5262"/>
        <v>162838.10000000001</v>
      </c>
      <c r="AJ2292" s="31">
        <f>AJ2293+AJ2294+AJ2295</f>
        <v>0</v>
      </c>
      <c r="AK2292" s="31">
        <f>AK2293+AK2294+AK2295</f>
        <v>0</v>
      </c>
      <c r="AL2292" s="31">
        <f>AL2293+AL2294+AL2295</f>
        <v>0</v>
      </c>
      <c r="AM2292" s="31">
        <f>AM2293+AM2294+AM2295</f>
        <v>0</v>
      </c>
      <c r="AN2292" s="31">
        <f>AN2293+AN2294+AN2295</f>
        <v>0</v>
      </c>
      <c r="AO2292" s="31">
        <f>AO2293+AO2294+AO2295</f>
        <v>0</v>
      </c>
      <c r="AP2292" s="31">
        <f>AP2293+AP2294+AP2295</f>
        <v>0</v>
      </c>
      <c r="AQ2292" s="31">
        <f>AQ2293+AQ2294+AQ2295</f>
        <v>0</v>
      </c>
      <c r="AR2292" s="31">
        <f>AR2293+AR2294+AR2295</f>
        <v>0</v>
      </c>
      <c r="AS2292" s="31">
        <f t="shared" si="5254"/>
        <v>162838.10000000001</v>
      </c>
      <c r="AT2292" s="31">
        <f t="shared" si="5255"/>
        <v>162838.10000000001</v>
      </c>
      <c r="AU2292" s="31">
        <f t="shared" si="5256"/>
        <v>162838.10000000001</v>
      </c>
      <c r="AV2292" s="31">
        <f>AV2293+AV2294+AV2295</f>
        <v>0</v>
      </c>
      <c r="AW2292" s="32"/>
      <c r="AX2292" s="32"/>
      <c r="AY2292" s="1"/>
      <c r="AZ2292" s="1"/>
      <c r="BA2292" s="1"/>
      <c r="BB2292" s="1"/>
      <c r="BC2292" s="1"/>
      <c r="BD2292" s="1"/>
      <c r="BE2292" s="1"/>
    </row>
    <row r="2293">
      <c r="A2293" s="29" t="s">
        <v>957</v>
      </c>
      <c r="B2293" s="29" t="s">
        <v>74</v>
      </c>
      <c r="C2293" s="29" t="s">
        <v>255</v>
      </c>
      <c r="D2293" s="29" t="s">
        <v>263</v>
      </c>
      <c r="E2293" s="29" t="s">
        <v>244</v>
      </c>
      <c r="F2293" s="30" t="s">
        <v>245</v>
      </c>
      <c r="G2293" s="31">
        <v>13605.700000000001</v>
      </c>
      <c r="H2293" s="31">
        <v>13605.700000000001</v>
      </c>
      <c r="I2293" s="31">
        <v>13605.700000000001</v>
      </c>
      <c r="J2293" s="31"/>
      <c r="K2293" s="31"/>
      <c r="L2293" s="31"/>
      <c r="M2293" s="31">
        <f t="shared" si="5161"/>
        <v>13605.700000000001</v>
      </c>
      <c r="N2293" s="31">
        <f t="shared" si="5162"/>
        <v>13605.700000000001</v>
      </c>
      <c r="O2293" s="31">
        <f t="shared" si="5163"/>
        <v>13605.700000000001</v>
      </c>
      <c r="P2293" s="31"/>
      <c r="Q2293" s="31"/>
      <c r="R2293" s="31"/>
      <c r="S2293" s="31"/>
      <c r="T2293" s="31"/>
      <c r="U2293" s="31"/>
      <c r="V2293" s="31"/>
      <c r="W2293" s="31"/>
      <c r="X2293" s="31"/>
      <c r="Y2293" s="31"/>
      <c r="Z2293" s="31"/>
      <c r="AA2293" s="31"/>
      <c r="AB2293" s="31"/>
      <c r="AC2293" s="31">
        <f t="shared" si="5257"/>
        <v>13605.700000000001</v>
      </c>
      <c r="AD2293" s="31">
        <f t="shared" si="5258"/>
        <v>13605.700000000001</v>
      </c>
      <c r="AE2293" s="31">
        <f t="shared" si="5259"/>
        <v>13605.700000000001</v>
      </c>
      <c r="AF2293" s="31"/>
      <c r="AG2293" s="31">
        <f t="shared" si="5260"/>
        <v>13605.700000000001</v>
      </c>
      <c r="AH2293" s="31">
        <f t="shared" si="5261"/>
        <v>13605.700000000001</v>
      </c>
      <c r="AI2293" s="31">
        <f t="shared" si="5262"/>
        <v>13605.700000000001</v>
      </c>
      <c r="AJ2293" s="31"/>
      <c r="AK2293" s="31"/>
      <c r="AL2293" s="31"/>
      <c r="AM2293" s="31"/>
      <c r="AN2293" s="31"/>
      <c r="AO2293" s="31"/>
      <c r="AP2293" s="31"/>
      <c r="AQ2293" s="31"/>
      <c r="AR2293" s="31"/>
      <c r="AS2293" s="31">
        <f t="shared" si="5254"/>
        <v>13605.700000000001</v>
      </c>
      <c r="AT2293" s="31">
        <f t="shared" si="5255"/>
        <v>13605.700000000001</v>
      </c>
      <c r="AU2293" s="31">
        <f t="shared" si="5256"/>
        <v>13605.700000000001</v>
      </c>
      <c r="AV2293" s="31"/>
      <c r="AW2293" s="32"/>
      <c r="AX2293" s="32"/>
      <c r="AY2293" s="1"/>
      <c r="AZ2293" s="1"/>
      <c r="BA2293" s="1"/>
      <c r="BB2293" s="1"/>
      <c r="BC2293" s="1"/>
      <c r="BD2293" s="1"/>
      <c r="BE2293" s="1"/>
    </row>
    <row r="2294" ht="31.5">
      <c r="A2294" s="29" t="s">
        <v>957</v>
      </c>
      <c r="B2294" s="29" t="s">
        <v>74</v>
      </c>
      <c r="C2294" s="29" t="s">
        <v>255</v>
      </c>
      <c r="D2294" s="29" t="s">
        <v>263</v>
      </c>
      <c r="E2294" s="29" t="s">
        <v>129</v>
      </c>
      <c r="F2294" s="30" t="s">
        <v>130</v>
      </c>
      <c r="G2294" s="31">
        <v>2736.1999999999998</v>
      </c>
      <c r="H2294" s="31">
        <v>2736.1999999999998</v>
      </c>
      <c r="I2294" s="31">
        <v>2736.1999999999998</v>
      </c>
      <c r="J2294" s="31"/>
      <c r="K2294" s="31"/>
      <c r="L2294" s="31"/>
      <c r="M2294" s="31">
        <f t="shared" si="5161"/>
        <v>2736.1999999999998</v>
      </c>
      <c r="N2294" s="31">
        <f t="shared" si="5162"/>
        <v>2736.1999999999998</v>
      </c>
      <c r="O2294" s="31">
        <f t="shared" si="5163"/>
        <v>2736.1999999999998</v>
      </c>
      <c r="P2294" s="31"/>
      <c r="Q2294" s="31"/>
      <c r="R2294" s="31"/>
      <c r="S2294" s="31"/>
      <c r="T2294" s="31"/>
      <c r="U2294" s="31"/>
      <c r="V2294" s="31"/>
      <c r="W2294" s="31"/>
      <c r="X2294" s="31"/>
      <c r="Y2294" s="31"/>
      <c r="Z2294" s="31"/>
      <c r="AA2294" s="31"/>
      <c r="AB2294" s="31"/>
      <c r="AC2294" s="31">
        <f t="shared" si="5257"/>
        <v>2736.1999999999998</v>
      </c>
      <c r="AD2294" s="31">
        <f t="shared" si="5258"/>
        <v>2736.1999999999998</v>
      </c>
      <c r="AE2294" s="31">
        <f t="shared" si="5259"/>
        <v>2736.1999999999998</v>
      </c>
      <c r="AF2294" s="31"/>
      <c r="AG2294" s="31">
        <f t="shared" si="5260"/>
        <v>2736.1999999999998</v>
      </c>
      <c r="AH2294" s="31">
        <f t="shared" si="5261"/>
        <v>2736.1999999999998</v>
      </c>
      <c r="AI2294" s="31">
        <f t="shared" si="5262"/>
        <v>2736.1999999999998</v>
      </c>
      <c r="AJ2294" s="31"/>
      <c r="AK2294" s="31"/>
      <c r="AL2294" s="31"/>
      <c r="AM2294" s="31"/>
      <c r="AN2294" s="31"/>
      <c r="AO2294" s="31"/>
      <c r="AP2294" s="31"/>
      <c r="AQ2294" s="31"/>
      <c r="AR2294" s="31"/>
      <c r="AS2294" s="31">
        <f t="shared" si="5254"/>
        <v>2736.1999999999998</v>
      </c>
      <c r="AT2294" s="31">
        <f t="shared" si="5255"/>
        <v>2736.1999999999998</v>
      </c>
      <c r="AU2294" s="31">
        <f t="shared" si="5256"/>
        <v>2736.1999999999998</v>
      </c>
      <c r="AV2294" s="31"/>
      <c r="AW2294" s="47"/>
      <c r="AX2294" s="47"/>
      <c r="AY2294" s="1"/>
      <c r="AZ2294" s="1"/>
      <c r="BA2294" s="1"/>
      <c r="BB2294" s="1"/>
      <c r="BC2294" s="1"/>
      <c r="BD2294" s="1"/>
      <c r="BE2294" s="1"/>
    </row>
    <row r="2295">
      <c r="A2295" s="29" t="s">
        <v>957</v>
      </c>
      <c r="B2295" s="29" t="s">
        <v>74</v>
      </c>
      <c r="C2295" s="29" t="s">
        <v>255</v>
      </c>
      <c r="D2295" s="29" t="s">
        <v>263</v>
      </c>
      <c r="E2295" s="29" t="s">
        <v>41</v>
      </c>
      <c r="F2295" s="30" t="s">
        <v>42</v>
      </c>
      <c r="G2295" s="31">
        <v>146496.20000000001</v>
      </c>
      <c r="H2295" s="31">
        <v>146496.20000000001</v>
      </c>
      <c r="I2295" s="31">
        <v>146496.20000000001</v>
      </c>
      <c r="J2295" s="31"/>
      <c r="K2295" s="31"/>
      <c r="L2295" s="31"/>
      <c r="M2295" s="31">
        <f t="shared" si="5161"/>
        <v>146496.20000000001</v>
      </c>
      <c r="N2295" s="31">
        <f t="shared" si="5162"/>
        <v>146496.20000000001</v>
      </c>
      <c r="O2295" s="31">
        <f t="shared" si="5163"/>
        <v>146496.20000000001</v>
      </c>
      <c r="P2295" s="31"/>
      <c r="Q2295" s="31"/>
      <c r="R2295" s="31"/>
      <c r="S2295" s="31"/>
      <c r="T2295" s="31"/>
      <c r="U2295" s="31"/>
      <c r="V2295" s="31"/>
      <c r="W2295" s="31"/>
      <c r="X2295" s="31"/>
      <c r="Y2295" s="31"/>
      <c r="Z2295" s="31"/>
      <c r="AA2295" s="31"/>
      <c r="AB2295" s="31"/>
      <c r="AC2295" s="31">
        <f t="shared" si="5257"/>
        <v>146496.20000000001</v>
      </c>
      <c r="AD2295" s="31">
        <f t="shared" si="5258"/>
        <v>146496.20000000001</v>
      </c>
      <c r="AE2295" s="31">
        <f t="shared" si="5259"/>
        <v>146496.20000000001</v>
      </c>
      <c r="AF2295" s="31"/>
      <c r="AG2295" s="31">
        <f t="shared" si="5260"/>
        <v>146496.20000000001</v>
      </c>
      <c r="AH2295" s="31">
        <f t="shared" si="5261"/>
        <v>146496.20000000001</v>
      </c>
      <c r="AI2295" s="31">
        <f t="shared" si="5262"/>
        <v>146496.20000000001</v>
      </c>
      <c r="AJ2295" s="31"/>
      <c r="AK2295" s="31"/>
      <c r="AL2295" s="31"/>
      <c r="AM2295" s="31"/>
      <c r="AN2295" s="31"/>
      <c r="AO2295" s="31"/>
      <c r="AP2295" s="31"/>
      <c r="AQ2295" s="31"/>
      <c r="AR2295" s="31"/>
      <c r="AS2295" s="31">
        <f t="shared" si="5254"/>
        <v>146496.20000000001</v>
      </c>
      <c r="AT2295" s="31">
        <f t="shared" si="5255"/>
        <v>146496.20000000001</v>
      </c>
      <c r="AU2295" s="31">
        <f t="shared" si="5256"/>
        <v>146496.20000000001</v>
      </c>
      <c r="AV2295" s="31"/>
      <c r="AW2295" s="47"/>
      <c r="AX2295" s="47"/>
      <c r="AY2295" s="1"/>
      <c r="AZ2295" s="1"/>
      <c r="BA2295" s="1"/>
      <c r="BB2295" s="1"/>
      <c r="BC2295" s="1"/>
      <c r="BD2295" s="1"/>
      <c r="BE2295" s="1"/>
    </row>
    <row r="2296" ht="63">
      <c r="A2296" s="29" t="s">
        <v>957</v>
      </c>
      <c r="B2296" s="29" t="s">
        <v>74</v>
      </c>
      <c r="C2296" s="29" t="s">
        <v>255</v>
      </c>
      <c r="D2296" s="29" t="s">
        <v>961</v>
      </c>
      <c r="E2296" s="29"/>
      <c r="F2296" s="30" t="s">
        <v>962</v>
      </c>
      <c r="G2296" s="31">
        <f>G2297+G2298</f>
        <v>1073.4000000000001</v>
      </c>
      <c r="H2296" s="31">
        <f>H2297+H2298</f>
        <v>1101.5999999999999</v>
      </c>
      <c r="I2296" s="31">
        <f>I2297+I2298</f>
        <v>1101.5999999999999</v>
      </c>
      <c r="J2296" s="31">
        <f>J2297+J2298</f>
        <v>0</v>
      </c>
      <c r="K2296" s="31">
        <f>K2297+K2298</f>
        <v>0</v>
      </c>
      <c r="L2296" s="31">
        <f>L2297+L2298</f>
        <v>0</v>
      </c>
      <c r="M2296" s="31">
        <f t="shared" si="5161"/>
        <v>1073.4000000000001</v>
      </c>
      <c r="N2296" s="31">
        <f t="shared" si="5162"/>
        <v>1101.5999999999999</v>
      </c>
      <c r="O2296" s="31">
        <f t="shared" si="5163"/>
        <v>1101.5999999999999</v>
      </c>
      <c r="P2296" s="31">
        <f>P2297+P2298</f>
        <v>0</v>
      </c>
      <c r="Q2296" s="31">
        <f>Q2297+Q2298</f>
        <v>0</v>
      </c>
      <c r="R2296" s="31">
        <f>R2297+R2298</f>
        <v>-1073.4000000000001</v>
      </c>
      <c r="S2296" s="31">
        <f>S2297+S2298</f>
        <v>0</v>
      </c>
      <c r="T2296" s="31">
        <f>T2297+T2298</f>
        <v>0</v>
      </c>
      <c r="U2296" s="31">
        <f>U2297+U2298</f>
        <v>0</v>
      </c>
      <c r="V2296" s="31">
        <f>V2297+V2298</f>
        <v>0</v>
      </c>
      <c r="W2296" s="31">
        <f>W2297+W2298</f>
        <v>0</v>
      </c>
      <c r="X2296" s="31">
        <f>X2297+X2298</f>
        <v>0</v>
      </c>
      <c r="Y2296" s="31">
        <f>Y2297+Y2298</f>
        <v>0</v>
      </c>
      <c r="Z2296" s="31">
        <f>Z2297+Z2298</f>
        <v>0</v>
      </c>
      <c r="AA2296" s="31">
        <f>AA2297+AA2298</f>
        <v>0</v>
      </c>
      <c r="AB2296" s="31">
        <f>AB2297+AB2298</f>
        <v>0</v>
      </c>
      <c r="AC2296" s="31">
        <f t="shared" si="5257"/>
        <v>0</v>
      </c>
      <c r="AD2296" s="31">
        <f t="shared" si="5258"/>
        <v>1101.5999999999999</v>
      </c>
      <c r="AE2296" s="31">
        <f t="shared" si="5259"/>
        <v>1101.5999999999999</v>
      </c>
      <c r="AF2296" s="31">
        <f>AF2297+AF2298</f>
        <v>0</v>
      </c>
      <c r="AG2296" s="31">
        <f t="shared" si="5260"/>
        <v>0</v>
      </c>
      <c r="AH2296" s="31">
        <f t="shared" si="5261"/>
        <v>1101.5999999999999</v>
      </c>
      <c r="AI2296" s="31">
        <f t="shared" si="5262"/>
        <v>1101.5999999999999</v>
      </c>
      <c r="AJ2296" s="31">
        <f>AJ2297+AJ2298</f>
        <v>0</v>
      </c>
      <c r="AK2296" s="31">
        <f>AK2297+AK2298</f>
        <v>0</v>
      </c>
      <c r="AL2296" s="31">
        <f>AL2297+AL2298</f>
        <v>0</v>
      </c>
      <c r="AM2296" s="31">
        <f>AM2297+AM2298</f>
        <v>0</v>
      </c>
      <c r="AN2296" s="31">
        <f>AN2297+AN2298</f>
        <v>0</v>
      </c>
      <c r="AO2296" s="31">
        <f>AO2297+AO2298</f>
        <v>0</v>
      </c>
      <c r="AP2296" s="31">
        <f>AP2297+AP2298</f>
        <v>0</v>
      </c>
      <c r="AQ2296" s="31">
        <f>AQ2297+AQ2298</f>
        <v>0</v>
      </c>
      <c r="AR2296" s="31">
        <f>AR2297+AR2298</f>
        <v>0</v>
      </c>
      <c r="AS2296" s="31">
        <f t="shared" si="5254"/>
        <v>0</v>
      </c>
      <c r="AT2296" s="31">
        <f t="shared" si="5255"/>
        <v>1101.5999999999999</v>
      </c>
      <c r="AU2296" s="31">
        <f t="shared" si="5256"/>
        <v>1101.5999999999999</v>
      </c>
      <c r="AV2296" s="31">
        <f>AV2297+AV2298</f>
        <v>0</v>
      </c>
      <c r="AW2296" s="32"/>
      <c r="AX2296" s="32"/>
      <c r="AY2296" s="1"/>
      <c r="AZ2296" s="1"/>
      <c r="BA2296" s="1"/>
      <c r="BB2296" s="1"/>
      <c r="BC2296" s="1"/>
      <c r="BD2296" s="1"/>
      <c r="BE2296" s="1"/>
    </row>
    <row r="2297" ht="31.5">
      <c r="A2297" s="29" t="s">
        <v>957</v>
      </c>
      <c r="B2297" s="29" t="s">
        <v>74</v>
      </c>
      <c r="C2297" s="29" t="s">
        <v>255</v>
      </c>
      <c r="D2297" s="29" t="s">
        <v>961</v>
      </c>
      <c r="E2297" s="29" t="s">
        <v>129</v>
      </c>
      <c r="F2297" s="30" t="s">
        <v>130</v>
      </c>
      <c r="G2297" s="31">
        <v>24.199999999999999</v>
      </c>
      <c r="H2297" s="31">
        <v>24.800000000000001</v>
      </c>
      <c r="I2297" s="31">
        <v>24.800000000000001</v>
      </c>
      <c r="J2297" s="31"/>
      <c r="K2297" s="31"/>
      <c r="L2297" s="31"/>
      <c r="M2297" s="31">
        <f t="shared" ref="M2297:M2360" si="5293">G2297+J2297</f>
        <v>24.199999999999999</v>
      </c>
      <c r="N2297" s="31">
        <f t="shared" ref="N2297:N2360" si="5294">H2297+K2297</f>
        <v>24.800000000000001</v>
      </c>
      <c r="O2297" s="31">
        <f t="shared" ref="O2297:O2360" si="5295">I2297+L2297</f>
        <v>24.800000000000001</v>
      </c>
      <c r="P2297" s="31"/>
      <c r="Q2297" s="31"/>
      <c r="R2297" s="31">
        <v>-24.199999999999999</v>
      </c>
      <c r="S2297" s="31"/>
      <c r="T2297" s="31"/>
      <c r="U2297" s="31"/>
      <c r="V2297" s="31"/>
      <c r="W2297" s="31"/>
      <c r="X2297" s="31"/>
      <c r="Y2297" s="31"/>
      <c r="Z2297" s="31"/>
      <c r="AA2297" s="31"/>
      <c r="AB2297" s="31"/>
      <c r="AC2297" s="31">
        <f t="shared" si="5257"/>
        <v>0</v>
      </c>
      <c r="AD2297" s="31">
        <f t="shared" si="5258"/>
        <v>24.800000000000001</v>
      </c>
      <c r="AE2297" s="31">
        <f t="shared" si="5259"/>
        <v>24.800000000000001</v>
      </c>
      <c r="AF2297" s="31"/>
      <c r="AG2297" s="31">
        <f t="shared" si="5260"/>
        <v>0</v>
      </c>
      <c r="AH2297" s="31">
        <f t="shared" si="5261"/>
        <v>24.800000000000001</v>
      </c>
      <c r="AI2297" s="31">
        <f t="shared" si="5262"/>
        <v>24.800000000000001</v>
      </c>
      <c r="AJ2297" s="31"/>
      <c r="AK2297" s="31"/>
      <c r="AL2297" s="31"/>
      <c r="AM2297" s="31"/>
      <c r="AN2297" s="31"/>
      <c r="AO2297" s="31"/>
      <c r="AP2297" s="31"/>
      <c r="AQ2297" s="31"/>
      <c r="AR2297" s="31"/>
      <c r="AS2297" s="31">
        <f t="shared" si="5254"/>
        <v>0</v>
      </c>
      <c r="AT2297" s="31">
        <f t="shared" si="5255"/>
        <v>24.800000000000001</v>
      </c>
      <c r="AU2297" s="31">
        <f t="shared" si="5256"/>
        <v>24.800000000000001</v>
      </c>
      <c r="AV2297" s="31"/>
      <c r="AW2297" s="32"/>
      <c r="AX2297" s="32"/>
      <c r="AY2297" s="1"/>
      <c r="AZ2297" s="1"/>
      <c r="BA2297" s="1"/>
      <c r="BB2297" s="1"/>
      <c r="BC2297" s="1"/>
      <c r="BD2297" s="1"/>
      <c r="BE2297" s="1"/>
    </row>
    <row r="2298">
      <c r="A2298" s="29" t="s">
        <v>957</v>
      </c>
      <c r="B2298" s="29" t="s">
        <v>74</v>
      </c>
      <c r="C2298" s="29" t="s">
        <v>255</v>
      </c>
      <c r="D2298" s="29" t="s">
        <v>961</v>
      </c>
      <c r="E2298" s="29" t="s">
        <v>41</v>
      </c>
      <c r="F2298" s="30" t="s">
        <v>42</v>
      </c>
      <c r="G2298" s="31">
        <v>1049.2</v>
      </c>
      <c r="H2298" s="31">
        <v>1076.8</v>
      </c>
      <c r="I2298" s="31">
        <v>1076.8</v>
      </c>
      <c r="J2298" s="31"/>
      <c r="K2298" s="31"/>
      <c r="L2298" s="31"/>
      <c r="M2298" s="31">
        <f t="shared" si="5293"/>
        <v>1049.2</v>
      </c>
      <c r="N2298" s="31">
        <f t="shared" si="5294"/>
        <v>1076.8</v>
      </c>
      <c r="O2298" s="31">
        <f t="shared" si="5295"/>
        <v>1076.8</v>
      </c>
      <c r="P2298" s="31"/>
      <c r="Q2298" s="31"/>
      <c r="R2298" s="31">
        <v>-1049.2</v>
      </c>
      <c r="S2298" s="31"/>
      <c r="T2298" s="31"/>
      <c r="U2298" s="31"/>
      <c r="V2298" s="31"/>
      <c r="W2298" s="31"/>
      <c r="X2298" s="31"/>
      <c r="Y2298" s="31"/>
      <c r="Z2298" s="31"/>
      <c r="AA2298" s="31"/>
      <c r="AB2298" s="31"/>
      <c r="AC2298" s="31">
        <f t="shared" si="5257"/>
        <v>0</v>
      </c>
      <c r="AD2298" s="31">
        <f t="shared" si="5258"/>
        <v>1076.8</v>
      </c>
      <c r="AE2298" s="31">
        <f t="shared" si="5259"/>
        <v>1076.8</v>
      </c>
      <c r="AF2298" s="31"/>
      <c r="AG2298" s="31">
        <f t="shared" si="5260"/>
        <v>0</v>
      </c>
      <c r="AH2298" s="31">
        <f t="shared" si="5261"/>
        <v>1076.8</v>
      </c>
      <c r="AI2298" s="31">
        <f t="shared" si="5262"/>
        <v>1076.8</v>
      </c>
      <c r="AJ2298" s="31"/>
      <c r="AK2298" s="31"/>
      <c r="AL2298" s="31"/>
      <c r="AM2298" s="31"/>
      <c r="AN2298" s="31"/>
      <c r="AO2298" s="31"/>
      <c r="AP2298" s="31"/>
      <c r="AQ2298" s="31"/>
      <c r="AR2298" s="31"/>
      <c r="AS2298" s="31">
        <f t="shared" si="5254"/>
        <v>0</v>
      </c>
      <c r="AT2298" s="31">
        <f t="shared" si="5255"/>
        <v>1076.8</v>
      </c>
      <c r="AU2298" s="31">
        <f t="shared" si="5256"/>
        <v>1076.8</v>
      </c>
      <c r="AV2298" s="31"/>
      <c r="AW2298" s="32"/>
      <c r="AX2298" s="32"/>
      <c r="AY2298" s="1"/>
      <c r="AZ2298" s="1"/>
      <c r="BA2298" s="1"/>
      <c r="BB2298" s="1"/>
      <c r="BC2298" s="1"/>
      <c r="BD2298" s="1"/>
      <c r="BE2298" s="1"/>
    </row>
    <row r="2299" ht="47.25">
      <c r="A2299" s="29" t="s">
        <v>957</v>
      </c>
      <c r="B2299" s="29" t="s">
        <v>74</v>
      </c>
      <c r="C2299" s="29" t="s">
        <v>255</v>
      </c>
      <c r="D2299" s="29" t="s">
        <v>963</v>
      </c>
      <c r="E2299" s="29"/>
      <c r="F2299" s="30" t="s">
        <v>964</v>
      </c>
      <c r="G2299" s="31">
        <f>G2300+G2301</f>
        <v>11697.5</v>
      </c>
      <c r="H2299" s="31">
        <f>H2300+H2301</f>
        <v>11697.5</v>
      </c>
      <c r="I2299" s="31">
        <f>I2300+I2301</f>
        <v>11697.5</v>
      </c>
      <c r="J2299" s="31">
        <f>J2300+J2301</f>
        <v>0</v>
      </c>
      <c r="K2299" s="31">
        <f>K2300+K2301</f>
        <v>0</v>
      </c>
      <c r="L2299" s="31">
        <f>L2300+L2301</f>
        <v>0</v>
      </c>
      <c r="M2299" s="31">
        <f t="shared" si="5293"/>
        <v>11697.5</v>
      </c>
      <c r="N2299" s="31">
        <f t="shared" si="5294"/>
        <v>11697.5</v>
      </c>
      <c r="O2299" s="31">
        <f t="shared" si="5295"/>
        <v>11697.5</v>
      </c>
      <c r="P2299" s="31">
        <f>P2300+P2301</f>
        <v>0</v>
      </c>
      <c r="Q2299" s="31">
        <f>Q2300+Q2301</f>
        <v>0</v>
      </c>
      <c r="R2299" s="31">
        <f>R2300+R2301</f>
        <v>-3965.4000000000001</v>
      </c>
      <c r="S2299" s="31">
        <f>S2300+S2301</f>
        <v>0</v>
      </c>
      <c r="T2299" s="31">
        <f>T2300+T2301</f>
        <v>0</v>
      </c>
      <c r="U2299" s="31">
        <f>U2300+U2301</f>
        <v>0</v>
      </c>
      <c r="V2299" s="31">
        <f>V2300+V2301</f>
        <v>0</v>
      </c>
      <c r="W2299" s="31">
        <f>W2300+W2301</f>
        <v>0</v>
      </c>
      <c r="X2299" s="31">
        <f>X2300+X2301</f>
        <v>0</v>
      </c>
      <c r="Y2299" s="31">
        <f>Y2300+Y2301</f>
        <v>0</v>
      </c>
      <c r="Z2299" s="31">
        <f>Z2300+Z2301</f>
        <v>0</v>
      </c>
      <c r="AA2299" s="31">
        <f>AA2300+AA2301</f>
        <v>0</v>
      </c>
      <c r="AB2299" s="31">
        <f>AB2300+AB2301</f>
        <v>0</v>
      </c>
      <c r="AC2299" s="31">
        <f t="shared" si="5257"/>
        <v>7732.1000000000004</v>
      </c>
      <c r="AD2299" s="31">
        <f t="shared" si="5258"/>
        <v>11697.5</v>
      </c>
      <c r="AE2299" s="31">
        <f t="shared" si="5259"/>
        <v>11697.5</v>
      </c>
      <c r="AF2299" s="31">
        <f>AF2300+AF2301</f>
        <v>0</v>
      </c>
      <c r="AG2299" s="31">
        <f t="shared" si="5260"/>
        <v>7732.1000000000004</v>
      </c>
      <c r="AH2299" s="31">
        <f t="shared" si="5261"/>
        <v>11697.5</v>
      </c>
      <c r="AI2299" s="31">
        <f t="shared" si="5262"/>
        <v>11697.5</v>
      </c>
      <c r="AJ2299" s="31">
        <f>AJ2300+AJ2301</f>
        <v>0</v>
      </c>
      <c r="AK2299" s="31">
        <f>AK2300+AK2301</f>
        <v>0</v>
      </c>
      <c r="AL2299" s="31">
        <f>AL2300+AL2301</f>
        <v>0</v>
      </c>
      <c r="AM2299" s="31">
        <f>AM2300+AM2301</f>
        <v>0</v>
      </c>
      <c r="AN2299" s="31">
        <f>AN2300+AN2301</f>
        <v>0</v>
      </c>
      <c r="AO2299" s="31">
        <f>AO2300+AO2301</f>
        <v>0</v>
      </c>
      <c r="AP2299" s="31">
        <f>AP2300+AP2301</f>
        <v>0</v>
      </c>
      <c r="AQ2299" s="31">
        <f>AQ2300+AQ2301</f>
        <v>0</v>
      </c>
      <c r="AR2299" s="31">
        <f>AR2300+AR2301</f>
        <v>0</v>
      </c>
      <c r="AS2299" s="31">
        <f t="shared" si="5254"/>
        <v>7732.1000000000004</v>
      </c>
      <c r="AT2299" s="31">
        <f t="shared" si="5255"/>
        <v>11697.5</v>
      </c>
      <c r="AU2299" s="31">
        <f t="shared" si="5256"/>
        <v>11697.5</v>
      </c>
      <c r="AV2299" s="31">
        <f>AV2300+AV2301</f>
        <v>0</v>
      </c>
      <c r="AW2299" s="32"/>
      <c r="AX2299" s="32"/>
      <c r="AY2299" s="1"/>
      <c r="AZ2299" s="1"/>
      <c r="BA2299" s="1"/>
      <c r="BB2299" s="1"/>
      <c r="BC2299" s="1"/>
      <c r="BD2299" s="1"/>
      <c r="BE2299" s="1"/>
    </row>
    <row r="2300" ht="31.5">
      <c r="A2300" s="29" t="s">
        <v>957</v>
      </c>
      <c r="B2300" s="29" t="s">
        <v>74</v>
      </c>
      <c r="C2300" s="29" t="s">
        <v>255</v>
      </c>
      <c r="D2300" s="29" t="s">
        <v>963</v>
      </c>
      <c r="E2300" s="29" t="s">
        <v>129</v>
      </c>
      <c r="F2300" s="30" t="s">
        <v>130</v>
      </c>
      <c r="G2300" s="31">
        <v>738</v>
      </c>
      <c r="H2300" s="31">
        <v>738</v>
      </c>
      <c r="I2300" s="31">
        <v>738</v>
      </c>
      <c r="J2300" s="31"/>
      <c r="K2300" s="31"/>
      <c r="L2300" s="31"/>
      <c r="M2300" s="31">
        <f t="shared" si="5293"/>
        <v>738</v>
      </c>
      <c r="N2300" s="31">
        <f t="shared" si="5294"/>
        <v>738</v>
      </c>
      <c r="O2300" s="31">
        <f t="shared" si="5295"/>
        <v>738</v>
      </c>
      <c r="P2300" s="31"/>
      <c r="Q2300" s="31"/>
      <c r="R2300" s="31"/>
      <c r="S2300" s="31"/>
      <c r="T2300" s="31"/>
      <c r="U2300" s="31"/>
      <c r="V2300" s="31"/>
      <c r="W2300" s="31"/>
      <c r="X2300" s="31"/>
      <c r="Y2300" s="31"/>
      <c r="Z2300" s="31"/>
      <c r="AA2300" s="31"/>
      <c r="AB2300" s="31"/>
      <c r="AC2300" s="31">
        <f t="shared" si="5257"/>
        <v>738</v>
      </c>
      <c r="AD2300" s="31">
        <f t="shared" si="5258"/>
        <v>738</v>
      </c>
      <c r="AE2300" s="31">
        <f t="shared" si="5259"/>
        <v>738</v>
      </c>
      <c r="AF2300" s="31"/>
      <c r="AG2300" s="31">
        <f t="shared" si="5260"/>
        <v>738</v>
      </c>
      <c r="AH2300" s="31">
        <f t="shared" si="5261"/>
        <v>738</v>
      </c>
      <c r="AI2300" s="31">
        <f t="shared" si="5262"/>
        <v>738</v>
      </c>
      <c r="AJ2300" s="31"/>
      <c r="AK2300" s="31"/>
      <c r="AL2300" s="31"/>
      <c r="AM2300" s="31"/>
      <c r="AN2300" s="31"/>
      <c r="AO2300" s="31"/>
      <c r="AP2300" s="31"/>
      <c r="AQ2300" s="31"/>
      <c r="AR2300" s="31"/>
      <c r="AS2300" s="31">
        <f t="shared" si="5254"/>
        <v>738</v>
      </c>
      <c r="AT2300" s="31">
        <f t="shared" si="5255"/>
        <v>738</v>
      </c>
      <c r="AU2300" s="31">
        <f t="shared" si="5256"/>
        <v>738</v>
      </c>
      <c r="AV2300" s="31"/>
      <c r="AW2300" s="32"/>
      <c r="AX2300" s="32"/>
      <c r="AY2300" s="1"/>
      <c r="AZ2300" s="1"/>
      <c r="BA2300" s="1"/>
      <c r="BB2300" s="1"/>
      <c r="BC2300" s="1"/>
      <c r="BD2300" s="1"/>
      <c r="BE2300" s="1"/>
    </row>
    <row r="2301">
      <c r="A2301" s="29" t="s">
        <v>957</v>
      </c>
      <c r="B2301" s="29" t="s">
        <v>74</v>
      </c>
      <c r="C2301" s="29" t="s">
        <v>255</v>
      </c>
      <c r="D2301" s="29" t="s">
        <v>963</v>
      </c>
      <c r="E2301" s="29" t="s">
        <v>41</v>
      </c>
      <c r="F2301" s="30" t="s">
        <v>42</v>
      </c>
      <c r="G2301" s="31">
        <v>10959.5</v>
      </c>
      <c r="H2301" s="31">
        <v>10959.5</v>
      </c>
      <c r="I2301" s="31">
        <v>10959.5</v>
      </c>
      <c r="J2301" s="31"/>
      <c r="K2301" s="31"/>
      <c r="L2301" s="31"/>
      <c r="M2301" s="31">
        <f t="shared" si="5293"/>
        <v>10959.5</v>
      </c>
      <c r="N2301" s="31">
        <f t="shared" si="5294"/>
        <v>10959.5</v>
      </c>
      <c r="O2301" s="31">
        <f t="shared" si="5295"/>
        <v>10959.5</v>
      </c>
      <c r="P2301" s="31"/>
      <c r="Q2301" s="31"/>
      <c r="R2301" s="31">
        <v>-3965.4000000000001</v>
      </c>
      <c r="S2301" s="31"/>
      <c r="T2301" s="31"/>
      <c r="U2301" s="31"/>
      <c r="V2301" s="31"/>
      <c r="W2301" s="31"/>
      <c r="X2301" s="31"/>
      <c r="Y2301" s="31"/>
      <c r="Z2301" s="31"/>
      <c r="AA2301" s="31"/>
      <c r="AB2301" s="31"/>
      <c r="AC2301" s="31">
        <f t="shared" si="5257"/>
        <v>6994.1000000000004</v>
      </c>
      <c r="AD2301" s="31">
        <f t="shared" si="5258"/>
        <v>10959.5</v>
      </c>
      <c r="AE2301" s="31">
        <f t="shared" si="5259"/>
        <v>10959.5</v>
      </c>
      <c r="AF2301" s="31"/>
      <c r="AG2301" s="31">
        <f t="shared" si="5260"/>
        <v>6994.1000000000004</v>
      </c>
      <c r="AH2301" s="31">
        <f t="shared" si="5261"/>
        <v>10959.5</v>
      </c>
      <c r="AI2301" s="31">
        <f t="shared" si="5262"/>
        <v>10959.5</v>
      </c>
      <c r="AJ2301" s="31"/>
      <c r="AK2301" s="31"/>
      <c r="AL2301" s="31"/>
      <c r="AM2301" s="31"/>
      <c r="AN2301" s="31"/>
      <c r="AO2301" s="31"/>
      <c r="AP2301" s="31"/>
      <c r="AQ2301" s="31"/>
      <c r="AR2301" s="31"/>
      <c r="AS2301" s="31">
        <f t="shared" si="5254"/>
        <v>6994.1000000000004</v>
      </c>
      <c r="AT2301" s="31">
        <f t="shared" si="5255"/>
        <v>10959.5</v>
      </c>
      <c r="AU2301" s="31">
        <f t="shared" si="5256"/>
        <v>10959.5</v>
      </c>
      <c r="AV2301" s="31"/>
      <c r="AW2301" s="32"/>
      <c r="AX2301" s="32"/>
      <c r="AY2301" s="1"/>
      <c r="AZ2301" s="1"/>
      <c r="BA2301" s="1"/>
      <c r="BB2301" s="1"/>
      <c r="BC2301" s="1"/>
      <c r="BD2301" s="1"/>
      <c r="BE2301" s="1"/>
    </row>
    <row r="2302" s="19" customFormat="1">
      <c r="A2302" s="20" t="s">
        <v>957</v>
      </c>
      <c r="B2302" s="20" t="s">
        <v>295</v>
      </c>
      <c r="C2302" s="20"/>
      <c r="D2302" s="20"/>
      <c r="E2302" s="20"/>
      <c r="F2302" s="21" t="s">
        <v>296</v>
      </c>
      <c r="G2302" s="22">
        <f>G2309+G2335+G2341+G2303</f>
        <v>466664.19999999995</v>
      </c>
      <c r="H2302" s="22">
        <f>H2309+H2335+H2341+H2303</f>
        <v>518231.80000000005</v>
      </c>
      <c r="I2302" s="22">
        <f>I2309+I2335+I2341+I2303</f>
        <v>520642</v>
      </c>
      <c r="J2302" s="22">
        <f>J2309+J2335+J2341+J2303</f>
        <v>0</v>
      </c>
      <c r="K2302" s="22">
        <f>K2309+K2335+K2341+K2303</f>
        <v>0</v>
      </c>
      <c r="L2302" s="22">
        <f>L2309+L2335+L2341+L2303</f>
        <v>0</v>
      </c>
      <c r="M2302" s="22">
        <f t="shared" si="5293"/>
        <v>466664.19999999995</v>
      </c>
      <c r="N2302" s="22">
        <f t="shared" si="5294"/>
        <v>518231.80000000005</v>
      </c>
      <c r="O2302" s="22">
        <f t="shared" si="5295"/>
        <v>520642</v>
      </c>
      <c r="P2302" s="22">
        <f>P2309+P2335+P2341+P2303</f>
        <v>0</v>
      </c>
      <c r="Q2302" s="22">
        <f>Q2309+Q2335+Q2341+Q2303</f>
        <v>0</v>
      </c>
      <c r="R2302" s="22">
        <f>R2309+R2335+R2341+R2303</f>
        <v>3995.2250000000004</v>
      </c>
      <c r="S2302" s="22">
        <f>S2309+S2335+S2341+S2303</f>
        <v>0</v>
      </c>
      <c r="T2302" s="22">
        <f>T2309+T2335+T2341+T2303</f>
        <v>37.699999999999996</v>
      </c>
      <c r="U2302" s="22">
        <f>U2309+U2335+U2341+U2303</f>
        <v>0</v>
      </c>
      <c r="V2302" s="22">
        <f>V2309+V2335+V2341+V2303</f>
        <v>0</v>
      </c>
      <c r="W2302" s="22">
        <f>W2309+W2335+W2341+W2303</f>
        <v>0</v>
      </c>
      <c r="X2302" s="22">
        <f>X2309+X2335+X2341+X2303</f>
        <v>42.600000000000001</v>
      </c>
      <c r="Y2302" s="22">
        <f>Y2309+Y2335+Y2341+Y2303</f>
        <v>0</v>
      </c>
      <c r="Z2302" s="22">
        <f>Z2309+Z2335+Z2341+Z2303</f>
        <v>0</v>
      </c>
      <c r="AA2302" s="22">
        <f>AA2309+AA2335+AA2341+AA2303</f>
        <v>0</v>
      </c>
      <c r="AB2302" s="22">
        <f>AB2309+AB2335+AB2341+AB2303</f>
        <v>-2711.5999999999999</v>
      </c>
      <c r="AC2302" s="22">
        <f t="shared" si="5257"/>
        <v>470697.12499999994</v>
      </c>
      <c r="AD2302" s="22">
        <f t="shared" si="5258"/>
        <v>518274.40000000002</v>
      </c>
      <c r="AE2302" s="22">
        <f t="shared" si="5259"/>
        <v>517930.40000000002</v>
      </c>
      <c r="AF2302" s="22">
        <f>AF2309+AF2335+AF2341+AF2303</f>
        <v>0</v>
      </c>
      <c r="AG2302" s="22">
        <f t="shared" si="5260"/>
        <v>470697.12499999994</v>
      </c>
      <c r="AH2302" s="22">
        <f t="shared" si="5261"/>
        <v>518274.40000000002</v>
      </c>
      <c r="AI2302" s="22">
        <f t="shared" si="5262"/>
        <v>517930.40000000002</v>
      </c>
      <c r="AJ2302" s="22">
        <f>AJ2309+AJ2335+AJ2341+AJ2303</f>
        <v>0</v>
      </c>
      <c r="AK2302" s="22">
        <f>AK2309+AK2335+AK2341+AK2303</f>
        <v>0</v>
      </c>
      <c r="AL2302" s="22">
        <f>AL2309+AL2335+AL2341+AL2303</f>
        <v>28836.273000000001</v>
      </c>
      <c r="AM2302" s="22">
        <f>AM2309+AM2335+AM2341+AM2303</f>
        <v>0</v>
      </c>
      <c r="AN2302" s="22">
        <f>AN2309+AN2335+AN2341+AN2303</f>
        <v>0</v>
      </c>
      <c r="AO2302" s="22">
        <f>AO2309+AO2335+AO2341+AO2303</f>
        <v>0</v>
      </c>
      <c r="AP2302" s="22">
        <f>AP2309+AP2335+AP2341+AP2303</f>
        <v>0</v>
      </c>
      <c r="AQ2302" s="22">
        <f>AQ2309+AQ2335+AQ2341+AQ2303</f>
        <v>0</v>
      </c>
      <c r="AR2302" s="22">
        <f>AR2309+AR2335+AR2341+AR2303</f>
        <v>0</v>
      </c>
      <c r="AS2302" s="22">
        <f t="shared" si="5254"/>
        <v>499533.39799999993</v>
      </c>
      <c r="AT2302" s="22">
        <f t="shared" si="5255"/>
        <v>518274.40000000002</v>
      </c>
      <c r="AU2302" s="22">
        <f t="shared" si="5256"/>
        <v>517930.40000000002</v>
      </c>
      <c r="AV2302" s="22">
        <f>AV2309+AV2335+AV2341+AV2303</f>
        <v>0</v>
      </c>
      <c r="AW2302" s="23"/>
      <c r="AX2302" s="23"/>
      <c r="AY2302" s="19"/>
      <c r="AZ2302" s="19"/>
      <c r="BA2302" s="19"/>
      <c r="BB2302" s="19"/>
      <c r="BC2302" s="19"/>
      <c r="BD2302" s="19"/>
      <c r="BE2302" s="19"/>
    </row>
    <row r="2303" s="24" customFormat="1">
      <c r="A2303" s="25" t="s">
        <v>957</v>
      </c>
      <c r="B2303" s="25" t="s">
        <v>295</v>
      </c>
      <c r="C2303" s="25" t="s">
        <v>27</v>
      </c>
      <c r="D2303" s="25"/>
      <c r="E2303" s="25"/>
      <c r="F2303" s="26" t="s">
        <v>965</v>
      </c>
      <c r="G2303" s="27">
        <f t="shared" ref="G2303:G2305" si="5296">G2304</f>
        <v>155974.89999999999</v>
      </c>
      <c r="H2303" s="27">
        <f t="shared" ref="H2303:H2305" si="5297">H2304</f>
        <v>160370.80000000002</v>
      </c>
      <c r="I2303" s="27">
        <f t="shared" ref="I2303:I2305" si="5298">I2304</f>
        <v>160370.80000000002</v>
      </c>
      <c r="J2303" s="27">
        <f t="shared" ref="J2303:J2305" si="5299">J2304</f>
        <v>0</v>
      </c>
      <c r="K2303" s="27">
        <f t="shared" ref="K2303:K2305" si="5300">K2304</f>
        <v>0</v>
      </c>
      <c r="L2303" s="27">
        <f t="shared" ref="L2303:L2305" si="5301">L2304</f>
        <v>0</v>
      </c>
      <c r="M2303" s="27">
        <f t="shared" si="5293"/>
        <v>155974.89999999999</v>
      </c>
      <c r="N2303" s="27">
        <f t="shared" si="5294"/>
        <v>160370.80000000002</v>
      </c>
      <c r="O2303" s="27">
        <f t="shared" si="5295"/>
        <v>160370.80000000002</v>
      </c>
      <c r="P2303" s="27">
        <f t="shared" ref="P2303:P2305" si="5302">P2304</f>
        <v>0</v>
      </c>
      <c r="Q2303" s="27">
        <f t="shared" ref="Q2303:Q2305" si="5303">Q2304</f>
        <v>0</v>
      </c>
      <c r="R2303" s="27">
        <f t="shared" ref="R2303:R2305" si="5304">R2304</f>
        <v>0</v>
      </c>
      <c r="S2303" s="27">
        <f t="shared" ref="S2303:S2305" si="5305">S2304</f>
        <v>0</v>
      </c>
      <c r="T2303" s="27">
        <f t="shared" ref="T2303:T2305" si="5306">T2304</f>
        <v>0</v>
      </c>
      <c r="U2303" s="27">
        <f t="shared" ref="U2303:U2305" si="5307">U2304</f>
        <v>0</v>
      </c>
      <c r="V2303" s="27">
        <f t="shared" ref="V2303:V2305" si="5308">V2304</f>
        <v>0</v>
      </c>
      <c r="W2303" s="27">
        <f t="shared" ref="W2303:W2305" si="5309">W2304</f>
        <v>0</v>
      </c>
      <c r="X2303" s="27">
        <f t="shared" ref="X2303:X2305" si="5310">X2304</f>
        <v>0</v>
      </c>
      <c r="Y2303" s="27">
        <f t="shared" ref="Y2303:Y2305" si="5311">Y2304</f>
        <v>0</v>
      </c>
      <c r="Z2303" s="27">
        <f t="shared" ref="Z2303:Z2305" si="5312">Z2304</f>
        <v>0</v>
      </c>
      <c r="AA2303" s="27">
        <f t="shared" ref="AA2303:AA2305" si="5313">AA2304</f>
        <v>0</v>
      </c>
      <c r="AB2303" s="27">
        <f t="shared" ref="AB2303:AB2305" si="5314">AB2304</f>
        <v>0</v>
      </c>
      <c r="AC2303" s="27">
        <f t="shared" si="5257"/>
        <v>155974.89999999999</v>
      </c>
      <c r="AD2303" s="27">
        <f t="shared" si="5258"/>
        <v>160370.80000000002</v>
      </c>
      <c r="AE2303" s="27">
        <f t="shared" si="5259"/>
        <v>160370.80000000002</v>
      </c>
      <c r="AF2303" s="27">
        <f t="shared" ref="AF2303:AF2305" si="5315">AF2304</f>
        <v>0</v>
      </c>
      <c r="AG2303" s="27">
        <f t="shared" si="5260"/>
        <v>155974.89999999999</v>
      </c>
      <c r="AH2303" s="27">
        <f t="shared" si="5261"/>
        <v>160370.80000000002</v>
      </c>
      <c r="AI2303" s="27">
        <f t="shared" si="5262"/>
        <v>160370.80000000002</v>
      </c>
      <c r="AJ2303" s="27">
        <f t="shared" ref="AJ2303:AJ2305" si="5316">AJ2304</f>
        <v>0</v>
      </c>
      <c r="AK2303" s="27">
        <f t="shared" ref="AK2303:AK2305" si="5317">AK2304</f>
        <v>0</v>
      </c>
      <c r="AL2303" s="27">
        <f t="shared" ref="AL2303:AL2305" si="5318">AL2304</f>
        <v>-2197.8000000000002</v>
      </c>
      <c r="AM2303" s="27">
        <f t="shared" ref="AM2303:AM2305" si="5319">AM2304</f>
        <v>0</v>
      </c>
      <c r="AN2303" s="27">
        <f t="shared" ref="AN2303:AN2305" si="5320">AN2304</f>
        <v>0</v>
      </c>
      <c r="AO2303" s="27">
        <f t="shared" ref="AO2303:AO2305" si="5321">AO2304</f>
        <v>0</v>
      </c>
      <c r="AP2303" s="27">
        <f t="shared" ref="AP2303:AP2305" si="5322">AP2304</f>
        <v>0</v>
      </c>
      <c r="AQ2303" s="27">
        <f t="shared" ref="AQ2303:AQ2305" si="5323">AQ2304</f>
        <v>0</v>
      </c>
      <c r="AR2303" s="27">
        <f t="shared" ref="AR2303:AR2305" si="5324">AR2304</f>
        <v>0</v>
      </c>
      <c r="AS2303" s="27">
        <f t="shared" si="5254"/>
        <v>153777.10000000001</v>
      </c>
      <c r="AT2303" s="27">
        <f t="shared" si="5255"/>
        <v>160370.80000000002</v>
      </c>
      <c r="AU2303" s="27">
        <f t="shared" si="5256"/>
        <v>160370.80000000002</v>
      </c>
      <c r="AV2303" s="27">
        <f t="shared" ref="AV2303:AV2305" si="5325">AV2304</f>
        <v>0</v>
      </c>
      <c r="AW2303" s="28"/>
      <c r="AX2303" s="28"/>
      <c r="AY2303" s="24"/>
      <c r="AZ2303" s="24"/>
      <c r="BA2303" s="24"/>
      <c r="BB2303" s="24"/>
      <c r="BC2303" s="24"/>
      <c r="BD2303" s="24"/>
      <c r="BE2303" s="24"/>
    </row>
    <row r="2304" ht="31.5">
      <c r="A2304" s="29" t="s">
        <v>957</v>
      </c>
      <c r="B2304" s="29" t="s">
        <v>295</v>
      </c>
      <c r="C2304" s="29" t="s">
        <v>27</v>
      </c>
      <c r="D2304" s="29" t="s">
        <v>55</v>
      </c>
      <c r="E2304" s="29"/>
      <c r="F2304" s="30" t="s">
        <v>56</v>
      </c>
      <c r="G2304" s="31">
        <f t="shared" si="5296"/>
        <v>155974.89999999999</v>
      </c>
      <c r="H2304" s="31">
        <f t="shared" si="5297"/>
        <v>160370.80000000002</v>
      </c>
      <c r="I2304" s="31">
        <f t="shared" si="5298"/>
        <v>160370.80000000002</v>
      </c>
      <c r="J2304" s="31">
        <f t="shared" si="5299"/>
        <v>0</v>
      </c>
      <c r="K2304" s="31">
        <f t="shared" si="5300"/>
        <v>0</v>
      </c>
      <c r="L2304" s="31">
        <f t="shared" si="5301"/>
        <v>0</v>
      </c>
      <c r="M2304" s="31">
        <f t="shared" si="5293"/>
        <v>155974.89999999999</v>
      </c>
      <c r="N2304" s="31">
        <f t="shared" si="5294"/>
        <v>160370.80000000002</v>
      </c>
      <c r="O2304" s="31">
        <f t="shared" si="5295"/>
        <v>160370.80000000002</v>
      </c>
      <c r="P2304" s="31">
        <f t="shared" si="5302"/>
        <v>0</v>
      </c>
      <c r="Q2304" s="31">
        <f t="shared" si="5303"/>
        <v>0</v>
      </c>
      <c r="R2304" s="31">
        <f t="shared" si="5304"/>
        <v>0</v>
      </c>
      <c r="S2304" s="31">
        <f t="shared" si="5305"/>
        <v>0</v>
      </c>
      <c r="T2304" s="31">
        <f t="shared" si="5306"/>
        <v>0</v>
      </c>
      <c r="U2304" s="31">
        <f t="shared" si="5307"/>
        <v>0</v>
      </c>
      <c r="V2304" s="31">
        <f t="shared" si="5308"/>
        <v>0</v>
      </c>
      <c r="W2304" s="31">
        <f t="shared" si="5309"/>
        <v>0</v>
      </c>
      <c r="X2304" s="31">
        <f t="shared" si="5310"/>
        <v>0</v>
      </c>
      <c r="Y2304" s="31">
        <f t="shared" si="5311"/>
        <v>0</v>
      </c>
      <c r="Z2304" s="31">
        <f t="shared" si="5312"/>
        <v>0</v>
      </c>
      <c r="AA2304" s="31">
        <f t="shared" si="5313"/>
        <v>0</v>
      </c>
      <c r="AB2304" s="31">
        <f t="shared" si="5314"/>
        <v>0</v>
      </c>
      <c r="AC2304" s="31">
        <f t="shared" si="5257"/>
        <v>155974.89999999999</v>
      </c>
      <c r="AD2304" s="31">
        <f t="shared" si="5258"/>
        <v>160370.80000000002</v>
      </c>
      <c r="AE2304" s="31">
        <f t="shared" si="5259"/>
        <v>160370.80000000002</v>
      </c>
      <c r="AF2304" s="31">
        <f t="shared" si="5315"/>
        <v>0</v>
      </c>
      <c r="AG2304" s="31">
        <f t="shared" si="5260"/>
        <v>155974.89999999999</v>
      </c>
      <c r="AH2304" s="31">
        <f t="shared" si="5261"/>
        <v>160370.80000000002</v>
      </c>
      <c r="AI2304" s="31">
        <f t="shared" si="5262"/>
        <v>160370.80000000002</v>
      </c>
      <c r="AJ2304" s="31">
        <f t="shared" si="5316"/>
        <v>0</v>
      </c>
      <c r="AK2304" s="31">
        <f t="shared" si="5317"/>
        <v>0</v>
      </c>
      <c r="AL2304" s="31">
        <f t="shared" si="5318"/>
        <v>-2197.8000000000002</v>
      </c>
      <c r="AM2304" s="31">
        <f t="shared" si="5319"/>
        <v>0</v>
      </c>
      <c r="AN2304" s="31">
        <f t="shared" si="5320"/>
        <v>0</v>
      </c>
      <c r="AO2304" s="31">
        <f t="shared" si="5321"/>
        <v>0</v>
      </c>
      <c r="AP2304" s="31">
        <f t="shared" si="5322"/>
        <v>0</v>
      </c>
      <c r="AQ2304" s="31">
        <f t="shared" si="5323"/>
        <v>0</v>
      </c>
      <c r="AR2304" s="31">
        <f t="shared" si="5324"/>
        <v>0</v>
      </c>
      <c r="AS2304" s="31">
        <f t="shared" si="5254"/>
        <v>153777.10000000001</v>
      </c>
      <c r="AT2304" s="31">
        <f t="shared" si="5255"/>
        <v>160370.80000000002</v>
      </c>
      <c r="AU2304" s="31">
        <f t="shared" si="5256"/>
        <v>160370.80000000002</v>
      </c>
      <c r="AV2304" s="31">
        <f t="shared" si="5325"/>
        <v>0</v>
      </c>
      <c r="AW2304" s="32"/>
      <c r="AX2304" s="32"/>
      <c r="AY2304" s="1"/>
      <c r="AZ2304" s="1"/>
      <c r="BA2304" s="1"/>
      <c r="BB2304" s="1"/>
      <c r="BC2304" s="1"/>
      <c r="BD2304" s="1"/>
      <c r="BE2304" s="1"/>
    </row>
    <row r="2305">
      <c r="A2305" s="29" t="s">
        <v>957</v>
      </c>
      <c r="B2305" s="29" t="s">
        <v>295</v>
      </c>
      <c r="C2305" s="29" t="s">
        <v>27</v>
      </c>
      <c r="D2305" s="29" t="s">
        <v>57</v>
      </c>
      <c r="E2305" s="29"/>
      <c r="F2305" s="30" t="s">
        <v>58</v>
      </c>
      <c r="G2305" s="31">
        <f t="shared" si="5296"/>
        <v>155974.89999999999</v>
      </c>
      <c r="H2305" s="31">
        <f t="shared" si="5297"/>
        <v>160370.80000000002</v>
      </c>
      <c r="I2305" s="31">
        <f t="shared" si="5298"/>
        <v>160370.80000000002</v>
      </c>
      <c r="J2305" s="31">
        <f t="shared" si="5299"/>
        <v>0</v>
      </c>
      <c r="K2305" s="31">
        <f t="shared" si="5300"/>
        <v>0</v>
      </c>
      <c r="L2305" s="31">
        <f t="shared" si="5301"/>
        <v>0</v>
      </c>
      <c r="M2305" s="31">
        <f t="shared" si="5293"/>
        <v>155974.89999999999</v>
      </c>
      <c r="N2305" s="31">
        <f t="shared" si="5294"/>
        <v>160370.80000000002</v>
      </c>
      <c r="O2305" s="31">
        <f t="shared" si="5295"/>
        <v>160370.80000000002</v>
      </c>
      <c r="P2305" s="31">
        <f t="shared" si="5302"/>
        <v>0</v>
      </c>
      <c r="Q2305" s="31">
        <f t="shared" si="5303"/>
        <v>0</v>
      </c>
      <c r="R2305" s="31">
        <f t="shared" si="5304"/>
        <v>0</v>
      </c>
      <c r="S2305" s="31">
        <f t="shared" si="5305"/>
        <v>0</v>
      </c>
      <c r="T2305" s="31">
        <f t="shared" si="5306"/>
        <v>0</v>
      </c>
      <c r="U2305" s="31">
        <f t="shared" si="5307"/>
        <v>0</v>
      </c>
      <c r="V2305" s="31">
        <f t="shared" si="5308"/>
        <v>0</v>
      </c>
      <c r="W2305" s="31">
        <f t="shared" si="5309"/>
        <v>0</v>
      </c>
      <c r="X2305" s="31">
        <f t="shared" si="5310"/>
        <v>0</v>
      </c>
      <c r="Y2305" s="31">
        <f t="shared" si="5311"/>
        <v>0</v>
      </c>
      <c r="Z2305" s="31">
        <f t="shared" si="5312"/>
        <v>0</v>
      </c>
      <c r="AA2305" s="31">
        <f t="shared" si="5313"/>
        <v>0</v>
      </c>
      <c r="AB2305" s="31">
        <f t="shared" si="5314"/>
        <v>0</v>
      </c>
      <c r="AC2305" s="31">
        <f t="shared" si="5257"/>
        <v>155974.89999999999</v>
      </c>
      <c r="AD2305" s="31">
        <f t="shared" si="5258"/>
        <v>160370.80000000002</v>
      </c>
      <c r="AE2305" s="31">
        <f t="shared" si="5259"/>
        <v>160370.80000000002</v>
      </c>
      <c r="AF2305" s="31">
        <f t="shared" si="5315"/>
        <v>0</v>
      </c>
      <c r="AG2305" s="31">
        <f t="shared" si="5260"/>
        <v>155974.89999999999</v>
      </c>
      <c r="AH2305" s="31">
        <f t="shared" si="5261"/>
        <v>160370.80000000002</v>
      </c>
      <c r="AI2305" s="31">
        <f t="shared" si="5262"/>
        <v>160370.80000000002</v>
      </c>
      <c r="AJ2305" s="31">
        <f t="shared" si="5316"/>
        <v>0</v>
      </c>
      <c r="AK2305" s="31">
        <f t="shared" si="5317"/>
        <v>0</v>
      </c>
      <c r="AL2305" s="31">
        <f t="shared" si="5318"/>
        <v>-2197.8000000000002</v>
      </c>
      <c r="AM2305" s="31">
        <f t="shared" si="5319"/>
        <v>0</v>
      </c>
      <c r="AN2305" s="31">
        <f t="shared" si="5320"/>
        <v>0</v>
      </c>
      <c r="AO2305" s="31">
        <f t="shared" si="5321"/>
        <v>0</v>
      </c>
      <c r="AP2305" s="31">
        <f t="shared" si="5322"/>
        <v>0</v>
      </c>
      <c r="AQ2305" s="31">
        <f t="shared" si="5323"/>
        <v>0</v>
      </c>
      <c r="AR2305" s="31">
        <f t="shared" si="5324"/>
        <v>0</v>
      </c>
      <c r="AS2305" s="31">
        <f t="shared" si="5254"/>
        <v>153777.10000000001</v>
      </c>
      <c r="AT2305" s="31">
        <f t="shared" si="5255"/>
        <v>160370.80000000002</v>
      </c>
      <c r="AU2305" s="31">
        <f t="shared" si="5256"/>
        <v>160370.80000000002</v>
      </c>
      <c r="AV2305" s="31">
        <f t="shared" si="5325"/>
        <v>0</v>
      </c>
      <c r="AW2305" s="32"/>
      <c r="AX2305" s="32"/>
      <c r="AY2305" s="1"/>
      <c r="AZ2305" s="1"/>
      <c r="BA2305" s="1"/>
      <c r="BB2305" s="1"/>
      <c r="BC2305" s="1"/>
      <c r="BD2305" s="1"/>
      <c r="BE2305" s="1"/>
    </row>
    <row r="2306" ht="78.75">
      <c r="A2306" s="29" t="s">
        <v>957</v>
      </c>
      <c r="B2306" s="29" t="s">
        <v>295</v>
      </c>
      <c r="C2306" s="29" t="s">
        <v>27</v>
      </c>
      <c r="D2306" s="29" t="s">
        <v>966</v>
      </c>
      <c r="E2306" s="29"/>
      <c r="F2306" s="30" t="s">
        <v>967</v>
      </c>
      <c r="G2306" s="31">
        <f>G2307+G2308</f>
        <v>155974.89999999999</v>
      </c>
      <c r="H2306" s="31">
        <f>H2307+H2308</f>
        <v>160370.80000000002</v>
      </c>
      <c r="I2306" s="31">
        <f>I2307+I2308</f>
        <v>160370.80000000002</v>
      </c>
      <c r="J2306" s="31">
        <f>J2307+J2308</f>
        <v>0</v>
      </c>
      <c r="K2306" s="31">
        <f>K2307+K2308</f>
        <v>0</v>
      </c>
      <c r="L2306" s="31">
        <f>L2307+L2308</f>
        <v>0</v>
      </c>
      <c r="M2306" s="31">
        <f t="shared" si="5293"/>
        <v>155974.89999999999</v>
      </c>
      <c r="N2306" s="31">
        <f t="shared" si="5294"/>
        <v>160370.80000000002</v>
      </c>
      <c r="O2306" s="31">
        <f t="shared" si="5295"/>
        <v>160370.80000000002</v>
      </c>
      <c r="P2306" s="31">
        <f>P2307+P2308</f>
        <v>0</v>
      </c>
      <c r="Q2306" s="31">
        <f>Q2307+Q2308</f>
        <v>0</v>
      </c>
      <c r="R2306" s="31">
        <f>R2307+R2308</f>
        <v>0</v>
      </c>
      <c r="S2306" s="31">
        <f>S2307+S2308</f>
        <v>0</v>
      </c>
      <c r="T2306" s="31">
        <f>T2307+T2308</f>
        <v>0</v>
      </c>
      <c r="U2306" s="31">
        <f>U2307+U2308</f>
        <v>0</v>
      </c>
      <c r="V2306" s="31">
        <f>V2307+V2308</f>
        <v>0</v>
      </c>
      <c r="W2306" s="31">
        <f>W2307+W2308</f>
        <v>0</v>
      </c>
      <c r="X2306" s="31">
        <f>X2307+X2308</f>
        <v>0</v>
      </c>
      <c r="Y2306" s="31">
        <f>Y2307+Y2308</f>
        <v>0</v>
      </c>
      <c r="Z2306" s="31">
        <f>Z2307+Z2308</f>
        <v>0</v>
      </c>
      <c r="AA2306" s="31">
        <f>AA2307+AA2308</f>
        <v>0</v>
      </c>
      <c r="AB2306" s="31">
        <f>AB2307+AB2308</f>
        <v>0</v>
      </c>
      <c r="AC2306" s="31">
        <f t="shared" si="5257"/>
        <v>155974.89999999999</v>
      </c>
      <c r="AD2306" s="31">
        <f t="shared" si="5258"/>
        <v>160370.80000000002</v>
      </c>
      <c r="AE2306" s="31">
        <f t="shared" si="5259"/>
        <v>160370.80000000002</v>
      </c>
      <c r="AF2306" s="31">
        <f>AF2307+AF2308</f>
        <v>0</v>
      </c>
      <c r="AG2306" s="31">
        <f t="shared" si="5260"/>
        <v>155974.89999999999</v>
      </c>
      <c r="AH2306" s="31">
        <f t="shared" si="5261"/>
        <v>160370.80000000002</v>
      </c>
      <c r="AI2306" s="31">
        <f t="shared" si="5262"/>
        <v>160370.80000000002</v>
      </c>
      <c r="AJ2306" s="31">
        <f>AJ2307+AJ2308</f>
        <v>0</v>
      </c>
      <c r="AK2306" s="31">
        <f>AK2307+AK2308</f>
        <v>0</v>
      </c>
      <c r="AL2306" s="31">
        <f>AL2307+AL2308</f>
        <v>-2197.8000000000002</v>
      </c>
      <c r="AM2306" s="31">
        <f>AM2307+AM2308</f>
        <v>0</v>
      </c>
      <c r="AN2306" s="31">
        <f>AN2307+AN2308</f>
        <v>0</v>
      </c>
      <c r="AO2306" s="31">
        <f>AO2307+AO2308</f>
        <v>0</v>
      </c>
      <c r="AP2306" s="31">
        <f>AP2307+AP2308</f>
        <v>0</v>
      </c>
      <c r="AQ2306" s="31">
        <f>AQ2307+AQ2308</f>
        <v>0</v>
      </c>
      <c r="AR2306" s="31">
        <f>AR2307+AR2308</f>
        <v>0</v>
      </c>
      <c r="AS2306" s="31">
        <f t="shared" si="5254"/>
        <v>153777.10000000001</v>
      </c>
      <c r="AT2306" s="31">
        <f t="shared" si="5255"/>
        <v>160370.80000000002</v>
      </c>
      <c r="AU2306" s="31">
        <f t="shared" si="5256"/>
        <v>160370.80000000002</v>
      </c>
      <c r="AV2306" s="31">
        <f>AV2307+AV2308</f>
        <v>0</v>
      </c>
      <c r="AW2306" s="32"/>
      <c r="AX2306" s="32"/>
      <c r="AY2306" s="1"/>
      <c r="AZ2306" s="1"/>
      <c r="BA2306" s="1"/>
      <c r="BB2306" s="1"/>
      <c r="BC2306" s="1"/>
      <c r="BD2306" s="1"/>
      <c r="BE2306" s="1"/>
    </row>
    <row r="2307" ht="31.5">
      <c r="A2307" s="29" t="s">
        <v>957</v>
      </c>
      <c r="B2307" s="29" t="s">
        <v>295</v>
      </c>
      <c r="C2307" s="29" t="s">
        <v>27</v>
      </c>
      <c r="D2307" s="29" t="s">
        <v>966</v>
      </c>
      <c r="E2307" s="29" t="s">
        <v>39</v>
      </c>
      <c r="F2307" s="30" t="s">
        <v>40</v>
      </c>
      <c r="G2307" s="31">
        <v>466.5</v>
      </c>
      <c r="H2307" s="31">
        <v>479.69999999999999</v>
      </c>
      <c r="I2307" s="31">
        <v>479.69999999999999</v>
      </c>
      <c r="J2307" s="31"/>
      <c r="K2307" s="31"/>
      <c r="L2307" s="31"/>
      <c r="M2307" s="31">
        <f t="shared" si="5293"/>
        <v>466.5</v>
      </c>
      <c r="N2307" s="31">
        <f t="shared" si="5294"/>
        <v>479.69999999999999</v>
      </c>
      <c r="O2307" s="31">
        <f t="shared" si="5295"/>
        <v>479.69999999999999</v>
      </c>
      <c r="P2307" s="31"/>
      <c r="Q2307" s="31"/>
      <c r="R2307" s="31"/>
      <c r="S2307" s="31"/>
      <c r="T2307" s="31"/>
      <c r="U2307" s="31"/>
      <c r="V2307" s="31"/>
      <c r="W2307" s="31"/>
      <c r="X2307" s="31"/>
      <c r="Y2307" s="31"/>
      <c r="Z2307" s="31"/>
      <c r="AA2307" s="31"/>
      <c r="AB2307" s="31"/>
      <c r="AC2307" s="31">
        <f t="shared" si="5257"/>
        <v>466.5</v>
      </c>
      <c r="AD2307" s="31">
        <f t="shared" si="5258"/>
        <v>479.69999999999999</v>
      </c>
      <c r="AE2307" s="31">
        <f t="shared" si="5259"/>
        <v>479.69999999999999</v>
      </c>
      <c r="AF2307" s="31"/>
      <c r="AG2307" s="31">
        <f t="shared" si="5260"/>
        <v>466.5</v>
      </c>
      <c r="AH2307" s="31">
        <f t="shared" si="5261"/>
        <v>479.69999999999999</v>
      </c>
      <c r="AI2307" s="31">
        <f t="shared" si="5262"/>
        <v>479.69999999999999</v>
      </c>
      <c r="AJ2307" s="31"/>
      <c r="AK2307" s="31"/>
      <c r="AL2307" s="31">
        <v>-6.5</v>
      </c>
      <c r="AM2307" s="31"/>
      <c r="AN2307" s="31"/>
      <c r="AO2307" s="31"/>
      <c r="AP2307" s="31"/>
      <c r="AQ2307" s="31"/>
      <c r="AR2307" s="31"/>
      <c r="AS2307" s="31">
        <f t="shared" si="5254"/>
        <v>460</v>
      </c>
      <c r="AT2307" s="31">
        <f t="shared" si="5255"/>
        <v>479.69999999999999</v>
      </c>
      <c r="AU2307" s="31">
        <f t="shared" si="5256"/>
        <v>479.69999999999999</v>
      </c>
      <c r="AV2307" s="31"/>
      <c r="AW2307" s="32"/>
      <c r="AX2307" s="32"/>
      <c r="AY2307" s="1"/>
      <c r="AZ2307" s="1"/>
      <c r="BA2307" s="1"/>
      <c r="BB2307" s="1"/>
      <c r="BC2307" s="1"/>
      <c r="BD2307" s="1"/>
      <c r="BE2307" s="1"/>
    </row>
    <row r="2308">
      <c r="A2308" s="29" t="s">
        <v>957</v>
      </c>
      <c r="B2308" s="29" t="s">
        <v>295</v>
      </c>
      <c r="C2308" s="29" t="s">
        <v>27</v>
      </c>
      <c r="D2308" s="29" t="s">
        <v>966</v>
      </c>
      <c r="E2308" s="29" t="s">
        <v>244</v>
      </c>
      <c r="F2308" s="30" t="s">
        <v>245</v>
      </c>
      <c r="G2308" s="31">
        <v>155508.39999999999</v>
      </c>
      <c r="H2308" s="31">
        <v>159891.10000000001</v>
      </c>
      <c r="I2308" s="31">
        <v>159891.10000000001</v>
      </c>
      <c r="J2308" s="31"/>
      <c r="K2308" s="31"/>
      <c r="L2308" s="31"/>
      <c r="M2308" s="31">
        <f t="shared" si="5293"/>
        <v>155508.39999999999</v>
      </c>
      <c r="N2308" s="31">
        <f t="shared" si="5294"/>
        <v>159891.10000000001</v>
      </c>
      <c r="O2308" s="31">
        <f t="shared" si="5295"/>
        <v>159891.10000000001</v>
      </c>
      <c r="P2308" s="31"/>
      <c r="Q2308" s="31"/>
      <c r="R2308" s="31"/>
      <c r="S2308" s="31"/>
      <c r="T2308" s="31"/>
      <c r="U2308" s="31"/>
      <c r="V2308" s="31"/>
      <c r="W2308" s="31"/>
      <c r="X2308" s="31"/>
      <c r="Y2308" s="31"/>
      <c r="Z2308" s="31"/>
      <c r="AA2308" s="31"/>
      <c r="AB2308" s="31"/>
      <c r="AC2308" s="31">
        <f t="shared" si="5257"/>
        <v>155508.39999999999</v>
      </c>
      <c r="AD2308" s="31">
        <f t="shared" si="5258"/>
        <v>159891.10000000001</v>
      </c>
      <c r="AE2308" s="31">
        <f t="shared" si="5259"/>
        <v>159891.10000000001</v>
      </c>
      <c r="AF2308" s="31"/>
      <c r="AG2308" s="31">
        <f t="shared" si="5260"/>
        <v>155508.39999999999</v>
      </c>
      <c r="AH2308" s="31">
        <f t="shared" si="5261"/>
        <v>159891.10000000001</v>
      </c>
      <c r="AI2308" s="31">
        <f t="shared" si="5262"/>
        <v>159891.10000000001</v>
      </c>
      <c r="AJ2308" s="31"/>
      <c r="AK2308" s="31"/>
      <c r="AL2308" s="31">
        <v>-2191.3000000000002</v>
      </c>
      <c r="AM2308" s="31"/>
      <c r="AN2308" s="31"/>
      <c r="AO2308" s="31"/>
      <c r="AP2308" s="31"/>
      <c r="AQ2308" s="31"/>
      <c r="AR2308" s="31"/>
      <c r="AS2308" s="31">
        <f t="shared" si="5254"/>
        <v>153317.10000000001</v>
      </c>
      <c r="AT2308" s="31">
        <f t="shared" si="5255"/>
        <v>159891.10000000001</v>
      </c>
      <c r="AU2308" s="31">
        <f t="shared" si="5256"/>
        <v>159891.10000000001</v>
      </c>
      <c r="AV2308" s="31"/>
      <c r="AW2308" s="32"/>
      <c r="AX2308" s="32"/>
      <c r="AY2308" s="1"/>
      <c r="AZ2308" s="1"/>
      <c r="BA2308" s="1"/>
      <c r="BB2308" s="1"/>
      <c r="BC2308" s="1"/>
      <c r="BD2308" s="1"/>
      <c r="BE2308" s="1"/>
    </row>
    <row r="2309" s="24" customFormat="1">
      <c r="A2309" s="25" t="s">
        <v>957</v>
      </c>
      <c r="B2309" s="25" t="s">
        <v>295</v>
      </c>
      <c r="C2309" s="25" t="s">
        <v>63</v>
      </c>
      <c r="D2309" s="25"/>
      <c r="E2309" s="25"/>
      <c r="F2309" s="26" t="s">
        <v>297</v>
      </c>
      <c r="G2309" s="27">
        <f>G2323+G2310</f>
        <v>189525.99999999997</v>
      </c>
      <c r="H2309" s="27">
        <f>H2323+H2310</f>
        <v>235174.99999999997</v>
      </c>
      <c r="I2309" s="27">
        <f>I2323+I2310</f>
        <v>237585.19999999998</v>
      </c>
      <c r="J2309" s="27">
        <f>J2323+J2310</f>
        <v>0</v>
      </c>
      <c r="K2309" s="27">
        <f>K2323+K2310</f>
        <v>0</v>
      </c>
      <c r="L2309" s="27">
        <f>L2323+L2310</f>
        <v>0</v>
      </c>
      <c r="M2309" s="27">
        <f t="shared" si="5293"/>
        <v>189525.99999999997</v>
      </c>
      <c r="N2309" s="27">
        <f t="shared" si="5294"/>
        <v>235174.99999999997</v>
      </c>
      <c r="O2309" s="27">
        <f t="shared" si="5295"/>
        <v>237585.19999999998</v>
      </c>
      <c r="P2309" s="27">
        <f>P2323+P2310</f>
        <v>0</v>
      </c>
      <c r="Q2309" s="27">
        <f>Q2323+Q2310</f>
        <v>0</v>
      </c>
      <c r="R2309" s="27">
        <f>R2323+R2310</f>
        <v>-3603.375</v>
      </c>
      <c r="S2309" s="27">
        <f>S2323+S2310</f>
        <v>0</v>
      </c>
      <c r="T2309" s="27">
        <f>T2323+T2310</f>
        <v>37.699999999999996</v>
      </c>
      <c r="U2309" s="27">
        <f>U2323+U2310</f>
        <v>0</v>
      </c>
      <c r="V2309" s="27">
        <f>V2323+V2310</f>
        <v>0</v>
      </c>
      <c r="W2309" s="27">
        <f>W2323+W2310</f>
        <v>0</v>
      </c>
      <c r="X2309" s="27">
        <f>X2323+X2310</f>
        <v>42.600000000000001</v>
      </c>
      <c r="Y2309" s="27">
        <f>Y2323+Y2310</f>
        <v>0</v>
      </c>
      <c r="Z2309" s="27">
        <f>Z2323+Z2310</f>
        <v>0</v>
      </c>
      <c r="AA2309" s="27">
        <f>AA2323+AA2310</f>
        <v>0</v>
      </c>
      <c r="AB2309" s="27">
        <f>AB2323+AB2310</f>
        <v>-2711.5999999999999</v>
      </c>
      <c r="AC2309" s="27">
        <f t="shared" si="5257"/>
        <v>185960.32499999998</v>
      </c>
      <c r="AD2309" s="27">
        <f t="shared" si="5258"/>
        <v>235217.59999999998</v>
      </c>
      <c r="AE2309" s="27">
        <f t="shared" si="5259"/>
        <v>234873.59999999998</v>
      </c>
      <c r="AF2309" s="27">
        <f>AF2323+AF2310</f>
        <v>0</v>
      </c>
      <c r="AG2309" s="27">
        <f t="shared" si="5260"/>
        <v>185960.32499999998</v>
      </c>
      <c r="AH2309" s="27">
        <f t="shared" si="5261"/>
        <v>235217.59999999998</v>
      </c>
      <c r="AI2309" s="27">
        <f t="shared" si="5262"/>
        <v>234873.59999999998</v>
      </c>
      <c r="AJ2309" s="27">
        <f>AJ2323+AJ2310</f>
        <v>0</v>
      </c>
      <c r="AK2309" s="27">
        <f>AK2323+AK2310</f>
        <v>0</v>
      </c>
      <c r="AL2309" s="27">
        <f>AL2323+AL2310</f>
        <v>29839.900000000001</v>
      </c>
      <c r="AM2309" s="27">
        <f>AM2323+AM2310</f>
        <v>0</v>
      </c>
      <c r="AN2309" s="27">
        <f>AN2323+AN2310</f>
        <v>0</v>
      </c>
      <c r="AO2309" s="27">
        <f>AO2323+AO2310</f>
        <v>0</v>
      </c>
      <c r="AP2309" s="27">
        <f>AP2323+AP2310</f>
        <v>0</v>
      </c>
      <c r="AQ2309" s="27">
        <f>AQ2323+AQ2310</f>
        <v>0</v>
      </c>
      <c r="AR2309" s="27">
        <f>AR2323+AR2310</f>
        <v>0</v>
      </c>
      <c r="AS2309" s="27">
        <f t="shared" si="5254"/>
        <v>215800.22499999998</v>
      </c>
      <c r="AT2309" s="27">
        <f t="shared" si="5255"/>
        <v>235217.59999999998</v>
      </c>
      <c r="AU2309" s="27">
        <f t="shared" si="5256"/>
        <v>234873.59999999998</v>
      </c>
      <c r="AV2309" s="27">
        <f>AV2323+AV2310</f>
        <v>0</v>
      </c>
      <c r="AW2309" s="28"/>
      <c r="AX2309" s="28"/>
      <c r="AY2309" s="24"/>
      <c r="AZ2309" s="24"/>
      <c r="BA2309" s="24"/>
      <c r="BB2309" s="24"/>
      <c r="BC2309" s="24"/>
      <c r="BD2309" s="24"/>
      <c r="BE2309" s="24"/>
    </row>
    <row r="2310" ht="47.25">
      <c r="A2310" s="29" t="s">
        <v>957</v>
      </c>
      <c r="B2310" s="29" t="s">
        <v>295</v>
      </c>
      <c r="C2310" s="29" t="s">
        <v>63</v>
      </c>
      <c r="D2310" s="29" t="s">
        <v>248</v>
      </c>
      <c r="E2310" s="29"/>
      <c r="F2310" s="30" t="s">
        <v>249</v>
      </c>
      <c r="G2310" s="31">
        <f t="shared" ref="G2310:G2311" si="5326">G2311</f>
        <v>172006.19999999998</v>
      </c>
      <c r="H2310" s="31">
        <f t="shared" ref="H2310:H2311" si="5327">H2311</f>
        <v>222006.19999999998</v>
      </c>
      <c r="I2310" s="31">
        <f t="shared" ref="I2310:I2311" si="5328">I2311</f>
        <v>222006.19999999998</v>
      </c>
      <c r="J2310" s="31">
        <f t="shared" ref="J2310:J2311" si="5329">J2311</f>
        <v>0</v>
      </c>
      <c r="K2310" s="31">
        <f t="shared" ref="K2310:K2311" si="5330">K2311</f>
        <v>0</v>
      </c>
      <c r="L2310" s="31">
        <f t="shared" ref="L2310:L2311" si="5331">L2311</f>
        <v>0</v>
      </c>
      <c r="M2310" s="31">
        <f t="shared" si="5293"/>
        <v>172006.19999999998</v>
      </c>
      <c r="N2310" s="31">
        <f t="shared" si="5294"/>
        <v>222006.19999999998</v>
      </c>
      <c r="O2310" s="31">
        <f t="shared" si="5295"/>
        <v>222006.19999999998</v>
      </c>
      <c r="P2310" s="31">
        <f t="shared" ref="P2310:P2311" si="5332">P2311</f>
        <v>0</v>
      </c>
      <c r="Q2310" s="31">
        <f t="shared" ref="Q2310:Q2311" si="5333">Q2311</f>
        <v>0</v>
      </c>
      <c r="R2310" s="31">
        <f t="shared" ref="R2310:R2311" si="5334">R2311</f>
        <v>-3603.375</v>
      </c>
      <c r="S2310" s="31">
        <f t="shared" ref="S2310:S2311" si="5335">S2311</f>
        <v>0</v>
      </c>
      <c r="T2310" s="31">
        <f t="shared" ref="T2310:T2311" si="5336">T2311</f>
        <v>0</v>
      </c>
      <c r="U2310" s="31">
        <f t="shared" ref="U2310:U2311" si="5337">U2311</f>
        <v>0</v>
      </c>
      <c r="V2310" s="31">
        <f t="shared" ref="V2310:V2311" si="5338">V2311</f>
        <v>0</v>
      </c>
      <c r="W2310" s="31">
        <f t="shared" ref="W2310:W2311" si="5339">W2311</f>
        <v>0</v>
      </c>
      <c r="X2310" s="31">
        <f t="shared" ref="X2310:X2311" si="5340">X2311</f>
        <v>0</v>
      </c>
      <c r="Y2310" s="31">
        <f t="shared" ref="Y2310:Y2311" si="5341">Y2311</f>
        <v>0</v>
      </c>
      <c r="Z2310" s="31">
        <f t="shared" ref="Z2310:Z2311" si="5342">Z2311</f>
        <v>0</v>
      </c>
      <c r="AA2310" s="31">
        <f t="shared" ref="AA2310:AA2311" si="5343">AA2311</f>
        <v>0</v>
      </c>
      <c r="AB2310" s="31">
        <f t="shared" ref="AB2310:AB2311" si="5344">AB2311</f>
        <v>0</v>
      </c>
      <c r="AC2310" s="31">
        <f t="shared" si="5257"/>
        <v>168402.82499999998</v>
      </c>
      <c r="AD2310" s="31">
        <f t="shared" si="5258"/>
        <v>222006.19999999998</v>
      </c>
      <c r="AE2310" s="31">
        <f t="shared" si="5259"/>
        <v>222006.19999999998</v>
      </c>
      <c r="AF2310" s="31">
        <f t="shared" ref="AF2310:AF2311" si="5345">AF2311</f>
        <v>0</v>
      </c>
      <c r="AG2310" s="31">
        <f t="shared" si="5260"/>
        <v>168402.82499999998</v>
      </c>
      <c r="AH2310" s="31">
        <f t="shared" si="5261"/>
        <v>222006.19999999998</v>
      </c>
      <c r="AI2310" s="31">
        <f t="shared" si="5262"/>
        <v>222006.19999999998</v>
      </c>
      <c r="AJ2310" s="31">
        <f t="shared" ref="AJ2310:AJ2311" si="5346">AJ2311</f>
        <v>0</v>
      </c>
      <c r="AK2310" s="31">
        <f t="shared" ref="AK2310:AK2311" si="5347">AK2311</f>
        <v>0</v>
      </c>
      <c r="AL2310" s="31">
        <f t="shared" ref="AL2310:AL2311" si="5348">AL2311</f>
        <v>29839.900000000001</v>
      </c>
      <c r="AM2310" s="31">
        <f t="shared" ref="AM2310:AM2311" si="5349">AM2311</f>
        <v>0</v>
      </c>
      <c r="AN2310" s="31">
        <f t="shared" ref="AN2310:AN2311" si="5350">AN2311</f>
        <v>0</v>
      </c>
      <c r="AO2310" s="31">
        <f t="shared" ref="AO2310:AO2311" si="5351">AO2311</f>
        <v>0</v>
      </c>
      <c r="AP2310" s="31">
        <f t="shared" ref="AP2310:AP2311" si="5352">AP2311</f>
        <v>0</v>
      </c>
      <c r="AQ2310" s="31">
        <f t="shared" ref="AQ2310:AQ2311" si="5353">AQ2311</f>
        <v>0</v>
      </c>
      <c r="AR2310" s="31">
        <f t="shared" ref="AR2310:AR2311" si="5354">AR2311</f>
        <v>0</v>
      </c>
      <c r="AS2310" s="31">
        <f t="shared" si="5254"/>
        <v>198242.72499999998</v>
      </c>
      <c r="AT2310" s="31">
        <f t="shared" si="5255"/>
        <v>222006.19999999998</v>
      </c>
      <c r="AU2310" s="31">
        <f t="shared" si="5256"/>
        <v>222006.19999999998</v>
      </c>
      <c r="AV2310" s="31">
        <f t="shared" ref="AV2310:AV2311" si="5355">AV2311</f>
        <v>0</v>
      </c>
      <c r="AW2310" s="32"/>
      <c r="AX2310" s="32"/>
      <c r="AY2310" s="1"/>
      <c r="AZ2310" s="1"/>
      <c r="BA2310" s="1"/>
      <c r="BB2310" s="1"/>
      <c r="BC2310" s="1"/>
      <c r="BD2310" s="1"/>
      <c r="BE2310" s="1"/>
    </row>
    <row r="2311" hidden="1">
      <c r="A2311" s="29" t="s">
        <v>957</v>
      </c>
      <c r="B2311" s="29" t="s">
        <v>295</v>
      </c>
      <c r="C2311" s="29" t="s">
        <v>63</v>
      </c>
      <c r="D2311" s="29" t="s">
        <v>250</v>
      </c>
      <c r="E2311" s="29"/>
      <c r="F2311" s="30" t="s">
        <v>34</v>
      </c>
      <c r="G2311" s="31">
        <f t="shared" si="5326"/>
        <v>172006.19999999998</v>
      </c>
      <c r="H2311" s="31">
        <f t="shared" si="5327"/>
        <v>222006.19999999998</v>
      </c>
      <c r="I2311" s="31">
        <f t="shared" si="5328"/>
        <v>222006.19999999998</v>
      </c>
      <c r="J2311" s="31">
        <f t="shared" si="5329"/>
        <v>0</v>
      </c>
      <c r="K2311" s="31">
        <f t="shared" si="5330"/>
        <v>0</v>
      </c>
      <c r="L2311" s="31">
        <f t="shared" si="5331"/>
        <v>0</v>
      </c>
      <c r="M2311" s="31">
        <f t="shared" si="5293"/>
        <v>172006.19999999998</v>
      </c>
      <c r="N2311" s="31">
        <f t="shared" si="5294"/>
        <v>222006.19999999998</v>
      </c>
      <c r="O2311" s="31">
        <f t="shared" si="5295"/>
        <v>222006.19999999998</v>
      </c>
      <c r="P2311" s="31">
        <f t="shared" si="5332"/>
        <v>0</v>
      </c>
      <c r="Q2311" s="31">
        <f t="shared" si="5333"/>
        <v>0</v>
      </c>
      <c r="R2311" s="31">
        <f t="shared" si="5334"/>
        <v>-3603.375</v>
      </c>
      <c r="S2311" s="31">
        <f t="shared" si="5335"/>
        <v>0</v>
      </c>
      <c r="T2311" s="31">
        <f t="shared" si="5336"/>
        <v>0</v>
      </c>
      <c r="U2311" s="31">
        <f t="shared" si="5337"/>
        <v>0</v>
      </c>
      <c r="V2311" s="31">
        <f t="shared" si="5338"/>
        <v>0</v>
      </c>
      <c r="W2311" s="31">
        <f t="shared" si="5339"/>
        <v>0</v>
      </c>
      <c r="X2311" s="31">
        <f t="shared" si="5340"/>
        <v>0</v>
      </c>
      <c r="Y2311" s="31">
        <f t="shared" si="5341"/>
        <v>0</v>
      </c>
      <c r="Z2311" s="31">
        <f t="shared" si="5342"/>
        <v>0</v>
      </c>
      <c r="AA2311" s="31">
        <f t="shared" si="5343"/>
        <v>0</v>
      </c>
      <c r="AB2311" s="31">
        <f t="shared" si="5344"/>
        <v>0</v>
      </c>
      <c r="AC2311" s="31">
        <f t="shared" si="5257"/>
        <v>168402.82499999998</v>
      </c>
      <c r="AD2311" s="31">
        <f t="shared" si="5258"/>
        <v>222006.19999999998</v>
      </c>
      <c r="AE2311" s="31">
        <f t="shared" si="5259"/>
        <v>222006.19999999998</v>
      </c>
      <c r="AF2311" s="31">
        <f t="shared" si="5345"/>
        <v>0</v>
      </c>
      <c r="AG2311" s="31">
        <f t="shared" si="5260"/>
        <v>168402.82499999998</v>
      </c>
      <c r="AH2311" s="31">
        <f t="shared" si="5261"/>
        <v>222006.19999999998</v>
      </c>
      <c r="AI2311" s="31">
        <f t="shared" si="5262"/>
        <v>222006.19999999998</v>
      </c>
      <c r="AJ2311" s="31">
        <f t="shared" si="5346"/>
        <v>0</v>
      </c>
      <c r="AK2311" s="31">
        <f t="shared" si="5347"/>
        <v>0</v>
      </c>
      <c r="AL2311" s="31">
        <f t="shared" si="5348"/>
        <v>29839.900000000001</v>
      </c>
      <c r="AM2311" s="31">
        <f t="shared" si="5349"/>
        <v>0</v>
      </c>
      <c r="AN2311" s="31">
        <f t="shared" si="5350"/>
        <v>0</v>
      </c>
      <c r="AO2311" s="31">
        <f t="shared" si="5351"/>
        <v>0</v>
      </c>
      <c r="AP2311" s="31">
        <f t="shared" si="5352"/>
        <v>0</v>
      </c>
      <c r="AQ2311" s="31">
        <f t="shared" si="5353"/>
        <v>0</v>
      </c>
      <c r="AR2311" s="31">
        <f t="shared" si="5354"/>
        <v>0</v>
      </c>
      <c r="AS2311" s="31">
        <f t="shared" si="5254"/>
        <v>198242.72499999998</v>
      </c>
      <c r="AT2311" s="31">
        <f t="shared" si="5255"/>
        <v>222006.19999999998</v>
      </c>
      <c r="AU2311" s="31">
        <f t="shared" si="5256"/>
        <v>222006.19999999998</v>
      </c>
      <c r="AV2311" s="31">
        <f t="shared" si="5355"/>
        <v>0</v>
      </c>
      <c r="AW2311" s="32">
        <v>0</v>
      </c>
      <c r="AX2311" s="32"/>
      <c r="AY2311" s="1" t="s">
        <v>152</v>
      </c>
      <c r="AZ2311" s="1"/>
      <c r="BA2311" s="1"/>
      <c r="BB2311" s="1"/>
      <c r="BC2311" s="1"/>
      <c r="BD2311" s="1"/>
      <c r="BE2311" s="1"/>
    </row>
    <row r="2312" ht="63">
      <c r="A2312" s="29" t="s">
        <v>957</v>
      </c>
      <c r="B2312" s="29" t="s">
        <v>295</v>
      </c>
      <c r="C2312" s="29" t="s">
        <v>63</v>
      </c>
      <c r="D2312" s="29" t="s">
        <v>968</v>
      </c>
      <c r="E2312" s="29"/>
      <c r="F2312" s="30" t="s">
        <v>969</v>
      </c>
      <c r="G2312" s="31">
        <f>G2313+G2315+G2317+G2319+G2321</f>
        <v>172006.19999999998</v>
      </c>
      <c r="H2312" s="31">
        <f>H2313+H2315+H2317+H2319+H2321</f>
        <v>222006.19999999998</v>
      </c>
      <c r="I2312" s="31">
        <f>I2313+I2315+I2317+I2319+I2321</f>
        <v>222006.19999999998</v>
      </c>
      <c r="J2312" s="31">
        <f>J2313+J2315+J2317+J2319+J2321</f>
        <v>0</v>
      </c>
      <c r="K2312" s="31">
        <f>K2313+K2315+K2317+K2319+K2321</f>
        <v>0</v>
      </c>
      <c r="L2312" s="31">
        <f>L2313+L2315+L2317+L2319+L2321</f>
        <v>0</v>
      </c>
      <c r="M2312" s="31">
        <f t="shared" si="5293"/>
        <v>172006.19999999998</v>
      </c>
      <c r="N2312" s="31">
        <f t="shared" si="5294"/>
        <v>222006.19999999998</v>
      </c>
      <c r="O2312" s="31">
        <f t="shared" si="5295"/>
        <v>222006.19999999998</v>
      </c>
      <c r="P2312" s="31">
        <f>P2313+P2315+P2317+P2319+P2321</f>
        <v>0</v>
      </c>
      <c r="Q2312" s="31">
        <f>Q2313+Q2315+Q2317+Q2319+Q2321</f>
        <v>0</v>
      </c>
      <c r="R2312" s="31">
        <f>R2313+R2315+R2317+R2319+R2321</f>
        <v>-3603.375</v>
      </c>
      <c r="S2312" s="31">
        <f>S2313+S2315+S2317+S2319+S2321</f>
        <v>0</v>
      </c>
      <c r="T2312" s="31">
        <f>T2313+T2315+T2317+T2319+T2321</f>
        <v>0</v>
      </c>
      <c r="U2312" s="31">
        <f>U2313+U2315+U2317+U2319+U2321</f>
        <v>0</v>
      </c>
      <c r="V2312" s="31">
        <f>V2313+V2315+V2317+V2319+V2321</f>
        <v>0</v>
      </c>
      <c r="W2312" s="31">
        <f>W2313+W2315+W2317+W2319+W2321</f>
        <v>0</v>
      </c>
      <c r="X2312" s="31">
        <f>X2313+X2315+X2317+X2319+X2321</f>
        <v>0</v>
      </c>
      <c r="Y2312" s="31">
        <f>Y2313+Y2315+Y2317+Y2319+Y2321</f>
        <v>0</v>
      </c>
      <c r="Z2312" s="31">
        <f>Z2313+Z2315+Z2317+Z2319+Z2321</f>
        <v>0</v>
      </c>
      <c r="AA2312" s="31">
        <f>AA2313+AA2315+AA2317+AA2319+AA2321</f>
        <v>0</v>
      </c>
      <c r="AB2312" s="31">
        <f>AB2313+AB2315+AB2317+AB2319+AB2321</f>
        <v>0</v>
      </c>
      <c r="AC2312" s="31">
        <f t="shared" si="5257"/>
        <v>168402.82499999998</v>
      </c>
      <c r="AD2312" s="31">
        <f t="shared" si="5258"/>
        <v>222006.19999999998</v>
      </c>
      <c r="AE2312" s="31">
        <f t="shared" si="5259"/>
        <v>222006.19999999998</v>
      </c>
      <c r="AF2312" s="31">
        <f>AF2313+AF2315+AF2317+AF2319+AF2321</f>
        <v>0</v>
      </c>
      <c r="AG2312" s="31">
        <f t="shared" si="5260"/>
        <v>168402.82499999998</v>
      </c>
      <c r="AH2312" s="31">
        <f t="shared" si="5261"/>
        <v>222006.19999999998</v>
      </c>
      <c r="AI2312" s="31">
        <f t="shared" si="5262"/>
        <v>222006.19999999998</v>
      </c>
      <c r="AJ2312" s="31">
        <f>AJ2313+AJ2315+AJ2317+AJ2319+AJ2321</f>
        <v>0</v>
      </c>
      <c r="AK2312" s="31">
        <f>AK2313+AK2315+AK2317+AK2319+AK2321</f>
        <v>0</v>
      </c>
      <c r="AL2312" s="31">
        <f>AL2313+AL2315+AL2317+AL2319+AL2321</f>
        <v>29839.900000000001</v>
      </c>
      <c r="AM2312" s="31">
        <f>AM2313+AM2315+AM2317+AM2319+AM2321</f>
        <v>0</v>
      </c>
      <c r="AN2312" s="31">
        <f>AN2313+AN2315+AN2317+AN2319+AN2321</f>
        <v>0</v>
      </c>
      <c r="AO2312" s="31">
        <f>AO2313+AO2315+AO2317+AO2319+AO2321</f>
        <v>0</v>
      </c>
      <c r="AP2312" s="31">
        <f>AP2313+AP2315+AP2317+AP2319+AP2321</f>
        <v>0</v>
      </c>
      <c r="AQ2312" s="31">
        <f>AQ2313+AQ2315+AQ2317+AQ2319+AQ2321</f>
        <v>0</v>
      </c>
      <c r="AR2312" s="31">
        <f>AR2313+AR2315+AR2317+AR2319+AR2321</f>
        <v>0</v>
      </c>
      <c r="AS2312" s="31">
        <f t="shared" si="5254"/>
        <v>198242.72499999998</v>
      </c>
      <c r="AT2312" s="31">
        <f t="shared" si="5255"/>
        <v>222006.19999999998</v>
      </c>
      <c r="AU2312" s="31">
        <f t="shared" si="5256"/>
        <v>222006.19999999998</v>
      </c>
      <c r="AV2312" s="31">
        <f>AV2313+AV2315+AV2317+AV2319+AV2321</f>
        <v>0</v>
      </c>
      <c r="AW2312" s="32"/>
      <c r="AX2312" s="32"/>
      <c r="AY2312" s="1"/>
      <c r="AZ2312" s="1"/>
      <c r="BA2312" s="1"/>
      <c r="BB2312" s="1"/>
      <c r="BC2312" s="1"/>
      <c r="BD2312" s="1"/>
      <c r="BE2312" s="1"/>
    </row>
    <row r="2313" ht="110.25">
      <c r="A2313" s="29" t="s">
        <v>957</v>
      </c>
      <c r="B2313" s="29" t="s">
        <v>295</v>
      </c>
      <c r="C2313" s="29" t="s">
        <v>63</v>
      </c>
      <c r="D2313" s="29" t="s">
        <v>970</v>
      </c>
      <c r="E2313" s="29"/>
      <c r="F2313" s="30" t="s">
        <v>971</v>
      </c>
      <c r="G2313" s="31">
        <f>G2314</f>
        <v>14600.5</v>
      </c>
      <c r="H2313" s="31">
        <f>H2314</f>
        <v>14600.5</v>
      </c>
      <c r="I2313" s="31">
        <f>I2314</f>
        <v>14600.5</v>
      </c>
      <c r="J2313" s="31">
        <f>J2314</f>
        <v>0</v>
      </c>
      <c r="K2313" s="31">
        <f>K2314</f>
        <v>0</v>
      </c>
      <c r="L2313" s="31">
        <f>L2314</f>
        <v>0</v>
      </c>
      <c r="M2313" s="31">
        <f t="shared" si="5293"/>
        <v>14600.5</v>
      </c>
      <c r="N2313" s="31">
        <f t="shared" si="5294"/>
        <v>14600.5</v>
      </c>
      <c r="O2313" s="31">
        <f t="shared" si="5295"/>
        <v>14600.5</v>
      </c>
      <c r="P2313" s="31">
        <f>P2314</f>
        <v>0</v>
      </c>
      <c r="Q2313" s="31">
        <f>Q2314</f>
        <v>0</v>
      </c>
      <c r="R2313" s="31">
        <f>R2314</f>
        <v>0</v>
      </c>
      <c r="S2313" s="31">
        <f>S2314</f>
        <v>0</v>
      </c>
      <c r="T2313" s="31">
        <f>T2314</f>
        <v>0</v>
      </c>
      <c r="U2313" s="31">
        <f>U2314</f>
        <v>0</v>
      </c>
      <c r="V2313" s="31">
        <f>V2314</f>
        <v>0</v>
      </c>
      <c r="W2313" s="31">
        <f>W2314</f>
        <v>0</v>
      </c>
      <c r="X2313" s="31">
        <f>X2314</f>
        <v>0</v>
      </c>
      <c r="Y2313" s="31">
        <f>Y2314</f>
        <v>0</v>
      </c>
      <c r="Z2313" s="31">
        <f>Z2314</f>
        <v>0</v>
      </c>
      <c r="AA2313" s="31">
        <f>AA2314</f>
        <v>0</v>
      </c>
      <c r="AB2313" s="31">
        <f>AB2314</f>
        <v>0</v>
      </c>
      <c r="AC2313" s="31">
        <f t="shared" si="5257"/>
        <v>14600.5</v>
      </c>
      <c r="AD2313" s="31">
        <f t="shared" si="5258"/>
        <v>14600.5</v>
      </c>
      <c r="AE2313" s="31">
        <f t="shared" si="5259"/>
        <v>14600.5</v>
      </c>
      <c r="AF2313" s="31">
        <f>AF2314</f>
        <v>0</v>
      </c>
      <c r="AG2313" s="31">
        <f t="shared" si="5260"/>
        <v>14600.5</v>
      </c>
      <c r="AH2313" s="31">
        <f t="shared" si="5261"/>
        <v>14600.5</v>
      </c>
      <c r="AI2313" s="31">
        <f t="shared" si="5262"/>
        <v>14600.5</v>
      </c>
      <c r="AJ2313" s="31">
        <f>AJ2314</f>
        <v>0</v>
      </c>
      <c r="AK2313" s="31">
        <f>AK2314</f>
        <v>0</v>
      </c>
      <c r="AL2313" s="31">
        <f>AL2314</f>
        <v>0</v>
      </c>
      <c r="AM2313" s="31">
        <f>AM2314</f>
        <v>0</v>
      </c>
      <c r="AN2313" s="31">
        <f>AN2314</f>
        <v>0</v>
      </c>
      <c r="AO2313" s="31">
        <f>AO2314</f>
        <v>0</v>
      </c>
      <c r="AP2313" s="31">
        <f>AP2314</f>
        <v>0</v>
      </c>
      <c r="AQ2313" s="31">
        <f>AQ2314</f>
        <v>0</v>
      </c>
      <c r="AR2313" s="31">
        <f>AR2314</f>
        <v>0</v>
      </c>
      <c r="AS2313" s="31">
        <f t="shared" si="5254"/>
        <v>14600.5</v>
      </c>
      <c r="AT2313" s="31">
        <f t="shared" si="5255"/>
        <v>14600.5</v>
      </c>
      <c r="AU2313" s="31">
        <f t="shared" si="5256"/>
        <v>14600.5</v>
      </c>
      <c r="AV2313" s="31">
        <f>AV2314</f>
        <v>0</v>
      </c>
      <c r="AW2313" s="32"/>
      <c r="AX2313" s="32"/>
      <c r="AY2313" s="1"/>
      <c r="AZ2313" s="1"/>
      <c r="BA2313" s="1"/>
      <c r="BB2313" s="1"/>
      <c r="BC2313" s="1"/>
      <c r="BD2313" s="1"/>
      <c r="BE2313" s="1"/>
    </row>
    <row r="2314">
      <c r="A2314" s="29" t="s">
        <v>957</v>
      </c>
      <c r="B2314" s="29" t="s">
        <v>295</v>
      </c>
      <c r="C2314" s="29" t="s">
        <v>63</v>
      </c>
      <c r="D2314" s="29" t="s">
        <v>970</v>
      </c>
      <c r="E2314" s="29" t="s">
        <v>244</v>
      </c>
      <c r="F2314" s="30" t="s">
        <v>245</v>
      </c>
      <c r="G2314" s="31">
        <v>14600.5</v>
      </c>
      <c r="H2314" s="31">
        <v>14600.5</v>
      </c>
      <c r="I2314" s="31">
        <v>14600.5</v>
      </c>
      <c r="J2314" s="31"/>
      <c r="K2314" s="31"/>
      <c r="L2314" s="31"/>
      <c r="M2314" s="31">
        <f t="shared" si="5293"/>
        <v>14600.5</v>
      </c>
      <c r="N2314" s="31">
        <f t="shared" si="5294"/>
        <v>14600.5</v>
      </c>
      <c r="O2314" s="31">
        <f t="shared" si="5295"/>
        <v>14600.5</v>
      </c>
      <c r="P2314" s="31"/>
      <c r="Q2314" s="31"/>
      <c r="R2314" s="31"/>
      <c r="S2314" s="31"/>
      <c r="T2314" s="31"/>
      <c r="U2314" s="31"/>
      <c r="V2314" s="31"/>
      <c r="W2314" s="31"/>
      <c r="X2314" s="31"/>
      <c r="Y2314" s="31"/>
      <c r="Z2314" s="31"/>
      <c r="AA2314" s="31"/>
      <c r="AB2314" s="31"/>
      <c r="AC2314" s="31">
        <f t="shared" si="5257"/>
        <v>14600.5</v>
      </c>
      <c r="AD2314" s="31">
        <f t="shared" si="5258"/>
        <v>14600.5</v>
      </c>
      <c r="AE2314" s="31">
        <f t="shared" si="5259"/>
        <v>14600.5</v>
      </c>
      <c r="AF2314" s="31"/>
      <c r="AG2314" s="31">
        <f t="shared" si="5260"/>
        <v>14600.5</v>
      </c>
      <c r="AH2314" s="31">
        <f t="shared" si="5261"/>
        <v>14600.5</v>
      </c>
      <c r="AI2314" s="31">
        <f t="shared" si="5262"/>
        <v>14600.5</v>
      </c>
      <c r="AJ2314" s="31"/>
      <c r="AK2314" s="31"/>
      <c r="AL2314" s="31"/>
      <c r="AM2314" s="31"/>
      <c r="AN2314" s="31"/>
      <c r="AO2314" s="31"/>
      <c r="AP2314" s="31"/>
      <c r="AQ2314" s="31"/>
      <c r="AR2314" s="31"/>
      <c r="AS2314" s="31">
        <f t="shared" si="5254"/>
        <v>14600.5</v>
      </c>
      <c r="AT2314" s="31">
        <f t="shared" si="5255"/>
        <v>14600.5</v>
      </c>
      <c r="AU2314" s="31">
        <f t="shared" si="5256"/>
        <v>14600.5</v>
      </c>
      <c r="AV2314" s="31"/>
      <c r="AW2314" s="32"/>
      <c r="AX2314" s="32"/>
      <c r="AY2314" s="1"/>
      <c r="AZ2314" s="1"/>
      <c r="BA2314" s="1"/>
      <c r="BB2314" s="1"/>
      <c r="BC2314" s="1"/>
      <c r="BD2314" s="1"/>
      <c r="BE2314" s="1"/>
    </row>
    <row r="2315" ht="63">
      <c r="A2315" s="29" t="s">
        <v>957</v>
      </c>
      <c r="B2315" s="29" t="s">
        <v>295</v>
      </c>
      <c r="C2315" s="29" t="s">
        <v>63</v>
      </c>
      <c r="D2315" s="29" t="s">
        <v>972</v>
      </c>
      <c r="E2315" s="29"/>
      <c r="F2315" s="30" t="s">
        <v>973</v>
      </c>
      <c r="G2315" s="31">
        <f>G2316</f>
        <v>3152.6999999999998</v>
      </c>
      <c r="H2315" s="31">
        <f>H2316</f>
        <v>3152.6999999999998</v>
      </c>
      <c r="I2315" s="31">
        <f>I2316</f>
        <v>3152.6999999999998</v>
      </c>
      <c r="J2315" s="31">
        <f>J2316</f>
        <v>0</v>
      </c>
      <c r="K2315" s="31">
        <f>K2316</f>
        <v>0</v>
      </c>
      <c r="L2315" s="31">
        <f>L2316</f>
        <v>0</v>
      </c>
      <c r="M2315" s="31">
        <f t="shared" si="5293"/>
        <v>3152.6999999999998</v>
      </c>
      <c r="N2315" s="31">
        <f t="shared" si="5294"/>
        <v>3152.6999999999998</v>
      </c>
      <c r="O2315" s="31">
        <f t="shared" si="5295"/>
        <v>3152.6999999999998</v>
      </c>
      <c r="P2315" s="31">
        <f>P2316</f>
        <v>0</v>
      </c>
      <c r="Q2315" s="31">
        <f>Q2316</f>
        <v>0</v>
      </c>
      <c r="R2315" s="31">
        <f>R2316</f>
        <v>-1304.5</v>
      </c>
      <c r="S2315" s="31">
        <f>S2316</f>
        <v>0</v>
      </c>
      <c r="T2315" s="31">
        <f>T2316</f>
        <v>0</v>
      </c>
      <c r="U2315" s="31">
        <f>U2316</f>
        <v>0</v>
      </c>
      <c r="V2315" s="31">
        <f>V2316</f>
        <v>0</v>
      </c>
      <c r="W2315" s="31">
        <f>W2316</f>
        <v>0</v>
      </c>
      <c r="X2315" s="31">
        <f>X2316</f>
        <v>0</v>
      </c>
      <c r="Y2315" s="31">
        <f>Y2316</f>
        <v>0</v>
      </c>
      <c r="Z2315" s="31">
        <f>Z2316</f>
        <v>0</v>
      </c>
      <c r="AA2315" s="31">
        <f>AA2316</f>
        <v>0</v>
      </c>
      <c r="AB2315" s="31">
        <f>AB2316</f>
        <v>0</v>
      </c>
      <c r="AC2315" s="31">
        <f t="shared" si="5257"/>
        <v>1848.1999999999998</v>
      </c>
      <c r="AD2315" s="31">
        <f t="shared" si="5258"/>
        <v>3152.6999999999998</v>
      </c>
      <c r="AE2315" s="31">
        <f t="shared" si="5259"/>
        <v>3152.6999999999998</v>
      </c>
      <c r="AF2315" s="31">
        <f>AF2316</f>
        <v>0</v>
      </c>
      <c r="AG2315" s="31">
        <f t="shared" si="5260"/>
        <v>1848.1999999999998</v>
      </c>
      <c r="AH2315" s="31">
        <f t="shared" si="5261"/>
        <v>3152.6999999999998</v>
      </c>
      <c r="AI2315" s="31">
        <f t="shared" si="5262"/>
        <v>3152.6999999999998</v>
      </c>
      <c r="AJ2315" s="31">
        <f>AJ2316</f>
        <v>0</v>
      </c>
      <c r="AK2315" s="31">
        <f>AK2316</f>
        <v>0</v>
      </c>
      <c r="AL2315" s="31">
        <f>AL2316</f>
        <v>0</v>
      </c>
      <c r="AM2315" s="31">
        <f>AM2316</f>
        <v>0</v>
      </c>
      <c r="AN2315" s="31">
        <f>AN2316</f>
        <v>0</v>
      </c>
      <c r="AO2315" s="31">
        <f>AO2316</f>
        <v>0</v>
      </c>
      <c r="AP2315" s="31">
        <f>AP2316</f>
        <v>0</v>
      </c>
      <c r="AQ2315" s="31">
        <f>AQ2316</f>
        <v>0</v>
      </c>
      <c r="AR2315" s="31">
        <f>AR2316</f>
        <v>0</v>
      </c>
      <c r="AS2315" s="31">
        <f t="shared" si="5254"/>
        <v>1848.1999999999998</v>
      </c>
      <c r="AT2315" s="31">
        <f t="shared" si="5255"/>
        <v>3152.6999999999998</v>
      </c>
      <c r="AU2315" s="31">
        <f t="shared" si="5256"/>
        <v>3152.6999999999998</v>
      </c>
      <c r="AV2315" s="31">
        <f>AV2316</f>
        <v>0</v>
      </c>
      <c r="AW2315" s="32"/>
      <c r="AX2315" s="32"/>
      <c r="AY2315" s="1"/>
      <c r="AZ2315" s="1"/>
      <c r="BA2315" s="1"/>
      <c r="BB2315" s="1"/>
      <c r="BC2315" s="1"/>
      <c r="BD2315" s="1"/>
      <c r="BE2315" s="1"/>
    </row>
    <row r="2316">
      <c r="A2316" s="29" t="s">
        <v>957</v>
      </c>
      <c r="B2316" s="29" t="s">
        <v>295</v>
      </c>
      <c r="C2316" s="29" t="s">
        <v>63</v>
      </c>
      <c r="D2316" s="29" t="s">
        <v>972</v>
      </c>
      <c r="E2316" s="29" t="s">
        <v>244</v>
      </c>
      <c r="F2316" s="30" t="s">
        <v>245</v>
      </c>
      <c r="G2316" s="31">
        <v>3152.6999999999998</v>
      </c>
      <c r="H2316" s="31">
        <v>3152.6999999999998</v>
      </c>
      <c r="I2316" s="31">
        <v>3152.6999999999998</v>
      </c>
      <c r="J2316" s="31"/>
      <c r="K2316" s="31"/>
      <c r="L2316" s="31"/>
      <c r="M2316" s="31">
        <f t="shared" si="5293"/>
        <v>3152.6999999999998</v>
      </c>
      <c r="N2316" s="31">
        <f t="shared" si="5294"/>
        <v>3152.6999999999998</v>
      </c>
      <c r="O2316" s="31">
        <f t="shared" si="5295"/>
        <v>3152.6999999999998</v>
      </c>
      <c r="P2316" s="31"/>
      <c r="Q2316" s="31"/>
      <c r="R2316" s="31">
        <v>-1304.5</v>
      </c>
      <c r="S2316" s="31"/>
      <c r="T2316" s="31"/>
      <c r="U2316" s="31"/>
      <c r="V2316" s="31"/>
      <c r="W2316" s="31"/>
      <c r="X2316" s="31"/>
      <c r="Y2316" s="31"/>
      <c r="Z2316" s="31"/>
      <c r="AA2316" s="31"/>
      <c r="AB2316" s="31"/>
      <c r="AC2316" s="31">
        <f t="shared" si="5257"/>
        <v>1848.1999999999998</v>
      </c>
      <c r="AD2316" s="31">
        <f t="shared" si="5258"/>
        <v>3152.6999999999998</v>
      </c>
      <c r="AE2316" s="31">
        <f t="shared" si="5259"/>
        <v>3152.6999999999998</v>
      </c>
      <c r="AF2316" s="31"/>
      <c r="AG2316" s="31">
        <f t="shared" si="5260"/>
        <v>1848.1999999999998</v>
      </c>
      <c r="AH2316" s="31">
        <f t="shared" si="5261"/>
        <v>3152.6999999999998</v>
      </c>
      <c r="AI2316" s="31">
        <f t="shared" si="5262"/>
        <v>3152.6999999999998</v>
      </c>
      <c r="AJ2316" s="31"/>
      <c r="AK2316" s="31"/>
      <c r="AL2316" s="31"/>
      <c r="AM2316" s="31"/>
      <c r="AN2316" s="31"/>
      <c r="AO2316" s="31"/>
      <c r="AP2316" s="31"/>
      <c r="AQ2316" s="31"/>
      <c r="AR2316" s="31"/>
      <c r="AS2316" s="31">
        <f t="shared" si="5254"/>
        <v>1848.1999999999998</v>
      </c>
      <c r="AT2316" s="31">
        <f t="shared" si="5255"/>
        <v>3152.6999999999998</v>
      </c>
      <c r="AU2316" s="31">
        <f t="shared" si="5256"/>
        <v>3152.6999999999998</v>
      </c>
      <c r="AV2316" s="31"/>
      <c r="AW2316" s="32"/>
      <c r="AX2316" s="32"/>
      <c r="AY2316" s="1"/>
      <c r="AZ2316" s="1"/>
      <c r="BA2316" s="1"/>
      <c r="BB2316" s="1"/>
      <c r="BC2316" s="1"/>
      <c r="BD2316" s="1"/>
      <c r="BE2316" s="1"/>
    </row>
    <row r="2317">
      <c r="A2317" s="29" t="s">
        <v>957</v>
      </c>
      <c r="B2317" s="29" t="s">
        <v>295</v>
      </c>
      <c r="C2317" s="29" t="s">
        <v>63</v>
      </c>
      <c r="D2317" s="29" t="s">
        <v>974</v>
      </c>
      <c r="E2317" s="29"/>
      <c r="F2317" s="30" t="s">
        <v>975</v>
      </c>
      <c r="G2317" s="31">
        <f>G2318</f>
        <v>804.70000000000005</v>
      </c>
      <c r="H2317" s="31">
        <f>H2318</f>
        <v>804.70000000000005</v>
      </c>
      <c r="I2317" s="31">
        <f>I2318</f>
        <v>804.70000000000005</v>
      </c>
      <c r="J2317" s="31">
        <f>J2318</f>
        <v>0</v>
      </c>
      <c r="K2317" s="31">
        <f>K2318</f>
        <v>0</v>
      </c>
      <c r="L2317" s="31">
        <f>L2318</f>
        <v>0</v>
      </c>
      <c r="M2317" s="31">
        <f t="shared" si="5293"/>
        <v>804.70000000000005</v>
      </c>
      <c r="N2317" s="31">
        <f t="shared" si="5294"/>
        <v>804.70000000000005</v>
      </c>
      <c r="O2317" s="31">
        <f t="shared" si="5295"/>
        <v>804.70000000000005</v>
      </c>
      <c r="P2317" s="31">
        <f>P2318</f>
        <v>0</v>
      </c>
      <c r="Q2317" s="31">
        <f>Q2318</f>
        <v>0</v>
      </c>
      <c r="R2317" s="31">
        <f>R2318</f>
        <v>0</v>
      </c>
      <c r="S2317" s="31">
        <f>S2318</f>
        <v>0</v>
      </c>
      <c r="T2317" s="31">
        <f>T2318</f>
        <v>0</v>
      </c>
      <c r="U2317" s="31">
        <f>U2318</f>
        <v>0</v>
      </c>
      <c r="V2317" s="31">
        <f>V2318</f>
        <v>0</v>
      </c>
      <c r="W2317" s="31">
        <f>W2318</f>
        <v>0</v>
      </c>
      <c r="X2317" s="31">
        <f>X2318</f>
        <v>0</v>
      </c>
      <c r="Y2317" s="31">
        <f>Y2318</f>
        <v>0</v>
      </c>
      <c r="Z2317" s="31">
        <f>Z2318</f>
        <v>0</v>
      </c>
      <c r="AA2317" s="31">
        <f>AA2318</f>
        <v>0</v>
      </c>
      <c r="AB2317" s="31">
        <f>AB2318</f>
        <v>0</v>
      </c>
      <c r="AC2317" s="31">
        <f t="shared" si="5257"/>
        <v>804.70000000000005</v>
      </c>
      <c r="AD2317" s="31">
        <f t="shared" si="5258"/>
        <v>804.70000000000005</v>
      </c>
      <c r="AE2317" s="31">
        <f t="shared" si="5259"/>
        <v>804.70000000000005</v>
      </c>
      <c r="AF2317" s="31">
        <f>AF2318</f>
        <v>0</v>
      </c>
      <c r="AG2317" s="31">
        <f t="shared" si="5260"/>
        <v>804.70000000000005</v>
      </c>
      <c r="AH2317" s="31">
        <f t="shared" si="5261"/>
        <v>804.70000000000005</v>
      </c>
      <c r="AI2317" s="31">
        <f t="shared" si="5262"/>
        <v>804.70000000000005</v>
      </c>
      <c r="AJ2317" s="31">
        <f>AJ2318</f>
        <v>0</v>
      </c>
      <c r="AK2317" s="31">
        <f>AK2318</f>
        <v>0</v>
      </c>
      <c r="AL2317" s="31">
        <f>AL2318</f>
        <v>0</v>
      </c>
      <c r="AM2317" s="31">
        <f>AM2318</f>
        <v>0</v>
      </c>
      <c r="AN2317" s="31">
        <f>AN2318</f>
        <v>0</v>
      </c>
      <c r="AO2317" s="31">
        <f>AO2318</f>
        <v>0</v>
      </c>
      <c r="AP2317" s="31">
        <f>AP2318</f>
        <v>0</v>
      </c>
      <c r="AQ2317" s="31">
        <f>AQ2318</f>
        <v>0</v>
      </c>
      <c r="AR2317" s="31">
        <f>AR2318</f>
        <v>0</v>
      </c>
      <c r="AS2317" s="31">
        <f t="shared" si="5254"/>
        <v>804.70000000000005</v>
      </c>
      <c r="AT2317" s="31">
        <f t="shared" si="5255"/>
        <v>804.70000000000005</v>
      </c>
      <c r="AU2317" s="31">
        <f t="shared" si="5256"/>
        <v>804.70000000000005</v>
      </c>
      <c r="AV2317" s="31">
        <f>AV2318</f>
        <v>0</v>
      </c>
      <c r="AW2317" s="32"/>
      <c r="AX2317" s="32"/>
      <c r="AY2317" s="1"/>
      <c r="AZ2317" s="1"/>
      <c r="BA2317" s="1"/>
      <c r="BB2317" s="1"/>
      <c r="BC2317" s="1"/>
      <c r="BD2317" s="1"/>
      <c r="BE2317" s="1"/>
    </row>
    <row r="2318">
      <c r="A2318" s="29" t="s">
        <v>957</v>
      </c>
      <c r="B2318" s="29" t="s">
        <v>295</v>
      </c>
      <c r="C2318" s="29" t="s">
        <v>63</v>
      </c>
      <c r="D2318" s="29" t="s">
        <v>974</v>
      </c>
      <c r="E2318" s="29" t="s">
        <v>244</v>
      </c>
      <c r="F2318" s="30" t="s">
        <v>245</v>
      </c>
      <c r="G2318" s="31">
        <v>804.70000000000005</v>
      </c>
      <c r="H2318" s="31">
        <v>804.70000000000005</v>
      </c>
      <c r="I2318" s="31">
        <v>804.70000000000005</v>
      </c>
      <c r="J2318" s="31"/>
      <c r="K2318" s="31"/>
      <c r="L2318" s="31"/>
      <c r="M2318" s="31">
        <f t="shared" si="5293"/>
        <v>804.70000000000005</v>
      </c>
      <c r="N2318" s="31">
        <f t="shared" si="5294"/>
        <v>804.70000000000005</v>
      </c>
      <c r="O2318" s="31">
        <f t="shared" si="5295"/>
        <v>804.70000000000005</v>
      </c>
      <c r="P2318" s="31"/>
      <c r="Q2318" s="31"/>
      <c r="R2318" s="31"/>
      <c r="S2318" s="31"/>
      <c r="T2318" s="31"/>
      <c r="U2318" s="31"/>
      <c r="V2318" s="31"/>
      <c r="W2318" s="31"/>
      <c r="X2318" s="31"/>
      <c r="Y2318" s="31"/>
      <c r="Z2318" s="31"/>
      <c r="AA2318" s="31"/>
      <c r="AB2318" s="31"/>
      <c r="AC2318" s="31">
        <f t="shared" si="5257"/>
        <v>804.70000000000005</v>
      </c>
      <c r="AD2318" s="31">
        <f t="shared" si="5258"/>
        <v>804.70000000000005</v>
      </c>
      <c r="AE2318" s="31">
        <f t="shared" si="5259"/>
        <v>804.70000000000005</v>
      </c>
      <c r="AF2318" s="31"/>
      <c r="AG2318" s="31">
        <f t="shared" si="5260"/>
        <v>804.70000000000005</v>
      </c>
      <c r="AH2318" s="31">
        <f t="shared" si="5261"/>
        <v>804.70000000000005</v>
      </c>
      <c r="AI2318" s="31">
        <f t="shared" si="5262"/>
        <v>804.70000000000005</v>
      </c>
      <c r="AJ2318" s="31"/>
      <c r="AK2318" s="31"/>
      <c r="AL2318" s="31"/>
      <c r="AM2318" s="31"/>
      <c r="AN2318" s="31"/>
      <c r="AO2318" s="31"/>
      <c r="AP2318" s="31"/>
      <c r="AQ2318" s="31"/>
      <c r="AR2318" s="31"/>
      <c r="AS2318" s="31">
        <f t="shared" si="5254"/>
        <v>804.70000000000005</v>
      </c>
      <c r="AT2318" s="31">
        <f t="shared" si="5255"/>
        <v>804.70000000000005</v>
      </c>
      <c r="AU2318" s="31">
        <f t="shared" si="5256"/>
        <v>804.70000000000005</v>
      </c>
      <c r="AV2318" s="31"/>
      <c r="AW2318" s="32"/>
      <c r="AX2318" s="32"/>
      <c r="AY2318" s="1"/>
      <c r="AZ2318" s="1"/>
      <c r="BA2318" s="1"/>
      <c r="BB2318" s="1"/>
      <c r="BC2318" s="1"/>
      <c r="BD2318" s="1"/>
      <c r="BE2318" s="1"/>
    </row>
    <row r="2319" ht="47.25">
      <c r="A2319" s="29" t="s">
        <v>957</v>
      </c>
      <c r="B2319" s="29" t="s">
        <v>295</v>
      </c>
      <c r="C2319" s="29" t="s">
        <v>63</v>
      </c>
      <c r="D2319" s="29" t="s">
        <v>976</v>
      </c>
      <c r="E2319" s="29"/>
      <c r="F2319" s="30" t="s">
        <v>977</v>
      </c>
      <c r="G2319" s="31">
        <f>G2320</f>
        <v>150000</v>
      </c>
      <c r="H2319" s="31">
        <f>H2320</f>
        <v>200000</v>
      </c>
      <c r="I2319" s="31">
        <f>I2320</f>
        <v>200000</v>
      </c>
      <c r="J2319" s="31">
        <f>J2320</f>
        <v>0</v>
      </c>
      <c r="K2319" s="31">
        <f>K2320</f>
        <v>0</v>
      </c>
      <c r="L2319" s="31">
        <f>L2320</f>
        <v>0</v>
      </c>
      <c r="M2319" s="31">
        <f t="shared" si="5293"/>
        <v>150000</v>
      </c>
      <c r="N2319" s="31">
        <f t="shared" si="5294"/>
        <v>200000</v>
      </c>
      <c r="O2319" s="31">
        <f t="shared" si="5295"/>
        <v>200000</v>
      </c>
      <c r="P2319" s="31">
        <f>P2320</f>
        <v>0</v>
      </c>
      <c r="Q2319" s="31">
        <f>Q2320</f>
        <v>0</v>
      </c>
      <c r="R2319" s="31">
        <f>R2320</f>
        <v>0</v>
      </c>
      <c r="S2319" s="31">
        <f>S2320</f>
        <v>0</v>
      </c>
      <c r="T2319" s="31">
        <f>T2320</f>
        <v>0</v>
      </c>
      <c r="U2319" s="31">
        <f>U2320</f>
        <v>0</v>
      </c>
      <c r="V2319" s="31">
        <f>V2320</f>
        <v>0</v>
      </c>
      <c r="W2319" s="31">
        <f>W2320</f>
        <v>0</v>
      </c>
      <c r="X2319" s="31">
        <f>X2320</f>
        <v>0</v>
      </c>
      <c r="Y2319" s="31">
        <f>Y2320</f>
        <v>0</v>
      </c>
      <c r="Z2319" s="31">
        <f>Z2320</f>
        <v>0</v>
      </c>
      <c r="AA2319" s="31">
        <f>AA2320</f>
        <v>0</v>
      </c>
      <c r="AB2319" s="31">
        <f>AB2320</f>
        <v>0</v>
      </c>
      <c r="AC2319" s="31">
        <f t="shared" si="5257"/>
        <v>150000</v>
      </c>
      <c r="AD2319" s="31">
        <f t="shared" si="5258"/>
        <v>200000</v>
      </c>
      <c r="AE2319" s="31">
        <f t="shared" si="5259"/>
        <v>200000</v>
      </c>
      <c r="AF2319" s="31">
        <f>AF2320</f>
        <v>0</v>
      </c>
      <c r="AG2319" s="31">
        <f t="shared" si="5260"/>
        <v>150000</v>
      </c>
      <c r="AH2319" s="31">
        <f t="shared" si="5261"/>
        <v>200000</v>
      </c>
      <c r="AI2319" s="31">
        <f t="shared" si="5262"/>
        <v>200000</v>
      </c>
      <c r="AJ2319" s="31">
        <f>AJ2320</f>
        <v>0</v>
      </c>
      <c r="AK2319" s="31">
        <f>AK2320</f>
        <v>0</v>
      </c>
      <c r="AL2319" s="31">
        <f>AL2320</f>
        <v>29839.900000000001</v>
      </c>
      <c r="AM2319" s="31">
        <f>AM2320</f>
        <v>0</v>
      </c>
      <c r="AN2319" s="31">
        <f>AN2320</f>
        <v>0</v>
      </c>
      <c r="AO2319" s="31">
        <f>AO2320</f>
        <v>0</v>
      </c>
      <c r="AP2319" s="31">
        <f>AP2320</f>
        <v>0</v>
      </c>
      <c r="AQ2319" s="31">
        <f>AQ2320</f>
        <v>0</v>
      </c>
      <c r="AR2319" s="31">
        <f>AR2320</f>
        <v>0</v>
      </c>
      <c r="AS2319" s="31">
        <f t="shared" si="5254"/>
        <v>179839.89999999999</v>
      </c>
      <c r="AT2319" s="31">
        <f t="shared" si="5255"/>
        <v>200000</v>
      </c>
      <c r="AU2319" s="31">
        <f t="shared" si="5256"/>
        <v>200000</v>
      </c>
      <c r="AV2319" s="31">
        <f>AV2320</f>
        <v>0</v>
      </c>
      <c r="AW2319" s="32"/>
      <c r="AX2319" s="32"/>
      <c r="AY2319" s="1"/>
      <c r="AZ2319" s="1"/>
      <c r="BA2319" s="1"/>
      <c r="BB2319" s="1"/>
      <c r="BC2319" s="1"/>
      <c r="BD2319" s="1"/>
      <c r="BE2319" s="1"/>
    </row>
    <row r="2320">
      <c r="A2320" s="29" t="s">
        <v>957</v>
      </c>
      <c r="B2320" s="29" t="s">
        <v>295</v>
      </c>
      <c r="C2320" s="29" t="s">
        <v>63</v>
      </c>
      <c r="D2320" s="29" t="s">
        <v>976</v>
      </c>
      <c r="E2320" s="29" t="s">
        <v>244</v>
      </c>
      <c r="F2320" s="30" t="s">
        <v>245</v>
      </c>
      <c r="G2320" s="31">
        <v>150000</v>
      </c>
      <c r="H2320" s="31">
        <v>200000</v>
      </c>
      <c r="I2320" s="31">
        <v>200000</v>
      </c>
      <c r="J2320" s="31"/>
      <c r="K2320" s="31"/>
      <c r="L2320" s="31"/>
      <c r="M2320" s="31">
        <f t="shared" si="5293"/>
        <v>150000</v>
      </c>
      <c r="N2320" s="31">
        <f t="shared" si="5294"/>
        <v>200000</v>
      </c>
      <c r="O2320" s="31">
        <f t="shared" si="5295"/>
        <v>200000</v>
      </c>
      <c r="P2320" s="31"/>
      <c r="Q2320" s="31"/>
      <c r="R2320" s="31"/>
      <c r="S2320" s="31"/>
      <c r="T2320" s="31"/>
      <c r="U2320" s="31"/>
      <c r="V2320" s="31"/>
      <c r="W2320" s="31"/>
      <c r="X2320" s="31"/>
      <c r="Y2320" s="31"/>
      <c r="Z2320" s="31"/>
      <c r="AA2320" s="31"/>
      <c r="AB2320" s="31"/>
      <c r="AC2320" s="31">
        <f t="shared" si="5257"/>
        <v>150000</v>
      </c>
      <c r="AD2320" s="31">
        <f t="shared" si="5258"/>
        <v>200000</v>
      </c>
      <c r="AE2320" s="31">
        <f t="shared" si="5259"/>
        <v>200000</v>
      </c>
      <c r="AF2320" s="31"/>
      <c r="AG2320" s="31">
        <f t="shared" si="5260"/>
        <v>150000</v>
      </c>
      <c r="AH2320" s="31">
        <f t="shared" si="5261"/>
        <v>200000</v>
      </c>
      <c r="AI2320" s="31">
        <f t="shared" si="5262"/>
        <v>200000</v>
      </c>
      <c r="AJ2320" s="31"/>
      <c r="AK2320" s="31"/>
      <c r="AL2320" s="31">
        <v>29839.900000000001</v>
      </c>
      <c r="AM2320" s="31"/>
      <c r="AN2320" s="31"/>
      <c r="AO2320" s="31"/>
      <c r="AP2320" s="31"/>
      <c r="AQ2320" s="31"/>
      <c r="AR2320" s="31"/>
      <c r="AS2320" s="31">
        <f t="shared" si="5254"/>
        <v>179839.89999999999</v>
      </c>
      <c r="AT2320" s="31">
        <f t="shared" si="5255"/>
        <v>200000</v>
      </c>
      <c r="AU2320" s="31">
        <f t="shared" si="5256"/>
        <v>200000</v>
      </c>
      <c r="AV2320" s="31"/>
      <c r="AW2320" s="32"/>
      <c r="AX2320" s="32"/>
      <c r="AY2320" s="1"/>
      <c r="AZ2320" s="1"/>
      <c r="BA2320" s="1"/>
      <c r="BB2320" s="1"/>
      <c r="BC2320" s="1"/>
      <c r="BD2320" s="1"/>
      <c r="BE2320" s="1"/>
    </row>
    <row r="2321" ht="47.25">
      <c r="A2321" s="29" t="s">
        <v>957</v>
      </c>
      <c r="B2321" s="29" t="s">
        <v>295</v>
      </c>
      <c r="C2321" s="29" t="s">
        <v>63</v>
      </c>
      <c r="D2321" s="29" t="s">
        <v>978</v>
      </c>
      <c r="E2321" s="29"/>
      <c r="F2321" s="30" t="s">
        <v>979</v>
      </c>
      <c r="G2321" s="31">
        <f>G2322</f>
        <v>3448.3000000000002</v>
      </c>
      <c r="H2321" s="31">
        <f>H2322</f>
        <v>3448.3000000000002</v>
      </c>
      <c r="I2321" s="31">
        <f>I2322</f>
        <v>3448.3000000000002</v>
      </c>
      <c r="J2321" s="31">
        <f>J2322</f>
        <v>0</v>
      </c>
      <c r="K2321" s="31">
        <f>K2322</f>
        <v>0</v>
      </c>
      <c r="L2321" s="31">
        <f>L2322</f>
        <v>0</v>
      </c>
      <c r="M2321" s="31">
        <f t="shared" si="5293"/>
        <v>3448.3000000000002</v>
      </c>
      <c r="N2321" s="31">
        <f t="shared" si="5294"/>
        <v>3448.3000000000002</v>
      </c>
      <c r="O2321" s="31">
        <f t="shared" si="5295"/>
        <v>3448.3000000000002</v>
      </c>
      <c r="P2321" s="31">
        <f>P2322</f>
        <v>0</v>
      </c>
      <c r="Q2321" s="31">
        <f>Q2322</f>
        <v>0</v>
      </c>
      <c r="R2321" s="31">
        <f>R2322</f>
        <v>-2298.875</v>
      </c>
      <c r="S2321" s="31">
        <f>S2322</f>
        <v>0</v>
      </c>
      <c r="T2321" s="31">
        <f>T2322</f>
        <v>0</v>
      </c>
      <c r="U2321" s="31">
        <f>U2322</f>
        <v>0</v>
      </c>
      <c r="V2321" s="31">
        <f>V2322</f>
        <v>0</v>
      </c>
      <c r="W2321" s="31">
        <f>W2322</f>
        <v>0</v>
      </c>
      <c r="X2321" s="31">
        <f>X2322</f>
        <v>0</v>
      </c>
      <c r="Y2321" s="31">
        <f>Y2322</f>
        <v>0</v>
      </c>
      <c r="Z2321" s="31">
        <f>Z2322</f>
        <v>0</v>
      </c>
      <c r="AA2321" s="31">
        <f>AA2322</f>
        <v>0</v>
      </c>
      <c r="AB2321" s="31">
        <f>AB2322</f>
        <v>0</v>
      </c>
      <c r="AC2321" s="31">
        <f t="shared" si="5257"/>
        <v>1149.4250000000002</v>
      </c>
      <c r="AD2321" s="31">
        <f t="shared" si="5258"/>
        <v>3448.3000000000002</v>
      </c>
      <c r="AE2321" s="31">
        <f t="shared" si="5259"/>
        <v>3448.3000000000002</v>
      </c>
      <c r="AF2321" s="31">
        <f>AF2322</f>
        <v>0</v>
      </c>
      <c r="AG2321" s="31">
        <f t="shared" si="5260"/>
        <v>1149.4250000000002</v>
      </c>
      <c r="AH2321" s="31">
        <f t="shared" si="5261"/>
        <v>3448.3000000000002</v>
      </c>
      <c r="AI2321" s="31">
        <f t="shared" si="5262"/>
        <v>3448.3000000000002</v>
      </c>
      <c r="AJ2321" s="31">
        <f>AJ2322</f>
        <v>0</v>
      </c>
      <c r="AK2321" s="31">
        <f>AK2322</f>
        <v>0</v>
      </c>
      <c r="AL2321" s="31">
        <f>AL2322</f>
        <v>0</v>
      </c>
      <c r="AM2321" s="31">
        <f>AM2322</f>
        <v>0</v>
      </c>
      <c r="AN2321" s="31">
        <f>AN2322</f>
        <v>0</v>
      </c>
      <c r="AO2321" s="31">
        <f>AO2322</f>
        <v>0</v>
      </c>
      <c r="AP2321" s="31">
        <f>AP2322</f>
        <v>0</v>
      </c>
      <c r="AQ2321" s="31">
        <f>AQ2322</f>
        <v>0</v>
      </c>
      <c r="AR2321" s="31">
        <f>AR2322</f>
        <v>0</v>
      </c>
      <c r="AS2321" s="31">
        <f t="shared" si="5254"/>
        <v>1149.4250000000002</v>
      </c>
      <c r="AT2321" s="31">
        <f t="shared" si="5255"/>
        <v>3448.3000000000002</v>
      </c>
      <c r="AU2321" s="31">
        <f t="shared" si="5256"/>
        <v>3448.3000000000002</v>
      </c>
      <c r="AV2321" s="31">
        <f>AV2322</f>
        <v>0</v>
      </c>
      <c r="AW2321" s="32"/>
      <c r="AX2321" s="32"/>
      <c r="AY2321" s="1"/>
      <c r="AZ2321" s="1"/>
      <c r="BA2321" s="1"/>
      <c r="BB2321" s="1"/>
      <c r="BC2321" s="1"/>
      <c r="BD2321" s="1"/>
      <c r="BE2321" s="1"/>
    </row>
    <row r="2322">
      <c r="A2322" s="29" t="s">
        <v>957</v>
      </c>
      <c r="B2322" s="29" t="s">
        <v>295</v>
      </c>
      <c r="C2322" s="29" t="s">
        <v>63</v>
      </c>
      <c r="D2322" s="29" t="s">
        <v>978</v>
      </c>
      <c r="E2322" s="29" t="s">
        <v>244</v>
      </c>
      <c r="F2322" s="30" t="s">
        <v>245</v>
      </c>
      <c r="G2322" s="31">
        <v>3448.3000000000002</v>
      </c>
      <c r="H2322" s="31">
        <v>3448.3000000000002</v>
      </c>
      <c r="I2322" s="31">
        <v>3448.3000000000002</v>
      </c>
      <c r="J2322" s="31"/>
      <c r="K2322" s="31"/>
      <c r="L2322" s="31"/>
      <c r="M2322" s="31">
        <f t="shared" si="5293"/>
        <v>3448.3000000000002</v>
      </c>
      <c r="N2322" s="31">
        <f t="shared" si="5294"/>
        <v>3448.3000000000002</v>
      </c>
      <c r="O2322" s="31">
        <f t="shared" si="5295"/>
        <v>3448.3000000000002</v>
      </c>
      <c r="P2322" s="31"/>
      <c r="Q2322" s="31"/>
      <c r="R2322" s="31">
        <v>-2298.875</v>
      </c>
      <c r="S2322" s="31"/>
      <c r="T2322" s="31"/>
      <c r="U2322" s="31"/>
      <c r="V2322" s="31"/>
      <c r="W2322" s="31"/>
      <c r="X2322" s="31"/>
      <c r="Y2322" s="31"/>
      <c r="Z2322" s="31"/>
      <c r="AA2322" s="31"/>
      <c r="AB2322" s="31"/>
      <c r="AC2322" s="31">
        <f t="shared" si="5257"/>
        <v>1149.4250000000002</v>
      </c>
      <c r="AD2322" s="31">
        <f t="shared" si="5258"/>
        <v>3448.3000000000002</v>
      </c>
      <c r="AE2322" s="31">
        <f t="shared" si="5259"/>
        <v>3448.3000000000002</v>
      </c>
      <c r="AF2322" s="31"/>
      <c r="AG2322" s="31">
        <f t="shared" si="5260"/>
        <v>1149.4250000000002</v>
      </c>
      <c r="AH2322" s="31">
        <f t="shared" si="5261"/>
        <v>3448.3000000000002</v>
      </c>
      <c r="AI2322" s="31">
        <f t="shared" si="5262"/>
        <v>3448.3000000000002</v>
      </c>
      <c r="AJ2322" s="31"/>
      <c r="AK2322" s="31"/>
      <c r="AL2322" s="31"/>
      <c r="AM2322" s="31"/>
      <c r="AN2322" s="31"/>
      <c r="AO2322" s="31"/>
      <c r="AP2322" s="31"/>
      <c r="AQ2322" s="31"/>
      <c r="AR2322" s="31"/>
      <c r="AS2322" s="31">
        <f t="shared" si="5254"/>
        <v>1149.4250000000002</v>
      </c>
      <c r="AT2322" s="31">
        <f t="shared" si="5255"/>
        <v>3448.3000000000002</v>
      </c>
      <c r="AU2322" s="31">
        <f t="shared" si="5256"/>
        <v>3448.3000000000002</v>
      </c>
      <c r="AV2322" s="31"/>
      <c r="AW2322" s="32"/>
      <c r="AX2322" s="32"/>
      <c r="AY2322" s="1"/>
      <c r="AZ2322" s="1"/>
      <c r="BA2322" s="1"/>
      <c r="BB2322" s="1"/>
      <c r="BC2322" s="1"/>
      <c r="BD2322" s="1"/>
      <c r="BE2322" s="1"/>
    </row>
    <row r="2323" ht="31.5">
      <c r="A2323" s="29" t="s">
        <v>957</v>
      </c>
      <c r="B2323" s="29" t="s">
        <v>295</v>
      </c>
      <c r="C2323" s="29" t="s">
        <v>63</v>
      </c>
      <c r="D2323" s="29" t="s">
        <v>591</v>
      </c>
      <c r="E2323" s="36"/>
      <c r="F2323" s="30" t="s">
        <v>592</v>
      </c>
      <c r="G2323" s="31">
        <f t="shared" ref="G2323:G2324" si="5356">G2324</f>
        <v>17519.799999999999</v>
      </c>
      <c r="H2323" s="31">
        <f t="shared" ref="H2323:H2324" si="5357">H2324</f>
        <v>13168.800000000001</v>
      </c>
      <c r="I2323" s="31">
        <f t="shared" ref="I2323:I2324" si="5358">I2324</f>
        <v>15579</v>
      </c>
      <c r="J2323" s="31">
        <f t="shared" ref="J2323:J2324" si="5359">J2324</f>
        <v>0</v>
      </c>
      <c r="K2323" s="31">
        <f t="shared" ref="K2323:K2324" si="5360">K2324</f>
        <v>0</v>
      </c>
      <c r="L2323" s="31">
        <f t="shared" ref="L2323:L2324" si="5361">L2324</f>
        <v>0</v>
      </c>
      <c r="M2323" s="31">
        <f t="shared" si="5293"/>
        <v>17519.799999999999</v>
      </c>
      <c r="N2323" s="31">
        <f t="shared" si="5294"/>
        <v>13168.800000000001</v>
      </c>
      <c r="O2323" s="31">
        <f t="shared" si="5295"/>
        <v>15579</v>
      </c>
      <c r="P2323" s="31">
        <f t="shared" ref="P2323:P2324" si="5362">P2324</f>
        <v>0</v>
      </c>
      <c r="Q2323" s="31">
        <f t="shared" ref="Q2323:Q2324" si="5363">Q2324</f>
        <v>0</v>
      </c>
      <c r="R2323" s="31">
        <f t="shared" ref="R2323:R2324" si="5364">R2324</f>
        <v>0</v>
      </c>
      <c r="S2323" s="31">
        <f t="shared" ref="S2323:S2324" si="5365">S2324</f>
        <v>0</v>
      </c>
      <c r="T2323" s="31">
        <f t="shared" ref="T2323:T2324" si="5366">T2324</f>
        <v>37.699999999999996</v>
      </c>
      <c r="U2323" s="31">
        <f t="shared" ref="U2323:U2324" si="5367">U2324</f>
        <v>0</v>
      </c>
      <c r="V2323" s="31">
        <f t="shared" ref="V2323:V2324" si="5368">V2324</f>
        <v>0</v>
      </c>
      <c r="W2323" s="31">
        <f t="shared" ref="W2323:W2324" si="5369">W2324</f>
        <v>0</v>
      </c>
      <c r="X2323" s="31">
        <f t="shared" ref="X2323:X2324" si="5370">X2324</f>
        <v>42.600000000000001</v>
      </c>
      <c r="Y2323" s="31">
        <f t="shared" ref="Y2323:Y2324" si="5371">Y2324</f>
        <v>0</v>
      </c>
      <c r="Z2323" s="31">
        <f t="shared" ref="Z2323:Z2324" si="5372">Z2324</f>
        <v>0</v>
      </c>
      <c r="AA2323" s="31">
        <f t="shared" ref="AA2323:AA2324" si="5373">AA2324</f>
        <v>0</v>
      </c>
      <c r="AB2323" s="31">
        <f t="shared" ref="AB2323:AB2324" si="5374">AB2324</f>
        <v>-2711.5999999999999</v>
      </c>
      <c r="AC2323" s="31">
        <f t="shared" si="5257"/>
        <v>17557.5</v>
      </c>
      <c r="AD2323" s="31">
        <f t="shared" si="5258"/>
        <v>13211.400000000001</v>
      </c>
      <c r="AE2323" s="31">
        <f t="shared" si="5259"/>
        <v>12867.4</v>
      </c>
      <c r="AF2323" s="31">
        <f t="shared" ref="AF2323:AF2324" si="5375">AF2324</f>
        <v>0</v>
      </c>
      <c r="AG2323" s="31">
        <f t="shared" si="5260"/>
        <v>17557.5</v>
      </c>
      <c r="AH2323" s="31">
        <f t="shared" si="5261"/>
        <v>13211.400000000001</v>
      </c>
      <c r="AI2323" s="31">
        <f t="shared" si="5262"/>
        <v>12867.4</v>
      </c>
      <c r="AJ2323" s="31">
        <f t="shared" ref="AJ2323:AJ2324" si="5376">AJ2324</f>
        <v>0</v>
      </c>
      <c r="AK2323" s="31">
        <f t="shared" ref="AK2323:AK2324" si="5377">AK2324</f>
        <v>0</v>
      </c>
      <c r="AL2323" s="31">
        <f t="shared" ref="AL2323:AL2324" si="5378">AL2324</f>
        <v>0</v>
      </c>
      <c r="AM2323" s="31">
        <f t="shared" ref="AM2323:AM2324" si="5379">AM2324</f>
        <v>0</v>
      </c>
      <c r="AN2323" s="31">
        <f t="shared" ref="AN2323:AN2324" si="5380">AN2324</f>
        <v>0</v>
      </c>
      <c r="AO2323" s="31">
        <f t="shared" ref="AO2323:AO2324" si="5381">AO2324</f>
        <v>0</v>
      </c>
      <c r="AP2323" s="31">
        <f t="shared" ref="AP2323:AP2324" si="5382">AP2324</f>
        <v>0</v>
      </c>
      <c r="AQ2323" s="31">
        <f t="shared" ref="AQ2323:AQ2324" si="5383">AQ2324</f>
        <v>0</v>
      </c>
      <c r="AR2323" s="31">
        <f t="shared" ref="AR2323:AR2324" si="5384">AR2324</f>
        <v>0</v>
      </c>
      <c r="AS2323" s="31">
        <f t="shared" si="5254"/>
        <v>17557.5</v>
      </c>
      <c r="AT2323" s="31">
        <f t="shared" si="5255"/>
        <v>13211.400000000001</v>
      </c>
      <c r="AU2323" s="31">
        <f t="shared" si="5256"/>
        <v>12867.4</v>
      </c>
      <c r="AV2323" s="31">
        <f t="shared" ref="AV2323:AV2324" si="5385">AV2324</f>
        <v>0</v>
      </c>
      <c r="AW2323" s="32"/>
      <c r="AX2323" s="32"/>
      <c r="AY2323" s="1"/>
      <c r="AZ2323" s="1"/>
      <c r="BA2323" s="1"/>
      <c r="BB2323" s="1"/>
      <c r="BC2323" s="1"/>
      <c r="BD2323" s="1"/>
      <c r="BE2323" s="1"/>
    </row>
    <row r="2324" hidden="1">
      <c r="A2324" s="29" t="s">
        <v>957</v>
      </c>
      <c r="B2324" s="29" t="s">
        <v>295</v>
      </c>
      <c r="C2324" s="29" t="s">
        <v>63</v>
      </c>
      <c r="D2324" s="29" t="s">
        <v>828</v>
      </c>
      <c r="E2324" s="36"/>
      <c r="F2324" s="30" t="s">
        <v>34</v>
      </c>
      <c r="G2324" s="31">
        <f t="shared" si="5356"/>
        <v>17519.799999999999</v>
      </c>
      <c r="H2324" s="31">
        <f t="shared" si="5357"/>
        <v>13168.800000000001</v>
      </c>
      <c r="I2324" s="31">
        <f t="shared" si="5358"/>
        <v>15579</v>
      </c>
      <c r="J2324" s="31">
        <f t="shared" si="5359"/>
        <v>0</v>
      </c>
      <c r="K2324" s="31">
        <f t="shared" si="5360"/>
        <v>0</v>
      </c>
      <c r="L2324" s="31">
        <f t="shared" si="5361"/>
        <v>0</v>
      </c>
      <c r="M2324" s="31">
        <f t="shared" si="5293"/>
        <v>17519.799999999999</v>
      </c>
      <c r="N2324" s="31">
        <f t="shared" si="5294"/>
        <v>13168.800000000001</v>
      </c>
      <c r="O2324" s="31">
        <f t="shared" si="5295"/>
        <v>15579</v>
      </c>
      <c r="P2324" s="31">
        <f t="shared" si="5362"/>
        <v>0</v>
      </c>
      <c r="Q2324" s="31">
        <f t="shared" si="5363"/>
        <v>0</v>
      </c>
      <c r="R2324" s="31">
        <f t="shared" si="5364"/>
        <v>0</v>
      </c>
      <c r="S2324" s="31">
        <f t="shared" si="5365"/>
        <v>0</v>
      </c>
      <c r="T2324" s="31">
        <f t="shared" si="5366"/>
        <v>37.699999999999996</v>
      </c>
      <c r="U2324" s="31">
        <f t="shared" si="5367"/>
        <v>0</v>
      </c>
      <c r="V2324" s="31">
        <f t="shared" si="5368"/>
        <v>0</v>
      </c>
      <c r="W2324" s="31">
        <f t="shared" si="5369"/>
        <v>0</v>
      </c>
      <c r="X2324" s="31">
        <f t="shared" si="5370"/>
        <v>42.600000000000001</v>
      </c>
      <c r="Y2324" s="31">
        <f t="shared" si="5371"/>
        <v>0</v>
      </c>
      <c r="Z2324" s="31">
        <f t="shared" si="5372"/>
        <v>0</v>
      </c>
      <c r="AA2324" s="31">
        <f t="shared" si="5373"/>
        <v>0</v>
      </c>
      <c r="AB2324" s="31">
        <f t="shared" si="5374"/>
        <v>-2711.5999999999999</v>
      </c>
      <c r="AC2324" s="31">
        <f t="shared" si="5257"/>
        <v>17557.5</v>
      </c>
      <c r="AD2324" s="31">
        <f t="shared" si="5258"/>
        <v>13211.400000000001</v>
      </c>
      <c r="AE2324" s="31">
        <f t="shared" si="5259"/>
        <v>12867.4</v>
      </c>
      <c r="AF2324" s="31">
        <f t="shared" si="5375"/>
        <v>0</v>
      </c>
      <c r="AG2324" s="31">
        <f t="shared" si="5260"/>
        <v>17557.5</v>
      </c>
      <c r="AH2324" s="31">
        <f t="shared" si="5261"/>
        <v>13211.400000000001</v>
      </c>
      <c r="AI2324" s="31">
        <f t="shared" si="5262"/>
        <v>12867.4</v>
      </c>
      <c r="AJ2324" s="31">
        <f t="shared" si="5376"/>
        <v>0</v>
      </c>
      <c r="AK2324" s="31">
        <f t="shared" si="5377"/>
        <v>0</v>
      </c>
      <c r="AL2324" s="31">
        <f t="shared" si="5378"/>
        <v>0</v>
      </c>
      <c r="AM2324" s="31">
        <f t="shared" si="5379"/>
        <v>0</v>
      </c>
      <c r="AN2324" s="31">
        <f t="shared" si="5380"/>
        <v>0</v>
      </c>
      <c r="AO2324" s="31">
        <f t="shared" si="5381"/>
        <v>0</v>
      </c>
      <c r="AP2324" s="31">
        <f t="shared" si="5382"/>
        <v>0</v>
      </c>
      <c r="AQ2324" s="31">
        <f t="shared" si="5383"/>
        <v>0</v>
      </c>
      <c r="AR2324" s="31">
        <f t="shared" si="5384"/>
        <v>0</v>
      </c>
      <c r="AS2324" s="31">
        <f t="shared" si="5254"/>
        <v>17557.5</v>
      </c>
      <c r="AT2324" s="31">
        <f t="shared" si="5255"/>
        <v>13211.400000000001</v>
      </c>
      <c r="AU2324" s="31">
        <f t="shared" si="5256"/>
        <v>12867.4</v>
      </c>
      <c r="AV2324" s="31">
        <f t="shared" si="5385"/>
        <v>0</v>
      </c>
      <c r="AW2324" s="32">
        <v>0</v>
      </c>
      <c r="AX2324" s="32"/>
      <c r="AY2324" s="1" t="s">
        <v>152</v>
      </c>
      <c r="AZ2324" s="1"/>
      <c r="BA2324" s="1"/>
      <c r="BB2324" s="1"/>
      <c r="BC2324" s="1"/>
      <c r="BD2324" s="1"/>
      <c r="BE2324" s="1"/>
    </row>
    <row r="2325" ht="47.25">
      <c r="A2325" s="29" t="s">
        <v>957</v>
      </c>
      <c r="B2325" s="29" t="s">
        <v>295</v>
      </c>
      <c r="C2325" s="29" t="s">
        <v>63</v>
      </c>
      <c r="D2325" s="29" t="s">
        <v>980</v>
      </c>
      <c r="E2325" s="36"/>
      <c r="F2325" s="30" t="s">
        <v>981</v>
      </c>
      <c r="G2325" s="31">
        <f>G2329+G2333+G2326+G2331</f>
        <v>17519.799999999999</v>
      </c>
      <c r="H2325" s="31">
        <f>H2329+H2333+H2326+H2331</f>
        <v>13168.800000000001</v>
      </c>
      <c r="I2325" s="31">
        <f>I2329+I2333+I2326+I2331</f>
        <v>15579</v>
      </c>
      <c r="J2325" s="31">
        <f>J2329+J2333+J2326+J2331</f>
        <v>0</v>
      </c>
      <c r="K2325" s="31">
        <f>K2329+K2333+K2326+K2331</f>
        <v>0</v>
      </c>
      <c r="L2325" s="31">
        <f>L2329+L2333+L2326+L2331</f>
        <v>0</v>
      </c>
      <c r="M2325" s="31">
        <f t="shared" si="5293"/>
        <v>17519.799999999999</v>
      </c>
      <c r="N2325" s="31">
        <f t="shared" si="5294"/>
        <v>13168.800000000001</v>
      </c>
      <c r="O2325" s="31">
        <f t="shared" si="5295"/>
        <v>15579</v>
      </c>
      <c r="P2325" s="31">
        <f>P2329+P2333+P2326+P2331</f>
        <v>0</v>
      </c>
      <c r="Q2325" s="31">
        <f>Q2329+Q2333+Q2326+Q2331</f>
        <v>0</v>
      </c>
      <c r="R2325" s="31">
        <f>R2329+R2333+R2326+R2331</f>
        <v>0</v>
      </c>
      <c r="S2325" s="31">
        <f>S2329+S2333+S2326+S2331</f>
        <v>0</v>
      </c>
      <c r="T2325" s="31">
        <f>T2329+T2333+T2326+T2331</f>
        <v>37.699999999999996</v>
      </c>
      <c r="U2325" s="31">
        <f>U2329+U2333+U2326+U2331</f>
        <v>0</v>
      </c>
      <c r="V2325" s="31">
        <f>V2329+V2333+V2326+V2331</f>
        <v>0</v>
      </c>
      <c r="W2325" s="31">
        <f>W2329+W2333+W2326+W2331</f>
        <v>0</v>
      </c>
      <c r="X2325" s="31">
        <f>X2329+X2333+X2326+X2331</f>
        <v>42.600000000000001</v>
      </c>
      <c r="Y2325" s="31">
        <f>Y2329+Y2333+Y2326+Y2331</f>
        <v>0</v>
      </c>
      <c r="Z2325" s="31">
        <f>Z2329+Z2333+Z2326+Z2331</f>
        <v>0</v>
      </c>
      <c r="AA2325" s="31">
        <f>AA2329+AA2333+AA2326+AA2331</f>
        <v>0</v>
      </c>
      <c r="AB2325" s="31">
        <f>AB2329+AB2333+AB2326+AB2331</f>
        <v>-2711.5999999999999</v>
      </c>
      <c r="AC2325" s="31">
        <f t="shared" si="5257"/>
        <v>17557.5</v>
      </c>
      <c r="AD2325" s="31">
        <f t="shared" si="5258"/>
        <v>13211.400000000001</v>
      </c>
      <c r="AE2325" s="31">
        <f t="shared" si="5259"/>
        <v>12867.4</v>
      </c>
      <c r="AF2325" s="31">
        <f>AF2329+AF2333+AF2326+AF2331</f>
        <v>0</v>
      </c>
      <c r="AG2325" s="31">
        <f t="shared" si="5260"/>
        <v>17557.5</v>
      </c>
      <c r="AH2325" s="31">
        <f t="shared" si="5261"/>
        <v>13211.400000000001</v>
      </c>
      <c r="AI2325" s="31">
        <f t="shared" si="5262"/>
        <v>12867.4</v>
      </c>
      <c r="AJ2325" s="31">
        <f>AJ2329+AJ2333+AJ2326+AJ2331</f>
        <v>0</v>
      </c>
      <c r="AK2325" s="31">
        <f>AK2329+AK2333+AK2326+AK2331</f>
        <v>0</v>
      </c>
      <c r="AL2325" s="31">
        <f>AL2329+AL2333+AL2326+AL2331</f>
        <v>0</v>
      </c>
      <c r="AM2325" s="31">
        <f>AM2329+AM2333+AM2326+AM2331</f>
        <v>0</v>
      </c>
      <c r="AN2325" s="31">
        <f>AN2329+AN2333+AN2326+AN2331</f>
        <v>0</v>
      </c>
      <c r="AO2325" s="31">
        <f>AO2329+AO2333+AO2326+AO2331</f>
        <v>0</v>
      </c>
      <c r="AP2325" s="31">
        <f>AP2329+AP2333+AP2326+AP2331</f>
        <v>0</v>
      </c>
      <c r="AQ2325" s="31">
        <f>AQ2329+AQ2333+AQ2326+AQ2331</f>
        <v>0</v>
      </c>
      <c r="AR2325" s="31">
        <f>AR2329+AR2333+AR2326+AR2331</f>
        <v>0</v>
      </c>
      <c r="AS2325" s="31">
        <f t="shared" si="5254"/>
        <v>17557.5</v>
      </c>
      <c r="AT2325" s="31">
        <f t="shared" si="5255"/>
        <v>13211.400000000001</v>
      </c>
      <c r="AU2325" s="31">
        <f t="shared" si="5256"/>
        <v>12867.4</v>
      </c>
      <c r="AV2325" s="31">
        <f>AV2329+AV2333+AV2326+AV2331</f>
        <v>0</v>
      </c>
      <c r="AW2325" s="32"/>
      <c r="AX2325" s="32"/>
      <c r="AY2325" s="1"/>
      <c r="AZ2325" s="1"/>
      <c r="BA2325" s="1"/>
      <c r="BB2325" s="1"/>
      <c r="BC2325" s="1"/>
      <c r="BD2325" s="1"/>
      <c r="BE2325" s="1"/>
    </row>
    <row r="2326" ht="63">
      <c r="A2326" s="29" t="s">
        <v>957</v>
      </c>
      <c r="B2326" s="29" t="s">
        <v>295</v>
      </c>
      <c r="C2326" s="29" t="s">
        <v>63</v>
      </c>
      <c r="D2326" s="29" t="s">
        <v>982</v>
      </c>
      <c r="E2326" s="36"/>
      <c r="F2326" s="30" t="s">
        <v>983</v>
      </c>
      <c r="G2326" s="31">
        <f>G2327+G2328</f>
        <v>6958.3999999999996</v>
      </c>
      <c r="H2326" s="31">
        <f>H2327+H2328</f>
        <v>0</v>
      </c>
      <c r="I2326" s="31">
        <f>I2327+I2328</f>
        <v>0</v>
      </c>
      <c r="J2326" s="31">
        <f>J2327+J2328</f>
        <v>0</v>
      </c>
      <c r="K2326" s="31">
        <f>K2327+K2328</f>
        <v>0</v>
      </c>
      <c r="L2326" s="31">
        <f>L2327+L2328</f>
        <v>0</v>
      </c>
      <c r="M2326" s="31">
        <f t="shared" si="5293"/>
        <v>6958.3999999999996</v>
      </c>
      <c r="N2326" s="31">
        <f t="shared" si="5294"/>
        <v>0</v>
      </c>
      <c r="O2326" s="31">
        <f t="shared" si="5295"/>
        <v>0</v>
      </c>
      <c r="P2326" s="31">
        <f>P2327+P2328</f>
        <v>0</v>
      </c>
      <c r="Q2326" s="31">
        <f>Q2327+Q2328</f>
        <v>0</v>
      </c>
      <c r="R2326" s="31">
        <f>R2327+R2328</f>
        <v>0</v>
      </c>
      <c r="S2326" s="31">
        <f>S2327+S2328</f>
        <v>0</v>
      </c>
      <c r="T2326" s="31">
        <f>T2327+T2328</f>
        <v>0</v>
      </c>
      <c r="U2326" s="31">
        <f>U2327+U2328</f>
        <v>0</v>
      </c>
      <c r="V2326" s="31">
        <f>V2327+V2328</f>
        <v>0</v>
      </c>
      <c r="W2326" s="31">
        <f>W2327+W2328</f>
        <v>0</v>
      </c>
      <c r="X2326" s="31">
        <f>X2327+X2328</f>
        <v>0</v>
      </c>
      <c r="Y2326" s="31">
        <f>Y2327+Y2328</f>
        <v>0</v>
      </c>
      <c r="Z2326" s="31">
        <f>Z2327+Z2328</f>
        <v>0</v>
      </c>
      <c r="AA2326" s="31">
        <f>AA2327+AA2328</f>
        <v>0</v>
      </c>
      <c r="AB2326" s="31">
        <f>AB2327+AB2328</f>
        <v>0</v>
      </c>
      <c r="AC2326" s="31">
        <f t="shared" si="5257"/>
        <v>6958.3999999999996</v>
      </c>
      <c r="AD2326" s="31">
        <f t="shared" si="5258"/>
        <v>0</v>
      </c>
      <c r="AE2326" s="31">
        <f t="shared" si="5259"/>
        <v>0</v>
      </c>
      <c r="AF2326" s="31">
        <f>AF2327+AF2328</f>
        <v>0</v>
      </c>
      <c r="AG2326" s="31">
        <f t="shared" si="5260"/>
        <v>6958.3999999999996</v>
      </c>
      <c r="AH2326" s="31">
        <f t="shared" si="5261"/>
        <v>0</v>
      </c>
      <c r="AI2326" s="31">
        <f t="shared" si="5262"/>
        <v>0</v>
      </c>
      <c r="AJ2326" s="31">
        <f>AJ2327+AJ2328</f>
        <v>0</v>
      </c>
      <c r="AK2326" s="31">
        <f>AK2327+AK2328</f>
        <v>0</v>
      </c>
      <c r="AL2326" s="31">
        <f>AL2327+AL2328</f>
        <v>0</v>
      </c>
      <c r="AM2326" s="31">
        <f>AM2327+AM2328</f>
        <v>0</v>
      </c>
      <c r="AN2326" s="31">
        <f>AN2327+AN2328</f>
        <v>0</v>
      </c>
      <c r="AO2326" s="31">
        <f>AO2327+AO2328</f>
        <v>0</v>
      </c>
      <c r="AP2326" s="31">
        <f>AP2327+AP2328</f>
        <v>0</v>
      </c>
      <c r="AQ2326" s="31">
        <f>AQ2327+AQ2328</f>
        <v>0</v>
      </c>
      <c r="AR2326" s="31">
        <f>AR2327+AR2328</f>
        <v>0</v>
      </c>
      <c r="AS2326" s="31">
        <f t="shared" si="5254"/>
        <v>6958.3999999999996</v>
      </c>
      <c r="AT2326" s="31">
        <f t="shared" si="5255"/>
        <v>0</v>
      </c>
      <c r="AU2326" s="31">
        <f t="shared" si="5256"/>
        <v>0</v>
      </c>
      <c r="AV2326" s="31">
        <f>AV2327+AV2328</f>
        <v>0</v>
      </c>
      <c r="AW2326" s="32"/>
      <c r="AX2326" s="32"/>
      <c r="AY2326" s="1"/>
      <c r="AZ2326" s="1"/>
      <c r="BA2326" s="1"/>
      <c r="BB2326" s="1"/>
      <c r="BC2326" s="1"/>
      <c r="BD2326" s="1"/>
      <c r="BE2326" s="1"/>
    </row>
    <row r="2327" ht="31.5">
      <c r="A2327" s="29" t="s">
        <v>957</v>
      </c>
      <c r="B2327" s="29" t="s">
        <v>295</v>
      </c>
      <c r="C2327" s="29" t="s">
        <v>63</v>
      </c>
      <c r="D2327" s="29" t="s">
        <v>982</v>
      </c>
      <c r="E2327" s="29" t="s">
        <v>39</v>
      </c>
      <c r="F2327" s="30" t="s">
        <v>40</v>
      </c>
      <c r="G2327" s="31">
        <v>68.900000000000006</v>
      </c>
      <c r="H2327" s="31"/>
      <c r="I2327" s="31"/>
      <c r="J2327" s="31"/>
      <c r="K2327" s="31"/>
      <c r="L2327" s="31"/>
      <c r="M2327" s="31">
        <f t="shared" si="5293"/>
        <v>68.900000000000006</v>
      </c>
      <c r="N2327" s="31">
        <f t="shared" si="5294"/>
        <v>0</v>
      </c>
      <c r="O2327" s="31">
        <f t="shared" si="5295"/>
        <v>0</v>
      </c>
      <c r="P2327" s="31"/>
      <c r="Q2327" s="31"/>
      <c r="R2327" s="31"/>
      <c r="S2327" s="31"/>
      <c r="T2327" s="31"/>
      <c r="U2327" s="31"/>
      <c r="V2327" s="31"/>
      <c r="W2327" s="31"/>
      <c r="X2327" s="31"/>
      <c r="Y2327" s="31"/>
      <c r="Z2327" s="31"/>
      <c r="AA2327" s="31"/>
      <c r="AB2327" s="31"/>
      <c r="AC2327" s="31">
        <f t="shared" si="5257"/>
        <v>68.900000000000006</v>
      </c>
      <c r="AD2327" s="31">
        <f t="shared" si="5258"/>
        <v>0</v>
      </c>
      <c r="AE2327" s="31">
        <f t="shared" si="5259"/>
        <v>0</v>
      </c>
      <c r="AF2327" s="31"/>
      <c r="AG2327" s="31">
        <f t="shared" si="5260"/>
        <v>68.900000000000006</v>
      </c>
      <c r="AH2327" s="31">
        <f t="shared" si="5261"/>
        <v>0</v>
      </c>
      <c r="AI2327" s="31">
        <f t="shared" si="5262"/>
        <v>0</v>
      </c>
      <c r="AJ2327" s="31"/>
      <c r="AK2327" s="31"/>
      <c r="AL2327" s="31"/>
      <c r="AM2327" s="31"/>
      <c r="AN2327" s="31"/>
      <c r="AO2327" s="31"/>
      <c r="AP2327" s="31"/>
      <c r="AQ2327" s="31"/>
      <c r="AR2327" s="31"/>
      <c r="AS2327" s="31">
        <f t="shared" si="5254"/>
        <v>68.900000000000006</v>
      </c>
      <c r="AT2327" s="31">
        <f t="shared" si="5255"/>
        <v>0</v>
      </c>
      <c r="AU2327" s="31">
        <f t="shared" si="5256"/>
        <v>0</v>
      </c>
      <c r="AV2327" s="31"/>
      <c r="AW2327" s="32"/>
      <c r="AX2327" s="32"/>
      <c r="AY2327" s="1"/>
      <c r="AZ2327" s="1"/>
      <c r="BA2327" s="1"/>
      <c r="BB2327" s="1"/>
      <c r="BC2327" s="1"/>
      <c r="BD2327" s="1"/>
      <c r="BE2327" s="1"/>
    </row>
    <row r="2328">
      <c r="A2328" s="29" t="s">
        <v>957</v>
      </c>
      <c r="B2328" s="29" t="s">
        <v>295</v>
      </c>
      <c r="C2328" s="29" t="s">
        <v>63</v>
      </c>
      <c r="D2328" s="29" t="s">
        <v>982</v>
      </c>
      <c r="E2328" s="29" t="s">
        <v>244</v>
      </c>
      <c r="F2328" s="30" t="s">
        <v>245</v>
      </c>
      <c r="G2328" s="31">
        <v>6889.5</v>
      </c>
      <c r="H2328" s="31"/>
      <c r="I2328" s="31"/>
      <c r="J2328" s="31"/>
      <c r="K2328" s="31"/>
      <c r="L2328" s="31"/>
      <c r="M2328" s="31">
        <f t="shared" si="5293"/>
        <v>6889.5</v>
      </c>
      <c r="N2328" s="31">
        <f t="shared" si="5294"/>
        <v>0</v>
      </c>
      <c r="O2328" s="31">
        <f t="shared" si="5295"/>
        <v>0</v>
      </c>
      <c r="P2328" s="31"/>
      <c r="Q2328" s="31"/>
      <c r="R2328" s="31"/>
      <c r="S2328" s="31"/>
      <c r="T2328" s="31"/>
      <c r="U2328" s="31"/>
      <c r="V2328" s="31"/>
      <c r="W2328" s="31"/>
      <c r="X2328" s="31"/>
      <c r="Y2328" s="31"/>
      <c r="Z2328" s="31"/>
      <c r="AA2328" s="31"/>
      <c r="AB2328" s="31"/>
      <c r="AC2328" s="31">
        <f t="shared" si="5257"/>
        <v>6889.5</v>
      </c>
      <c r="AD2328" s="31">
        <f t="shared" si="5258"/>
        <v>0</v>
      </c>
      <c r="AE2328" s="31">
        <f t="shared" si="5259"/>
        <v>0</v>
      </c>
      <c r="AF2328" s="31"/>
      <c r="AG2328" s="31">
        <f t="shared" si="5260"/>
        <v>6889.5</v>
      </c>
      <c r="AH2328" s="31">
        <f t="shared" si="5261"/>
        <v>0</v>
      </c>
      <c r="AI2328" s="31">
        <f t="shared" si="5262"/>
        <v>0</v>
      </c>
      <c r="AJ2328" s="31"/>
      <c r="AK2328" s="31"/>
      <c r="AL2328" s="31"/>
      <c r="AM2328" s="31"/>
      <c r="AN2328" s="31"/>
      <c r="AO2328" s="31"/>
      <c r="AP2328" s="31"/>
      <c r="AQ2328" s="31"/>
      <c r="AR2328" s="31"/>
      <c r="AS2328" s="31">
        <f t="shared" si="5254"/>
        <v>6889.5</v>
      </c>
      <c r="AT2328" s="31">
        <f t="shared" si="5255"/>
        <v>0</v>
      </c>
      <c r="AU2328" s="31">
        <f t="shared" si="5256"/>
        <v>0</v>
      </c>
      <c r="AV2328" s="31"/>
      <c r="AW2328" s="32"/>
      <c r="AX2328" s="32"/>
      <c r="AY2328" s="1"/>
      <c r="AZ2328" s="1"/>
      <c r="BA2328" s="1"/>
      <c r="BB2328" s="1"/>
      <c r="BC2328" s="1"/>
      <c r="BD2328" s="1"/>
      <c r="BE2328" s="1"/>
    </row>
    <row r="2329" ht="94.5">
      <c r="A2329" s="29" t="s">
        <v>957</v>
      </c>
      <c r="B2329" s="29" t="s">
        <v>295</v>
      </c>
      <c r="C2329" s="29" t="s">
        <v>63</v>
      </c>
      <c r="D2329" s="29" t="s">
        <v>984</v>
      </c>
      <c r="E2329" s="36"/>
      <c r="F2329" s="30" t="s">
        <v>985</v>
      </c>
      <c r="G2329" s="31">
        <f>G2330</f>
        <v>4955.1999999999998</v>
      </c>
      <c r="H2329" s="31">
        <f>H2330</f>
        <v>5178.1999999999998</v>
      </c>
      <c r="I2329" s="31">
        <f>I2330</f>
        <v>5400.8000000000002</v>
      </c>
      <c r="J2329" s="31">
        <f>J2330</f>
        <v>0</v>
      </c>
      <c r="K2329" s="31">
        <f>K2330</f>
        <v>0</v>
      </c>
      <c r="L2329" s="31">
        <f>L2330</f>
        <v>0</v>
      </c>
      <c r="M2329" s="31">
        <f t="shared" si="5293"/>
        <v>4955.1999999999998</v>
      </c>
      <c r="N2329" s="31">
        <f t="shared" si="5294"/>
        <v>5178.1999999999998</v>
      </c>
      <c r="O2329" s="31">
        <f t="shared" si="5295"/>
        <v>5400.8000000000002</v>
      </c>
      <c r="P2329" s="31">
        <f>P2330</f>
        <v>0</v>
      </c>
      <c r="Q2329" s="31">
        <f>Q2330</f>
        <v>0</v>
      </c>
      <c r="R2329" s="31">
        <f>R2330</f>
        <v>0</v>
      </c>
      <c r="S2329" s="31">
        <f>S2330</f>
        <v>0</v>
      </c>
      <c r="T2329" s="31">
        <f>T2330</f>
        <v>37.799999999999997</v>
      </c>
      <c r="U2329" s="31">
        <f>U2330</f>
        <v>0</v>
      </c>
      <c r="V2329" s="31">
        <f>V2330</f>
        <v>0</v>
      </c>
      <c r="W2329" s="31">
        <f>W2330</f>
        <v>0</v>
      </c>
      <c r="X2329" s="31">
        <f>X2330</f>
        <v>39.600000000000001</v>
      </c>
      <c r="Y2329" s="31">
        <f>Y2330</f>
        <v>0</v>
      </c>
      <c r="Z2329" s="31">
        <f>Z2330</f>
        <v>0</v>
      </c>
      <c r="AA2329" s="31">
        <f>AA2330</f>
        <v>0</v>
      </c>
      <c r="AB2329" s="31">
        <f>AB2330</f>
        <v>41.399999999999999</v>
      </c>
      <c r="AC2329" s="31">
        <f t="shared" si="5257"/>
        <v>4993</v>
      </c>
      <c r="AD2329" s="31">
        <f t="shared" si="5258"/>
        <v>5217.8000000000002</v>
      </c>
      <c r="AE2329" s="31">
        <f t="shared" si="5259"/>
        <v>5442.1999999999998</v>
      </c>
      <c r="AF2329" s="31">
        <f>AF2330</f>
        <v>0</v>
      </c>
      <c r="AG2329" s="31">
        <f t="shared" si="5260"/>
        <v>4993</v>
      </c>
      <c r="AH2329" s="31">
        <f t="shared" si="5261"/>
        <v>5217.8000000000002</v>
      </c>
      <c r="AI2329" s="31">
        <f t="shared" si="5262"/>
        <v>5442.1999999999998</v>
      </c>
      <c r="AJ2329" s="31">
        <f>AJ2330</f>
        <v>0</v>
      </c>
      <c r="AK2329" s="31">
        <f>AK2330</f>
        <v>0</v>
      </c>
      <c r="AL2329" s="31">
        <f>AL2330</f>
        <v>0</v>
      </c>
      <c r="AM2329" s="31">
        <f>AM2330</f>
        <v>0</v>
      </c>
      <c r="AN2329" s="31">
        <f>AN2330</f>
        <v>0</v>
      </c>
      <c r="AO2329" s="31">
        <f>AO2330</f>
        <v>0</v>
      </c>
      <c r="AP2329" s="31">
        <f>AP2330</f>
        <v>0</v>
      </c>
      <c r="AQ2329" s="31">
        <f>AQ2330</f>
        <v>0</v>
      </c>
      <c r="AR2329" s="31">
        <f>AR2330</f>
        <v>0</v>
      </c>
      <c r="AS2329" s="31">
        <f t="shared" si="5254"/>
        <v>4993</v>
      </c>
      <c r="AT2329" s="31">
        <f t="shared" si="5255"/>
        <v>5217.8000000000002</v>
      </c>
      <c r="AU2329" s="31">
        <f t="shared" si="5256"/>
        <v>5442.1999999999998</v>
      </c>
      <c r="AV2329" s="31">
        <f>AV2330</f>
        <v>0</v>
      </c>
      <c r="AW2329" s="32"/>
      <c r="AX2329" s="32"/>
      <c r="AY2329" s="1"/>
      <c r="AZ2329" s="1"/>
      <c r="BA2329" s="1"/>
      <c r="BB2329" s="1"/>
      <c r="BC2329" s="1"/>
      <c r="BD2329" s="1"/>
      <c r="BE2329" s="1"/>
    </row>
    <row r="2330">
      <c r="A2330" s="29" t="s">
        <v>957</v>
      </c>
      <c r="B2330" s="29" t="s">
        <v>295</v>
      </c>
      <c r="C2330" s="29" t="s">
        <v>63</v>
      </c>
      <c r="D2330" s="29" t="s">
        <v>984</v>
      </c>
      <c r="E2330" s="29" t="s">
        <v>244</v>
      </c>
      <c r="F2330" s="30" t="s">
        <v>245</v>
      </c>
      <c r="G2330" s="31">
        <v>4955.1999999999998</v>
      </c>
      <c r="H2330" s="31">
        <v>5178.1999999999998</v>
      </c>
      <c r="I2330" s="31">
        <v>5400.8000000000002</v>
      </c>
      <c r="J2330" s="31"/>
      <c r="K2330" s="31"/>
      <c r="L2330" s="31"/>
      <c r="M2330" s="31">
        <f t="shared" si="5293"/>
        <v>4955.1999999999998</v>
      </c>
      <c r="N2330" s="31">
        <f t="shared" si="5294"/>
        <v>5178.1999999999998</v>
      </c>
      <c r="O2330" s="31">
        <f t="shared" si="5295"/>
        <v>5400.8000000000002</v>
      </c>
      <c r="P2330" s="31"/>
      <c r="Q2330" s="31"/>
      <c r="R2330" s="31"/>
      <c r="S2330" s="31"/>
      <c r="T2330" s="31">
        <v>37.799999999999997</v>
      </c>
      <c r="U2330" s="31"/>
      <c r="V2330" s="31"/>
      <c r="W2330" s="31"/>
      <c r="X2330" s="31">
        <v>39.600000000000001</v>
      </c>
      <c r="Y2330" s="31"/>
      <c r="Z2330" s="31"/>
      <c r="AA2330" s="31"/>
      <c r="AB2330" s="31">
        <v>41.399999999999999</v>
      </c>
      <c r="AC2330" s="31">
        <f t="shared" si="5257"/>
        <v>4993</v>
      </c>
      <c r="AD2330" s="31">
        <f t="shared" si="5258"/>
        <v>5217.8000000000002</v>
      </c>
      <c r="AE2330" s="31">
        <f t="shared" si="5259"/>
        <v>5442.1999999999998</v>
      </c>
      <c r="AF2330" s="31"/>
      <c r="AG2330" s="31">
        <f t="shared" si="5260"/>
        <v>4993</v>
      </c>
      <c r="AH2330" s="31">
        <f t="shared" si="5261"/>
        <v>5217.8000000000002</v>
      </c>
      <c r="AI2330" s="31">
        <f t="shared" si="5262"/>
        <v>5442.1999999999998</v>
      </c>
      <c r="AJ2330" s="31"/>
      <c r="AK2330" s="31"/>
      <c r="AL2330" s="31"/>
      <c r="AM2330" s="31"/>
      <c r="AN2330" s="31"/>
      <c r="AO2330" s="31"/>
      <c r="AP2330" s="31"/>
      <c r="AQ2330" s="31"/>
      <c r="AR2330" s="31"/>
      <c r="AS2330" s="31">
        <f t="shared" si="5254"/>
        <v>4993</v>
      </c>
      <c r="AT2330" s="31">
        <f t="shared" si="5255"/>
        <v>5217.8000000000002</v>
      </c>
      <c r="AU2330" s="31">
        <f t="shared" si="5256"/>
        <v>5442.1999999999998</v>
      </c>
      <c r="AV2330" s="31"/>
      <c r="AW2330" s="32"/>
      <c r="AX2330" s="32"/>
      <c r="AY2330" s="1"/>
      <c r="AZ2330" s="1"/>
      <c r="BA2330" s="1"/>
      <c r="BB2330" s="1"/>
      <c r="BC2330" s="1"/>
      <c r="BD2330" s="1"/>
      <c r="BE2330" s="1"/>
    </row>
    <row r="2331" ht="47.25">
      <c r="A2331" s="29" t="s">
        <v>957</v>
      </c>
      <c r="B2331" s="29" t="s">
        <v>295</v>
      </c>
      <c r="C2331" s="29" t="s">
        <v>63</v>
      </c>
      <c r="D2331" s="29" t="s">
        <v>986</v>
      </c>
      <c r="E2331" s="36"/>
      <c r="F2331" s="30" t="s">
        <v>987</v>
      </c>
      <c r="G2331" s="31">
        <f>G2332</f>
        <v>0</v>
      </c>
      <c r="H2331" s="31">
        <f>H2332</f>
        <v>2589.0999999999999</v>
      </c>
      <c r="I2331" s="31">
        <f>I2332</f>
        <v>2700.4000000000001</v>
      </c>
      <c r="J2331" s="31">
        <f>J2332</f>
        <v>0</v>
      </c>
      <c r="K2331" s="31">
        <f>K2332</f>
        <v>0</v>
      </c>
      <c r="L2331" s="31">
        <f>L2332</f>
        <v>0</v>
      </c>
      <c r="M2331" s="31">
        <f t="shared" si="5293"/>
        <v>0</v>
      </c>
      <c r="N2331" s="31">
        <f t="shared" si="5294"/>
        <v>2589.0999999999999</v>
      </c>
      <c r="O2331" s="31">
        <f t="shared" si="5295"/>
        <v>2700.4000000000001</v>
      </c>
      <c r="P2331" s="31">
        <f>P2332</f>
        <v>0</v>
      </c>
      <c r="Q2331" s="31">
        <f>Q2332</f>
        <v>0</v>
      </c>
      <c r="R2331" s="31">
        <f>R2332</f>
        <v>0</v>
      </c>
      <c r="S2331" s="31">
        <f>S2332</f>
        <v>0</v>
      </c>
      <c r="T2331" s="31">
        <f>T2332</f>
        <v>0</v>
      </c>
      <c r="U2331" s="31">
        <f>U2332</f>
        <v>0</v>
      </c>
      <c r="V2331" s="31">
        <f>V2332</f>
        <v>0</v>
      </c>
      <c r="W2331" s="31">
        <f>W2332</f>
        <v>0</v>
      </c>
      <c r="X2331" s="31">
        <f>X2332</f>
        <v>19.800000000000001</v>
      </c>
      <c r="Y2331" s="31">
        <f>Y2332</f>
        <v>0</v>
      </c>
      <c r="Z2331" s="31">
        <f>Z2332</f>
        <v>0</v>
      </c>
      <c r="AA2331" s="31">
        <f>AA2332</f>
        <v>0</v>
      </c>
      <c r="AB2331" s="31">
        <f>AB2332</f>
        <v>-2700.4000000000001</v>
      </c>
      <c r="AC2331" s="31">
        <f t="shared" si="5257"/>
        <v>0</v>
      </c>
      <c r="AD2331" s="31">
        <f t="shared" si="5258"/>
        <v>2608.9000000000001</v>
      </c>
      <c r="AE2331" s="31">
        <f t="shared" si="5259"/>
        <v>0</v>
      </c>
      <c r="AF2331" s="31">
        <f>AF2332</f>
        <v>0</v>
      </c>
      <c r="AG2331" s="31">
        <f t="shared" si="5260"/>
        <v>0</v>
      </c>
      <c r="AH2331" s="31">
        <f t="shared" si="5261"/>
        <v>2608.9000000000001</v>
      </c>
      <c r="AI2331" s="31">
        <f t="shared" si="5262"/>
        <v>0</v>
      </c>
      <c r="AJ2331" s="31">
        <f>AJ2332</f>
        <v>0</v>
      </c>
      <c r="AK2331" s="31">
        <f>AK2332</f>
        <v>0</v>
      </c>
      <c r="AL2331" s="31">
        <f>AL2332</f>
        <v>0</v>
      </c>
      <c r="AM2331" s="31">
        <f>AM2332</f>
        <v>0</v>
      </c>
      <c r="AN2331" s="31">
        <f>AN2332</f>
        <v>0</v>
      </c>
      <c r="AO2331" s="31">
        <f>AO2332</f>
        <v>0</v>
      </c>
      <c r="AP2331" s="31">
        <f>AP2332</f>
        <v>0</v>
      </c>
      <c r="AQ2331" s="31">
        <f>AQ2332</f>
        <v>0</v>
      </c>
      <c r="AR2331" s="31">
        <f>AR2332</f>
        <v>0</v>
      </c>
      <c r="AS2331" s="31">
        <f t="shared" si="5254"/>
        <v>0</v>
      </c>
      <c r="AT2331" s="31">
        <f t="shared" si="5255"/>
        <v>2608.9000000000001</v>
      </c>
      <c r="AU2331" s="31">
        <f t="shared" si="5256"/>
        <v>0</v>
      </c>
      <c r="AV2331" s="31">
        <f>AV2332</f>
        <v>0</v>
      </c>
      <c r="AW2331" s="32"/>
      <c r="AX2331" s="32"/>
      <c r="AY2331" s="1"/>
      <c r="AZ2331" s="1"/>
      <c r="BA2331" s="1"/>
      <c r="BB2331" s="1"/>
      <c r="BC2331" s="1"/>
      <c r="BD2331" s="1"/>
      <c r="BE2331" s="1"/>
    </row>
    <row r="2332">
      <c r="A2332" s="29" t="s">
        <v>957</v>
      </c>
      <c r="B2332" s="29" t="s">
        <v>295</v>
      </c>
      <c r="C2332" s="29" t="s">
        <v>63</v>
      </c>
      <c r="D2332" s="29" t="s">
        <v>986</v>
      </c>
      <c r="E2332" s="29" t="s">
        <v>244</v>
      </c>
      <c r="F2332" s="30" t="s">
        <v>245</v>
      </c>
      <c r="G2332" s="31"/>
      <c r="H2332" s="31">
        <v>2589.0999999999999</v>
      </c>
      <c r="I2332" s="31">
        <v>2700.4000000000001</v>
      </c>
      <c r="J2332" s="31"/>
      <c r="K2332" s="31"/>
      <c r="L2332" s="31"/>
      <c r="M2332" s="31">
        <f t="shared" si="5293"/>
        <v>0</v>
      </c>
      <c r="N2332" s="31">
        <f t="shared" si="5294"/>
        <v>2589.0999999999999</v>
      </c>
      <c r="O2332" s="31">
        <f t="shared" si="5295"/>
        <v>2700.4000000000001</v>
      </c>
      <c r="P2332" s="31"/>
      <c r="Q2332" s="31"/>
      <c r="R2332" s="31"/>
      <c r="S2332" s="31"/>
      <c r="T2332" s="31"/>
      <c r="U2332" s="31"/>
      <c r="V2332" s="31"/>
      <c r="W2332" s="31"/>
      <c r="X2332" s="31">
        <v>19.800000000000001</v>
      </c>
      <c r="Y2332" s="31"/>
      <c r="Z2332" s="31"/>
      <c r="AA2332" s="31"/>
      <c r="AB2332" s="31">
        <v>-2700.4000000000001</v>
      </c>
      <c r="AC2332" s="31">
        <f t="shared" si="5257"/>
        <v>0</v>
      </c>
      <c r="AD2332" s="31">
        <f t="shared" si="5258"/>
        <v>2608.9000000000001</v>
      </c>
      <c r="AE2332" s="31">
        <f t="shared" si="5259"/>
        <v>0</v>
      </c>
      <c r="AF2332" s="31"/>
      <c r="AG2332" s="31">
        <f t="shared" si="5260"/>
        <v>0</v>
      </c>
      <c r="AH2332" s="31">
        <f t="shared" si="5261"/>
        <v>2608.9000000000001</v>
      </c>
      <c r="AI2332" s="31">
        <f t="shared" si="5262"/>
        <v>0</v>
      </c>
      <c r="AJ2332" s="31"/>
      <c r="AK2332" s="31"/>
      <c r="AL2332" s="31"/>
      <c r="AM2332" s="31"/>
      <c r="AN2332" s="31"/>
      <c r="AO2332" s="31"/>
      <c r="AP2332" s="31"/>
      <c r="AQ2332" s="31"/>
      <c r="AR2332" s="31"/>
      <c r="AS2332" s="31">
        <f t="shared" si="5254"/>
        <v>0</v>
      </c>
      <c r="AT2332" s="31">
        <f t="shared" si="5255"/>
        <v>2608.9000000000001</v>
      </c>
      <c r="AU2332" s="31">
        <f t="shared" si="5256"/>
        <v>0</v>
      </c>
      <c r="AV2332" s="31"/>
      <c r="AW2332" s="32"/>
      <c r="AX2332" s="32"/>
      <c r="AY2332" s="1"/>
      <c r="AZ2332" s="1"/>
      <c r="BA2332" s="1"/>
      <c r="BB2332" s="1"/>
      <c r="BC2332" s="1"/>
      <c r="BD2332" s="1"/>
      <c r="BE2332" s="1"/>
    </row>
    <row r="2333" ht="63">
      <c r="A2333" s="29" t="s">
        <v>957</v>
      </c>
      <c r="B2333" s="29" t="s">
        <v>295</v>
      </c>
      <c r="C2333" s="29" t="s">
        <v>63</v>
      </c>
      <c r="D2333" s="29" t="s">
        <v>988</v>
      </c>
      <c r="E2333" s="36"/>
      <c r="F2333" s="30" t="s">
        <v>989</v>
      </c>
      <c r="G2333" s="31">
        <f>G2334</f>
        <v>5606.1999999999998</v>
      </c>
      <c r="H2333" s="31">
        <f>H2334</f>
        <v>5401.5</v>
      </c>
      <c r="I2333" s="31">
        <f>I2334</f>
        <v>7477.8000000000002</v>
      </c>
      <c r="J2333" s="31">
        <f>J2334</f>
        <v>0</v>
      </c>
      <c r="K2333" s="31">
        <f>K2334</f>
        <v>0</v>
      </c>
      <c r="L2333" s="31">
        <f>L2334</f>
        <v>0</v>
      </c>
      <c r="M2333" s="31">
        <f t="shared" si="5293"/>
        <v>5606.1999999999998</v>
      </c>
      <c r="N2333" s="31">
        <f t="shared" si="5294"/>
        <v>5401.5</v>
      </c>
      <c r="O2333" s="31">
        <f t="shared" si="5295"/>
        <v>7477.8000000000002</v>
      </c>
      <c r="P2333" s="31">
        <f>P2334</f>
        <v>0</v>
      </c>
      <c r="Q2333" s="31">
        <f>Q2334</f>
        <v>0</v>
      </c>
      <c r="R2333" s="31">
        <f>R2334</f>
        <v>0</v>
      </c>
      <c r="S2333" s="31">
        <f>S2334</f>
        <v>0</v>
      </c>
      <c r="T2333" s="31">
        <f>T2334</f>
        <v>-0.10000000000000001</v>
      </c>
      <c r="U2333" s="31">
        <f>U2334</f>
        <v>0</v>
      </c>
      <c r="V2333" s="31">
        <f>V2334</f>
        <v>0</v>
      </c>
      <c r="W2333" s="31">
        <f>W2334</f>
        <v>0</v>
      </c>
      <c r="X2333" s="31">
        <f>X2334</f>
        <v>-16.800000000000001</v>
      </c>
      <c r="Y2333" s="31">
        <f>Y2334</f>
        <v>0</v>
      </c>
      <c r="Z2333" s="31">
        <f>Z2334</f>
        <v>0</v>
      </c>
      <c r="AA2333" s="31">
        <f>AA2334</f>
        <v>0</v>
      </c>
      <c r="AB2333" s="31">
        <f>AB2334</f>
        <v>-52.600000000000001</v>
      </c>
      <c r="AC2333" s="31">
        <f t="shared" si="5257"/>
        <v>5606.0999999999995</v>
      </c>
      <c r="AD2333" s="31">
        <f t="shared" si="5258"/>
        <v>5384.6999999999998</v>
      </c>
      <c r="AE2333" s="31">
        <f t="shared" si="5259"/>
        <v>7425.1999999999998</v>
      </c>
      <c r="AF2333" s="31">
        <f>AF2334</f>
        <v>0</v>
      </c>
      <c r="AG2333" s="31">
        <f t="shared" si="5260"/>
        <v>5606.0999999999995</v>
      </c>
      <c r="AH2333" s="31">
        <f t="shared" si="5261"/>
        <v>5384.6999999999998</v>
      </c>
      <c r="AI2333" s="31">
        <f t="shared" si="5262"/>
        <v>7425.1999999999998</v>
      </c>
      <c r="AJ2333" s="31">
        <f>AJ2334</f>
        <v>0</v>
      </c>
      <c r="AK2333" s="31">
        <f>AK2334</f>
        <v>0</v>
      </c>
      <c r="AL2333" s="31">
        <f>AL2334</f>
        <v>0</v>
      </c>
      <c r="AM2333" s="31">
        <f>AM2334</f>
        <v>0</v>
      </c>
      <c r="AN2333" s="31">
        <f>AN2334</f>
        <v>0</v>
      </c>
      <c r="AO2333" s="31">
        <f>AO2334</f>
        <v>0</v>
      </c>
      <c r="AP2333" s="31">
        <f>AP2334</f>
        <v>0</v>
      </c>
      <c r="AQ2333" s="31">
        <f>AQ2334</f>
        <v>0</v>
      </c>
      <c r="AR2333" s="31">
        <f>AR2334</f>
        <v>0</v>
      </c>
      <c r="AS2333" s="31">
        <f t="shared" si="5254"/>
        <v>5606.0999999999995</v>
      </c>
      <c r="AT2333" s="31">
        <f t="shared" si="5255"/>
        <v>5384.6999999999998</v>
      </c>
      <c r="AU2333" s="31">
        <f t="shared" si="5256"/>
        <v>7425.1999999999998</v>
      </c>
      <c r="AV2333" s="31">
        <f>AV2334</f>
        <v>0</v>
      </c>
      <c r="AW2333" s="32"/>
      <c r="AX2333" s="32"/>
      <c r="AY2333" s="1"/>
      <c r="AZ2333" s="1"/>
      <c r="BA2333" s="1"/>
      <c r="BB2333" s="1"/>
      <c r="BC2333" s="1"/>
      <c r="BD2333" s="1"/>
      <c r="BE2333" s="1"/>
    </row>
    <row r="2334">
      <c r="A2334" s="29" t="s">
        <v>957</v>
      </c>
      <c r="B2334" s="29" t="s">
        <v>295</v>
      </c>
      <c r="C2334" s="29" t="s">
        <v>63</v>
      </c>
      <c r="D2334" s="29" t="s">
        <v>988</v>
      </c>
      <c r="E2334" s="29" t="s">
        <v>244</v>
      </c>
      <c r="F2334" s="30" t="s">
        <v>245</v>
      </c>
      <c r="G2334" s="31">
        <v>5606.1999999999998</v>
      </c>
      <c r="H2334" s="31">
        <v>5401.5</v>
      </c>
      <c r="I2334" s="31">
        <v>7477.8000000000002</v>
      </c>
      <c r="J2334" s="31"/>
      <c r="K2334" s="31"/>
      <c r="L2334" s="31"/>
      <c r="M2334" s="31">
        <f t="shared" si="5293"/>
        <v>5606.1999999999998</v>
      </c>
      <c r="N2334" s="31">
        <f t="shared" si="5294"/>
        <v>5401.5</v>
      </c>
      <c r="O2334" s="31">
        <f t="shared" si="5295"/>
        <v>7477.8000000000002</v>
      </c>
      <c r="P2334" s="31"/>
      <c r="Q2334" s="31"/>
      <c r="R2334" s="31"/>
      <c r="S2334" s="31"/>
      <c r="T2334" s="31">
        <v>-0.10000000000000001</v>
      </c>
      <c r="U2334" s="31"/>
      <c r="V2334" s="31"/>
      <c r="W2334" s="31"/>
      <c r="X2334" s="31">
        <v>-16.800000000000001</v>
      </c>
      <c r="Y2334" s="31"/>
      <c r="Z2334" s="31"/>
      <c r="AA2334" s="31"/>
      <c r="AB2334" s="31">
        <v>-52.600000000000001</v>
      </c>
      <c r="AC2334" s="31">
        <f t="shared" si="5257"/>
        <v>5606.0999999999995</v>
      </c>
      <c r="AD2334" s="31">
        <f t="shared" si="5258"/>
        <v>5384.6999999999998</v>
      </c>
      <c r="AE2334" s="31">
        <f t="shared" si="5259"/>
        <v>7425.1999999999998</v>
      </c>
      <c r="AF2334" s="31"/>
      <c r="AG2334" s="31">
        <f t="shared" si="5260"/>
        <v>5606.0999999999995</v>
      </c>
      <c r="AH2334" s="31">
        <f t="shared" si="5261"/>
        <v>5384.6999999999998</v>
      </c>
      <c r="AI2334" s="31">
        <f t="shared" si="5262"/>
        <v>7425.1999999999998</v>
      </c>
      <c r="AJ2334" s="31"/>
      <c r="AK2334" s="31"/>
      <c r="AL2334" s="31"/>
      <c r="AM2334" s="31"/>
      <c r="AN2334" s="31"/>
      <c r="AO2334" s="31"/>
      <c r="AP2334" s="31"/>
      <c r="AQ2334" s="31"/>
      <c r="AR2334" s="31"/>
      <c r="AS2334" s="31">
        <f t="shared" si="5254"/>
        <v>5606.0999999999995</v>
      </c>
      <c r="AT2334" s="31">
        <f t="shared" si="5255"/>
        <v>5384.6999999999998</v>
      </c>
      <c r="AU2334" s="31">
        <f t="shared" si="5256"/>
        <v>7425.1999999999998</v>
      </c>
      <c r="AV2334" s="31"/>
      <c r="AW2334" s="32"/>
      <c r="AX2334" s="32"/>
      <c r="AY2334" s="1"/>
      <c r="AZ2334" s="1"/>
      <c r="BA2334" s="1"/>
      <c r="BB2334" s="1"/>
      <c r="BC2334" s="1"/>
      <c r="BD2334" s="1"/>
      <c r="BE2334" s="1"/>
    </row>
    <row r="2335" s="24" customFormat="1">
      <c r="A2335" s="25" t="s">
        <v>957</v>
      </c>
      <c r="B2335" s="25" t="s">
        <v>295</v>
      </c>
      <c r="C2335" s="25" t="s">
        <v>116</v>
      </c>
      <c r="D2335" s="25"/>
      <c r="E2335" s="25"/>
      <c r="F2335" s="26" t="s">
        <v>401</v>
      </c>
      <c r="G2335" s="27">
        <f t="shared" ref="G2335:G2342" si="5386">G2336</f>
        <v>42000</v>
      </c>
      <c r="H2335" s="27">
        <f t="shared" ref="H2335:H2342" si="5387">H2336</f>
        <v>42000</v>
      </c>
      <c r="I2335" s="27">
        <f t="shared" ref="I2335:I2342" si="5388">I2336</f>
        <v>42000</v>
      </c>
      <c r="J2335" s="27">
        <f t="shared" ref="J2335:J2342" si="5389">J2336</f>
        <v>0</v>
      </c>
      <c r="K2335" s="27">
        <f t="shared" ref="K2335:K2342" si="5390">K2336</f>
        <v>0</v>
      </c>
      <c r="L2335" s="27">
        <f t="shared" ref="L2335:L2342" si="5391">L2336</f>
        <v>0</v>
      </c>
      <c r="M2335" s="27">
        <f t="shared" si="5293"/>
        <v>42000</v>
      </c>
      <c r="N2335" s="27">
        <f t="shared" si="5294"/>
        <v>42000</v>
      </c>
      <c r="O2335" s="27">
        <f t="shared" si="5295"/>
        <v>42000</v>
      </c>
      <c r="P2335" s="27">
        <f t="shared" ref="P2335:P2342" si="5392">P2336</f>
        <v>0</v>
      </c>
      <c r="Q2335" s="27">
        <f t="shared" ref="Q2335:Q2342" si="5393">Q2336</f>
        <v>0</v>
      </c>
      <c r="R2335" s="27">
        <f t="shared" ref="R2335:R2342" si="5394">R2336</f>
        <v>0</v>
      </c>
      <c r="S2335" s="27">
        <f t="shared" ref="S2335:S2342" si="5395">S2336</f>
        <v>0</v>
      </c>
      <c r="T2335" s="27">
        <f t="shared" ref="T2335:T2342" si="5396">T2336</f>
        <v>0</v>
      </c>
      <c r="U2335" s="27">
        <f t="shared" ref="U2335:U2342" si="5397">U2336</f>
        <v>0</v>
      </c>
      <c r="V2335" s="27">
        <f t="shared" ref="V2335:V2342" si="5398">V2336</f>
        <v>0</v>
      </c>
      <c r="W2335" s="27">
        <f t="shared" ref="W2335:W2342" si="5399">W2336</f>
        <v>0</v>
      </c>
      <c r="X2335" s="27">
        <f t="shared" ref="X2335:X2342" si="5400">X2336</f>
        <v>0</v>
      </c>
      <c r="Y2335" s="27">
        <f t="shared" ref="Y2335:Y2342" si="5401">Y2336</f>
        <v>0</v>
      </c>
      <c r="Z2335" s="27">
        <f t="shared" ref="Z2335:Z2342" si="5402">Z2336</f>
        <v>0</v>
      </c>
      <c r="AA2335" s="27">
        <f t="shared" ref="AA2335:AA2342" si="5403">AA2336</f>
        <v>0</v>
      </c>
      <c r="AB2335" s="27">
        <f t="shared" ref="AB2335:AB2342" si="5404">AB2336</f>
        <v>0</v>
      </c>
      <c r="AC2335" s="27">
        <f t="shared" si="5257"/>
        <v>42000</v>
      </c>
      <c r="AD2335" s="27">
        <f t="shared" si="5258"/>
        <v>42000</v>
      </c>
      <c r="AE2335" s="27">
        <f t="shared" si="5259"/>
        <v>42000</v>
      </c>
      <c r="AF2335" s="27">
        <f t="shared" ref="AF2335:AF2342" si="5405">AF2336</f>
        <v>0</v>
      </c>
      <c r="AG2335" s="27">
        <f t="shared" si="5260"/>
        <v>42000</v>
      </c>
      <c r="AH2335" s="27">
        <f t="shared" si="5261"/>
        <v>42000</v>
      </c>
      <c r="AI2335" s="27">
        <f t="shared" si="5262"/>
        <v>42000</v>
      </c>
      <c r="AJ2335" s="27">
        <f t="shared" ref="AJ2335:AJ2342" si="5406">AJ2336</f>
        <v>0</v>
      </c>
      <c r="AK2335" s="27">
        <f t="shared" ref="AK2335:AK2342" si="5407">AK2336</f>
        <v>0</v>
      </c>
      <c r="AL2335" s="27">
        <f t="shared" ref="AL2335:AL2342" si="5408">AL2336</f>
        <v>1967.4849999999999</v>
      </c>
      <c r="AM2335" s="27">
        <f t="shared" ref="AM2335:AM2342" si="5409">AM2336</f>
        <v>0</v>
      </c>
      <c r="AN2335" s="27">
        <f t="shared" ref="AN2335:AN2342" si="5410">AN2336</f>
        <v>0</v>
      </c>
      <c r="AO2335" s="27">
        <f t="shared" ref="AO2335:AO2342" si="5411">AO2336</f>
        <v>0</v>
      </c>
      <c r="AP2335" s="27">
        <f t="shared" ref="AP2335:AP2342" si="5412">AP2336</f>
        <v>0</v>
      </c>
      <c r="AQ2335" s="27">
        <f t="shared" ref="AQ2335:AQ2342" si="5413">AQ2336</f>
        <v>0</v>
      </c>
      <c r="AR2335" s="27">
        <f t="shared" ref="AR2335:AR2342" si="5414">AR2336</f>
        <v>0</v>
      </c>
      <c r="AS2335" s="27">
        <f t="shared" si="5254"/>
        <v>43967.485000000001</v>
      </c>
      <c r="AT2335" s="27">
        <f t="shared" si="5255"/>
        <v>42000</v>
      </c>
      <c r="AU2335" s="27">
        <f t="shared" si="5256"/>
        <v>42000</v>
      </c>
      <c r="AV2335" s="27">
        <f t="shared" ref="AV2335:AV2342" si="5415">AV2336</f>
        <v>0</v>
      </c>
      <c r="AW2335" s="28"/>
      <c r="AX2335" s="28"/>
      <c r="AY2335" s="24"/>
      <c r="AZ2335" s="24"/>
      <c r="BA2335" s="24"/>
      <c r="BB2335" s="24"/>
      <c r="BC2335" s="24"/>
      <c r="BD2335" s="24"/>
      <c r="BE2335" s="24"/>
    </row>
    <row r="2336" ht="31.5">
      <c r="A2336" s="29" t="s">
        <v>957</v>
      </c>
      <c r="B2336" s="29" t="s">
        <v>295</v>
      </c>
      <c r="C2336" s="29" t="s">
        <v>116</v>
      </c>
      <c r="D2336" s="29" t="s">
        <v>591</v>
      </c>
      <c r="E2336" s="36"/>
      <c r="F2336" s="30" t="s">
        <v>592</v>
      </c>
      <c r="G2336" s="31">
        <f t="shared" si="5386"/>
        <v>42000</v>
      </c>
      <c r="H2336" s="31">
        <f t="shared" si="5387"/>
        <v>42000</v>
      </c>
      <c r="I2336" s="31">
        <f t="shared" si="5388"/>
        <v>42000</v>
      </c>
      <c r="J2336" s="31">
        <f t="shared" si="5389"/>
        <v>0</v>
      </c>
      <c r="K2336" s="31">
        <f t="shared" si="5390"/>
        <v>0</v>
      </c>
      <c r="L2336" s="31">
        <f t="shared" si="5391"/>
        <v>0</v>
      </c>
      <c r="M2336" s="31">
        <f t="shared" si="5293"/>
        <v>42000</v>
      </c>
      <c r="N2336" s="31">
        <f t="shared" si="5294"/>
        <v>42000</v>
      </c>
      <c r="O2336" s="31">
        <f t="shared" si="5295"/>
        <v>42000</v>
      </c>
      <c r="P2336" s="31">
        <f t="shared" si="5392"/>
        <v>0</v>
      </c>
      <c r="Q2336" s="31">
        <f t="shared" si="5393"/>
        <v>0</v>
      </c>
      <c r="R2336" s="31">
        <f t="shared" si="5394"/>
        <v>0</v>
      </c>
      <c r="S2336" s="31">
        <f t="shared" si="5395"/>
        <v>0</v>
      </c>
      <c r="T2336" s="31">
        <f t="shared" si="5396"/>
        <v>0</v>
      </c>
      <c r="U2336" s="31">
        <f t="shared" si="5397"/>
        <v>0</v>
      </c>
      <c r="V2336" s="31">
        <f t="shared" si="5398"/>
        <v>0</v>
      </c>
      <c r="W2336" s="31">
        <f t="shared" si="5399"/>
        <v>0</v>
      </c>
      <c r="X2336" s="31">
        <f t="shared" si="5400"/>
        <v>0</v>
      </c>
      <c r="Y2336" s="31">
        <f t="shared" si="5401"/>
        <v>0</v>
      </c>
      <c r="Z2336" s="31">
        <f t="shared" si="5402"/>
        <v>0</v>
      </c>
      <c r="AA2336" s="31">
        <f t="shared" si="5403"/>
        <v>0</v>
      </c>
      <c r="AB2336" s="31">
        <f t="shared" si="5404"/>
        <v>0</v>
      </c>
      <c r="AC2336" s="31">
        <f t="shared" si="5257"/>
        <v>42000</v>
      </c>
      <c r="AD2336" s="31">
        <f t="shared" si="5258"/>
        <v>42000</v>
      </c>
      <c r="AE2336" s="31">
        <f t="shared" si="5259"/>
        <v>42000</v>
      </c>
      <c r="AF2336" s="31">
        <f t="shared" si="5405"/>
        <v>0</v>
      </c>
      <c r="AG2336" s="31">
        <f t="shared" si="5260"/>
        <v>42000</v>
      </c>
      <c r="AH2336" s="31">
        <f t="shared" si="5261"/>
        <v>42000</v>
      </c>
      <c r="AI2336" s="31">
        <f t="shared" si="5262"/>
        <v>42000</v>
      </c>
      <c r="AJ2336" s="31">
        <f t="shared" si="5406"/>
        <v>0</v>
      </c>
      <c r="AK2336" s="31">
        <f t="shared" si="5407"/>
        <v>0</v>
      </c>
      <c r="AL2336" s="31">
        <f t="shared" si="5408"/>
        <v>1967.4849999999999</v>
      </c>
      <c r="AM2336" s="31">
        <f t="shared" si="5409"/>
        <v>0</v>
      </c>
      <c r="AN2336" s="31">
        <f t="shared" si="5410"/>
        <v>0</v>
      </c>
      <c r="AO2336" s="31">
        <f t="shared" si="5411"/>
        <v>0</v>
      </c>
      <c r="AP2336" s="31">
        <f t="shared" si="5412"/>
        <v>0</v>
      </c>
      <c r="AQ2336" s="31">
        <f t="shared" si="5413"/>
        <v>0</v>
      </c>
      <c r="AR2336" s="31">
        <f t="shared" si="5414"/>
        <v>0</v>
      </c>
      <c r="AS2336" s="31">
        <f t="shared" si="5254"/>
        <v>43967.485000000001</v>
      </c>
      <c r="AT2336" s="31">
        <f t="shared" si="5255"/>
        <v>42000</v>
      </c>
      <c r="AU2336" s="31">
        <f t="shared" si="5256"/>
        <v>42000</v>
      </c>
      <c r="AV2336" s="31">
        <f t="shared" si="5415"/>
        <v>0</v>
      </c>
      <c r="AW2336" s="32"/>
      <c r="AX2336" s="32"/>
      <c r="AY2336" s="1"/>
      <c r="AZ2336" s="1"/>
      <c r="BA2336" s="1"/>
      <c r="BB2336" s="1"/>
      <c r="BC2336" s="1"/>
      <c r="BD2336" s="1"/>
      <c r="BE2336" s="1"/>
    </row>
    <row r="2337" hidden="1">
      <c r="A2337" s="29" t="s">
        <v>957</v>
      </c>
      <c r="B2337" s="29" t="s">
        <v>295</v>
      </c>
      <c r="C2337" s="29" t="s">
        <v>116</v>
      </c>
      <c r="D2337" s="29" t="s">
        <v>828</v>
      </c>
      <c r="E2337" s="36"/>
      <c r="F2337" s="30" t="s">
        <v>34</v>
      </c>
      <c r="G2337" s="31">
        <f t="shared" si="5386"/>
        <v>42000</v>
      </c>
      <c r="H2337" s="31">
        <f t="shared" si="5387"/>
        <v>42000</v>
      </c>
      <c r="I2337" s="31">
        <f t="shared" si="5388"/>
        <v>42000</v>
      </c>
      <c r="J2337" s="31">
        <f t="shared" si="5389"/>
        <v>0</v>
      </c>
      <c r="K2337" s="31">
        <f t="shared" si="5390"/>
        <v>0</v>
      </c>
      <c r="L2337" s="31">
        <f t="shared" si="5391"/>
        <v>0</v>
      </c>
      <c r="M2337" s="31">
        <f t="shared" si="5293"/>
        <v>42000</v>
      </c>
      <c r="N2337" s="31">
        <f t="shared" si="5294"/>
        <v>42000</v>
      </c>
      <c r="O2337" s="31">
        <f t="shared" si="5295"/>
        <v>42000</v>
      </c>
      <c r="P2337" s="31">
        <f t="shared" si="5392"/>
        <v>0</v>
      </c>
      <c r="Q2337" s="31">
        <f t="shared" si="5393"/>
        <v>0</v>
      </c>
      <c r="R2337" s="31">
        <f t="shared" si="5394"/>
        <v>0</v>
      </c>
      <c r="S2337" s="31">
        <f t="shared" si="5395"/>
        <v>0</v>
      </c>
      <c r="T2337" s="31">
        <f t="shared" si="5396"/>
        <v>0</v>
      </c>
      <c r="U2337" s="31">
        <f t="shared" si="5397"/>
        <v>0</v>
      </c>
      <c r="V2337" s="31">
        <f t="shared" si="5398"/>
        <v>0</v>
      </c>
      <c r="W2337" s="31">
        <f t="shared" si="5399"/>
        <v>0</v>
      </c>
      <c r="X2337" s="31">
        <f t="shared" si="5400"/>
        <v>0</v>
      </c>
      <c r="Y2337" s="31">
        <f t="shared" si="5401"/>
        <v>0</v>
      </c>
      <c r="Z2337" s="31">
        <f t="shared" si="5402"/>
        <v>0</v>
      </c>
      <c r="AA2337" s="31">
        <f t="shared" si="5403"/>
        <v>0</v>
      </c>
      <c r="AB2337" s="31">
        <f t="shared" si="5404"/>
        <v>0</v>
      </c>
      <c r="AC2337" s="31">
        <f t="shared" si="5257"/>
        <v>42000</v>
      </c>
      <c r="AD2337" s="31">
        <f t="shared" si="5258"/>
        <v>42000</v>
      </c>
      <c r="AE2337" s="31">
        <f t="shared" si="5259"/>
        <v>42000</v>
      </c>
      <c r="AF2337" s="31">
        <f t="shared" si="5405"/>
        <v>0</v>
      </c>
      <c r="AG2337" s="31">
        <f t="shared" si="5260"/>
        <v>42000</v>
      </c>
      <c r="AH2337" s="31">
        <f t="shared" si="5261"/>
        <v>42000</v>
      </c>
      <c r="AI2337" s="31">
        <f t="shared" si="5262"/>
        <v>42000</v>
      </c>
      <c r="AJ2337" s="31">
        <f t="shared" si="5406"/>
        <v>0</v>
      </c>
      <c r="AK2337" s="31">
        <f t="shared" si="5407"/>
        <v>0</v>
      </c>
      <c r="AL2337" s="31">
        <f t="shared" si="5408"/>
        <v>1967.4849999999999</v>
      </c>
      <c r="AM2337" s="31">
        <f t="shared" si="5409"/>
        <v>0</v>
      </c>
      <c r="AN2337" s="31">
        <f t="shared" si="5410"/>
        <v>0</v>
      </c>
      <c r="AO2337" s="31">
        <f t="shared" si="5411"/>
        <v>0</v>
      </c>
      <c r="AP2337" s="31">
        <f t="shared" si="5412"/>
        <v>0</v>
      </c>
      <c r="AQ2337" s="31">
        <f t="shared" si="5413"/>
        <v>0</v>
      </c>
      <c r="AR2337" s="31">
        <f t="shared" si="5414"/>
        <v>0</v>
      </c>
      <c r="AS2337" s="31">
        <f t="shared" si="5254"/>
        <v>43967.485000000001</v>
      </c>
      <c r="AT2337" s="31">
        <f t="shared" si="5255"/>
        <v>42000</v>
      </c>
      <c r="AU2337" s="31">
        <f t="shared" si="5256"/>
        <v>42000</v>
      </c>
      <c r="AV2337" s="31">
        <f t="shared" si="5415"/>
        <v>0</v>
      </c>
      <c r="AW2337" s="32">
        <v>0</v>
      </c>
      <c r="AX2337" s="32"/>
      <c r="AY2337" s="1" t="s">
        <v>152</v>
      </c>
      <c r="AZ2337" s="1"/>
      <c r="BA2337" s="1"/>
      <c r="BB2337" s="1"/>
      <c r="BC2337" s="1"/>
      <c r="BD2337" s="1"/>
      <c r="BE2337" s="1"/>
    </row>
    <row r="2338" ht="47.25">
      <c r="A2338" s="29" t="s">
        <v>957</v>
      </c>
      <c r="B2338" s="29" t="s">
        <v>295</v>
      </c>
      <c r="C2338" s="29" t="s">
        <v>116</v>
      </c>
      <c r="D2338" s="29" t="s">
        <v>980</v>
      </c>
      <c r="E2338" s="36"/>
      <c r="F2338" s="30" t="s">
        <v>981</v>
      </c>
      <c r="G2338" s="31">
        <f t="shared" si="5386"/>
        <v>42000</v>
      </c>
      <c r="H2338" s="31">
        <f t="shared" si="5387"/>
        <v>42000</v>
      </c>
      <c r="I2338" s="31">
        <f t="shared" si="5388"/>
        <v>42000</v>
      </c>
      <c r="J2338" s="31">
        <f t="shared" si="5389"/>
        <v>0</v>
      </c>
      <c r="K2338" s="31">
        <f t="shared" si="5390"/>
        <v>0</v>
      </c>
      <c r="L2338" s="31">
        <f t="shared" si="5391"/>
        <v>0</v>
      </c>
      <c r="M2338" s="31">
        <f t="shared" si="5293"/>
        <v>42000</v>
      </c>
      <c r="N2338" s="31">
        <f t="shared" si="5294"/>
        <v>42000</v>
      </c>
      <c r="O2338" s="31">
        <f t="shared" si="5295"/>
        <v>42000</v>
      </c>
      <c r="P2338" s="31">
        <f t="shared" si="5392"/>
        <v>0</v>
      </c>
      <c r="Q2338" s="31">
        <f t="shared" si="5393"/>
        <v>0</v>
      </c>
      <c r="R2338" s="31">
        <f t="shared" si="5394"/>
        <v>0</v>
      </c>
      <c r="S2338" s="31">
        <f t="shared" si="5395"/>
        <v>0</v>
      </c>
      <c r="T2338" s="31">
        <f t="shared" si="5396"/>
        <v>0</v>
      </c>
      <c r="U2338" s="31">
        <f t="shared" si="5397"/>
        <v>0</v>
      </c>
      <c r="V2338" s="31">
        <f t="shared" si="5398"/>
        <v>0</v>
      </c>
      <c r="W2338" s="31">
        <f t="shared" si="5399"/>
        <v>0</v>
      </c>
      <c r="X2338" s="31">
        <f t="shared" si="5400"/>
        <v>0</v>
      </c>
      <c r="Y2338" s="31">
        <f t="shared" si="5401"/>
        <v>0</v>
      </c>
      <c r="Z2338" s="31">
        <f t="shared" si="5402"/>
        <v>0</v>
      </c>
      <c r="AA2338" s="31">
        <f t="shared" si="5403"/>
        <v>0</v>
      </c>
      <c r="AB2338" s="31">
        <f t="shared" si="5404"/>
        <v>0</v>
      </c>
      <c r="AC2338" s="31">
        <f t="shared" si="5257"/>
        <v>42000</v>
      </c>
      <c r="AD2338" s="31">
        <f t="shared" si="5258"/>
        <v>42000</v>
      </c>
      <c r="AE2338" s="31">
        <f t="shared" si="5259"/>
        <v>42000</v>
      </c>
      <c r="AF2338" s="31">
        <f t="shared" si="5405"/>
        <v>0</v>
      </c>
      <c r="AG2338" s="31">
        <f t="shared" si="5260"/>
        <v>42000</v>
      </c>
      <c r="AH2338" s="31">
        <f t="shared" si="5261"/>
        <v>42000</v>
      </c>
      <c r="AI2338" s="31">
        <f t="shared" si="5262"/>
        <v>42000</v>
      </c>
      <c r="AJ2338" s="31">
        <f t="shared" si="5406"/>
        <v>0</v>
      </c>
      <c r="AK2338" s="31">
        <f t="shared" si="5407"/>
        <v>0</v>
      </c>
      <c r="AL2338" s="31">
        <f t="shared" si="5408"/>
        <v>1967.4849999999999</v>
      </c>
      <c r="AM2338" s="31">
        <f t="shared" si="5409"/>
        <v>0</v>
      </c>
      <c r="AN2338" s="31">
        <f t="shared" si="5410"/>
        <v>0</v>
      </c>
      <c r="AO2338" s="31">
        <f t="shared" si="5411"/>
        <v>0</v>
      </c>
      <c r="AP2338" s="31">
        <f t="shared" si="5412"/>
        <v>0</v>
      </c>
      <c r="AQ2338" s="31">
        <f t="shared" si="5413"/>
        <v>0</v>
      </c>
      <c r="AR2338" s="31">
        <f t="shared" si="5414"/>
        <v>0</v>
      </c>
      <c r="AS2338" s="31">
        <f t="shared" si="5254"/>
        <v>43967.485000000001</v>
      </c>
      <c r="AT2338" s="31">
        <f t="shared" si="5255"/>
        <v>42000</v>
      </c>
      <c r="AU2338" s="31">
        <f t="shared" si="5256"/>
        <v>42000</v>
      </c>
      <c r="AV2338" s="31">
        <f t="shared" si="5415"/>
        <v>0</v>
      </c>
      <c r="AW2338" s="32"/>
      <c r="AX2338" s="32"/>
      <c r="AY2338" s="1"/>
      <c r="AZ2338" s="1"/>
      <c r="BA2338" s="1"/>
      <c r="BB2338" s="1"/>
      <c r="BC2338" s="1"/>
      <c r="BD2338" s="1"/>
      <c r="BE2338" s="1"/>
    </row>
    <row r="2339" ht="78.75">
      <c r="A2339" s="29" t="s">
        <v>957</v>
      </c>
      <c r="B2339" s="29" t="s">
        <v>295</v>
      </c>
      <c r="C2339" s="29" t="s">
        <v>116</v>
      </c>
      <c r="D2339" s="29" t="s">
        <v>990</v>
      </c>
      <c r="E2339" s="36"/>
      <c r="F2339" s="30" t="s">
        <v>991</v>
      </c>
      <c r="G2339" s="31">
        <f t="shared" si="5386"/>
        <v>42000</v>
      </c>
      <c r="H2339" s="31">
        <f t="shared" si="5387"/>
        <v>42000</v>
      </c>
      <c r="I2339" s="31">
        <f t="shared" si="5388"/>
        <v>42000</v>
      </c>
      <c r="J2339" s="31">
        <f t="shared" si="5389"/>
        <v>0</v>
      </c>
      <c r="K2339" s="31">
        <f t="shared" si="5390"/>
        <v>0</v>
      </c>
      <c r="L2339" s="31">
        <f t="shared" si="5391"/>
        <v>0</v>
      </c>
      <c r="M2339" s="31">
        <f t="shared" si="5293"/>
        <v>42000</v>
      </c>
      <c r="N2339" s="31">
        <f t="shared" si="5294"/>
        <v>42000</v>
      </c>
      <c r="O2339" s="31">
        <f t="shared" si="5295"/>
        <v>42000</v>
      </c>
      <c r="P2339" s="31">
        <f t="shared" si="5392"/>
        <v>0</v>
      </c>
      <c r="Q2339" s="31">
        <f t="shared" si="5393"/>
        <v>0</v>
      </c>
      <c r="R2339" s="31">
        <f t="shared" si="5394"/>
        <v>0</v>
      </c>
      <c r="S2339" s="31">
        <f t="shared" si="5395"/>
        <v>0</v>
      </c>
      <c r="T2339" s="31">
        <f t="shared" si="5396"/>
        <v>0</v>
      </c>
      <c r="U2339" s="31">
        <f t="shared" si="5397"/>
        <v>0</v>
      </c>
      <c r="V2339" s="31">
        <f t="shared" si="5398"/>
        <v>0</v>
      </c>
      <c r="W2339" s="31">
        <f t="shared" si="5399"/>
        <v>0</v>
      </c>
      <c r="X2339" s="31">
        <f t="shared" si="5400"/>
        <v>0</v>
      </c>
      <c r="Y2339" s="31">
        <f t="shared" si="5401"/>
        <v>0</v>
      </c>
      <c r="Z2339" s="31">
        <f t="shared" si="5402"/>
        <v>0</v>
      </c>
      <c r="AA2339" s="31">
        <f t="shared" si="5403"/>
        <v>0</v>
      </c>
      <c r="AB2339" s="31">
        <f t="shared" si="5404"/>
        <v>0</v>
      </c>
      <c r="AC2339" s="31">
        <f t="shared" si="5257"/>
        <v>42000</v>
      </c>
      <c r="AD2339" s="31">
        <f t="shared" si="5258"/>
        <v>42000</v>
      </c>
      <c r="AE2339" s="31">
        <f t="shared" si="5259"/>
        <v>42000</v>
      </c>
      <c r="AF2339" s="31">
        <f t="shared" si="5405"/>
        <v>0</v>
      </c>
      <c r="AG2339" s="31">
        <f t="shared" si="5260"/>
        <v>42000</v>
      </c>
      <c r="AH2339" s="31">
        <f t="shared" si="5261"/>
        <v>42000</v>
      </c>
      <c r="AI2339" s="31">
        <f t="shared" si="5262"/>
        <v>42000</v>
      </c>
      <c r="AJ2339" s="31">
        <f t="shared" si="5406"/>
        <v>0</v>
      </c>
      <c r="AK2339" s="31">
        <f t="shared" si="5407"/>
        <v>0</v>
      </c>
      <c r="AL2339" s="31">
        <f t="shared" si="5408"/>
        <v>1967.4849999999999</v>
      </c>
      <c r="AM2339" s="31">
        <f t="shared" si="5409"/>
        <v>0</v>
      </c>
      <c r="AN2339" s="31">
        <f t="shared" si="5410"/>
        <v>0</v>
      </c>
      <c r="AO2339" s="31">
        <f t="shared" si="5411"/>
        <v>0</v>
      </c>
      <c r="AP2339" s="31">
        <f t="shared" si="5412"/>
        <v>0</v>
      </c>
      <c r="AQ2339" s="31">
        <f t="shared" si="5413"/>
        <v>0</v>
      </c>
      <c r="AR2339" s="31">
        <f t="shared" si="5414"/>
        <v>0</v>
      </c>
      <c r="AS2339" s="31">
        <f t="shared" si="5254"/>
        <v>43967.485000000001</v>
      </c>
      <c r="AT2339" s="31">
        <f t="shared" si="5255"/>
        <v>42000</v>
      </c>
      <c r="AU2339" s="31">
        <f t="shared" si="5256"/>
        <v>42000</v>
      </c>
      <c r="AV2339" s="31">
        <f t="shared" si="5415"/>
        <v>0</v>
      </c>
      <c r="AW2339" s="32"/>
      <c r="AX2339" s="32"/>
      <c r="AY2339" s="1"/>
      <c r="AZ2339" s="1"/>
      <c r="BA2339" s="1"/>
      <c r="BB2339" s="1"/>
      <c r="BC2339" s="1"/>
      <c r="BD2339" s="1"/>
      <c r="BE2339" s="1"/>
    </row>
    <row r="2340">
      <c r="A2340" s="29" t="s">
        <v>957</v>
      </c>
      <c r="B2340" s="29" t="s">
        <v>295</v>
      </c>
      <c r="C2340" s="29" t="s">
        <v>116</v>
      </c>
      <c r="D2340" s="29" t="s">
        <v>990</v>
      </c>
      <c r="E2340" s="29" t="s">
        <v>244</v>
      </c>
      <c r="F2340" s="30" t="s">
        <v>245</v>
      </c>
      <c r="G2340" s="31">
        <v>42000</v>
      </c>
      <c r="H2340" s="31">
        <v>42000</v>
      </c>
      <c r="I2340" s="31">
        <v>42000</v>
      </c>
      <c r="J2340" s="31"/>
      <c r="K2340" s="31"/>
      <c r="L2340" s="31"/>
      <c r="M2340" s="31">
        <f t="shared" si="5293"/>
        <v>42000</v>
      </c>
      <c r="N2340" s="31">
        <f t="shared" si="5294"/>
        <v>42000</v>
      </c>
      <c r="O2340" s="31">
        <f t="shared" si="5295"/>
        <v>42000</v>
      </c>
      <c r="P2340" s="31"/>
      <c r="Q2340" s="31"/>
      <c r="R2340" s="31"/>
      <c r="S2340" s="31"/>
      <c r="T2340" s="31"/>
      <c r="U2340" s="31"/>
      <c r="V2340" s="31"/>
      <c r="W2340" s="31"/>
      <c r="X2340" s="31"/>
      <c r="Y2340" s="31"/>
      <c r="Z2340" s="31"/>
      <c r="AA2340" s="31"/>
      <c r="AB2340" s="31"/>
      <c r="AC2340" s="31">
        <f t="shared" si="5257"/>
        <v>42000</v>
      </c>
      <c r="AD2340" s="31">
        <f t="shared" si="5258"/>
        <v>42000</v>
      </c>
      <c r="AE2340" s="31">
        <f t="shared" si="5259"/>
        <v>42000</v>
      </c>
      <c r="AF2340" s="31"/>
      <c r="AG2340" s="31">
        <f t="shared" si="5260"/>
        <v>42000</v>
      </c>
      <c r="AH2340" s="31">
        <f t="shared" si="5261"/>
        <v>42000</v>
      </c>
      <c r="AI2340" s="31">
        <f t="shared" si="5262"/>
        <v>42000</v>
      </c>
      <c r="AJ2340" s="31"/>
      <c r="AK2340" s="31"/>
      <c r="AL2340" s="31">
        <v>1967.4849999999999</v>
      </c>
      <c r="AM2340" s="31"/>
      <c r="AN2340" s="31"/>
      <c r="AO2340" s="31"/>
      <c r="AP2340" s="31"/>
      <c r="AQ2340" s="31"/>
      <c r="AR2340" s="31"/>
      <c r="AS2340" s="31">
        <f t="shared" si="5254"/>
        <v>43967.485000000001</v>
      </c>
      <c r="AT2340" s="31">
        <f t="shared" si="5255"/>
        <v>42000</v>
      </c>
      <c r="AU2340" s="31">
        <f t="shared" si="5256"/>
        <v>42000</v>
      </c>
      <c r="AV2340" s="31"/>
      <c r="AW2340" s="32"/>
      <c r="AX2340" s="32"/>
      <c r="AY2340" s="1"/>
      <c r="AZ2340" s="1"/>
      <c r="BA2340" s="1"/>
      <c r="BB2340" s="1"/>
      <c r="BC2340" s="1"/>
      <c r="BD2340" s="1"/>
      <c r="BE2340" s="1"/>
    </row>
    <row r="2341" s="24" customFormat="1">
      <c r="A2341" s="25" t="s">
        <v>957</v>
      </c>
      <c r="B2341" s="25" t="s">
        <v>295</v>
      </c>
      <c r="C2341" s="25" t="s">
        <v>80</v>
      </c>
      <c r="D2341" s="25"/>
      <c r="E2341" s="35"/>
      <c r="F2341" s="26" t="s">
        <v>402</v>
      </c>
      <c r="G2341" s="27">
        <f t="shared" si="5386"/>
        <v>79163.300000000003</v>
      </c>
      <c r="H2341" s="27">
        <f t="shared" si="5387"/>
        <v>80686</v>
      </c>
      <c r="I2341" s="27">
        <f t="shared" si="5388"/>
        <v>80686</v>
      </c>
      <c r="J2341" s="27">
        <f t="shared" si="5389"/>
        <v>0</v>
      </c>
      <c r="K2341" s="27">
        <f t="shared" si="5390"/>
        <v>0</v>
      </c>
      <c r="L2341" s="27">
        <f t="shared" si="5391"/>
        <v>0</v>
      </c>
      <c r="M2341" s="27">
        <f t="shared" si="5293"/>
        <v>79163.300000000003</v>
      </c>
      <c r="N2341" s="27">
        <f t="shared" si="5294"/>
        <v>80686</v>
      </c>
      <c r="O2341" s="27">
        <f t="shared" si="5295"/>
        <v>80686</v>
      </c>
      <c r="P2341" s="27">
        <f t="shared" si="5392"/>
        <v>0</v>
      </c>
      <c r="Q2341" s="27">
        <f t="shared" si="5393"/>
        <v>0</v>
      </c>
      <c r="R2341" s="27">
        <f t="shared" si="5394"/>
        <v>7598.6000000000004</v>
      </c>
      <c r="S2341" s="27">
        <f t="shared" si="5395"/>
        <v>0</v>
      </c>
      <c r="T2341" s="27">
        <f t="shared" si="5396"/>
        <v>0</v>
      </c>
      <c r="U2341" s="27">
        <f t="shared" si="5397"/>
        <v>0</v>
      </c>
      <c r="V2341" s="27">
        <f t="shared" si="5398"/>
        <v>0</v>
      </c>
      <c r="W2341" s="27">
        <f t="shared" si="5399"/>
        <v>0</v>
      </c>
      <c r="X2341" s="27">
        <f t="shared" si="5400"/>
        <v>0</v>
      </c>
      <c r="Y2341" s="27">
        <f t="shared" si="5401"/>
        <v>0</v>
      </c>
      <c r="Z2341" s="27">
        <f t="shared" si="5402"/>
        <v>0</v>
      </c>
      <c r="AA2341" s="27">
        <f t="shared" si="5403"/>
        <v>0</v>
      </c>
      <c r="AB2341" s="27">
        <f t="shared" si="5404"/>
        <v>0</v>
      </c>
      <c r="AC2341" s="27">
        <f t="shared" si="5257"/>
        <v>86761.900000000009</v>
      </c>
      <c r="AD2341" s="27">
        <f t="shared" si="5258"/>
        <v>80686</v>
      </c>
      <c r="AE2341" s="27">
        <f t="shared" si="5259"/>
        <v>80686</v>
      </c>
      <c r="AF2341" s="27">
        <f t="shared" si="5405"/>
        <v>0</v>
      </c>
      <c r="AG2341" s="27">
        <f t="shared" si="5260"/>
        <v>86761.900000000009</v>
      </c>
      <c r="AH2341" s="27">
        <f t="shared" si="5261"/>
        <v>80686</v>
      </c>
      <c r="AI2341" s="27">
        <f t="shared" si="5262"/>
        <v>80686</v>
      </c>
      <c r="AJ2341" s="27">
        <f t="shared" si="5406"/>
        <v>0</v>
      </c>
      <c r="AK2341" s="27">
        <f t="shared" si="5407"/>
        <v>0</v>
      </c>
      <c r="AL2341" s="27">
        <f t="shared" si="5408"/>
        <v>-773.31200000000001</v>
      </c>
      <c r="AM2341" s="27">
        <f t="shared" si="5409"/>
        <v>0</v>
      </c>
      <c r="AN2341" s="27">
        <f t="shared" si="5410"/>
        <v>0</v>
      </c>
      <c r="AO2341" s="27">
        <f t="shared" si="5411"/>
        <v>0</v>
      </c>
      <c r="AP2341" s="27">
        <f t="shared" si="5412"/>
        <v>0</v>
      </c>
      <c r="AQ2341" s="27">
        <f t="shared" si="5413"/>
        <v>0</v>
      </c>
      <c r="AR2341" s="27">
        <f t="shared" si="5414"/>
        <v>0</v>
      </c>
      <c r="AS2341" s="27">
        <f t="shared" si="5254"/>
        <v>85988.588000000003</v>
      </c>
      <c r="AT2341" s="27">
        <f t="shared" si="5255"/>
        <v>80686</v>
      </c>
      <c r="AU2341" s="27">
        <f t="shared" si="5256"/>
        <v>80686</v>
      </c>
      <c r="AV2341" s="27">
        <f t="shared" si="5415"/>
        <v>0</v>
      </c>
      <c r="AW2341" s="28"/>
      <c r="AX2341" s="28"/>
      <c r="AY2341" s="24"/>
      <c r="AZ2341" s="24"/>
      <c r="BA2341" s="24"/>
      <c r="BB2341" s="24"/>
      <c r="BC2341" s="24"/>
      <c r="BD2341" s="24"/>
      <c r="BE2341" s="24"/>
    </row>
    <row r="2342" ht="47.25">
      <c r="A2342" s="29" t="s">
        <v>957</v>
      </c>
      <c r="B2342" s="29" t="s">
        <v>295</v>
      </c>
      <c r="C2342" s="29" t="s">
        <v>80</v>
      </c>
      <c r="D2342" s="29" t="s">
        <v>248</v>
      </c>
      <c r="E2342" s="36"/>
      <c r="F2342" s="30" t="s">
        <v>249</v>
      </c>
      <c r="G2342" s="31">
        <f t="shared" si="5386"/>
        <v>79163.300000000003</v>
      </c>
      <c r="H2342" s="31">
        <f t="shared" si="5387"/>
        <v>80686</v>
      </c>
      <c r="I2342" s="31">
        <f t="shared" si="5388"/>
        <v>80686</v>
      </c>
      <c r="J2342" s="31">
        <f t="shared" si="5389"/>
        <v>0</v>
      </c>
      <c r="K2342" s="31">
        <f t="shared" si="5390"/>
        <v>0</v>
      </c>
      <c r="L2342" s="31">
        <f t="shared" si="5391"/>
        <v>0</v>
      </c>
      <c r="M2342" s="31">
        <f t="shared" si="5293"/>
        <v>79163.300000000003</v>
      </c>
      <c r="N2342" s="31">
        <f t="shared" si="5294"/>
        <v>80686</v>
      </c>
      <c r="O2342" s="31">
        <f t="shared" si="5295"/>
        <v>80686</v>
      </c>
      <c r="P2342" s="31">
        <f t="shared" si="5392"/>
        <v>0</v>
      </c>
      <c r="Q2342" s="31">
        <f t="shared" si="5393"/>
        <v>0</v>
      </c>
      <c r="R2342" s="31">
        <f t="shared" si="5394"/>
        <v>7598.6000000000004</v>
      </c>
      <c r="S2342" s="31">
        <f t="shared" si="5395"/>
        <v>0</v>
      </c>
      <c r="T2342" s="31">
        <f t="shared" si="5396"/>
        <v>0</v>
      </c>
      <c r="U2342" s="31">
        <f t="shared" si="5397"/>
        <v>0</v>
      </c>
      <c r="V2342" s="31">
        <f t="shared" si="5398"/>
        <v>0</v>
      </c>
      <c r="W2342" s="31">
        <f t="shared" si="5399"/>
        <v>0</v>
      </c>
      <c r="X2342" s="31">
        <f t="shared" si="5400"/>
        <v>0</v>
      </c>
      <c r="Y2342" s="31">
        <f t="shared" si="5401"/>
        <v>0</v>
      </c>
      <c r="Z2342" s="31">
        <f t="shared" si="5402"/>
        <v>0</v>
      </c>
      <c r="AA2342" s="31">
        <f t="shared" si="5403"/>
        <v>0</v>
      </c>
      <c r="AB2342" s="31">
        <f t="shared" si="5404"/>
        <v>0</v>
      </c>
      <c r="AC2342" s="31">
        <f t="shared" si="5257"/>
        <v>86761.900000000009</v>
      </c>
      <c r="AD2342" s="31">
        <f t="shared" si="5258"/>
        <v>80686</v>
      </c>
      <c r="AE2342" s="31">
        <f t="shared" si="5259"/>
        <v>80686</v>
      </c>
      <c r="AF2342" s="31">
        <f t="shared" si="5405"/>
        <v>0</v>
      </c>
      <c r="AG2342" s="31">
        <f t="shared" si="5260"/>
        <v>86761.900000000009</v>
      </c>
      <c r="AH2342" s="31">
        <f t="shared" si="5261"/>
        <v>80686</v>
      </c>
      <c r="AI2342" s="31">
        <f t="shared" si="5262"/>
        <v>80686</v>
      </c>
      <c r="AJ2342" s="31">
        <f t="shared" si="5406"/>
        <v>0</v>
      </c>
      <c r="AK2342" s="31">
        <f t="shared" si="5407"/>
        <v>0</v>
      </c>
      <c r="AL2342" s="31">
        <f t="shared" si="5408"/>
        <v>-773.31200000000001</v>
      </c>
      <c r="AM2342" s="31">
        <f t="shared" si="5409"/>
        <v>0</v>
      </c>
      <c r="AN2342" s="31">
        <f t="shared" si="5410"/>
        <v>0</v>
      </c>
      <c r="AO2342" s="31">
        <f t="shared" si="5411"/>
        <v>0</v>
      </c>
      <c r="AP2342" s="31">
        <f t="shared" si="5412"/>
        <v>0</v>
      </c>
      <c r="AQ2342" s="31">
        <f t="shared" si="5413"/>
        <v>0</v>
      </c>
      <c r="AR2342" s="31">
        <f t="shared" si="5414"/>
        <v>0</v>
      </c>
      <c r="AS2342" s="31">
        <f t="shared" si="5254"/>
        <v>85988.588000000003</v>
      </c>
      <c r="AT2342" s="31">
        <f t="shared" si="5255"/>
        <v>80686</v>
      </c>
      <c r="AU2342" s="31">
        <f t="shared" si="5256"/>
        <v>80686</v>
      </c>
      <c r="AV2342" s="31">
        <f t="shared" si="5415"/>
        <v>0</v>
      </c>
      <c r="AW2342" s="32"/>
      <c r="AX2342" s="32"/>
      <c r="AY2342" s="1"/>
      <c r="AZ2342" s="1"/>
      <c r="BA2342" s="1"/>
      <c r="BB2342" s="1"/>
      <c r="BC2342" s="1"/>
      <c r="BD2342" s="1"/>
      <c r="BE2342" s="1"/>
    </row>
    <row r="2343">
      <c r="A2343" s="29" t="s">
        <v>957</v>
      </c>
      <c r="B2343" s="29" t="s">
        <v>295</v>
      </c>
      <c r="C2343" s="29" t="s">
        <v>80</v>
      </c>
      <c r="D2343" s="29" t="s">
        <v>250</v>
      </c>
      <c r="E2343" s="36"/>
      <c r="F2343" s="30" t="s">
        <v>34</v>
      </c>
      <c r="G2343" s="31">
        <f>G2357+G2344+G2351+G2361</f>
        <v>79163.300000000003</v>
      </c>
      <c r="H2343" s="31">
        <f>H2357+H2344+H2351+H2361</f>
        <v>80686</v>
      </c>
      <c r="I2343" s="31">
        <f>I2357+I2344+I2351+I2361</f>
        <v>80686</v>
      </c>
      <c r="J2343" s="31">
        <f>J2357+J2344+J2351+J2361</f>
        <v>0</v>
      </c>
      <c r="K2343" s="31">
        <f>K2357+K2344+K2351+K2361</f>
        <v>0</v>
      </c>
      <c r="L2343" s="31">
        <f>L2357+L2344+L2351+L2361</f>
        <v>0</v>
      </c>
      <c r="M2343" s="31">
        <f t="shared" si="5293"/>
        <v>79163.300000000003</v>
      </c>
      <c r="N2343" s="31">
        <f t="shared" si="5294"/>
        <v>80686</v>
      </c>
      <c r="O2343" s="31">
        <f t="shared" si="5295"/>
        <v>80686</v>
      </c>
      <c r="P2343" s="31">
        <f>P2357+P2344+P2351+P2361</f>
        <v>0</v>
      </c>
      <c r="Q2343" s="31">
        <f>Q2357+Q2344+Q2351+Q2361</f>
        <v>0</v>
      </c>
      <c r="R2343" s="31">
        <f>R2357+R2344+R2351+R2361</f>
        <v>7598.6000000000004</v>
      </c>
      <c r="S2343" s="31">
        <f>S2357+S2344+S2351+S2361</f>
        <v>0</v>
      </c>
      <c r="T2343" s="31">
        <f>T2357+T2344+T2351+T2361</f>
        <v>0</v>
      </c>
      <c r="U2343" s="31">
        <f>U2357+U2344+U2351+U2361</f>
        <v>0</v>
      </c>
      <c r="V2343" s="31">
        <f>V2357+V2344+V2351+V2361</f>
        <v>0</v>
      </c>
      <c r="W2343" s="31">
        <f>W2357+W2344+W2351+W2361</f>
        <v>0</v>
      </c>
      <c r="X2343" s="31">
        <f>X2357+X2344+X2351+X2361</f>
        <v>0</v>
      </c>
      <c r="Y2343" s="31">
        <f>Y2357+Y2344+Y2351+Y2361</f>
        <v>0</v>
      </c>
      <c r="Z2343" s="31">
        <f>Z2357+Z2344+Z2351+Z2361</f>
        <v>0</v>
      </c>
      <c r="AA2343" s="31">
        <f>AA2357+AA2344+AA2351+AA2361</f>
        <v>0</v>
      </c>
      <c r="AB2343" s="31">
        <f>AB2357+AB2344+AB2351+AB2361</f>
        <v>0</v>
      </c>
      <c r="AC2343" s="31">
        <f t="shared" si="5257"/>
        <v>86761.900000000009</v>
      </c>
      <c r="AD2343" s="31">
        <f t="shared" si="5258"/>
        <v>80686</v>
      </c>
      <c r="AE2343" s="31">
        <f t="shared" si="5259"/>
        <v>80686</v>
      </c>
      <c r="AF2343" s="31">
        <f>AF2357+AF2344+AF2351+AF2361</f>
        <v>0</v>
      </c>
      <c r="AG2343" s="31">
        <f t="shared" si="5260"/>
        <v>86761.900000000009</v>
      </c>
      <c r="AH2343" s="31">
        <f t="shared" si="5261"/>
        <v>80686</v>
      </c>
      <c r="AI2343" s="31">
        <f t="shared" si="5262"/>
        <v>80686</v>
      </c>
      <c r="AJ2343" s="31">
        <f>AJ2357+AJ2344+AJ2351+AJ2361</f>
        <v>0</v>
      </c>
      <c r="AK2343" s="31">
        <f>AK2357+AK2344+AK2351+AK2361</f>
        <v>0</v>
      </c>
      <c r="AL2343" s="31">
        <f>AL2357+AL2344+AL2351+AL2361</f>
        <v>-773.31200000000001</v>
      </c>
      <c r="AM2343" s="31">
        <f>AM2357+AM2344+AM2351+AM2361</f>
        <v>0</v>
      </c>
      <c r="AN2343" s="31">
        <f>AN2357+AN2344+AN2351+AN2361</f>
        <v>0</v>
      </c>
      <c r="AO2343" s="31">
        <f>AO2357+AO2344+AO2351+AO2361</f>
        <v>0</v>
      </c>
      <c r="AP2343" s="31">
        <f>AP2357+AP2344+AP2351+AP2361</f>
        <v>0</v>
      </c>
      <c r="AQ2343" s="31">
        <f>AQ2357+AQ2344+AQ2351+AQ2361</f>
        <v>0</v>
      </c>
      <c r="AR2343" s="31">
        <f>AR2357+AR2344+AR2351+AR2361</f>
        <v>0</v>
      </c>
      <c r="AS2343" s="31">
        <f t="shared" si="5254"/>
        <v>85988.588000000003</v>
      </c>
      <c r="AT2343" s="31">
        <f t="shared" si="5255"/>
        <v>80686</v>
      </c>
      <c r="AU2343" s="31">
        <f t="shared" si="5256"/>
        <v>80686</v>
      </c>
      <c r="AV2343" s="31">
        <f>AV2357+AV2344+AV2351+AV2361</f>
        <v>0</v>
      </c>
      <c r="AW2343" s="32"/>
      <c r="AX2343" s="32"/>
      <c r="AY2343" s="1"/>
      <c r="AZ2343" s="1"/>
      <c r="BA2343" s="1"/>
      <c r="BB2343" s="1"/>
      <c r="BC2343" s="1"/>
      <c r="BD2343" s="1"/>
      <c r="BE2343" s="1"/>
    </row>
    <row r="2344" ht="63">
      <c r="A2344" s="29" t="s">
        <v>957</v>
      </c>
      <c r="B2344" s="29" t="s">
        <v>295</v>
      </c>
      <c r="C2344" s="29" t="s">
        <v>80</v>
      </c>
      <c r="D2344" s="29" t="s">
        <v>968</v>
      </c>
      <c r="E2344" s="36"/>
      <c r="F2344" s="30" t="s">
        <v>969</v>
      </c>
      <c r="G2344" s="31">
        <f>G2345+G2347+G2349</f>
        <v>9040.1999999999989</v>
      </c>
      <c r="H2344" s="31">
        <f>H2345+H2347+H2349</f>
        <v>9040.1999999999989</v>
      </c>
      <c r="I2344" s="31">
        <f>I2345+I2347+I2349</f>
        <v>9040.1999999999989</v>
      </c>
      <c r="J2344" s="31">
        <f>J2345+J2347+J2349</f>
        <v>0</v>
      </c>
      <c r="K2344" s="31">
        <f>K2345+K2347+K2349</f>
        <v>0</v>
      </c>
      <c r="L2344" s="31">
        <f>L2345+L2347+L2349</f>
        <v>0</v>
      </c>
      <c r="M2344" s="31">
        <f t="shared" si="5293"/>
        <v>9040.1999999999989</v>
      </c>
      <c r="N2344" s="31">
        <f t="shared" si="5294"/>
        <v>9040.1999999999989</v>
      </c>
      <c r="O2344" s="31">
        <f t="shared" si="5295"/>
        <v>9040.1999999999989</v>
      </c>
      <c r="P2344" s="31">
        <f>P2345+P2347+P2349</f>
        <v>0</v>
      </c>
      <c r="Q2344" s="31">
        <f>Q2345+Q2347+Q2349</f>
        <v>0</v>
      </c>
      <c r="R2344" s="31">
        <f>R2345+R2347+R2349</f>
        <v>-1815.4000000000001</v>
      </c>
      <c r="S2344" s="31">
        <f>S2345+S2347+S2349</f>
        <v>0</v>
      </c>
      <c r="T2344" s="31">
        <f>T2345+T2347+T2349</f>
        <v>0</v>
      </c>
      <c r="U2344" s="31">
        <f>U2345+U2347+U2349</f>
        <v>0</v>
      </c>
      <c r="V2344" s="31">
        <f>V2345+V2347+V2349</f>
        <v>0</v>
      </c>
      <c r="W2344" s="31">
        <f>W2345+W2347+W2349</f>
        <v>0</v>
      </c>
      <c r="X2344" s="31">
        <f>X2345+X2347+X2349</f>
        <v>0</v>
      </c>
      <c r="Y2344" s="31">
        <f>Y2345+Y2347+Y2349</f>
        <v>0</v>
      </c>
      <c r="Z2344" s="31">
        <f>Z2345+Z2347+Z2349</f>
        <v>0</v>
      </c>
      <c r="AA2344" s="31">
        <f>AA2345+AA2347+AA2349</f>
        <v>0</v>
      </c>
      <c r="AB2344" s="31">
        <f>AB2345+AB2347+AB2349</f>
        <v>0</v>
      </c>
      <c r="AC2344" s="31">
        <f t="shared" si="5257"/>
        <v>7224.7999999999993</v>
      </c>
      <c r="AD2344" s="31">
        <f t="shared" si="5258"/>
        <v>9040.1999999999989</v>
      </c>
      <c r="AE2344" s="31">
        <f t="shared" si="5259"/>
        <v>9040.1999999999989</v>
      </c>
      <c r="AF2344" s="31">
        <f>AF2345+AF2347+AF2349</f>
        <v>0</v>
      </c>
      <c r="AG2344" s="31">
        <f t="shared" si="5260"/>
        <v>7224.7999999999993</v>
      </c>
      <c r="AH2344" s="31">
        <f t="shared" si="5261"/>
        <v>9040.1999999999989</v>
      </c>
      <c r="AI2344" s="31">
        <f t="shared" si="5262"/>
        <v>9040.1999999999989</v>
      </c>
      <c r="AJ2344" s="31">
        <f>AJ2345+AJ2347+AJ2349</f>
        <v>-311.39999999999998</v>
      </c>
      <c r="AK2344" s="31">
        <f>AK2345+AK2347+AK2349</f>
        <v>0</v>
      </c>
      <c r="AL2344" s="31">
        <f>AL2345+AL2347+AL2349</f>
        <v>0</v>
      </c>
      <c r="AM2344" s="31">
        <f>AM2345+AM2347+AM2349</f>
        <v>0</v>
      </c>
      <c r="AN2344" s="31">
        <f>AN2345+AN2347+AN2349</f>
        <v>0</v>
      </c>
      <c r="AO2344" s="31">
        <f>AO2345+AO2347+AO2349</f>
        <v>0</v>
      </c>
      <c r="AP2344" s="31">
        <f>AP2345+AP2347+AP2349</f>
        <v>0</v>
      </c>
      <c r="AQ2344" s="31">
        <f>AQ2345+AQ2347+AQ2349</f>
        <v>0</v>
      </c>
      <c r="AR2344" s="31">
        <f>AR2345+AR2347+AR2349</f>
        <v>0</v>
      </c>
      <c r="AS2344" s="31">
        <f t="shared" ref="AS2344:AS2407" si="5416">AG2344+AJ2344+AK2344+AL2344+AM2344</f>
        <v>6913.3999999999996</v>
      </c>
      <c r="AT2344" s="31">
        <f t="shared" ref="AT2344:AT2407" si="5417">AH2344+AN2344+AO2344+AP2344</f>
        <v>9040.1999999999989</v>
      </c>
      <c r="AU2344" s="31">
        <f t="shared" ref="AU2344:AU2407" si="5418">AI2344+AR2344+AQ2344</f>
        <v>9040.1999999999989</v>
      </c>
      <c r="AV2344" s="31">
        <f>AV2345+AV2347+AV2349</f>
        <v>0</v>
      </c>
      <c r="AW2344" s="32"/>
      <c r="AX2344" s="32"/>
      <c r="AY2344" s="1"/>
      <c r="AZ2344" s="1"/>
      <c r="BA2344" s="1"/>
      <c r="BB2344" s="1"/>
      <c r="BC2344" s="1"/>
      <c r="BD2344" s="1"/>
      <c r="BE2344" s="1"/>
    </row>
    <row r="2345" ht="110.25">
      <c r="A2345" s="29" t="s">
        <v>957</v>
      </c>
      <c r="B2345" s="29" t="s">
        <v>295</v>
      </c>
      <c r="C2345" s="29" t="s">
        <v>80</v>
      </c>
      <c r="D2345" s="29" t="s">
        <v>970</v>
      </c>
      <c r="E2345" s="36"/>
      <c r="F2345" s="30" t="s">
        <v>971</v>
      </c>
      <c r="G2345" s="31">
        <f>G2346</f>
        <v>38.100000000000001</v>
      </c>
      <c r="H2345" s="31">
        <f>H2346</f>
        <v>38.100000000000001</v>
      </c>
      <c r="I2345" s="31">
        <f>I2346</f>
        <v>38.100000000000001</v>
      </c>
      <c r="J2345" s="31">
        <f>J2346</f>
        <v>0</v>
      </c>
      <c r="K2345" s="31">
        <f>K2346</f>
        <v>0</v>
      </c>
      <c r="L2345" s="31">
        <f>L2346</f>
        <v>0</v>
      </c>
      <c r="M2345" s="31">
        <f t="shared" si="5293"/>
        <v>38.100000000000001</v>
      </c>
      <c r="N2345" s="31">
        <f t="shared" si="5294"/>
        <v>38.100000000000001</v>
      </c>
      <c r="O2345" s="31">
        <f t="shared" si="5295"/>
        <v>38.100000000000001</v>
      </c>
      <c r="P2345" s="31">
        <f>P2346</f>
        <v>0</v>
      </c>
      <c r="Q2345" s="31">
        <f>Q2346</f>
        <v>0</v>
      </c>
      <c r="R2345" s="31">
        <f>R2346</f>
        <v>0</v>
      </c>
      <c r="S2345" s="31">
        <f>S2346</f>
        <v>0</v>
      </c>
      <c r="T2345" s="31">
        <f>T2346</f>
        <v>0</v>
      </c>
      <c r="U2345" s="31">
        <f>U2346</f>
        <v>0</v>
      </c>
      <c r="V2345" s="31">
        <f>V2346</f>
        <v>0</v>
      </c>
      <c r="W2345" s="31">
        <f>W2346</f>
        <v>0</v>
      </c>
      <c r="X2345" s="31">
        <f>X2346</f>
        <v>0</v>
      </c>
      <c r="Y2345" s="31">
        <f>Y2346</f>
        <v>0</v>
      </c>
      <c r="Z2345" s="31">
        <f>Z2346</f>
        <v>0</v>
      </c>
      <c r="AA2345" s="31">
        <f>AA2346</f>
        <v>0</v>
      </c>
      <c r="AB2345" s="31">
        <f>AB2346</f>
        <v>0</v>
      </c>
      <c r="AC2345" s="31">
        <f t="shared" si="5257"/>
        <v>38.100000000000001</v>
      </c>
      <c r="AD2345" s="31">
        <f t="shared" si="5258"/>
        <v>38.100000000000001</v>
      </c>
      <c r="AE2345" s="31">
        <f t="shared" si="5259"/>
        <v>38.100000000000001</v>
      </c>
      <c r="AF2345" s="31">
        <f>AF2346</f>
        <v>0</v>
      </c>
      <c r="AG2345" s="31">
        <f t="shared" si="5260"/>
        <v>38.100000000000001</v>
      </c>
      <c r="AH2345" s="31">
        <f t="shared" si="5261"/>
        <v>38.100000000000001</v>
      </c>
      <c r="AI2345" s="31">
        <f t="shared" si="5262"/>
        <v>38.100000000000001</v>
      </c>
      <c r="AJ2345" s="31">
        <f>AJ2346</f>
        <v>0</v>
      </c>
      <c r="AK2345" s="31">
        <f>AK2346</f>
        <v>0</v>
      </c>
      <c r="AL2345" s="31">
        <f>AL2346</f>
        <v>0</v>
      </c>
      <c r="AM2345" s="31">
        <f>AM2346</f>
        <v>0</v>
      </c>
      <c r="AN2345" s="31">
        <f>AN2346</f>
        <v>0</v>
      </c>
      <c r="AO2345" s="31">
        <f>AO2346</f>
        <v>0</v>
      </c>
      <c r="AP2345" s="31">
        <f>AP2346</f>
        <v>0</v>
      </c>
      <c r="AQ2345" s="31">
        <f>AQ2346</f>
        <v>0</v>
      </c>
      <c r="AR2345" s="31">
        <f>AR2346</f>
        <v>0</v>
      </c>
      <c r="AS2345" s="31">
        <f t="shared" si="5416"/>
        <v>38.100000000000001</v>
      </c>
      <c r="AT2345" s="31">
        <f t="shared" si="5417"/>
        <v>38.100000000000001</v>
      </c>
      <c r="AU2345" s="31">
        <f t="shared" si="5418"/>
        <v>38.100000000000001</v>
      </c>
      <c r="AV2345" s="31">
        <f>AV2346</f>
        <v>0</v>
      </c>
      <c r="AW2345" s="32"/>
      <c r="AX2345" s="32"/>
      <c r="AY2345" s="1"/>
      <c r="AZ2345" s="1"/>
      <c r="BA2345" s="1"/>
      <c r="BB2345" s="1"/>
      <c r="BC2345" s="1"/>
      <c r="BD2345" s="1"/>
      <c r="BE2345" s="1"/>
    </row>
    <row r="2346" ht="31.5">
      <c r="A2346" s="29" t="s">
        <v>957</v>
      </c>
      <c r="B2346" s="29" t="s">
        <v>295</v>
      </c>
      <c r="C2346" s="29" t="s">
        <v>80</v>
      </c>
      <c r="D2346" s="29" t="s">
        <v>970</v>
      </c>
      <c r="E2346" s="29" t="s">
        <v>39</v>
      </c>
      <c r="F2346" s="30" t="s">
        <v>40</v>
      </c>
      <c r="G2346" s="31">
        <v>38.100000000000001</v>
      </c>
      <c r="H2346" s="31">
        <v>38.100000000000001</v>
      </c>
      <c r="I2346" s="31">
        <v>38.100000000000001</v>
      </c>
      <c r="J2346" s="31"/>
      <c r="K2346" s="31"/>
      <c r="L2346" s="31"/>
      <c r="M2346" s="31">
        <f t="shared" si="5293"/>
        <v>38.100000000000001</v>
      </c>
      <c r="N2346" s="31">
        <f t="shared" si="5294"/>
        <v>38.100000000000001</v>
      </c>
      <c r="O2346" s="31">
        <f t="shared" si="5295"/>
        <v>38.100000000000001</v>
      </c>
      <c r="P2346" s="31"/>
      <c r="Q2346" s="31"/>
      <c r="R2346" s="31"/>
      <c r="S2346" s="31"/>
      <c r="T2346" s="31"/>
      <c r="U2346" s="31"/>
      <c r="V2346" s="31"/>
      <c r="W2346" s="31"/>
      <c r="X2346" s="31"/>
      <c r="Y2346" s="31"/>
      <c r="Z2346" s="31"/>
      <c r="AA2346" s="31"/>
      <c r="AB2346" s="31"/>
      <c r="AC2346" s="31">
        <f t="shared" ref="AC2346:AC2409" si="5419">M2346+R2346+P2346+Q2346+T2346+S2346</f>
        <v>38.100000000000001</v>
      </c>
      <c r="AD2346" s="31">
        <f t="shared" ref="AD2346:AD2409" si="5420">N2346+V2346+X2346+U2346+W2346</f>
        <v>38.100000000000001</v>
      </c>
      <c r="AE2346" s="31">
        <f t="shared" ref="AE2346:AE2409" si="5421">O2346+Z2346+AB2346+Y2346+AA2346</f>
        <v>38.100000000000001</v>
      </c>
      <c r="AF2346" s="31"/>
      <c r="AG2346" s="31">
        <f t="shared" ref="AG2346:AG2409" si="5422">AC2346+AF2346</f>
        <v>38.100000000000001</v>
      </c>
      <c r="AH2346" s="31">
        <f t="shared" ref="AH2346:AH2409" si="5423">AD2346</f>
        <v>38.100000000000001</v>
      </c>
      <c r="AI2346" s="31">
        <f t="shared" ref="AI2346:AI2409" si="5424">AE2346</f>
        <v>38.100000000000001</v>
      </c>
      <c r="AJ2346" s="31"/>
      <c r="AK2346" s="31"/>
      <c r="AL2346" s="31"/>
      <c r="AM2346" s="31"/>
      <c r="AN2346" s="31"/>
      <c r="AO2346" s="31"/>
      <c r="AP2346" s="31"/>
      <c r="AQ2346" s="31"/>
      <c r="AR2346" s="31"/>
      <c r="AS2346" s="31">
        <f t="shared" si="5416"/>
        <v>38.100000000000001</v>
      </c>
      <c r="AT2346" s="31">
        <f t="shared" si="5417"/>
        <v>38.100000000000001</v>
      </c>
      <c r="AU2346" s="31">
        <f t="shared" si="5418"/>
        <v>38.100000000000001</v>
      </c>
      <c r="AV2346" s="31"/>
      <c r="AW2346" s="32"/>
      <c r="AX2346" s="32"/>
      <c r="AY2346" s="1"/>
      <c r="AZ2346" s="1"/>
      <c r="BA2346" s="1"/>
      <c r="BB2346" s="1"/>
      <c r="BC2346" s="1"/>
      <c r="BD2346" s="1"/>
      <c r="BE2346" s="1"/>
    </row>
    <row r="2347" ht="63">
      <c r="A2347" s="29" t="s">
        <v>957</v>
      </c>
      <c r="B2347" s="29" t="s">
        <v>295</v>
      </c>
      <c r="C2347" s="29" t="s">
        <v>80</v>
      </c>
      <c r="D2347" s="29" t="s">
        <v>972</v>
      </c>
      <c r="E2347" s="36"/>
      <c r="F2347" s="30" t="s">
        <v>973</v>
      </c>
      <c r="G2347" s="31">
        <f>G2348</f>
        <v>8.1999999999999993</v>
      </c>
      <c r="H2347" s="31">
        <f>H2348</f>
        <v>8.1999999999999993</v>
      </c>
      <c r="I2347" s="31">
        <f>I2348</f>
        <v>8.1999999999999993</v>
      </c>
      <c r="J2347" s="31">
        <f>J2348</f>
        <v>0</v>
      </c>
      <c r="K2347" s="31">
        <f>K2348</f>
        <v>0</v>
      </c>
      <c r="L2347" s="31">
        <f>L2348</f>
        <v>0</v>
      </c>
      <c r="M2347" s="31">
        <f t="shared" si="5293"/>
        <v>8.1999999999999993</v>
      </c>
      <c r="N2347" s="31">
        <f t="shared" si="5294"/>
        <v>8.1999999999999993</v>
      </c>
      <c r="O2347" s="31">
        <f t="shared" si="5295"/>
        <v>8.1999999999999993</v>
      </c>
      <c r="P2347" s="31">
        <f>P2348</f>
        <v>0</v>
      </c>
      <c r="Q2347" s="31">
        <f>Q2348</f>
        <v>0</v>
      </c>
      <c r="R2347" s="31">
        <f>R2348</f>
        <v>-3.3999999999999999</v>
      </c>
      <c r="S2347" s="31">
        <f>S2348</f>
        <v>0</v>
      </c>
      <c r="T2347" s="31">
        <f>T2348</f>
        <v>0</v>
      </c>
      <c r="U2347" s="31">
        <f>U2348</f>
        <v>0</v>
      </c>
      <c r="V2347" s="31">
        <f>V2348</f>
        <v>0</v>
      </c>
      <c r="W2347" s="31">
        <f>W2348</f>
        <v>0</v>
      </c>
      <c r="X2347" s="31">
        <f>X2348</f>
        <v>0</v>
      </c>
      <c r="Y2347" s="31">
        <f>Y2348</f>
        <v>0</v>
      </c>
      <c r="Z2347" s="31">
        <f>Z2348</f>
        <v>0</v>
      </c>
      <c r="AA2347" s="31">
        <f>AA2348</f>
        <v>0</v>
      </c>
      <c r="AB2347" s="31">
        <f>AB2348</f>
        <v>0</v>
      </c>
      <c r="AC2347" s="31">
        <f t="shared" si="5419"/>
        <v>4.7999999999999989</v>
      </c>
      <c r="AD2347" s="31">
        <f t="shared" si="5420"/>
        <v>8.1999999999999993</v>
      </c>
      <c r="AE2347" s="31">
        <f t="shared" si="5421"/>
        <v>8.1999999999999993</v>
      </c>
      <c r="AF2347" s="31">
        <f>AF2348</f>
        <v>0</v>
      </c>
      <c r="AG2347" s="31">
        <f t="shared" si="5422"/>
        <v>4.7999999999999989</v>
      </c>
      <c r="AH2347" s="31">
        <f t="shared" si="5423"/>
        <v>8.1999999999999993</v>
      </c>
      <c r="AI2347" s="31">
        <f t="shared" si="5424"/>
        <v>8.1999999999999993</v>
      </c>
      <c r="AJ2347" s="31">
        <f>AJ2348</f>
        <v>0</v>
      </c>
      <c r="AK2347" s="31">
        <f>AK2348</f>
        <v>0</v>
      </c>
      <c r="AL2347" s="31">
        <f>AL2348</f>
        <v>0</v>
      </c>
      <c r="AM2347" s="31">
        <f>AM2348</f>
        <v>0</v>
      </c>
      <c r="AN2347" s="31">
        <f>AN2348</f>
        <v>0</v>
      </c>
      <c r="AO2347" s="31">
        <f>AO2348</f>
        <v>0</v>
      </c>
      <c r="AP2347" s="31">
        <f>AP2348</f>
        <v>0</v>
      </c>
      <c r="AQ2347" s="31">
        <f>AQ2348</f>
        <v>0</v>
      </c>
      <c r="AR2347" s="31">
        <f>AR2348</f>
        <v>0</v>
      </c>
      <c r="AS2347" s="31">
        <f t="shared" si="5416"/>
        <v>4.7999999999999989</v>
      </c>
      <c r="AT2347" s="31">
        <f t="shared" si="5417"/>
        <v>8.1999999999999993</v>
      </c>
      <c r="AU2347" s="31">
        <f t="shared" si="5418"/>
        <v>8.1999999999999993</v>
      </c>
      <c r="AV2347" s="31">
        <f>AV2348</f>
        <v>0</v>
      </c>
      <c r="AW2347" s="32"/>
      <c r="AX2347" s="32"/>
      <c r="AY2347" s="1"/>
      <c r="AZ2347" s="1"/>
      <c r="BA2347" s="1"/>
      <c r="BB2347" s="1"/>
      <c r="BC2347" s="1"/>
      <c r="BD2347" s="1"/>
      <c r="BE2347" s="1"/>
    </row>
    <row r="2348" ht="31.5">
      <c r="A2348" s="29" t="s">
        <v>957</v>
      </c>
      <c r="B2348" s="29" t="s">
        <v>295</v>
      </c>
      <c r="C2348" s="29" t="s">
        <v>80</v>
      </c>
      <c r="D2348" s="29" t="s">
        <v>972</v>
      </c>
      <c r="E2348" s="29" t="s">
        <v>39</v>
      </c>
      <c r="F2348" s="30" t="s">
        <v>40</v>
      </c>
      <c r="G2348" s="31">
        <v>8.1999999999999993</v>
      </c>
      <c r="H2348" s="31">
        <v>8.1999999999999993</v>
      </c>
      <c r="I2348" s="31">
        <v>8.1999999999999993</v>
      </c>
      <c r="J2348" s="31"/>
      <c r="K2348" s="31"/>
      <c r="L2348" s="31"/>
      <c r="M2348" s="31">
        <f t="shared" si="5293"/>
        <v>8.1999999999999993</v>
      </c>
      <c r="N2348" s="31">
        <f t="shared" si="5294"/>
        <v>8.1999999999999993</v>
      </c>
      <c r="O2348" s="31">
        <f t="shared" si="5295"/>
        <v>8.1999999999999993</v>
      </c>
      <c r="P2348" s="31"/>
      <c r="Q2348" s="31"/>
      <c r="R2348" s="31">
        <v>-3.3999999999999999</v>
      </c>
      <c r="S2348" s="31"/>
      <c r="T2348" s="31"/>
      <c r="U2348" s="31"/>
      <c r="V2348" s="31"/>
      <c r="W2348" s="31"/>
      <c r="X2348" s="31"/>
      <c r="Y2348" s="31"/>
      <c r="Z2348" s="31"/>
      <c r="AA2348" s="31"/>
      <c r="AB2348" s="31"/>
      <c r="AC2348" s="31">
        <f t="shared" si="5419"/>
        <v>4.7999999999999989</v>
      </c>
      <c r="AD2348" s="31">
        <f t="shared" si="5420"/>
        <v>8.1999999999999993</v>
      </c>
      <c r="AE2348" s="31">
        <f t="shared" si="5421"/>
        <v>8.1999999999999993</v>
      </c>
      <c r="AF2348" s="31"/>
      <c r="AG2348" s="31">
        <f t="shared" si="5422"/>
        <v>4.7999999999999989</v>
      </c>
      <c r="AH2348" s="31">
        <f t="shared" si="5423"/>
        <v>8.1999999999999993</v>
      </c>
      <c r="AI2348" s="31">
        <f t="shared" si="5424"/>
        <v>8.1999999999999993</v>
      </c>
      <c r="AJ2348" s="31"/>
      <c r="AK2348" s="31"/>
      <c r="AL2348" s="31"/>
      <c r="AM2348" s="31"/>
      <c r="AN2348" s="31"/>
      <c r="AO2348" s="31"/>
      <c r="AP2348" s="31"/>
      <c r="AQ2348" s="31"/>
      <c r="AR2348" s="31"/>
      <c r="AS2348" s="31">
        <f t="shared" si="5416"/>
        <v>4.7999999999999989</v>
      </c>
      <c r="AT2348" s="31">
        <f t="shared" si="5417"/>
        <v>8.1999999999999993</v>
      </c>
      <c r="AU2348" s="31">
        <f t="shared" si="5418"/>
        <v>8.1999999999999993</v>
      </c>
      <c r="AV2348" s="31"/>
      <c r="AW2348" s="32"/>
      <c r="AX2348" s="32"/>
      <c r="AY2348" s="1"/>
      <c r="AZ2348" s="1"/>
      <c r="BA2348" s="1"/>
      <c r="BB2348" s="1"/>
      <c r="BC2348" s="1"/>
      <c r="BD2348" s="1"/>
      <c r="BE2348" s="1"/>
    </row>
    <row r="2349" ht="31.5">
      <c r="A2349" s="29" t="s">
        <v>957</v>
      </c>
      <c r="B2349" s="29" t="s">
        <v>295</v>
      </c>
      <c r="C2349" s="29" t="s">
        <v>80</v>
      </c>
      <c r="D2349" s="29" t="s">
        <v>992</v>
      </c>
      <c r="E2349" s="36"/>
      <c r="F2349" s="30" t="s">
        <v>993</v>
      </c>
      <c r="G2349" s="31">
        <f>G2350</f>
        <v>8993.8999999999996</v>
      </c>
      <c r="H2349" s="31">
        <f>H2350</f>
        <v>8993.8999999999996</v>
      </c>
      <c r="I2349" s="31">
        <f>I2350</f>
        <v>8993.8999999999996</v>
      </c>
      <c r="J2349" s="31">
        <f>J2350</f>
        <v>0</v>
      </c>
      <c r="K2349" s="31">
        <f>K2350</f>
        <v>0</v>
      </c>
      <c r="L2349" s="31">
        <f>L2350</f>
        <v>0</v>
      </c>
      <c r="M2349" s="31">
        <f t="shared" si="5293"/>
        <v>8993.8999999999996</v>
      </c>
      <c r="N2349" s="31">
        <f t="shared" si="5294"/>
        <v>8993.8999999999996</v>
      </c>
      <c r="O2349" s="31">
        <f t="shared" si="5295"/>
        <v>8993.8999999999996</v>
      </c>
      <c r="P2349" s="31">
        <f>P2350</f>
        <v>0</v>
      </c>
      <c r="Q2349" s="31">
        <f>Q2350</f>
        <v>0</v>
      </c>
      <c r="R2349" s="31">
        <f>R2350</f>
        <v>-1812</v>
      </c>
      <c r="S2349" s="31">
        <f>S2350</f>
        <v>0</v>
      </c>
      <c r="T2349" s="31">
        <f>T2350</f>
        <v>0</v>
      </c>
      <c r="U2349" s="31">
        <f>U2350</f>
        <v>0</v>
      </c>
      <c r="V2349" s="31">
        <f>V2350</f>
        <v>0</v>
      </c>
      <c r="W2349" s="31">
        <f>W2350</f>
        <v>0</v>
      </c>
      <c r="X2349" s="31">
        <f>X2350</f>
        <v>0</v>
      </c>
      <c r="Y2349" s="31">
        <f>Y2350</f>
        <v>0</v>
      </c>
      <c r="Z2349" s="31">
        <f>Z2350</f>
        <v>0</v>
      </c>
      <c r="AA2349" s="31">
        <f>AA2350</f>
        <v>0</v>
      </c>
      <c r="AB2349" s="31">
        <f>AB2350</f>
        <v>0</v>
      </c>
      <c r="AC2349" s="31">
        <f t="shared" si="5419"/>
        <v>7181.8999999999996</v>
      </c>
      <c r="AD2349" s="31">
        <f t="shared" si="5420"/>
        <v>8993.8999999999996</v>
      </c>
      <c r="AE2349" s="31">
        <f t="shared" si="5421"/>
        <v>8993.8999999999996</v>
      </c>
      <c r="AF2349" s="31">
        <f>AF2350</f>
        <v>0</v>
      </c>
      <c r="AG2349" s="31">
        <f t="shared" si="5422"/>
        <v>7181.8999999999996</v>
      </c>
      <c r="AH2349" s="31">
        <f t="shared" si="5423"/>
        <v>8993.8999999999996</v>
      </c>
      <c r="AI2349" s="31">
        <f t="shared" si="5424"/>
        <v>8993.8999999999996</v>
      </c>
      <c r="AJ2349" s="31">
        <f>AJ2350</f>
        <v>-311.39999999999998</v>
      </c>
      <c r="AK2349" s="31">
        <f>AK2350</f>
        <v>0</v>
      </c>
      <c r="AL2349" s="31">
        <f>AL2350</f>
        <v>0</v>
      </c>
      <c r="AM2349" s="31">
        <f>AM2350</f>
        <v>0</v>
      </c>
      <c r="AN2349" s="31">
        <f>AN2350</f>
        <v>0</v>
      </c>
      <c r="AO2349" s="31">
        <f>AO2350</f>
        <v>0</v>
      </c>
      <c r="AP2349" s="31">
        <f>AP2350</f>
        <v>0</v>
      </c>
      <c r="AQ2349" s="31">
        <f>AQ2350</f>
        <v>0</v>
      </c>
      <c r="AR2349" s="31">
        <f>AR2350</f>
        <v>0</v>
      </c>
      <c r="AS2349" s="31">
        <f t="shared" si="5416"/>
        <v>6870.5</v>
      </c>
      <c r="AT2349" s="31">
        <f t="shared" si="5417"/>
        <v>8993.8999999999996</v>
      </c>
      <c r="AU2349" s="31">
        <f t="shared" si="5418"/>
        <v>8993.8999999999996</v>
      </c>
      <c r="AV2349" s="31">
        <f>AV2350</f>
        <v>0</v>
      </c>
      <c r="AW2349" s="32"/>
      <c r="AX2349" s="32"/>
      <c r="AY2349" s="1"/>
      <c r="AZ2349" s="1"/>
      <c r="BA2349" s="1"/>
      <c r="BB2349" s="1"/>
      <c r="BC2349" s="1"/>
      <c r="BD2349" s="1"/>
      <c r="BE2349" s="1"/>
    </row>
    <row r="2350">
      <c r="A2350" s="29" t="s">
        <v>957</v>
      </c>
      <c r="B2350" s="29" t="s">
        <v>295</v>
      </c>
      <c r="C2350" s="29" t="s">
        <v>80</v>
      </c>
      <c r="D2350" s="29" t="s">
        <v>992</v>
      </c>
      <c r="E2350" s="29" t="s">
        <v>244</v>
      </c>
      <c r="F2350" s="30" t="s">
        <v>245</v>
      </c>
      <c r="G2350" s="31">
        <v>8993.8999999999996</v>
      </c>
      <c r="H2350" s="31">
        <v>8993.8999999999996</v>
      </c>
      <c r="I2350" s="31">
        <v>8993.8999999999996</v>
      </c>
      <c r="J2350" s="31"/>
      <c r="K2350" s="31"/>
      <c r="L2350" s="31"/>
      <c r="M2350" s="31">
        <f t="shared" si="5293"/>
        <v>8993.8999999999996</v>
      </c>
      <c r="N2350" s="31">
        <f t="shared" si="5294"/>
        <v>8993.8999999999996</v>
      </c>
      <c r="O2350" s="31">
        <f t="shared" si="5295"/>
        <v>8993.8999999999996</v>
      </c>
      <c r="P2350" s="31"/>
      <c r="Q2350" s="31"/>
      <c r="R2350" s="31">
        <v>-1812</v>
      </c>
      <c r="S2350" s="31"/>
      <c r="T2350" s="31"/>
      <c r="U2350" s="31"/>
      <c r="V2350" s="31"/>
      <c r="W2350" s="31"/>
      <c r="X2350" s="31"/>
      <c r="Y2350" s="31"/>
      <c r="Z2350" s="31"/>
      <c r="AA2350" s="31"/>
      <c r="AB2350" s="31"/>
      <c r="AC2350" s="31">
        <f t="shared" si="5419"/>
        <v>7181.8999999999996</v>
      </c>
      <c r="AD2350" s="31">
        <f t="shared" si="5420"/>
        <v>8993.8999999999996</v>
      </c>
      <c r="AE2350" s="31">
        <f t="shared" si="5421"/>
        <v>8993.8999999999996</v>
      </c>
      <c r="AF2350" s="31"/>
      <c r="AG2350" s="31">
        <f t="shared" si="5422"/>
        <v>7181.8999999999996</v>
      </c>
      <c r="AH2350" s="31">
        <f t="shared" si="5423"/>
        <v>8993.8999999999996</v>
      </c>
      <c r="AI2350" s="31">
        <f t="shared" si="5424"/>
        <v>8993.8999999999996</v>
      </c>
      <c r="AJ2350" s="31">
        <v>-311.39999999999998</v>
      </c>
      <c r="AK2350" s="31"/>
      <c r="AL2350" s="31"/>
      <c r="AM2350" s="31"/>
      <c r="AN2350" s="31"/>
      <c r="AO2350" s="31"/>
      <c r="AP2350" s="31"/>
      <c r="AQ2350" s="31"/>
      <c r="AR2350" s="31"/>
      <c r="AS2350" s="31">
        <f t="shared" si="5416"/>
        <v>6870.5</v>
      </c>
      <c r="AT2350" s="31">
        <f t="shared" si="5417"/>
        <v>8993.8999999999996</v>
      </c>
      <c r="AU2350" s="31">
        <f t="shared" si="5418"/>
        <v>8993.8999999999996</v>
      </c>
      <c r="AV2350" s="31"/>
      <c r="AW2350" s="32"/>
      <c r="AX2350" s="32"/>
      <c r="AY2350" s="1"/>
      <c r="AZ2350" s="1"/>
      <c r="BA2350" s="1"/>
      <c r="BB2350" s="1"/>
      <c r="BC2350" s="1"/>
      <c r="BD2350" s="1"/>
      <c r="BE2350" s="1"/>
    </row>
    <row r="2351" ht="47.25">
      <c r="A2351" s="29" t="s">
        <v>957</v>
      </c>
      <c r="B2351" s="29" t="s">
        <v>295</v>
      </c>
      <c r="C2351" s="29" t="s">
        <v>80</v>
      </c>
      <c r="D2351" s="29" t="s">
        <v>251</v>
      </c>
      <c r="E2351" s="36"/>
      <c r="F2351" s="30" t="s">
        <v>252</v>
      </c>
      <c r="G2351" s="31">
        <f>G2352+G2355</f>
        <v>6589.6999999999998</v>
      </c>
      <c r="H2351" s="31">
        <f>H2352+H2355</f>
        <v>6589.6999999999998</v>
      </c>
      <c r="I2351" s="31">
        <f>I2352+I2355</f>
        <v>6589.6999999999998</v>
      </c>
      <c r="J2351" s="31">
        <f>J2352+J2355</f>
        <v>0</v>
      </c>
      <c r="K2351" s="31">
        <f>K2352+K2355</f>
        <v>0</v>
      </c>
      <c r="L2351" s="31">
        <f>L2352+L2355</f>
        <v>0</v>
      </c>
      <c r="M2351" s="31">
        <f t="shared" si="5293"/>
        <v>6589.6999999999998</v>
      </c>
      <c r="N2351" s="31">
        <f t="shared" si="5294"/>
        <v>6589.6999999999998</v>
      </c>
      <c r="O2351" s="31">
        <f t="shared" si="5295"/>
        <v>6589.6999999999998</v>
      </c>
      <c r="P2351" s="31">
        <f>P2352+P2355</f>
        <v>0</v>
      </c>
      <c r="Q2351" s="31">
        <f>Q2352+Q2355</f>
        <v>0</v>
      </c>
      <c r="R2351" s="31">
        <f>R2352+R2355</f>
        <v>9414</v>
      </c>
      <c r="S2351" s="31">
        <f>S2352+S2355</f>
        <v>0</v>
      </c>
      <c r="T2351" s="31">
        <f>T2352+T2355</f>
        <v>0</v>
      </c>
      <c r="U2351" s="31">
        <f>U2352+U2355</f>
        <v>0</v>
      </c>
      <c r="V2351" s="31">
        <f>V2352+V2355</f>
        <v>0</v>
      </c>
      <c r="W2351" s="31">
        <f>W2352+W2355</f>
        <v>0</v>
      </c>
      <c r="X2351" s="31">
        <f>X2352+X2355</f>
        <v>0</v>
      </c>
      <c r="Y2351" s="31">
        <f>Y2352+Y2355</f>
        <v>0</v>
      </c>
      <c r="Z2351" s="31">
        <f>Z2352+Z2355</f>
        <v>0</v>
      </c>
      <c r="AA2351" s="31">
        <f>AA2352+AA2355</f>
        <v>0</v>
      </c>
      <c r="AB2351" s="31">
        <f>AB2352+AB2355</f>
        <v>0</v>
      </c>
      <c r="AC2351" s="31">
        <f t="shared" si="5419"/>
        <v>16003.700000000001</v>
      </c>
      <c r="AD2351" s="31">
        <f t="shared" si="5420"/>
        <v>6589.6999999999998</v>
      </c>
      <c r="AE2351" s="31">
        <f t="shared" si="5421"/>
        <v>6589.6999999999998</v>
      </c>
      <c r="AF2351" s="31">
        <f>AF2352+AF2355</f>
        <v>0</v>
      </c>
      <c r="AG2351" s="31">
        <f t="shared" si="5422"/>
        <v>16003.700000000001</v>
      </c>
      <c r="AH2351" s="31">
        <f t="shared" si="5423"/>
        <v>6589.6999999999998</v>
      </c>
      <c r="AI2351" s="31">
        <f t="shared" si="5424"/>
        <v>6589.6999999999998</v>
      </c>
      <c r="AJ2351" s="31">
        <f>AJ2352+AJ2355</f>
        <v>311.39999999999998</v>
      </c>
      <c r="AK2351" s="31">
        <f>AK2352+AK2355</f>
        <v>0</v>
      </c>
      <c r="AL2351" s="31">
        <f>AL2352+AL2355</f>
        <v>-15.712</v>
      </c>
      <c r="AM2351" s="31">
        <f>AM2352+AM2355</f>
        <v>0</v>
      </c>
      <c r="AN2351" s="31">
        <f>AN2352+AN2355</f>
        <v>0</v>
      </c>
      <c r="AO2351" s="31">
        <f>AO2352+AO2355</f>
        <v>0</v>
      </c>
      <c r="AP2351" s="31">
        <f>AP2352+AP2355</f>
        <v>0</v>
      </c>
      <c r="AQ2351" s="31">
        <f>AQ2352+AQ2355</f>
        <v>0</v>
      </c>
      <c r="AR2351" s="31">
        <f>AR2352+AR2355</f>
        <v>0</v>
      </c>
      <c r="AS2351" s="31">
        <f t="shared" si="5416"/>
        <v>16299.388000000001</v>
      </c>
      <c r="AT2351" s="31">
        <f t="shared" si="5417"/>
        <v>6589.6999999999998</v>
      </c>
      <c r="AU2351" s="31">
        <f t="shared" si="5418"/>
        <v>6589.6999999999998</v>
      </c>
      <c r="AV2351" s="31">
        <f>AV2352+AV2355</f>
        <v>0</v>
      </c>
      <c r="AW2351" s="32"/>
      <c r="AX2351" s="32"/>
      <c r="AY2351" s="1"/>
      <c r="AZ2351" s="1"/>
      <c r="BA2351" s="1"/>
      <c r="BB2351" s="1"/>
      <c r="BC2351" s="1"/>
      <c r="BD2351" s="1"/>
      <c r="BE2351" s="1"/>
    </row>
    <row r="2352" ht="31.5">
      <c r="A2352" s="29" t="s">
        <v>957</v>
      </c>
      <c r="B2352" s="29" t="s">
        <v>295</v>
      </c>
      <c r="C2352" s="29" t="s">
        <v>80</v>
      </c>
      <c r="D2352" s="29" t="s">
        <v>253</v>
      </c>
      <c r="E2352" s="36"/>
      <c r="F2352" s="30" t="s">
        <v>254</v>
      </c>
      <c r="G2352" s="31">
        <f>G2353+G2354</f>
        <v>5089.6999999999998</v>
      </c>
      <c r="H2352" s="31">
        <f>H2353+H2354</f>
        <v>5089.6999999999998</v>
      </c>
      <c r="I2352" s="31">
        <f>I2353+I2354</f>
        <v>5089.6999999999998</v>
      </c>
      <c r="J2352" s="31">
        <f>J2353+J2354</f>
        <v>0</v>
      </c>
      <c r="K2352" s="31">
        <f>K2353+K2354</f>
        <v>0</v>
      </c>
      <c r="L2352" s="31">
        <f>L2353+L2354</f>
        <v>0</v>
      </c>
      <c r="M2352" s="31">
        <f t="shared" si="5293"/>
        <v>5089.6999999999998</v>
      </c>
      <c r="N2352" s="31">
        <f t="shared" si="5294"/>
        <v>5089.6999999999998</v>
      </c>
      <c r="O2352" s="31">
        <f t="shared" si="5295"/>
        <v>5089.6999999999998</v>
      </c>
      <c r="P2352" s="31">
        <f>P2353+P2354</f>
        <v>0</v>
      </c>
      <c r="Q2352" s="31">
        <f>Q2353+Q2354</f>
        <v>0</v>
      </c>
      <c r="R2352" s="31">
        <f>R2353+R2354</f>
        <v>9914</v>
      </c>
      <c r="S2352" s="31">
        <f>S2353+S2354</f>
        <v>0</v>
      </c>
      <c r="T2352" s="31">
        <f>T2353+T2354</f>
        <v>0</v>
      </c>
      <c r="U2352" s="31">
        <f>U2353+U2354</f>
        <v>0</v>
      </c>
      <c r="V2352" s="31">
        <f>V2353+V2354</f>
        <v>0</v>
      </c>
      <c r="W2352" s="31">
        <f>W2353+W2354</f>
        <v>0</v>
      </c>
      <c r="X2352" s="31">
        <f>X2353+X2354</f>
        <v>0</v>
      </c>
      <c r="Y2352" s="31">
        <f>Y2353+Y2354</f>
        <v>0</v>
      </c>
      <c r="Z2352" s="31">
        <f>Z2353+Z2354</f>
        <v>0</v>
      </c>
      <c r="AA2352" s="31">
        <f>AA2353+AA2354</f>
        <v>0</v>
      </c>
      <c r="AB2352" s="31">
        <f>AB2353+AB2354</f>
        <v>0</v>
      </c>
      <c r="AC2352" s="31">
        <f t="shared" si="5419"/>
        <v>15003.700000000001</v>
      </c>
      <c r="AD2352" s="31">
        <f t="shared" si="5420"/>
        <v>5089.6999999999998</v>
      </c>
      <c r="AE2352" s="31">
        <f t="shared" si="5421"/>
        <v>5089.6999999999998</v>
      </c>
      <c r="AF2352" s="31">
        <f>AF2353+AF2354</f>
        <v>0</v>
      </c>
      <c r="AG2352" s="31">
        <f t="shared" si="5422"/>
        <v>15003.700000000001</v>
      </c>
      <c r="AH2352" s="31">
        <f t="shared" si="5423"/>
        <v>5089.6999999999998</v>
      </c>
      <c r="AI2352" s="31">
        <f t="shared" si="5424"/>
        <v>5089.6999999999998</v>
      </c>
      <c r="AJ2352" s="31">
        <f>AJ2353+AJ2354</f>
        <v>311.39999999999998</v>
      </c>
      <c r="AK2352" s="31">
        <f>AK2353+AK2354</f>
        <v>0</v>
      </c>
      <c r="AL2352" s="31">
        <f>AL2353+AL2354</f>
        <v>-0.71199999999999997</v>
      </c>
      <c r="AM2352" s="31">
        <f>AM2353+AM2354</f>
        <v>0</v>
      </c>
      <c r="AN2352" s="31">
        <f>AN2353+AN2354</f>
        <v>0</v>
      </c>
      <c r="AO2352" s="31">
        <f>AO2353+AO2354</f>
        <v>0</v>
      </c>
      <c r="AP2352" s="31">
        <f>AP2353+AP2354</f>
        <v>0</v>
      </c>
      <c r="AQ2352" s="31">
        <f>AQ2353+AQ2354</f>
        <v>0</v>
      </c>
      <c r="AR2352" s="31">
        <f>AR2353+AR2354</f>
        <v>0</v>
      </c>
      <c r="AS2352" s="31">
        <f t="shared" si="5416"/>
        <v>15314.388000000001</v>
      </c>
      <c r="AT2352" s="31">
        <f t="shared" si="5417"/>
        <v>5089.6999999999998</v>
      </c>
      <c r="AU2352" s="31">
        <f t="shared" si="5418"/>
        <v>5089.6999999999998</v>
      </c>
      <c r="AV2352" s="31">
        <f>AV2353+AV2354</f>
        <v>0</v>
      </c>
      <c r="AW2352" s="32"/>
      <c r="AX2352" s="32"/>
      <c r="AY2352" s="1"/>
      <c r="AZ2352" s="1"/>
      <c r="BA2352" s="1"/>
      <c r="BB2352" s="1"/>
      <c r="BC2352" s="1"/>
      <c r="BD2352" s="1"/>
      <c r="BE2352" s="1"/>
    </row>
    <row r="2353" ht="31.5">
      <c r="A2353" s="29" t="s">
        <v>957</v>
      </c>
      <c r="B2353" s="29" t="s">
        <v>295</v>
      </c>
      <c r="C2353" s="29" t="s">
        <v>80</v>
      </c>
      <c r="D2353" s="29" t="s">
        <v>253</v>
      </c>
      <c r="E2353" s="29" t="s">
        <v>39</v>
      </c>
      <c r="F2353" s="30" t="s">
        <v>40</v>
      </c>
      <c r="G2353" s="31">
        <v>4639.6999999999998</v>
      </c>
      <c r="H2353" s="31">
        <v>4639.6999999999998</v>
      </c>
      <c r="I2353" s="31">
        <v>4639.6999999999998</v>
      </c>
      <c r="J2353" s="31"/>
      <c r="K2353" s="31"/>
      <c r="L2353" s="31"/>
      <c r="M2353" s="31">
        <f t="shared" si="5293"/>
        <v>4639.6999999999998</v>
      </c>
      <c r="N2353" s="31">
        <f t="shared" si="5294"/>
        <v>4639.6999999999998</v>
      </c>
      <c r="O2353" s="31">
        <f t="shared" si="5295"/>
        <v>4639.6999999999998</v>
      </c>
      <c r="P2353" s="31"/>
      <c r="Q2353" s="31"/>
      <c r="R2353" s="31">
        <f>-886+10800</f>
        <v>9914</v>
      </c>
      <c r="S2353" s="31"/>
      <c r="T2353" s="31"/>
      <c r="U2353" s="31"/>
      <c r="V2353" s="31"/>
      <c r="W2353" s="31"/>
      <c r="X2353" s="31"/>
      <c r="Y2353" s="31"/>
      <c r="Z2353" s="31"/>
      <c r="AA2353" s="31"/>
      <c r="AB2353" s="31"/>
      <c r="AC2353" s="31">
        <f t="shared" si="5419"/>
        <v>14553.700000000001</v>
      </c>
      <c r="AD2353" s="31">
        <f t="shared" si="5420"/>
        <v>4639.6999999999998</v>
      </c>
      <c r="AE2353" s="31">
        <f t="shared" si="5421"/>
        <v>4639.6999999999998</v>
      </c>
      <c r="AF2353" s="31"/>
      <c r="AG2353" s="31">
        <f t="shared" si="5422"/>
        <v>14553.700000000001</v>
      </c>
      <c r="AH2353" s="31">
        <f t="shared" si="5423"/>
        <v>4639.6999999999998</v>
      </c>
      <c r="AI2353" s="31">
        <f t="shared" si="5424"/>
        <v>4639.6999999999998</v>
      </c>
      <c r="AJ2353" s="31">
        <v>311.39999999999998</v>
      </c>
      <c r="AK2353" s="31"/>
      <c r="AL2353" s="31">
        <v>-0.71199999999999997</v>
      </c>
      <c r="AM2353" s="31"/>
      <c r="AN2353" s="31"/>
      <c r="AO2353" s="31"/>
      <c r="AP2353" s="31"/>
      <c r="AQ2353" s="31"/>
      <c r="AR2353" s="31"/>
      <c r="AS2353" s="31">
        <f t="shared" si="5416"/>
        <v>14864.388000000001</v>
      </c>
      <c r="AT2353" s="31">
        <f t="shared" si="5417"/>
        <v>4639.6999999999998</v>
      </c>
      <c r="AU2353" s="31">
        <f t="shared" si="5418"/>
        <v>4639.6999999999998</v>
      </c>
      <c r="AV2353" s="31"/>
      <c r="AW2353" s="32"/>
      <c r="AX2353" s="32"/>
      <c r="AY2353" s="1"/>
      <c r="AZ2353" s="1"/>
      <c r="BA2353" s="1"/>
      <c r="BB2353" s="1"/>
      <c r="BC2353" s="1"/>
      <c r="BD2353" s="1"/>
      <c r="BE2353" s="1"/>
    </row>
    <row r="2354" ht="31.5">
      <c r="A2354" s="29" t="s">
        <v>957</v>
      </c>
      <c r="B2354" s="29" t="s">
        <v>295</v>
      </c>
      <c r="C2354" s="29" t="s">
        <v>80</v>
      </c>
      <c r="D2354" s="29" t="s">
        <v>253</v>
      </c>
      <c r="E2354" s="29" t="s">
        <v>129</v>
      </c>
      <c r="F2354" s="30" t="s">
        <v>130</v>
      </c>
      <c r="G2354" s="31">
        <v>450</v>
      </c>
      <c r="H2354" s="31">
        <v>450</v>
      </c>
      <c r="I2354" s="31">
        <v>450</v>
      </c>
      <c r="J2354" s="31"/>
      <c r="K2354" s="31"/>
      <c r="L2354" s="31"/>
      <c r="M2354" s="31">
        <f t="shared" si="5293"/>
        <v>450</v>
      </c>
      <c r="N2354" s="31">
        <f t="shared" si="5294"/>
        <v>450</v>
      </c>
      <c r="O2354" s="31">
        <f t="shared" si="5295"/>
        <v>450</v>
      </c>
      <c r="P2354" s="31"/>
      <c r="Q2354" s="31"/>
      <c r="R2354" s="31"/>
      <c r="S2354" s="31"/>
      <c r="T2354" s="31"/>
      <c r="U2354" s="31"/>
      <c r="V2354" s="31"/>
      <c r="W2354" s="31"/>
      <c r="X2354" s="31"/>
      <c r="Y2354" s="31"/>
      <c r="Z2354" s="31"/>
      <c r="AA2354" s="31"/>
      <c r="AB2354" s="31"/>
      <c r="AC2354" s="31">
        <f t="shared" si="5419"/>
        <v>450</v>
      </c>
      <c r="AD2354" s="31">
        <f t="shared" si="5420"/>
        <v>450</v>
      </c>
      <c r="AE2354" s="31">
        <f t="shared" si="5421"/>
        <v>450</v>
      </c>
      <c r="AF2354" s="31"/>
      <c r="AG2354" s="31">
        <f t="shared" si="5422"/>
        <v>450</v>
      </c>
      <c r="AH2354" s="31">
        <f t="shared" si="5423"/>
        <v>450</v>
      </c>
      <c r="AI2354" s="31">
        <f t="shared" si="5424"/>
        <v>450</v>
      </c>
      <c r="AJ2354" s="31"/>
      <c r="AK2354" s="31"/>
      <c r="AL2354" s="31"/>
      <c r="AM2354" s="31"/>
      <c r="AN2354" s="31"/>
      <c r="AO2354" s="31"/>
      <c r="AP2354" s="31"/>
      <c r="AQ2354" s="31"/>
      <c r="AR2354" s="31"/>
      <c r="AS2354" s="31">
        <f t="shared" si="5416"/>
        <v>450</v>
      </c>
      <c r="AT2354" s="31">
        <f t="shared" si="5417"/>
        <v>450</v>
      </c>
      <c r="AU2354" s="31">
        <f t="shared" si="5418"/>
        <v>450</v>
      </c>
      <c r="AV2354" s="31"/>
      <c r="AW2354" s="32"/>
      <c r="AX2354" s="32"/>
      <c r="AY2354" s="1"/>
      <c r="AZ2354" s="1"/>
      <c r="BA2354" s="1"/>
      <c r="BB2354" s="1"/>
      <c r="BC2354" s="1"/>
      <c r="BD2354" s="1"/>
      <c r="BE2354" s="1"/>
    </row>
    <row r="2355" ht="31.5">
      <c r="A2355" s="29" t="s">
        <v>957</v>
      </c>
      <c r="B2355" s="29" t="s">
        <v>295</v>
      </c>
      <c r="C2355" s="29" t="s">
        <v>80</v>
      </c>
      <c r="D2355" s="29" t="s">
        <v>288</v>
      </c>
      <c r="E2355" s="36"/>
      <c r="F2355" s="30" t="s">
        <v>289</v>
      </c>
      <c r="G2355" s="31">
        <f>G2356</f>
        <v>1500</v>
      </c>
      <c r="H2355" s="31">
        <f>H2356</f>
        <v>1500</v>
      </c>
      <c r="I2355" s="31">
        <f>I2356</f>
        <v>1500</v>
      </c>
      <c r="J2355" s="31">
        <f>J2356</f>
        <v>0</v>
      </c>
      <c r="K2355" s="31">
        <f>K2356</f>
        <v>0</v>
      </c>
      <c r="L2355" s="31">
        <f>L2356</f>
        <v>0</v>
      </c>
      <c r="M2355" s="31">
        <f t="shared" si="5293"/>
        <v>1500</v>
      </c>
      <c r="N2355" s="31">
        <f t="shared" si="5294"/>
        <v>1500</v>
      </c>
      <c r="O2355" s="31">
        <f t="shared" si="5295"/>
        <v>1500</v>
      </c>
      <c r="P2355" s="31">
        <f>P2356</f>
        <v>0</v>
      </c>
      <c r="Q2355" s="31">
        <f>Q2356</f>
        <v>0</v>
      </c>
      <c r="R2355" s="31">
        <f>R2356</f>
        <v>-500</v>
      </c>
      <c r="S2355" s="31">
        <f>S2356</f>
        <v>0</v>
      </c>
      <c r="T2355" s="31">
        <f>T2356</f>
        <v>0</v>
      </c>
      <c r="U2355" s="31">
        <f>U2356</f>
        <v>0</v>
      </c>
      <c r="V2355" s="31">
        <f>V2356</f>
        <v>0</v>
      </c>
      <c r="W2355" s="31">
        <f>W2356</f>
        <v>0</v>
      </c>
      <c r="X2355" s="31">
        <f>X2356</f>
        <v>0</v>
      </c>
      <c r="Y2355" s="31">
        <f>Y2356</f>
        <v>0</v>
      </c>
      <c r="Z2355" s="31">
        <f>Z2356</f>
        <v>0</v>
      </c>
      <c r="AA2355" s="31">
        <f>AA2356</f>
        <v>0</v>
      </c>
      <c r="AB2355" s="31">
        <f>AB2356</f>
        <v>0</v>
      </c>
      <c r="AC2355" s="31">
        <f t="shared" si="5419"/>
        <v>1000</v>
      </c>
      <c r="AD2355" s="31">
        <f t="shared" si="5420"/>
        <v>1500</v>
      </c>
      <c r="AE2355" s="31">
        <f t="shared" si="5421"/>
        <v>1500</v>
      </c>
      <c r="AF2355" s="31">
        <f>AF2356</f>
        <v>0</v>
      </c>
      <c r="AG2355" s="31">
        <f t="shared" si="5422"/>
        <v>1000</v>
      </c>
      <c r="AH2355" s="31">
        <f t="shared" si="5423"/>
        <v>1500</v>
      </c>
      <c r="AI2355" s="31">
        <f t="shared" si="5424"/>
        <v>1500</v>
      </c>
      <c r="AJ2355" s="31">
        <f>AJ2356</f>
        <v>0</v>
      </c>
      <c r="AK2355" s="31">
        <f>AK2356</f>
        <v>0</v>
      </c>
      <c r="AL2355" s="31">
        <f>AL2356</f>
        <v>-15</v>
      </c>
      <c r="AM2355" s="31">
        <f>AM2356</f>
        <v>0</v>
      </c>
      <c r="AN2355" s="31">
        <f>AN2356</f>
        <v>0</v>
      </c>
      <c r="AO2355" s="31">
        <f>AO2356</f>
        <v>0</v>
      </c>
      <c r="AP2355" s="31">
        <f>AP2356</f>
        <v>0</v>
      </c>
      <c r="AQ2355" s="31">
        <f>AQ2356</f>
        <v>0</v>
      </c>
      <c r="AR2355" s="31">
        <f>AR2356</f>
        <v>0</v>
      </c>
      <c r="AS2355" s="31">
        <f t="shared" si="5416"/>
        <v>985</v>
      </c>
      <c r="AT2355" s="31">
        <f t="shared" si="5417"/>
        <v>1500</v>
      </c>
      <c r="AU2355" s="31">
        <f t="shared" si="5418"/>
        <v>1500</v>
      </c>
      <c r="AV2355" s="31">
        <f>AV2356</f>
        <v>0</v>
      </c>
      <c r="AW2355" s="32"/>
      <c r="AX2355" s="32"/>
      <c r="AY2355" s="1"/>
      <c r="AZ2355" s="1"/>
      <c r="BA2355" s="1"/>
      <c r="BB2355" s="1"/>
      <c r="BC2355" s="1"/>
      <c r="BD2355" s="1"/>
      <c r="BE2355" s="1"/>
    </row>
    <row r="2356" ht="31.5">
      <c r="A2356" s="29" t="s">
        <v>957</v>
      </c>
      <c r="B2356" s="29" t="s">
        <v>295</v>
      </c>
      <c r="C2356" s="29" t="s">
        <v>80</v>
      </c>
      <c r="D2356" s="29" t="s">
        <v>288</v>
      </c>
      <c r="E2356" s="29" t="s">
        <v>39</v>
      </c>
      <c r="F2356" s="30" t="s">
        <v>40</v>
      </c>
      <c r="G2356" s="31">
        <v>1500</v>
      </c>
      <c r="H2356" s="31">
        <v>1500</v>
      </c>
      <c r="I2356" s="31">
        <v>1500</v>
      </c>
      <c r="J2356" s="31"/>
      <c r="K2356" s="31"/>
      <c r="L2356" s="31"/>
      <c r="M2356" s="31">
        <f t="shared" si="5293"/>
        <v>1500</v>
      </c>
      <c r="N2356" s="31">
        <f t="shared" si="5294"/>
        <v>1500</v>
      </c>
      <c r="O2356" s="31">
        <f t="shared" si="5295"/>
        <v>1500</v>
      </c>
      <c r="P2356" s="31"/>
      <c r="Q2356" s="31"/>
      <c r="R2356" s="31">
        <v>-500</v>
      </c>
      <c r="S2356" s="31"/>
      <c r="T2356" s="31"/>
      <c r="U2356" s="31"/>
      <c r="V2356" s="31"/>
      <c r="W2356" s="31"/>
      <c r="X2356" s="31"/>
      <c r="Y2356" s="31"/>
      <c r="Z2356" s="31"/>
      <c r="AA2356" s="31"/>
      <c r="AB2356" s="31"/>
      <c r="AC2356" s="31">
        <f t="shared" si="5419"/>
        <v>1000</v>
      </c>
      <c r="AD2356" s="31">
        <f t="shared" si="5420"/>
        <v>1500</v>
      </c>
      <c r="AE2356" s="31">
        <f t="shared" si="5421"/>
        <v>1500</v>
      </c>
      <c r="AF2356" s="31"/>
      <c r="AG2356" s="31">
        <f t="shared" si="5422"/>
        <v>1000</v>
      </c>
      <c r="AH2356" s="31">
        <f t="shared" si="5423"/>
        <v>1500</v>
      </c>
      <c r="AI2356" s="31">
        <f t="shared" si="5424"/>
        <v>1500</v>
      </c>
      <c r="AJ2356" s="31"/>
      <c r="AK2356" s="31"/>
      <c r="AL2356" s="31">
        <v>-15</v>
      </c>
      <c r="AM2356" s="31"/>
      <c r="AN2356" s="31"/>
      <c r="AO2356" s="31"/>
      <c r="AP2356" s="31"/>
      <c r="AQ2356" s="31"/>
      <c r="AR2356" s="31"/>
      <c r="AS2356" s="31">
        <f t="shared" si="5416"/>
        <v>985</v>
      </c>
      <c r="AT2356" s="31">
        <f t="shared" si="5417"/>
        <v>1500</v>
      </c>
      <c r="AU2356" s="31">
        <f t="shared" si="5418"/>
        <v>1500</v>
      </c>
      <c r="AV2356" s="31"/>
      <c r="AW2356" s="32"/>
      <c r="AX2356" s="32"/>
      <c r="AY2356" s="1"/>
      <c r="AZ2356" s="1"/>
      <c r="BA2356" s="1"/>
      <c r="BB2356" s="1"/>
      <c r="BC2356" s="1"/>
      <c r="BD2356" s="1"/>
      <c r="BE2356" s="1"/>
    </row>
    <row r="2357" ht="31.5">
      <c r="A2357" s="29" t="s">
        <v>957</v>
      </c>
      <c r="B2357" s="29" t="s">
        <v>295</v>
      </c>
      <c r="C2357" s="29" t="s">
        <v>80</v>
      </c>
      <c r="D2357" s="29" t="s">
        <v>259</v>
      </c>
      <c r="E2357" s="36"/>
      <c r="F2357" s="30" t="s">
        <v>260</v>
      </c>
      <c r="G2357" s="31">
        <f>G2358</f>
        <v>7291.8000000000002</v>
      </c>
      <c r="H2357" s="31">
        <f>H2358</f>
        <v>7291.8000000000002</v>
      </c>
      <c r="I2357" s="31">
        <f>I2358</f>
        <v>7291.8000000000002</v>
      </c>
      <c r="J2357" s="31">
        <f>J2358</f>
        <v>0</v>
      </c>
      <c r="K2357" s="31">
        <f>K2358</f>
        <v>0</v>
      </c>
      <c r="L2357" s="31">
        <f>L2358</f>
        <v>0</v>
      </c>
      <c r="M2357" s="31">
        <f t="shared" si="5293"/>
        <v>7291.8000000000002</v>
      </c>
      <c r="N2357" s="31">
        <f t="shared" si="5294"/>
        <v>7291.8000000000002</v>
      </c>
      <c r="O2357" s="31">
        <f t="shared" si="5295"/>
        <v>7291.8000000000002</v>
      </c>
      <c r="P2357" s="31">
        <f>P2358</f>
        <v>0</v>
      </c>
      <c r="Q2357" s="31">
        <f>Q2358</f>
        <v>0</v>
      </c>
      <c r="R2357" s="31">
        <f>R2358</f>
        <v>0</v>
      </c>
      <c r="S2357" s="31">
        <f>S2358</f>
        <v>0</v>
      </c>
      <c r="T2357" s="31">
        <f>T2358</f>
        <v>0</v>
      </c>
      <c r="U2357" s="31">
        <f>U2358</f>
        <v>0</v>
      </c>
      <c r="V2357" s="31">
        <f>V2358</f>
        <v>0</v>
      </c>
      <c r="W2357" s="31">
        <f>W2358</f>
        <v>0</v>
      </c>
      <c r="X2357" s="31">
        <f>X2358</f>
        <v>0</v>
      </c>
      <c r="Y2357" s="31">
        <f>Y2358</f>
        <v>0</v>
      </c>
      <c r="Z2357" s="31">
        <f>Z2358</f>
        <v>0</v>
      </c>
      <c r="AA2357" s="31">
        <f>AA2358</f>
        <v>0</v>
      </c>
      <c r="AB2357" s="31">
        <f>AB2358</f>
        <v>0</v>
      </c>
      <c r="AC2357" s="31">
        <f t="shared" si="5419"/>
        <v>7291.8000000000002</v>
      </c>
      <c r="AD2357" s="31">
        <f t="shared" si="5420"/>
        <v>7291.8000000000002</v>
      </c>
      <c r="AE2357" s="31">
        <f t="shared" si="5421"/>
        <v>7291.8000000000002</v>
      </c>
      <c r="AF2357" s="31">
        <f>AF2358</f>
        <v>0</v>
      </c>
      <c r="AG2357" s="31">
        <f t="shared" si="5422"/>
        <v>7291.8000000000002</v>
      </c>
      <c r="AH2357" s="31">
        <f t="shared" si="5423"/>
        <v>7291.8000000000002</v>
      </c>
      <c r="AI2357" s="31">
        <f t="shared" si="5424"/>
        <v>7291.8000000000002</v>
      </c>
      <c r="AJ2357" s="31">
        <f>AJ2358</f>
        <v>0</v>
      </c>
      <c r="AK2357" s="31">
        <f>AK2358</f>
        <v>0</v>
      </c>
      <c r="AL2357" s="31">
        <f>AL2358</f>
        <v>0</v>
      </c>
      <c r="AM2357" s="31">
        <f>AM2358</f>
        <v>0</v>
      </c>
      <c r="AN2357" s="31">
        <f>AN2358</f>
        <v>0</v>
      </c>
      <c r="AO2357" s="31">
        <f>AO2358</f>
        <v>0</v>
      </c>
      <c r="AP2357" s="31">
        <f>AP2358</f>
        <v>0</v>
      </c>
      <c r="AQ2357" s="31">
        <f>AQ2358</f>
        <v>0</v>
      </c>
      <c r="AR2357" s="31">
        <f>AR2358</f>
        <v>0</v>
      </c>
      <c r="AS2357" s="31">
        <f t="shared" si="5416"/>
        <v>7291.8000000000002</v>
      </c>
      <c r="AT2357" s="31">
        <f t="shared" si="5417"/>
        <v>7291.8000000000002</v>
      </c>
      <c r="AU2357" s="31">
        <f t="shared" si="5418"/>
        <v>7291.8000000000002</v>
      </c>
      <c r="AV2357" s="31">
        <f>AV2358</f>
        <v>0</v>
      </c>
      <c r="AW2357" s="32"/>
      <c r="AX2357" s="32"/>
      <c r="AY2357" s="1"/>
      <c r="AZ2357" s="1"/>
      <c r="BA2357" s="1"/>
      <c r="BB2357" s="1"/>
      <c r="BC2357" s="1"/>
      <c r="BD2357" s="1"/>
      <c r="BE2357" s="1"/>
    </row>
    <row r="2358">
      <c r="A2358" s="29" t="s">
        <v>957</v>
      </c>
      <c r="B2358" s="29" t="s">
        <v>295</v>
      </c>
      <c r="C2358" s="29" t="s">
        <v>80</v>
      </c>
      <c r="D2358" s="29" t="s">
        <v>263</v>
      </c>
      <c r="E2358" s="36"/>
      <c r="F2358" s="30" t="s">
        <v>264</v>
      </c>
      <c r="G2358" s="31">
        <f>G2359+G2360</f>
        <v>7291.8000000000002</v>
      </c>
      <c r="H2358" s="31">
        <f>H2359+H2360</f>
        <v>7291.8000000000002</v>
      </c>
      <c r="I2358" s="31">
        <f>I2359+I2360</f>
        <v>7291.8000000000002</v>
      </c>
      <c r="J2358" s="31">
        <f>J2359+J2360</f>
        <v>0</v>
      </c>
      <c r="K2358" s="31">
        <f>K2359+K2360</f>
        <v>0</v>
      </c>
      <c r="L2358" s="31">
        <f>L2359+L2360</f>
        <v>0</v>
      </c>
      <c r="M2358" s="31">
        <f t="shared" si="5293"/>
        <v>7291.8000000000002</v>
      </c>
      <c r="N2358" s="31">
        <f t="shared" si="5294"/>
        <v>7291.8000000000002</v>
      </c>
      <c r="O2358" s="31">
        <f t="shared" si="5295"/>
        <v>7291.8000000000002</v>
      </c>
      <c r="P2358" s="31">
        <f>P2359+P2360</f>
        <v>0</v>
      </c>
      <c r="Q2358" s="31">
        <f>Q2359+Q2360</f>
        <v>0</v>
      </c>
      <c r="R2358" s="31">
        <f>R2359+R2360</f>
        <v>0</v>
      </c>
      <c r="S2358" s="31">
        <f>S2359+S2360</f>
        <v>0</v>
      </c>
      <c r="T2358" s="31">
        <f>T2359+T2360</f>
        <v>0</v>
      </c>
      <c r="U2358" s="31">
        <f>U2359+U2360</f>
        <v>0</v>
      </c>
      <c r="V2358" s="31">
        <f>V2359+V2360</f>
        <v>0</v>
      </c>
      <c r="W2358" s="31">
        <f>W2359+W2360</f>
        <v>0</v>
      </c>
      <c r="X2358" s="31">
        <f>X2359+X2360</f>
        <v>0</v>
      </c>
      <c r="Y2358" s="31">
        <f>Y2359+Y2360</f>
        <v>0</v>
      </c>
      <c r="Z2358" s="31">
        <f>Z2359+Z2360</f>
        <v>0</v>
      </c>
      <c r="AA2358" s="31">
        <f>AA2359+AA2360</f>
        <v>0</v>
      </c>
      <c r="AB2358" s="31">
        <f>AB2359+AB2360</f>
        <v>0</v>
      </c>
      <c r="AC2358" s="31">
        <f t="shared" si="5419"/>
        <v>7291.8000000000002</v>
      </c>
      <c r="AD2358" s="31">
        <f t="shared" si="5420"/>
        <v>7291.8000000000002</v>
      </c>
      <c r="AE2358" s="31">
        <f t="shared" si="5421"/>
        <v>7291.8000000000002</v>
      </c>
      <c r="AF2358" s="31">
        <f>AF2359+AF2360</f>
        <v>0</v>
      </c>
      <c r="AG2358" s="31">
        <f t="shared" si="5422"/>
        <v>7291.8000000000002</v>
      </c>
      <c r="AH2358" s="31">
        <f t="shared" si="5423"/>
        <v>7291.8000000000002</v>
      </c>
      <c r="AI2358" s="31">
        <f t="shared" si="5424"/>
        <v>7291.8000000000002</v>
      </c>
      <c r="AJ2358" s="31">
        <f>AJ2359+AJ2360</f>
        <v>0</v>
      </c>
      <c r="AK2358" s="31">
        <f>AK2359+AK2360</f>
        <v>0</v>
      </c>
      <c r="AL2358" s="31">
        <f>AL2359+AL2360</f>
        <v>0</v>
      </c>
      <c r="AM2358" s="31">
        <f>AM2359+AM2360</f>
        <v>0</v>
      </c>
      <c r="AN2358" s="31">
        <f>AN2359+AN2360</f>
        <v>0</v>
      </c>
      <c r="AO2358" s="31">
        <f>AO2359+AO2360</f>
        <v>0</v>
      </c>
      <c r="AP2358" s="31">
        <f>AP2359+AP2360</f>
        <v>0</v>
      </c>
      <c r="AQ2358" s="31">
        <f>AQ2359+AQ2360</f>
        <v>0</v>
      </c>
      <c r="AR2358" s="31">
        <f>AR2359+AR2360</f>
        <v>0</v>
      </c>
      <c r="AS2358" s="31">
        <f t="shared" si="5416"/>
        <v>7291.8000000000002</v>
      </c>
      <c r="AT2358" s="31">
        <f t="shared" si="5417"/>
        <v>7291.8000000000002</v>
      </c>
      <c r="AU2358" s="31">
        <f t="shared" si="5418"/>
        <v>7291.8000000000002</v>
      </c>
      <c r="AV2358" s="31">
        <f>AV2359+AV2360</f>
        <v>0</v>
      </c>
      <c r="AW2358" s="32"/>
      <c r="AX2358" s="32"/>
      <c r="AY2358" s="1"/>
      <c r="AZ2358" s="1"/>
      <c r="BA2358" s="1"/>
      <c r="BB2358" s="1"/>
      <c r="BC2358" s="1"/>
      <c r="BD2358" s="1"/>
      <c r="BE2358" s="1"/>
    </row>
    <row r="2359" ht="78.75">
      <c r="A2359" s="29" t="s">
        <v>957</v>
      </c>
      <c r="B2359" s="29" t="s">
        <v>295</v>
      </c>
      <c r="C2359" s="29" t="s">
        <v>80</v>
      </c>
      <c r="D2359" s="29" t="s">
        <v>263</v>
      </c>
      <c r="E2359" s="29" t="s">
        <v>51</v>
      </c>
      <c r="F2359" s="30" t="s">
        <v>52</v>
      </c>
      <c r="G2359" s="31">
        <v>6513</v>
      </c>
      <c r="H2359" s="31">
        <v>6696.5</v>
      </c>
      <c r="I2359" s="31">
        <v>6696.5</v>
      </c>
      <c r="J2359" s="31"/>
      <c r="K2359" s="31"/>
      <c r="L2359" s="31"/>
      <c r="M2359" s="31">
        <f t="shared" si="5293"/>
        <v>6513</v>
      </c>
      <c r="N2359" s="31">
        <f t="shared" si="5294"/>
        <v>6696.5</v>
      </c>
      <c r="O2359" s="31">
        <f t="shared" si="5295"/>
        <v>6696.5</v>
      </c>
      <c r="P2359" s="31"/>
      <c r="Q2359" s="31"/>
      <c r="R2359" s="31"/>
      <c r="S2359" s="31"/>
      <c r="T2359" s="31"/>
      <c r="U2359" s="31"/>
      <c r="V2359" s="31"/>
      <c r="W2359" s="31"/>
      <c r="X2359" s="31"/>
      <c r="Y2359" s="31"/>
      <c r="Z2359" s="31"/>
      <c r="AA2359" s="31"/>
      <c r="AB2359" s="31"/>
      <c r="AC2359" s="31">
        <f t="shared" si="5419"/>
        <v>6513</v>
      </c>
      <c r="AD2359" s="31">
        <f t="shared" si="5420"/>
        <v>6696.5</v>
      </c>
      <c r="AE2359" s="31">
        <f t="shared" si="5421"/>
        <v>6696.5</v>
      </c>
      <c r="AF2359" s="31"/>
      <c r="AG2359" s="31">
        <f t="shared" si="5422"/>
        <v>6513</v>
      </c>
      <c r="AH2359" s="31">
        <f t="shared" si="5423"/>
        <v>6696.5</v>
      </c>
      <c r="AI2359" s="31">
        <f t="shared" si="5424"/>
        <v>6696.5</v>
      </c>
      <c r="AJ2359" s="31"/>
      <c r="AK2359" s="31"/>
      <c r="AL2359" s="31"/>
      <c r="AM2359" s="31"/>
      <c r="AN2359" s="31"/>
      <c r="AO2359" s="31"/>
      <c r="AP2359" s="31"/>
      <c r="AQ2359" s="31"/>
      <c r="AR2359" s="31"/>
      <c r="AS2359" s="31">
        <f t="shared" si="5416"/>
        <v>6513</v>
      </c>
      <c r="AT2359" s="31">
        <f t="shared" si="5417"/>
        <v>6696.5</v>
      </c>
      <c r="AU2359" s="31">
        <f t="shared" si="5418"/>
        <v>6696.5</v>
      </c>
      <c r="AV2359" s="31"/>
      <c r="AW2359" s="32"/>
      <c r="AX2359" s="32"/>
      <c r="AY2359" s="1"/>
      <c r="AZ2359" s="1"/>
      <c r="BA2359" s="1"/>
      <c r="BB2359" s="1"/>
      <c r="BC2359" s="1"/>
      <c r="BD2359" s="1"/>
      <c r="BE2359" s="1"/>
    </row>
    <row r="2360" ht="31.5">
      <c r="A2360" s="29" t="s">
        <v>957</v>
      </c>
      <c r="B2360" s="29" t="s">
        <v>295</v>
      </c>
      <c r="C2360" s="29" t="s">
        <v>80</v>
      </c>
      <c r="D2360" s="29" t="s">
        <v>263</v>
      </c>
      <c r="E2360" s="29" t="s">
        <v>39</v>
      </c>
      <c r="F2360" s="30" t="s">
        <v>40</v>
      </c>
      <c r="G2360" s="31">
        <v>778.79999999999995</v>
      </c>
      <c r="H2360" s="31">
        <v>595.29999999999995</v>
      </c>
      <c r="I2360" s="31">
        <v>595.29999999999995</v>
      </c>
      <c r="J2360" s="31"/>
      <c r="K2360" s="31"/>
      <c r="L2360" s="31"/>
      <c r="M2360" s="31">
        <f t="shared" si="5293"/>
        <v>778.79999999999995</v>
      </c>
      <c r="N2360" s="31">
        <f t="shared" si="5294"/>
        <v>595.29999999999995</v>
      </c>
      <c r="O2360" s="31">
        <f t="shared" si="5295"/>
        <v>595.29999999999995</v>
      </c>
      <c r="P2360" s="31"/>
      <c r="Q2360" s="31"/>
      <c r="R2360" s="31"/>
      <c r="S2360" s="31"/>
      <c r="T2360" s="31"/>
      <c r="U2360" s="31"/>
      <c r="V2360" s="31"/>
      <c r="W2360" s="31"/>
      <c r="X2360" s="31"/>
      <c r="Y2360" s="31"/>
      <c r="Z2360" s="31"/>
      <c r="AA2360" s="31"/>
      <c r="AB2360" s="31"/>
      <c r="AC2360" s="31">
        <f t="shared" si="5419"/>
        <v>778.79999999999995</v>
      </c>
      <c r="AD2360" s="31">
        <f t="shared" si="5420"/>
        <v>595.29999999999995</v>
      </c>
      <c r="AE2360" s="31">
        <f t="shared" si="5421"/>
        <v>595.29999999999995</v>
      </c>
      <c r="AF2360" s="31"/>
      <c r="AG2360" s="31">
        <f t="shared" si="5422"/>
        <v>778.79999999999995</v>
      </c>
      <c r="AH2360" s="31">
        <f t="shared" si="5423"/>
        <v>595.29999999999995</v>
      </c>
      <c r="AI2360" s="31">
        <f t="shared" si="5424"/>
        <v>595.29999999999995</v>
      </c>
      <c r="AJ2360" s="31"/>
      <c r="AK2360" s="31"/>
      <c r="AL2360" s="31"/>
      <c r="AM2360" s="31"/>
      <c r="AN2360" s="31"/>
      <c r="AO2360" s="31"/>
      <c r="AP2360" s="31"/>
      <c r="AQ2360" s="31"/>
      <c r="AR2360" s="31"/>
      <c r="AS2360" s="31">
        <f t="shared" si="5416"/>
        <v>778.79999999999995</v>
      </c>
      <c r="AT2360" s="31">
        <f t="shared" si="5417"/>
        <v>595.29999999999995</v>
      </c>
      <c r="AU2360" s="31">
        <f t="shared" si="5418"/>
        <v>595.29999999999995</v>
      </c>
      <c r="AV2360" s="31"/>
      <c r="AW2360" s="32"/>
      <c r="AX2360" s="32"/>
      <c r="AY2360" s="1"/>
      <c r="AZ2360" s="1"/>
      <c r="BA2360" s="1"/>
      <c r="BB2360" s="1"/>
      <c r="BC2360" s="1"/>
      <c r="BD2360" s="1"/>
      <c r="BE2360" s="1"/>
    </row>
    <row r="2361" ht="78.75">
      <c r="A2361" s="29" t="s">
        <v>957</v>
      </c>
      <c r="B2361" s="29" t="s">
        <v>295</v>
      </c>
      <c r="C2361" s="29" t="s">
        <v>80</v>
      </c>
      <c r="D2361" s="29" t="s">
        <v>432</v>
      </c>
      <c r="E2361" s="36"/>
      <c r="F2361" s="30" t="s">
        <v>433</v>
      </c>
      <c r="G2361" s="31">
        <f>G2362</f>
        <v>56241.599999999999</v>
      </c>
      <c r="H2361" s="31">
        <f>H2362</f>
        <v>57764.300000000003</v>
      </c>
      <c r="I2361" s="31">
        <f>I2362</f>
        <v>57764.300000000003</v>
      </c>
      <c r="J2361" s="31">
        <f>J2362</f>
        <v>0</v>
      </c>
      <c r="K2361" s="31">
        <f>K2362</f>
        <v>0</v>
      </c>
      <c r="L2361" s="31">
        <f>L2362</f>
        <v>0</v>
      </c>
      <c r="M2361" s="31">
        <f t="shared" ref="M2361:M2424" si="5425">G2361+J2361</f>
        <v>56241.599999999999</v>
      </c>
      <c r="N2361" s="31">
        <f t="shared" ref="N2361:N2424" si="5426">H2361+K2361</f>
        <v>57764.300000000003</v>
      </c>
      <c r="O2361" s="31">
        <f t="shared" ref="O2361:O2424" si="5427">I2361+L2361</f>
        <v>57764.300000000003</v>
      </c>
      <c r="P2361" s="31">
        <f>P2362</f>
        <v>0</v>
      </c>
      <c r="Q2361" s="31">
        <f>Q2362</f>
        <v>0</v>
      </c>
      <c r="R2361" s="31">
        <f>R2362</f>
        <v>0</v>
      </c>
      <c r="S2361" s="31">
        <f>S2362</f>
        <v>0</v>
      </c>
      <c r="T2361" s="31">
        <f>T2362</f>
        <v>0</v>
      </c>
      <c r="U2361" s="31">
        <f>U2362</f>
        <v>0</v>
      </c>
      <c r="V2361" s="31">
        <f>V2362</f>
        <v>0</v>
      </c>
      <c r="W2361" s="31">
        <f>W2362</f>
        <v>0</v>
      </c>
      <c r="X2361" s="31">
        <f>X2362</f>
        <v>0</v>
      </c>
      <c r="Y2361" s="31">
        <f>Y2362</f>
        <v>0</v>
      </c>
      <c r="Z2361" s="31">
        <f>Z2362</f>
        <v>0</v>
      </c>
      <c r="AA2361" s="31">
        <f>AA2362</f>
        <v>0</v>
      </c>
      <c r="AB2361" s="31">
        <f>AB2362</f>
        <v>0</v>
      </c>
      <c r="AC2361" s="31">
        <f t="shared" si="5419"/>
        <v>56241.599999999999</v>
      </c>
      <c r="AD2361" s="31">
        <f t="shared" si="5420"/>
        <v>57764.300000000003</v>
      </c>
      <c r="AE2361" s="31">
        <f t="shared" si="5421"/>
        <v>57764.300000000003</v>
      </c>
      <c r="AF2361" s="31">
        <f>AF2362</f>
        <v>0</v>
      </c>
      <c r="AG2361" s="31">
        <f t="shared" si="5422"/>
        <v>56241.599999999999</v>
      </c>
      <c r="AH2361" s="31">
        <f t="shared" si="5423"/>
        <v>57764.300000000003</v>
      </c>
      <c r="AI2361" s="31">
        <f t="shared" si="5424"/>
        <v>57764.300000000003</v>
      </c>
      <c r="AJ2361" s="31">
        <f>AJ2362</f>
        <v>0</v>
      </c>
      <c r="AK2361" s="31">
        <f>AK2362</f>
        <v>0</v>
      </c>
      <c r="AL2361" s="31">
        <f>AL2362</f>
        <v>-757.60000000000002</v>
      </c>
      <c r="AM2361" s="31">
        <f>AM2362</f>
        <v>0</v>
      </c>
      <c r="AN2361" s="31">
        <f>AN2362</f>
        <v>0</v>
      </c>
      <c r="AO2361" s="31">
        <f>AO2362</f>
        <v>0</v>
      </c>
      <c r="AP2361" s="31">
        <f>AP2362</f>
        <v>0</v>
      </c>
      <c r="AQ2361" s="31">
        <f>AQ2362</f>
        <v>0</v>
      </c>
      <c r="AR2361" s="31">
        <f>AR2362</f>
        <v>0</v>
      </c>
      <c r="AS2361" s="31">
        <f t="shared" si="5416"/>
        <v>55484</v>
      </c>
      <c r="AT2361" s="31">
        <f t="shared" si="5417"/>
        <v>57764.300000000003</v>
      </c>
      <c r="AU2361" s="31">
        <f t="shared" si="5418"/>
        <v>57764.300000000003</v>
      </c>
      <c r="AV2361" s="31">
        <f>AV2362</f>
        <v>0</v>
      </c>
      <c r="AW2361" s="32"/>
      <c r="AX2361" s="32"/>
      <c r="AY2361" s="1"/>
      <c r="AZ2361" s="1"/>
      <c r="BA2361" s="1"/>
      <c r="BB2361" s="1"/>
      <c r="BC2361" s="1"/>
      <c r="BD2361" s="1"/>
      <c r="BE2361" s="1"/>
    </row>
    <row r="2362">
      <c r="A2362" s="29" t="s">
        <v>957</v>
      </c>
      <c r="B2362" s="29" t="s">
        <v>295</v>
      </c>
      <c r="C2362" s="29" t="s">
        <v>80</v>
      </c>
      <c r="D2362" s="29" t="s">
        <v>994</v>
      </c>
      <c r="E2362" s="36"/>
      <c r="F2362" s="30" t="s">
        <v>50</v>
      </c>
      <c r="G2362" s="31">
        <f>G2363+G2364</f>
        <v>56241.599999999999</v>
      </c>
      <c r="H2362" s="31">
        <f>H2363+H2364</f>
        <v>57764.300000000003</v>
      </c>
      <c r="I2362" s="31">
        <f>I2363+I2364</f>
        <v>57764.300000000003</v>
      </c>
      <c r="J2362" s="31">
        <f>J2363+J2364</f>
        <v>0</v>
      </c>
      <c r="K2362" s="31">
        <f>K2363+K2364</f>
        <v>0</v>
      </c>
      <c r="L2362" s="31">
        <f>L2363+L2364</f>
        <v>0</v>
      </c>
      <c r="M2362" s="31">
        <f t="shared" si="5425"/>
        <v>56241.599999999999</v>
      </c>
      <c r="N2362" s="31">
        <f t="shared" si="5426"/>
        <v>57764.300000000003</v>
      </c>
      <c r="O2362" s="31">
        <f t="shared" si="5427"/>
        <v>57764.300000000003</v>
      </c>
      <c r="P2362" s="31">
        <f>P2363+P2364</f>
        <v>0</v>
      </c>
      <c r="Q2362" s="31">
        <f>Q2363+Q2364</f>
        <v>0</v>
      </c>
      <c r="R2362" s="31">
        <f>R2363+R2364</f>
        <v>0</v>
      </c>
      <c r="S2362" s="31">
        <f>S2363+S2364</f>
        <v>0</v>
      </c>
      <c r="T2362" s="31">
        <f>T2363+T2364</f>
        <v>0</v>
      </c>
      <c r="U2362" s="31">
        <f>U2363+U2364</f>
        <v>0</v>
      </c>
      <c r="V2362" s="31">
        <f>V2363+V2364</f>
        <v>0</v>
      </c>
      <c r="W2362" s="31">
        <f>W2363+W2364</f>
        <v>0</v>
      </c>
      <c r="X2362" s="31">
        <f>X2363+X2364</f>
        <v>0</v>
      </c>
      <c r="Y2362" s="31">
        <f>Y2363+Y2364</f>
        <v>0</v>
      </c>
      <c r="Z2362" s="31">
        <f>Z2363+Z2364</f>
        <v>0</v>
      </c>
      <c r="AA2362" s="31">
        <f>AA2363+AA2364</f>
        <v>0</v>
      </c>
      <c r="AB2362" s="31">
        <f>AB2363+AB2364</f>
        <v>0</v>
      </c>
      <c r="AC2362" s="31">
        <f t="shared" si="5419"/>
        <v>56241.599999999999</v>
      </c>
      <c r="AD2362" s="31">
        <f t="shared" si="5420"/>
        <v>57764.300000000003</v>
      </c>
      <c r="AE2362" s="31">
        <f t="shared" si="5421"/>
        <v>57764.300000000003</v>
      </c>
      <c r="AF2362" s="31">
        <f>AF2363+AF2364</f>
        <v>0</v>
      </c>
      <c r="AG2362" s="31">
        <f t="shared" si="5422"/>
        <v>56241.599999999999</v>
      </c>
      <c r="AH2362" s="31">
        <f t="shared" si="5423"/>
        <v>57764.300000000003</v>
      </c>
      <c r="AI2362" s="31">
        <f t="shared" si="5424"/>
        <v>57764.300000000003</v>
      </c>
      <c r="AJ2362" s="31">
        <f>AJ2363+AJ2364</f>
        <v>0</v>
      </c>
      <c r="AK2362" s="31">
        <f>AK2363+AK2364</f>
        <v>0</v>
      </c>
      <c r="AL2362" s="31">
        <f>AL2363+AL2364</f>
        <v>-757.60000000000002</v>
      </c>
      <c r="AM2362" s="31">
        <f>AM2363+AM2364</f>
        <v>0</v>
      </c>
      <c r="AN2362" s="31">
        <f>AN2363+AN2364</f>
        <v>0</v>
      </c>
      <c r="AO2362" s="31">
        <f>AO2363+AO2364</f>
        <v>0</v>
      </c>
      <c r="AP2362" s="31">
        <f>AP2363+AP2364</f>
        <v>0</v>
      </c>
      <c r="AQ2362" s="31">
        <f>AQ2363+AQ2364</f>
        <v>0</v>
      </c>
      <c r="AR2362" s="31">
        <f>AR2363+AR2364</f>
        <v>0</v>
      </c>
      <c r="AS2362" s="31">
        <f t="shared" si="5416"/>
        <v>55484</v>
      </c>
      <c r="AT2362" s="31">
        <f t="shared" si="5417"/>
        <v>57764.300000000003</v>
      </c>
      <c r="AU2362" s="31">
        <f t="shared" si="5418"/>
        <v>57764.300000000003</v>
      </c>
      <c r="AV2362" s="31">
        <f>AV2363+AV2364</f>
        <v>0</v>
      </c>
      <c r="AW2362" s="32"/>
      <c r="AX2362" s="32"/>
      <c r="AY2362" s="1"/>
      <c r="AZ2362" s="1"/>
      <c r="BA2362" s="1"/>
      <c r="BB2362" s="1"/>
      <c r="BC2362" s="1"/>
      <c r="BD2362" s="1"/>
      <c r="BE2362" s="1"/>
    </row>
    <row r="2363" ht="78.75">
      <c r="A2363" s="29" t="s">
        <v>957</v>
      </c>
      <c r="B2363" s="29" t="s">
        <v>295</v>
      </c>
      <c r="C2363" s="29" t="s">
        <v>80</v>
      </c>
      <c r="D2363" s="29" t="s">
        <v>994</v>
      </c>
      <c r="E2363" s="29" t="s">
        <v>51</v>
      </c>
      <c r="F2363" s="30" t="s">
        <v>52</v>
      </c>
      <c r="G2363" s="31">
        <v>54026.599999999999</v>
      </c>
      <c r="H2363" s="31">
        <v>55549.300000000003</v>
      </c>
      <c r="I2363" s="31">
        <v>55549.300000000003</v>
      </c>
      <c r="J2363" s="31"/>
      <c r="K2363" s="31"/>
      <c r="L2363" s="31"/>
      <c r="M2363" s="31">
        <f t="shared" si="5425"/>
        <v>54026.599999999999</v>
      </c>
      <c r="N2363" s="31">
        <f t="shared" si="5426"/>
        <v>55549.300000000003</v>
      </c>
      <c r="O2363" s="31">
        <f t="shared" si="5427"/>
        <v>55549.300000000003</v>
      </c>
      <c r="P2363" s="31"/>
      <c r="Q2363" s="31"/>
      <c r="R2363" s="31"/>
      <c r="S2363" s="31"/>
      <c r="T2363" s="31"/>
      <c r="U2363" s="31"/>
      <c r="V2363" s="31"/>
      <c r="W2363" s="31"/>
      <c r="X2363" s="31"/>
      <c r="Y2363" s="31"/>
      <c r="Z2363" s="31"/>
      <c r="AA2363" s="31"/>
      <c r="AB2363" s="31"/>
      <c r="AC2363" s="31">
        <f t="shared" si="5419"/>
        <v>54026.599999999999</v>
      </c>
      <c r="AD2363" s="31">
        <f t="shared" si="5420"/>
        <v>55549.300000000003</v>
      </c>
      <c r="AE2363" s="31">
        <f t="shared" si="5421"/>
        <v>55549.300000000003</v>
      </c>
      <c r="AF2363" s="31"/>
      <c r="AG2363" s="31">
        <f t="shared" si="5422"/>
        <v>54026.599999999999</v>
      </c>
      <c r="AH2363" s="31">
        <f t="shared" si="5423"/>
        <v>55549.300000000003</v>
      </c>
      <c r="AI2363" s="31">
        <f t="shared" si="5424"/>
        <v>55549.300000000003</v>
      </c>
      <c r="AJ2363" s="31"/>
      <c r="AK2363" s="31"/>
      <c r="AL2363" s="31">
        <v>-757.60000000000002</v>
      </c>
      <c r="AM2363" s="31"/>
      <c r="AN2363" s="31"/>
      <c r="AO2363" s="31"/>
      <c r="AP2363" s="31"/>
      <c r="AQ2363" s="31"/>
      <c r="AR2363" s="31"/>
      <c r="AS2363" s="31">
        <f t="shared" si="5416"/>
        <v>53269</v>
      </c>
      <c r="AT2363" s="31">
        <f t="shared" si="5417"/>
        <v>55549.300000000003</v>
      </c>
      <c r="AU2363" s="31">
        <f t="shared" si="5418"/>
        <v>55549.300000000003</v>
      </c>
      <c r="AV2363" s="31"/>
      <c r="AW2363" s="32"/>
      <c r="AX2363" s="32"/>
      <c r="AY2363" s="1"/>
      <c r="AZ2363" s="1"/>
      <c r="BA2363" s="1"/>
      <c r="BB2363" s="1"/>
      <c r="BC2363" s="1"/>
      <c r="BD2363" s="1"/>
      <c r="BE2363" s="1"/>
    </row>
    <row r="2364" ht="31.5">
      <c r="A2364" s="29" t="s">
        <v>957</v>
      </c>
      <c r="B2364" s="29" t="s">
        <v>295</v>
      </c>
      <c r="C2364" s="29" t="s">
        <v>80</v>
      </c>
      <c r="D2364" s="29" t="s">
        <v>994</v>
      </c>
      <c r="E2364" s="29" t="s">
        <v>39</v>
      </c>
      <c r="F2364" s="30" t="s">
        <v>40</v>
      </c>
      <c r="G2364" s="31">
        <v>2215</v>
      </c>
      <c r="H2364" s="31">
        <v>2215</v>
      </c>
      <c r="I2364" s="31">
        <v>2215</v>
      </c>
      <c r="J2364" s="31"/>
      <c r="K2364" s="31"/>
      <c r="L2364" s="31"/>
      <c r="M2364" s="31">
        <f t="shared" si="5425"/>
        <v>2215</v>
      </c>
      <c r="N2364" s="31">
        <f t="shared" si="5426"/>
        <v>2215</v>
      </c>
      <c r="O2364" s="31">
        <f t="shared" si="5427"/>
        <v>2215</v>
      </c>
      <c r="P2364" s="31"/>
      <c r="Q2364" s="31"/>
      <c r="R2364" s="31"/>
      <c r="S2364" s="31"/>
      <c r="T2364" s="31"/>
      <c r="U2364" s="31"/>
      <c r="V2364" s="31"/>
      <c r="W2364" s="31"/>
      <c r="X2364" s="31"/>
      <c r="Y2364" s="31"/>
      <c r="Z2364" s="31"/>
      <c r="AA2364" s="31"/>
      <c r="AB2364" s="31"/>
      <c r="AC2364" s="31">
        <f t="shared" si="5419"/>
        <v>2215</v>
      </c>
      <c r="AD2364" s="31">
        <f t="shared" si="5420"/>
        <v>2215</v>
      </c>
      <c r="AE2364" s="31">
        <f t="shared" si="5421"/>
        <v>2215</v>
      </c>
      <c r="AF2364" s="31"/>
      <c r="AG2364" s="31">
        <f t="shared" si="5422"/>
        <v>2215</v>
      </c>
      <c r="AH2364" s="31">
        <f t="shared" si="5423"/>
        <v>2215</v>
      </c>
      <c r="AI2364" s="31">
        <f t="shared" si="5424"/>
        <v>2215</v>
      </c>
      <c r="AJ2364" s="31"/>
      <c r="AK2364" s="31"/>
      <c r="AL2364" s="31"/>
      <c r="AM2364" s="31"/>
      <c r="AN2364" s="31"/>
      <c r="AO2364" s="31"/>
      <c r="AP2364" s="31"/>
      <c r="AQ2364" s="31"/>
      <c r="AR2364" s="31"/>
      <c r="AS2364" s="31">
        <f t="shared" si="5416"/>
        <v>2215</v>
      </c>
      <c r="AT2364" s="31">
        <f t="shared" si="5417"/>
        <v>2215</v>
      </c>
      <c r="AU2364" s="31">
        <f t="shared" si="5418"/>
        <v>2215</v>
      </c>
      <c r="AV2364" s="31"/>
      <c r="AW2364" s="32"/>
      <c r="AX2364" s="32"/>
      <c r="AY2364" s="1"/>
      <c r="AZ2364" s="1"/>
      <c r="BA2364" s="1"/>
      <c r="BB2364" s="1"/>
      <c r="BC2364" s="1"/>
      <c r="BD2364" s="1"/>
      <c r="BE2364" s="1"/>
    </row>
    <row r="2365" s="19" customFormat="1" ht="31.5">
      <c r="A2365" s="20" t="s">
        <v>995</v>
      </c>
      <c r="B2365" s="20"/>
      <c r="C2365" s="20"/>
      <c r="D2365" s="20"/>
      <c r="E2365" s="20"/>
      <c r="F2365" s="21" t="s">
        <v>996</v>
      </c>
      <c r="G2365" s="22">
        <f>G2372+G2366</f>
        <v>403255.5</v>
      </c>
      <c r="H2365" s="22">
        <f>H2372+H2366</f>
        <v>369442.39999999997</v>
      </c>
      <c r="I2365" s="22">
        <f>I2372+I2366</f>
        <v>343619.29999999999</v>
      </c>
      <c r="J2365" s="22">
        <f>J2372+J2366</f>
        <v>-42592.400000000001</v>
      </c>
      <c r="K2365" s="22">
        <f>K2372+K2366</f>
        <v>-15080</v>
      </c>
      <c r="L2365" s="22">
        <f>L2372+L2366</f>
        <v>0</v>
      </c>
      <c r="M2365" s="22">
        <f t="shared" si="5425"/>
        <v>360663.09999999998</v>
      </c>
      <c r="N2365" s="22">
        <f t="shared" si="5426"/>
        <v>354362.39999999997</v>
      </c>
      <c r="O2365" s="22">
        <f t="shared" si="5427"/>
        <v>343619.29999999999</v>
      </c>
      <c r="P2365" s="22">
        <f>P2372+P2366</f>
        <v>0</v>
      </c>
      <c r="Q2365" s="22">
        <f>Q2372+Q2366</f>
        <v>0</v>
      </c>
      <c r="R2365" s="22">
        <f>R2372+R2366</f>
        <v>7892.2849999999989</v>
      </c>
      <c r="S2365" s="22">
        <f>S2372+S2366</f>
        <v>0</v>
      </c>
      <c r="T2365" s="22">
        <f>T2372+T2366</f>
        <v>48.200000000000003</v>
      </c>
      <c r="U2365" s="22">
        <f>U2372+U2366</f>
        <v>0</v>
      </c>
      <c r="V2365" s="22">
        <f>V2372+V2366</f>
        <v>12334.299999999999</v>
      </c>
      <c r="W2365" s="22">
        <f>W2372+W2366</f>
        <v>0</v>
      </c>
      <c r="X2365" s="22">
        <f>X2372+X2366</f>
        <v>-98.799999999999997</v>
      </c>
      <c r="Y2365" s="22">
        <f>Y2372+Y2366</f>
        <v>0</v>
      </c>
      <c r="Z2365" s="22">
        <f>Z2372+Z2366</f>
        <v>12334.299999999999</v>
      </c>
      <c r="AA2365" s="22">
        <f>AA2372+AA2366</f>
        <v>0</v>
      </c>
      <c r="AB2365" s="22">
        <f>AB2372+AB2366</f>
        <v>-85.5</v>
      </c>
      <c r="AC2365" s="22">
        <f t="shared" si="5419"/>
        <v>368603.58499999996</v>
      </c>
      <c r="AD2365" s="22">
        <f t="shared" si="5420"/>
        <v>366597.89999999997</v>
      </c>
      <c r="AE2365" s="22">
        <f t="shared" si="5421"/>
        <v>355868.09999999998</v>
      </c>
      <c r="AF2365" s="22">
        <f>AF2372+AF2366</f>
        <v>0</v>
      </c>
      <c r="AG2365" s="22">
        <f t="shared" si="5422"/>
        <v>368603.58499999996</v>
      </c>
      <c r="AH2365" s="22">
        <f t="shared" si="5423"/>
        <v>366597.89999999997</v>
      </c>
      <c r="AI2365" s="22">
        <f t="shared" si="5424"/>
        <v>355868.09999999998</v>
      </c>
      <c r="AJ2365" s="22">
        <f>AJ2372+AJ2366</f>
        <v>0</v>
      </c>
      <c r="AK2365" s="22">
        <f>AK2372+AK2366</f>
        <v>0</v>
      </c>
      <c r="AL2365" s="22">
        <f>AL2372+AL2366</f>
        <v>-4696.6700000000001</v>
      </c>
      <c r="AM2365" s="22">
        <f>AM2372+AM2366</f>
        <v>0</v>
      </c>
      <c r="AN2365" s="22">
        <f>AN2372+AN2366</f>
        <v>0</v>
      </c>
      <c r="AO2365" s="22">
        <f>AO2372+AO2366</f>
        <v>0</v>
      </c>
      <c r="AP2365" s="22">
        <f>AP2372+AP2366</f>
        <v>0</v>
      </c>
      <c r="AQ2365" s="22">
        <f>AQ2372+AQ2366</f>
        <v>0</v>
      </c>
      <c r="AR2365" s="22">
        <f>AR2372+AR2366</f>
        <v>0</v>
      </c>
      <c r="AS2365" s="22">
        <f t="shared" si="5416"/>
        <v>363906.91499999998</v>
      </c>
      <c r="AT2365" s="22">
        <f t="shared" si="5417"/>
        <v>366597.89999999997</v>
      </c>
      <c r="AU2365" s="22">
        <f t="shared" si="5418"/>
        <v>355868.09999999998</v>
      </c>
      <c r="AV2365" s="22">
        <f>AV2372+AV2366</f>
        <v>0</v>
      </c>
      <c r="AW2365" s="23"/>
      <c r="AX2365" s="23"/>
      <c r="AY2365" s="19"/>
      <c r="AZ2365" s="19"/>
      <c r="BA2365" s="19"/>
      <c r="BB2365" s="19"/>
      <c r="BC2365" s="19"/>
      <c r="BD2365" s="19"/>
      <c r="BE2365" s="19"/>
    </row>
    <row r="2366" s="19" customFormat="1">
      <c r="A2366" s="20" t="s">
        <v>995</v>
      </c>
      <c r="B2366" s="20" t="s">
        <v>27</v>
      </c>
      <c r="C2366" s="20"/>
      <c r="D2366" s="20"/>
      <c r="E2366" s="20"/>
      <c r="F2366" s="21" t="s">
        <v>28</v>
      </c>
      <c r="G2366" s="22">
        <f t="shared" ref="G2366:G2370" si="5428">G2367</f>
        <v>4246.1000000000004</v>
      </c>
      <c r="H2366" s="22">
        <f t="shared" ref="H2366:H2370" si="5429">H2367</f>
        <v>244.80000000000001</v>
      </c>
      <c r="I2366" s="22">
        <f t="shared" ref="I2366:I2370" si="5430">I2367</f>
        <v>244.80000000000001</v>
      </c>
      <c r="J2366" s="22">
        <f t="shared" ref="J2366:J2370" si="5431">J2367</f>
        <v>0</v>
      </c>
      <c r="K2366" s="22">
        <f t="shared" ref="K2366:K2370" si="5432">K2367</f>
        <v>0</v>
      </c>
      <c r="L2366" s="22">
        <f t="shared" ref="L2366:L2370" si="5433">L2367</f>
        <v>0</v>
      </c>
      <c r="M2366" s="22">
        <f t="shared" si="5425"/>
        <v>4246.1000000000004</v>
      </c>
      <c r="N2366" s="22">
        <f t="shared" si="5426"/>
        <v>244.80000000000001</v>
      </c>
      <c r="O2366" s="22">
        <f t="shared" si="5427"/>
        <v>244.80000000000001</v>
      </c>
      <c r="P2366" s="22">
        <f t="shared" ref="P2366:P2370" si="5434">P2367</f>
        <v>0</v>
      </c>
      <c r="Q2366" s="22">
        <f t="shared" ref="Q2366:Q2370" si="5435">Q2367</f>
        <v>0</v>
      </c>
      <c r="R2366" s="22">
        <f t="shared" ref="R2366:R2370" si="5436">R2367</f>
        <v>0</v>
      </c>
      <c r="S2366" s="22">
        <f t="shared" ref="S2366:S2370" si="5437">S2367</f>
        <v>0</v>
      </c>
      <c r="T2366" s="22">
        <f t="shared" ref="T2366:T2370" si="5438">T2367</f>
        <v>48.200000000000003</v>
      </c>
      <c r="U2366" s="22">
        <f t="shared" ref="U2366:U2370" si="5439">U2367</f>
        <v>0</v>
      </c>
      <c r="V2366" s="22">
        <f t="shared" ref="V2366:V2370" si="5440">V2367</f>
        <v>0</v>
      </c>
      <c r="W2366" s="22">
        <f t="shared" ref="W2366:W2370" si="5441">W2367</f>
        <v>0</v>
      </c>
      <c r="X2366" s="22">
        <f t="shared" ref="X2366:X2370" si="5442">X2367</f>
        <v>-98.799999999999997</v>
      </c>
      <c r="Y2366" s="22">
        <f t="shared" ref="Y2366:Y2370" si="5443">Y2367</f>
        <v>0</v>
      </c>
      <c r="Z2366" s="22">
        <f t="shared" ref="Z2366:Z2370" si="5444">Z2367</f>
        <v>0</v>
      </c>
      <c r="AA2366" s="22">
        <f t="shared" ref="AA2366:AA2370" si="5445">AA2367</f>
        <v>0</v>
      </c>
      <c r="AB2366" s="22">
        <f t="shared" ref="AB2366:AB2370" si="5446">AB2367</f>
        <v>-85.5</v>
      </c>
      <c r="AC2366" s="22">
        <f t="shared" si="5419"/>
        <v>4294.3000000000002</v>
      </c>
      <c r="AD2366" s="22">
        <f t="shared" si="5420"/>
        <v>146</v>
      </c>
      <c r="AE2366" s="22">
        <f t="shared" si="5421"/>
        <v>159.30000000000001</v>
      </c>
      <c r="AF2366" s="22">
        <f t="shared" ref="AF2366:AF2370" si="5447">AF2367</f>
        <v>0</v>
      </c>
      <c r="AG2366" s="22">
        <f t="shared" si="5422"/>
        <v>4294.3000000000002</v>
      </c>
      <c r="AH2366" s="22">
        <f t="shared" si="5423"/>
        <v>146</v>
      </c>
      <c r="AI2366" s="22">
        <f t="shared" si="5424"/>
        <v>159.30000000000001</v>
      </c>
      <c r="AJ2366" s="22">
        <f t="shared" ref="AJ2366:AJ2370" si="5448">AJ2367</f>
        <v>0</v>
      </c>
      <c r="AK2366" s="22">
        <f t="shared" ref="AK2366:AK2370" si="5449">AK2367</f>
        <v>0</v>
      </c>
      <c r="AL2366" s="22">
        <f t="shared" ref="AL2366:AL2370" si="5450">AL2367</f>
        <v>0</v>
      </c>
      <c r="AM2366" s="22">
        <f t="shared" ref="AM2366:AM2370" si="5451">AM2367</f>
        <v>0</v>
      </c>
      <c r="AN2366" s="22">
        <f t="shared" ref="AN2366:AN2370" si="5452">AN2367</f>
        <v>0</v>
      </c>
      <c r="AO2366" s="22">
        <f t="shared" ref="AO2366:AO2370" si="5453">AO2367</f>
        <v>0</v>
      </c>
      <c r="AP2366" s="22">
        <f t="shared" ref="AP2366:AP2370" si="5454">AP2367</f>
        <v>0</v>
      </c>
      <c r="AQ2366" s="22">
        <f t="shared" ref="AQ2366:AQ2370" si="5455">AQ2367</f>
        <v>0</v>
      </c>
      <c r="AR2366" s="22">
        <f t="shared" ref="AR2366:AR2370" si="5456">AR2367</f>
        <v>0</v>
      </c>
      <c r="AS2366" s="22">
        <f t="shared" si="5416"/>
        <v>4294.3000000000002</v>
      </c>
      <c r="AT2366" s="22">
        <f t="shared" si="5417"/>
        <v>146</v>
      </c>
      <c r="AU2366" s="22">
        <f t="shared" si="5418"/>
        <v>159.30000000000001</v>
      </c>
      <c r="AV2366" s="22">
        <f t="shared" ref="AV2366:AV2370" si="5457">AV2367</f>
        <v>0</v>
      </c>
      <c r="AW2366" s="23"/>
      <c r="AX2366" s="23"/>
      <c r="AY2366" s="19"/>
      <c r="AZ2366" s="19"/>
      <c r="BA2366" s="19"/>
      <c r="BB2366" s="19"/>
      <c r="BC2366" s="19"/>
      <c r="BD2366" s="19"/>
      <c r="BE2366" s="19"/>
    </row>
    <row r="2367" s="24" customFormat="1">
      <c r="A2367" s="25" t="s">
        <v>995</v>
      </c>
      <c r="B2367" s="25" t="s">
        <v>27</v>
      </c>
      <c r="C2367" s="25" t="s">
        <v>61</v>
      </c>
      <c r="D2367" s="25"/>
      <c r="E2367" s="35"/>
      <c r="F2367" s="26" t="s">
        <v>997</v>
      </c>
      <c r="G2367" s="27">
        <f t="shared" si="5428"/>
        <v>4246.1000000000004</v>
      </c>
      <c r="H2367" s="27">
        <f t="shared" si="5429"/>
        <v>244.80000000000001</v>
      </c>
      <c r="I2367" s="27">
        <f t="shared" si="5430"/>
        <v>244.80000000000001</v>
      </c>
      <c r="J2367" s="27">
        <f t="shared" si="5431"/>
        <v>0</v>
      </c>
      <c r="K2367" s="27">
        <f t="shared" si="5432"/>
        <v>0</v>
      </c>
      <c r="L2367" s="27">
        <f t="shared" si="5433"/>
        <v>0</v>
      </c>
      <c r="M2367" s="27">
        <f t="shared" si="5425"/>
        <v>4246.1000000000004</v>
      </c>
      <c r="N2367" s="27">
        <f t="shared" si="5426"/>
        <v>244.80000000000001</v>
      </c>
      <c r="O2367" s="27">
        <f t="shared" si="5427"/>
        <v>244.80000000000001</v>
      </c>
      <c r="P2367" s="27">
        <f t="shared" si="5434"/>
        <v>0</v>
      </c>
      <c r="Q2367" s="27">
        <f t="shared" si="5435"/>
        <v>0</v>
      </c>
      <c r="R2367" s="27">
        <f t="shared" si="5436"/>
        <v>0</v>
      </c>
      <c r="S2367" s="27">
        <f t="shared" si="5437"/>
        <v>0</v>
      </c>
      <c r="T2367" s="27">
        <f t="shared" si="5438"/>
        <v>48.200000000000003</v>
      </c>
      <c r="U2367" s="27">
        <f t="shared" si="5439"/>
        <v>0</v>
      </c>
      <c r="V2367" s="27">
        <f t="shared" si="5440"/>
        <v>0</v>
      </c>
      <c r="W2367" s="27">
        <f t="shared" si="5441"/>
        <v>0</v>
      </c>
      <c r="X2367" s="27">
        <f t="shared" si="5442"/>
        <v>-98.799999999999997</v>
      </c>
      <c r="Y2367" s="27">
        <f t="shared" si="5443"/>
        <v>0</v>
      </c>
      <c r="Z2367" s="27">
        <f t="shared" si="5444"/>
        <v>0</v>
      </c>
      <c r="AA2367" s="27">
        <f t="shared" si="5445"/>
        <v>0</v>
      </c>
      <c r="AB2367" s="27">
        <f t="shared" si="5446"/>
        <v>-85.5</v>
      </c>
      <c r="AC2367" s="27">
        <f t="shared" si="5419"/>
        <v>4294.3000000000002</v>
      </c>
      <c r="AD2367" s="27">
        <f t="shared" si="5420"/>
        <v>146</v>
      </c>
      <c r="AE2367" s="27">
        <f t="shared" si="5421"/>
        <v>159.30000000000001</v>
      </c>
      <c r="AF2367" s="27">
        <f t="shared" si="5447"/>
        <v>0</v>
      </c>
      <c r="AG2367" s="27">
        <f t="shared" si="5422"/>
        <v>4294.3000000000002</v>
      </c>
      <c r="AH2367" s="27">
        <f t="shared" si="5423"/>
        <v>146</v>
      </c>
      <c r="AI2367" s="27">
        <f t="shared" si="5424"/>
        <v>159.30000000000001</v>
      </c>
      <c r="AJ2367" s="27">
        <f t="shared" si="5448"/>
        <v>0</v>
      </c>
      <c r="AK2367" s="27">
        <f t="shared" si="5449"/>
        <v>0</v>
      </c>
      <c r="AL2367" s="27">
        <f t="shared" si="5450"/>
        <v>0</v>
      </c>
      <c r="AM2367" s="27">
        <f t="shared" si="5451"/>
        <v>0</v>
      </c>
      <c r="AN2367" s="27">
        <f t="shared" si="5452"/>
        <v>0</v>
      </c>
      <c r="AO2367" s="27">
        <f t="shared" si="5453"/>
        <v>0</v>
      </c>
      <c r="AP2367" s="27">
        <f t="shared" si="5454"/>
        <v>0</v>
      </c>
      <c r="AQ2367" s="27">
        <f t="shared" si="5455"/>
        <v>0</v>
      </c>
      <c r="AR2367" s="27">
        <f t="shared" si="5456"/>
        <v>0</v>
      </c>
      <c r="AS2367" s="27">
        <f t="shared" si="5416"/>
        <v>4294.3000000000002</v>
      </c>
      <c r="AT2367" s="27">
        <f t="shared" si="5417"/>
        <v>146</v>
      </c>
      <c r="AU2367" s="27">
        <f t="shared" si="5418"/>
        <v>159.30000000000001</v>
      </c>
      <c r="AV2367" s="27">
        <f t="shared" si="5457"/>
        <v>0</v>
      </c>
      <c r="AW2367" s="28"/>
      <c r="AX2367" s="28"/>
      <c r="AY2367" s="24"/>
      <c r="AZ2367" s="24"/>
      <c r="BA2367" s="24"/>
      <c r="BB2367" s="24"/>
      <c r="BC2367" s="24"/>
      <c r="BD2367" s="24"/>
      <c r="BE2367" s="24"/>
    </row>
    <row r="2368" ht="31.5">
      <c r="A2368" s="29" t="s">
        <v>995</v>
      </c>
      <c r="B2368" s="29" t="s">
        <v>27</v>
      </c>
      <c r="C2368" s="29" t="s">
        <v>61</v>
      </c>
      <c r="D2368" s="29" t="s">
        <v>55</v>
      </c>
      <c r="E2368" s="36"/>
      <c r="F2368" s="30" t="s">
        <v>56</v>
      </c>
      <c r="G2368" s="31">
        <f t="shared" si="5428"/>
        <v>4246.1000000000004</v>
      </c>
      <c r="H2368" s="31">
        <f t="shared" si="5429"/>
        <v>244.80000000000001</v>
      </c>
      <c r="I2368" s="31">
        <f t="shared" si="5430"/>
        <v>244.80000000000001</v>
      </c>
      <c r="J2368" s="31">
        <f t="shared" si="5431"/>
        <v>0</v>
      </c>
      <c r="K2368" s="31">
        <f t="shared" si="5432"/>
        <v>0</v>
      </c>
      <c r="L2368" s="31">
        <f t="shared" si="5433"/>
        <v>0</v>
      </c>
      <c r="M2368" s="31">
        <f t="shared" si="5425"/>
        <v>4246.1000000000004</v>
      </c>
      <c r="N2368" s="31">
        <f t="shared" si="5426"/>
        <v>244.80000000000001</v>
      </c>
      <c r="O2368" s="31">
        <f t="shared" si="5427"/>
        <v>244.80000000000001</v>
      </c>
      <c r="P2368" s="31">
        <f t="shared" si="5434"/>
        <v>0</v>
      </c>
      <c r="Q2368" s="31">
        <f t="shared" si="5435"/>
        <v>0</v>
      </c>
      <c r="R2368" s="31">
        <f t="shared" si="5436"/>
        <v>0</v>
      </c>
      <c r="S2368" s="31">
        <f t="shared" si="5437"/>
        <v>0</v>
      </c>
      <c r="T2368" s="31">
        <f t="shared" si="5438"/>
        <v>48.200000000000003</v>
      </c>
      <c r="U2368" s="31">
        <f t="shared" si="5439"/>
        <v>0</v>
      </c>
      <c r="V2368" s="31">
        <f t="shared" si="5440"/>
        <v>0</v>
      </c>
      <c r="W2368" s="31">
        <f t="shared" si="5441"/>
        <v>0</v>
      </c>
      <c r="X2368" s="31">
        <f t="shared" si="5442"/>
        <v>-98.799999999999997</v>
      </c>
      <c r="Y2368" s="31">
        <f t="shared" si="5443"/>
        <v>0</v>
      </c>
      <c r="Z2368" s="31">
        <f t="shared" si="5444"/>
        <v>0</v>
      </c>
      <c r="AA2368" s="31">
        <f t="shared" si="5445"/>
        <v>0</v>
      </c>
      <c r="AB2368" s="31">
        <f t="shared" si="5446"/>
        <v>-85.5</v>
      </c>
      <c r="AC2368" s="31">
        <f t="shared" si="5419"/>
        <v>4294.3000000000002</v>
      </c>
      <c r="AD2368" s="31">
        <f t="shared" si="5420"/>
        <v>146</v>
      </c>
      <c r="AE2368" s="31">
        <f t="shared" si="5421"/>
        <v>159.30000000000001</v>
      </c>
      <c r="AF2368" s="31">
        <f t="shared" si="5447"/>
        <v>0</v>
      </c>
      <c r="AG2368" s="31">
        <f t="shared" si="5422"/>
        <v>4294.3000000000002</v>
      </c>
      <c r="AH2368" s="31">
        <f t="shared" si="5423"/>
        <v>146</v>
      </c>
      <c r="AI2368" s="31">
        <f t="shared" si="5424"/>
        <v>159.30000000000001</v>
      </c>
      <c r="AJ2368" s="31">
        <f t="shared" si="5448"/>
        <v>0</v>
      </c>
      <c r="AK2368" s="31">
        <f t="shared" si="5449"/>
        <v>0</v>
      </c>
      <c r="AL2368" s="31">
        <f t="shared" si="5450"/>
        <v>0</v>
      </c>
      <c r="AM2368" s="31">
        <f t="shared" si="5451"/>
        <v>0</v>
      </c>
      <c r="AN2368" s="31">
        <f t="shared" si="5452"/>
        <v>0</v>
      </c>
      <c r="AO2368" s="31">
        <f t="shared" si="5453"/>
        <v>0</v>
      </c>
      <c r="AP2368" s="31">
        <f t="shared" si="5454"/>
        <v>0</v>
      </c>
      <c r="AQ2368" s="31">
        <f t="shared" si="5455"/>
        <v>0</v>
      </c>
      <c r="AR2368" s="31">
        <f t="shared" si="5456"/>
        <v>0</v>
      </c>
      <c r="AS2368" s="31">
        <f t="shared" si="5416"/>
        <v>4294.3000000000002</v>
      </c>
      <c r="AT2368" s="31">
        <f t="shared" si="5417"/>
        <v>146</v>
      </c>
      <c r="AU2368" s="31">
        <f t="shared" si="5418"/>
        <v>159.30000000000001</v>
      </c>
      <c r="AV2368" s="31">
        <f t="shared" si="5457"/>
        <v>0</v>
      </c>
      <c r="AW2368" s="32"/>
      <c r="AX2368" s="32"/>
      <c r="AY2368" s="1"/>
      <c r="AZ2368" s="1"/>
      <c r="BA2368" s="1"/>
      <c r="BB2368" s="1"/>
      <c r="BC2368" s="1"/>
      <c r="BD2368" s="1"/>
      <c r="BE2368" s="1"/>
    </row>
    <row r="2369">
      <c r="A2369" s="29" t="s">
        <v>995</v>
      </c>
      <c r="B2369" s="29" t="s">
        <v>27</v>
      </c>
      <c r="C2369" s="29" t="s">
        <v>61</v>
      </c>
      <c r="D2369" s="29" t="s">
        <v>57</v>
      </c>
      <c r="E2369" s="36"/>
      <c r="F2369" s="30" t="s">
        <v>58</v>
      </c>
      <c r="G2369" s="31">
        <f t="shared" si="5428"/>
        <v>4246.1000000000004</v>
      </c>
      <c r="H2369" s="31">
        <f t="shared" si="5429"/>
        <v>244.80000000000001</v>
      </c>
      <c r="I2369" s="31">
        <f t="shared" si="5430"/>
        <v>244.80000000000001</v>
      </c>
      <c r="J2369" s="31">
        <f t="shared" si="5431"/>
        <v>0</v>
      </c>
      <c r="K2369" s="31">
        <f t="shared" si="5432"/>
        <v>0</v>
      </c>
      <c r="L2369" s="31">
        <f t="shared" si="5433"/>
        <v>0</v>
      </c>
      <c r="M2369" s="31">
        <f t="shared" si="5425"/>
        <v>4246.1000000000004</v>
      </c>
      <c r="N2369" s="31">
        <f t="shared" si="5426"/>
        <v>244.80000000000001</v>
      </c>
      <c r="O2369" s="31">
        <f t="shared" si="5427"/>
        <v>244.80000000000001</v>
      </c>
      <c r="P2369" s="31">
        <f t="shared" si="5434"/>
        <v>0</v>
      </c>
      <c r="Q2369" s="31">
        <f t="shared" si="5435"/>
        <v>0</v>
      </c>
      <c r="R2369" s="31">
        <f t="shared" si="5436"/>
        <v>0</v>
      </c>
      <c r="S2369" s="31">
        <f t="shared" si="5437"/>
        <v>0</v>
      </c>
      <c r="T2369" s="31">
        <f t="shared" si="5438"/>
        <v>48.200000000000003</v>
      </c>
      <c r="U2369" s="31">
        <f t="shared" si="5439"/>
        <v>0</v>
      </c>
      <c r="V2369" s="31">
        <f t="shared" si="5440"/>
        <v>0</v>
      </c>
      <c r="W2369" s="31">
        <f t="shared" si="5441"/>
        <v>0</v>
      </c>
      <c r="X2369" s="31">
        <f t="shared" si="5442"/>
        <v>-98.799999999999997</v>
      </c>
      <c r="Y2369" s="31">
        <f t="shared" si="5443"/>
        <v>0</v>
      </c>
      <c r="Z2369" s="31">
        <f t="shared" si="5444"/>
        <v>0</v>
      </c>
      <c r="AA2369" s="31">
        <f t="shared" si="5445"/>
        <v>0</v>
      </c>
      <c r="AB2369" s="31">
        <f t="shared" si="5446"/>
        <v>-85.5</v>
      </c>
      <c r="AC2369" s="31">
        <f t="shared" si="5419"/>
        <v>4294.3000000000002</v>
      </c>
      <c r="AD2369" s="31">
        <f t="shared" si="5420"/>
        <v>146</v>
      </c>
      <c r="AE2369" s="31">
        <f t="shared" si="5421"/>
        <v>159.30000000000001</v>
      </c>
      <c r="AF2369" s="31">
        <f t="shared" si="5447"/>
        <v>0</v>
      </c>
      <c r="AG2369" s="31">
        <f t="shared" si="5422"/>
        <v>4294.3000000000002</v>
      </c>
      <c r="AH2369" s="31">
        <f t="shared" si="5423"/>
        <v>146</v>
      </c>
      <c r="AI2369" s="31">
        <f t="shared" si="5424"/>
        <v>159.30000000000001</v>
      </c>
      <c r="AJ2369" s="31">
        <f t="shared" si="5448"/>
        <v>0</v>
      </c>
      <c r="AK2369" s="31">
        <f t="shared" si="5449"/>
        <v>0</v>
      </c>
      <c r="AL2369" s="31">
        <f t="shared" si="5450"/>
        <v>0</v>
      </c>
      <c r="AM2369" s="31">
        <f t="shared" si="5451"/>
        <v>0</v>
      </c>
      <c r="AN2369" s="31">
        <f t="shared" si="5452"/>
        <v>0</v>
      </c>
      <c r="AO2369" s="31">
        <f t="shared" si="5453"/>
        <v>0</v>
      </c>
      <c r="AP2369" s="31">
        <f t="shared" si="5454"/>
        <v>0</v>
      </c>
      <c r="AQ2369" s="31">
        <f t="shared" si="5455"/>
        <v>0</v>
      </c>
      <c r="AR2369" s="31">
        <f t="shared" si="5456"/>
        <v>0</v>
      </c>
      <c r="AS2369" s="31">
        <f t="shared" si="5416"/>
        <v>4294.3000000000002</v>
      </c>
      <c r="AT2369" s="31">
        <f t="shared" si="5417"/>
        <v>146</v>
      </c>
      <c r="AU2369" s="31">
        <f t="shared" si="5418"/>
        <v>159.30000000000001</v>
      </c>
      <c r="AV2369" s="31">
        <f t="shared" si="5457"/>
        <v>0</v>
      </c>
      <c r="AW2369" s="32"/>
      <c r="AX2369" s="32"/>
      <c r="AY2369" s="1"/>
      <c r="AZ2369" s="1"/>
      <c r="BA2369" s="1"/>
      <c r="BB2369" s="1"/>
      <c r="BC2369" s="1"/>
      <c r="BD2369" s="1"/>
      <c r="BE2369" s="1"/>
    </row>
    <row r="2370" ht="63">
      <c r="A2370" s="29" t="s">
        <v>995</v>
      </c>
      <c r="B2370" s="29" t="s">
        <v>27</v>
      </c>
      <c r="C2370" s="29" t="s">
        <v>61</v>
      </c>
      <c r="D2370" s="29" t="s">
        <v>998</v>
      </c>
      <c r="E2370" s="36"/>
      <c r="F2370" s="30" t="s">
        <v>999</v>
      </c>
      <c r="G2370" s="31">
        <f t="shared" si="5428"/>
        <v>4246.1000000000004</v>
      </c>
      <c r="H2370" s="31">
        <f t="shared" si="5429"/>
        <v>244.80000000000001</v>
      </c>
      <c r="I2370" s="31">
        <f t="shared" si="5430"/>
        <v>244.80000000000001</v>
      </c>
      <c r="J2370" s="31">
        <f t="shared" si="5431"/>
        <v>0</v>
      </c>
      <c r="K2370" s="31">
        <f t="shared" si="5432"/>
        <v>0</v>
      </c>
      <c r="L2370" s="31">
        <f t="shared" si="5433"/>
        <v>0</v>
      </c>
      <c r="M2370" s="31">
        <f t="shared" si="5425"/>
        <v>4246.1000000000004</v>
      </c>
      <c r="N2370" s="31">
        <f t="shared" si="5426"/>
        <v>244.80000000000001</v>
      </c>
      <c r="O2370" s="31">
        <f t="shared" si="5427"/>
        <v>244.80000000000001</v>
      </c>
      <c r="P2370" s="31">
        <f t="shared" si="5434"/>
        <v>0</v>
      </c>
      <c r="Q2370" s="31">
        <f t="shared" si="5435"/>
        <v>0</v>
      </c>
      <c r="R2370" s="31">
        <f t="shared" si="5436"/>
        <v>0</v>
      </c>
      <c r="S2370" s="31">
        <f t="shared" si="5437"/>
        <v>0</v>
      </c>
      <c r="T2370" s="31">
        <f t="shared" si="5438"/>
        <v>48.200000000000003</v>
      </c>
      <c r="U2370" s="31">
        <f t="shared" si="5439"/>
        <v>0</v>
      </c>
      <c r="V2370" s="31">
        <f t="shared" si="5440"/>
        <v>0</v>
      </c>
      <c r="W2370" s="31">
        <f t="shared" si="5441"/>
        <v>0</v>
      </c>
      <c r="X2370" s="31">
        <f t="shared" si="5442"/>
        <v>-98.799999999999997</v>
      </c>
      <c r="Y2370" s="31">
        <f t="shared" si="5443"/>
        <v>0</v>
      </c>
      <c r="Z2370" s="31">
        <f t="shared" si="5444"/>
        <v>0</v>
      </c>
      <c r="AA2370" s="31">
        <f t="shared" si="5445"/>
        <v>0</v>
      </c>
      <c r="AB2370" s="31">
        <f t="shared" si="5446"/>
        <v>-85.5</v>
      </c>
      <c r="AC2370" s="31">
        <f t="shared" si="5419"/>
        <v>4294.3000000000002</v>
      </c>
      <c r="AD2370" s="31">
        <f t="shared" si="5420"/>
        <v>146</v>
      </c>
      <c r="AE2370" s="31">
        <f t="shared" si="5421"/>
        <v>159.30000000000001</v>
      </c>
      <c r="AF2370" s="31">
        <f t="shared" si="5447"/>
        <v>0</v>
      </c>
      <c r="AG2370" s="31">
        <f t="shared" si="5422"/>
        <v>4294.3000000000002</v>
      </c>
      <c r="AH2370" s="31">
        <f t="shared" si="5423"/>
        <v>146</v>
      </c>
      <c r="AI2370" s="31">
        <f t="shared" si="5424"/>
        <v>159.30000000000001</v>
      </c>
      <c r="AJ2370" s="31">
        <f t="shared" si="5448"/>
        <v>0</v>
      </c>
      <c r="AK2370" s="31">
        <f t="shared" si="5449"/>
        <v>0</v>
      </c>
      <c r="AL2370" s="31">
        <f t="shared" si="5450"/>
        <v>0</v>
      </c>
      <c r="AM2370" s="31">
        <f t="shared" si="5451"/>
        <v>0</v>
      </c>
      <c r="AN2370" s="31">
        <f t="shared" si="5452"/>
        <v>0</v>
      </c>
      <c r="AO2370" s="31">
        <f t="shared" si="5453"/>
        <v>0</v>
      </c>
      <c r="AP2370" s="31">
        <f t="shared" si="5454"/>
        <v>0</v>
      </c>
      <c r="AQ2370" s="31">
        <f t="shared" si="5455"/>
        <v>0</v>
      </c>
      <c r="AR2370" s="31">
        <f t="shared" si="5456"/>
        <v>0</v>
      </c>
      <c r="AS2370" s="31">
        <f t="shared" si="5416"/>
        <v>4294.3000000000002</v>
      </c>
      <c r="AT2370" s="31">
        <f t="shared" si="5417"/>
        <v>146</v>
      </c>
      <c r="AU2370" s="31">
        <f t="shared" si="5418"/>
        <v>159.30000000000001</v>
      </c>
      <c r="AV2370" s="31">
        <f t="shared" si="5457"/>
        <v>0</v>
      </c>
      <c r="AW2370" s="32"/>
      <c r="AX2370" s="32"/>
      <c r="AY2370" s="1"/>
      <c r="AZ2370" s="1"/>
      <c r="BA2370" s="1"/>
      <c r="BB2370" s="1"/>
      <c r="BC2370" s="1"/>
      <c r="BD2370" s="1"/>
      <c r="BE2370" s="1"/>
    </row>
    <row r="2371" ht="31.5">
      <c r="A2371" s="29" t="s">
        <v>995</v>
      </c>
      <c r="B2371" s="29" t="s">
        <v>27</v>
      </c>
      <c r="C2371" s="29" t="s">
        <v>61</v>
      </c>
      <c r="D2371" s="29" t="s">
        <v>998</v>
      </c>
      <c r="E2371" s="29" t="s">
        <v>39</v>
      </c>
      <c r="F2371" s="30" t="s">
        <v>40</v>
      </c>
      <c r="G2371" s="31">
        <v>4246.1000000000004</v>
      </c>
      <c r="H2371" s="31">
        <v>244.80000000000001</v>
      </c>
      <c r="I2371" s="31">
        <v>244.80000000000001</v>
      </c>
      <c r="J2371" s="31"/>
      <c r="K2371" s="31"/>
      <c r="L2371" s="31"/>
      <c r="M2371" s="31">
        <f t="shared" si="5425"/>
        <v>4246.1000000000004</v>
      </c>
      <c r="N2371" s="31">
        <f t="shared" si="5426"/>
        <v>244.80000000000001</v>
      </c>
      <c r="O2371" s="31">
        <f t="shared" si="5427"/>
        <v>244.80000000000001</v>
      </c>
      <c r="P2371" s="31"/>
      <c r="Q2371" s="31"/>
      <c r="R2371" s="31"/>
      <c r="S2371" s="31"/>
      <c r="T2371" s="31">
        <v>48.200000000000003</v>
      </c>
      <c r="U2371" s="31"/>
      <c r="V2371" s="31"/>
      <c r="W2371" s="31"/>
      <c r="X2371" s="31">
        <v>-98.799999999999997</v>
      </c>
      <c r="Y2371" s="31"/>
      <c r="Z2371" s="31"/>
      <c r="AA2371" s="31"/>
      <c r="AB2371" s="31">
        <v>-85.5</v>
      </c>
      <c r="AC2371" s="31">
        <f t="shared" si="5419"/>
        <v>4294.3000000000002</v>
      </c>
      <c r="AD2371" s="31">
        <f t="shared" si="5420"/>
        <v>146</v>
      </c>
      <c r="AE2371" s="31">
        <f t="shared" si="5421"/>
        <v>159.30000000000001</v>
      </c>
      <c r="AF2371" s="31"/>
      <c r="AG2371" s="31">
        <f t="shared" si="5422"/>
        <v>4294.3000000000002</v>
      </c>
      <c r="AH2371" s="31">
        <f t="shared" si="5423"/>
        <v>146</v>
      </c>
      <c r="AI2371" s="31">
        <f t="shared" si="5424"/>
        <v>159.30000000000001</v>
      </c>
      <c r="AJ2371" s="31"/>
      <c r="AK2371" s="31"/>
      <c r="AL2371" s="31"/>
      <c r="AM2371" s="31"/>
      <c r="AN2371" s="31"/>
      <c r="AO2371" s="31"/>
      <c r="AP2371" s="31"/>
      <c r="AQ2371" s="31"/>
      <c r="AR2371" s="31"/>
      <c r="AS2371" s="31">
        <f t="shared" si="5416"/>
        <v>4294.3000000000002</v>
      </c>
      <c r="AT2371" s="31">
        <f t="shared" si="5417"/>
        <v>146</v>
      </c>
      <c r="AU2371" s="31">
        <f t="shared" si="5418"/>
        <v>159.30000000000001</v>
      </c>
      <c r="AV2371" s="31"/>
      <c r="AW2371" s="32"/>
      <c r="AX2371" s="32"/>
      <c r="AY2371" s="1"/>
      <c r="AZ2371" s="1"/>
      <c r="BA2371" s="1"/>
      <c r="BB2371" s="1"/>
      <c r="BC2371" s="1"/>
      <c r="BD2371" s="1"/>
      <c r="BE2371" s="1"/>
    </row>
    <row r="2372" s="19" customFormat="1" ht="31.5">
      <c r="A2372" s="20" t="s">
        <v>995</v>
      </c>
      <c r="B2372" s="20" t="s">
        <v>63</v>
      </c>
      <c r="C2372" s="20"/>
      <c r="D2372" s="20"/>
      <c r="E2372" s="34"/>
      <c r="F2372" s="21" t="s">
        <v>143</v>
      </c>
      <c r="G2372" s="22">
        <f>G2400+G2373+G2383</f>
        <v>399009.40000000002</v>
      </c>
      <c r="H2372" s="22">
        <f>H2400+H2373+H2383</f>
        <v>369197.59999999998</v>
      </c>
      <c r="I2372" s="22">
        <f>I2400+I2373+I2383</f>
        <v>343374.5</v>
      </c>
      <c r="J2372" s="22">
        <f>J2400+J2373+J2383</f>
        <v>-42592.400000000001</v>
      </c>
      <c r="K2372" s="22">
        <f>K2400+K2373+K2383</f>
        <v>-15080</v>
      </c>
      <c r="L2372" s="22">
        <f>L2400+L2373+L2383</f>
        <v>0</v>
      </c>
      <c r="M2372" s="22">
        <f t="shared" si="5425"/>
        <v>356417</v>
      </c>
      <c r="N2372" s="22">
        <f t="shared" si="5426"/>
        <v>354117.59999999998</v>
      </c>
      <c r="O2372" s="22">
        <f t="shared" si="5427"/>
        <v>343374.5</v>
      </c>
      <c r="P2372" s="22">
        <f>P2400+P2373+P2383</f>
        <v>0</v>
      </c>
      <c r="Q2372" s="22">
        <f>Q2400+Q2373+Q2383</f>
        <v>0</v>
      </c>
      <c r="R2372" s="22">
        <f>R2400+R2373+R2383</f>
        <v>7892.2849999999989</v>
      </c>
      <c r="S2372" s="22">
        <f>S2400+S2373+S2383</f>
        <v>0</v>
      </c>
      <c r="T2372" s="22">
        <f>T2400+T2373+T2383</f>
        <v>0</v>
      </c>
      <c r="U2372" s="22">
        <f>U2400+U2373+U2383</f>
        <v>0</v>
      </c>
      <c r="V2372" s="22">
        <f>V2400+V2373+V2383</f>
        <v>12334.299999999999</v>
      </c>
      <c r="W2372" s="22">
        <f>W2400+W2373+W2383</f>
        <v>0</v>
      </c>
      <c r="X2372" s="22">
        <f>X2400+X2373+X2383</f>
        <v>0</v>
      </c>
      <c r="Y2372" s="22">
        <f>Y2400+Y2373+Y2383</f>
        <v>0</v>
      </c>
      <c r="Z2372" s="22">
        <f>Z2400+Z2373+Z2383</f>
        <v>12334.299999999999</v>
      </c>
      <c r="AA2372" s="22">
        <f>AA2400+AA2373+AA2383</f>
        <v>0</v>
      </c>
      <c r="AB2372" s="22">
        <f>AB2400+AB2373+AB2383</f>
        <v>0</v>
      </c>
      <c r="AC2372" s="22">
        <f t="shared" si="5419"/>
        <v>364309.28499999997</v>
      </c>
      <c r="AD2372" s="22">
        <f t="shared" si="5420"/>
        <v>366451.89999999997</v>
      </c>
      <c r="AE2372" s="22">
        <f t="shared" si="5421"/>
        <v>355708.79999999999</v>
      </c>
      <c r="AF2372" s="22">
        <f>AF2400+AF2373+AF2383</f>
        <v>0</v>
      </c>
      <c r="AG2372" s="22">
        <f t="shared" si="5422"/>
        <v>364309.28499999997</v>
      </c>
      <c r="AH2372" s="22">
        <f t="shared" si="5423"/>
        <v>366451.89999999997</v>
      </c>
      <c r="AI2372" s="22">
        <f t="shared" si="5424"/>
        <v>355708.79999999999</v>
      </c>
      <c r="AJ2372" s="22">
        <f>AJ2400+AJ2373+AJ2383</f>
        <v>0</v>
      </c>
      <c r="AK2372" s="22">
        <f>AK2400+AK2373+AK2383</f>
        <v>0</v>
      </c>
      <c r="AL2372" s="22">
        <f>AL2400+AL2373+AL2383</f>
        <v>-4696.6700000000001</v>
      </c>
      <c r="AM2372" s="22">
        <f>AM2400+AM2373+AM2383</f>
        <v>0</v>
      </c>
      <c r="AN2372" s="22">
        <f>AN2400+AN2373+AN2383</f>
        <v>0</v>
      </c>
      <c r="AO2372" s="22">
        <f>AO2400+AO2373+AO2383</f>
        <v>0</v>
      </c>
      <c r="AP2372" s="22">
        <f>AP2400+AP2373+AP2383</f>
        <v>0</v>
      </c>
      <c r="AQ2372" s="22">
        <f>AQ2400+AQ2373+AQ2383</f>
        <v>0</v>
      </c>
      <c r="AR2372" s="22">
        <f>AR2400+AR2373+AR2383</f>
        <v>0</v>
      </c>
      <c r="AS2372" s="22">
        <f t="shared" si="5416"/>
        <v>359612.61499999999</v>
      </c>
      <c r="AT2372" s="22">
        <f t="shared" si="5417"/>
        <v>366451.89999999997</v>
      </c>
      <c r="AU2372" s="22">
        <f t="shared" si="5418"/>
        <v>355708.79999999999</v>
      </c>
      <c r="AV2372" s="22">
        <f>AV2400+AV2373+AV2383</f>
        <v>0</v>
      </c>
      <c r="AW2372" s="23"/>
      <c r="AX2372" s="23"/>
      <c r="AY2372" s="19"/>
      <c r="AZ2372" s="19"/>
      <c r="BA2372" s="19"/>
      <c r="BB2372" s="19"/>
      <c r="BC2372" s="19"/>
      <c r="BD2372" s="19"/>
      <c r="BE2372" s="19"/>
    </row>
    <row r="2373" s="24" customFormat="1">
      <c r="A2373" s="25" t="s">
        <v>995</v>
      </c>
      <c r="B2373" s="25" t="s">
        <v>63</v>
      </c>
      <c r="C2373" s="25" t="s">
        <v>255</v>
      </c>
      <c r="D2373" s="25"/>
      <c r="E2373" s="25"/>
      <c r="F2373" s="26" t="s">
        <v>935</v>
      </c>
      <c r="G2373" s="27">
        <f t="shared" ref="G2373:G2375" si="5458">G2374</f>
        <v>104953.8</v>
      </c>
      <c r="H2373" s="27">
        <f t="shared" ref="H2373:H2375" si="5459">H2374</f>
        <v>98369.599999999991</v>
      </c>
      <c r="I2373" s="27">
        <f t="shared" ref="I2373:I2375" si="5460">I2374</f>
        <v>87626.5</v>
      </c>
      <c r="J2373" s="27">
        <f t="shared" ref="J2373:J2375" si="5461">J2374</f>
        <v>0</v>
      </c>
      <c r="K2373" s="27">
        <f t="shared" ref="K2373:K2375" si="5462">K2374</f>
        <v>0</v>
      </c>
      <c r="L2373" s="27">
        <f t="shared" ref="L2373:L2375" si="5463">L2374</f>
        <v>0</v>
      </c>
      <c r="M2373" s="27">
        <f t="shared" si="5425"/>
        <v>104953.8</v>
      </c>
      <c r="N2373" s="27">
        <f t="shared" si="5426"/>
        <v>98369.599999999991</v>
      </c>
      <c r="O2373" s="27">
        <f t="shared" si="5427"/>
        <v>87626.5</v>
      </c>
      <c r="P2373" s="27">
        <f t="shared" ref="P2373:P2375" si="5464">P2374</f>
        <v>0</v>
      </c>
      <c r="Q2373" s="27">
        <f t="shared" ref="Q2373:Q2375" si="5465">Q2374</f>
        <v>0</v>
      </c>
      <c r="R2373" s="27">
        <f t="shared" ref="R2373:R2375" si="5466">R2374</f>
        <v>-3500</v>
      </c>
      <c r="S2373" s="27">
        <f t="shared" ref="S2373:S2375" si="5467">S2374</f>
        <v>0</v>
      </c>
      <c r="T2373" s="27">
        <f t="shared" ref="T2373:T2375" si="5468">T2374</f>
        <v>0</v>
      </c>
      <c r="U2373" s="27">
        <f t="shared" ref="U2373:U2375" si="5469">U2374</f>
        <v>0</v>
      </c>
      <c r="V2373" s="27">
        <f t="shared" ref="V2373:V2375" si="5470">V2374</f>
        <v>0</v>
      </c>
      <c r="W2373" s="27">
        <f t="shared" ref="W2373:W2375" si="5471">W2374</f>
        <v>0</v>
      </c>
      <c r="X2373" s="27">
        <f t="shared" ref="X2373:X2375" si="5472">X2374</f>
        <v>0</v>
      </c>
      <c r="Y2373" s="27">
        <f t="shared" ref="Y2373:Y2375" si="5473">Y2374</f>
        <v>0</v>
      </c>
      <c r="Z2373" s="27">
        <f t="shared" ref="Z2373:Z2375" si="5474">Z2374</f>
        <v>0</v>
      </c>
      <c r="AA2373" s="27">
        <f t="shared" ref="AA2373:AA2375" si="5475">AA2374</f>
        <v>0</v>
      </c>
      <c r="AB2373" s="27">
        <f t="shared" ref="AB2373:AB2375" si="5476">AB2374</f>
        <v>0</v>
      </c>
      <c r="AC2373" s="27">
        <f t="shared" si="5419"/>
        <v>101453.8</v>
      </c>
      <c r="AD2373" s="27">
        <f t="shared" si="5420"/>
        <v>98369.599999999991</v>
      </c>
      <c r="AE2373" s="27">
        <f t="shared" si="5421"/>
        <v>87626.5</v>
      </c>
      <c r="AF2373" s="27">
        <f t="shared" ref="AF2373:AF2375" si="5477">AF2374</f>
        <v>0</v>
      </c>
      <c r="AG2373" s="27">
        <f t="shared" si="5422"/>
        <v>101453.8</v>
      </c>
      <c r="AH2373" s="27">
        <f t="shared" si="5423"/>
        <v>98369.599999999991</v>
      </c>
      <c r="AI2373" s="27">
        <f t="shared" si="5424"/>
        <v>87626.5</v>
      </c>
      <c r="AJ2373" s="27">
        <f t="shared" ref="AJ2373:AJ2375" si="5478">AJ2374</f>
        <v>0</v>
      </c>
      <c r="AK2373" s="27">
        <f t="shared" ref="AK2373:AK2375" si="5479">AK2374</f>
        <v>0</v>
      </c>
      <c r="AL2373" s="27">
        <f t="shared" ref="AL2373:AL2375" si="5480">AL2374</f>
        <v>-1103.97</v>
      </c>
      <c r="AM2373" s="27">
        <f t="shared" ref="AM2373:AM2375" si="5481">AM2374</f>
        <v>0</v>
      </c>
      <c r="AN2373" s="27">
        <f t="shared" ref="AN2373:AN2375" si="5482">AN2374</f>
        <v>0</v>
      </c>
      <c r="AO2373" s="27">
        <f t="shared" ref="AO2373:AO2375" si="5483">AO2374</f>
        <v>0</v>
      </c>
      <c r="AP2373" s="27">
        <f t="shared" ref="AP2373:AP2375" si="5484">AP2374</f>
        <v>0</v>
      </c>
      <c r="AQ2373" s="27">
        <f t="shared" ref="AQ2373:AQ2375" si="5485">AQ2374</f>
        <v>0</v>
      </c>
      <c r="AR2373" s="27">
        <f t="shared" ref="AR2373:AR2375" si="5486">AR2374</f>
        <v>0</v>
      </c>
      <c r="AS2373" s="27">
        <f t="shared" si="5416"/>
        <v>100349.83</v>
      </c>
      <c r="AT2373" s="27">
        <f t="shared" si="5417"/>
        <v>98369.599999999991</v>
      </c>
      <c r="AU2373" s="27">
        <f t="shared" si="5418"/>
        <v>87626.5</v>
      </c>
      <c r="AV2373" s="27">
        <f t="shared" ref="AV2373:AV2375" si="5487">AV2374</f>
        <v>0</v>
      </c>
      <c r="AW2373" s="28"/>
      <c r="AX2373" s="28"/>
      <c r="AY2373" s="24"/>
      <c r="AZ2373" s="24"/>
      <c r="BA2373" s="24"/>
      <c r="BB2373" s="24"/>
      <c r="BC2373" s="24"/>
      <c r="BD2373" s="24"/>
      <c r="BE2373" s="24"/>
    </row>
    <row r="2374">
      <c r="A2374" s="29" t="s">
        <v>995</v>
      </c>
      <c r="B2374" s="29" t="s">
        <v>63</v>
      </c>
      <c r="C2374" s="29" t="s">
        <v>255</v>
      </c>
      <c r="D2374" s="29" t="s">
        <v>229</v>
      </c>
      <c r="E2374" s="36"/>
      <c r="F2374" s="30" t="s">
        <v>230</v>
      </c>
      <c r="G2374" s="31">
        <f t="shared" si="5458"/>
        <v>104953.8</v>
      </c>
      <c r="H2374" s="31">
        <f t="shared" si="5459"/>
        <v>98369.599999999991</v>
      </c>
      <c r="I2374" s="31">
        <f t="shared" si="5460"/>
        <v>87626.5</v>
      </c>
      <c r="J2374" s="31">
        <f t="shared" si="5461"/>
        <v>0</v>
      </c>
      <c r="K2374" s="31">
        <f t="shared" si="5462"/>
        <v>0</v>
      </c>
      <c r="L2374" s="31">
        <f t="shared" si="5463"/>
        <v>0</v>
      </c>
      <c r="M2374" s="31">
        <f t="shared" si="5425"/>
        <v>104953.8</v>
      </c>
      <c r="N2374" s="31">
        <f t="shared" si="5426"/>
        <v>98369.599999999991</v>
      </c>
      <c r="O2374" s="31">
        <f t="shared" si="5427"/>
        <v>87626.5</v>
      </c>
      <c r="P2374" s="31">
        <f t="shared" si="5464"/>
        <v>0</v>
      </c>
      <c r="Q2374" s="31">
        <f t="shared" si="5465"/>
        <v>0</v>
      </c>
      <c r="R2374" s="31">
        <f t="shared" si="5466"/>
        <v>-3500</v>
      </c>
      <c r="S2374" s="31">
        <f t="shared" si="5467"/>
        <v>0</v>
      </c>
      <c r="T2374" s="31">
        <f t="shared" si="5468"/>
        <v>0</v>
      </c>
      <c r="U2374" s="31">
        <f t="shared" si="5469"/>
        <v>0</v>
      </c>
      <c r="V2374" s="31">
        <f t="shared" si="5470"/>
        <v>0</v>
      </c>
      <c r="W2374" s="31">
        <f t="shared" si="5471"/>
        <v>0</v>
      </c>
      <c r="X2374" s="31">
        <f t="shared" si="5472"/>
        <v>0</v>
      </c>
      <c r="Y2374" s="31">
        <f t="shared" si="5473"/>
        <v>0</v>
      </c>
      <c r="Z2374" s="31">
        <f t="shared" si="5474"/>
        <v>0</v>
      </c>
      <c r="AA2374" s="31">
        <f t="shared" si="5475"/>
        <v>0</v>
      </c>
      <c r="AB2374" s="31">
        <f t="shared" si="5476"/>
        <v>0</v>
      </c>
      <c r="AC2374" s="31">
        <f t="shared" si="5419"/>
        <v>101453.8</v>
      </c>
      <c r="AD2374" s="31">
        <f t="shared" si="5420"/>
        <v>98369.599999999991</v>
      </c>
      <c r="AE2374" s="31">
        <f t="shared" si="5421"/>
        <v>87626.5</v>
      </c>
      <c r="AF2374" s="31">
        <f t="shared" si="5477"/>
        <v>0</v>
      </c>
      <c r="AG2374" s="31">
        <f t="shared" si="5422"/>
        <v>101453.8</v>
      </c>
      <c r="AH2374" s="31">
        <f t="shared" si="5423"/>
        <v>98369.599999999991</v>
      </c>
      <c r="AI2374" s="31">
        <f t="shared" si="5424"/>
        <v>87626.5</v>
      </c>
      <c r="AJ2374" s="31">
        <f t="shared" si="5478"/>
        <v>0</v>
      </c>
      <c r="AK2374" s="31">
        <f t="shared" si="5479"/>
        <v>0</v>
      </c>
      <c r="AL2374" s="31">
        <f t="shared" si="5480"/>
        <v>-1103.97</v>
      </c>
      <c r="AM2374" s="31">
        <f t="shared" si="5481"/>
        <v>0</v>
      </c>
      <c r="AN2374" s="31">
        <f t="shared" si="5482"/>
        <v>0</v>
      </c>
      <c r="AO2374" s="31">
        <f t="shared" si="5483"/>
        <v>0</v>
      </c>
      <c r="AP2374" s="31">
        <f t="shared" si="5484"/>
        <v>0</v>
      </c>
      <c r="AQ2374" s="31">
        <f t="shared" si="5485"/>
        <v>0</v>
      </c>
      <c r="AR2374" s="31">
        <f t="shared" si="5486"/>
        <v>0</v>
      </c>
      <c r="AS2374" s="31">
        <f t="shared" si="5416"/>
        <v>100349.83</v>
      </c>
      <c r="AT2374" s="31">
        <f t="shared" si="5417"/>
        <v>98369.599999999991</v>
      </c>
      <c r="AU2374" s="31">
        <f t="shared" si="5418"/>
        <v>87626.5</v>
      </c>
      <c r="AV2374" s="31">
        <f t="shared" si="5487"/>
        <v>0</v>
      </c>
      <c r="AW2374" s="32"/>
      <c r="AX2374" s="32"/>
      <c r="AY2374" s="1"/>
      <c r="AZ2374" s="1"/>
      <c r="BA2374" s="1"/>
      <c r="BB2374" s="1"/>
      <c r="BC2374" s="1"/>
      <c r="BD2374" s="1"/>
      <c r="BE2374" s="1"/>
    </row>
    <row r="2375" hidden="1">
      <c r="A2375" s="29" t="s">
        <v>995</v>
      </c>
      <c r="B2375" s="29" t="s">
        <v>63</v>
      </c>
      <c r="C2375" s="29" t="s">
        <v>255</v>
      </c>
      <c r="D2375" s="29" t="s">
        <v>231</v>
      </c>
      <c r="E2375" s="36"/>
      <c r="F2375" s="30" t="s">
        <v>34</v>
      </c>
      <c r="G2375" s="31">
        <f t="shared" si="5458"/>
        <v>104953.8</v>
      </c>
      <c r="H2375" s="31">
        <f t="shared" si="5459"/>
        <v>98369.599999999991</v>
      </c>
      <c r="I2375" s="31">
        <f t="shared" si="5460"/>
        <v>87626.5</v>
      </c>
      <c r="J2375" s="31">
        <f t="shared" si="5461"/>
        <v>0</v>
      </c>
      <c r="K2375" s="31">
        <f t="shared" si="5462"/>
        <v>0</v>
      </c>
      <c r="L2375" s="31">
        <f t="shared" si="5463"/>
        <v>0</v>
      </c>
      <c r="M2375" s="31">
        <f t="shared" si="5425"/>
        <v>104953.8</v>
      </c>
      <c r="N2375" s="31">
        <f t="shared" si="5426"/>
        <v>98369.599999999991</v>
      </c>
      <c r="O2375" s="31">
        <f t="shared" si="5427"/>
        <v>87626.5</v>
      </c>
      <c r="P2375" s="31">
        <f t="shared" si="5464"/>
        <v>0</v>
      </c>
      <c r="Q2375" s="31">
        <f t="shared" si="5465"/>
        <v>0</v>
      </c>
      <c r="R2375" s="31">
        <f t="shared" si="5466"/>
        <v>-3500</v>
      </c>
      <c r="S2375" s="31">
        <f t="shared" si="5467"/>
        <v>0</v>
      </c>
      <c r="T2375" s="31">
        <f t="shared" si="5468"/>
        <v>0</v>
      </c>
      <c r="U2375" s="31">
        <f t="shared" si="5469"/>
        <v>0</v>
      </c>
      <c r="V2375" s="31">
        <f t="shared" si="5470"/>
        <v>0</v>
      </c>
      <c r="W2375" s="31">
        <f t="shared" si="5471"/>
        <v>0</v>
      </c>
      <c r="X2375" s="31">
        <f t="shared" si="5472"/>
        <v>0</v>
      </c>
      <c r="Y2375" s="31">
        <f t="shared" si="5473"/>
        <v>0</v>
      </c>
      <c r="Z2375" s="31">
        <f t="shared" si="5474"/>
        <v>0</v>
      </c>
      <c r="AA2375" s="31">
        <f t="shared" si="5475"/>
        <v>0</v>
      </c>
      <c r="AB2375" s="31">
        <f t="shared" si="5476"/>
        <v>0</v>
      </c>
      <c r="AC2375" s="31">
        <f t="shared" si="5419"/>
        <v>101453.8</v>
      </c>
      <c r="AD2375" s="31">
        <f t="shared" si="5420"/>
        <v>98369.599999999991</v>
      </c>
      <c r="AE2375" s="31">
        <f t="shared" si="5421"/>
        <v>87626.5</v>
      </c>
      <c r="AF2375" s="31">
        <f t="shared" si="5477"/>
        <v>0</v>
      </c>
      <c r="AG2375" s="31">
        <f t="shared" si="5422"/>
        <v>101453.8</v>
      </c>
      <c r="AH2375" s="31">
        <f t="shared" si="5423"/>
        <v>98369.599999999991</v>
      </c>
      <c r="AI2375" s="31">
        <f t="shared" si="5424"/>
        <v>87626.5</v>
      </c>
      <c r="AJ2375" s="31">
        <f t="shared" si="5478"/>
        <v>0</v>
      </c>
      <c r="AK2375" s="31">
        <f t="shared" si="5479"/>
        <v>0</v>
      </c>
      <c r="AL2375" s="31">
        <f t="shared" si="5480"/>
        <v>-1103.97</v>
      </c>
      <c r="AM2375" s="31">
        <f t="shared" si="5481"/>
        <v>0</v>
      </c>
      <c r="AN2375" s="31">
        <f t="shared" si="5482"/>
        <v>0</v>
      </c>
      <c r="AO2375" s="31">
        <f t="shared" si="5483"/>
        <v>0</v>
      </c>
      <c r="AP2375" s="31">
        <f t="shared" si="5484"/>
        <v>0</v>
      </c>
      <c r="AQ2375" s="31">
        <f t="shared" si="5485"/>
        <v>0</v>
      </c>
      <c r="AR2375" s="31">
        <f t="shared" si="5486"/>
        <v>0</v>
      </c>
      <c r="AS2375" s="31">
        <f t="shared" si="5416"/>
        <v>100349.83</v>
      </c>
      <c r="AT2375" s="31">
        <f t="shared" si="5417"/>
        <v>98369.599999999991</v>
      </c>
      <c r="AU2375" s="31">
        <f t="shared" si="5418"/>
        <v>87626.5</v>
      </c>
      <c r="AV2375" s="31">
        <f t="shared" si="5487"/>
        <v>0</v>
      </c>
      <c r="AW2375" s="32">
        <v>0</v>
      </c>
      <c r="AX2375" s="32"/>
      <c r="AY2375" s="1" t="s">
        <v>152</v>
      </c>
      <c r="AZ2375" s="1"/>
      <c r="BA2375" s="1"/>
      <c r="BB2375" s="1"/>
      <c r="BC2375" s="1"/>
      <c r="BD2375" s="1"/>
      <c r="BE2375" s="1"/>
    </row>
    <row r="2376" ht="94.5">
      <c r="A2376" s="29" t="s">
        <v>995</v>
      </c>
      <c r="B2376" s="29" t="s">
        <v>63</v>
      </c>
      <c r="C2376" s="29" t="s">
        <v>255</v>
      </c>
      <c r="D2376" s="29" t="s">
        <v>452</v>
      </c>
      <c r="E2376" s="36"/>
      <c r="F2376" s="30" t="s">
        <v>453</v>
      </c>
      <c r="G2376" s="31">
        <f>G2377+G2381</f>
        <v>104953.8</v>
      </c>
      <c r="H2376" s="31">
        <f>H2377+H2381</f>
        <v>98369.599999999991</v>
      </c>
      <c r="I2376" s="31">
        <f>I2377+I2381</f>
        <v>87626.5</v>
      </c>
      <c r="J2376" s="31">
        <f>J2377+J2381</f>
        <v>0</v>
      </c>
      <c r="K2376" s="31">
        <f>K2377+K2381</f>
        <v>0</v>
      </c>
      <c r="L2376" s="31">
        <f>L2377+L2381</f>
        <v>0</v>
      </c>
      <c r="M2376" s="31">
        <f t="shared" si="5425"/>
        <v>104953.8</v>
      </c>
      <c r="N2376" s="31">
        <f t="shared" si="5426"/>
        <v>98369.599999999991</v>
      </c>
      <c r="O2376" s="31">
        <f t="shared" si="5427"/>
        <v>87626.5</v>
      </c>
      <c r="P2376" s="31">
        <f>P2377+P2381</f>
        <v>0</v>
      </c>
      <c r="Q2376" s="31">
        <f>Q2377+Q2381</f>
        <v>0</v>
      </c>
      <c r="R2376" s="31">
        <f>R2377+R2381</f>
        <v>-3500</v>
      </c>
      <c r="S2376" s="31">
        <f>S2377+S2381</f>
        <v>0</v>
      </c>
      <c r="T2376" s="31">
        <f>T2377+T2381</f>
        <v>0</v>
      </c>
      <c r="U2376" s="31">
        <f>U2377+U2381</f>
        <v>0</v>
      </c>
      <c r="V2376" s="31">
        <f>V2377+V2381</f>
        <v>0</v>
      </c>
      <c r="W2376" s="31">
        <f>W2377+W2381</f>
        <v>0</v>
      </c>
      <c r="X2376" s="31">
        <f>X2377+X2381</f>
        <v>0</v>
      </c>
      <c r="Y2376" s="31">
        <f>Y2377+Y2381</f>
        <v>0</v>
      </c>
      <c r="Z2376" s="31">
        <f>Z2377+Z2381</f>
        <v>0</v>
      </c>
      <c r="AA2376" s="31">
        <f>AA2377+AA2381</f>
        <v>0</v>
      </c>
      <c r="AB2376" s="31">
        <f>AB2377+AB2381</f>
        <v>0</v>
      </c>
      <c r="AC2376" s="31">
        <f t="shared" si="5419"/>
        <v>101453.8</v>
      </c>
      <c r="AD2376" s="31">
        <f t="shared" si="5420"/>
        <v>98369.599999999991</v>
      </c>
      <c r="AE2376" s="31">
        <f t="shared" si="5421"/>
        <v>87626.5</v>
      </c>
      <c r="AF2376" s="31">
        <f>AF2377+AF2381</f>
        <v>0</v>
      </c>
      <c r="AG2376" s="31">
        <f t="shared" si="5422"/>
        <v>101453.8</v>
      </c>
      <c r="AH2376" s="31">
        <f t="shared" si="5423"/>
        <v>98369.599999999991</v>
      </c>
      <c r="AI2376" s="31">
        <f t="shared" si="5424"/>
        <v>87626.5</v>
      </c>
      <c r="AJ2376" s="31">
        <f>AJ2377+AJ2381</f>
        <v>0</v>
      </c>
      <c r="AK2376" s="31">
        <f>AK2377+AK2381</f>
        <v>0</v>
      </c>
      <c r="AL2376" s="31">
        <f>AL2377+AL2381</f>
        <v>-1103.97</v>
      </c>
      <c r="AM2376" s="31">
        <f>AM2377+AM2381</f>
        <v>0</v>
      </c>
      <c r="AN2376" s="31">
        <f>AN2377+AN2381</f>
        <v>0</v>
      </c>
      <c r="AO2376" s="31">
        <f>AO2377+AO2381</f>
        <v>0</v>
      </c>
      <c r="AP2376" s="31">
        <f>AP2377+AP2381</f>
        <v>0</v>
      </c>
      <c r="AQ2376" s="31">
        <f>AQ2377+AQ2381</f>
        <v>0</v>
      </c>
      <c r="AR2376" s="31">
        <f>AR2377+AR2381</f>
        <v>0</v>
      </c>
      <c r="AS2376" s="31">
        <f t="shared" si="5416"/>
        <v>100349.83</v>
      </c>
      <c r="AT2376" s="31">
        <f t="shared" si="5417"/>
        <v>98369.599999999991</v>
      </c>
      <c r="AU2376" s="31">
        <f t="shared" si="5418"/>
        <v>87626.5</v>
      </c>
      <c r="AV2376" s="31">
        <f>AV2377+AV2381</f>
        <v>0</v>
      </c>
      <c r="AW2376" s="32"/>
      <c r="AX2376" s="32"/>
      <c r="AY2376" s="1"/>
      <c r="AZ2376" s="1"/>
      <c r="BA2376" s="1"/>
      <c r="BB2376" s="1"/>
      <c r="BC2376" s="1"/>
      <c r="BD2376" s="1"/>
      <c r="BE2376" s="1"/>
    </row>
    <row r="2377" ht="47.25">
      <c r="A2377" s="29" t="s">
        <v>995</v>
      </c>
      <c r="B2377" s="29" t="s">
        <v>63</v>
      </c>
      <c r="C2377" s="29" t="s">
        <v>255</v>
      </c>
      <c r="D2377" s="29" t="s">
        <v>1000</v>
      </c>
      <c r="E2377" s="36"/>
      <c r="F2377" s="30" t="s">
        <v>54</v>
      </c>
      <c r="G2377" s="31">
        <f>G2378+G2379+G2380</f>
        <v>85444.300000000003</v>
      </c>
      <c r="H2377" s="31">
        <f>H2378+H2379+H2380</f>
        <v>84565.199999999997</v>
      </c>
      <c r="I2377" s="31">
        <f>I2378+I2379+I2380</f>
        <v>84565.199999999997</v>
      </c>
      <c r="J2377" s="31">
        <f>J2378+J2379+J2380</f>
        <v>0</v>
      </c>
      <c r="K2377" s="31">
        <f>K2378+K2379+K2380</f>
        <v>0</v>
      </c>
      <c r="L2377" s="31">
        <f>L2378+L2379+L2380</f>
        <v>0</v>
      </c>
      <c r="M2377" s="31">
        <f t="shared" si="5425"/>
        <v>85444.300000000003</v>
      </c>
      <c r="N2377" s="31">
        <f t="shared" si="5426"/>
        <v>84565.199999999997</v>
      </c>
      <c r="O2377" s="31">
        <f t="shared" si="5427"/>
        <v>84565.199999999997</v>
      </c>
      <c r="P2377" s="31">
        <f>P2378+P2379+P2380</f>
        <v>0</v>
      </c>
      <c r="Q2377" s="31">
        <f>Q2378+Q2379+Q2380</f>
        <v>0</v>
      </c>
      <c r="R2377" s="31">
        <f>R2378+R2379+R2380</f>
        <v>-3000</v>
      </c>
      <c r="S2377" s="31">
        <f>S2378+S2379+S2380</f>
        <v>0</v>
      </c>
      <c r="T2377" s="31">
        <f>T2378+T2379+T2380</f>
        <v>0</v>
      </c>
      <c r="U2377" s="31">
        <f>U2378+U2379+U2380</f>
        <v>0</v>
      </c>
      <c r="V2377" s="31">
        <f>V2378+V2379+V2380</f>
        <v>0</v>
      </c>
      <c r="W2377" s="31">
        <f>W2378+W2379+W2380</f>
        <v>0</v>
      </c>
      <c r="X2377" s="31">
        <f>X2378+X2379+X2380</f>
        <v>0</v>
      </c>
      <c r="Y2377" s="31">
        <f>Y2378+Y2379+Y2380</f>
        <v>0</v>
      </c>
      <c r="Z2377" s="31">
        <f>Z2378+Z2379+Z2380</f>
        <v>0</v>
      </c>
      <c r="AA2377" s="31">
        <f>AA2378+AA2379+AA2380</f>
        <v>0</v>
      </c>
      <c r="AB2377" s="31">
        <f>AB2378+AB2379+AB2380</f>
        <v>0</v>
      </c>
      <c r="AC2377" s="31">
        <f t="shared" si="5419"/>
        <v>82444.300000000003</v>
      </c>
      <c r="AD2377" s="31">
        <f t="shared" si="5420"/>
        <v>84565.199999999997</v>
      </c>
      <c r="AE2377" s="31">
        <f t="shared" si="5421"/>
        <v>84565.199999999997</v>
      </c>
      <c r="AF2377" s="31">
        <f>AF2378+AF2379+AF2380</f>
        <v>0</v>
      </c>
      <c r="AG2377" s="31">
        <f t="shared" si="5422"/>
        <v>82444.300000000003</v>
      </c>
      <c r="AH2377" s="31">
        <f t="shared" si="5423"/>
        <v>84565.199999999997</v>
      </c>
      <c r="AI2377" s="31">
        <f t="shared" si="5424"/>
        <v>84565.199999999997</v>
      </c>
      <c r="AJ2377" s="31">
        <f>AJ2378+AJ2379+AJ2380</f>
        <v>0</v>
      </c>
      <c r="AK2377" s="31">
        <f>AK2378+AK2379+AK2380</f>
        <v>0</v>
      </c>
      <c r="AL2377" s="31">
        <f>AL2378+AL2379+AL2380</f>
        <v>-1060.5</v>
      </c>
      <c r="AM2377" s="31">
        <f>AM2378+AM2379+AM2380</f>
        <v>0</v>
      </c>
      <c r="AN2377" s="31">
        <f>AN2378+AN2379+AN2380</f>
        <v>0</v>
      </c>
      <c r="AO2377" s="31">
        <f>AO2378+AO2379+AO2380</f>
        <v>0</v>
      </c>
      <c r="AP2377" s="31">
        <f>AP2378+AP2379+AP2380</f>
        <v>0</v>
      </c>
      <c r="AQ2377" s="31">
        <f>AQ2378+AQ2379+AQ2380</f>
        <v>0</v>
      </c>
      <c r="AR2377" s="31">
        <f>AR2378+AR2379+AR2380</f>
        <v>0</v>
      </c>
      <c r="AS2377" s="31">
        <f t="shared" si="5416"/>
        <v>81383.800000000003</v>
      </c>
      <c r="AT2377" s="31">
        <f t="shared" si="5417"/>
        <v>84565.199999999997</v>
      </c>
      <c r="AU2377" s="31">
        <f t="shared" si="5418"/>
        <v>84565.199999999997</v>
      </c>
      <c r="AV2377" s="31">
        <f>AV2378+AV2379+AV2380</f>
        <v>0</v>
      </c>
      <c r="AW2377" s="32"/>
      <c r="AX2377" s="32"/>
      <c r="AY2377" s="1"/>
      <c r="AZ2377" s="1"/>
      <c r="BA2377" s="1"/>
      <c r="BB2377" s="1"/>
      <c r="BC2377" s="1"/>
      <c r="BD2377" s="1"/>
      <c r="BE2377" s="1"/>
    </row>
    <row r="2378" ht="78.75">
      <c r="A2378" s="29" t="s">
        <v>995</v>
      </c>
      <c r="B2378" s="29" t="s">
        <v>63</v>
      </c>
      <c r="C2378" s="29" t="s">
        <v>255</v>
      </c>
      <c r="D2378" s="29" t="s">
        <v>1000</v>
      </c>
      <c r="E2378" s="29" t="s">
        <v>51</v>
      </c>
      <c r="F2378" s="30" t="s">
        <v>52</v>
      </c>
      <c r="G2378" s="31">
        <v>75258</v>
      </c>
      <c r="H2378" s="31">
        <v>77378.899999999994</v>
      </c>
      <c r="I2378" s="31">
        <v>77378.899999999994</v>
      </c>
      <c r="J2378" s="31"/>
      <c r="K2378" s="31"/>
      <c r="L2378" s="31"/>
      <c r="M2378" s="31">
        <f t="shared" si="5425"/>
        <v>75258</v>
      </c>
      <c r="N2378" s="31">
        <f t="shared" si="5426"/>
        <v>77378.899999999994</v>
      </c>
      <c r="O2378" s="31">
        <f t="shared" si="5427"/>
        <v>77378.899999999994</v>
      </c>
      <c r="P2378" s="31"/>
      <c r="Q2378" s="31"/>
      <c r="R2378" s="31"/>
      <c r="S2378" s="31"/>
      <c r="T2378" s="31"/>
      <c r="U2378" s="31"/>
      <c r="V2378" s="31"/>
      <c r="W2378" s="31"/>
      <c r="X2378" s="31"/>
      <c r="Y2378" s="31"/>
      <c r="Z2378" s="31"/>
      <c r="AA2378" s="31"/>
      <c r="AB2378" s="31"/>
      <c r="AC2378" s="31">
        <f t="shared" si="5419"/>
        <v>75258</v>
      </c>
      <c r="AD2378" s="31">
        <f t="shared" si="5420"/>
        <v>77378.899999999994</v>
      </c>
      <c r="AE2378" s="31">
        <f t="shared" si="5421"/>
        <v>77378.899999999994</v>
      </c>
      <c r="AF2378" s="31"/>
      <c r="AG2378" s="31">
        <f t="shared" si="5422"/>
        <v>75258</v>
      </c>
      <c r="AH2378" s="31">
        <f t="shared" si="5423"/>
        <v>77378.899999999994</v>
      </c>
      <c r="AI2378" s="31">
        <f t="shared" si="5424"/>
        <v>77378.899999999994</v>
      </c>
      <c r="AJ2378" s="31"/>
      <c r="AK2378" s="31"/>
      <c r="AL2378" s="31">
        <v>-1060.5</v>
      </c>
      <c r="AM2378" s="31"/>
      <c r="AN2378" s="31"/>
      <c r="AO2378" s="31"/>
      <c r="AP2378" s="31"/>
      <c r="AQ2378" s="31"/>
      <c r="AR2378" s="31"/>
      <c r="AS2378" s="31">
        <f t="shared" si="5416"/>
        <v>74197.5</v>
      </c>
      <c r="AT2378" s="31">
        <f t="shared" si="5417"/>
        <v>77378.899999999994</v>
      </c>
      <c r="AU2378" s="31">
        <f t="shared" si="5418"/>
        <v>77378.899999999994</v>
      </c>
      <c r="AV2378" s="31"/>
      <c r="AW2378" s="32"/>
      <c r="AX2378" s="32"/>
      <c r="AY2378" s="1"/>
      <c r="AZ2378" s="1"/>
      <c r="BA2378" s="1"/>
      <c r="BB2378" s="1"/>
      <c r="BC2378" s="1"/>
      <c r="BD2378" s="1"/>
      <c r="BE2378" s="1"/>
    </row>
    <row r="2379" ht="31.5">
      <c r="A2379" s="29" t="s">
        <v>995</v>
      </c>
      <c r="B2379" s="29" t="s">
        <v>63</v>
      </c>
      <c r="C2379" s="29" t="s">
        <v>255</v>
      </c>
      <c r="D2379" s="29" t="s">
        <v>1000</v>
      </c>
      <c r="E2379" s="29" t="s">
        <v>39</v>
      </c>
      <c r="F2379" s="30" t="s">
        <v>40</v>
      </c>
      <c r="G2379" s="31">
        <v>10153.1</v>
      </c>
      <c r="H2379" s="31">
        <v>7153.1000000000004</v>
      </c>
      <c r="I2379" s="31">
        <v>7153.1000000000004</v>
      </c>
      <c r="J2379" s="31"/>
      <c r="K2379" s="31"/>
      <c r="L2379" s="31"/>
      <c r="M2379" s="31">
        <f t="shared" si="5425"/>
        <v>10153.1</v>
      </c>
      <c r="N2379" s="31">
        <f t="shared" si="5426"/>
        <v>7153.1000000000004</v>
      </c>
      <c r="O2379" s="31">
        <f t="shared" si="5427"/>
        <v>7153.1000000000004</v>
      </c>
      <c r="P2379" s="31"/>
      <c r="Q2379" s="31"/>
      <c r="R2379" s="31">
        <v>-3000</v>
      </c>
      <c r="S2379" s="31"/>
      <c r="T2379" s="31"/>
      <c r="U2379" s="31"/>
      <c r="V2379" s="31"/>
      <c r="W2379" s="31"/>
      <c r="X2379" s="31"/>
      <c r="Y2379" s="31"/>
      <c r="Z2379" s="31"/>
      <c r="AA2379" s="31"/>
      <c r="AB2379" s="31"/>
      <c r="AC2379" s="31">
        <f t="shared" si="5419"/>
        <v>7153.1000000000004</v>
      </c>
      <c r="AD2379" s="31">
        <f t="shared" si="5420"/>
        <v>7153.1000000000004</v>
      </c>
      <c r="AE2379" s="31">
        <f t="shared" si="5421"/>
        <v>7153.1000000000004</v>
      </c>
      <c r="AF2379" s="31"/>
      <c r="AG2379" s="31">
        <f t="shared" si="5422"/>
        <v>7153.1000000000004</v>
      </c>
      <c r="AH2379" s="31">
        <f t="shared" si="5423"/>
        <v>7153.1000000000004</v>
      </c>
      <c r="AI2379" s="31">
        <f t="shared" si="5424"/>
        <v>7153.1000000000004</v>
      </c>
      <c r="AJ2379" s="31"/>
      <c r="AK2379" s="31"/>
      <c r="AL2379" s="31"/>
      <c r="AM2379" s="31"/>
      <c r="AN2379" s="31"/>
      <c r="AO2379" s="31"/>
      <c r="AP2379" s="31"/>
      <c r="AQ2379" s="31"/>
      <c r="AR2379" s="31"/>
      <c r="AS2379" s="31">
        <f t="shared" si="5416"/>
        <v>7153.1000000000004</v>
      </c>
      <c r="AT2379" s="31">
        <f t="shared" si="5417"/>
        <v>7153.1000000000004</v>
      </c>
      <c r="AU2379" s="31">
        <f t="shared" si="5418"/>
        <v>7153.1000000000004</v>
      </c>
      <c r="AV2379" s="31"/>
      <c r="AW2379" s="32"/>
      <c r="AX2379" s="32"/>
      <c r="AY2379" s="1"/>
      <c r="AZ2379" s="1"/>
      <c r="BA2379" s="1"/>
      <c r="BB2379" s="1"/>
      <c r="BC2379" s="1"/>
      <c r="BD2379" s="1"/>
      <c r="BE2379" s="1"/>
    </row>
    <row r="2380">
      <c r="A2380" s="29" t="s">
        <v>995</v>
      </c>
      <c r="B2380" s="29" t="s">
        <v>63</v>
      </c>
      <c r="C2380" s="29" t="s">
        <v>255</v>
      </c>
      <c r="D2380" s="29" t="s">
        <v>1000</v>
      </c>
      <c r="E2380" s="29" t="s">
        <v>41</v>
      </c>
      <c r="F2380" s="30" t="s">
        <v>42</v>
      </c>
      <c r="G2380" s="31">
        <v>33.200000000000003</v>
      </c>
      <c r="H2380" s="31">
        <v>33.200000000000003</v>
      </c>
      <c r="I2380" s="31">
        <v>33.200000000000003</v>
      </c>
      <c r="J2380" s="31"/>
      <c r="K2380" s="31"/>
      <c r="L2380" s="31"/>
      <c r="M2380" s="31">
        <f t="shared" si="5425"/>
        <v>33.200000000000003</v>
      </c>
      <c r="N2380" s="31">
        <f t="shared" si="5426"/>
        <v>33.200000000000003</v>
      </c>
      <c r="O2380" s="31">
        <f t="shared" si="5427"/>
        <v>33.200000000000003</v>
      </c>
      <c r="P2380" s="31"/>
      <c r="Q2380" s="31"/>
      <c r="R2380" s="31"/>
      <c r="S2380" s="31"/>
      <c r="T2380" s="31"/>
      <c r="U2380" s="31"/>
      <c r="V2380" s="31"/>
      <c r="W2380" s="31"/>
      <c r="X2380" s="31"/>
      <c r="Y2380" s="31"/>
      <c r="Z2380" s="31"/>
      <c r="AA2380" s="31"/>
      <c r="AB2380" s="31"/>
      <c r="AC2380" s="31">
        <f t="shared" si="5419"/>
        <v>33.200000000000003</v>
      </c>
      <c r="AD2380" s="31">
        <f t="shared" si="5420"/>
        <v>33.200000000000003</v>
      </c>
      <c r="AE2380" s="31">
        <f t="shared" si="5421"/>
        <v>33.200000000000003</v>
      </c>
      <c r="AF2380" s="31"/>
      <c r="AG2380" s="31">
        <f t="shared" si="5422"/>
        <v>33.200000000000003</v>
      </c>
      <c r="AH2380" s="31">
        <f t="shared" si="5423"/>
        <v>33.200000000000003</v>
      </c>
      <c r="AI2380" s="31">
        <f t="shared" si="5424"/>
        <v>33.200000000000003</v>
      </c>
      <c r="AJ2380" s="31"/>
      <c r="AK2380" s="31"/>
      <c r="AL2380" s="31"/>
      <c r="AM2380" s="31"/>
      <c r="AN2380" s="31"/>
      <c r="AO2380" s="31"/>
      <c r="AP2380" s="31"/>
      <c r="AQ2380" s="31"/>
      <c r="AR2380" s="31"/>
      <c r="AS2380" s="31">
        <f t="shared" si="5416"/>
        <v>33.200000000000003</v>
      </c>
      <c r="AT2380" s="31">
        <f t="shared" si="5417"/>
        <v>33.200000000000003</v>
      </c>
      <c r="AU2380" s="31">
        <f t="shared" si="5418"/>
        <v>33.200000000000003</v>
      </c>
      <c r="AV2380" s="31"/>
      <c r="AW2380" s="32"/>
      <c r="AX2380" s="32"/>
      <c r="AY2380" s="1"/>
      <c r="AZ2380" s="1"/>
      <c r="BA2380" s="1"/>
      <c r="BB2380" s="1"/>
      <c r="BC2380" s="1"/>
      <c r="BD2380" s="1"/>
      <c r="BE2380" s="1"/>
    </row>
    <row r="2381" ht="63">
      <c r="A2381" s="29" t="s">
        <v>995</v>
      </c>
      <c r="B2381" s="29" t="s">
        <v>63</v>
      </c>
      <c r="C2381" s="29" t="s">
        <v>255</v>
      </c>
      <c r="D2381" s="29" t="s">
        <v>1001</v>
      </c>
      <c r="E2381" s="36"/>
      <c r="F2381" s="30" t="s">
        <v>1002</v>
      </c>
      <c r="G2381" s="31">
        <f>G2382</f>
        <v>19509.5</v>
      </c>
      <c r="H2381" s="31">
        <f>H2382</f>
        <v>13804.4</v>
      </c>
      <c r="I2381" s="31">
        <f>I2382</f>
        <v>3061.3000000000002</v>
      </c>
      <c r="J2381" s="31">
        <f>J2382</f>
        <v>0</v>
      </c>
      <c r="K2381" s="31">
        <f>K2382</f>
        <v>0</v>
      </c>
      <c r="L2381" s="31">
        <f>L2382</f>
        <v>0</v>
      </c>
      <c r="M2381" s="31">
        <f t="shared" si="5425"/>
        <v>19509.5</v>
      </c>
      <c r="N2381" s="31">
        <f t="shared" si="5426"/>
        <v>13804.4</v>
      </c>
      <c r="O2381" s="31">
        <f t="shared" si="5427"/>
        <v>3061.3000000000002</v>
      </c>
      <c r="P2381" s="31">
        <f>P2382</f>
        <v>0</v>
      </c>
      <c r="Q2381" s="31">
        <f>Q2382</f>
        <v>0</v>
      </c>
      <c r="R2381" s="31">
        <f>R2382</f>
        <v>-500</v>
      </c>
      <c r="S2381" s="31">
        <f>S2382</f>
        <v>0</v>
      </c>
      <c r="T2381" s="31">
        <f>T2382</f>
        <v>0</v>
      </c>
      <c r="U2381" s="31">
        <f>U2382</f>
        <v>0</v>
      </c>
      <c r="V2381" s="31">
        <f>V2382</f>
        <v>0</v>
      </c>
      <c r="W2381" s="31">
        <f>W2382</f>
        <v>0</v>
      </c>
      <c r="X2381" s="31">
        <f>X2382</f>
        <v>0</v>
      </c>
      <c r="Y2381" s="31">
        <f>Y2382</f>
        <v>0</v>
      </c>
      <c r="Z2381" s="31">
        <f>Z2382</f>
        <v>0</v>
      </c>
      <c r="AA2381" s="31">
        <f>AA2382</f>
        <v>0</v>
      </c>
      <c r="AB2381" s="31">
        <f>AB2382</f>
        <v>0</v>
      </c>
      <c r="AC2381" s="31">
        <f t="shared" si="5419"/>
        <v>19009.5</v>
      </c>
      <c r="AD2381" s="31">
        <f t="shared" si="5420"/>
        <v>13804.4</v>
      </c>
      <c r="AE2381" s="31">
        <f t="shared" si="5421"/>
        <v>3061.3000000000002</v>
      </c>
      <c r="AF2381" s="31">
        <f>AF2382</f>
        <v>0</v>
      </c>
      <c r="AG2381" s="31">
        <f t="shared" si="5422"/>
        <v>19009.5</v>
      </c>
      <c r="AH2381" s="31">
        <f t="shared" si="5423"/>
        <v>13804.4</v>
      </c>
      <c r="AI2381" s="31">
        <f t="shared" si="5424"/>
        <v>3061.3000000000002</v>
      </c>
      <c r="AJ2381" s="31">
        <f>AJ2382</f>
        <v>0</v>
      </c>
      <c r="AK2381" s="31">
        <f>AK2382</f>
        <v>0</v>
      </c>
      <c r="AL2381" s="31">
        <f>AL2382</f>
        <v>-43.469999999999999</v>
      </c>
      <c r="AM2381" s="31">
        <f>AM2382</f>
        <v>0</v>
      </c>
      <c r="AN2381" s="31">
        <f>AN2382</f>
        <v>0</v>
      </c>
      <c r="AO2381" s="31">
        <f>AO2382</f>
        <v>0</v>
      </c>
      <c r="AP2381" s="31">
        <f>AP2382</f>
        <v>0</v>
      </c>
      <c r="AQ2381" s="31">
        <f>AQ2382</f>
        <v>0</v>
      </c>
      <c r="AR2381" s="31">
        <f>AR2382</f>
        <v>0</v>
      </c>
      <c r="AS2381" s="31">
        <f t="shared" si="5416"/>
        <v>18966.029999999999</v>
      </c>
      <c r="AT2381" s="31">
        <f t="shared" si="5417"/>
        <v>13804.4</v>
      </c>
      <c r="AU2381" s="31">
        <f t="shared" si="5418"/>
        <v>3061.3000000000002</v>
      </c>
      <c r="AV2381" s="31">
        <f>AV2382</f>
        <v>0</v>
      </c>
      <c r="AW2381" s="32"/>
      <c r="AX2381" s="32"/>
      <c r="AY2381" s="1"/>
      <c r="AZ2381" s="1"/>
      <c r="BA2381" s="1"/>
      <c r="BB2381" s="1"/>
      <c r="BC2381" s="1"/>
      <c r="BD2381" s="1"/>
      <c r="BE2381" s="1"/>
    </row>
    <row r="2382" ht="31.5">
      <c r="A2382" s="29" t="s">
        <v>995</v>
      </c>
      <c r="B2382" s="29" t="s">
        <v>63</v>
      </c>
      <c r="C2382" s="29" t="s">
        <v>255</v>
      </c>
      <c r="D2382" s="29" t="s">
        <v>1001</v>
      </c>
      <c r="E2382" s="29" t="s">
        <v>39</v>
      </c>
      <c r="F2382" s="30" t="s">
        <v>40</v>
      </c>
      <c r="G2382" s="31">
        <v>19509.5</v>
      </c>
      <c r="H2382" s="31">
        <v>13804.4</v>
      </c>
      <c r="I2382" s="31">
        <v>3061.3000000000002</v>
      </c>
      <c r="J2382" s="31"/>
      <c r="K2382" s="31"/>
      <c r="L2382" s="31"/>
      <c r="M2382" s="31">
        <f t="shared" si="5425"/>
        <v>19509.5</v>
      </c>
      <c r="N2382" s="31">
        <f t="shared" si="5426"/>
        <v>13804.4</v>
      </c>
      <c r="O2382" s="31">
        <f t="shared" si="5427"/>
        <v>3061.3000000000002</v>
      </c>
      <c r="P2382" s="31"/>
      <c r="Q2382" s="31"/>
      <c r="R2382" s="31">
        <v>-500</v>
      </c>
      <c r="S2382" s="31"/>
      <c r="T2382" s="31"/>
      <c r="U2382" s="31"/>
      <c r="V2382" s="31"/>
      <c r="W2382" s="31"/>
      <c r="X2382" s="31"/>
      <c r="Y2382" s="31"/>
      <c r="Z2382" s="31"/>
      <c r="AA2382" s="31"/>
      <c r="AB2382" s="31"/>
      <c r="AC2382" s="31">
        <f t="shared" si="5419"/>
        <v>19009.5</v>
      </c>
      <c r="AD2382" s="31">
        <f t="shared" si="5420"/>
        <v>13804.4</v>
      </c>
      <c r="AE2382" s="31">
        <f t="shared" si="5421"/>
        <v>3061.3000000000002</v>
      </c>
      <c r="AF2382" s="31"/>
      <c r="AG2382" s="31">
        <f t="shared" si="5422"/>
        <v>19009.5</v>
      </c>
      <c r="AH2382" s="31">
        <f t="shared" si="5423"/>
        <v>13804.4</v>
      </c>
      <c r="AI2382" s="31">
        <f t="shared" si="5424"/>
        <v>3061.3000000000002</v>
      </c>
      <c r="AJ2382" s="31"/>
      <c r="AK2382" s="31"/>
      <c r="AL2382" s="31">
        <v>-43.469999999999999</v>
      </c>
      <c r="AM2382" s="31"/>
      <c r="AN2382" s="31"/>
      <c r="AO2382" s="31"/>
      <c r="AP2382" s="31"/>
      <c r="AQ2382" s="31"/>
      <c r="AR2382" s="31"/>
      <c r="AS2382" s="31">
        <f t="shared" si="5416"/>
        <v>18966.029999999999</v>
      </c>
      <c r="AT2382" s="31">
        <f t="shared" si="5417"/>
        <v>13804.4</v>
      </c>
      <c r="AU2382" s="31">
        <f t="shared" si="5418"/>
        <v>3061.3000000000002</v>
      </c>
      <c r="AV2382" s="31"/>
      <c r="AW2382" s="32"/>
      <c r="AX2382" s="32"/>
      <c r="AY2382" s="1"/>
      <c r="AZ2382" s="1"/>
      <c r="BA2382" s="1"/>
      <c r="BB2382" s="1"/>
      <c r="BC2382" s="1"/>
      <c r="BD2382" s="1"/>
      <c r="BE2382" s="1"/>
    </row>
    <row r="2383" s="24" customFormat="1" ht="47.25">
      <c r="A2383" s="25" t="s">
        <v>995</v>
      </c>
      <c r="B2383" s="25" t="s">
        <v>63</v>
      </c>
      <c r="C2383" s="25" t="s">
        <v>295</v>
      </c>
      <c r="D2383" s="25"/>
      <c r="E2383" s="35"/>
      <c r="F2383" s="26" t="s">
        <v>451</v>
      </c>
      <c r="G2383" s="27">
        <f t="shared" ref="G2383:G2385" si="5488">G2384</f>
        <v>259369.10000000001</v>
      </c>
      <c r="H2383" s="27">
        <f t="shared" ref="H2383:H2385" si="5489">H2384</f>
        <v>235434.39999999999</v>
      </c>
      <c r="I2383" s="27">
        <f t="shared" ref="I2383:I2385" si="5490">I2384</f>
        <v>220354.39999999999</v>
      </c>
      <c r="J2383" s="27">
        <f t="shared" ref="J2383:J2385" si="5491">J2384</f>
        <v>-42592.400000000001</v>
      </c>
      <c r="K2383" s="27">
        <f t="shared" ref="K2383:K2385" si="5492">K2384</f>
        <v>-15080</v>
      </c>
      <c r="L2383" s="27">
        <f t="shared" ref="L2383:L2385" si="5493">L2384</f>
        <v>0</v>
      </c>
      <c r="M2383" s="27">
        <f t="shared" si="5425"/>
        <v>216776.70000000001</v>
      </c>
      <c r="N2383" s="27">
        <f t="shared" si="5426"/>
        <v>220354.39999999999</v>
      </c>
      <c r="O2383" s="27">
        <f t="shared" si="5427"/>
        <v>220354.39999999999</v>
      </c>
      <c r="P2383" s="27">
        <f t="shared" ref="P2383:P2385" si="5494">P2384</f>
        <v>0</v>
      </c>
      <c r="Q2383" s="27">
        <f t="shared" ref="Q2383:Q2385" si="5495">Q2384</f>
        <v>0</v>
      </c>
      <c r="R2383" s="27">
        <f t="shared" ref="R2383:R2385" si="5496">R2384</f>
        <v>-942.01499999999999</v>
      </c>
      <c r="S2383" s="27">
        <f t="shared" ref="S2383:S2385" si="5497">S2384</f>
        <v>0</v>
      </c>
      <c r="T2383" s="27">
        <f t="shared" ref="T2383:T2385" si="5498">T2384</f>
        <v>0</v>
      </c>
      <c r="U2383" s="27">
        <f t="shared" ref="U2383:U2385" si="5499">U2384</f>
        <v>0</v>
      </c>
      <c r="V2383" s="27">
        <f t="shared" ref="V2383:V2385" si="5500">V2384</f>
        <v>0</v>
      </c>
      <c r="W2383" s="27">
        <f t="shared" ref="W2383:W2385" si="5501">W2384</f>
        <v>0</v>
      </c>
      <c r="X2383" s="27">
        <f t="shared" ref="X2383:X2385" si="5502">X2384</f>
        <v>0</v>
      </c>
      <c r="Y2383" s="27">
        <f t="shared" ref="Y2383:Y2385" si="5503">Y2384</f>
        <v>0</v>
      </c>
      <c r="Z2383" s="27">
        <f t="shared" ref="Z2383:Z2385" si="5504">Z2384</f>
        <v>0</v>
      </c>
      <c r="AA2383" s="27">
        <f t="shared" ref="AA2383:AA2385" si="5505">AA2384</f>
        <v>0</v>
      </c>
      <c r="AB2383" s="27">
        <f t="shared" ref="AB2383:AB2385" si="5506">AB2384</f>
        <v>0</v>
      </c>
      <c r="AC2383" s="27">
        <f t="shared" si="5419"/>
        <v>215834.685</v>
      </c>
      <c r="AD2383" s="27">
        <f t="shared" si="5420"/>
        <v>220354.39999999999</v>
      </c>
      <c r="AE2383" s="27">
        <f t="shared" si="5421"/>
        <v>220354.39999999999</v>
      </c>
      <c r="AF2383" s="27">
        <f t="shared" ref="AF2383:AF2385" si="5507">AF2384</f>
        <v>0</v>
      </c>
      <c r="AG2383" s="27">
        <f t="shared" si="5422"/>
        <v>215834.685</v>
      </c>
      <c r="AH2383" s="27">
        <f t="shared" si="5423"/>
        <v>220354.39999999999</v>
      </c>
      <c r="AI2383" s="27">
        <f t="shared" si="5424"/>
        <v>220354.39999999999</v>
      </c>
      <c r="AJ2383" s="27">
        <f t="shared" ref="AJ2383:AJ2385" si="5508">AJ2384</f>
        <v>0</v>
      </c>
      <c r="AK2383" s="27">
        <f t="shared" ref="AK2383:AK2385" si="5509">AK2384</f>
        <v>0</v>
      </c>
      <c r="AL2383" s="27">
        <f t="shared" ref="AL2383:AL2385" si="5510">AL2384</f>
        <v>-3240.9000000000001</v>
      </c>
      <c r="AM2383" s="27">
        <f t="shared" ref="AM2383:AM2385" si="5511">AM2384</f>
        <v>0</v>
      </c>
      <c r="AN2383" s="27">
        <f t="shared" ref="AN2383:AN2385" si="5512">AN2384</f>
        <v>0</v>
      </c>
      <c r="AO2383" s="27">
        <f t="shared" ref="AO2383:AO2385" si="5513">AO2384</f>
        <v>0</v>
      </c>
      <c r="AP2383" s="27">
        <f t="shared" ref="AP2383:AP2385" si="5514">AP2384</f>
        <v>0</v>
      </c>
      <c r="AQ2383" s="27">
        <f t="shared" ref="AQ2383:AQ2385" si="5515">AQ2384</f>
        <v>0</v>
      </c>
      <c r="AR2383" s="27">
        <f t="shared" ref="AR2383:AR2385" si="5516">AR2384</f>
        <v>0</v>
      </c>
      <c r="AS2383" s="27">
        <f t="shared" si="5416"/>
        <v>212593.785</v>
      </c>
      <c r="AT2383" s="27">
        <f t="shared" si="5417"/>
        <v>220354.39999999999</v>
      </c>
      <c r="AU2383" s="27">
        <f t="shared" si="5418"/>
        <v>220354.39999999999</v>
      </c>
      <c r="AV2383" s="27">
        <f t="shared" ref="AV2383:AV2385" si="5517">AV2384</f>
        <v>0</v>
      </c>
      <c r="AW2383" s="28"/>
      <c r="AX2383" s="28"/>
      <c r="AY2383" s="24"/>
      <c r="AZ2383" s="24"/>
      <c r="BA2383" s="24"/>
      <c r="BB2383" s="24"/>
      <c r="BC2383" s="24"/>
      <c r="BD2383" s="24"/>
      <c r="BE2383" s="24"/>
    </row>
    <row r="2384">
      <c r="A2384" s="29" t="s">
        <v>995</v>
      </c>
      <c r="B2384" s="29" t="s">
        <v>63</v>
      </c>
      <c r="C2384" s="29" t="s">
        <v>295</v>
      </c>
      <c r="D2384" s="29" t="s">
        <v>229</v>
      </c>
      <c r="E2384" s="36"/>
      <c r="F2384" s="30" t="s">
        <v>230</v>
      </c>
      <c r="G2384" s="31">
        <f t="shared" si="5488"/>
        <v>259369.10000000001</v>
      </c>
      <c r="H2384" s="31">
        <f t="shared" si="5489"/>
        <v>235434.39999999999</v>
      </c>
      <c r="I2384" s="31">
        <f t="shared" si="5490"/>
        <v>220354.39999999999</v>
      </c>
      <c r="J2384" s="31">
        <f t="shared" si="5491"/>
        <v>-42592.400000000001</v>
      </c>
      <c r="K2384" s="31">
        <f t="shared" si="5492"/>
        <v>-15080</v>
      </c>
      <c r="L2384" s="31">
        <f t="shared" si="5493"/>
        <v>0</v>
      </c>
      <c r="M2384" s="31">
        <f t="shared" si="5425"/>
        <v>216776.70000000001</v>
      </c>
      <c r="N2384" s="31">
        <f t="shared" si="5426"/>
        <v>220354.39999999999</v>
      </c>
      <c r="O2384" s="31">
        <f t="shared" si="5427"/>
        <v>220354.39999999999</v>
      </c>
      <c r="P2384" s="31">
        <f t="shared" si="5494"/>
        <v>0</v>
      </c>
      <c r="Q2384" s="31">
        <f t="shared" si="5495"/>
        <v>0</v>
      </c>
      <c r="R2384" s="31">
        <f t="shared" si="5496"/>
        <v>-942.01499999999999</v>
      </c>
      <c r="S2384" s="31">
        <f t="shared" si="5497"/>
        <v>0</v>
      </c>
      <c r="T2384" s="31">
        <f t="shared" si="5498"/>
        <v>0</v>
      </c>
      <c r="U2384" s="31">
        <f t="shared" si="5499"/>
        <v>0</v>
      </c>
      <c r="V2384" s="31">
        <f t="shared" si="5500"/>
        <v>0</v>
      </c>
      <c r="W2384" s="31">
        <f t="shared" si="5501"/>
        <v>0</v>
      </c>
      <c r="X2384" s="31">
        <f t="shared" si="5502"/>
        <v>0</v>
      </c>
      <c r="Y2384" s="31">
        <f t="shared" si="5503"/>
        <v>0</v>
      </c>
      <c r="Z2384" s="31">
        <f t="shared" si="5504"/>
        <v>0</v>
      </c>
      <c r="AA2384" s="31">
        <f t="shared" si="5505"/>
        <v>0</v>
      </c>
      <c r="AB2384" s="31">
        <f t="shared" si="5506"/>
        <v>0</v>
      </c>
      <c r="AC2384" s="31">
        <f t="shared" si="5419"/>
        <v>215834.685</v>
      </c>
      <c r="AD2384" s="31">
        <f t="shared" si="5420"/>
        <v>220354.39999999999</v>
      </c>
      <c r="AE2384" s="31">
        <f t="shared" si="5421"/>
        <v>220354.39999999999</v>
      </c>
      <c r="AF2384" s="31">
        <f t="shared" si="5507"/>
        <v>0</v>
      </c>
      <c r="AG2384" s="31">
        <f t="shared" si="5422"/>
        <v>215834.685</v>
      </c>
      <c r="AH2384" s="31">
        <f t="shared" si="5423"/>
        <v>220354.39999999999</v>
      </c>
      <c r="AI2384" s="31">
        <f t="shared" si="5424"/>
        <v>220354.39999999999</v>
      </c>
      <c r="AJ2384" s="31">
        <f t="shared" si="5508"/>
        <v>0</v>
      </c>
      <c r="AK2384" s="31">
        <f t="shared" si="5509"/>
        <v>0</v>
      </c>
      <c r="AL2384" s="31">
        <f t="shared" si="5510"/>
        <v>-3240.9000000000001</v>
      </c>
      <c r="AM2384" s="31">
        <f t="shared" si="5511"/>
        <v>0</v>
      </c>
      <c r="AN2384" s="31">
        <f t="shared" si="5512"/>
        <v>0</v>
      </c>
      <c r="AO2384" s="31">
        <f t="shared" si="5513"/>
        <v>0</v>
      </c>
      <c r="AP2384" s="31">
        <f t="shared" si="5514"/>
        <v>0</v>
      </c>
      <c r="AQ2384" s="31">
        <f t="shared" si="5515"/>
        <v>0</v>
      </c>
      <c r="AR2384" s="31">
        <f t="shared" si="5516"/>
        <v>0</v>
      </c>
      <c r="AS2384" s="31">
        <f t="shared" si="5416"/>
        <v>212593.785</v>
      </c>
      <c r="AT2384" s="31">
        <f t="shared" si="5417"/>
        <v>220354.39999999999</v>
      </c>
      <c r="AU2384" s="31">
        <f t="shared" si="5418"/>
        <v>220354.39999999999</v>
      </c>
      <c r="AV2384" s="31">
        <f t="shared" si="5517"/>
        <v>0</v>
      </c>
      <c r="AW2384" s="32"/>
      <c r="AX2384" s="32"/>
      <c r="AY2384" s="1"/>
      <c r="AZ2384" s="1"/>
      <c r="BA2384" s="1"/>
      <c r="BB2384" s="1"/>
      <c r="BC2384" s="1"/>
      <c r="BD2384" s="1"/>
      <c r="BE2384" s="1"/>
    </row>
    <row r="2385" hidden="1">
      <c r="A2385" s="29" t="s">
        <v>995</v>
      </c>
      <c r="B2385" s="29" t="s">
        <v>63</v>
      </c>
      <c r="C2385" s="29" t="s">
        <v>295</v>
      </c>
      <c r="D2385" s="29" t="s">
        <v>231</v>
      </c>
      <c r="E2385" s="36"/>
      <c r="F2385" s="30" t="s">
        <v>34</v>
      </c>
      <c r="G2385" s="31">
        <f t="shared" si="5488"/>
        <v>259369.10000000001</v>
      </c>
      <c r="H2385" s="31">
        <f t="shared" si="5489"/>
        <v>235434.39999999999</v>
      </c>
      <c r="I2385" s="31">
        <f t="shared" si="5490"/>
        <v>220354.39999999999</v>
      </c>
      <c r="J2385" s="31">
        <f t="shared" si="5491"/>
        <v>-42592.400000000001</v>
      </c>
      <c r="K2385" s="31">
        <f t="shared" si="5492"/>
        <v>-15080</v>
      </c>
      <c r="L2385" s="31">
        <f t="shared" si="5493"/>
        <v>0</v>
      </c>
      <c r="M2385" s="31">
        <f t="shared" si="5425"/>
        <v>216776.70000000001</v>
      </c>
      <c r="N2385" s="31">
        <f t="shared" si="5426"/>
        <v>220354.39999999999</v>
      </c>
      <c r="O2385" s="31">
        <f t="shared" si="5427"/>
        <v>220354.39999999999</v>
      </c>
      <c r="P2385" s="31">
        <f t="shared" si="5494"/>
        <v>0</v>
      </c>
      <c r="Q2385" s="31">
        <f t="shared" si="5495"/>
        <v>0</v>
      </c>
      <c r="R2385" s="31">
        <f t="shared" si="5496"/>
        <v>-942.01499999999999</v>
      </c>
      <c r="S2385" s="31">
        <f t="shared" si="5497"/>
        <v>0</v>
      </c>
      <c r="T2385" s="31">
        <f t="shared" si="5498"/>
        <v>0</v>
      </c>
      <c r="U2385" s="31">
        <f t="shared" si="5499"/>
        <v>0</v>
      </c>
      <c r="V2385" s="31">
        <f t="shared" si="5500"/>
        <v>0</v>
      </c>
      <c r="W2385" s="31">
        <f t="shared" si="5501"/>
        <v>0</v>
      </c>
      <c r="X2385" s="31">
        <f t="shared" si="5502"/>
        <v>0</v>
      </c>
      <c r="Y2385" s="31">
        <f t="shared" si="5503"/>
        <v>0</v>
      </c>
      <c r="Z2385" s="31">
        <f t="shared" si="5504"/>
        <v>0</v>
      </c>
      <c r="AA2385" s="31">
        <f t="shared" si="5505"/>
        <v>0</v>
      </c>
      <c r="AB2385" s="31">
        <f t="shared" si="5506"/>
        <v>0</v>
      </c>
      <c r="AC2385" s="31">
        <f t="shared" si="5419"/>
        <v>215834.685</v>
      </c>
      <c r="AD2385" s="31">
        <f t="shared" si="5420"/>
        <v>220354.39999999999</v>
      </c>
      <c r="AE2385" s="31">
        <f t="shared" si="5421"/>
        <v>220354.39999999999</v>
      </c>
      <c r="AF2385" s="31">
        <f t="shared" si="5507"/>
        <v>0</v>
      </c>
      <c r="AG2385" s="31">
        <f t="shared" si="5422"/>
        <v>215834.685</v>
      </c>
      <c r="AH2385" s="31">
        <f t="shared" si="5423"/>
        <v>220354.39999999999</v>
      </c>
      <c r="AI2385" s="31">
        <f t="shared" si="5424"/>
        <v>220354.39999999999</v>
      </c>
      <c r="AJ2385" s="31">
        <f t="shared" si="5508"/>
        <v>0</v>
      </c>
      <c r="AK2385" s="31">
        <f t="shared" si="5509"/>
        <v>0</v>
      </c>
      <c r="AL2385" s="31">
        <f t="shared" si="5510"/>
        <v>-3240.9000000000001</v>
      </c>
      <c r="AM2385" s="31">
        <f t="shared" si="5511"/>
        <v>0</v>
      </c>
      <c r="AN2385" s="31">
        <f t="shared" si="5512"/>
        <v>0</v>
      </c>
      <c r="AO2385" s="31">
        <f t="shared" si="5513"/>
        <v>0</v>
      </c>
      <c r="AP2385" s="31">
        <f t="shared" si="5514"/>
        <v>0</v>
      </c>
      <c r="AQ2385" s="31">
        <f t="shared" si="5515"/>
        <v>0</v>
      </c>
      <c r="AR2385" s="31">
        <f t="shared" si="5516"/>
        <v>0</v>
      </c>
      <c r="AS2385" s="31">
        <f t="shared" si="5416"/>
        <v>212593.785</v>
      </c>
      <c r="AT2385" s="31">
        <f t="shared" si="5417"/>
        <v>220354.39999999999</v>
      </c>
      <c r="AU2385" s="31">
        <f t="shared" si="5418"/>
        <v>220354.39999999999</v>
      </c>
      <c r="AV2385" s="31">
        <f t="shared" si="5517"/>
        <v>0</v>
      </c>
      <c r="AW2385" s="32">
        <v>0</v>
      </c>
      <c r="AX2385" s="32"/>
      <c r="AY2385" s="1" t="s">
        <v>152</v>
      </c>
      <c r="AZ2385" s="1"/>
      <c r="BA2385" s="1"/>
      <c r="BB2385" s="1"/>
      <c r="BC2385" s="1"/>
      <c r="BD2385" s="1"/>
      <c r="BE2385" s="1"/>
    </row>
    <row r="2386" ht="94.5">
      <c r="A2386" s="29" t="s">
        <v>995</v>
      </c>
      <c r="B2386" s="29" t="s">
        <v>63</v>
      </c>
      <c r="C2386" s="29" t="s">
        <v>295</v>
      </c>
      <c r="D2386" s="29" t="s">
        <v>452</v>
      </c>
      <c r="E2386" s="36"/>
      <c r="F2386" s="30" t="s">
        <v>453</v>
      </c>
      <c r="G2386" s="31">
        <f>G2387+G2393+G2396+G2398+G2391</f>
        <v>259369.10000000001</v>
      </c>
      <c r="H2386" s="31">
        <f>H2387+H2393+H2396+H2398+H2391</f>
        <v>235434.39999999999</v>
      </c>
      <c r="I2386" s="31">
        <f>I2387+I2393+I2396+I2398+I2391</f>
        <v>220354.39999999999</v>
      </c>
      <c r="J2386" s="31">
        <f>J2387+J2393+J2396+J2398+J2391</f>
        <v>-42592.400000000001</v>
      </c>
      <c r="K2386" s="31">
        <f>K2387+K2393+K2396+K2398+K2391</f>
        <v>-15080</v>
      </c>
      <c r="L2386" s="31">
        <f>L2387+L2393+L2396+L2398+L2391</f>
        <v>0</v>
      </c>
      <c r="M2386" s="31">
        <f t="shared" si="5425"/>
        <v>216776.70000000001</v>
      </c>
      <c r="N2386" s="31">
        <f t="shared" si="5426"/>
        <v>220354.39999999999</v>
      </c>
      <c r="O2386" s="31">
        <f t="shared" si="5427"/>
        <v>220354.39999999999</v>
      </c>
      <c r="P2386" s="31">
        <f>P2387+P2393+P2396+P2398+P2391</f>
        <v>0</v>
      </c>
      <c r="Q2386" s="31">
        <f>Q2387+Q2393+Q2396+Q2398+Q2391</f>
        <v>0</v>
      </c>
      <c r="R2386" s="31">
        <f>R2387+R2393+R2396+R2398+R2391</f>
        <v>-942.01499999999999</v>
      </c>
      <c r="S2386" s="31">
        <f>S2387+S2393+S2396+S2398+S2391</f>
        <v>0</v>
      </c>
      <c r="T2386" s="31">
        <f>T2387+T2393+T2396+T2398+T2391</f>
        <v>0</v>
      </c>
      <c r="U2386" s="31">
        <f>U2387+U2393+U2396+U2398+U2391</f>
        <v>0</v>
      </c>
      <c r="V2386" s="31">
        <f>V2387+V2393+V2396+V2398+V2391</f>
        <v>0</v>
      </c>
      <c r="W2386" s="31">
        <f>W2387+W2393+W2396+W2398+W2391</f>
        <v>0</v>
      </c>
      <c r="X2386" s="31">
        <f>X2387+X2393+X2396+X2398+X2391</f>
        <v>0</v>
      </c>
      <c r="Y2386" s="31">
        <f>Y2387+Y2393+Y2396+Y2398+Y2391</f>
        <v>0</v>
      </c>
      <c r="Z2386" s="31">
        <f>Z2387+Z2393+Z2396+Z2398+Z2391</f>
        <v>0</v>
      </c>
      <c r="AA2386" s="31">
        <f>AA2387+AA2393+AA2396+AA2398+AA2391</f>
        <v>0</v>
      </c>
      <c r="AB2386" s="31">
        <f>AB2387+AB2393+AB2396+AB2398+AB2391</f>
        <v>0</v>
      </c>
      <c r="AC2386" s="31">
        <f t="shared" si="5419"/>
        <v>215834.685</v>
      </c>
      <c r="AD2386" s="31">
        <f t="shared" si="5420"/>
        <v>220354.39999999999</v>
      </c>
      <c r="AE2386" s="31">
        <f t="shared" si="5421"/>
        <v>220354.39999999999</v>
      </c>
      <c r="AF2386" s="31">
        <f>AF2387+AF2393+AF2396+AF2398+AF2391</f>
        <v>0</v>
      </c>
      <c r="AG2386" s="31">
        <f t="shared" si="5422"/>
        <v>215834.685</v>
      </c>
      <c r="AH2386" s="31">
        <f t="shared" si="5423"/>
        <v>220354.39999999999</v>
      </c>
      <c r="AI2386" s="31">
        <f t="shared" si="5424"/>
        <v>220354.39999999999</v>
      </c>
      <c r="AJ2386" s="31">
        <f>AJ2387+AJ2393+AJ2396+AJ2398+AJ2391</f>
        <v>0</v>
      </c>
      <c r="AK2386" s="31">
        <f>AK2387+AK2393+AK2396+AK2398+AK2391</f>
        <v>0</v>
      </c>
      <c r="AL2386" s="31">
        <f>AL2387+AL2393+AL2396+AL2398+AL2391</f>
        <v>-3240.9000000000001</v>
      </c>
      <c r="AM2386" s="31">
        <f>AM2387+AM2393+AM2396+AM2398+AM2391</f>
        <v>0</v>
      </c>
      <c r="AN2386" s="31">
        <f>AN2387+AN2393+AN2396+AN2398+AN2391</f>
        <v>0</v>
      </c>
      <c r="AO2386" s="31">
        <f>AO2387+AO2393+AO2396+AO2398+AO2391</f>
        <v>0</v>
      </c>
      <c r="AP2386" s="31">
        <f>AP2387+AP2393+AP2396+AP2398+AP2391</f>
        <v>0</v>
      </c>
      <c r="AQ2386" s="31">
        <f>AQ2387+AQ2393+AQ2396+AQ2398+AQ2391</f>
        <v>0</v>
      </c>
      <c r="AR2386" s="31">
        <f>AR2387+AR2393+AR2396+AR2398+AR2391</f>
        <v>0</v>
      </c>
      <c r="AS2386" s="31">
        <f t="shared" si="5416"/>
        <v>212593.785</v>
      </c>
      <c r="AT2386" s="31">
        <f t="shared" si="5417"/>
        <v>220354.39999999999</v>
      </c>
      <c r="AU2386" s="31">
        <f t="shared" si="5418"/>
        <v>220354.39999999999</v>
      </c>
      <c r="AV2386" s="31">
        <f>AV2387+AV2393+AV2396+AV2398+AV2391</f>
        <v>0</v>
      </c>
      <c r="AW2386" s="32"/>
      <c r="AX2386" s="32"/>
      <c r="AY2386" s="1"/>
      <c r="AZ2386" s="1"/>
      <c r="BA2386" s="1"/>
      <c r="BB2386" s="1"/>
      <c r="BC2386" s="1"/>
      <c r="BD2386" s="1"/>
      <c r="BE2386" s="1"/>
    </row>
    <row r="2387" ht="47.25">
      <c r="A2387" s="29" t="s">
        <v>995</v>
      </c>
      <c r="B2387" s="29" t="s">
        <v>63</v>
      </c>
      <c r="C2387" s="29" t="s">
        <v>295</v>
      </c>
      <c r="D2387" s="29" t="s">
        <v>1000</v>
      </c>
      <c r="E2387" s="36"/>
      <c r="F2387" s="30" t="s">
        <v>54</v>
      </c>
      <c r="G2387" s="31">
        <f>G2388+G2389+G2390</f>
        <v>189608.70000000001</v>
      </c>
      <c r="H2387" s="31">
        <f>H2388+H2389+H2390</f>
        <v>194113.09999999998</v>
      </c>
      <c r="I2387" s="31">
        <f>I2388+I2389+I2390</f>
        <v>194113.09999999998</v>
      </c>
      <c r="J2387" s="31">
        <f>J2388+J2389+J2390</f>
        <v>0</v>
      </c>
      <c r="K2387" s="31">
        <f>K2388+K2389+K2390</f>
        <v>0</v>
      </c>
      <c r="L2387" s="31">
        <f>L2388+L2389+L2390</f>
        <v>0</v>
      </c>
      <c r="M2387" s="31">
        <f t="shared" si="5425"/>
        <v>189608.70000000001</v>
      </c>
      <c r="N2387" s="31">
        <f t="shared" si="5426"/>
        <v>194113.09999999998</v>
      </c>
      <c r="O2387" s="31">
        <f t="shared" si="5427"/>
        <v>194113.09999999998</v>
      </c>
      <c r="P2387" s="31">
        <f>P2388+P2389+P2390</f>
        <v>0</v>
      </c>
      <c r="Q2387" s="31">
        <f>Q2388+Q2389+Q2390</f>
        <v>0</v>
      </c>
      <c r="R2387" s="31">
        <f>R2388+R2389+R2390</f>
        <v>-721.69000000000005</v>
      </c>
      <c r="S2387" s="31">
        <f>S2388+S2389+S2390</f>
        <v>0</v>
      </c>
      <c r="T2387" s="31">
        <f>T2388+T2389+T2390</f>
        <v>0</v>
      </c>
      <c r="U2387" s="31">
        <f>U2388+U2389+U2390</f>
        <v>0</v>
      </c>
      <c r="V2387" s="31">
        <f>V2388+V2389+V2390</f>
        <v>0</v>
      </c>
      <c r="W2387" s="31">
        <f>W2388+W2389+W2390</f>
        <v>0</v>
      </c>
      <c r="X2387" s="31">
        <f>X2388+X2389+X2390</f>
        <v>0</v>
      </c>
      <c r="Y2387" s="31">
        <f>Y2388+Y2389+Y2390</f>
        <v>0</v>
      </c>
      <c r="Z2387" s="31">
        <f>Z2388+Z2389+Z2390</f>
        <v>0</v>
      </c>
      <c r="AA2387" s="31">
        <f>AA2388+AA2389+AA2390</f>
        <v>0</v>
      </c>
      <c r="AB2387" s="31">
        <f>AB2388+AB2389+AB2390</f>
        <v>0</v>
      </c>
      <c r="AC2387" s="31">
        <f t="shared" si="5419"/>
        <v>188887.01000000001</v>
      </c>
      <c r="AD2387" s="31">
        <f t="shared" si="5420"/>
        <v>194113.09999999998</v>
      </c>
      <c r="AE2387" s="31">
        <f t="shared" si="5421"/>
        <v>194113.09999999998</v>
      </c>
      <c r="AF2387" s="31">
        <f>AF2388+AF2389+AF2390</f>
        <v>0</v>
      </c>
      <c r="AG2387" s="31">
        <f t="shared" si="5422"/>
        <v>188887.01000000001</v>
      </c>
      <c r="AH2387" s="31">
        <f t="shared" si="5423"/>
        <v>194113.09999999998</v>
      </c>
      <c r="AI2387" s="31">
        <f t="shared" si="5424"/>
        <v>194113.09999999998</v>
      </c>
      <c r="AJ2387" s="31">
        <f>AJ2388+AJ2389+AJ2390</f>
        <v>621.14800000000002</v>
      </c>
      <c r="AK2387" s="31">
        <f>AK2388+AK2389+AK2390</f>
        <v>0</v>
      </c>
      <c r="AL2387" s="31">
        <f>AL2388+AL2389+AL2390</f>
        <v>-2399.8000000000002</v>
      </c>
      <c r="AM2387" s="31">
        <f>AM2388+AM2389+AM2390</f>
        <v>0</v>
      </c>
      <c r="AN2387" s="31">
        <f>AN2388+AN2389+AN2390</f>
        <v>0</v>
      </c>
      <c r="AO2387" s="31">
        <f>AO2388+AO2389+AO2390</f>
        <v>0</v>
      </c>
      <c r="AP2387" s="31">
        <f>AP2388+AP2389+AP2390</f>
        <v>0</v>
      </c>
      <c r="AQ2387" s="31">
        <f>AQ2388+AQ2389+AQ2390</f>
        <v>0</v>
      </c>
      <c r="AR2387" s="31">
        <f>AR2388+AR2389+AR2390</f>
        <v>0</v>
      </c>
      <c r="AS2387" s="31">
        <f t="shared" si="5416"/>
        <v>187108.35800000001</v>
      </c>
      <c r="AT2387" s="31">
        <f t="shared" si="5417"/>
        <v>194113.09999999998</v>
      </c>
      <c r="AU2387" s="31">
        <f t="shared" si="5418"/>
        <v>194113.09999999998</v>
      </c>
      <c r="AV2387" s="31">
        <f>AV2388+AV2389+AV2390</f>
        <v>0</v>
      </c>
      <c r="AW2387" s="32"/>
      <c r="AX2387" s="32"/>
      <c r="AY2387" s="1"/>
      <c r="AZ2387" s="1"/>
      <c r="BA2387" s="1"/>
      <c r="BB2387" s="1"/>
      <c r="BC2387" s="1"/>
      <c r="BD2387" s="1"/>
      <c r="BE2387" s="1"/>
    </row>
    <row r="2388" ht="78.75">
      <c r="A2388" s="29" t="s">
        <v>995</v>
      </c>
      <c r="B2388" s="29" t="s">
        <v>63</v>
      </c>
      <c r="C2388" s="29" t="s">
        <v>295</v>
      </c>
      <c r="D2388" s="29" t="s">
        <v>1000</v>
      </c>
      <c r="E2388" s="29" t="s">
        <v>51</v>
      </c>
      <c r="F2388" s="30" t="s">
        <v>52</v>
      </c>
      <c r="G2388" s="31">
        <v>170735.70000000001</v>
      </c>
      <c r="H2388" s="31">
        <v>175535.29999999999</v>
      </c>
      <c r="I2388" s="31">
        <v>175535.29999999999</v>
      </c>
      <c r="J2388" s="31"/>
      <c r="K2388" s="31"/>
      <c r="L2388" s="31"/>
      <c r="M2388" s="31">
        <f t="shared" si="5425"/>
        <v>170735.70000000001</v>
      </c>
      <c r="N2388" s="31">
        <f t="shared" si="5426"/>
        <v>175535.29999999999</v>
      </c>
      <c r="O2388" s="31">
        <f t="shared" si="5427"/>
        <v>175535.29999999999</v>
      </c>
      <c r="P2388" s="31"/>
      <c r="Q2388" s="31"/>
      <c r="R2388" s="31"/>
      <c r="S2388" s="31"/>
      <c r="T2388" s="31"/>
      <c r="U2388" s="31"/>
      <c r="V2388" s="31"/>
      <c r="W2388" s="31"/>
      <c r="X2388" s="31"/>
      <c r="Y2388" s="31"/>
      <c r="Z2388" s="31"/>
      <c r="AA2388" s="31"/>
      <c r="AB2388" s="31"/>
      <c r="AC2388" s="31">
        <f t="shared" si="5419"/>
        <v>170735.70000000001</v>
      </c>
      <c r="AD2388" s="31">
        <f t="shared" si="5420"/>
        <v>175535.29999999999</v>
      </c>
      <c r="AE2388" s="31">
        <f t="shared" si="5421"/>
        <v>175535.29999999999</v>
      </c>
      <c r="AF2388" s="31"/>
      <c r="AG2388" s="31">
        <f t="shared" si="5422"/>
        <v>170735.70000000001</v>
      </c>
      <c r="AH2388" s="31">
        <f t="shared" si="5423"/>
        <v>175535.29999999999</v>
      </c>
      <c r="AI2388" s="31">
        <f t="shared" si="5424"/>
        <v>175535.29999999999</v>
      </c>
      <c r="AJ2388" s="31"/>
      <c r="AK2388" s="31"/>
      <c r="AL2388" s="31">
        <f>-876.6-1523.2</f>
        <v>-2399.8000000000002</v>
      </c>
      <c r="AM2388" s="31"/>
      <c r="AN2388" s="31"/>
      <c r="AO2388" s="31"/>
      <c r="AP2388" s="31"/>
      <c r="AQ2388" s="31"/>
      <c r="AR2388" s="31"/>
      <c r="AS2388" s="31">
        <f t="shared" si="5416"/>
        <v>168335.90000000002</v>
      </c>
      <c r="AT2388" s="31">
        <f t="shared" si="5417"/>
        <v>175535.29999999999</v>
      </c>
      <c r="AU2388" s="31">
        <f t="shared" si="5418"/>
        <v>175535.29999999999</v>
      </c>
      <c r="AV2388" s="31"/>
      <c r="AW2388" s="32"/>
      <c r="AX2388" s="32"/>
      <c r="AY2388" s="1"/>
      <c r="AZ2388" s="1"/>
      <c r="BA2388" s="1"/>
      <c r="BB2388" s="1"/>
      <c r="BC2388" s="1"/>
      <c r="BD2388" s="1"/>
      <c r="BE2388" s="1"/>
    </row>
    <row r="2389" ht="31.5">
      <c r="A2389" s="29" t="s">
        <v>995</v>
      </c>
      <c r="B2389" s="29" t="s">
        <v>63</v>
      </c>
      <c r="C2389" s="29" t="s">
        <v>295</v>
      </c>
      <c r="D2389" s="29" t="s">
        <v>1000</v>
      </c>
      <c r="E2389" s="29" t="s">
        <v>39</v>
      </c>
      <c r="F2389" s="30" t="s">
        <v>40</v>
      </c>
      <c r="G2389" s="31">
        <v>15468.9</v>
      </c>
      <c r="H2389" s="31">
        <v>15623.799999999999</v>
      </c>
      <c r="I2389" s="31">
        <v>15623.799999999999</v>
      </c>
      <c r="J2389" s="31"/>
      <c r="K2389" s="31"/>
      <c r="L2389" s="31"/>
      <c r="M2389" s="31">
        <f t="shared" si="5425"/>
        <v>15468.9</v>
      </c>
      <c r="N2389" s="31">
        <f t="shared" si="5426"/>
        <v>15623.799999999999</v>
      </c>
      <c r="O2389" s="31">
        <f t="shared" si="5427"/>
        <v>15623.799999999999</v>
      </c>
      <c r="P2389" s="31"/>
      <c r="Q2389" s="31"/>
      <c r="R2389" s="31">
        <v>-721.69000000000005</v>
      </c>
      <c r="S2389" s="31"/>
      <c r="T2389" s="31"/>
      <c r="U2389" s="31"/>
      <c r="V2389" s="31"/>
      <c r="W2389" s="31"/>
      <c r="X2389" s="31"/>
      <c r="Y2389" s="31"/>
      <c r="Z2389" s="31"/>
      <c r="AA2389" s="31"/>
      <c r="AB2389" s="31"/>
      <c r="AC2389" s="31">
        <f t="shared" si="5419"/>
        <v>14747.209999999999</v>
      </c>
      <c r="AD2389" s="31">
        <f t="shared" si="5420"/>
        <v>15623.799999999999</v>
      </c>
      <c r="AE2389" s="31">
        <f t="shared" si="5421"/>
        <v>15623.799999999999</v>
      </c>
      <c r="AF2389" s="31"/>
      <c r="AG2389" s="31">
        <f t="shared" si="5422"/>
        <v>14747.209999999999</v>
      </c>
      <c r="AH2389" s="31">
        <f t="shared" si="5423"/>
        <v>15623.799999999999</v>
      </c>
      <c r="AI2389" s="31">
        <f t="shared" si="5424"/>
        <v>15623.799999999999</v>
      </c>
      <c r="AJ2389" s="31">
        <v>621.14800000000002</v>
      </c>
      <c r="AK2389" s="31"/>
      <c r="AL2389" s="31"/>
      <c r="AM2389" s="31"/>
      <c r="AN2389" s="31"/>
      <c r="AO2389" s="31"/>
      <c r="AP2389" s="31"/>
      <c r="AQ2389" s="31"/>
      <c r="AR2389" s="31"/>
      <c r="AS2389" s="31">
        <f t="shared" si="5416"/>
        <v>15368.357999999998</v>
      </c>
      <c r="AT2389" s="31">
        <f t="shared" si="5417"/>
        <v>15623.799999999999</v>
      </c>
      <c r="AU2389" s="31">
        <f t="shared" si="5418"/>
        <v>15623.799999999999</v>
      </c>
      <c r="AV2389" s="31"/>
      <c r="AW2389" s="32"/>
      <c r="AX2389" s="32"/>
      <c r="AY2389" s="1"/>
      <c r="AZ2389" s="1"/>
      <c r="BA2389" s="1"/>
      <c r="BB2389" s="1"/>
      <c r="BC2389" s="1"/>
      <c r="BD2389" s="1"/>
      <c r="BE2389" s="1"/>
    </row>
    <row r="2390">
      <c r="A2390" s="29" t="s">
        <v>995</v>
      </c>
      <c r="B2390" s="29" t="s">
        <v>63</v>
      </c>
      <c r="C2390" s="29" t="s">
        <v>295</v>
      </c>
      <c r="D2390" s="29" t="s">
        <v>1000</v>
      </c>
      <c r="E2390" s="29" t="s">
        <v>41</v>
      </c>
      <c r="F2390" s="30" t="s">
        <v>42</v>
      </c>
      <c r="G2390" s="31">
        <v>3404.0999999999999</v>
      </c>
      <c r="H2390" s="31">
        <v>2954</v>
      </c>
      <c r="I2390" s="31">
        <v>2954</v>
      </c>
      <c r="J2390" s="31"/>
      <c r="K2390" s="31"/>
      <c r="L2390" s="31"/>
      <c r="M2390" s="31">
        <f t="shared" si="5425"/>
        <v>3404.0999999999999</v>
      </c>
      <c r="N2390" s="31">
        <f t="shared" si="5426"/>
        <v>2954</v>
      </c>
      <c r="O2390" s="31">
        <f t="shared" si="5427"/>
        <v>2954</v>
      </c>
      <c r="P2390" s="31"/>
      <c r="Q2390" s="31"/>
      <c r="R2390" s="31"/>
      <c r="S2390" s="31"/>
      <c r="T2390" s="31"/>
      <c r="U2390" s="31"/>
      <c r="V2390" s="31"/>
      <c r="W2390" s="31"/>
      <c r="X2390" s="31"/>
      <c r="Y2390" s="31"/>
      <c r="Z2390" s="31"/>
      <c r="AA2390" s="31"/>
      <c r="AB2390" s="31"/>
      <c r="AC2390" s="31">
        <f t="shared" si="5419"/>
        <v>3404.0999999999999</v>
      </c>
      <c r="AD2390" s="31">
        <f t="shared" si="5420"/>
        <v>2954</v>
      </c>
      <c r="AE2390" s="31">
        <f t="shared" si="5421"/>
        <v>2954</v>
      </c>
      <c r="AF2390" s="31"/>
      <c r="AG2390" s="31">
        <f t="shared" si="5422"/>
        <v>3404.0999999999999</v>
      </c>
      <c r="AH2390" s="31">
        <f t="shared" si="5423"/>
        <v>2954</v>
      </c>
      <c r="AI2390" s="31">
        <f t="shared" si="5424"/>
        <v>2954</v>
      </c>
      <c r="AJ2390" s="31"/>
      <c r="AK2390" s="31"/>
      <c r="AL2390" s="31"/>
      <c r="AM2390" s="31"/>
      <c r="AN2390" s="31"/>
      <c r="AO2390" s="31"/>
      <c r="AP2390" s="31"/>
      <c r="AQ2390" s="31"/>
      <c r="AR2390" s="31"/>
      <c r="AS2390" s="31">
        <f t="shared" si="5416"/>
        <v>3404.0999999999999</v>
      </c>
      <c r="AT2390" s="31">
        <f t="shared" si="5417"/>
        <v>2954</v>
      </c>
      <c r="AU2390" s="31">
        <f t="shared" si="5418"/>
        <v>2954</v>
      </c>
      <c r="AV2390" s="31"/>
      <c r="AW2390" s="32"/>
      <c r="AX2390" s="32"/>
      <c r="AY2390" s="1"/>
      <c r="AZ2390" s="1"/>
      <c r="BA2390" s="1"/>
      <c r="BB2390" s="1"/>
      <c r="BC2390" s="1"/>
      <c r="BD2390" s="1"/>
      <c r="BE2390" s="1"/>
    </row>
    <row r="2391" ht="78.75" hidden="1">
      <c r="A2391" s="29" t="s">
        <v>995</v>
      </c>
      <c r="B2391" s="29" t="s">
        <v>63</v>
      </c>
      <c r="C2391" s="29" t="s">
        <v>295</v>
      </c>
      <c r="D2391" s="29" t="s">
        <v>1003</v>
      </c>
      <c r="E2391" s="29"/>
      <c r="F2391" s="30" t="s">
        <v>1004</v>
      </c>
      <c r="G2391" s="31">
        <f>G2392</f>
        <v>38592.400000000001</v>
      </c>
      <c r="H2391" s="31">
        <f>H2392</f>
        <v>0</v>
      </c>
      <c r="I2391" s="31">
        <f>I2392</f>
        <v>0</v>
      </c>
      <c r="J2391" s="31">
        <f>J2392</f>
        <v>-38592.400000000001</v>
      </c>
      <c r="K2391" s="31">
        <f>K2392</f>
        <v>0</v>
      </c>
      <c r="L2391" s="31">
        <f>L2392</f>
        <v>0</v>
      </c>
      <c r="M2391" s="31">
        <f t="shared" si="5425"/>
        <v>0</v>
      </c>
      <c r="N2391" s="31">
        <f t="shared" si="5426"/>
        <v>0</v>
      </c>
      <c r="O2391" s="31">
        <f t="shared" si="5427"/>
        <v>0</v>
      </c>
      <c r="P2391" s="31">
        <f>P2392</f>
        <v>0</v>
      </c>
      <c r="Q2391" s="31">
        <f>Q2392</f>
        <v>0</v>
      </c>
      <c r="R2391" s="31">
        <f>R2392</f>
        <v>0</v>
      </c>
      <c r="S2391" s="31">
        <f>S2392</f>
        <v>0</v>
      </c>
      <c r="T2391" s="31">
        <f>T2392</f>
        <v>0</v>
      </c>
      <c r="U2391" s="31">
        <f>U2392</f>
        <v>0</v>
      </c>
      <c r="V2391" s="31">
        <f>V2392</f>
        <v>0</v>
      </c>
      <c r="W2391" s="31">
        <f>W2392</f>
        <v>0</v>
      </c>
      <c r="X2391" s="31">
        <f>X2392</f>
        <v>0</v>
      </c>
      <c r="Y2391" s="31">
        <f>Y2392</f>
        <v>0</v>
      </c>
      <c r="Z2391" s="31">
        <f>Z2392</f>
        <v>0</v>
      </c>
      <c r="AA2391" s="31">
        <f>AA2392</f>
        <v>0</v>
      </c>
      <c r="AB2391" s="31">
        <f>AB2392</f>
        <v>0</v>
      </c>
      <c r="AC2391" s="31">
        <f t="shared" si="5419"/>
        <v>0</v>
      </c>
      <c r="AD2391" s="31">
        <f t="shared" si="5420"/>
        <v>0</v>
      </c>
      <c r="AE2391" s="31">
        <f t="shared" si="5421"/>
        <v>0</v>
      </c>
      <c r="AF2391" s="31">
        <f>AF2392</f>
        <v>0</v>
      </c>
      <c r="AG2391" s="31">
        <f t="shared" si="5422"/>
        <v>0</v>
      </c>
      <c r="AH2391" s="31">
        <f t="shared" si="5423"/>
        <v>0</v>
      </c>
      <c r="AI2391" s="31">
        <f t="shared" si="5424"/>
        <v>0</v>
      </c>
      <c r="AJ2391" s="31">
        <f>AJ2392</f>
        <v>0</v>
      </c>
      <c r="AK2391" s="31">
        <f>AK2392</f>
        <v>0</v>
      </c>
      <c r="AL2391" s="31">
        <f>AL2392</f>
        <v>0</v>
      </c>
      <c r="AM2391" s="31">
        <f>AM2392</f>
        <v>0</v>
      </c>
      <c r="AN2391" s="31">
        <f>AN2392</f>
        <v>0</v>
      </c>
      <c r="AO2391" s="31">
        <f>AO2392</f>
        <v>0</v>
      </c>
      <c r="AP2391" s="31">
        <f>AP2392</f>
        <v>0</v>
      </c>
      <c r="AQ2391" s="31">
        <f>AQ2392</f>
        <v>0</v>
      </c>
      <c r="AR2391" s="31">
        <f>AR2392</f>
        <v>0</v>
      </c>
      <c r="AS2391" s="31">
        <f t="shared" si="5416"/>
        <v>0</v>
      </c>
      <c r="AT2391" s="31">
        <f t="shared" si="5417"/>
        <v>0</v>
      </c>
      <c r="AU2391" s="31">
        <f t="shared" si="5418"/>
        <v>0</v>
      </c>
      <c r="AV2391" s="31">
        <f>AV2392</f>
        <v>0</v>
      </c>
      <c r="AW2391" s="32">
        <v>0</v>
      </c>
      <c r="AX2391" s="32"/>
      <c r="AY2391" s="1"/>
      <c r="AZ2391" s="1"/>
      <c r="BA2391" s="1"/>
      <c r="BB2391" s="1"/>
      <c r="BC2391" s="1"/>
      <c r="BD2391" s="1"/>
      <c r="BE2391" s="1"/>
    </row>
    <row r="2392" ht="31.5" hidden="1">
      <c r="A2392" s="29" t="s">
        <v>995</v>
      </c>
      <c r="B2392" s="29" t="s">
        <v>63</v>
      </c>
      <c r="C2392" s="29" t="s">
        <v>295</v>
      </c>
      <c r="D2392" s="29" t="s">
        <v>1003</v>
      </c>
      <c r="E2392" s="29" t="s">
        <v>39</v>
      </c>
      <c r="F2392" s="30" t="s">
        <v>40</v>
      </c>
      <c r="G2392" s="31">
        <v>38592.400000000001</v>
      </c>
      <c r="H2392" s="31"/>
      <c r="I2392" s="31"/>
      <c r="J2392" s="33">
        <v>-38592.400000000001</v>
      </c>
      <c r="K2392" s="31"/>
      <c r="L2392" s="31"/>
      <c r="M2392" s="31">
        <f t="shared" si="5425"/>
        <v>0</v>
      </c>
      <c r="N2392" s="31">
        <f t="shared" si="5426"/>
        <v>0</v>
      </c>
      <c r="O2392" s="31">
        <f t="shared" si="5427"/>
        <v>0</v>
      </c>
      <c r="P2392" s="31"/>
      <c r="Q2392" s="31"/>
      <c r="R2392" s="31"/>
      <c r="S2392" s="31"/>
      <c r="T2392" s="31"/>
      <c r="U2392" s="31"/>
      <c r="V2392" s="31"/>
      <c r="W2392" s="31"/>
      <c r="X2392" s="31"/>
      <c r="Y2392" s="31"/>
      <c r="Z2392" s="31"/>
      <c r="AA2392" s="31"/>
      <c r="AB2392" s="31"/>
      <c r="AC2392" s="31">
        <f t="shared" si="5419"/>
        <v>0</v>
      </c>
      <c r="AD2392" s="31">
        <f t="shared" si="5420"/>
        <v>0</v>
      </c>
      <c r="AE2392" s="31">
        <f t="shared" si="5421"/>
        <v>0</v>
      </c>
      <c r="AF2392" s="31"/>
      <c r="AG2392" s="31">
        <f t="shared" si="5422"/>
        <v>0</v>
      </c>
      <c r="AH2392" s="31">
        <f t="shared" si="5423"/>
        <v>0</v>
      </c>
      <c r="AI2392" s="31">
        <f t="shared" si="5424"/>
        <v>0</v>
      </c>
      <c r="AJ2392" s="31"/>
      <c r="AK2392" s="31"/>
      <c r="AL2392" s="31"/>
      <c r="AM2392" s="31"/>
      <c r="AN2392" s="31"/>
      <c r="AO2392" s="31"/>
      <c r="AP2392" s="31"/>
      <c r="AQ2392" s="31"/>
      <c r="AR2392" s="31"/>
      <c r="AS2392" s="31">
        <f t="shared" si="5416"/>
        <v>0</v>
      </c>
      <c r="AT2392" s="31">
        <f t="shared" si="5417"/>
        <v>0</v>
      </c>
      <c r="AU2392" s="31">
        <f t="shared" si="5418"/>
        <v>0</v>
      </c>
      <c r="AV2392" s="31"/>
      <c r="AW2392" s="32">
        <v>0</v>
      </c>
      <c r="AX2392" s="32">
        <v>64</v>
      </c>
      <c r="AY2392" s="1"/>
      <c r="AZ2392" s="1"/>
      <c r="BA2392" s="1"/>
      <c r="BB2392" s="1"/>
      <c r="BC2392" s="1"/>
      <c r="BD2392" s="1"/>
      <c r="BE2392" s="1"/>
    </row>
    <row r="2393" ht="47.25">
      <c r="A2393" s="29" t="s">
        <v>995</v>
      </c>
      <c r="B2393" s="29" t="s">
        <v>63</v>
      </c>
      <c r="C2393" s="29" t="s">
        <v>295</v>
      </c>
      <c r="D2393" s="29" t="s">
        <v>454</v>
      </c>
      <c r="E2393" s="36"/>
      <c r="F2393" s="30" t="s">
        <v>455</v>
      </c>
      <c r="G2393" s="31">
        <f>G2394+G2395</f>
        <v>29196.100000000002</v>
      </c>
      <c r="H2393" s="31">
        <f>H2394+H2395</f>
        <v>39455.599999999999</v>
      </c>
      <c r="I2393" s="31">
        <f>I2394+I2395</f>
        <v>24375.599999999999</v>
      </c>
      <c r="J2393" s="31">
        <f>J2394+J2395</f>
        <v>-4000</v>
      </c>
      <c r="K2393" s="31">
        <f>K2394+K2395</f>
        <v>-15080</v>
      </c>
      <c r="L2393" s="31">
        <f>L2394+L2395</f>
        <v>0</v>
      </c>
      <c r="M2393" s="31">
        <f t="shared" si="5425"/>
        <v>25196.100000000002</v>
      </c>
      <c r="N2393" s="31">
        <f t="shared" si="5426"/>
        <v>24375.599999999999</v>
      </c>
      <c r="O2393" s="31">
        <f t="shared" si="5427"/>
        <v>24375.599999999999</v>
      </c>
      <c r="P2393" s="31">
        <f>P2394+P2395</f>
        <v>0</v>
      </c>
      <c r="Q2393" s="31">
        <f>Q2394+Q2395</f>
        <v>0</v>
      </c>
      <c r="R2393" s="31">
        <f>R2394+R2395</f>
        <v>-20.93</v>
      </c>
      <c r="S2393" s="31">
        <f>S2394+S2395</f>
        <v>0</v>
      </c>
      <c r="T2393" s="31">
        <f>T2394+T2395</f>
        <v>0</v>
      </c>
      <c r="U2393" s="31">
        <f>U2394+U2395</f>
        <v>0</v>
      </c>
      <c r="V2393" s="31">
        <f>V2394+V2395</f>
        <v>0</v>
      </c>
      <c r="W2393" s="31">
        <f>W2394+W2395</f>
        <v>0</v>
      </c>
      <c r="X2393" s="31">
        <f>X2394+X2395</f>
        <v>0</v>
      </c>
      <c r="Y2393" s="31">
        <f>Y2394+Y2395</f>
        <v>0</v>
      </c>
      <c r="Z2393" s="31">
        <f>Z2394+Z2395</f>
        <v>0</v>
      </c>
      <c r="AA2393" s="31">
        <f>AA2394+AA2395</f>
        <v>0</v>
      </c>
      <c r="AB2393" s="31">
        <f>AB2394+AB2395</f>
        <v>0</v>
      </c>
      <c r="AC2393" s="31">
        <f t="shared" si="5419"/>
        <v>25175.170000000002</v>
      </c>
      <c r="AD2393" s="31">
        <f t="shared" si="5420"/>
        <v>24375.599999999999</v>
      </c>
      <c r="AE2393" s="31">
        <f t="shared" si="5421"/>
        <v>24375.599999999999</v>
      </c>
      <c r="AF2393" s="31">
        <f>AF2394+AF2395</f>
        <v>0</v>
      </c>
      <c r="AG2393" s="31">
        <f t="shared" si="5422"/>
        <v>25175.170000000002</v>
      </c>
      <c r="AH2393" s="31">
        <f t="shared" si="5423"/>
        <v>24375.599999999999</v>
      </c>
      <c r="AI2393" s="31">
        <f t="shared" si="5424"/>
        <v>24375.599999999999</v>
      </c>
      <c r="AJ2393" s="31">
        <f>AJ2394+AJ2395</f>
        <v>-621.14800000000002</v>
      </c>
      <c r="AK2393" s="31">
        <f>AK2394+AK2395</f>
        <v>0</v>
      </c>
      <c r="AL2393" s="31">
        <f>AL2394+AL2395</f>
        <v>-841.10000000000002</v>
      </c>
      <c r="AM2393" s="31">
        <f>AM2394+AM2395</f>
        <v>0</v>
      </c>
      <c r="AN2393" s="31">
        <f>AN2394+AN2395</f>
        <v>0</v>
      </c>
      <c r="AO2393" s="31">
        <f>AO2394+AO2395</f>
        <v>0</v>
      </c>
      <c r="AP2393" s="31">
        <f>AP2394+AP2395</f>
        <v>0</v>
      </c>
      <c r="AQ2393" s="31">
        <f>AQ2394+AQ2395</f>
        <v>0</v>
      </c>
      <c r="AR2393" s="31">
        <f>AR2394+AR2395</f>
        <v>0</v>
      </c>
      <c r="AS2393" s="31">
        <f t="shared" si="5416"/>
        <v>23712.922000000002</v>
      </c>
      <c r="AT2393" s="31">
        <f t="shared" si="5417"/>
        <v>24375.599999999999</v>
      </c>
      <c r="AU2393" s="31">
        <f t="shared" si="5418"/>
        <v>24375.599999999999</v>
      </c>
      <c r="AV2393" s="31">
        <f>AV2394+AV2395</f>
        <v>0</v>
      </c>
      <c r="AW2393" s="32"/>
      <c r="AX2393" s="32"/>
      <c r="AY2393" s="1"/>
      <c r="AZ2393" s="1"/>
      <c r="BA2393" s="1"/>
      <c r="BB2393" s="1"/>
      <c r="BC2393" s="1"/>
      <c r="BD2393" s="1"/>
      <c r="BE2393" s="1"/>
    </row>
    <row r="2394" ht="78.75">
      <c r="A2394" s="29" t="s">
        <v>995</v>
      </c>
      <c r="B2394" s="29" t="s">
        <v>63</v>
      </c>
      <c r="C2394" s="29" t="s">
        <v>295</v>
      </c>
      <c r="D2394" s="29" t="s">
        <v>454</v>
      </c>
      <c r="E2394" s="29" t="s">
        <v>51</v>
      </c>
      <c r="F2394" s="30" t="s">
        <v>52</v>
      </c>
      <c r="G2394" s="31">
        <v>22661.400000000001</v>
      </c>
      <c r="H2394" s="31">
        <v>23083.099999999999</v>
      </c>
      <c r="I2394" s="31">
        <v>23083.099999999999</v>
      </c>
      <c r="J2394" s="31"/>
      <c r="K2394" s="31"/>
      <c r="L2394" s="31"/>
      <c r="M2394" s="31">
        <f t="shared" si="5425"/>
        <v>22661.400000000001</v>
      </c>
      <c r="N2394" s="31">
        <f t="shared" si="5426"/>
        <v>23083.099999999999</v>
      </c>
      <c r="O2394" s="31">
        <f t="shared" si="5427"/>
        <v>23083.099999999999</v>
      </c>
      <c r="P2394" s="31"/>
      <c r="Q2394" s="31"/>
      <c r="R2394" s="31"/>
      <c r="S2394" s="31"/>
      <c r="T2394" s="31"/>
      <c r="U2394" s="31"/>
      <c r="V2394" s="31"/>
      <c r="W2394" s="31"/>
      <c r="X2394" s="31"/>
      <c r="Y2394" s="31"/>
      <c r="Z2394" s="31"/>
      <c r="AA2394" s="31"/>
      <c r="AB2394" s="31"/>
      <c r="AC2394" s="31">
        <f t="shared" si="5419"/>
        <v>22661.400000000001</v>
      </c>
      <c r="AD2394" s="31">
        <f t="shared" si="5420"/>
        <v>23083.099999999999</v>
      </c>
      <c r="AE2394" s="31">
        <f t="shared" si="5421"/>
        <v>23083.099999999999</v>
      </c>
      <c r="AF2394" s="31"/>
      <c r="AG2394" s="31">
        <f t="shared" si="5422"/>
        <v>22661.400000000001</v>
      </c>
      <c r="AH2394" s="31">
        <f t="shared" si="5423"/>
        <v>23083.099999999999</v>
      </c>
      <c r="AI2394" s="31">
        <f t="shared" si="5424"/>
        <v>23083.099999999999</v>
      </c>
      <c r="AJ2394" s="31"/>
      <c r="AK2394" s="31"/>
      <c r="AL2394" s="31">
        <v>-841.10000000000002</v>
      </c>
      <c r="AM2394" s="31"/>
      <c r="AN2394" s="31"/>
      <c r="AO2394" s="31"/>
      <c r="AP2394" s="31"/>
      <c r="AQ2394" s="31"/>
      <c r="AR2394" s="31"/>
      <c r="AS2394" s="31">
        <f t="shared" si="5416"/>
        <v>21820.300000000003</v>
      </c>
      <c r="AT2394" s="31">
        <f t="shared" si="5417"/>
        <v>23083.099999999999</v>
      </c>
      <c r="AU2394" s="31">
        <f t="shared" si="5418"/>
        <v>23083.099999999999</v>
      </c>
      <c r="AV2394" s="31"/>
      <c r="AW2394" s="32"/>
      <c r="AX2394" s="32"/>
      <c r="AY2394" s="1"/>
      <c r="AZ2394" s="1"/>
      <c r="BA2394" s="1"/>
      <c r="BB2394" s="1"/>
      <c r="BC2394" s="1"/>
      <c r="BD2394" s="1"/>
      <c r="BE2394" s="1"/>
    </row>
    <row r="2395" ht="31.5">
      <c r="A2395" s="29" t="s">
        <v>995</v>
      </c>
      <c r="B2395" s="29" t="s">
        <v>63</v>
      </c>
      <c r="C2395" s="29" t="s">
        <v>295</v>
      </c>
      <c r="D2395" s="29" t="s">
        <v>454</v>
      </c>
      <c r="E2395" s="29" t="s">
        <v>39</v>
      </c>
      <c r="F2395" s="30" t="s">
        <v>40</v>
      </c>
      <c r="G2395" s="31">
        <v>6534.6999999999998</v>
      </c>
      <c r="H2395" s="31">
        <v>16372.5</v>
      </c>
      <c r="I2395" s="31">
        <v>1292.5</v>
      </c>
      <c r="J2395" s="33">
        <v>-4000</v>
      </c>
      <c r="K2395" s="33">
        <v>-15080</v>
      </c>
      <c r="L2395" s="31"/>
      <c r="M2395" s="31">
        <f t="shared" si="5425"/>
        <v>2534.6999999999998</v>
      </c>
      <c r="N2395" s="31">
        <f t="shared" si="5426"/>
        <v>1292.5</v>
      </c>
      <c r="O2395" s="31">
        <f t="shared" si="5427"/>
        <v>1292.5</v>
      </c>
      <c r="P2395" s="31"/>
      <c r="Q2395" s="31"/>
      <c r="R2395" s="31">
        <v>-20.93</v>
      </c>
      <c r="S2395" s="31"/>
      <c r="T2395" s="31"/>
      <c r="U2395" s="31"/>
      <c r="V2395" s="31"/>
      <c r="W2395" s="31"/>
      <c r="X2395" s="31"/>
      <c r="Y2395" s="31"/>
      <c r="Z2395" s="31"/>
      <c r="AA2395" s="31"/>
      <c r="AB2395" s="31"/>
      <c r="AC2395" s="31">
        <f t="shared" si="5419"/>
        <v>2513.77</v>
      </c>
      <c r="AD2395" s="31">
        <f t="shared" si="5420"/>
        <v>1292.5</v>
      </c>
      <c r="AE2395" s="31">
        <f t="shared" si="5421"/>
        <v>1292.5</v>
      </c>
      <c r="AF2395" s="31"/>
      <c r="AG2395" s="31">
        <f t="shared" si="5422"/>
        <v>2513.77</v>
      </c>
      <c r="AH2395" s="31">
        <f t="shared" si="5423"/>
        <v>1292.5</v>
      </c>
      <c r="AI2395" s="31">
        <f t="shared" si="5424"/>
        <v>1292.5</v>
      </c>
      <c r="AJ2395" s="31">
        <v>-621.14800000000002</v>
      </c>
      <c r="AK2395" s="31"/>
      <c r="AL2395" s="31"/>
      <c r="AM2395" s="31"/>
      <c r="AN2395" s="31"/>
      <c r="AO2395" s="31"/>
      <c r="AP2395" s="31"/>
      <c r="AQ2395" s="31"/>
      <c r="AR2395" s="31"/>
      <c r="AS2395" s="31">
        <f t="shared" si="5416"/>
        <v>1892.6219999999998</v>
      </c>
      <c r="AT2395" s="31">
        <f t="shared" si="5417"/>
        <v>1292.5</v>
      </c>
      <c r="AU2395" s="31">
        <f t="shared" si="5418"/>
        <v>1292.5</v>
      </c>
      <c r="AV2395" s="31"/>
      <c r="AW2395" s="32"/>
      <c r="AX2395" s="32">
        <v>57</v>
      </c>
      <c r="AY2395" s="1"/>
      <c r="AZ2395" s="1"/>
      <c r="BA2395" s="1"/>
      <c r="BB2395" s="1"/>
      <c r="BC2395" s="1"/>
      <c r="BD2395" s="1"/>
      <c r="BE2395" s="1"/>
    </row>
    <row r="2396" ht="47.25">
      <c r="A2396" s="29" t="s">
        <v>995</v>
      </c>
      <c r="B2396" s="29" t="s">
        <v>63</v>
      </c>
      <c r="C2396" s="29" t="s">
        <v>295</v>
      </c>
      <c r="D2396" s="29" t="s">
        <v>456</v>
      </c>
      <c r="E2396" s="36"/>
      <c r="F2396" s="30" t="s">
        <v>457</v>
      </c>
      <c r="G2396" s="31">
        <f>G2397</f>
        <v>1420.3</v>
      </c>
      <c r="H2396" s="31">
        <f>H2397</f>
        <v>1314.0999999999999</v>
      </c>
      <c r="I2396" s="31">
        <f>I2397</f>
        <v>1314.0999999999999</v>
      </c>
      <c r="J2396" s="31">
        <f>J2397</f>
        <v>0</v>
      </c>
      <c r="K2396" s="31">
        <f>K2397</f>
        <v>0</v>
      </c>
      <c r="L2396" s="31">
        <f>L2397</f>
        <v>0</v>
      </c>
      <c r="M2396" s="31">
        <f t="shared" si="5425"/>
        <v>1420.3</v>
      </c>
      <c r="N2396" s="31">
        <f t="shared" si="5426"/>
        <v>1314.0999999999999</v>
      </c>
      <c r="O2396" s="31">
        <f t="shared" si="5427"/>
        <v>1314.0999999999999</v>
      </c>
      <c r="P2396" s="31">
        <f>P2397</f>
        <v>0</v>
      </c>
      <c r="Q2396" s="31">
        <f>Q2397</f>
        <v>0</v>
      </c>
      <c r="R2396" s="31">
        <f>R2397</f>
        <v>-199.39499999999998</v>
      </c>
      <c r="S2396" s="31">
        <f>S2397</f>
        <v>0</v>
      </c>
      <c r="T2396" s="31">
        <f>T2397</f>
        <v>0</v>
      </c>
      <c r="U2396" s="31">
        <f>U2397</f>
        <v>0</v>
      </c>
      <c r="V2396" s="31">
        <f>V2397</f>
        <v>0</v>
      </c>
      <c r="W2396" s="31">
        <f>W2397</f>
        <v>0</v>
      </c>
      <c r="X2396" s="31">
        <f>X2397</f>
        <v>0</v>
      </c>
      <c r="Y2396" s="31">
        <f>Y2397</f>
        <v>0</v>
      </c>
      <c r="Z2396" s="31">
        <f>Z2397</f>
        <v>0</v>
      </c>
      <c r="AA2396" s="31">
        <f>AA2397</f>
        <v>0</v>
      </c>
      <c r="AB2396" s="31">
        <f>AB2397</f>
        <v>0</v>
      </c>
      <c r="AC2396" s="31">
        <f t="shared" si="5419"/>
        <v>1220.905</v>
      </c>
      <c r="AD2396" s="31">
        <f t="shared" si="5420"/>
        <v>1314.0999999999999</v>
      </c>
      <c r="AE2396" s="31">
        <f t="shared" si="5421"/>
        <v>1314.0999999999999</v>
      </c>
      <c r="AF2396" s="31">
        <f>AF2397</f>
        <v>0</v>
      </c>
      <c r="AG2396" s="31">
        <f t="shared" si="5422"/>
        <v>1220.905</v>
      </c>
      <c r="AH2396" s="31">
        <f t="shared" si="5423"/>
        <v>1314.0999999999999</v>
      </c>
      <c r="AI2396" s="31">
        <f t="shared" si="5424"/>
        <v>1314.0999999999999</v>
      </c>
      <c r="AJ2396" s="31">
        <f>AJ2397</f>
        <v>0</v>
      </c>
      <c r="AK2396" s="31">
        <f>AK2397</f>
        <v>0</v>
      </c>
      <c r="AL2396" s="31">
        <f>AL2397</f>
        <v>0</v>
      </c>
      <c r="AM2396" s="31">
        <f>AM2397</f>
        <v>0</v>
      </c>
      <c r="AN2396" s="31">
        <f>AN2397</f>
        <v>0</v>
      </c>
      <c r="AO2396" s="31">
        <f>AO2397</f>
        <v>0</v>
      </c>
      <c r="AP2396" s="31">
        <f>AP2397</f>
        <v>0</v>
      </c>
      <c r="AQ2396" s="31">
        <f>AQ2397</f>
        <v>0</v>
      </c>
      <c r="AR2396" s="31">
        <f>AR2397</f>
        <v>0</v>
      </c>
      <c r="AS2396" s="31">
        <f t="shared" si="5416"/>
        <v>1220.905</v>
      </c>
      <c r="AT2396" s="31">
        <f t="shared" si="5417"/>
        <v>1314.0999999999999</v>
      </c>
      <c r="AU2396" s="31">
        <f t="shared" si="5418"/>
        <v>1314.0999999999999</v>
      </c>
      <c r="AV2396" s="31">
        <f>AV2397</f>
        <v>0</v>
      </c>
      <c r="AW2396" s="32"/>
      <c r="AX2396" s="32"/>
      <c r="AY2396" s="1"/>
      <c r="AZ2396" s="1"/>
      <c r="BA2396" s="1"/>
      <c r="BB2396" s="1"/>
      <c r="BC2396" s="1"/>
      <c r="BD2396" s="1"/>
      <c r="BE2396" s="1"/>
    </row>
    <row r="2397" ht="31.5">
      <c r="A2397" s="29" t="s">
        <v>995</v>
      </c>
      <c r="B2397" s="29" t="s">
        <v>63</v>
      </c>
      <c r="C2397" s="29" t="s">
        <v>295</v>
      </c>
      <c r="D2397" s="29" t="s">
        <v>456</v>
      </c>
      <c r="E2397" s="29" t="s">
        <v>39</v>
      </c>
      <c r="F2397" s="30" t="s">
        <v>40</v>
      </c>
      <c r="G2397" s="31">
        <v>1420.3</v>
      </c>
      <c r="H2397" s="31">
        <v>1314.0999999999999</v>
      </c>
      <c r="I2397" s="31">
        <v>1314.0999999999999</v>
      </c>
      <c r="J2397" s="31"/>
      <c r="K2397" s="31"/>
      <c r="L2397" s="31"/>
      <c r="M2397" s="31">
        <f t="shared" si="5425"/>
        <v>1420.3</v>
      </c>
      <c r="N2397" s="31">
        <f t="shared" si="5426"/>
        <v>1314.0999999999999</v>
      </c>
      <c r="O2397" s="31">
        <f t="shared" si="5427"/>
        <v>1314.0999999999999</v>
      </c>
      <c r="P2397" s="31"/>
      <c r="Q2397" s="31"/>
      <c r="R2397" s="31">
        <f>-107.095-92.3</f>
        <v>-199.39499999999998</v>
      </c>
      <c r="S2397" s="31"/>
      <c r="T2397" s="31"/>
      <c r="U2397" s="31"/>
      <c r="V2397" s="31"/>
      <c r="W2397" s="31"/>
      <c r="X2397" s="31"/>
      <c r="Y2397" s="31"/>
      <c r="Z2397" s="31"/>
      <c r="AA2397" s="31"/>
      <c r="AB2397" s="31"/>
      <c r="AC2397" s="31">
        <f t="shared" si="5419"/>
        <v>1220.905</v>
      </c>
      <c r="AD2397" s="31">
        <f t="shared" si="5420"/>
        <v>1314.0999999999999</v>
      </c>
      <c r="AE2397" s="31">
        <f t="shared" si="5421"/>
        <v>1314.0999999999999</v>
      </c>
      <c r="AF2397" s="31"/>
      <c r="AG2397" s="31">
        <f t="shared" si="5422"/>
        <v>1220.905</v>
      </c>
      <c r="AH2397" s="31">
        <f t="shared" si="5423"/>
        <v>1314.0999999999999</v>
      </c>
      <c r="AI2397" s="31">
        <f t="shared" si="5424"/>
        <v>1314.0999999999999</v>
      </c>
      <c r="AJ2397" s="31"/>
      <c r="AK2397" s="31"/>
      <c r="AL2397" s="31"/>
      <c r="AM2397" s="31"/>
      <c r="AN2397" s="31"/>
      <c r="AO2397" s="31"/>
      <c r="AP2397" s="31"/>
      <c r="AQ2397" s="31"/>
      <c r="AR2397" s="31"/>
      <c r="AS2397" s="31">
        <f t="shared" si="5416"/>
        <v>1220.905</v>
      </c>
      <c r="AT2397" s="31">
        <f t="shared" si="5417"/>
        <v>1314.0999999999999</v>
      </c>
      <c r="AU2397" s="31">
        <f t="shared" si="5418"/>
        <v>1314.0999999999999</v>
      </c>
      <c r="AV2397" s="31"/>
      <c r="AW2397" s="32"/>
      <c r="AX2397" s="32"/>
      <c r="AY2397" s="1"/>
      <c r="AZ2397" s="1"/>
      <c r="BA2397" s="1"/>
      <c r="BB2397" s="1"/>
      <c r="BC2397" s="1"/>
      <c r="BD2397" s="1"/>
      <c r="BE2397" s="1"/>
    </row>
    <row r="2398" ht="63">
      <c r="A2398" s="29" t="s">
        <v>995</v>
      </c>
      <c r="B2398" s="29" t="s">
        <v>63</v>
      </c>
      <c r="C2398" s="29" t="s">
        <v>295</v>
      </c>
      <c r="D2398" s="29" t="s">
        <v>1005</v>
      </c>
      <c r="E2398" s="36"/>
      <c r="F2398" s="30" t="s">
        <v>1006</v>
      </c>
      <c r="G2398" s="31">
        <f>G2399</f>
        <v>551.60000000000002</v>
      </c>
      <c r="H2398" s="31">
        <f>H2399</f>
        <v>551.60000000000002</v>
      </c>
      <c r="I2398" s="31">
        <f>I2399</f>
        <v>551.60000000000002</v>
      </c>
      <c r="J2398" s="31">
        <f>J2399</f>
        <v>0</v>
      </c>
      <c r="K2398" s="31">
        <f>K2399</f>
        <v>0</v>
      </c>
      <c r="L2398" s="31">
        <f>L2399</f>
        <v>0</v>
      </c>
      <c r="M2398" s="31">
        <f t="shared" si="5425"/>
        <v>551.60000000000002</v>
      </c>
      <c r="N2398" s="31">
        <f t="shared" si="5426"/>
        <v>551.60000000000002</v>
      </c>
      <c r="O2398" s="31">
        <f t="shared" si="5427"/>
        <v>551.60000000000002</v>
      </c>
      <c r="P2398" s="31">
        <f>P2399</f>
        <v>0</v>
      </c>
      <c r="Q2398" s="31">
        <f>Q2399</f>
        <v>0</v>
      </c>
      <c r="R2398" s="31">
        <f>R2399</f>
        <v>0</v>
      </c>
      <c r="S2398" s="31">
        <f>S2399</f>
        <v>0</v>
      </c>
      <c r="T2398" s="31">
        <f>T2399</f>
        <v>0</v>
      </c>
      <c r="U2398" s="31">
        <f>U2399</f>
        <v>0</v>
      </c>
      <c r="V2398" s="31">
        <f>V2399</f>
        <v>0</v>
      </c>
      <c r="W2398" s="31">
        <f>W2399</f>
        <v>0</v>
      </c>
      <c r="X2398" s="31">
        <f>X2399</f>
        <v>0</v>
      </c>
      <c r="Y2398" s="31">
        <f>Y2399</f>
        <v>0</v>
      </c>
      <c r="Z2398" s="31">
        <f>Z2399</f>
        <v>0</v>
      </c>
      <c r="AA2398" s="31">
        <f>AA2399</f>
        <v>0</v>
      </c>
      <c r="AB2398" s="31">
        <f>AB2399</f>
        <v>0</v>
      </c>
      <c r="AC2398" s="31">
        <f t="shared" si="5419"/>
        <v>551.60000000000002</v>
      </c>
      <c r="AD2398" s="31">
        <f t="shared" si="5420"/>
        <v>551.60000000000002</v>
      </c>
      <c r="AE2398" s="31">
        <f t="shared" si="5421"/>
        <v>551.60000000000002</v>
      </c>
      <c r="AF2398" s="31">
        <f>AF2399</f>
        <v>0</v>
      </c>
      <c r="AG2398" s="31">
        <f t="shared" si="5422"/>
        <v>551.60000000000002</v>
      </c>
      <c r="AH2398" s="31">
        <f t="shared" si="5423"/>
        <v>551.60000000000002</v>
      </c>
      <c r="AI2398" s="31">
        <f t="shared" si="5424"/>
        <v>551.60000000000002</v>
      </c>
      <c r="AJ2398" s="31">
        <f>AJ2399</f>
        <v>0</v>
      </c>
      <c r="AK2398" s="31">
        <f>AK2399</f>
        <v>0</v>
      </c>
      <c r="AL2398" s="31">
        <f>AL2399</f>
        <v>0</v>
      </c>
      <c r="AM2398" s="31">
        <f>AM2399</f>
        <v>0</v>
      </c>
      <c r="AN2398" s="31">
        <f>AN2399</f>
        <v>0</v>
      </c>
      <c r="AO2398" s="31">
        <f>AO2399</f>
        <v>0</v>
      </c>
      <c r="AP2398" s="31">
        <f>AP2399</f>
        <v>0</v>
      </c>
      <c r="AQ2398" s="31">
        <f>AQ2399</f>
        <v>0</v>
      </c>
      <c r="AR2398" s="31">
        <f>AR2399</f>
        <v>0</v>
      </c>
      <c r="AS2398" s="31">
        <f t="shared" si="5416"/>
        <v>551.60000000000002</v>
      </c>
      <c r="AT2398" s="31">
        <f t="shared" si="5417"/>
        <v>551.60000000000002</v>
      </c>
      <c r="AU2398" s="31">
        <f t="shared" si="5418"/>
        <v>551.60000000000002</v>
      </c>
      <c r="AV2398" s="31">
        <f>AV2399</f>
        <v>0</v>
      </c>
      <c r="AW2398" s="32"/>
      <c r="AX2398" s="32"/>
      <c r="AY2398" s="1"/>
      <c r="AZ2398" s="1"/>
      <c r="BA2398" s="1"/>
      <c r="BB2398" s="1"/>
      <c r="BC2398" s="1"/>
      <c r="BD2398" s="1"/>
      <c r="BE2398" s="1"/>
    </row>
    <row r="2399" ht="31.5">
      <c r="A2399" s="29" t="s">
        <v>995</v>
      </c>
      <c r="B2399" s="29" t="s">
        <v>63</v>
      </c>
      <c r="C2399" s="29" t="s">
        <v>295</v>
      </c>
      <c r="D2399" s="29" t="s">
        <v>1005</v>
      </c>
      <c r="E2399" s="29" t="s">
        <v>129</v>
      </c>
      <c r="F2399" s="30" t="s">
        <v>130</v>
      </c>
      <c r="G2399" s="31">
        <v>551.60000000000002</v>
      </c>
      <c r="H2399" s="31">
        <v>551.60000000000002</v>
      </c>
      <c r="I2399" s="31">
        <v>551.60000000000002</v>
      </c>
      <c r="J2399" s="31"/>
      <c r="K2399" s="31"/>
      <c r="L2399" s="31"/>
      <c r="M2399" s="31">
        <f t="shared" si="5425"/>
        <v>551.60000000000002</v>
      </c>
      <c r="N2399" s="31">
        <f t="shared" si="5426"/>
        <v>551.60000000000002</v>
      </c>
      <c r="O2399" s="31">
        <f t="shared" si="5427"/>
        <v>551.60000000000002</v>
      </c>
      <c r="P2399" s="31"/>
      <c r="Q2399" s="31"/>
      <c r="R2399" s="31"/>
      <c r="S2399" s="31"/>
      <c r="T2399" s="31"/>
      <c r="U2399" s="31"/>
      <c r="V2399" s="31"/>
      <c r="W2399" s="31"/>
      <c r="X2399" s="31"/>
      <c r="Y2399" s="31"/>
      <c r="Z2399" s="31"/>
      <c r="AA2399" s="31"/>
      <c r="AB2399" s="31"/>
      <c r="AC2399" s="31">
        <f t="shared" si="5419"/>
        <v>551.60000000000002</v>
      </c>
      <c r="AD2399" s="31">
        <f t="shared" si="5420"/>
        <v>551.60000000000002</v>
      </c>
      <c r="AE2399" s="31">
        <f t="shared" si="5421"/>
        <v>551.60000000000002</v>
      </c>
      <c r="AF2399" s="31"/>
      <c r="AG2399" s="31">
        <f t="shared" si="5422"/>
        <v>551.60000000000002</v>
      </c>
      <c r="AH2399" s="31">
        <f t="shared" si="5423"/>
        <v>551.60000000000002</v>
      </c>
      <c r="AI2399" s="31">
        <f t="shared" si="5424"/>
        <v>551.60000000000002</v>
      </c>
      <c r="AJ2399" s="31"/>
      <c r="AK2399" s="31"/>
      <c r="AL2399" s="31"/>
      <c r="AM2399" s="31"/>
      <c r="AN2399" s="31"/>
      <c r="AO2399" s="31"/>
      <c r="AP2399" s="31"/>
      <c r="AQ2399" s="31"/>
      <c r="AR2399" s="31"/>
      <c r="AS2399" s="31">
        <f t="shared" si="5416"/>
        <v>551.60000000000002</v>
      </c>
      <c r="AT2399" s="31">
        <f t="shared" si="5417"/>
        <v>551.60000000000002</v>
      </c>
      <c r="AU2399" s="31">
        <f t="shared" si="5418"/>
        <v>551.60000000000002</v>
      </c>
      <c r="AV2399" s="31"/>
      <c r="AW2399" s="32"/>
      <c r="AX2399" s="32"/>
      <c r="AY2399" s="1"/>
      <c r="AZ2399" s="1"/>
      <c r="BA2399" s="1"/>
      <c r="BB2399" s="1"/>
      <c r="BC2399" s="1"/>
      <c r="BD2399" s="1"/>
      <c r="BE2399" s="1"/>
    </row>
    <row r="2400" s="24" customFormat="1" ht="31.5">
      <c r="A2400" s="25" t="s">
        <v>995</v>
      </c>
      <c r="B2400" s="25" t="s">
        <v>63</v>
      </c>
      <c r="C2400" s="25" t="s">
        <v>144</v>
      </c>
      <c r="D2400" s="25"/>
      <c r="E2400" s="25"/>
      <c r="F2400" s="26" t="s">
        <v>145</v>
      </c>
      <c r="G2400" s="27">
        <f>G2401+G2412</f>
        <v>34686.5</v>
      </c>
      <c r="H2400" s="27">
        <f>H2401+H2412</f>
        <v>35393.599999999999</v>
      </c>
      <c r="I2400" s="27">
        <f>I2401+I2412</f>
        <v>35393.599999999999</v>
      </c>
      <c r="J2400" s="27">
        <f>J2401+J2412</f>
        <v>0</v>
      </c>
      <c r="K2400" s="27">
        <f>K2401+K2412</f>
        <v>0</v>
      </c>
      <c r="L2400" s="27">
        <f>L2401+L2412</f>
        <v>0</v>
      </c>
      <c r="M2400" s="27">
        <f t="shared" si="5425"/>
        <v>34686.5</v>
      </c>
      <c r="N2400" s="27">
        <f t="shared" si="5426"/>
        <v>35393.599999999999</v>
      </c>
      <c r="O2400" s="27">
        <f t="shared" si="5427"/>
        <v>35393.599999999999</v>
      </c>
      <c r="P2400" s="27">
        <f>P2401+P2412</f>
        <v>0</v>
      </c>
      <c r="Q2400" s="27">
        <f>Q2401+Q2412</f>
        <v>0</v>
      </c>
      <c r="R2400" s="27">
        <f>R2401+R2412</f>
        <v>12334.299999999999</v>
      </c>
      <c r="S2400" s="27">
        <f>S2401+S2412</f>
        <v>0</v>
      </c>
      <c r="T2400" s="27">
        <f>T2401+T2412</f>
        <v>0</v>
      </c>
      <c r="U2400" s="27">
        <f>U2401+U2412</f>
        <v>0</v>
      </c>
      <c r="V2400" s="27">
        <f>V2401+V2412</f>
        <v>12334.299999999999</v>
      </c>
      <c r="W2400" s="27">
        <f>W2401+W2412</f>
        <v>0</v>
      </c>
      <c r="X2400" s="27">
        <f>X2401+X2412</f>
        <v>0</v>
      </c>
      <c r="Y2400" s="27">
        <f>Y2401+Y2412</f>
        <v>0</v>
      </c>
      <c r="Z2400" s="27">
        <f>Z2401+Z2412</f>
        <v>12334.299999999999</v>
      </c>
      <c r="AA2400" s="27">
        <f>AA2401+AA2412</f>
        <v>0</v>
      </c>
      <c r="AB2400" s="27">
        <f>AB2401+AB2412</f>
        <v>0</v>
      </c>
      <c r="AC2400" s="27">
        <f t="shared" si="5419"/>
        <v>47020.800000000003</v>
      </c>
      <c r="AD2400" s="27">
        <f t="shared" si="5420"/>
        <v>47727.899999999994</v>
      </c>
      <c r="AE2400" s="27">
        <f t="shared" si="5421"/>
        <v>47727.899999999994</v>
      </c>
      <c r="AF2400" s="27">
        <f>AF2401+AF2412</f>
        <v>0</v>
      </c>
      <c r="AG2400" s="27">
        <f t="shared" si="5422"/>
        <v>47020.800000000003</v>
      </c>
      <c r="AH2400" s="27">
        <f t="shared" si="5423"/>
        <v>47727.899999999994</v>
      </c>
      <c r="AI2400" s="27">
        <f t="shared" si="5424"/>
        <v>47727.899999999994</v>
      </c>
      <c r="AJ2400" s="27">
        <f>AJ2401+AJ2412</f>
        <v>0</v>
      </c>
      <c r="AK2400" s="27">
        <f>AK2401+AK2412</f>
        <v>0</v>
      </c>
      <c r="AL2400" s="27">
        <f>AL2401+AL2412</f>
        <v>-351.80000000000001</v>
      </c>
      <c r="AM2400" s="27">
        <f>AM2401+AM2412</f>
        <v>0</v>
      </c>
      <c r="AN2400" s="27">
        <f>AN2401+AN2412</f>
        <v>0</v>
      </c>
      <c r="AO2400" s="27">
        <f>AO2401+AO2412</f>
        <v>0</v>
      </c>
      <c r="AP2400" s="27">
        <f>AP2401+AP2412</f>
        <v>0</v>
      </c>
      <c r="AQ2400" s="27">
        <f>AQ2401+AQ2412</f>
        <v>0</v>
      </c>
      <c r="AR2400" s="27">
        <f>AR2401+AR2412</f>
        <v>0</v>
      </c>
      <c r="AS2400" s="27">
        <f t="shared" si="5416"/>
        <v>46669</v>
      </c>
      <c r="AT2400" s="27">
        <f t="shared" si="5417"/>
        <v>47727.899999999994</v>
      </c>
      <c r="AU2400" s="27">
        <f t="shared" si="5418"/>
        <v>47727.899999999994</v>
      </c>
      <c r="AV2400" s="27">
        <f>AV2401+AV2412</f>
        <v>0</v>
      </c>
      <c r="AW2400" s="28"/>
      <c r="AX2400" s="28"/>
      <c r="AY2400" s="24"/>
      <c r="AZ2400" s="24"/>
      <c r="BA2400" s="24"/>
      <c r="BB2400" s="24"/>
      <c r="BC2400" s="24"/>
      <c r="BD2400" s="24"/>
      <c r="BE2400" s="24"/>
    </row>
    <row r="2401">
      <c r="A2401" s="29" t="s">
        <v>995</v>
      </c>
      <c r="B2401" s="29" t="s">
        <v>63</v>
      </c>
      <c r="C2401" s="29" t="s">
        <v>144</v>
      </c>
      <c r="D2401" s="29" t="s">
        <v>229</v>
      </c>
      <c r="E2401" s="36"/>
      <c r="F2401" s="30" t="s">
        <v>230</v>
      </c>
      <c r="G2401" s="31">
        <f>G2402</f>
        <v>31257.200000000001</v>
      </c>
      <c r="H2401" s="31">
        <f>H2402</f>
        <v>31929</v>
      </c>
      <c r="I2401" s="31">
        <f>I2402</f>
        <v>31929</v>
      </c>
      <c r="J2401" s="31">
        <f>J2402</f>
        <v>0</v>
      </c>
      <c r="K2401" s="31">
        <f>K2402</f>
        <v>0</v>
      </c>
      <c r="L2401" s="31">
        <f>L2402</f>
        <v>0</v>
      </c>
      <c r="M2401" s="31">
        <f t="shared" si="5425"/>
        <v>31257.200000000001</v>
      </c>
      <c r="N2401" s="31">
        <f t="shared" si="5426"/>
        <v>31929</v>
      </c>
      <c r="O2401" s="31">
        <f t="shared" si="5427"/>
        <v>31929</v>
      </c>
      <c r="P2401" s="31">
        <f>P2402</f>
        <v>0</v>
      </c>
      <c r="Q2401" s="31">
        <f>Q2402</f>
        <v>0</v>
      </c>
      <c r="R2401" s="31">
        <f>R2402</f>
        <v>12334.299999999999</v>
      </c>
      <c r="S2401" s="31">
        <f>S2402</f>
        <v>0</v>
      </c>
      <c r="T2401" s="31">
        <f>T2402</f>
        <v>0</v>
      </c>
      <c r="U2401" s="31">
        <f>U2402</f>
        <v>0</v>
      </c>
      <c r="V2401" s="31">
        <f>V2402</f>
        <v>12334.299999999999</v>
      </c>
      <c r="W2401" s="31">
        <f>W2402</f>
        <v>0</v>
      </c>
      <c r="X2401" s="31">
        <f>X2402</f>
        <v>0</v>
      </c>
      <c r="Y2401" s="31">
        <f>Y2402</f>
        <v>0</v>
      </c>
      <c r="Z2401" s="31">
        <f>Z2402</f>
        <v>12334.299999999999</v>
      </c>
      <c r="AA2401" s="31">
        <f>AA2402</f>
        <v>0</v>
      </c>
      <c r="AB2401" s="31">
        <f>AB2402</f>
        <v>0</v>
      </c>
      <c r="AC2401" s="31">
        <f t="shared" si="5419"/>
        <v>43591.5</v>
      </c>
      <c r="AD2401" s="31">
        <f t="shared" si="5420"/>
        <v>44263.300000000003</v>
      </c>
      <c r="AE2401" s="31">
        <f t="shared" si="5421"/>
        <v>44263.300000000003</v>
      </c>
      <c r="AF2401" s="31">
        <f>AF2402</f>
        <v>0</v>
      </c>
      <c r="AG2401" s="31">
        <f t="shared" si="5422"/>
        <v>43591.5</v>
      </c>
      <c r="AH2401" s="31">
        <f t="shared" si="5423"/>
        <v>44263.300000000003</v>
      </c>
      <c r="AI2401" s="31">
        <f t="shared" si="5424"/>
        <v>44263.300000000003</v>
      </c>
      <c r="AJ2401" s="31">
        <f>AJ2402</f>
        <v>0</v>
      </c>
      <c r="AK2401" s="31">
        <f>AK2402</f>
        <v>0</v>
      </c>
      <c r="AL2401" s="31">
        <f>AL2402</f>
        <v>-334.19999999999999</v>
      </c>
      <c r="AM2401" s="31">
        <f>AM2402</f>
        <v>0</v>
      </c>
      <c r="AN2401" s="31">
        <f>AN2402</f>
        <v>0</v>
      </c>
      <c r="AO2401" s="31">
        <f>AO2402</f>
        <v>0</v>
      </c>
      <c r="AP2401" s="31">
        <f>AP2402</f>
        <v>0</v>
      </c>
      <c r="AQ2401" s="31">
        <f>AQ2402</f>
        <v>0</v>
      </c>
      <c r="AR2401" s="31">
        <f>AR2402</f>
        <v>0</v>
      </c>
      <c r="AS2401" s="31">
        <f t="shared" si="5416"/>
        <v>43257.300000000003</v>
      </c>
      <c r="AT2401" s="31">
        <f t="shared" si="5417"/>
        <v>44263.300000000003</v>
      </c>
      <c r="AU2401" s="31">
        <f t="shared" si="5418"/>
        <v>44263.300000000003</v>
      </c>
      <c r="AV2401" s="31">
        <f>AV2402</f>
        <v>0</v>
      </c>
      <c r="AW2401" s="32"/>
      <c r="AX2401" s="32"/>
      <c r="AY2401" s="1"/>
      <c r="AZ2401" s="1"/>
      <c r="BA2401" s="1"/>
      <c r="BB2401" s="1"/>
      <c r="BC2401" s="1"/>
      <c r="BD2401" s="1"/>
      <c r="BE2401" s="1"/>
    </row>
    <row r="2402">
      <c r="A2402" s="29" t="s">
        <v>995</v>
      </c>
      <c r="B2402" s="29" t="s">
        <v>63</v>
      </c>
      <c r="C2402" s="29" t="s">
        <v>144</v>
      </c>
      <c r="D2402" s="29" t="s">
        <v>231</v>
      </c>
      <c r="E2402" s="36"/>
      <c r="F2402" s="30" t="s">
        <v>34</v>
      </c>
      <c r="G2402" s="31">
        <f>G2403+G2408</f>
        <v>31257.200000000001</v>
      </c>
      <c r="H2402" s="31">
        <f>H2403+H2408</f>
        <v>31929</v>
      </c>
      <c r="I2402" s="31">
        <f>I2403+I2408</f>
        <v>31929</v>
      </c>
      <c r="J2402" s="31">
        <f>J2403+J2408</f>
        <v>0</v>
      </c>
      <c r="K2402" s="31">
        <f>K2403+K2408</f>
        <v>0</v>
      </c>
      <c r="L2402" s="31">
        <f>L2403+L2408</f>
        <v>0</v>
      </c>
      <c r="M2402" s="31">
        <f t="shared" si="5425"/>
        <v>31257.200000000001</v>
      </c>
      <c r="N2402" s="31">
        <f t="shared" si="5426"/>
        <v>31929</v>
      </c>
      <c r="O2402" s="31">
        <f t="shared" si="5427"/>
        <v>31929</v>
      </c>
      <c r="P2402" s="31">
        <f>P2403+P2408</f>
        <v>0</v>
      </c>
      <c r="Q2402" s="31">
        <f>Q2403+Q2408</f>
        <v>0</v>
      </c>
      <c r="R2402" s="31">
        <f>R2403+R2408</f>
        <v>12334.299999999999</v>
      </c>
      <c r="S2402" s="31">
        <f>S2403+S2408</f>
        <v>0</v>
      </c>
      <c r="T2402" s="31">
        <f>T2403+T2408</f>
        <v>0</v>
      </c>
      <c r="U2402" s="31">
        <f>U2403+U2408</f>
        <v>0</v>
      </c>
      <c r="V2402" s="31">
        <f>V2403+V2408</f>
        <v>12334.299999999999</v>
      </c>
      <c r="W2402" s="31">
        <f>W2403+W2408</f>
        <v>0</v>
      </c>
      <c r="X2402" s="31">
        <f>X2403+X2408</f>
        <v>0</v>
      </c>
      <c r="Y2402" s="31">
        <f>Y2403+Y2408</f>
        <v>0</v>
      </c>
      <c r="Z2402" s="31">
        <f>Z2403+Z2408</f>
        <v>12334.299999999999</v>
      </c>
      <c r="AA2402" s="31">
        <f>AA2403+AA2408</f>
        <v>0</v>
      </c>
      <c r="AB2402" s="31">
        <f>AB2403+AB2408</f>
        <v>0</v>
      </c>
      <c r="AC2402" s="31">
        <f t="shared" si="5419"/>
        <v>43591.5</v>
      </c>
      <c r="AD2402" s="31">
        <f t="shared" si="5420"/>
        <v>44263.300000000003</v>
      </c>
      <c r="AE2402" s="31">
        <f t="shared" si="5421"/>
        <v>44263.300000000003</v>
      </c>
      <c r="AF2402" s="31">
        <f>AF2403+AF2408</f>
        <v>0</v>
      </c>
      <c r="AG2402" s="31">
        <f t="shared" si="5422"/>
        <v>43591.5</v>
      </c>
      <c r="AH2402" s="31">
        <f t="shared" si="5423"/>
        <v>44263.300000000003</v>
      </c>
      <c r="AI2402" s="31">
        <f t="shared" si="5424"/>
        <v>44263.300000000003</v>
      </c>
      <c r="AJ2402" s="31">
        <f>AJ2403+AJ2408</f>
        <v>0</v>
      </c>
      <c r="AK2402" s="31">
        <f>AK2403+AK2408</f>
        <v>0</v>
      </c>
      <c r="AL2402" s="31">
        <f>AL2403+AL2408</f>
        <v>-334.19999999999999</v>
      </c>
      <c r="AM2402" s="31">
        <f>AM2403+AM2408</f>
        <v>0</v>
      </c>
      <c r="AN2402" s="31">
        <f>AN2403+AN2408</f>
        <v>0</v>
      </c>
      <c r="AO2402" s="31">
        <f>AO2403+AO2408</f>
        <v>0</v>
      </c>
      <c r="AP2402" s="31">
        <f>AP2403+AP2408</f>
        <v>0</v>
      </c>
      <c r="AQ2402" s="31">
        <f>AQ2403+AQ2408</f>
        <v>0</v>
      </c>
      <c r="AR2402" s="31">
        <f>AR2403+AR2408</f>
        <v>0</v>
      </c>
      <c r="AS2402" s="31">
        <f t="shared" si="5416"/>
        <v>43257.300000000003</v>
      </c>
      <c r="AT2402" s="31">
        <f t="shared" si="5417"/>
        <v>44263.300000000003</v>
      </c>
      <c r="AU2402" s="31">
        <f t="shared" si="5418"/>
        <v>44263.300000000003</v>
      </c>
      <c r="AV2402" s="31">
        <f>AV2403+AV2408</f>
        <v>0</v>
      </c>
      <c r="AW2402" s="32"/>
      <c r="AX2402" s="32"/>
      <c r="AY2402" s="1"/>
      <c r="AZ2402" s="1"/>
      <c r="BA2402" s="1"/>
      <c r="BB2402" s="1"/>
      <c r="BC2402" s="1"/>
      <c r="BD2402" s="1"/>
      <c r="BE2402" s="1"/>
    </row>
    <row r="2403" ht="47.25">
      <c r="A2403" s="29" t="s">
        <v>995</v>
      </c>
      <c r="B2403" s="29" t="s">
        <v>63</v>
      </c>
      <c r="C2403" s="29" t="s">
        <v>144</v>
      </c>
      <c r="D2403" s="29" t="s">
        <v>232</v>
      </c>
      <c r="E2403" s="36"/>
      <c r="F2403" s="30" t="s">
        <v>233</v>
      </c>
      <c r="G2403" s="31">
        <f>G2406+G2404</f>
        <v>6225.8000000000002</v>
      </c>
      <c r="H2403" s="31">
        <f>H2406+H2404</f>
        <v>6225.8000000000002</v>
      </c>
      <c r="I2403" s="31">
        <f>I2406+I2404</f>
        <v>6225.8000000000002</v>
      </c>
      <c r="J2403" s="31">
        <f>J2406+J2404</f>
        <v>0</v>
      </c>
      <c r="K2403" s="31">
        <f>K2406+K2404</f>
        <v>0</v>
      </c>
      <c r="L2403" s="31">
        <f>L2406+L2404</f>
        <v>0</v>
      </c>
      <c r="M2403" s="31">
        <f t="shared" si="5425"/>
        <v>6225.8000000000002</v>
      </c>
      <c r="N2403" s="31">
        <f t="shared" si="5426"/>
        <v>6225.8000000000002</v>
      </c>
      <c r="O2403" s="31">
        <f t="shared" si="5427"/>
        <v>6225.8000000000002</v>
      </c>
      <c r="P2403" s="31">
        <f>P2406+P2404</f>
        <v>0</v>
      </c>
      <c r="Q2403" s="31">
        <f>Q2406+Q2404</f>
        <v>0</v>
      </c>
      <c r="R2403" s="31">
        <f>R2406+R2404</f>
        <v>12334.299999999999</v>
      </c>
      <c r="S2403" s="31">
        <f>S2406+S2404</f>
        <v>0</v>
      </c>
      <c r="T2403" s="31">
        <f>T2406+T2404</f>
        <v>0</v>
      </c>
      <c r="U2403" s="31">
        <f>U2406+U2404</f>
        <v>0</v>
      </c>
      <c r="V2403" s="31">
        <f>V2406+V2404</f>
        <v>12334.299999999999</v>
      </c>
      <c r="W2403" s="31">
        <f>W2406+W2404</f>
        <v>0</v>
      </c>
      <c r="X2403" s="31">
        <f>X2406+X2404</f>
        <v>0</v>
      </c>
      <c r="Y2403" s="31">
        <f>Y2406+Y2404</f>
        <v>0</v>
      </c>
      <c r="Z2403" s="31">
        <f>Z2406+Z2404</f>
        <v>12334.299999999999</v>
      </c>
      <c r="AA2403" s="31">
        <f>AA2406+AA2404</f>
        <v>0</v>
      </c>
      <c r="AB2403" s="31">
        <f>AB2406+AB2404</f>
        <v>0</v>
      </c>
      <c r="AC2403" s="31">
        <f t="shared" si="5419"/>
        <v>18560.099999999999</v>
      </c>
      <c r="AD2403" s="31">
        <f t="shared" si="5420"/>
        <v>18560.099999999999</v>
      </c>
      <c r="AE2403" s="31">
        <f t="shared" si="5421"/>
        <v>18560.099999999999</v>
      </c>
      <c r="AF2403" s="31">
        <f>AF2406+AF2404</f>
        <v>0</v>
      </c>
      <c r="AG2403" s="31">
        <f t="shared" si="5422"/>
        <v>18560.099999999999</v>
      </c>
      <c r="AH2403" s="31">
        <f t="shared" si="5423"/>
        <v>18560.099999999999</v>
      </c>
      <c r="AI2403" s="31">
        <f t="shared" si="5424"/>
        <v>18560.099999999999</v>
      </c>
      <c r="AJ2403" s="31">
        <f>AJ2406+AJ2404</f>
        <v>0</v>
      </c>
      <c r="AK2403" s="31">
        <f>AK2406+AK2404</f>
        <v>0</v>
      </c>
      <c r="AL2403" s="31">
        <f>AL2406+AL2404</f>
        <v>0</v>
      </c>
      <c r="AM2403" s="31">
        <f>AM2406+AM2404</f>
        <v>0</v>
      </c>
      <c r="AN2403" s="31">
        <f>AN2406+AN2404</f>
        <v>0</v>
      </c>
      <c r="AO2403" s="31">
        <f>AO2406+AO2404</f>
        <v>0</v>
      </c>
      <c r="AP2403" s="31">
        <f>AP2406+AP2404</f>
        <v>0</v>
      </c>
      <c r="AQ2403" s="31">
        <f>AQ2406+AQ2404</f>
        <v>0</v>
      </c>
      <c r="AR2403" s="31">
        <f>AR2406+AR2404</f>
        <v>0</v>
      </c>
      <c r="AS2403" s="31">
        <f t="shared" si="5416"/>
        <v>18560.099999999999</v>
      </c>
      <c r="AT2403" s="31">
        <f t="shared" si="5417"/>
        <v>18560.099999999999</v>
      </c>
      <c r="AU2403" s="31">
        <f t="shared" si="5418"/>
        <v>18560.099999999999</v>
      </c>
      <c r="AV2403" s="31">
        <f>AV2406+AV2404</f>
        <v>0</v>
      </c>
      <c r="AW2403" s="32"/>
      <c r="AX2403" s="32"/>
      <c r="AY2403" s="1"/>
      <c r="AZ2403" s="1"/>
      <c r="BA2403" s="1"/>
      <c r="BB2403" s="1"/>
      <c r="BC2403" s="1"/>
      <c r="BD2403" s="1"/>
      <c r="BE2403" s="1"/>
    </row>
    <row r="2404" ht="31.5">
      <c r="A2404" s="29" t="s">
        <v>995</v>
      </c>
      <c r="B2404" s="29" t="s">
        <v>63</v>
      </c>
      <c r="C2404" s="29" t="s">
        <v>144</v>
      </c>
      <c r="D2404" s="29" t="s">
        <v>1007</v>
      </c>
      <c r="E2404" s="36"/>
      <c r="F2404" s="30" t="s">
        <v>1008</v>
      </c>
      <c r="G2404" s="31">
        <f>G2405</f>
        <v>105.2</v>
      </c>
      <c r="H2404" s="31">
        <f>H2405</f>
        <v>105.2</v>
      </c>
      <c r="I2404" s="31">
        <f>I2405</f>
        <v>105.2</v>
      </c>
      <c r="J2404" s="31">
        <f>J2405</f>
        <v>0</v>
      </c>
      <c r="K2404" s="31">
        <f>K2405</f>
        <v>0</v>
      </c>
      <c r="L2404" s="31">
        <f>L2405</f>
        <v>0</v>
      </c>
      <c r="M2404" s="31">
        <f t="shared" si="5425"/>
        <v>105.2</v>
      </c>
      <c r="N2404" s="31">
        <f t="shared" si="5426"/>
        <v>105.2</v>
      </c>
      <c r="O2404" s="31">
        <f t="shared" si="5427"/>
        <v>105.2</v>
      </c>
      <c r="P2404" s="31">
        <f>P2405</f>
        <v>0</v>
      </c>
      <c r="Q2404" s="31">
        <f>Q2405</f>
        <v>0</v>
      </c>
      <c r="R2404" s="31">
        <f>R2405</f>
        <v>0</v>
      </c>
      <c r="S2404" s="31">
        <f>S2405</f>
        <v>0</v>
      </c>
      <c r="T2404" s="31">
        <f>T2405</f>
        <v>0</v>
      </c>
      <c r="U2404" s="31">
        <f>U2405</f>
        <v>0</v>
      </c>
      <c r="V2404" s="31">
        <f>V2405</f>
        <v>0</v>
      </c>
      <c r="W2404" s="31">
        <f>W2405</f>
        <v>0</v>
      </c>
      <c r="X2404" s="31">
        <f>X2405</f>
        <v>0</v>
      </c>
      <c r="Y2404" s="31">
        <f>Y2405</f>
        <v>0</v>
      </c>
      <c r="Z2404" s="31">
        <f>Z2405</f>
        <v>0</v>
      </c>
      <c r="AA2404" s="31">
        <f>AA2405</f>
        <v>0</v>
      </c>
      <c r="AB2404" s="31">
        <f>AB2405</f>
        <v>0</v>
      </c>
      <c r="AC2404" s="31">
        <f t="shared" si="5419"/>
        <v>105.2</v>
      </c>
      <c r="AD2404" s="31">
        <f t="shared" si="5420"/>
        <v>105.2</v>
      </c>
      <c r="AE2404" s="31">
        <f t="shared" si="5421"/>
        <v>105.2</v>
      </c>
      <c r="AF2404" s="31">
        <f>AF2405</f>
        <v>0</v>
      </c>
      <c r="AG2404" s="31">
        <f t="shared" si="5422"/>
        <v>105.2</v>
      </c>
      <c r="AH2404" s="31">
        <f t="shared" si="5423"/>
        <v>105.2</v>
      </c>
      <c r="AI2404" s="31">
        <f t="shared" si="5424"/>
        <v>105.2</v>
      </c>
      <c r="AJ2404" s="31">
        <f>AJ2405</f>
        <v>0</v>
      </c>
      <c r="AK2404" s="31">
        <f>AK2405</f>
        <v>0</v>
      </c>
      <c r="AL2404" s="31">
        <f>AL2405</f>
        <v>0</v>
      </c>
      <c r="AM2404" s="31">
        <f>AM2405</f>
        <v>0</v>
      </c>
      <c r="AN2404" s="31">
        <f>AN2405</f>
        <v>0</v>
      </c>
      <c r="AO2404" s="31">
        <f>AO2405</f>
        <v>0</v>
      </c>
      <c r="AP2404" s="31">
        <f>AP2405</f>
        <v>0</v>
      </c>
      <c r="AQ2404" s="31">
        <f>AQ2405</f>
        <v>0</v>
      </c>
      <c r="AR2404" s="31">
        <f>AR2405</f>
        <v>0</v>
      </c>
      <c r="AS2404" s="31">
        <f t="shared" si="5416"/>
        <v>105.2</v>
      </c>
      <c r="AT2404" s="31">
        <f t="shared" si="5417"/>
        <v>105.2</v>
      </c>
      <c r="AU2404" s="31">
        <f t="shared" si="5418"/>
        <v>105.2</v>
      </c>
      <c r="AV2404" s="31">
        <f>AV2405</f>
        <v>0</v>
      </c>
      <c r="AW2404" s="32"/>
      <c r="AX2404" s="32"/>
      <c r="AY2404" s="1"/>
      <c r="AZ2404" s="1"/>
      <c r="BA2404" s="1"/>
      <c r="BB2404" s="1"/>
      <c r="BC2404" s="1"/>
      <c r="BD2404" s="1"/>
      <c r="BE2404" s="1"/>
    </row>
    <row r="2405" ht="31.5">
      <c r="A2405" s="29" t="s">
        <v>995</v>
      </c>
      <c r="B2405" s="29" t="s">
        <v>63</v>
      </c>
      <c r="C2405" s="29" t="s">
        <v>144</v>
      </c>
      <c r="D2405" s="29" t="s">
        <v>1007</v>
      </c>
      <c r="E2405" s="29" t="s">
        <v>39</v>
      </c>
      <c r="F2405" s="30" t="s">
        <v>40</v>
      </c>
      <c r="G2405" s="31">
        <v>105.2</v>
      </c>
      <c r="H2405" s="31">
        <v>105.2</v>
      </c>
      <c r="I2405" s="31">
        <v>105.2</v>
      </c>
      <c r="J2405" s="31"/>
      <c r="K2405" s="31"/>
      <c r="L2405" s="31"/>
      <c r="M2405" s="31">
        <f t="shared" si="5425"/>
        <v>105.2</v>
      </c>
      <c r="N2405" s="31">
        <f t="shared" si="5426"/>
        <v>105.2</v>
      </c>
      <c r="O2405" s="31">
        <f t="shared" si="5427"/>
        <v>105.2</v>
      </c>
      <c r="P2405" s="31"/>
      <c r="Q2405" s="31"/>
      <c r="R2405" s="31"/>
      <c r="S2405" s="31"/>
      <c r="T2405" s="31"/>
      <c r="U2405" s="31"/>
      <c r="V2405" s="31"/>
      <c r="W2405" s="31"/>
      <c r="X2405" s="31"/>
      <c r="Y2405" s="31"/>
      <c r="Z2405" s="31"/>
      <c r="AA2405" s="31"/>
      <c r="AB2405" s="31"/>
      <c r="AC2405" s="31">
        <f t="shared" si="5419"/>
        <v>105.2</v>
      </c>
      <c r="AD2405" s="31">
        <f t="shared" si="5420"/>
        <v>105.2</v>
      </c>
      <c r="AE2405" s="31">
        <f t="shared" si="5421"/>
        <v>105.2</v>
      </c>
      <c r="AF2405" s="31"/>
      <c r="AG2405" s="31">
        <f t="shared" si="5422"/>
        <v>105.2</v>
      </c>
      <c r="AH2405" s="31">
        <f t="shared" si="5423"/>
        <v>105.2</v>
      </c>
      <c r="AI2405" s="31">
        <f t="shared" si="5424"/>
        <v>105.2</v>
      </c>
      <c r="AJ2405" s="31"/>
      <c r="AK2405" s="31"/>
      <c r="AL2405" s="31"/>
      <c r="AM2405" s="31"/>
      <c r="AN2405" s="31"/>
      <c r="AO2405" s="31"/>
      <c r="AP2405" s="31"/>
      <c r="AQ2405" s="31"/>
      <c r="AR2405" s="31"/>
      <c r="AS2405" s="31">
        <f t="shared" si="5416"/>
        <v>105.2</v>
      </c>
      <c r="AT2405" s="31">
        <f t="shared" si="5417"/>
        <v>105.2</v>
      </c>
      <c r="AU2405" s="31">
        <f t="shared" si="5418"/>
        <v>105.2</v>
      </c>
      <c r="AV2405" s="31"/>
      <c r="AW2405" s="32"/>
      <c r="AX2405" s="32"/>
      <c r="AY2405" s="1"/>
      <c r="AZ2405" s="1"/>
      <c r="BA2405" s="1"/>
      <c r="BB2405" s="1"/>
      <c r="BC2405" s="1"/>
      <c r="BD2405" s="1"/>
      <c r="BE2405" s="1"/>
    </row>
    <row r="2406" ht="47.25">
      <c r="A2406" s="29" t="s">
        <v>995</v>
      </c>
      <c r="B2406" s="29" t="s">
        <v>63</v>
      </c>
      <c r="C2406" s="29" t="s">
        <v>144</v>
      </c>
      <c r="D2406" s="29" t="s">
        <v>1009</v>
      </c>
      <c r="E2406" s="36"/>
      <c r="F2406" s="30" t="s">
        <v>1010</v>
      </c>
      <c r="G2406" s="31">
        <f>G2407</f>
        <v>6120.6000000000004</v>
      </c>
      <c r="H2406" s="31">
        <f>H2407</f>
        <v>6120.6000000000004</v>
      </c>
      <c r="I2406" s="31">
        <f>I2407</f>
        <v>6120.6000000000004</v>
      </c>
      <c r="J2406" s="31">
        <f>J2407</f>
        <v>0</v>
      </c>
      <c r="K2406" s="31">
        <f>K2407</f>
        <v>0</v>
      </c>
      <c r="L2406" s="31">
        <f>L2407</f>
        <v>0</v>
      </c>
      <c r="M2406" s="31">
        <f t="shared" si="5425"/>
        <v>6120.6000000000004</v>
      </c>
      <c r="N2406" s="31">
        <f t="shared" si="5426"/>
        <v>6120.6000000000004</v>
      </c>
      <c r="O2406" s="31">
        <f t="shared" si="5427"/>
        <v>6120.6000000000004</v>
      </c>
      <c r="P2406" s="31">
        <f>P2407</f>
        <v>0</v>
      </c>
      <c r="Q2406" s="31">
        <f>Q2407</f>
        <v>0</v>
      </c>
      <c r="R2406" s="31">
        <f>R2407</f>
        <v>12334.299999999999</v>
      </c>
      <c r="S2406" s="31">
        <f>S2407</f>
        <v>0</v>
      </c>
      <c r="T2406" s="31">
        <f>T2407</f>
        <v>0</v>
      </c>
      <c r="U2406" s="31">
        <f>U2407</f>
        <v>0</v>
      </c>
      <c r="V2406" s="31">
        <f>V2407</f>
        <v>12334.299999999999</v>
      </c>
      <c r="W2406" s="31">
        <f>W2407</f>
        <v>0</v>
      </c>
      <c r="X2406" s="31">
        <f>X2407</f>
        <v>0</v>
      </c>
      <c r="Y2406" s="31">
        <f>Y2407</f>
        <v>0</v>
      </c>
      <c r="Z2406" s="31">
        <f>Z2407</f>
        <v>12334.299999999999</v>
      </c>
      <c r="AA2406" s="31">
        <f>AA2407</f>
        <v>0</v>
      </c>
      <c r="AB2406" s="31">
        <f>AB2407</f>
        <v>0</v>
      </c>
      <c r="AC2406" s="31">
        <f t="shared" si="5419"/>
        <v>18454.900000000001</v>
      </c>
      <c r="AD2406" s="31">
        <f t="shared" si="5420"/>
        <v>18454.900000000001</v>
      </c>
      <c r="AE2406" s="31">
        <f t="shared" si="5421"/>
        <v>18454.900000000001</v>
      </c>
      <c r="AF2406" s="31">
        <f>AF2407</f>
        <v>0</v>
      </c>
      <c r="AG2406" s="31">
        <f t="shared" si="5422"/>
        <v>18454.900000000001</v>
      </c>
      <c r="AH2406" s="31">
        <f t="shared" si="5423"/>
        <v>18454.900000000001</v>
      </c>
      <c r="AI2406" s="31">
        <f t="shared" si="5424"/>
        <v>18454.900000000001</v>
      </c>
      <c r="AJ2406" s="31">
        <f>AJ2407</f>
        <v>0</v>
      </c>
      <c r="AK2406" s="31">
        <f>AK2407</f>
        <v>0</v>
      </c>
      <c r="AL2406" s="31">
        <f>AL2407</f>
        <v>0</v>
      </c>
      <c r="AM2406" s="31">
        <f>AM2407</f>
        <v>0</v>
      </c>
      <c r="AN2406" s="31">
        <f>AN2407</f>
        <v>0</v>
      </c>
      <c r="AO2406" s="31">
        <f>AO2407</f>
        <v>0</v>
      </c>
      <c r="AP2406" s="31">
        <f>AP2407</f>
        <v>0</v>
      </c>
      <c r="AQ2406" s="31">
        <f>AQ2407</f>
        <v>0</v>
      </c>
      <c r="AR2406" s="31">
        <f>AR2407</f>
        <v>0</v>
      </c>
      <c r="AS2406" s="31">
        <f t="shared" si="5416"/>
        <v>18454.900000000001</v>
      </c>
      <c r="AT2406" s="31">
        <f t="shared" si="5417"/>
        <v>18454.900000000001</v>
      </c>
      <c r="AU2406" s="31">
        <f t="shared" si="5418"/>
        <v>18454.900000000001</v>
      </c>
      <c r="AV2406" s="31">
        <f>AV2407</f>
        <v>0</v>
      </c>
      <c r="AW2406" s="32"/>
      <c r="AX2406" s="32"/>
      <c r="AY2406" s="1"/>
      <c r="AZ2406" s="1"/>
      <c r="BA2406" s="1"/>
      <c r="BB2406" s="1"/>
      <c r="BC2406" s="1"/>
      <c r="BD2406" s="1"/>
      <c r="BE2406" s="1"/>
    </row>
    <row r="2407" ht="31.5">
      <c r="A2407" s="29" t="s">
        <v>995</v>
      </c>
      <c r="B2407" s="29" t="s">
        <v>63</v>
      </c>
      <c r="C2407" s="29" t="s">
        <v>144</v>
      </c>
      <c r="D2407" s="29" t="s">
        <v>1009</v>
      </c>
      <c r="E2407" s="29" t="s">
        <v>129</v>
      </c>
      <c r="F2407" s="30" t="s">
        <v>130</v>
      </c>
      <c r="G2407" s="31">
        <f>1447.9+4672.7</f>
        <v>6120.6000000000004</v>
      </c>
      <c r="H2407" s="31">
        <f>1447.9+4672.7</f>
        <v>6120.6000000000004</v>
      </c>
      <c r="I2407" s="31">
        <f>1447.9+4672.7</f>
        <v>6120.6000000000004</v>
      </c>
      <c r="J2407" s="31"/>
      <c r="K2407" s="31"/>
      <c r="L2407" s="31"/>
      <c r="M2407" s="31">
        <f t="shared" si="5425"/>
        <v>6120.6000000000004</v>
      </c>
      <c r="N2407" s="31">
        <f t="shared" si="5426"/>
        <v>6120.6000000000004</v>
      </c>
      <c r="O2407" s="31">
        <f t="shared" si="5427"/>
        <v>6120.6000000000004</v>
      </c>
      <c r="P2407" s="31"/>
      <c r="Q2407" s="31"/>
      <c r="R2407" s="31">
        <v>12334.299999999999</v>
      </c>
      <c r="S2407" s="31"/>
      <c r="T2407" s="31"/>
      <c r="U2407" s="31"/>
      <c r="V2407" s="31">
        <v>12334.299999999999</v>
      </c>
      <c r="W2407" s="31"/>
      <c r="X2407" s="31"/>
      <c r="Y2407" s="31"/>
      <c r="Z2407" s="31">
        <v>12334.299999999999</v>
      </c>
      <c r="AA2407" s="31"/>
      <c r="AB2407" s="31"/>
      <c r="AC2407" s="31">
        <f t="shared" si="5419"/>
        <v>18454.900000000001</v>
      </c>
      <c r="AD2407" s="31">
        <f t="shared" si="5420"/>
        <v>18454.900000000001</v>
      </c>
      <c r="AE2407" s="31">
        <f t="shared" si="5421"/>
        <v>18454.900000000001</v>
      </c>
      <c r="AF2407" s="31"/>
      <c r="AG2407" s="31">
        <f t="shared" si="5422"/>
        <v>18454.900000000001</v>
      </c>
      <c r="AH2407" s="31">
        <f t="shared" si="5423"/>
        <v>18454.900000000001</v>
      </c>
      <c r="AI2407" s="31">
        <f t="shared" si="5424"/>
        <v>18454.900000000001</v>
      </c>
      <c r="AJ2407" s="31"/>
      <c r="AK2407" s="31"/>
      <c r="AL2407" s="31"/>
      <c r="AM2407" s="31"/>
      <c r="AN2407" s="31"/>
      <c r="AO2407" s="31"/>
      <c r="AP2407" s="31"/>
      <c r="AQ2407" s="31"/>
      <c r="AR2407" s="31"/>
      <c r="AS2407" s="31">
        <f t="shared" si="5416"/>
        <v>18454.900000000001</v>
      </c>
      <c r="AT2407" s="31">
        <f t="shared" si="5417"/>
        <v>18454.900000000001</v>
      </c>
      <c r="AU2407" s="31">
        <f t="shared" si="5418"/>
        <v>18454.900000000001</v>
      </c>
      <c r="AV2407" s="31"/>
      <c r="AW2407" s="32"/>
      <c r="AX2407" s="32"/>
      <c r="AY2407" s="1"/>
      <c r="AZ2407" s="1"/>
      <c r="BA2407" s="1"/>
      <c r="BB2407" s="1"/>
      <c r="BC2407" s="1"/>
      <c r="BD2407" s="1"/>
      <c r="BE2407" s="1"/>
    </row>
    <row r="2408" ht="47.25">
      <c r="A2408" s="29" t="s">
        <v>995</v>
      </c>
      <c r="B2408" s="29" t="s">
        <v>63</v>
      </c>
      <c r="C2408" s="29" t="s">
        <v>144</v>
      </c>
      <c r="D2408" s="29" t="s">
        <v>1011</v>
      </c>
      <c r="E2408" s="36"/>
      <c r="F2408" s="30" t="s">
        <v>1012</v>
      </c>
      <c r="G2408" s="31">
        <f>G2409</f>
        <v>25031.400000000001</v>
      </c>
      <c r="H2408" s="31">
        <f>H2409</f>
        <v>25703.200000000001</v>
      </c>
      <c r="I2408" s="31">
        <f>I2409</f>
        <v>25703.200000000001</v>
      </c>
      <c r="J2408" s="31">
        <f>J2409</f>
        <v>0</v>
      </c>
      <c r="K2408" s="31">
        <f>K2409</f>
        <v>0</v>
      </c>
      <c r="L2408" s="31">
        <f>L2409</f>
        <v>0</v>
      </c>
      <c r="M2408" s="31">
        <f t="shared" si="5425"/>
        <v>25031.400000000001</v>
      </c>
      <c r="N2408" s="31">
        <f t="shared" si="5426"/>
        <v>25703.200000000001</v>
      </c>
      <c r="O2408" s="31">
        <f t="shared" si="5427"/>
        <v>25703.200000000001</v>
      </c>
      <c r="P2408" s="31">
        <f>P2409</f>
        <v>0</v>
      </c>
      <c r="Q2408" s="31">
        <f>Q2409</f>
        <v>0</v>
      </c>
      <c r="R2408" s="31">
        <f>R2409</f>
        <v>0</v>
      </c>
      <c r="S2408" s="31">
        <f>S2409</f>
        <v>0</v>
      </c>
      <c r="T2408" s="31">
        <f>T2409</f>
        <v>0</v>
      </c>
      <c r="U2408" s="31">
        <f>U2409</f>
        <v>0</v>
      </c>
      <c r="V2408" s="31">
        <f>V2409</f>
        <v>0</v>
      </c>
      <c r="W2408" s="31">
        <f>W2409</f>
        <v>0</v>
      </c>
      <c r="X2408" s="31">
        <f>X2409</f>
        <v>0</v>
      </c>
      <c r="Y2408" s="31">
        <f>Y2409</f>
        <v>0</v>
      </c>
      <c r="Z2408" s="31">
        <f>Z2409</f>
        <v>0</v>
      </c>
      <c r="AA2408" s="31">
        <f>AA2409</f>
        <v>0</v>
      </c>
      <c r="AB2408" s="31">
        <f>AB2409</f>
        <v>0</v>
      </c>
      <c r="AC2408" s="31">
        <f t="shared" si="5419"/>
        <v>25031.400000000001</v>
      </c>
      <c r="AD2408" s="31">
        <f t="shared" si="5420"/>
        <v>25703.200000000001</v>
      </c>
      <c r="AE2408" s="31">
        <f t="shared" si="5421"/>
        <v>25703.200000000001</v>
      </c>
      <c r="AF2408" s="31">
        <f>AF2409</f>
        <v>0</v>
      </c>
      <c r="AG2408" s="31">
        <f t="shared" si="5422"/>
        <v>25031.400000000001</v>
      </c>
      <c r="AH2408" s="31">
        <f t="shared" si="5423"/>
        <v>25703.200000000001</v>
      </c>
      <c r="AI2408" s="31">
        <f t="shared" si="5424"/>
        <v>25703.200000000001</v>
      </c>
      <c r="AJ2408" s="31">
        <f>AJ2409</f>
        <v>0</v>
      </c>
      <c r="AK2408" s="31">
        <f>AK2409</f>
        <v>0</v>
      </c>
      <c r="AL2408" s="31">
        <f>AL2409</f>
        <v>-334.19999999999999</v>
      </c>
      <c r="AM2408" s="31">
        <f>AM2409</f>
        <v>0</v>
      </c>
      <c r="AN2408" s="31">
        <f>AN2409</f>
        <v>0</v>
      </c>
      <c r="AO2408" s="31">
        <f>AO2409</f>
        <v>0</v>
      </c>
      <c r="AP2408" s="31">
        <f>AP2409</f>
        <v>0</v>
      </c>
      <c r="AQ2408" s="31">
        <f>AQ2409</f>
        <v>0</v>
      </c>
      <c r="AR2408" s="31">
        <f>AR2409</f>
        <v>0</v>
      </c>
      <c r="AS2408" s="31">
        <f t="shared" ref="AS2408:AS2471" si="5518">AG2408+AJ2408+AK2408+AL2408+AM2408</f>
        <v>24697.200000000001</v>
      </c>
      <c r="AT2408" s="31">
        <f t="shared" ref="AT2408:AT2471" si="5519">AH2408+AN2408+AO2408+AP2408</f>
        <v>25703.200000000001</v>
      </c>
      <c r="AU2408" s="31">
        <f t="shared" ref="AU2408:AU2471" si="5520">AI2408+AR2408+AQ2408</f>
        <v>25703.200000000001</v>
      </c>
      <c r="AV2408" s="31">
        <f>AV2409</f>
        <v>0</v>
      </c>
      <c r="AW2408" s="32"/>
      <c r="AX2408" s="32"/>
      <c r="AY2408" s="1"/>
      <c r="AZ2408" s="1"/>
      <c r="BA2408" s="1"/>
      <c r="BB2408" s="1"/>
      <c r="BC2408" s="1"/>
      <c r="BD2408" s="1"/>
      <c r="BE2408" s="1"/>
    </row>
    <row r="2409">
      <c r="A2409" s="29" t="s">
        <v>995</v>
      </c>
      <c r="B2409" s="29" t="s">
        <v>63</v>
      </c>
      <c r="C2409" s="29" t="s">
        <v>144</v>
      </c>
      <c r="D2409" s="29" t="s">
        <v>1013</v>
      </c>
      <c r="E2409" s="36"/>
      <c r="F2409" s="30" t="s">
        <v>50</v>
      </c>
      <c r="G2409" s="31">
        <f>G2410+G2411</f>
        <v>25031.400000000001</v>
      </c>
      <c r="H2409" s="31">
        <f>H2410+H2411</f>
        <v>25703.200000000001</v>
      </c>
      <c r="I2409" s="31">
        <f>I2410+I2411</f>
        <v>25703.200000000001</v>
      </c>
      <c r="J2409" s="31">
        <f>J2410+J2411</f>
        <v>0</v>
      </c>
      <c r="K2409" s="31">
        <f>K2410+K2411</f>
        <v>0</v>
      </c>
      <c r="L2409" s="31">
        <f>L2410+L2411</f>
        <v>0</v>
      </c>
      <c r="M2409" s="31">
        <f t="shared" si="5425"/>
        <v>25031.400000000001</v>
      </c>
      <c r="N2409" s="31">
        <f t="shared" si="5426"/>
        <v>25703.200000000001</v>
      </c>
      <c r="O2409" s="31">
        <f t="shared" si="5427"/>
        <v>25703.200000000001</v>
      </c>
      <c r="P2409" s="31">
        <f>P2410+P2411</f>
        <v>0</v>
      </c>
      <c r="Q2409" s="31">
        <f>Q2410+Q2411</f>
        <v>0</v>
      </c>
      <c r="R2409" s="31">
        <f>R2410+R2411</f>
        <v>0</v>
      </c>
      <c r="S2409" s="31">
        <f>S2410+S2411</f>
        <v>0</v>
      </c>
      <c r="T2409" s="31">
        <f>T2410+T2411</f>
        <v>0</v>
      </c>
      <c r="U2409" s="31">
        <f>U2410+U2411</f>
        <v>0</v>
      </c>
      <c r="V2409" s="31">
        <f>V2410+V2411</f>
        <v>0</v>
      </c>
      <c r="W2409" s="31">
        <f>W2410+W2411</f>
        <v>0</v>
      </c>
      <c r="X2409" s="31">
        <f>X2410+X2411</f>
        <v>0</v>
      </c>
      <c r="Y2409" s="31">
        <f>Y2410+Y2411</f>
        <v>0</v>
      </c>
      <c r="Z2409" s="31">
        <f>Z2410+Z2411</f>
        <v>0</v>
      </c>
      <c r="AA2409" s="31">
        <f>AA2410+AA2411</f>
        <v>0</v>
      </c>
      <c r="AB2409" s="31">
        <f>AB2410+AB2411</f>
        <v>0</v>
      </c>
      <c r="AC2409" s="31">
        <f t="shared" si="5419"/>
        <v>25031.400000000001</v>
      </c>
      <c r="AD2409" s="31">
        <f t="shared" si="5420"/>
        <v>25703.200000000001</v>
      </c>
      <c r="AE2409" s="31">
        <f t="shared" si="5421"/>
        <v>25703.200000000001</v>
      </c>
      <c r="AF2409" s="31">
        <f>AF2410+AF2411</f>
        <v>0</v>
      </c>
      <c r="AG2409" s="31">
        <f t="shared" si="5422"/>
        <v>25031.400000000001</v>
      </c>
      <c r="AH2409" s="31">
        <f t="shared" si="5423"/>
        <v>25703.200000000001</v>
      </c>
      <c r="AI2409" s="31">
        <f t="shared" si="5424"/>
        <v>25703.200000000001</v>
      </c>
      <c r="AJ2409" s="31">
        <f>AJ2410+AJ2411</f>
        <v>0</v>
      </c>
      <c r="AK2409" s="31">
        <f>AK2410+AK2411</f>
        <v>0</v>
      </c>
      <c r="AL2409" s="31">
        <f>AL2410+AL2411</f>
        <v>-334.19999999999999</v>
      </c>
      <c r="AM2409" s="31">
        <f>AM2410+AM2411</f>
        <v>0</v>
      </c>
      <c r="AN2409" s="31">
        <f>AN2410+AN2411</f>
        <v>0</v>
      </c>
      <c r="AO2409" s="31">
        <f>AO2410+AO2411</f>
        <v>0</v>
      </c>
      <c r="AP2409" s="31">
        <f>AP2410+AP2411</f>
        <v>0</v>
      </c>
      <c r="AQ2409" s="31">
        <f>AQ2410+AQ2411</f>
        <v>0</v>
      </c>
      <c r="AR2409" s="31">
        <f>AR2410+AR2411</f>
        <v>0</v>
      </c>
      <c r="AS2409" s="31">
        <f t="shared" si="5518"/>
        <v>24697.200000000001</v>
      </c>
      <c r="AT2409" s="31">
        <f t="shared" si="5519"/>
        <v>25703.200000000001</v>
      </c>
      <c r="AU2409" s="31">
        <f t="shared" si="5520"/>
        <v>25703.200000000001</v>
      </c>
      <c r="AV2409" s="31">
        <f>AV2410+AV2411</f>
        <v>0</v>
      </c>
      <c r="AW2409" s="32"/>
      <c r="AX2409" s="32"/>
      <c r="AY2409" s="1"/>
      <c r="AZ2409" s="1"/>
      <c r="BA2409" s="1"/>
      <c r="BB2409" s="1"/>
      <c r="BC2409" s="1"/>
      <c r="BD2409" s="1"/>
      <c r="BE2409" s="1"/>
    </row>
    <row r="2410" ht="78.75">
      <c r="A2410" s="29" t="s">
        <v>995</v>
      </c>
      <c r="B2410" s="29" t="s">
        <v>63</v>
      </c>
      <c r="C2410" s="29" t="s">
        <v>144</v>
      </c>
      <c r="D2410" s="29" t="s">
        <v>1013</v>
      </c>
      <c r="E2410" s="29" t="s">
        <v>51</v>
      </c>
      <c r="F2410" s="30" t="s">
        <v>52</v>
      </c>
      <c r="G2410" s="31">
        <v>23836.400000000001</v>
      </c>
      <c r="H2410" s="31">
        <v>24508.200000000001</v>
      </c>
      <c r="I2410" s="31">
        <v>24508.200000000001</v>
      </c>
      <c r="J2410" s="31"/>
      <c r="K2410" s="31"/>
      <c r="L2410" s="31"/>
      <c r="M2410" s="31">
        <f t="shared" si="5425"/>
        <v>23836.400000000001</v>
      </c>
      <c r="N2410" s="31">
        <f t="shared" si="5426"/>
        <v>24508.200000000001</v>
      </c>
      <c r="O2410" s="31">
        <f t="shared" si="5427"/>
        <v>24508.200000000001</v>
      </c>
      <c r="P2410" s="31"/>
      <c r="Q2410" s="31"/>
      <c r="R2410" s="31"/>
      <c r="S2410" s="31"/>
      <c r="T2410" s="31"/>
      <c r="U2410" s="31"/>
      <c r="V2410" s="31"/>
      <c r="W2410" s="31"/>
      <c r="X2410" s="31"/>
      <c r="Y2410" s="31"/>
      <c r="Z2410" s="31"/>
      <c r="AA2410" s="31"/>
      <c r="AB2410" s="31"/>
      <c r="AC2410" s="31">
        <f t="shared" ref="AC2410:AC2473" si="5521">M2410+R2410+P2410+Q2410+T2410+S2410</f>
        <v>23836.400000000001</v>
      </c>
      <c r="AD2410" s="31">
        <f t="shared" ref="AD2410:AD2473" si="5522">N2410+V2410+X2410+U2410+W2410</f>
        <v>24508.200000000001</v>
      </c>
      <c r="AE2410" s="31">
        <f t="shared" ref="AE2410:AE2473" si="5523">O2410+Z2410+AB2410+Y2410+AA2410</f>
        <v>24508.200000000001</v>
      </c>
      <c r="AF2410" s="31"/>
      <c r="AG2410" s="31">
        <f t="shared" ref="AG2410:AG2473" si="5524">AC2410+AF2410</f>
        <v>23836.400000000001</v>
      </c>
      <c r="AH2410" s="31">
        <f t="shared" ref="AH2410:AH2473" si="5525">AD2410</f>
        <v>24508.200000000001</v>
      </c>
      <c r="AI2410" s="31">
        <f t="shared" ref="AI2410:AI2473" si="5526">AE2410</f>
        <v>24508.200000000001</v>
      </c>
      <c r="AJ2410" s="31"/>
      <c r="AK2410" s="31"/>
      <c r="AL2410" s="31">
        <v>-334.19999999999999</v>
      </c>
      <c r="AM2410" s="31"/>
      <c r="AN2410" s="31"/>
      <c r="AO2410" s="31"/>
      <c r="AP2410" s="31"/>
      <c r="AQ2410" s="31"/>
      <c r="AR2410" s="31"/>
      <c r="AS2410" s="31">
        <f t="shared" si="5518"/>
        <v>23502.200000000001</v>
      </c>
      <c r="AT2410" s="31">
        <f t="shared" si="5519"/>
        <v>24508.200000000001</v>
      </c>
      <c r="AU2410" s="31">
        <f t="shared" si="5520"/>
        <v>24508.200000000001</v>
      </c>
      <c r="AV2410" s="31"/>
      <c r="AW2410" s="32"/>
      <c r="AX2410" s="32"/>
      <c r="AY2410" s="1"/>
      <c r="AZ2410" s="1"/>
      <c r="BA2410" s="1"/>
      <c r="BB2410" s="1"/>
      <c r="BC2410" s="1"/>
      <c r="BD2410" s="1"/>
      <c r="BE2410" s="1"/>
    </row>
    <row r="2411" ht="31.5">
      <c r="A2411" s="29" t="s">
        <v>995</v>
      </c>
      <c r="B2411" s="29" t="s">
        <v>63</v>
      </c>
      <c r="C2411" s="29" t="s">
        <v>144</v>
      </c>
      <c r="D2411" s="29" t="s">
        <v>1013</v>
      </c>
      <c r="E2411" s="29" t="s">
        <v>39</v>
      </c>
      <c r="F2411" s="30" t="s">
        <v>40</v>
      </c>
      <c r="G2411" s="31">
        <v>1195</v>
      </c>
      <c r="H2411" s="31">
        <v>1195</v>
      </c>
      <c r="I2411" s="31">
        <v>1195</v>
      </c>
      <c r="J2411" s="31"/>
      <c r="K2411" s="31"/>
      <c r="L2411" s="31"/>
      <c r="M2411" s="31">
        <f t="shared" si="5425"/>
        <v>1195</v>
      </c>
      <c r="N2411" s="31">
        <f t="shared" si="5426"/>
        <v>1195</v>
      </c>
      <c r="O2411" s="31">
        <f t="shared" si="5427"/>
        <v>1195</v>
      </c>
      <c r="P2411" s="31"/>
      <c r="Q2411" s="31"/>
      <c r="R2411" s="31"/>
      <c r="S2411" s="31"/>
      <c r="T2411" s="31"/>
      <c r="U2411" s="31"/>
      <c r="V2411" s="31"/>
      <c r="W2411" s="31"/>
      <c r="X2411" s="31"/>
      <c r="Y2411" s="31"/>
      <c r="Z2411" s="31"/>
      <c r="AA2411" s="31"/>
      <c r="AB2411" s="31"/>
      <c r="AC2411" s="31">
        <f t="shared" si="5521"/>
        <v>1195</v>
      </c>
      <c r="AD2411" s="31">
        <f t="shared" si="5522"/>
        <v>1195</v>
      </c>
      <c r="AE2411" s="31">
        <f t="shared" si="5523"/>
        <v>1195</v>
      </c>
      <c r="AF2411" s="31"/>
      <c r="AG2411" s="31">
        <f t="shared" si="5524"/>
        <v>1195</v>
      </c>
      <c r="AH2411" s="31">
        <f t="shared" si="5525"/>
        <v>1195</v>
      </c>
      <c r="AI2411" s="31">
        <f t="shared" si="5526"/>
        <v>1195</v>
      </c>
      <c r="AJ2411" s="31"/>
      <c r="AK2411" s="31"/>
      <c r="AL2411" s="31"/>
      <c r="AM2411" s="31"/>
      <c r="AN2411" s="31"/>
      <c r="AO2411" s="31"/>
      <c r="AP2411" s="31"/>
      <c r="AQ2411" s="31"/>
      <c r="AR2411" s="31"/>
      <c r="AS2411" s="31">
        <f t="shared" si="5518"/>
        <v>1195</v>
      </c>
      <c r="AT2411" s="31">
        <f t="shared" si="5519"/>
        <v>1195</v>
      </c>
      <c r="AU2411" s="31">
        <f t="shared" si="5520"/>
        <v>1195</v>
      </c>
      <c r="AV2411" s="31"/>
      <c r="AW2411" s="32"/>
      <c r="AX2411" s="32"/>
      <c r="AY2411" s="1"/>
      <c r="AZ2411" s="1"/>
      <c r="BA2411" s="1"/>
      <c r="BB2411" s="1"/>
      <c r="BC2411" s="1"/>
      <c r="BD2411" s="1"/>
      <c r="BE2411" s="1"/>
    </row>
    <row r="2412" ht="31.5">
      <c r="A2412" s="29" t="s">
        <v>995</v>
      </c>
      <c r="B2412" s="29" t="s">
        <v>63</v>
      </c>
      <c r="C2412" s="29" t="s">
        <v>144</v>
      </c>
      <c r="D2412" s="29" t="s">
        <v>55</v>
      </c>
      <c r="E2412" s="36"/>
      <c r="F2412" s="30" t="s">
        <v>56</v>
      </c>
      <c r="G2412" s="31">
        <f t="shared" ref="G2412:G2413" si="5527">G2413</f>
        <v>3429.3000000000002</v>
      </c>
      <c r="H2412" s="31">
        <f t="shared" ref="H2412:H2413" si="5528">H2413</f>
        <v>3464.6000000000004</v>
      </c>
      <c r="I2412" s="31">
        <f t="shared" ref="I2412:I2413" si="5529">I2413</f>
        <v>3464.6000000000004</v>
      </c>
      <c r="J2412" s="31">
        <f t="shared" ref="J2412:J2413" si="5530">J2413</f>
        <v>0</v>
      </c>
      <c r="K2412" s="31">
        <f t="shared" ref="K2412:K2413" si="5531">K2413</f>
        <v>0</v>
      </c>
      <c r="L2412" s="31">
        <f t="shared" ref="L2412:L2413" si="5532">L2413</f>
        <v>0</v>
      </c>
      <c r="M2412" s="31">
        <f t="shared" si="5425"/>
        <v>3429.3000000000002</v>
      </c>
      <c r="N2412" s="31">
        <f t="shared" si="5426"/>
        <v>3464.6000000000004</v>
      </c>
      <c r="O2412" s="31">
        <f t="shared" si="5427"/>
        <v>3464.6000000000004</v>
      </c>
      <c r="P2412" s="31">
        <f t="shared" ref="P2412:P2413" si="5533">P2413</f>
        <v>0</v>
      </c>
      <c r="Q2412" s="31">
        <f t="shared" ref="Q2412:Q2413" si="5534">Q2413</f>
        <v>0</v>
      </c>
      <c r="R2412" s="31">
        <f t="shared" ref="R2412:R2413" si="5535">R2413</f>
        <v>0</v>
      </c>
      <c r="S2412" s="31">
        <f t="shared" ref="S2412:S2413" si="5536">S2413</f>
        <v>0</v>
      </c>
      <c r="T2412" s="31">
        <f t="shared" ref="T2412:T2413" si="5537">T2413</f>
        <v>0</v>
      </c>
      <c r="U2412" s="31">
        <f t="shared" ref="U2412:U2413" si="5538">U2413</f>
        <v>0</v>
      </c>
      <c r="V2412" s="31">
        <f t="shared" ref="V2412:V2413" si="5539">V2413</f>
        <v>0</v>
      </c>
      <c r="W2412" s="31">
        <f t="shared" ref="W2412:W2413" si="5540">W2413</f>
        <v>0</v>
      </c>
      <c r="X2412" s="31">
        <f t="shared" ref="X2412:X2413" si="5541">X2413</f>
        <v>0</v>
      </c>
      <c r="Y2412" s="31">
        <f t="shared" ref="Y2412:Y2413" si="5542">Y2413</f>
        <v>0</v>
      </c>
      <c r="Z2412" s="31">
        <f t="shared" ref="Z2412:Z2413" si="5543">Z2413</f>
        <v>0</v>
      </c>
      <c r="AA2412" s="31">
        <f t="shared" ref="AA2412:AA2413" si="5544">AA2413</f>
        <v>0</v>
      </c>
      <c r="AB2412" s="31">
        <f t="shared" ref="AB2412:AB2413" si="5545">AB2413</f>
        <v>0</v>
      </c>
      <c r="AC2412" s="31">
        <f t="shared" si="5521"/>
        <v>3429.3000000000002</v>
      </c>
      <c r="AD2412" s="31">
        <f t="shared" si="5522"/>
        <v>3464.6000000000004</v>
      </c>
      <c r="AE2412" s="31">
        <f t="shared" si="5523"/>
        <v>3464.6000000000004</v>
      </c>
      <c r="AF2412" s="31">
        <f t="shared" ref="AF2412:AF2413" si="5546">AF2413</f>
        <v>0</v>
      </c>
      <c r="AG2412" s="31">
        <f t="shared" si="5524"/>
        <v>3429.3000000000002</v>
      </c>
      <c r="AH2412" s="31">
        <f t="shared" si="5525"/>
        <v>3464.6000000000004</v>
      </c>
      <c r="AI2412" s="31">
        <f t="shared" si="5526"/>
        <v>3464.6000000000004</v>
      </c>
      <c r="AJ2412" s="31">
        <f t="shared" ref="AJ2412:AJ2413" si="5547">AJ2413</f>
        <v>0</v>
      </c>
      <c r="AK2412" s="31">
        <f t="shared" ref="AK2412:AK2413" si="5548">AK2413</f>
        <v>0</v>
      </c>
      <c r="AL2412" s="31">
        <f t="shared" ref="AL2412:AL2413" si="5549">AL2413</f>
        <v>-17.600000000000001</v>
      </c>
      <c r="AM2412" s="31">
        <f t="shared" ref="AM2412:AM2413" si="5550">AM2413</f>
        <v>0</v>
      </c>
      <c r="AN2412" s="31">
        <f t="shared" ref="AN2412:AN2413" si="5551">AN2413</f>
        <v>0</v>
      </c>
      <c r="AO2412" s="31">
        <f t="shared" ref="AO2412:AO2413" si="5552">AO2413</f>
        <v>0</v>
      </c>
      <c r="AP2412" s="31">
        <f t="shared" ref="AP2412:AP2413" si="5553">AP2413</f>
        <v>0</v>
      </c>
      <c r="AQ2412" s="31">
        <f t="shared" ref="AQ2412:AQ2413" si="5554">AQ2413</f>
        <v>0</v>
      </c>
      <c r="AR2412" s="31">
        <f t="shared" ref="AR2412:AR2413" si="5555">AR2413</f>
        <v>0</v>
      </c>
      <c r="AS2412" s="31">
        <f t="shared" si="5518"/>
        <v>3411.7000000000003</v>
      </c>
      <c r="AT2412" s="31">
        <f t="shared" si="5519"/>
        <v>3464.6000000000004</v>
      </c>
      <c r="AU2412" s="31">
        <f t="shared" si="5520"/>
        <v>3464.6000000000004</v>
      </c>
      <c r="AV2412" s="31">
        <f t="shared" ref="AV2412:AV2413" si="5556">AV2413</f>
        <v>0</v>
      </c>
      <c r="AW2412" s="32"/>
      <c r="AX2412" s="32"/>
      <c r="AY2412" s="1"/>
      <c r="AZ2412" s="1"/>
      <c r="BA2412" s="1"/>
      <c r="BB2412" s="1"/>
      <c r="BC2412" s="1"/>
      <c r="BD2412" s="1"/>
      <c r="BE2412" s="1"/>
    </row>
    <row r="2413">
      <c r="A2413" s="29" t="s">
        <v>995</v>
      </c>
      <c r="B2413" s="29" t="s">
        <v>63</v>
      </c>
      <c r="C2413" s="29" t="s">
        <v>144</v>
      </c>
      <c r="D2413" s="29" t="s">
        <v>57</v>
      </c>
      <c r="E2413" s="36"/>
      <c r="F2413" s="30" t="s">
        <v>58</v>
      </c>
      <c r="G2413" s="31">
        <f t="shared" si="5527"/>
        <v>3429.3000000000002</v>
      </c>
      <c r="H2413" s="31">
        <f t="shared" si="5528"/>
        <v>3464.6000000000004</v>
      </c>
      <c r="I2413" s="31">
        <f t="shared" si="5529"/>
        <v>3464.6000000000004</v>
      </c>
      <c r="J2413" s="31">
        <f t="shared" si="5530"/>
        <v>0</v>
      </c>
      <c r="K2413" s="31">
        <f t="shared" si="5531"/>
        <v>0</v>
      </c>
      <c r="L2413" s="31">
        <f t="shared" si="5532"/>
        <v>0</v>
      </c>
      <c r="M2413" s="31">
        <f t="shared" si="5425"/>
        <v>3429.3000000000002</v>
      </c>
      <c r="N2413" s="31">
        <f t="shared" si="5426"/>
        <v>3464.6000000000004</v>
      </c>
      <c r="O2413" s="31">
        <f t="shared" si="5427"/>
        <v>3464.6000000000004</v>
      </c>
      <c r="P2413" s="31">
        <f t="shared" si="5533"/>
        <v>0</v>
      </c>
      <c r="Q2413" s="31">
        <f t="shared" si="5534"/>
        <v>0</v>
      </c>
      <c r="R2413" s="31">
        <f t="shared" si="5535"/>
        <v>0</v>
      </c>
      <c r="S2413" s="31">
        <f t="shared" si="5536"/>
        <v>0</v>
      </c>
      <c r="T2413" s="31">
        <f t="shared" si="5537"/>
        <v>0</v>
      </c>
      <c r="U2413" s="31">
        <f t="shared" si="5538"/>
        <v>0</v>
      </c>
      <c r="V2413" s="31">
        <f t="shared" si="5539"/>
        <v>0</v>
      </c>
      <c r="W2413" s="31">
        <f t="shared" si="5540"/>
        <v>0</v>
      </c>
      <c r="X2413" s="31">
        <f t="shared" si="5541"/>
        <v>0</v>
      </c>
      <c r="Y2413" s="31">
        <f t="shared" si="5542"/>
        <v>0</v>
      </c>
      <c r="Z2413" s="31">
        <f t="shared" si="5543"/>
        <v>0</v>
      </c>
      <c r="AA2413" s="31">
        <f t="shared" si="5544"/>
        <v>0</v>
      </c>
      <c r="AB2413" s="31">
        <f t="shared" si="5545"/>
        <v>0</v>
      </c>
      <c r="AC2413" s="31">
        <f t="shared" si="5521"/>
        <v>3429.3000000000002</v>
      </c>
      <c r="AD2413" s="31">
        <f t="shared" si="5522"/>
        <v>3464.6000000000004</v>
      </c>
      <c r="AE2413" s="31">
        <f t="shared" si="5523"/>
        <v>3464.6000000000004</v>
      </c>
      <c r="AF2413" s="31">
        <f t="shared" si="5546"/>
        <v>0</v>
      </c>
      <c r="AG2413" s="31">
        <f t="shared" si="5524"/>
        <v>3429.3000000000002</v>
      </c>
      <c r="AH2413" s="31">
        <f t="shared" si="5525"/>
        <v>3464.6000000000004</v>
      </c>
      <c r="AI2413" s="31">
        <f t="shared" si="5526"/>
        <v>3464.6000000000004</v>
      </c>
      <c r="AJ2413" s="31">
        <f t="shared" si="5547"/>
        <v>0</v>
      </c>
      <c r="AK2413" s="31">
        <f t="shared" si="5548"/>
        <v>0</v>
      </c>
      <c r="AL2413" s="31">
        <f t="shared" si="5549"/>
        <v>-17.600000000000001</v>
      </c>
      <c r="AM2413" s="31">
        <f t="shared" si="5550"/>
        <v>0</v>
      </c>
      <c r="AN2413" s="31">
        <f t="shared" si="5551"/>
        <v>0</v>
      </c>
      <c r="AO2413" s="31">
        <f t="shared" si="5552"/>
        <v>0</v>
      </c>
      <c r="AP2413" s="31">
        <f t="shared" si="5553"/>
        <v>0</v>
      </c>
      <c r="AQ2413" s="31">
        <f t="shared" si="5554"/>
        <v>0</v>
      </c>
      <c r="AR2413" s="31">
        <f t="shared" si="5555"/>
        <v>0</v>
      </c>
      <c r="AS2413" s="31">
        <f t="shared" si="5518"/>
        <v>3411.7000000000003</v>
      </c>
      <c r="AT2413" s="31">
        <f t="shared" si="5519"/>
        <v>3464.6000000000004</v>
      </c>
      <c r="AU2413" s="31">
        <f t="shared" si="5520"/>
        <v>3464.6000000000004</v>
      </c>
      <c r="AV2413" s="31">
        <f t="shared" si="5556"/>
        <v>0</v>
      </c>
      <c r="AW2413" s="32"/>
      <c r="AX2413" s="32"/>
      <c r="AY2413" s="1"/>
      <c r="AZ2413" s="1"/>
      <c r="BA2413" s="1"/>
      <c r="BB2413" s="1"/>
      <c r="BC2413" s="1"/>
      <c r="BD2413" s="1"/>
      <c r="BE2413" s="1"/>
    </row>
    <row r="2414" ht="47.25">
      <c r="A2414" s="29" t="s">
        <v>995</v>
      </c>
      <c r="B2414" s="29" t="s">
        <v>63</v>
      </c>
      <c r="C2414" s="29" t="s">
        <v>144</v>
      </c>
      <c r="D2414" s="29" t="s">
        <v>1014</v>
      </c>
      <c r="E2414" s="36"/>
      <c r="F2414" s="30" t="s">
        <v>1015</v>
      </c>
      <c r="G2414" s="31">
        <f>G2415+G2416+G2417</f>
        <v>3429.3000000000002</v>
      </c>
      <c r="H2414" s="31">
        <f>H2415+H2416+H2417</f>
        <v>3464.6000000000004</v>
      </c>
      <c r="I2414" s="31">
        <f>I2415+I2416+I2417</f>
        <v>3464.6000000000004</v>
      </c>
      <c r="J2414" s="31">
        <f>J2415+J2416+J2417</f>
        <v>0</v>
      </c>
      <c r="K2414" s="31">
        <f>K2415+K2416+K2417</f>
        <v>0</v>
      </c>
      <c r="L2414" s="31">
        <f>L2415+L2416+L2417</f>
        <v>0</v>
      </c>
      <c r="M2414" s="31">
        <f t="shared" si="5425"/>
        <v>3429.3000000000002</v>
      </c>
      <c r="N2414" s="31">
        <f t="shared" si="5426"/>
        <v>3464.6000000000004</v>
      </c>
      <c r="O2414" s="31">
        <f t="shared" si="5427"/>
        <v>3464.6000000000004</v>
      </c>
      <c r="P2414" s="31">
        <f>P2415+P2416+P2417</f>
        <v>0</v>
      </c>
      <c r="Q2414" s="31">
        <f>Q2415+Q2416+Q2417</f>
        <v>0</v>
      </c>
      <c r="R2414" s="31">
        <f>R2415+R2416+R2417</f>
        <v>0</v>
      </c>
      <c r="S2414" s="31">
        <f>S2415+S2416+S2417</f>
        <v>0</v>
      </c>
      <c r="T2414" s="31">
        <f>T2415+T2416+T2417</f>
        <v>0</v>
      </c>
      <c r="U2414" s="31">
        <f>U2415+U2416+U2417</f>
        <v>0</v>
      </c>
      <c r="V2414" s="31">
        <f>V2415+V2416+V2417</f>
        <v>0</v>
      </c>
      <c r="W2414" s="31">
        <f>W2415+W2416+W2417</f>
        <v>0</v>
      </c>
      <c r="X2414" s="31">
        <f>X2415+X2416+X2417</f>
        <v>0</v>
      </c>
      <c r="Y2414" s="31">
        <f>Y2415+Y2416+Y2417</f>
        <v>0</v>
      </c>
      <c r="Z2414" s="31">
        <f>Z2415+Z2416+Z2417</f>
        <v>0</v>
      </c>
      <c r="AA2414" s="31">
        <f>AA2415+AA2416+AA2417</f>
        <v>0</v>
      </c>
      <c r="AB2414" s="31">
        <f>AB2415+AB2416+AB2417</f>
        <v>0</v>
      </c>
      <c r="AC2414" s="31">
        <f t="shared" si="5521"/>
        <v>3429.3000000000002</v>
      </c>
      <c r="AD2414" s="31">
        <f t="shared" si="5522"/>
        <v>3464.6000000000004</v>
      </c>
      <c r="AE2414" s="31">
        <f t="shared" si="5523"/>
        <v>3464.6000000000004</v>
      </c>
      <c r="AF2414" s="31">
        <f>AF2415+AF2416+AF2417</f>
        <v>0</v>
      </c>
      <c r="AG2414" s="31">
        <f t="shared" si="5524"/>
        <v>3429.3000000000002</v>
      </c>
      <c r="AH2414" s="31">
        <f t="shared" si="5525"/>
        <v>3464.6000000000004</v>
      </c>
      <c r="AI2414" s="31">
        <f t="shared" si="5526"/>
        <v>3464.6000000000004</v>
      </c>
      <c r="AJ2414" s="31">
        <f>AJ2415+AJ2416+AJ2417</f>
        <v>0</v>
      </c>
      <c r="AK2414" s="31">
        <f>AK2415+AK2416+AK2417</f>
        <v>0</v>
      </c>
      <c r="AL2414" s="31">
        <f>AL2415+AL2416+AL2417</f>
        <v>-17.600000000000001</v>
      </c>
      <c r="AM2414" s="31">
        <f>AM2415+AM2416+AM2417</f>
        <v>0</v>
      </c>
      <c r="AN2414" s="31">
        <f>AN2415+AN2416+AN2417</f>
        <v>0</v>
      </c>
      <c r="AO2414" s="31">
        <f>AO2415+AO2416+AO2417</f>
        <v>0</v>
      </c>
      <c r="AP2414" s="31">
        <f>AP2415+AP2416+AP2417</f>
        <v>0</v>
      </c>
      <c r="AQ2414" s="31">
        <f>AQ2415+AQ2416+AQ2417</f>
        <v>0</v>
      </c>
      <c r="AR2414" s="31">
        <f>AR2415+AR2416+AR2417</f>
        <v>0</v>
      </c>
      <c r="AS2414" s="31">
        <f t="shared" si="5518"/>
        <v>3411.7000000000003</v>
      </c>
      <c r="AT2414" s="31">
        <f t="shared" si="5519"/>
        <v>3464.6000000000004</v>
      </c>
      <c r="AU2414" s="31">
        <f t="shared" si="5520"/>
        <v>3464.6000000000004</v>
      </c>
      <c r="AV2414" s="31">
        <f>AV2415+AV2416+AV2417</f>
        <v>0</v>
      </c>
      <c r="AW2414" s="32"/>
      <c r="AX2414" s="32"/>
      <c r="AY2414" s="1"/>
      <c r="AZ2414" s="1"/>
      <c r="BA2414" s="1"/>
      <c r="BB2414" s="1"/>
      <c r="BC2414" s="1"/>
      <c r="BD2414" s="1"/>
      <c r="BE2414" s="1"/>
    </row>
    <row r="2415" ht="78.75">
      <c r="A2415" s="29" t="s">
        <v>995</v>
      </c>
      <c r="B2415" s="29" t="s">
        <v>63</v>
      </c>
      <c r="C2415" s="29" t="s">
        <v>144</v>
      </c>
      <c r="D2415" s="29" t="s">
        <v>1014</v>
      </c>
      <c r="E2415" s="29" t="s">
        <v>51</v>
      </c>
      <c r="F2415" s="30" t="s">
        <v>52</v>
      </c>
      <c r="G2415" s="31">
        <v>1253.0999999999999</v>
      </c>
      <c r="H2415" s="31">
        <v>1288.4000000000001</v>
      </c>
      <c r="I2415" s="31">
        <v>1288.4000000000001</v>
      </c>
      <c r="J2415" s="31"/>
      <c r="K2415" s="31"/>
      <c r="L2415" s="31"/>
      <c r="M2415" s="31">
        <f t="shared" si="5425"/>
        <v>1253.0999999999999</v>
      </c>
      <c r="N2415" s="31">
        <f t="shared" si="5426"/>
        <v>1288.4000000000001</v>
      </c>
      <c r="O2415" s="31">
        <f t="shared" si="5427"/>
        <v>1288.4000000000001</v>
      </c>
      <c r="P2415" s="31"/>
      <c r="Q2415" s="31"/>
      <c r="R2415" s="31"/>
      <c r="S2415" s="31"/>
      <c r="T2415" s="31"/>
      <c r="U2415" s="31"/>
      <c r="V2415" s="31"/>
      <c r="W2415" s="31"/>
      <c r="X2415" s="31"/>
      <c r="Y2415" s="31"/>
      <c r="Z2415" s="31"/>
      <c r="AA2415" s="31"/>
      <c r="AB2415" s="31"/>
      <c r="AC2415" s="31">
        <f t="shared" si="5521"/>
        <v>1253.0999999999999</v>
      </c>
      <c r="AD2415" s="31">
        <f t="shared" si="5522"/>
        <v>1288.4000000000001</v>
      </c>
      <c r="AE2415" s="31">
        <f t="shared" si="5523"/>
        <v>1288.4000000000001</v>
      </c>
      <c r="AF2415" s="31"/>
      <c r="AG2415" s="31">
        <f t="shared" si="5524"/>
        <v>1253.0999999999999</v>
      </c>
      <c r="AH2415" s="31">
        <f t="shared" si="5525"/>
        <v>1288.4000000000001</v>
      </c>
      <c r="AI2415" s="31">
        <f t="shared" si="5526"/>
        <v>1288.4000000000001</v>
      </c>
      <c r="AJ2415" s="31"/>
      <c r="AK2415" s="31"/>
      <c r="AL2415" s="31">
        <v>-17.600000000000001</v>
      </c>
      <c r="AM2415" s="31"/>
      <c r="AN2415" s="31"/>
      <c r="AO2415" s="31"/>
      <c r="AP2415" s="31"/>
      <c r="AQ2415" s="31"/>
      <c r="AR2415" s="31"/>
      <c r="AS2415" s="31">
        <f t="shared" si="5518"/>
        <v>1235.5</v>
      </c>
      <c r="AT2415" s="31">
        <f t="shared" si="5519"/>
        <v>1288.4000000000001</v>
      </c>
      <c r="AU2415" s="31">
        <f t="shared" si="5520"/>
        <v>1288.4000000000001</v>
      </c>
      <c r="AV2415" s="31"/>
      <c r="AW2415" s="32"/>
      <c r="AX2415" s="32"/>
      <c r="AY2415" s="1"/>
      <c r="AZ2415" s="1"/>
      <c r="BA2415" s="1"/>
      <c r="BB2415" s="1"/>
      <c r="BC2415" s="1"/>
      <c r="BD2415" s="1"/>
      <c r="BE2415" s="1"/>
    </row>
    <row r="2416" ht="31.5">
      <c r="A2416" s="29" t="s">
        <v>995</v>
      </c>
      <c r="B2416" s="29" t="s">
        <v>63</v>
      </c>
      <c r="C2416" s="29" t="s">
        <v>144</v>
      </c>
      <c r="D2416" s="29" t="s">
        <v>1014</v>
      </c>
      <c r="E2416" s="29" t="s">
        <v>39</v>
      </c>
      <c r="F2416" s="30" t="s">
        <v>40</v>
      </c>
      <c r="G2416" s="31">
        <v>2156.8000000000002</v>
      </c>
      <c r="H2416" s="31">
        <v>2156.8000000000002</v>
      </c>
      <c r="I2416" s="31">
        <v>2156.8000000000002</v>
      </c>
      <c r="J2416" s="31"/>
      <c r="K2416" s="31"/>
      <c r="L2416" s="31"/>
      <c r="M2416" s="31">
        <f t="shared" si="5425"/>
        <v>2156.8000000000002</v>
      </c>
      <c r="N2416" s="31">
        <f t="shared" si="5426"/>
        <v>2156.8000000000002</v>
      </c>
      <c r="O2416" s="31">
        <f t="shared" si="5427"/>
        <v>2156.8000000000002</v>
      </c>
      <c r="P2416" s="31"/>
      <c r="Q2416" s="31"/>
      <c r="R2416" s="31"/>
      <c r="S2416" s="31"/>
      <c r="T2416" s="31"/>
      <c r="U2416" s="31"/>
      <c r="V2416" s="31"/>
      <c r="W2416" s="31"/>
      <c r="X2416" s="31"/>
      <c r="Y2416" s="31"/>
      <c r="Z2416" s="31"/>
      <c r="AA2416" s="31"/>
      <c r="AB2416" s="31"/>
      <c r="AC2416" s="31">
        <f t="shared" si="5521"/>
        <v>2156.8000000000002</v>
      </c>
      <c r="AD2416" s="31">
        <f t="shared" si="5522"/>
        <v>2156.8000000000002</v>
      </c>
      <c r="AE2416" s="31">
        <f t="shared" si="5523"/>
        <v>2156.8000000000002</v>
      </c>
      <c r="AF2416" s="31"/>
      <c r="AG2416" s="31">
        <f t="shared" si="5524"/>
        <v>2156.8000000000002</v>
      </c>
      <c r="AH2416" s="31">
        <f t="shared" si="5525"/>
        <v>2156.8000000000002</v>
      </c>
      <c r="AI2416" s="31">
        <f t="shared" si="5526"/>
        <v>2156.8000000000002</v>
      </c>
      <c r="AJ2416" s="31"/>
      <c r="AK2416" s="31"/>
      <c r="AL2416" s="31"/>
      <c r="AM2416" s="31"/>
      <c r="AN2416" s="31"/>
      <c r="AO2416" s="31"/>
      <c r="AP2416" s="31"/>
      <c r="AQ2416" s="31"/>
      <c r="AR2416" s="31"/>
      <c r="AS2416" s="31">
        <f t="shared" si="5518"/>
        <v>2156.8000000000002</v>
      </c>
      <c r="AT2416" s="31">
        <f t="shared" si="5519"/>
        <v>2156.8000000000002</v>
      </c>
      <c r="AU2416" s="31">
        <f t="shared" si="5520"/>
        <v>2156.8000000000002</v>
      </c>
      <c r="AV2416" s="31"/>
      <c r="AW2416" s="32"/>
      <c r="AX2416" s="32"/>
      <c r="AY2416" s="1"/>
      <c r="AZ2416" s="1"/>
      <c r="BA2416" s="1"/>
      <c r="BB2416" s="1"/>
      <c r="BC2416" s="1"/>
      <c r="BD2416" s="1"/>
      <c r="BE2416" s="1"/>
    </row>
    <row r="2417">
      <c r="A2417" s="29" t="s">
        <v>995</v>
      </c>
      <c r="B2417" s="29" t="s">
        <v>63</v>
      </c>
      <c r="C2417" s="29" t="s">
        <v>144</v>
      </c>
      <c r="D2417" s="29" t="s">
        <v>1014</v>
      </c>
      <c r="E2417" s="29" t="s">
        <v>41</v>
      </c>
      <c r="F2417" s="30" t="s">
        <v>42</v>
      </c>
      <c r="G2417" s="31">
        <v>19.399999999999999</v>
      </c>
      <c r="H2417" s="31">
        <v>19.399999999999999</v>
      </c>
      <c r="I2417" s="31">
        <v>19.399999999999999</v>
      </c>
      <c r="J2417" s="31"/>
      <c r="K2417" s="31"/>
      <c r="L2417" s="31"/>
      <c r="M2417" s="31">
        <f t="shared" si="5425"/>
        <v>19.399999999999999</v>
      </c>
      <c r="N2417" s="31">
        <f t="shared" si="5426"/>
        <v>19.399999999999999</v>
      </c>
      <c r="O2417" s="31">
        <f t="shared" si="5427"/>
        <v>19.399999999999999</v>
      </c>
      <c r="P2417" s="31"/>
      <c r="Q2417" s="31"/>
      <c r="R2417" s="31"/>
      <c r="S2417" s="31"/>
      <c r="T2417" s="31"/>
      <c r="U2417" s="31"/>
      <c r="V2417" s="31"/>
      <c r="W2417" s="31"/>
      <c r="X2417" s="31"/>
      <c r="Y2417" s="31"/>
      <c r="Z2417" s="31"/>
      <c r="AA2417" s="31"/>
      <c r="AB2417" s="31"/>
      <c r="AC2417" s="31">
        <f t="shared" si="5521"/>
        <v>19.399999999999999</v>
      </c>
      <c r="AD2417" s="31">
        <f t="shared" si="5522"/>
        <v>19.399999999999999</v>
      </c>
      <c r="AE2417" s="31">
        <f t="shared" si="5523"/>
        <v>19.399999999999999</v>
      </c>
      <c r="AF2417" s="31"/>
      <c r="AG2417" s="31">
        <f t="shared" si="5524"/>
        <v>19.399999999999999</v>
      </c>
      <c r="AH2417" s="31">
        <f t="shared" si="5525"/>
        <v>19.399999999999999</v>
      </c>
      <c r="AI2417" s="31">
        <f t="shared" si="5526"/>
        <v>19.399999999999999</v>
      </c>
      <c r="AJ2417" s="31"/>
      <c r="AK2417" s="31"/>
      <c r="AL2417" s="31"/>
      <c r="AM2417" s="31"/>
      <c r="AN2417" s="31"/>
      <c r="AO2417" s="31"/>
      <c r="AP2417" s="31"/>
      <c r="AQ2417" s="31"/>
      <c r="AR2417" s="31"/>
      <c r="AS2417" s="31">
        <f t="shared" si="5518"/>
        <v>19.399999999999999</v>
      </c>
      <c r="AT2417" s="31">
        <f t="shared" si="5519"/>
        <v>19.399999999999999</v>
      </c>
      <c r="AU2417" s="31">
        <f t="shared" si="5520"/>
        <v>19.399999999999999</v>
      </c>
      <c r="AV2417" s="31"/>
      <c r="AW2417" s="32"/>
      <c r="AX2417" s="32"/>
      <c r="AY2417" s="1"/>
      <c r="AZ2417" s="1"/>
      <c r="BA2417" s="1"/>
      <c r="BB2417" s="1"/>
      <c r="BC2417" s="1"/>
      <c r="BD2417" s="1"/>
      <c r="BE2417" s="1"/>
    </row>
    <row r="2418" s="19" customFormat="1">
      <c r="A2418" s="20" t="s">
        <v>1016</v>
      </c>
      <c r="B2418" s="20"/>
      <c r="C2418" s="20"/>
      <c r="D2418" s="20"/>
      <c r="E2418" s="20"/>
      <c r="F2418" s="21" t="s">
        <v>1017</v>
      </c>
      <c r="G2418" s="22">
        <f>G2419+G2520+G2508+G2527+G2533</f>
        <v>1784610.0999999999</v>
      </c>
      <c r="H2418" s="22">
        <f>H2419+H2520+H2508+H2527+H2533</f>
        <v>1523600.0000000002</v>
      </c>
      <c r="I2418" s="22">
        <f>I2419+I2520+I2508+I2527+I2533</f>
        <v>1511516.2999999996</v>
      </c>
      <c r="J2418" s="22">
        <f>J2419+J2520+J2508+J2527+J2533</f>
        <v>59769.828000000001</v>
      </c>
      <c r="K2418" s="22">
        <f>K2419+K2520+K2508+K2527+K2533</f>
        <v>21372.546000000002</v>
      </c>
      <c r="L2418" s="22">
        <f>L2419+L2520+L2508+L2527+L2533</f>
        <v>21372.546000000002</v>
      </c>
      <c r="M2418" s="22">
        <f t="shared" si="5425"/>
        <v>1844379.9279999998</v>
      </c>
      <c r="N2418" s="22">
        <f t="shared" si="5426"/>
        <v>1544972.5460000003</v>
      </c>
      <c r="O2418" s="22">
        <f t="shared" si="5427"/>
        <v>1532888.8459999997</v>
      </c>
      <c r="P2418" s="22">
        <f>P2419+P2520+P2508+P2527+P2533</f>
        <v>0</v>
      </c>
      <c r="Q2418" s="22">
        <f>Q2419+Q2520+Q2508+Q2527+Q2533</f>
        <v>0</v>
      </c>
      <c r="R2418" s="22">
        <f>R2419+R2520+R2508+R2527+R2533</f>
        <v>-523.8410000000008</v>
      </c>
      <c r="S2418" s="22">
        <f>S2419+S2520+S2508+S2527+S2533</f>
        <v>0</v>
      </c>
      <c r="T2418" s="22">
        <f>T2419+T2520+T2508+T2527+T2533</f>
        <v>0</v>
      </c>
      <c r="U2418" s="22">
        <f>U2419+U2520+U2508+U2527+U2533</f>
        <v>0</v>
      </c>
      <c r="V2418" s="22">
        <f>V2419+V2520+V2508+V2527+V2533</f>
        <v>0</v>
      </c>
      <c r="W2418" s="22">
        <f>W2419+W2520+W2508+W2527+W2533</f>
        <v>0</v>
      </c>
      <c r="X2418" s="22">
        <f>X2419+X2520+X2508+X2527+X2533</f>
        <v>0</v>
      </c>
      <c r="Y2418" s="22">
        <f>Y2419+Y2520+Y2508+Y2527+Y2533</f>
        <v>0</v>
      </c>
      <c r="Z2418" s="22">
        <f>Z2419+Z2520+Z2508+Z2527+Z2533</f>
        <v>0</v>
      </c>
      <c r="AA2418" s="22">
        <f>AA2419+AA2520+AA2508+AA2527+AA2533</f>
        <v>0</v>
      </c>
      <c r="AB2418" s="22">
        <f>AB2419+AB2520+AB2508+AB2527+AB2533</f>
        <v>0</v>
      </c>
      <c r="AC2418" s="22">
        <f t="shared" si="5521"/>
        <v>1843856.0869999998</v>
      </c>
      <c r="AD2418" s="22">
        <f t="shared" si="5522"/>
        <v>1544972.5460000003</v>
      </c>
      <c r="AE2418" s="22">
        <f t="shared" si="5523"/>
        <v>1532888.8459999997</v>
      </c>
      <c r="AF2418" s="22">
        <f>AF2419+AF2520+AF2508+AF2527+AF2533</f>
        <v>0</v>
      </c>
      <c r="AG2418" s="22">
        <f t="shared" si="5524"/>
        <v>1843856.0869999998</v>
      </c>
      <c r="AH2418" s="22">
        <f t="shared" si="5525"/>
        <v>1544972.5460000003</v>
      </c>
      <c r="AI2418" s="22">
        <f t="shared" si="5526"/>
        <v>1532888.8459999997</v>
      </c>
      <c r="AJ2418" s="22">
        <f>AJ2419+AJ2520+AJ2508+AJ2527+AJ2533</f>
        <v>-100787.8</v>
      </c>
      <c r="AK2418" s="22">
        <f>AK2419+AK2520+AK2508+AK2527+AK2533</f>
        <v>1901.8999999999996</v>
      </c>
      <c r="AL2418" s="22">
        <f>AL2419+AL2520+AL2508+AL2527+AL2533</f>
        <v>-13931.717000000001</v>
      </c>
      <c r="AM2418" s="22">
        <f>AM2419+AM2520+AM2508+AM2527+AM2533</f>
        <v>0</v>
      </c>
      <c r="AN2418" s="22">
        <f>AN2419+AN2520+AN2508+AN2527+AN2533</f>
        <v>0</v>
      </c>
      <c r="AO2418" s="22">
        <f>AO2419+AO2520+AO2508+AO2527+AO2533</f>
        <v>0</v>
      </c>
      <c r="AP2418" s="22">
        <f>AP2419+AP2520+AP2508+AP2527+AP2533</f>
        <v>0</v>
      </c>
      <c r="AQ2418" s="22">
        <f>AQ2419+AQ2520+AQ2508+AQ2527+AQ2533</f>
        <v>0</v>
      </c>
      <c r="AR2418" s="22">
        <f>AR2419+AR2520+AR2508+AR2527+AR2533</f>
        <v>0</v>
      </c>
      <c r="AS2418" s="22">
        <f t="shared" si="5518"/>
        <v>1731038.4699999997</v>
      </c>
      <c r="AT2418" s="22">
        <f t="shared" si="5519"/>
        <v>1544972.5460000003</v>
      </c>
      <c r="AU2418" s="22">
        <f t="shared" si="5520"/>
        <v>1532888.8459999997</v>
      </c>
      <c r="AV2418" s="22">
        <f>AV2419+AV2520+AV2508+AV2527+AV2533</f>
        <v>0</v>
      </c>
      <c r="AW2418" s="23"/>
      <c r="AX2418" s="23"/>
      <c r="AY2418" s="19"/>
      <c r="AZ2418" s="19"/>
      <c r="BA2418" s="19"/>
      <c r="BB2418" s="19"/>
      <c r="BC2418" s="19"/>
      <c r="BD2418" s="19"/>
      <c r="BE2418" s="19"/>
    </row>
    <row r="2419" s="19" customFormat="1">
      <c r="A2419" s="20" t="s">
        <v>1016</v>
      </c>
      <c r="B2419" s="20" t="s">
        <v>27</v>
      </c>
      <c r="C2419" s="20"/>
      <c r="D2419" s="20"/>
      <c r="E2419" s="20"/>
      <c r="F2419" s="21" t="s">
        <v>28</v>
      </c>
      <c r="G2419" s="22">
        <f>G2441+G2420+G2425+G2436</f>
        <v>1597157.5999999999</v>
      </c>
      <c r="H2419" s="22">
        <f>H2441+H2420+H2425+H2436</f>
        <v>1492281.2000000002</v>
      </c>
      <c r="I2419" s="22">
        <f>I2441+I2420+I2425+I2436</f>
        <v>1479069.6999999997</v>
      </c>
      <c r="J2419" s="22">
        <f>J2441+J2420+J2425+J2436</f>
        <v>21177.428</v>
      </c>
      <c r="K2419" s="22">
        <f>K2441+K2420+K2425+K2436</f>
        <v>21372.546000000002</v>
      </c>
      <c r="L2419" s="22">
        <f>L2441+L2420+L2425+L2436</f>
        <v>21372.546000000002</v>
      </c>
      <c r="M2419" s="22">
        <f t="shared" si="5425"/>
        <v>1618335.0279999999</v>
      </c>
      <c r="N2419" s="22">
        <f t="shared" si="5426"/>
        <v>1513653.7460000003</v>
      </c>
      <c r="O2419" s="22">
        <f t="shared" si="5427"/>
        <v>1500442.2459999998</v>
      </c>
      <c r="P2419" s="22">
        <f>P2441+P2420+P2425+P2436</f>
        <v>0</v>
      </c>
      <c r="Q2419" s="22">
        <f>Q2441+Q2420+Q2425+Q2436</f>
        <v>0</v>
      </c>
      <c r="R2419" s="22">
        <f>R2441+R2420+R2425+R2436</f>
        <v>995.75899999999911</v>
      </c>
      <c r="S2419" s="22">
        <f>S2441+S2420+S2425+S2436</f>
        <v>0</v>
      </c>
      <c r="T2419" s="22">
        <f>T2441+T2420+T2425+T2436</f>
        <v>0</v>
      </c>
      <c r="U2419" s="22">
        <f>U2441+U2420+U2425+U2436</f>
        <v>0</v>
      </c>
      <c r="V2419" s="22">
        <f>V2441+V2420+V2425+V2436</f>
        <v>0</v>
      </c>
      <c r="W2419" s="22">
        <f>W2441+W2420+W2425+W2436</f>
        <v>0</v>
      </c>
      <c r="X2419" s="22">
        <f>X2441+X2420+X2425+X2436</f>
        <v>0</v>
      </c>
      <c r="Y2419" s="22">
        <f>Y2441+Y2420+Y2425+Y2436</f>
        <v>0</v>
      </c>
      <c r="Z2419" s="22">
        <f>Z2441+Z2420+Z2425+Z2436</f>
        <v>0</v>
      </c>
      <c r="AA2419" s="22">
        <f>AA2441+AA2420+AA2425+AA2436</f>
        <v>0</v>
      </c>
      <c r="AB2419" s="22">
        <f>AB2441+AB2420+AB2425+AB2436</f>
        <v>0</v>
      </c>
      <c r="AC2419" s="22">
        <f t="shared" si="5521"/>
        <v>1619330.787</v>
      </c>
      <c r="AD2419" s="22">
        <f t="shared" si="5522"/>
        <v>1513653.7460000003</v>
      </c>
      <c r="AE2419" s="22">
        <f t="shared" si="5523"/>
        <v>1500442.2459999998</v>
      </c>
      <c r="AF2419" s="22">
        <f>AF2441+AF2420+AF2425+AF2436</f>
        <v>0</v>
      </c>
      <c r="AG2419" s="22">
        <f t="shared" si="5524"/>
        <v>1619330.787</v>
      </c>
      <c r="AH2419" s="22">
        <f t="shared" si="5525"/>
        <v>1513653.7460000003</v>
      </c>
      <c r="AI2419" s="22">
        <f t="shared" si="5526"/>
        <v>1500442.2459999998</v>
      </c>
      <c r="AJ2419" s="22">
        <f>AJ2441+AJ2420+AJ2425+AJ2436</f>
        <v>-100787.8</v>
      </c>
      <c r="AK2419" s="22">
        <f>AK2441+AK2420+AK2425+AK2436</f>
        <v>1901.8999999999996</v>
      </c>
      <c r="AL2419" s="22">
        <f>AL2441+AL2420+AL2425+AL2436</f>
        <v>-13931.717000000001</v>
      </c>
      <c r="AM2419" s="22">
        <f>AM2441+AM2420+AM2425+AM2436</f>
        <v>0</v>
      </c>
      <c r="AN2419" s="22">
        <f>AN2441+AN2420+AN2425+AN2436</f>
        <v>0</v>
      </c>
      <c r="AO2419" s="22">
        <f>AO2441+AO2420+AO2425+AO2436</f>
        <v>0</v>
      </c>
      <c r="AP2419" s="22">
        <f>AP2441+AP2420+AP2425+AP2436</f>
        <v>0</v>
      </c>
      <c r="AQ2419" s="22">
        <f>AQ2441+AQ2420+AQ2425+AQ2436</f>
        <v>0</v>
      </c>
      <c r="AR2419" s="22">
        <f>AR2441+AR2420+AR2425+AR2436</f>
        <v>0</v>
      </c>
      <c r="AS2419" s="22">
        <f t="shared" si="5518"/>
        <v>1506513.1699999999</v>
      </c>
      <c r="AT2419" s="22">
        <f t="shared" si="5519"/>
        <v>1513653.7460000003</v>
      </c>
      <c r="AU2419" s="22">
        <f t="shared" si="5520"/>
        <v>1500442.2459999998</v>
      </c>
      <c r="AV2419" s="22">
        <f>AV2441+AV2420+AV2425+AV2436</f>
        <v>0</v>
      </c>
      <c r="AW2419" s="23"/>
      <c r="AX2419" s="23"/>
      <c r="AY2419" s="19"/>
      <c r="AZ2419" s="19"/>
      <c r="BA2419" s="19"/>
      <c r="BB2419" s="19"/>
      <c r="BC2419" s="19"/>
      <c r="BD2419" s="19"/>
      <c r="BE2419" s="19"/>
    </row>
    <row r="2420" s="24" customFormat="1" ht="47.25">
      <c r="A2420" s="25" t="s">
        <v>1016</v>
      </c>
      <c r="B2420" s="25" t="s">
        <v>27</v>
      </c>
      <c r="C2420" s="25" t="s">
        <v>329</v>
      </c>
      <c r="D2420" s="25"/>
      <c r="E2420" s="35"/>
      <c r="F2420" s="26" t="s">
        <v>1018</v>
      </c>
      <c r="G2420" s="27">
        <f t="shared" ref="G2420:G2431" si="5557">G2421</f>
        <v>10873.700000000001</v>
      </c>
      <c r="H2420" s="27">
        <f t="shared" ref="H2420:H2431" si="5558">H2421</f>
        <v>11180.200000000001</v>
      </c>
      <c r="I2420" s="27">
        <f t="shared" ref="I2420:I2431" si="5559">I2421</f>
        <v>11180.200000000001</v>
      </c>
      <c r="J2420" s="27">
        <f t="shared" ref="J2420:J2423" si="5560">J2421</f>
        <v>0</v>
      </c>
      <c r="K2420" s="27">
        <f t="shared" ref="K2420:K2423" si="5561">K2421</f>
        <v>0</v>
      </c>
      <c r="L2420" s="27">
        <f t="shared" ref="L2420:L2423" si="5562">L2421</f>
        <v>0</v>
      </c>
      <c r="M2420" s="27">
        <f t="shared" si="5425"/>
        <v>10873.700000000001</v>
      </c>
      <c r="N2420" s="27">
        <f t="shared" si="5426"/>
        <v>11180.200000000001</v>
      </c>
      <c r="O2420" s="27">
        <f t="shared" si="5427"/>
        <v>11180.200000000001</v>
      </c>
      <c r="P2420" s="27">
        <f t="shared" ref="P2420:P2423" si="5563">P2421</f>
        <v>0</v>
      </c>
      <c r="Q2420" s="27">
        <f t="shared" ref="Q2420:Q2423" si="5564">Q2421</f>
        <v>0</v>
      </c>
      <c r="R2420" s="27">
        <f t="shared" ref="R2420:R2423" si="5565">R2421</f>
        <v>0</v>
      </c>
      <c r="S2420" s="27">
        <f t="shared" ref="S2420:S2423" si="5566">S2421</f>
        <v>0</v>
      </c>
      <c r="T2420" s="27">
        <f t="shared" ref="T2420:T2423" si="5567">T2421</f>
        <v>0</v>
      </c>
      <c r="U2420" s="27">
        <f t="shared" ref="U2420:U2423" si="5568">U2421</f>
        <v>0</v>
      </c>
      <c r="V2420" s="27">
        <f t="shared" ref="V2420:V2423" si="5569">V2421</f>
        <v>0</v>
      </c>
      <c r="W2420" s="27">
        <f t="shared" ref="W2420:W2423" si="5570">W2421</f>
        <v>0</v>
      </c>
      <c r="X2420" s="27">
        <f t="shared" ref="X2420:X2423" si="5571">X2421</f>
        <v>0</v>
      </c>
      <c r="Y2420" s="27">
        <f t="shared" ref="Y2420:Y2423" si="5572">Y2421</f>
        <v>0</v>
      </c>
      <c r="Z2420" s="27">
        <f t="shared" ref="Z2420:Z2423" si="5573">Z2421</f>
        <v>0</v>
      </c>
      <c r="AA2420" s="27">
        <f t="shared" ref="AA2420:AA2423" si="5574">AA2421</f>
        <v>0</v>
      </c>
      <c r="AB2420" s="27">
        <f t="shared" ref="AB2420:AB2423" si="5575">AB2421</f>
        <v>0</v>
      </c>
      <c r="AC2420" s="27">
        <f t="shared" si="5521"/>
        <v>10873.700000000001</v>
      </c>
      <c r="AD2420" s="27">
        <f t="shared" si="5522"/>
        <v>11180.200000000001</v>
      </c>
      <c r="AE2420" s="27">
        <f t="shared" si="5523"/>
        <v>11180.200000000001</v>
      </c>
      <c r="AF2420" s="27">
        <f t="shared" ref="AF2420:AF2423" si="5576">AF2421</f>
        <v>0</v>
      </c>
      <c r="AG2420" s="27">
        <f t="shared" si="5524"/>
        <v>10873.700000000001</v>
      </c>
      <c r="AH2420" s="27">
        <f t="shared" si="5525"/>
        <v>11180.200000000001</v>
      </c>
      <c r="AI2420" s="27">
        <f t="shared" si="5526"/>
        <v>11180.200000000001</v>
      </c>
      <c r="AJ2420" s="27">
        <f t="shared" ref="AJ2420:AJ2423" si="5577">AJ2421</f>
        <v>0</v>
      </c>
      <c r="AK2420" s="27">
        <f t="shared" ref="AK2420:AK2423" si="5578">AK2421</f>
        <v>0</v>
      </c>
      <c r="AL2420" s="27">
        <f t="shared" ref="AL2420:AL2423" si="5579">AL2421</f>
        <v>-153.19999999999999</v>
      </c>
      <c r="AM2420" s="27">
        <f t="shared" ref="AM2420:AM2423" si="5580">AM2421</f>
        <v>0</v>
      </c>
      <c r="AN2420" s="27">
        <f t="shared" ref="AN2420:AN2423" si="5581">AN2421</f>
        <v>0</v>
      </c>
      <c r="AO2420" s="27">
        <f t="shared" ref="AO2420:AO2423" si="5582">AO2421</f>
        <v>0</v>
      </c>
      <c r="AP2420" s="27">
        <f t="shared" ref="AP2420:AP2423" si="5583">AP2421</f>
        <v>0</v>
      </c>
      <c r="AQ2420" s="27">
        <f t="shared" ref="AQ2420:AQ2423" si="5584">AQ2421</f>
        <v>0</v>
      </c>
      <c r="AR2420" s="27">
        <f t="shared" ref="AR2420:AR2423" si="5585">AR2421</f>
        <v>0</v>
      </c>
      <c r="AS2420" s="27">
        <f t="shared" si="5518"/>
        <v>10720.5</v>
      </c>
      <c r="AT2420" s="27">
        <f t="shared" si="5519"/>
        <v>11180.200000000001</v>
      </c>
      <c r="AU2420" s="27">
        <f t="shared" si="5520"/>
        <v>11180.200000000001</v>
      </c>
      <c r="AV2420" s="27">
        <f t="shared" ref="AV2420:AV2423" si="5586">AV2421</f>
        <v>0</v>
      </c>
      <c r="AW2420" s="28"/>
      <c r="AX2420" s="28"/>
      <c r="AY2420" s="24"/>
      <c r="AZ2420" s="24"/>
      <c r="BA2420" s="24"/>
      <c r="BB2420" s="24"/>
      <c r="BC2420" s="24"/>
      <c r="BD2420" s="24"/>
      <c r="BE2420" s="24"/>
    </row>
    <row r="2421" ht="31.5">
      <c r="A2421" s="29" t="s">
        <v>1016</v>
      </c>
      <c r="B2421" s="29" t="s">
        <v>27</v>
      </c>
      <c r="C2421" s="29" t="s">
        <v>329</v>
      </c>
      <c r="D2421" s="29" t="s">
        <v>82</v>
      </c>
      <c r="E2421" s="36"/>
      <c r="F2421" s="30" t="s">
        <v>83</v>
      </c>
      <c r="G2421" s="31">
        <f t="shared" si="5557"/>
        <v>10873.700000000001</v>
      </c>
      <c r="H2421" s="31">
        <f t="shared" si="5558"/>
        <v>11180.200000000001</v>
      </c>
      <c r="I2421" s="31">
        <f t="shared" si="5559"/>
        <v>11180.200000000001</v>
      </c>
      <c r="J2421" s="31">
        <f t="shared" si="5560"/>
        <v>0</v>
      </c>
      <c r="K2421" s="31">
        <f t="shared" si="5561"/>
        <v>0</v>
      </c>
      <c r="L2421" s="31">
        <f t="shared" si="5562"/>
        <v>0</v>
      </c>
      <c r="M2421" s="31">
        <f t="shared" si="5425"/>
        <v>10873.700000000001</v>
      </c>
      <c r="N2421" s="31">
        <f t="shared" si="5426"/>
        <v>11180.200000000001</v>
      </c>
      <c r="O2421" s="31">
        <f t="shared" si="5427"/>
        <v>11180.200000000001</v>
      </c>
      <c r="P2421" s="31">
        <f t="shared" si="5563"/>
        <v>0</v>
      </c>
      <c r="Q2421" s="31">
        <f t="shared" si="5564"/>
        <v>0</v>
      </c>
      <c r="R2421" s="31">
        <f t="shared" si="5565"/>
        <v>0</v>
      </c>
      <c r="S2421" s="31">
        <f t="shared" si="5566"/>
        <v>0</v>
      </c>
      <c r="T2421" s="31">
        <f t="shared" si="5567"/>
        <v>0</v>
      </c>
      <c r="U2421" s="31">
        <f t="shared" si="5568"/>
        <v>0</v>
      </c>
      <c r="V2421" s="31">
        <f t="shared" si="5569"/>
        <v>0</v>
      </c>
      <c r="W2421" s="31">
        <f t="shared" si="5570"/>
        <v>0</v>
      </c>
      <c r="X2421" s="31">
        <f t="shared" si="5571"/>
        <v>0</v>
      </c>
      <c r="Y2421" s="31">
        <f t="shared" si="5572"/>
        <v>0</v>
      </c>
      <c r="Z2421" s="31">
        <f t="shared" si="5573"/>
        <v>0</v>
      </c>
      <c r="AA2421" s="31">
        <f t="shared" si="5574"/>
        <v>0</v>
      </c>
      <c r="AB2421" s="31">
        <f t="shared" si="5575"/>
        <v>0</v>
      </c>
      <c r="AC2421" s="31">
        <f t="shared" si="5521"/>
        <v>10873.700000000001</v>
      </c>
      <c r="AD2421" s="31">
        <f t="shared" si="5522"/>
        <v>11180.200000000001</v>
      </c>
      <c r="AE2421" s="31">
        <f t="shared" si="5523"/>
        <v>11180.200000000001</v>
      </c>
      <c r="AF2421" s="31">
        <f t="shared" si="5576"/>
        <v>0</v>
      </c>
      <c r="AG2421" s="31">
        <f t="shared" si="5524"/>
        <v>10873.700000000001</v>
      </c>
      <c r="AH2421" s="31">
        <f t="shared" si="5525"/>
        <v>11180.200000000001</v>
      </c>
      <c r="AI2421" s="31">
        <f t="shared" si="5526"/>
        <v>11180.200000000001</v>
      </c>
      <c r="AJ2421" s="31">
        <f t="shared" si="5577"/>
        <v>0</v>
      </c>
      <c r="AK2421" s="31">
        <f t="shared" si="5578"/>
        <v>0</v>
      </c>
      <c r="AL2421" s="31">
        <f t="shared" si="5579"/>
        <v>-153.19999999999999</v>
      </c>
      <c r="AM2421" s="31">
        <f t="shared" si="5580"/>
        <v>0</v>
      </c>
      <c r="AN2421" s="31">
        <f t="shared" si="5581"/>
        <v>0</v>
      </c>
      <c r="AO2421" s="31">
        <f t="shared" si="5582"/>
        <v>0</v>
      </c>
      <c r="AP2421" s="31">
        <f t="shared" si="5583"/>
        <v>0</v>
      </c>
      <c r="AQ2421" s="31">
        <f t="shared" si="5584"/>
        <v>0</v>
      </c>
      <c r="AR2421" s="31">
        <f t="shared" si="5585"/>
        <v>0</v>
      </c>
      <c r="AS2421" s="31">
        <f t="shared" si="5518"/>
        <v>10720.5</v>
      </c>
      <c r="AT2421" s="31">
        <f t="shared" si="5519"/>
        <v>11180.200000000001</v>
      </c>
      <c r="AU2421" s="31">
        <f t="shared" si="5520"/>
        <v>11180.200000000001</v>
      </c>
      <c r="AV2421" s="31">
        <f t="shared" si="5586"/>
        <v>0</v>
      </c>
      <c r="AW2421" s="32"/>
      <c r="AX2421" s="32"/>
      <c r="AY2421" s="1"/>
      <c r="AZ2421" s="1"/>
      <c r="BA2421" s="1"/>
      <c r="BB2421" s="1"/>
      <c r="BC2421" s="1"/>
      <c r="BD2421" s="1"/>
      <c r="BE2421" s="1"/>
    </row>
    <row r="2422">
      <c r="A2422" s="29" t="s">
        <v>1016</v>
      </c>
      <c r="B2422" s="29" t="s">
        <v>27</v>
      </c>
      <c r="C2422" s="29" t="s">
        <v>329</v>
      </c>
      <c r="D2422" s="29" t="s">
        <v>1019</v>
      </c>
      <c r="E2422" s="36"/>
      <c r="F2422" s="30" t="s">
        <v>1020</v>
      </c>
      <c r="G2422" s="31">
        <f t="shared" si="5557"/>
        <v>10873.700000000001</v>
      </c>
      <c r="H2422" s="31">
        <f t="shared" si="5558"/>
        <v>11180.200000000001</v>
      </c>
      <c r="I2422" s="31">
        <f t="shared" si="5559"/>
        <v>11180.200000000001</v>
      </c>
      <c r="J2422" s="31">
        <f t="shared" si="5560"/>
        <v>0</v>
      </c>
      <c r="K2422" s="31">
        <f t="shared" si="5561"/>
        <v>0</v>
      </c>
      <c r="L2422" s="31">
        <f t="shared" si="5562"/>
        <v>0</v>
      </c>
      <c r="M2422" s="31">
        <f t="shared" si="5425"/>
        <v>10873.700000000001</v>
      </c>
      <c r="N2422" s="31">
        <f t="shared" si="5426"/>
        <v>11180.200000000001</v>
      </c>
      <c r="O2422" s="31">
        <f t="shared" si="5427"/>
        <v>11180.200000000001</v>
      </c>
      <c r="P2422" s="31">
        <f t="shared" si="5563"/>
        <v>0</v>
      </c>
      <c r="Q2422" s="31">
        <f t="shared" si="5564"/>
        <v>0</v>
      </c>
      <c r="R2422" s="31">
        <f t="shared" si="5565"/>
        <v>0</v>
      </c>
      <c r="S2422" s="31">
        <f t="shared" si="5566"/>
        <v>0</v>
      </c>
      <c r="T2422" s="31">
        <f t="shared" si="5567"/>
        <v>0</v>
      </c>
      <c r="U2422" s="31">
        <f t="shared" si="5568"/>
        <v>0</v>
      </c>
      <c r="V2422" s="31">
        <f t="shared" si="5569"/>
        <v>0</v>
      </c>
      <c r="W2422" s="31">
        <f t="shared" si="5570"/>
        <v>0</v>
      </c>
      <c r="X2422" s="31">
        <f t="shared" si="5571"/>
        <v>0</v>
      </c>
      <c r="Y2422" s="31">
        <f t="shared" si="5572"/>
        <v>0</v>
      </c>
      <c r="Z2422" s="31">
        <f t="shared" si="5573"/>
        <v>0</v>
      </c>
      <c r="AA2422" s="31">
        <f t="shared" si="5574"/>
        <v>0</v>
      </c>
      <c r="AB2422" s="31">
        <f t="shared" si="5575"/>
        <v>0</v>
      </c>
      <c r="AC2422" s="31">
        <f t="shared" si="5521"/>
        <v>10873.700000000001</v>
      </c>
      <c r="AD2422" s="31">
        <f t="shared" si="5522"/>
        <v>11180.200000000001</v>
      </c>
      <c r="AE2422" s="31">
        <f t="shared" si="5523"/>
        <v>11180.200000000001</v>
      </c>
      <c r="AF2422" s="31">
        <f t="shared" si="5576"/>
        <v>0</v>
      </c>
      <c r="AG2422" s="31">
        <f t="shared" si="5524"/>
        <v>10873.700000000001</v>
      </c>
      <c r="AH2422" s="31">
        <f t="shared" si="5525"/>
        <v>11180.200000000001</v>
      </c>
      <c r="AI2422" s="31">
        <f t="shared" si="5526"/>
        <v>11180.200000000001</v>
      </c>
      <c r="AJ2422" s="31">
        <f t="shared" si="5577"/>
        <v>0</v>
      </c>
      <c r="AK2422" s="31">
        <f t="shared" si="5578"/>
        <v>0</v>
      </c>
      <c r="AL2422" s="31">
        <f t="shared" si="5579"/>
        <v>-153.19999999999999</v>
      </c>
      <c r="AM2422" s="31">
        <f t="shared" si="5580"/>
        <v>0</v>
      </c>
      <c r="AN2422" s="31">
        <f t="shared" si="5581"/>
        <v>0</v>
      </c>
      <c r="AO2422" s="31">
        <f t="shared" si="5582"/>
        <v>0</v>
      </c>
      <c r="AP2422" s="31">
        <f t="shared" si="5583"/>
        <v>0</v>
      </c>
      <c r="AQ2422" s="31">
        <f t="shared" si="5584"/>
        <v>0</v>
      </c>
      <c r="AR2422" s="31">
        <f t="shared" si="5585"/>
        <v>0</v>
      </c>
      <c r="AS2422" s="31">
        <f t="shared" si="5518"/>
        <v>10720.5</v>
      </c>
      <c r="AT2422" s="31">
        <f t="shared" si="5519"/>
        <v>11180.200000000001</v>
      </c>
      <c r="AU2422" s="31">
        <f t="shared" si="5520"/>
        <v>11180.200000000001</v>
      </c>
      <c r="AV2422" s="31">
        <f t="shared" si="5586"/>
        <v>0</v>
      </c>
      <c r="AW2422" s="32"/>
      <c r="AX2422" s="32"/>
      <c r="AY2422" s="1"/>
      <c r="AZ2422" s="1"/>
      <c r="BA2422" s="1"/>
      <c r="BB2422" s="1"/>
      <c r="BC2422" s="1"/>
      <c r="BD2422" s="1"/>
      <c r="BE2422" s="1"/>
    </row>
    <row r="2423">
      <c r="A2423" s="29" t="s">
        <v>1016</v>
      </c>
      <c r="B2423" s="29" t="s">
        <v>27</v>
      </c>
      <c r="C2423" s="29" t="s">
        <v>329</v>
      </c>
      <c r="D2423" s="29" t="s">
        <v>1021</v>
      </c>
      <c r="E2423" s="36"/>
      <c r="F2423" s="30" t="s">
        <v>50</v>
      </c>
      <c r="G2423" s="31">
        <f t="shared" si="5557"/>
        <v>10873.700000000001</v>
      </c>
      <c r="H2423" s="31">
        <f t="shared" si="5558"/>
        <v>11180.200000000001</v>
      </c>
      <c r="I2423" s="31">
        <f t="shared" si="5559"/>
        <v>11180.200000000001</v>
      </c>
      <c r="J2423" s="31">
        <f t="shared" si="5560"/>
        <v>0</v>
      </c>
      <c r="K2423" s="31">
        <f t="shared" si="5561"/>
        <v>0</v>
      </c>
      <c r="L2423" s="31">
        <f t="shared" si="5562"/>
        <v>0</v>
      </c>
      <c r="M2423" s="31">
        <f t="shared" si="5425"/>
        <v>10873.700000000001</v>
      </c>
      <c r="N2423" s="31">
        <f t="shared" si="5426"/>
        <v>11180.200000000001</v>
      </c>
      <c r="O2423" s="31">
        <f t="shared" si="5427"/>
        <v>11180.200000000001</v>
      </c>
      <c r="P2423" s="31">
        <f t="shared" si="5563"/>
        <v>0</v>
      </c>
      <c r="Q2423" s="31">
        <f t="shared" si="5564"/>
        <v>0</v>
      </c>
      <c r="R2423" s="31">
        <f t="shared" si="5565"/>
        <v>0</v>
      </c>
      <c r="S2423" s="31">
        <f t="shared" si="5566"/>
        <v>0</v>
      </c>
      <c r="T2423" s="31">
        <f t="shared" si="5567"/>
        <v>0</v>
      </c>
      <c r="U2423" s="31">
        <f t="shared" si="5568"/>
        <v>0</v>
      </c>
      <c r="V2423" s="31">
        <f t="shared" si="5569"/>
        <v>0</v>
      </c>
      <c r="W2423" s="31">
        <f t="shared" si="5570"/>
        <v>0</v>
      </c>
      <c r="X2423" s="31">
        <f t="shared" si="5571"/>
        <v>0</v>
      </c>
      <c r="Y2423" s="31">
        <f t="shared" si="5572"/>
        <v>0</v>
      </c>
      <c r="Z2423" s="31">
        <f t="shared" si="5573"/>
        <v>0</v>
      </c>
      <c r="AA2423" s="31">
        <f t="shared" si="5574"/>
        <v>0</v>
      </c>
      <c r="AB2423" s="31">
        <f t="shared" si="5575"/>
        <v>0</v>
      </c>
      <c r="AC2423" s="31">
        <f t="shared" si="5521"/>
        <v>10873.700000000001</v>
      </c>
      <c r="AD2423" s="31">
        <f t="shared" si="5522"/>
        <v>11180.200000000001</v>
      </c>
      <c r="AE2423" s="31">
        <f t="shared" si="5523"/>
        <v>11180.200000000001</v>
      </c>
      <c r="AF2423" s="31">
        <f t="shared" si="5576"/>
        <v>0</v>
      </c>
      <c r="AG2423" s="31">
        <f t="shared" si="5524"/>
        <v>10873.700000000001</v>
      </c>
      <c r="AH2423" s="31">
        <f t="shared" si="5525"/>
        <v>11180.200000000001</v>
      </c>
      <c r="AI2423" s="31">
        <f t="shared" si="5526"/>
        <v>11180.200000000001</v>
      </c>
      <c r="AJ2423" s="31">
        <f t="shared" si="5577"/>
        <v>0</v>
      </c>
      <c r="AK2423" s="31">
        <f t="shared" si="5578"/>
        <v>0</v>
      </c>
      <c r="AL2423" s="31">
        <f t="shared" si="5579"/>
        <v>-153.19999999999999</v>
      </c>
      <c r="AM2423" s="31">
        <f t="shared" si="5580"/>
        <v>0</v>
      </c>
      <c r="AN2423" s="31">
        <f t="shared" si="5581"/>
        <v>0</v>
      </c>
      <c r="AO2423" s="31">
        <f t="shared" si="5582"/>
        <v>0</v>
      </c>
      <c r="AP2423" s="31">
        <f t="shared" si="5583"/>
        <v>0</v>
      </c>
      <c r="AQ2423" s="31">
        <f t="shared" si="5584"/>
        <v>0</v>
      </c>
      <c r="AR2423" s="31">
        <f t="shared" si="5585"/>
        <v>0</v>
      </c>
      <c r="AS2423" s="31">
        <f t="shared" si="5518"/>
        <v>10720.5</v>
      </c>
      <c r="AT2423" s="31">
        <f t="shared" si="5519"/>
        <v>11180.200000000001</v>
      </c>
      <c r="AU2423" s="31">
        <f t="shared" si="5520"/>
        <v>11180.200000000001</v>
      </c>
      <c r="AV2423" s="31">
        <f t="shared" si="5586"/>
        <v>0</v>
      </c>
      <c r="AW2423" s="32"/>
      <c r="AX2423" s="32"/>
      <c r="AY2423" s="1"/>
      <c r="AZ2423" s="1"/>
      <c r="BA2423" s="1"/>
      <c r="BB2423" s="1"/>
      <c r="BC2423" s="1"/>
      <c r="BD2423" s="1"/>
      <c r="BE2423" s="1"/>
    </row>
    <row r="2424" ht="78.75">
      <c r="A2424" s="29" t="s">
        <v>1016</v>
      </c>
      <c r="B2424" s="29" t="s">
        <v>27</v>
      </c>
      <c r="C2424" s="29" t="s">
        <v>329</v>
      </c>
      <c r="D2424" s="29" t="s">
        <v>1021</v>
      </c>
      <c r="E2424" s="29" t="s">
        <v>51</v>
      </c>
      <c r="F2424" s="30" t="s">
        <v>52</v>
      </c>
      <c r="G2424" s="31">
        <v>10873.700000000001</v>
      </c>
      <c r="H2424" s="31">
        <v>11180.200000000001</v>
      </c>
      <c r="I2424" s="31">
        <v>11180.200000000001</v>
      </c>
      <c r="J2424" s="31"/>
      <c r="K2424" s="31"/>
      <c r="L2424" s="31"/>
      <c r="M2424" s="31">
        <f t="shared" si="5425"/>
        <v>10873.700000000001</v>
      </c>
      <c r="N2424" s="31">
        <f t="shared" si="5426"/>
        <v>11180.200000000001</v>
      </c>
      <c r="O2424" s="31">
        <f t="shared" si="5427"/>
        <v>11180.200000000001</v>
      </c>
      <c r="P2424" s="31"/>
      <c r="Q2424" s="31"/>
      <c r="R2424" s="31"/>
      <c r="S2424" s="31"/>
      <c r="T2424" s="31"/>
      <c r="U2424" s="31"/>
      <c r="V2424" s="31"/>
      <c r="W2424" s="31"/>
      <c r="X2424" s="31"/>
      <c r="Y2424" s="31"/>
      <c r="Z2424" s="31"/>
      <c r="AA2424" s="31"/>
      <c r="AB2424" s="31"/>
      <c r="AC2424" s="31">
        <f t="shared" si="5521"/>
        <v>10873.700000000001</v>
      </c>
      <c r="AD2424" s="31">
        <f t="shared" si="5522"/>
        <v>11180.200000000001</v>
      </c>
      <c r="AE2424" s="31">
        <f t="shared" si="5523"/>
        <v>11180.200000000001</v>
      </c>
      <c r="AF2424" s="31"/>
      <c r="AG2424" s="31">
        <f t="shared" si="5524"/>
        <v>10873.700000000001</v>
      </c>
      <c r="AH2424" s="31">
        <f t="shared" si="5525"/>
        <v>11180.200000000001</v>
      </c>
      <c r="AI2424" s="31">
        <f t="shared" si="5526"/>
        <v>11180.200000000001</v>
      </c>
      <c r="AJ2424" s="31"/>
      <c r="AK2424" s="31"/>
      <c r="AL2424" s="31">
        <v>-153.19999999999999</v>
      </c>
      <c r="AM2424" s="31"/>
      <c r="AN2424" s="31"/>
      <c r="AO2424" s="31"/>
      <c r="AP2424" s="31"/>
      <c r="AQ2424" s="31"/>
      <c r="AR2424" s="31"/>
      <c r="AS2424" s="31">
        <f t="shared" si="5518"/>
        <v>10720.5</v>
      </c>
      <c r="AT2424" s="31">
        <f t="shared" si="5519"/>
        <v>11180.200000000001</v>
      </c>
      <c r="AU2424" s="31">
        <f t="shared" si="5520"/>
        <v>11180.200000000001</v>
      </c>
      <c r="AV2424" s="31"/>
      <c r="AW2424" s="32"/>
      <c r="AX2424" s="32"/>
      <c r="AY2424" s="1"/>
      <c r="AZ2424" s="1"/>
      <c r="BA2424" s="1"/>
      <c r="BB2424" s="1"/>
      <c r="BC2424" s="1"/>
      <c r="BD2424" s="1"/>
      <c r="BE2424" s="1"/>
    </row>
    <row r="2425" s="24" customFormat="1" ht="63">
      <c r="A2425" s="25" t="s">
        <v>1016</v>
      </c>
      <c r="B2425" s="25" t="s">
        <v>27</v>
      </c>
      <c r="C2425" s="25" t="s">
        <v>116</v>
      </c>
      <c r="D2425" s="25"/>
      <c r="E2425" s="35"/>
      <c r="F2425" s="26" t="s">
        <v>431</v>
      </c>
      <c r="G2425" s="27">
        <f>G2430+G2426</f>
        <v>669403.89999999991</v>
      </c>
      <c r="H2425" s="27">
        <f>H2430+H2426</f>
        <v>682987.20000000007</v>
      </c>
      <c r="I2425" s="27">
        <f>I2430+I2426</f>
        <v>675321</v>
      </c>
      <c r="J2425" s="27">
        <f>J2430+J2426</f>
        <v>7177.4279999999999</v>
      </c>
      <c r="K2425" s="27">
        <f>K2430+K2426</f>
        <v>7372.5460000000003</v>
      </c>
      <c r="L2425" s="27">
        <f>L2430+L2426</f>
        <v>7372.5460000000003</v>
      </c>
      <c r="M2425" s="27">
        <f t="shared" ref="M2425:M2488" si="5587">G2425+J2425</f>
        <v>676581.32799999986</v>
      </c>
      <c r="N2425" s="27">
        <f t="shared" ref="N2425:N2488" si="5588">H2425+K2425</f>
        <v>690359.74600000004</v>
      </c>
      <c r="O2425" s="27">
        <f t="shared" ref="O2425:O2488" si="5589">I2425+L2425</f>
        <v>682693.54599999997</v>
      </c>
      <c r="P2425" s="27">
        <f>P2430+P2426</f>
        <v>-79</v>
      </c>
      <c r="Q2425" s="27">
        <f>Q2430+Q2426</f>
        <v>0</v>
      </c>
      <c r="R2425" s="27">
        <f>R2430+R2426</f>
        <v>0</v>
      </c>
      <c r="S2425" s="27">
        <f>S2430+S2426</f>
        <v>0</v>
      </c>
      <c r="T2425" s="27">
        <f>T2430+T2426</f>
        <v>0</v>
      </c>
      <c r="U2425" s="27">
        <f>U2430+U2426</f>
        <v>-79</v>
      </c>
      <c r="V2425" s="27">
        <f>V2430+V2426</f>
        <v>0</v>
      </c>
      <c r="W2425" s="27">
        <f>W2430+W2426</f>
        <v>0</v>
      </c>
      <c r="X2425" s="27">
        <f>X2430+X2426</f>
        <v>0</v>
      </c>
      <c r="Y2425" s="27">
        <f>Y2430+Y2426</f>
        <v>-79</v>
      </c>
      <c r="Z2425" s="27">
        <f>Z2430+Z2426</f>
        <v>0</v>
      </c>
      <c r="AA2425" s="27">
        <f>AA2430+AA2426</f>
        <v>0</v>
      </c>
      <c r="AB2425" s="27">
        <f>AB2430+AB2426</f>
        <v>0</v>
      </c>
      <c r="AC2425" s="27">
        <f t="shared" si="5521"/>
        <v>676502.32799999986</v>
      </c>
      <c r="AD2425" s="27">
        <f t="shared" si="5522"/>
        <v>690280.74600000004</v>
      </c>
      <c r="AE2425" s="27">
        <f t="shared" si="5523"/>
        <v>682614.54599999997</v>
      </c>
      <c r="AF2425" s="27">
        <f>AF2430+AF2426</f>
        <v>0</v>
      </c>
      <c r="AG2425" s="27">
        <f t="shared" si="5524"/>
        <v>676502.32799999986</v>
      </c>
      <c r="AH2425" s="27">
        <f t="shared" si="5525"/>
        <v>690280.74600000004</v>
      </c>
      <c r="AI2425" s="27">
        <f t="shared" si="5526"/>
        <v>682614.54599999997</v>
      </c>
      <c r="AJ2425" s="27">
        <f>AJ2430+AJ2426</f>
        <v>0</v>
      </c>
      <c r="AK2425" s="27">
        <f>AK2430+AK2426</f>
        <v>0</v>
      </c>
      <c r="AL2425" s="27">
        <f>AL2430+AL2426</f>
        <v>-8497.6000000000004</v>
      </c>
      <c r="AM2425" s="27">
        <f>AM2430+AM2426</f>
        <v>0</v>
      </c>
      <c r="AN2425" s="27">
        <f>AN2430+AN2426</f>
        <v>0</v>
      </c>
      <c r="AO2425" s="27">
        <f>AO2430+AO2426</f>
        <v>0</v>
      </c>
      <c r="AP2425" s="27">
        <f>AP2430+AP2426</f>
        <v>0</v>
      </c>
      <c r="AQ2425" s="27">
        <f>AQ2430+AQ2426</f>
        <v>0</v>
      </c>
      <c r="AR2425" s="27">
        <f>AR2430+AR2426</f>
        <v>0</v>
      </c>
      <c r="AS2425" s="27">
        <f t="shared" si="5518"/>
        <v>668004.72799999989</v>
      </c>
      <c r="AT2425" s="27">
        <f t="shared" si="5519"/>
        <v>690280.74600000004</v>
      </c>
      <c r="AU2425" s="27">
        <f t="shared" si="5520"/>
        <v>682614.54599999997</v>
      </c>
      <c r="AV2425" s="27">
        <f>AV2430+AV2426</f>
        <v>0</v>
      </c>
      <c r="AW2425" s="28"/>
      <c r="AX2425" s="28"/>
      <c r="AY2425" s="24"/>
      <c r="AZ2425" s="24"/>
      <c r="BA2425" s="24"/>
      <c r="BB2425" s="24"/>
      <c r="BC2425" s="24"/>
      <c r="BD2425" s="24"/>
      <c r="BE2425" s="24"/>
    </row>
    <row r="2426" ht="31.5">
      <c r="A2426" s="29" t="s">
        <v>1016</v>
      </c>
      <c r="B2426" s="29" t="s">
        <v>27</v>
      </c>
      <c r="C2426" s="29" t="s">
        <v>116</v>
      </c>
      <c r="D2426" s="29" t="s">
        <v>55</v>
      </c>
      <c r="E2426" s="36"/>
      <c r="F2426" s="30" t="s">
        <v>56</v>
      </c>
      <c r="G2426" s="31">
        <f t="shared" ref="G2426:G2428" si="5590">G2427</f>
        <v>8855.7000000000007</v>
      </c>
      <c r="H2426" s="31">
        <f t="shared" ref="H2426:H2428" si="5591">H2427</f>
        <v>7384.8000000000002</v>
      </c>
      <c r="I2426" s="31">
        <f t="shared" ref="I2426:I2428" si="5592">I2427</f>
        <v>0</v>
      </c>
      <c r="J2426" s="31">
        <f t="shared" ref="J2426:J2431" si="5593">J2427</f>
        <v>0</v>
      </c>
      <c r="K2426" s="31">
        <f t="shared" ref="K2426:K2431" si="5594">K2427</f>
        <v>0</v>
      </c>
      <c r="L2426" s="31">
        <f t="shared" ref="L2426:L2431" si="5595">L2427</f>
        <v>0</v>
      </c>
      <c r="M2426" s="31">
        <f t="shared" si="5587"/>
        <v>8855.7000000000007</v>
      </c>
      <c r="N2426" s="31">
        <f t="shared" si="5588"/>
        <v>7384.8000000000002</v>
      </c>
      <c r="O2426" s="31">
        <f t="shared" si="5589"/>
        <v>0</v>
      </c>
      <c r="P2426" s="31">
        <f t="shared" ref="P2426:P2431" si="5596">P2427</f>
        <v>0</v>
      </c>
      <c r="Q2426" s="31">
        <f t="shared" ref="Q2426:Q2431" si="5597">Q2427</f>
        <v>0</v>
      </c>
      <c r="R2426" s="31">
        <f t="shared" ref="R2426:R2431" si="5598">R2427</f>
        <v>0</v>
      </c>
      <c r="S2426" s="31">
        <f t="shared" ref="S2426:S2431" si="5599">S2427</f>
        <v>0</v>
      </c>
      <c r="T2426" s="31">
        <f t="shared" ref="T2426:T2431" si="5600">T2427</f>
        <v>0</v>
      </c>
      <c r="U2426" s="31">
        <f t="shared" ref="U2426:U2431" si="5601">U2427</f>
        <v>0</v>
      </c>
      <c r="V2426" s="31">
        <f t="shared" ref="V2426:V2431" si="5602">V2427</f>
        <v>0</v>
      </c>
      <c r="W2426" s="31">
        <f t="shared" ref="W2426:W2431" si="5603">W2427</f>
        <v>0</v>
      </c>
      <c r="X2426" s="31">
        <f t="shared" ref="X2426:X2431" si="5604">X2427</f>
        <v>0</v>
      </c>
      <c r="Y2426" s="31">
        <f t="shared" ref="Y2426:Y2431" si="5605">Y2427</f>
        <v>0</v>
      </c>
      <c r="Z2426" s="31">
        <f t="shared" ref="Z2426:Z2431" si="5606">Z2427</f>
        <v>0</v>
      </c>
      <c r="AA2426" s="31">
        <f t="shared" ref="AA2426:AA2431" si="5607">AA2427</f>
        <v>0</v>
      </c>
      <c r="AB2426" s="31">
        <f t="shared" ref="AB2426:AB2431" si="5608">AB2427</f>
        <v>0</v>
      </c>
      <c r="AC2426" s="31">
        <f t="shared" si="5521"/>
        <v>8855.7000000000007</v>
      </c>
      <c r="AD2426" s="31">
        <f t="shared" si="5522"/>
        <v>7384.8000000000002</v>
      </c>
      <c r="AE2426" s="31">
        <f t="shared" si="5523"/>
        <v>0</v>
      </c>
      <c r="AF2426" s="31">
        <f t="shared" ref="AF2426:AF2431" si="5609">AF2427</f>
        <v>0</v>
      </c>
      <c r="AG2426" s="31">
        <f t="shared" si="5524"/>
        <v>8855.7000000000007</v>
      </c>
      <c r="AH2426" s="31">
        <f t="shared" si="5525"/>
        <v>7384.8000000000002</v>
      </c>
      <c r="AI2426" s="31">
        <f t="shared" si="5526"/>
        <v>0</v>
      </c>
      <c r="AJ2426" s="31">
        <f t="shared" ref="AJ2426:AJ2431" si="5610">AJ2427</f>
        <v>0</v>
      </c>
      <c r="AK2426" s="31">
        <f t="shared" ref="AK2426:AK2431" si="5611">AK2427</f>
        <v>0</v>
      </c>
      <c r="AL2426" s="31">
        <f t="shared" ref="AL2426:AL2431" si="5612">AL2427</f>
        <v>0</v>
      </c>
      <c r="AM2426" s="31">
        <f t="shared" ref="AM2426:AM2431" si="5613">AM2427</f>
        <v>0</v>
      </c>
      <c r="AN2426" s="31">
        <f t="shared" ref="AN2426:AN2431" si="5614">AN2427</f>
        <v>0</v>
      </c>
      <c r="AO2426" s="31">
        <f t="shared" ref="AO2426:AO2431" si="5615">AO2427</f>
        <v>0</v>
      </c>
      <c r="AP2426" s="31">
        <f t="shared" ref="AP2426:AP2431" si="5616">AP2427</f>
        <v>0</v>
      </c>
      <c r="AQ2426" s="31">
        <f t="shared" ref="AQ2426:AQ2431" si="5617">AQ2427</f>
        <v>0</v>
      </c>
      <c r="AR2426" s="31">
        <f t="shared" ref="AR2426:AR2431" si="5618">AR2427</f>
        <v>0</v>
      </c>
      <c r="AS2426" s="31">
        <f t="shared" si="5518"/>
        <v>8855.7000000000007</v>
      </c>
      <c r="AT2426" s="31">
        <f t="shared" si="5519"/>
        <v>7384.8000000000002</v>
      </c>
      <c r="AU2426" s="31">
        <f t="shared" si="5520"/>
        <v>0</v>
      </c>
      <c r="AV2426" s="31">
        <f t="shared" ref="AV2426:AV2431" si="5619">AV2427</f>
        <v>0</v>
      </c>
      <c r="AW2426" s="32"/>
      <c r="AX2426" s="32"/>
      <c r="AY2426" s="1"/>
      <c r="AZ2426" s="1"/>
      <c r="BA2426" s="1"/>
      <c r="BB2426" s="1"/>
      <c r="BC2426" s="1"/>
      <c r="BD2426" s="1"/>
      <c r="BE2426" s="1"/>
    </row>
    <row r="2427" ht="47.25">
      <c r="A2427" s="29" t="s">
        <v>1016</v>
      </c>
      <c r="B2427" s="29" t="s">
        <v>27</v>
      </c>
      <c r="C2427" s="29" t="s">
        <v>116</v>
      </c>
      <c r="D2427" s="29" t="s">
        <v>1022</v>
      </c>
      <c r="E2427" s="36"/>
      <c r="F2427" s="30" t="s">
        <v>1023</v>
      </c>
      <c r="G2427" s="31">
        <f t="shared" si="5590"/>
        <v>8855.7000000000007</v>
      </c>
      <c r="H2427" s="31">
        <f t="shared" si="5591"/>
        <v>7384.8000000000002</v>
      </c>
      <c r="I2427" s="31">
        <f t="shared" si="5592"/>
        <v>0</v>
      </c>
      <c r="J2427" s="31">
        <f t="shared" si="5593"/>
        <v>0</v>
      </c>
      <c r="K2427" s="31">
        <f t="shared" si="5594"/>
        <v>0</v>
      </c>
      <c r="L2427" s="31">
        <f t="shared" si="5595"/>
        <v>0</v>
      </c>
      <c r="M2427" s="31">
        <f t="shared" si="5587"/>
        <v>8855.7000000000007</v>
      </c>
      <c r="N2427" s="31">
        <f t="shared" si="5588"/>
        <v>7384.8000000000002</v>
      </c>
      <c r="O2427" s="31">
        <f t="shared" si="5589"/>
        <v>0</v>
      </c>
      <c r="P2427" s="31">
        <f t="shared" si="5596"/>
        <v>0</v>
      </c>
      <c r="Q2427" s="31">
        <f t="shared" si="5597"/>
        <v>0</v>
      </c>
      <c r="R2427" s="31">
        <f t="shared" si="5598"/>
        <v>0</v>
      </c>
      <c r="S2427" s="31">
        <f t="shared" si="5599"/>
        <v>0</v>
      </c>
      <c r="T2427" s="31">
        <f t="shared" si="5600"/>
        <v>0</v>
      </c>
      <c r="U2427" s="31">
        <f t="shared" si="5601"/>
        <v>0</v>
      </c>
      <c r="V2427" s="31">
        <f t="shared" si="5602"/>
        <v>0</v>
      </c>
      <c r="W2427" s="31">
        <f t="shared" si="5603"/>
        <v>0</v>
      </c>
      <c r="X2427" s="31">
        <f t="shared" si="5604"/>
        <v>0</v>
      </c>
      <c r="Y2427" s="31">
        <f t="shared" si="5605"/>
        <v>0</v>
      </c>
      <c r="Z2427" s="31">
        <f t="shared" si="5606"/>
        <v>0</v>
      </c>
      <c r="AA2427" s="31">
        <f t="shared" si="5607"/>
        <v>0</v>
      </c>
      <c r="AB2427" s="31">
        <f t="shared" si="5608"/>
        <v>0</v>
      </c>
      <c r="AC2427" s="31">
        <f t="shared" si="5521"/>
        <v>8855.7000000000007</v>
      </c>
      <c r="AD2427" s="31">
        <f t="shared" si="5522"/>
        <v>7384.8000000000002</v>
      </c>
      <c r="AE2427" s="31">
        <f t="shared" si="5523"/>
        <v>0</v>
      </c>
      <c r="AF2427" s="31">
        <f t="shared" si="5609"/>
        <v>0</v>
      </c>
      <c r="AG2427" s="31">
        <f t="shared" si="5524"/>
        <v>8855.7000000000007</v>
      </c>
      <c r="AH2427" s="31">
        <f t="shared" si="5525"/>
        <v>7384.8000000000002</v>
      </c>
      <c r="AI2427" s="31">
        <f t="shared" si="5526"/>
        <v>0</v>
      </c>
      <c r="AJ2427" s="31">
        <f t="shared" si="5610"/>
        <v>0</v>
      </c>
      <c r="AK2427" s="31">
        <f t="shared" si="5611"/>
        <v>0</v>
      </c>
      <c r="AL2427" s="31">
        <f t="shared" si="5612"/>
        <v>0</v>
      </c>
      <c r="AM2427" s="31">
        <f t="shared" si="5613"/>
        <v>0</v>
      </c>
      <c r="AN2427" s="31">
        <f t="shared" si="5614"/>
        <v>0</v>
      </c>
      <c r="AO2427" s="31">
        <f t="shared" si="5615"/>
        <v>0</v>
      </c>
      <c r="AP2427" s="31">
        <f t="shared" si="5616"/>
        <v>0</v>
      </c>
      <c r="AQ2427" s="31">
        <f t="shared" si="5617"/>
        <v>0</v>
      </c>
      <c r="AR2427" s="31">
        <f t="shared" si="5618"/>
        <v>0</v>
      </c>
      <c r="AS2427" s="31">
        <f t="shared" si="5518"/>
        <v>8855.7000000000007</v>
      </c>
      <c r="AT2427" s="31">
        <f t="shared" si="5519"/>
        <v>7384.8000000000002</v>
      </c>
      <c r="AU2427" s="31">
        <f t="shared" si="5520"/>
        <v>0</v>
      </c>
      <c r="AV2427" s="31">
        <f t="shared" si="5619"/>
        <v>0</v>
      </c>
      <c r="AW2427" s="32"/>
      <c r="AX2427" s="32"/>
      <c r="AY2427" s="1"/>
      <c r="AZ2427" s="1"/>
      <c r="BA2427" s="1"/>
      <c r="BB2427" s="1"/>
      <c r="BC2427" s="1"/>
      <c r="BD2427" s="1"/>
      <c r="BE2427" s="1"/>
    </row>
    <row r="2428" ht="47.25">
      <c r="A2428" s="29" t="s">
        <v>1016</v>
      </c>
      <c r="B2428" s="29" t="s">
        <v>27</v>
      </c>
      <c r="C2428" s="29" t="s">
        <v>116</v>
      </c>
      <c r="D2428" s="29" t="s">
        <v>1024</v>
      </c>
      <c r="E2428" s="36"/>
      <c r="F2428" s="30" t="s">
        <v>54</v>
      </c>
      <c r="G2428" s="31">
        <f t="shared" si="5590"/>
        <v>8855.7000000000007</v>
      </c>
      <c r="H2428" s="31">
        <f t="shared" si="5591"/>
        <v>7384.8000000000002</v>
      </c>
      <c r="I2428" s="31">
        <f t="shared" si="5592"/>
        <v>0</v>
      </c>
      <c r="J2428" s="31">
        <f t="shared" si="5593"/>
        <v>0</v>
      </c>
      <c r="K2428" s="31">
        <f t="shared" si="5594"/>
        <v>0</v>
      </c>
      <c r="L2428" s="31">
        <f t="shared" si="5595"/>
        <v>0</v>
      </c>
      <c r="M2428" s="31">
        <f t="shared" si="5587"/>
        <v>8855.7000000000007</v>
      </c>
      <c r="N2428" s="31">
        <f t="shared" si="5588"/>
        <v>7384.8000000000002</v>
      </c>
      <c r="O2428" s="31">
        <f t="shared" si="5589"/>
        <v>0</v>
      </c>
      <c r="P2428" s="31">
        <f t="shared" si="5596"/>
        <v>0</v>
      </c>
      <c r="Q2428" s="31">
        <f t="shared" si="5597"/>
        <v>0</v>
      </c>
      <c r="R2428" s="31">
        <f t="shared" si="5598"/>
        <v>0</v>
      </c>
      <c r="S2428" s="31">
        <f t="shared" si="5599"/>
        <v>0</v>
      </c>
      <c r="T2428" s="31">
        <f t="shared" si="5600"/>
        <v>0</v>
      </c>
      <c r="U2428" s="31">
        <f t="shared" si="5601"/>
        <v>0</v>
      </c>
      <c r="V2428" s="31">
        <f t="shared" si="5602"/>
        <v>0</v>
      </c>
      <c r="W2428" s="31">
        <f t="shared" si="5603"/>
        <v>0</v>
      </c>
      <c r="X2428" s="31">
        <f t="shared" si="5604"/>
        <v>0</v>
      </c>
      <c r="Y2428" s="31">
        <f t="shared" si="5605"/>
        <v>0</v>
      </c>
      <c r="Z2428" s="31">
        <f t="shared" si="5606"/>
        <v>0</v>
      </c>
      <c r="AA2428" s="31">
        <f t="shared" si="5607"/>
        <v>0</v>
      </c>
      <c r="AB2428" s="31">
        <f t="shared" si="5608"/>
        <v>0</v>
      </c>
      <c r="AC2428" s="31">
        <f t="shared" si="5521"/>
        <v>8855.7000000000007</v>
      </c>
      <c r="AD2428" s="31">
        <f t="shared" si="5522"/>
        <v>7384.8000000000002</v>
      </c>
      <c r="AE2428" s="31">
        <f t="shared" si="5523"/>
        <v>0</v>
      </c>
      <c r="AF2428" s="31">
        <f t="shared" si="5609"/>
        <v>0</v>
      </c>
      <c r="AG2428" s="31">
        <f t="shared" si="5524"/>
        <v>8855.7000000000007</v>
      </c>
      <c r="AH2428" s="31">
        <f t="shared" si="5525"/>
        <v>7384.8000000000002</v>
      </c>
      <c r="AI2428" s="31">
        <f t="shared" si="5526"/>
        <v>0</v>
      </c>
      <c r="AJ2428" s="31">
        <f t="shared" si="5610"/>
        <v>0</v>
      </c>
      <c r="AK2428" s="31">
        <f t="shared" si="5611"/>
        <v>0</v>
      </c>
      <c r="AL2428" s="31">
        <f t="shared" si="5612"/>
        <v>0</v>
      </c>
      <c r="AM2428" s="31">
        <f t="shared" si="5613"/>
        <v>0</v>
      </c>
      <c r="AN2428" s="31">
        <f t="shared" si="5614"/>
        <v>0</v>
      </c>
      <c r="AO2428" s="31">
        <f t="shared" si="5615"/>
        <v>0</v>
      </c>
      <c r="AP2428" s="31">
        <f t="shared" si="5616"/>
        <v>0</v>
      </c>
      <c r="AQ2428" s="31">
        <f t="shared" si="5617"/>
        <v>0</v>
      </c>
      <c r="AR2428" s="31">
        <f t="shared" si="5618"/>
        <v>0</v>
      </c>
      <c r="AS2428" s="31">
        <f t="shared" si="5518"/>
        <v>8855.7000000000007</v>
      </c>
      <c r="AT2428" s="31">
        <f t="shared" si="5519"/>
        <v>7384.8000000000002</v>
      </c>
      <c r="AU2428" s="31">
        <f t="shared" si="5520"/>
        <v>0</v>
      </c>
      <c r="AV2428" s="31">
        <f t="shared" si="5619"/>
        <v>0</v>
      </c>
      <c r="AW2428" s="32"/>
      <c r="AX2428" s="32"/>
      <c r="AY2428" s="1"/>
      <c r="AZ2428" s="1"/>
      <c r="BA2428" s="1"/>
      <c r="BB2428" s="1"/>
      <c r="BC2428" s="1"/>
      <c r="BD2428" s="1"/>
      <c r="BE2428" s="1"/>
    </row>
    <row r="2429" ht="31.5">
      <c r="A2429" s="29" t="s">
        <v>1016</v>
      </c>
      <c r="B2429" s="29" t="s">
        <v>27</v>
      </c>
      <c r="C2429" s="29" t="s">
        <v>116</v>
      </c>
      <c r="D2429" s="29" t="s">
        <v>1024</v>
      </c>
      <c r="E2429" s="29" t="s">
        <v>39</v>
      </c>
      <c r="F2429" s="30" t="s">
        <v>40</v>
      </c>
      <c r="G2429" s="31">
        <v>8855.7000000000007</v>
      </c>
      <c r="H2429" s="31">
        <v>7384.8000000000002</v>
      </c>
      <c r="I2429" s="31"/>
      <c r="J2429" s="31"/>
      <c r="K2429" s="31"/>
      <c r="L2429" s="31"/>
      <c r="M2429" s="31">
        <f t="shared" si="5587"/>
        <v>8855.7000000000007</v>
      </c>
      <c r="N2429" s="31">
        <f t="shared" si="5588"/>
        <v>7384.8000000000002</v>
      </c>
      <c r="O2429" s="31">
        <f t="shared" si="5589"/>
        <v>0</v>
      </c>
      <c r="P2429" s="31"/>
      <c r="Q2429" s="31"/>
      <c r="R2429" s="31"/>
      <c r="S2429" s="31"/>
      <c r="T2429" s="31"/>
      <c r="U2429" s="31"/>
      <c r="V2429" s="31"/>
      <c r="W2429" s="31"/>
      <c r="X2429" s="31"/>
      <c r="Y2429" s="31"/>
      <c r="Z2429" s="31"/>
      <c r="AA2429" s="31"/>
      <c r="AB2429" s="31"/>
      <c r="AC2429" s="31">
        <f t="shared" si="5521"/>
        <v>8855.7000000000007</v>
      </c>
      <c r="AD2429" s="31">
        <f t="shared" si="5522"/>
        <v>7384.8000000000002</v>
      </c>
      <c r="AE2429" s="31">
        <f t="shared" si="5523"/>
        <v>0</v>
      </c>
      <c r="AF2429" s="31"/>
      <c r="AG2429" s="31">
        <f t="shared" si="5524"/>
        <v>8855.7000000000007</v>
      </c>
      <c r="AH2429" s="31">
        <f t="shared" si="5525"/>
        <v>7384.8000000000002</v>
      </c>
      <c r="AI2429" s="31">
        <f t="shared" si="5526"/>
        <v>0</v>
      </c>
      <c r="AJ2429" s="31"/>
      <c r="AK2429" s="31"/>
      <c r="AL2429" s="31"/>
      <c r="AM2429" s="31"/>
      <c r="AN2429" s="31"/>
      <c r="AO2429" s="31"/>
      <c r="AP2429" s="31"/>
      <c r="AQ2429" s="31"/>
      <c r="AR2429" s="31"/>
      <c r="AS2429" s="31">
        <f t="shared" si="5518"/>
        <v>8855.7000000000007</v>
      </c>
      <c r="AT2429" s="31">
        <f t="shared" si="5519"/>
        <v>7384.8000000000002</v>
      </c>
      <c r="AU2429" s="31">
        <f t="shared" si="5520"/>
        <v>0</v>
      </c>
      <c r="AV2429" s="31"/>
      <c r="AW2429" s="32"/>
      <c r="AX2429" s="32"/>
      <c r="AY2429" s="1"/>
      <c r="AZ2429" s="1"/>
      <c r="BA2429" s="1"/>
      <c r="BB2429" s="1"/>
      <c r="BC2429" s="1"/>
      <c r="BD2429" s="1"/>
      <c r="BE2429" s="1"/>
    </row>
    <row r="2430" ht="31.5">
      <c r="A2430" s="29" t="s">
        <v>1016</v>
      </c>
      <c r="B2430" s="29" t="s">
        <v>27</v>
      </c>
      <c r="C2430" s="29" t="s">
        <v>116</v>
      </c>
      <c r="D2430" s="29" t="s">
        <v>82</v>
      </c>
      <c r="E2430" s="36"/>
      <c r="F2430" s="30" t="s">
        <v>83</v>
      </c>
      <c r="G2430" s="31">
        <f t="shared" si="5557"/>
        <v>660548.19999999995</v>
      </c>
      <c r="H2430" s="31">
        <f t="shared" si="5558"/>
        <v>675602.40000000002</v>
      </c>
      <c r="I2430" s="31">
        <f t="shared" si="5559"/>
        <v>675321</v>
      </c>
      <c r="J2430" s="31">
        <f t="shared" si="5593"/>
        <v>7177.4279999999999</v>
      </c>
      <c r="K2430" s="31">
        <f t="shared" si="5594"/>
        <v>7372.5460000000003</v>
      </c>
      <c r="L2430" s="31">
        <f t="shared" si="5595"/>
        <v>7372.5460000000003</v>
      </c>
      <c r="M2430" s="31">
        <f t="shared" si="5587"/>
        <v>667725.62799999991</v>
      </c>
      <c r="N2430" s="31">
        <f t="shared" si="5588"/>
        <v>682974.946</v>
      </c>
      <c r="O2430" s="31">
        <f t="shared" si="5589"/>
        <v>682693.54599999997</v>
      </c>
      <c r="P2430" s="31">
        <f t="shared" si="5596"/>
        <v>-79</v>
      </c>
      <c r="Q2430" s="31">
        <f t="shared" si="5597"/>
        <v>0</v>
      </c>
      <c r="R2430" s="31">
        <f t="shared" si="5598"/>
        <v>0</v>
      </c>
      <c r="S2430" s="31">
        <f t="shared" si="5599"/>
        <v>0</v>
      </c>
      <c r="T2430" s="31">
        <f t="shared" si="5600"/>
        <v>0</v>
      </c>
      <c r="U2430" s="31">
        <f t="shared" si="5601"/>
        <v>-79</v>
      </c>
      <c r="V2430" s="31">
        <f t="shared" si="5602"/>
        <v>0</v>
      </c>
      <c r="W2430" s="31">
        <f t="shared" si="5603"/>
        <v>0</v>
      </c>
      <c r="X2430" s="31">
        <f t="shared" si="5604"/>
        <v>0</v>
      </c>
      <c r="Y2430" s="31">
        <f t="shared" si="5605"/>
        <v>-79</v>
      </c>
      <c r="Z2430" s="31">
        <f t="shared" si="5606"/>
        <v>0</v>
      </c>
      <c r="AA2430" s="31">
        <f t="shared" si="5607"/>
        <v>0</v>
      </c>
      <c r="AB2430" s="31">
        <f t="shared" si="5608"/>
        <v>0</v>
      </c>
      <c r="AC2430" s="31">
        <f t="shared" si="5521"/>
        <v>667646.62799999991</v>
      </c>
      <c r="AD2430" s="31">
        <f t="shared" si="5522"/>
        <v>682895.946</v>
      </c>
      <c r="AE2430" s="31">
        <f t="shared" si="5523"/>
        <v>682614.54599999997</v>
      </c>
      <c r="AF2430" s="31">
        <f t="shared" si="5609"/>
        <v>0</v>
      </c>
      <c r="AG2430" s="31">
        <f t="shared" si="5524"/>
        <v>667646.62799999991</v>
      </c>
      <c r="AH2430" s="31">
        <f t="shared" si="5525"/>
        <v>682895.946</v>
      </c>
      <c r="AI2430" s="31">
        <f t="shared" si="5526"/>
        <v>682614.54599999997</v>
      </c>
      <c r="AJ2430" s="31">
        <f t="shared" si="5610"/>
        <v>0</v>
      </c>
      <c r="AK2430" s="31">
        <f t="shared" si="5611"/>
        <v>0</v>
      </c>
      <c r="AL2430" s="31">
        <f t="shared" si="5612"/>
        <v>-8497.6000000000004</v>
      </c>
      <c r="AM2430" s="31">
        <f t="shared" si="5613"/>
        <v>0</v>
      </c>
      <c r="AN2430" s="31">
        <f t="shared" si="5614"/>
        <v>0</v>
      </c>
      <c r="AO2430" s="31">
        <f t="shared" si="5615"/>
        <v>0</v>
      </c>
      <c r="AP2430" s="31">
        <f t="shared" si="5616"/>
        <v>0</v>
      </c>
      <c r="AQ2430" s="31">
        <f t="shared" si="5617"/>
        <v>0</v>
      </c>
      <c r="AR2430" s="31">
        <f t="shared" si="5618"/>
        <v>0</v>
      </c>
      <c r="AS2430" s="31">
        <f t="shared" si="5518"/>
        <v>659149.02799999993</v>
      </c>
      <c r="AT2430" s="31">
        <f t="shared" si="5519"/>
        <v>682895.946</v>
      </c>
      <c r="AU2430" s="31">
        <f t="shared" si="5520"/>
        <v>682614.54599999997</v>
      </c>
      <c r="AV2430" s="31">
        <f t="shared" si="5619"/>
        <v>0</v>
      </c>
      <c r="AW2430" s="32"/>
      <c r="AX2430" s="32"/>
      <c r="AY2430" s="1"/>
      <c r="AZ2430" s="1"/>
      <c r="BA2430" s="1"/>
      <c r="BB2430" s="1"/>
      <c r="BC2430" s="1"/>
      <c r="BD2430" s="1"/>
      <c r="BE2430" s="1"/>
    </row>
    <row r="2431">
      <c r="A2431" s="29" t="s">
        <v>1016</v>
      </c>
      <c r="B2431" s="29" t="s">
        <v>27</v>
      </c>
      <c r="C2431" s="29" t="s">
        <v>116</v>
      </c>
      <c r="D2431" s="29" t="s">
        <v>138</v>
      </c>
      <c r="E2431" s="36"/>
      <c r="F2431" s="30" t="s">
        <v>139</v>
      </c>
      <c r="G2431" s="31">
        <f t="shared" si="5557"/>
        <v>660548.19999999995</v>
      </c>
      <c r="H2431" s="31">
        <f t="shared" si="5558"/>
        <v>675602.40000000002</v>
      </c>
      <c r="I2431" s="31">
        <f t="shared" si="5559"/>
        <v>675321</v>
      </c>
      <c r="J2431" s="31">
        <f t="shared" si="5593"/>
        <v>7177.4279999999999</v>
      </c>
      <c r="K2431" s="31">
        <f t="shared" si="5594"/>
        <v>7372.5460000000003</v>
      </c>
      <c r="L2431" s="31">
        <f t="shared" si="5595"/>
        <v>7372.5460000000003</v>
      </c>
      <c r="M2431" s="31">
        <f t="shared" si="5587"/>
        <v>667725.62799999991</v>
      </c>
      <c r="N2431" s="31">
        <f t="shared" si="5588"/>
        <v>682974.946</v>
      </c>
      <c r="O2431" s="31">
        <f t="shared" si="5589"/>
        <v>682693.54599999997</v>
      </c>
      <c r="P2431" s="31">
        <f t="shared" si="5596"/>
        <v>-79</v>
      </c>
      <c r="Q2431" s="31">
        <f t="shared" si="5597"/>
        <v>0</v>
      </c>
      <c r="R2431" s="31">
        <f t="shared" si="5598"/>
        <v>0</v>
      </c>
      <c r="S2431" s="31">
        <f t="shared" si="5599"/>
        <v>0</v>
      </c>
      <c r="T2431" s="31">
        <f t="shared" si="5600"/>
        <v>0</v>
      </c>
      <c r="U2431" s="31">
        <f t="shared" si="5601"/>
        <v>-79</v>
      </c>
      <c r="V2431" s="31">
        <f t="shared" si="5602"/>
        <v>0</v>
      </c>
      <c r="W2431" s="31">
        <f t="shared" si="5603"/>
        <v>0</v>
      </c>
      <c r="X2431" s="31">
        <f t="shared" si="5604"/>
        <v>0</v>
      </c>
      <c r="Y2431" s="31">
        <f t="shared" si="5605"/>
        <v>-79</v>
      </c>
      <c r="Z2431" s="31">
        <f t="shared" si="5606"/>
        <v>0</v>
      </c>
      <c r="AA2431" s="31">
        <f t="shared" si="5607"/>
        <v>0</v>
      </c>
      <c r="AB2431" s="31">
        <f t="shared" si="5608"/>
        <v>0</v>
      </c>
      <c r="AC2431" s="31">
        <f t="shared" si="5521"/>
        <v>667646.62799999991</v>
      </c>
      <c r="AD2431" s="31">
        <f t="shared" si="5522"/>
        <v>682895.946</v>
      </c>
      <c r="AE2431" s="31">
        <f t="shared" si="5523"/>
        <v>682614.54599999997</v>
      </c>
      <c r="AF2431" s="31">
        <f t="shared" si="5609"/>
        <v>0</v>
      </c>
      <c r="AG2431" s="31">
        <f t="shared" si="5524"/>
        <v>667646.62799999991</v>
      </c>
      <c r="AH2431" s="31">
        <f t="shared" si="5525"/>
        <v>682895.946</v>
      </c>
      <c r="AI2431" s="31">
        <f t="shared" si="5526"/>
        <v>682614.54599999997</v>
      </c>
      <c r="AJ2431" s="31">
        <f t="shared" si="5610"/>
        <v>0</v>
      </c>
      <c r="AK2431" s="31">
        <f t="shared" si="5611"/>
        <v>0</v>
      </c>
      <c r="AL2431" s="31">
        <f t="shared" si="5612"/>
        <v>-8497.6000000000004</v>
      </c>
      <c r="AM2431" s="31">
        <f t="shared" si="5613"/>
        <v>0</v>
      </c>
      <c r="AN2431" s="31">
        <f t="shared" si="5614"/>
        <v>0</v>
      </c>
      <c r="AO2431" s="31">
        <f t="shared" si="5615"/>
        <v>0</v>
      </c>
      <c r="AP2431" s="31">
        <f t="shared" si="5616"/>
        <v>0</v>
      </c>
      <c r="AQ2431" s="31">
        <f t="shared" si="5617"/>
        <v>0</v>
      </c>
      <c r="AR2431" s="31">
        <f t="shared" si="5618"/>
        <v>0</v>
      </c>
      <c r="AS2431" s="31">
        <f t="shared" si="5518"/>
        <v>659149.02799999993</v>
      </c>
      <c r="AT2431" s="31">
        <f t="shared" si="5519"/>
        <v>682895.946</v>
      </c>
      <c r="AU2431" s="31">
        <f t="shared" si="5520"/>
        <v>682614.54599999997</v>
      </c>
      <c r="AV2431" s="31">
        <f t="shared" si="5619"/>
        <v>0</v>
      </c>
      <c r="AW2431" s="32"/>
      <c r="AX2431" s="32"/>
      <c r="AY2431" s="1"/>
      <c r="AZ2431" s="1"/>
      <c r="BA2431" s="1"/>
      <c r="BB2431" s="1"/>
      <c r="BC2431" s="1"/>
      <c r="BD2431" s="1"/>
      <c r="BE2431" s="1"/>
    </row>
    <row r="2432">
      <c r="A2432" s="29" t="s">
        <v>1016</v>
      </c>
      <c r="B2432" s="29" t="s">
        <v>27</v>
      </c>
      <c r="C2432" s="29" t="s">
        <v>116</v>
      </c>
      <c r="D2432" s="29" t="s">
        <v>140</v>
      </c>
      <c r="E2432" s="36"/>
      <c r="F2432" s="30" t="s">
        <v>50</v>
      </c>
      <c r="G2432" s="31">
        <f>G2433+G2434+G2435</f>
        <v>660548.19999999995</v>
      </c>
      <c r="H2432" s="31">
        <f>H2433+H2434+H2435</f>
        <v>675602.40000000002</v>
      </c>
      <c r="I2432" s="31">
        <f>I2433+I2434+I2435</f>
        <v>675321</v>
      </c>
      <c r="J2432" s="31">
        <f>J2433+J2434+J2435</f>
        <v>7177.4279999999999</v>
      </c>
      <c r="K2432" s="31">
        <f>K2433+K2434+K2435</f>
        <v>7372.5460000000003</v>
      </c>
      <c r="L2432" s="31">
        <f>L2433+L2434+L2435</f>
        <v>7372.5460000000003</v>
      </c>
      <c r="M2432" s="31">
        <f t="shared" si="5587"/>
        <v>667725.62799999991</v>
      </c>
      <c r="N2432" s="31">
        <f t="shared" si="5588"/>
        <v>682974.946</v>
      </c>
      <c r="O2432" s="31">
        <f t="shared" si="5589"/>
        <v>682693.54599999997</v>
      </c>
      <c r="P2432" s="31">
        <f>P2433+P2434+P2435</f>
        <v>-79</v>
      </c>
      <c r="Q2432" s="31">
        <f>Q2433+Q2434+Q2435</f>
        <v>0</v>
      </c>
      <c r="R2432" s="31">
        <f>R2433+R2434+R2435</f>
        <v>0</v>
      </c>
      <c r="S2432" s="31">
        <f>S2433+S2434+S2435</f>
        <v>0</v>
      </c>
      <c r="T2432" s="31">
        <f>T2433+T2434+T2435</f>
        <v>0</v>
      </c>
      <c r="U2432" s="31">
        <f>U2433+U2434+U2435</f>
        <v>-79</v>
      </c>
      <c r="V2432" s="31">
        <f>V2433+V2434+V2435</f>
        <v>0</v>
      </c>
      <c r="W2432" s="31">
        <f>W2433+W2434+W2435</f>
        <v>0</v>
      </c>
      <c r="X2432" s="31">
        <f>X2433+X2434+X2435</f>
        <v>0</v>
      </c>
      <c r="Y2432" s="31">
        <f>Y2433+Y2434+Y2435</f>
        <v>-79</v>
      </c>
      <c r="Z2432" s="31">
        <f>Z2433+Z2434+Z2435</f>
        <v>0</v>
      </c>
      <c r="AA2432" s="31">
        <f>AA2433+AA2434+AA2435</f>
        <v>0</v>
      </c>
      <c r="AB2432" s="31">
        <f>AB2433+AB2434+AB2435</f>
        <v>0</v>
      </c>
      <c r="AC2432" s="31">
        <f t="shared" si="5521"/>
        <v>667646.62799999991</v>
      </c>
      <c r="AD2432" s="31">
        <f t="shared" si="5522"/>
        <v>682895.946</v>
      </c>
      <c r="AE2432" s="31">
        <f t="shared" si="5523"/>
        <v>682614.54599999997</v>
      </c>
      <c r="AF2432" s="31">
        <f>AF2433+AF2434+AF2435</f>
        <v>0</v>
      </c>
      <c r="AG2432" s="31">
        <f t="shared" si="5524"/>
        <v>667646.62799999991</v>
      </c>
      <c r="AH2432" s="31">
        <f t="shared" si="5525"/>
        <v>682895.946</v>
      </c>
      <c r="AI2432" s="31">
        <f t="shared" si="5526"/>
        <v>682614.54599999997</v>
      </c>
      <c r="AJ2432" s="31">
        <f>AJ2433+AJ2434+AJ2435</f>
        <v>0</v>
      </c>
      <c r="AK2432" s="31">
        <f>AK2433+AK2434+AK2435</f>
        <v>0</v>
      </c>
      <c r="AL2432" s="31">
        <f>AL2433+AL2434+AL2435</f>
        <v>-8497.6000000000004</v>
      </c>
      <c r="AM2432" s="31">
        <f>AM2433+AM2434+AM2435</f>
        <v>0</v>
      </c>
      <c r="AN2432" s="31">
        <f>AN2433+AN2434+AN2435</f>
        <v>0</v>
      </c>
      <c r="AO2432" s="31">
        <f>AO2433+AO2434+AO2435</f>
        <v>0</v>
      </c>
      <c r="AP2432" s="31">
        <f>AP2433+AP2434+AP2435</f>
        <v>0</v>
      </c>
      <c r="AQ2432" s="31">
        <f>AQ2433+AQ2434+AQ2435</f>
        <v>0</v>
      </c>
      <c r="AR2432" s="31">
        <f>AR2433+AR2434+AR2435</f>
        <v>0</v>
      </c>
      <c r="AS2432" s="31">
        <f t="shared" si="5518"/>
        <v>659149.02799999993</v>
      </c>
      <c r="AT2432" s="31">
        <f t="shared" si="5519"/>
        <v>682895.946</v>
      </c>
      <c r="AU2432" s="31">
        <f t="shared" si="5520"/>
        <v>682614.54599999997</v>
      </c>
      <c r="AV2432" s="31">
        <f>AV2433+AV2434+AV2435</f>
        <v>0</v>
      </c>
      <c r="AW2432" s="32"/>
      <c r="AX2432" s="32"/>
      <c r="AY2432" s="1"/>
      <c r="AZ2432" s="1"/>
      <c r="BA2432" s="1"/>
      <c r="BB2432" s="1"/>
      <c r="BC2432" s="1"/>
      <c r="BD2432" s="1"/>
      <c r="BE2432" s="1"/>
    </row>
    <row r="2433" ht="78.75">
      <c r="A2433" s="29" t="s">
        <v>1016</v>
      </c>
      <c r="B2433" s="29" t="s">
        <v>27</v>
      </c>
      <c r="C2433" s="29" t="s">
        <v>116</v>
      </c>
      <c r="D2433" s="29" t="s">
        <v>140</v>
      </c>
      <c r="E2433" s="29" t="s">
        <v>51</v>
      </c>
      <c r="F2433" s="30" t="s">
        <v>52</v>
      </c>
      <c r="G2433" s="31">
        <v>592872.09999999998</v>
      </c>
      <c r="H2433" s="31">
        <v>608708.59999999998</v>
      </c>
      <c r="I2433" s="31">
        <v>608708.59999999998</v>
      </c>
      <c r="J2433" s="33">
        <v>6922.4279999999999</v>
      </c>
      <c r="K2433" s="33">
        <v>7117.5460000000003</v>
      </c>
      <c r="L2433" s="33">
        <v>7117.5460000000003</v>
      </c>
      <c r="M2433" s="31">
        <f t="shared" si="5587"/>
        <v>599794.52799999993</v>
      </c>
      <c r="N2433" s="31">
        <f t="shared" si="5588"/>
        <v>615826.14599999995</v>
      </c>
      <c r="O2433" s="31">
        <f t="shared" si="5589"/>
        <v>615826.14599999995</v>
      </c>
      <c r="P2433" s="31"/>
      <c r="Q2433" s="31"/>
      <c r="R2433" s="31"/>
      <c r="S2433" s="31"/>
      <c r="T2433" s="31"/>
      <c r="U2433" s="31"/>
      <c r="V2433" s="31"/>
      <c r="W2433" s="31"/>
      <c r="X2433" s="31"/>
      <c r="Y2433" s="31"/>
      <c r="Z2433" s="31"/>
      <c r="AA2433" s="31"/>
      <c r="AB2433" s="31"/>
      <c r="AC2433" s="31">
        <f t="shared" si="5521"/>
        <v>599794.52799999993</v>
      </c>
      <c r="AD2433" s="31">
        <f t="shared" si="5522"/>
        <v>615826.14599999995</v>
      </c>
      <c r="AE2433" s="31">
        <f t="shared" si="5523"/>
        <v>615826.14599999995</v>
      </c>
      <c r="AF2433" s="31"/>
      <c r="AG2433" s="31">
        <f t="shared" si="5524"/>
        <v>599794.52799999993</v>
      </c>
      <c r="AH2433" s="31">
        <f t="shared" si="5525"/>
        <v>615826.14599999995</v>
      </c>
      <c r="AI2433" s="31">
        <f t="shared" si="5526"/>
        <v>615826.14599999995</v>
      </c>
      <c r="AJ2433" s="31"/>
      <c r="AK2433" s="31"/>
      <c r="AL2433" s="31">
        <v>-8497.6000000000004</v>
      </c>
      <c r="AM2433" s="31"/>
      <c r="AN2433" s="31"/>
      <c r="AO2433" s="31"/>
      <c r="AP2433" s="31"/>
      <c r="AQ2433" s="31"/>
      <c r="AR2433" s="31"/>
      <c r="AS2433" s="31">
        <f t="shared" si="5518"/>
        <v>591296.92799999996</v>
      </c>
      <c r="AT2433" s="31">
        <f t="shared" si="5519"/>
        <v>615826.14599999995</v>
      </c>
      <c r="AU2433" s="31">
        <f t="shared" si="5520"/>
        <v>615826.14599999995</v>
      </c>
      <c r="AV2433" s="31"/>
      <c r="AW2433" s="32"/>
      <c r="AX2433" s="32">
        <v>111</v>
      </c>
      <c r="AY2433" s="1"/>
      <c r="AZ2433" s="1"/>
      <c r="BA2433" s="1"/>
      <c r="BB2433" s="1"/>
      <c r="BC2433" s="1"/>
      <c r="BD2433" s="1"/>
      <c r="BE2433" s="1"/>
    </row>
    <row r="2434" ht="31.5">
      <c r="A2434" s="29" t="s">
        <v>1016</v>
      </c>
      <c r="B2434" s="29" t="s">
        <v>27</v>
      </c>
      <c r="C2434" s="29" t="s">
        <v>116</v>
      </c>
      <c r="D2434" s="29" t="s">
        <v>140</v>
      </c>
      <c r="E2434" s="29" t="s">
        <v>39</v>
      </c>
      <c r="F2434" s="30" t="s">
        <v>40</v>
      </c>
      <c r="G2434" s="31">
        <f>63275.8+200.3</f>
        <v>63476.100000000006</v>
      </c>
      <c r="H2434" s="31">
        <f>62493.5+200.3</f>
        <v>62693.800000000003</v>
      </c>
      <c r="I2434" s="31">
        <f>62212.1+200.3</f>
        <v>62412.400000000001</v>
      </c>
      <c r="J2434" s="33">
        <v>255</v>
      </c>
      <c r="K2434" s="33">
        <v>255</v>
      </c>
      <c r="L2434" s="33">
        <v>255</v>
      </c>
      <c r="M2434" s="31">
        <f t="shared" si="5587"/>
        <v>63731.100000000006</v>
      </c>
      <c r="N2434" s="31">
        <f t="shared" si="5588"/>
        <v>62948.800000000003</v>
      </c>
      <c r="O2434" s="31">
        <f t="shared" si="5589"/>
        <v>62667.400000000001</v>
      </c>
      <c r="P2434" s="31">
        <v>-79</v>
      </c>
      <c r="Q2434" s="31"/>
      <c r="R2434" s="31"/>
      <c r="S2434" s="31"/>
      <c r="T2434" s="31"/>
      <c r="U2434" s="31">
        <v>-79</v>
      </c>
      <c r="V2434" s="31"/>
      <c r="W2434" s="31"/>
      <c r="X2434" s="31"/>
      <c r="Y2434" s="31">
        <v>-79</v>
      </c>
      <c r="Z2434" s="31"/>
      <c r="AA2434" s="31"/>
      <c r="AB2434" s="31"/>
      <c r="AC2434" s="31">
        <f t="shared" si="5521"/>
        <v>63652.100000000006</v>
      </c>
      <c r="AD2434" s="31">
        <f t="shared" si="5522"/>
        <v>62869.800000000003</v>
      </c>
      <c r="AE2434" s="31">
        <f t="shared" si="5523"/>
        <v>62588.400000000001</v>
      </c>
      <c r="AF2434" s="31"/>
      <c r="AG2434" s="31">
        <f t="shared" si="5524"/>
        <v>63652.100000000006</v>
      </c>
      <c r="AH2434" s="31">
        <f t="shared" si="5525"/>
        <v>62869.800000000003</v>
      </c>
      <c r="AI2434" s="31">
        <f t="shared" si="5526"/>
        <v>62588.400000000001</v>
      </c>
      <c r="AJ2434" s="31"/>
      <c r="AK2434" s="31"/>
      <c r="AL2434" s="31"/>
      <c r="AM2434" s="31"/>
      <c r="AN2434" s="31"/>
      <c r="AO2434" s="31"/>
      <c r="AP2434" s="31"/>
      <c r="AQ2434" s="31"/>
      <c r="AR2434" s="31"/>
      <c r="AS2434" s="31">
        <f t="shared" si="5518"/>
        <v>63652.100000000006</v>
      </c>
      <c r="AT2434" s="31">
        <f t="shared" si="5519"/>
        <v>62869.800000000003</v>
      </c>
      <c r="AU2434" s="31">
        <f t="shared" si="5520"/>
        <v>62588.400000000001</v>
      </c>
      <c r="AV2434" s="31"/>
      <c r="AW2434" s="32"/>
      <c r="AX2434" s="32">
        <v>112</v>
      </c>
      <c r="AY2434" s="1"/>
      <c r="AZ2434" s="1"/>
      <c r="BA2434" s="1"/>
      <c r="BB2434" s="1"/>
      <c r="BC2434" s="1"/>
      <c r="BD2434" s="1"/>
      <c r="BE2434" s="1"/>
    </row>
    <row r="2435">
      <c r="A2435" s="29" t="s">
        <v>1016</v>
      </c>
      <c r="B2435" s="29" t="s">
        <v>27</v>
      </c>
      <c r="C2435" s="29" t="s">
        <v>116</v>
      </c>
      <c r="D2435" s="29" t="s">
        <v>140</v>
      </c>
      <c r="E2435" s="29" t="s">
        <v>244</v>
      </c>
      <c r="F2435" s="30" t="s">
        <v>245</v>
      </c>
      <c r="G2435" s="31">
        <v>4200</v>
      </c>
      <c r="H2435" s="31">
        <v>4200</v>
      </c>
      <c r="I2435" s="31">
        <v>4200</v>
      </c>
      <c r="J2435" s="31"/>
      <c r="K2435" s="31"/>
      <c r="L2435" s="31"/>
      <c r="M2435" s="31">
        <f t="shared" si="5587"/>
        <v>4200</v>
      </c>
      <c r="N2435" s="31">
        <f t="shared" si="5588"/>
        <v>4200</v>
      </c>
      <c r="O2435" s="31">
        <f t="shared" si="5589"/>
        <v>4200</v>
      </c>
      <c r="P2435" s="31"/>
      <c r="Q2435" s="31"/>
      <c r="R2435" s="31"/>
      <c r="S2435" s="31"/>
      <c r="T2435" s="31"/>
      <c r="U2435" s="31"/>
      <c r="V2435" s="31"/>
      <c r="W2435" s="31"/>
      <c r="X2435" s="31"/>
      <c r="Y2435" s="31"/>
      <c r="Z2435" s="31"/>
      <c r="AA2435" s="31"/>
      <c r="AB2435" s="31"/>
      <c r="AC2435" s="31">
        <f t="shared" si="5521"/>
        <v>4200</v>
      </c>
      <c r="AD2435" s="31">
        <f t="shared" si="5522"/>
        <v>4200</v>
      </c>
      <c r="AE2435" s="31">
        <f t="shared" si="5523"/>
        <v>4200</v>
      </c>
      <c r="AF2435" s="31"/>
      <c r="AG2435" s="31">
        <f t="shared" si="5524"/>
        <v>4200</v>
      </c>
      <c r="AH2435" s="31">
        <f t="shared" si="5525"/>
        <v>4200</v>
      </c>
      <c r="AI2435" s="31">
        <f t="shared" si="5526"/>
        <v>4200</v>
      </c>
      <c r="AJ2435" s="31"/>
      <c r="AK2435" s="31"/>
      <c r="AL2435" s="31"/>
      <c r="AM2435" s="31"/>
      <c r="AN2435" s="31"/>
      <c r="AO2435" s="31"/>
      <c r="AP2435" s="31"/>
      <c r="AQ2435" s="31"/>
      <c r="AR2435" s="31"/>
      <c r="AS2435" s="31">
        <f t="shared" si="5518"/>
        <v>4200</v>
      </c>
      <c r="AT2435" s="31">
        <f t="shared" si="5519"/>
        <v>4200</v>
      </c>
      <c r="AU2435" s="31">
        <f t="shared" si="5520"/>
        <v>4200</v>
      </c>
      <c r="AV2435" s="31"/>
      <c r="AW2435" s="32"/>
      <c r="AX2435" s="32"/>
      <c r="AY2435" s="1"/>
      <c r="AZ2435" s="1"/>
      <c r="BA2435" s="1"/>
      <c r="BB2435" s="1"/>
      <c r="BC2435" s="1"/>
      <c r="BD2435" s="1"/>
      <c r="BE2435" s="1"/>
    </row>
    <row r="2436" s="24" customFormat="1" hidden="1">
      <c r="A2436" s="25" t="s">
        <v>1016</v>
      </c>
      <c r="B2436" s="25" t="s">
        <v>27</v>
      </c>
      <c r="C2436" s="25" t="s">
        <v>74</v>
      </c>
      <c r="D2436" s="25"/>
      <c r="E2436" s="35"/>
      <c r="F2436" s="37" t="s">
        <v>75</v>
      </c>
      <c r="G2436" s="27">
        <f t="shared" ref="G2436:G2439" si="5620">G2437</f>
        <v>100787.8</v>
      </c>
      <c r="H2436" s="27">
        <f t="shared" ref="H2436:H2439" si="5621">H2437</f>
        <v>0</v>
      </c>
      <c r="I2436" s="27">
        <f t="shared" ref="I2436:I2439" si="5622">I2437</f>
        <v>0</v>
      </c>
      <c r="J2436" s="27">
        <f t="shared" ref="J2436:J2439" si="5623">J2437</f>
        <v>0</v>
      </c>
      <c r="K2436" s="27">
        <f t="shared" ref="K2436:K2439" si="5624">K2437</f>
        <v>0</v>
      </c>
      <c r="L2436" s="27">
        <f t="shared" ref="L2436:L2439" si="5625">L2437</f>
        <v>0</v>
      </c>
      <c r="M2436" s="27">
        <f t="shared" si="5587"/>
        <v>100787.8</v>
      </c>
      <c r="N2436" s="27">
        <f t="shared" si="5588"/>
        <v>0</v>
      </c>
      <c r="O2436" s="27">
        <f t="shared" si="5589"/>
        <v>0</v>
      </c>
      <c r="P2436" s="27">
        <f t="shared" ref="P2436:P2439" si="5626">P2437</f>
        <v>0</v>
      </c>
      <c r="Q2436" s="27">
        <f t="shared" ref="Q2436:Q2439" si="5627">Q2437</f>
        <v>0</v>
      </c>
      <c r="R2436" s="27">
        <f t="shared" ref="R2436:R2439" si="5628">R2437</f>
        <v>0</v>
      </c>
      <c r="S2436" s="27">
        <f t="shared" ref="S2436:S2439" si="5629">S2437</f>
        <v>0</v>
      </c>
      <c r="T2436" s="27">
        <f t="shared" ref="T2436:T2439" si="5630">T2437</f>
        <v>0</v>
      </c>
      <c r="U2436" s="27">
        <f t="shared" ref="U2436:U2439" si="5631">U2437</f>
        <v>0</v>
      </c>
      <c r="V2436" s="27">
        <f t="shared" ref="V2436:V2439" si="5632">V2437</f>
        <v>0</v>
      </c>
      <c r="W2436" s="27">
        <f t="shared" ref="W2436:W2439" si="5633">W2437</f>
        <v>0</v>
      </c>
      <c r="X2436" s="27">
        <f t="shared" ref="X2436:X2439" si="5634">X2437</f>
        <v>0</v>
      </c>
      <c r="Y2436" s="27">
        <f t="shared" ref="Y2436:Y2439" si="5635">Y2437</f>
        <v>0</v>
      </c>
      <c r="Z2436" s="27">
        <f t="shared" ref="Z2436:Z2439" si="5636">Z2437</f>
        <v>0</v>
      </c>
      <c r="AA2436" s="27">
        <f t="shared" ref="AA2436:AA2439" si="5637">AA2437</f>
        <v>0</v>
      </c>
      <c r="AB2436" s="27">
        <f t="shared" ref="AB2436:AB2439" si="5638">AB2437</f>
        <v>0</v>
      </c>
      <c r="AC2436" s="27">
        <f t="shared" si="5521"/>
        <v>100787.8</v>
      </c>
      <c r="AD2436" s="27">
        <f t="shared" si="5522"/>
        <v>0</v>
      </c>
      <c r="AE2436" s="27">
        <f t="shared" si="5523"/>
        <v>0</v>
      </c>
      <c r="AF2436" s="27">
        <f t="shared" ref="AF2436:AF2439" si="5639">AF2437</f>
        <v>0</v>
      </c>
      <c r="AG2436" s="27">
        <f t="shared" si="5524"/>
        <v>100787.8</v>
      </c>
      <c r="AH2436" s="27">
        <f t="shared" si="5525"/>
        <v>0</v>
      </c>
      <c r="AI2436" s="27">
        <f t="shared" si="5526"/>
        <v>0</v>
      </c>
      <c r="AJ2436" s="27">
        <f t="shared" ref="AJ2436:AJ2439" si="5640">AJ2437</f>
        <v>-100787.8</v>
      </c>
      <c r="AK2436" s="27">
        <f t="shared" ref="AK2436:AK2439" si="5641">AK2437</f>
        <v>0</v>
      </c>
      <c r="AL2436" s="27">
        <f t="shared" ref="AL2436:AL2439" si="5642">AL2437</f>
        <v>0</v>
      </c>
      <c r="AM2436" s="27">
        <f t="shared" ref="AM2436:AM2439" si="5643">AM2437</f>
        <v>0</v>
      </c>
      <c r="AN2436" s="27">
        <f t="shared" ref="AN2436:AN2439" si="5644">AN2437</f>
        <v>0</v>
      </c>
      <c r="AO2436" s="27">
        <f t="shared" ref="AO2436:AO2439" si="5645">AO2437</f>
        <v>0</v>
      </c>
      <c r="AP2436" s="27">
        <f t="shared" ref="AP2436:AP2439" si="5646">AP2437</f>
        <v>0</v>
      </c>
      <c r="AQ2436" s="27">
        <f t="shared" ref="AQ2436:AQ2439" si="5647">AQ2437</f>
        <v>0</v>
      </c>
      <c r="AR2436" s="27">
        <f t="shared" ref="AR2436:AR2439" si="5648">AR2437</f>
        <v>0</v>
      </c>
      <c r="AS2436" s="27">
        <f t="shared" si="5518"/>
        <v>0</v>
      </c>
      <c r="AT2436" s="27">
        <f t="shared" si="5519"/>
        <v>0</v>
      </c>
      <c r="AU2436" s="27">
        <f t="shared" si="5520"/>
        <v>0</v>
      </c>
      <c r="AV2436" s="27">
        <f t="shared" ref="AV2436:AV2439" si="5649">AV2437</f>
        <v>0</v>
      </c>
      <c r="AW2436" s="32">
        <v>0</v>
      </c>
      <c r="AX2436" s="28"/>
      <c r="AY2436" s="24"/>
      <c r="AZ2436" s="24"/>
      <c r="BA2436" s="24"/>
      <c r="BB2436" s="24"/>
      <c r="BC2436" s="24"/>
      <c r="BD2436" s="24"/>
      <c r="BE2436" s="24"/>
    </row>
    <row r="2437" ht="31.5" hidden="1">
      <c r="A2437" s="29" t="s">
        <v>1016</v>
      </c>
      <c r="B2437" s="29" t="s">
        <v>27</v>
      </c>
      <c r="C2437" s="29" t="s">
        <v>74</v>
      </c>
      <c r="D2437" s="29" t="s">
        <v>55</v>
      </c>
      <c r="E2437" s="36"/>
      <c r="F2437" s="30" t="s">
        <v>56</v>
      </c>
      <c r="G2437" s="31">
        <f t="shared" si="5620"/>
        <v>100787.8</v>
      </c>
      <c r="H2437" s="31">
        <f t="shared" si="5621"/>
        <v>0</v>
      </c>
      <c r="I2437" s="31">
        <f t="shared" si="5622"/>
        <v>0</v>
      </c>
      <c r="J2437" s="31">
        <f t="shared" si="5623"/>
        <v>0</v>
      </c>
      <c r="K2437" s="31">
        <f t="shared" si="5624"/>
        <v>0</v>
      </c>
      <c r="L2437" s="31">
        <f t="shared" si="5625"/>
        <v>0</v>
      </c>
      <c r="M2437" s="31">
        <f t="shared" si="5587"/>
        <v>100787.8</v>
      </c>
      <c r="N2437" s="31">
        <f t="shared" si="5588"/>
        <v>0</v>
      </c>
      <c r="O2437" s="31">
        <f t="shared" si="5589"/>
        <v>0</v>
      </c>
      <c r="P2437" s="31">
        <f t="shared" si="5626"/>
        <v>0</v>
      </c>
      <c r="Q2437" s="31">
        <f t="shared" si="5627"/>
        <v>0</v>
      </c>
      <c r="R2437" s="31">
        <f t="shared" si="5628"/>
        <v>0</v>
      </c>
      <c r="S2437" s="31">
        <f t="shared" si="5629"/>
        <v>0</v>
      </c>
      <c r="T2437" s="31">
        <f t="shared" si="5630"/>
        <v>0</v>
      </c>
      <c r="U2437" s="31">
        <f t="shared" si="5631"/>
        <v>0</v>
      </c>
      <c r="V2437" s="31">
        <f t="shared" si="5632"/>
        <v>0</v>
      </c>
      <c r="W2437" s="31">
        <f t="shared" si="5633"/>
        <v>0</v>
      </c>
      <c r="X2437" s="31">
        <f t="shared" si="5634"/>
        <v>0</v>
      </c>
      <c r="Y2437" s="31">
        <f t="shared" si="5635"/>
        <v>0</v>
      </c>
      <c r="Z2437" s="31">
        <f t="shared" si="5636"/>
        <v>0</v>
      </c>
      <c r="AA2437" s="31">
        <f t="shared" si="5637"/>
        <v>0</v>
      </c>
      <c r="AB2437" s="31">
        <f t="shared" si="5638"/>
        <v>0</v>
      </c>
      <c r="AC2437" s="31">
        <f t="shared" si="5521"/>
        <v>100787.8</v>
      </c>
      <c r="AD2437" s="31">
        <f t="shared" si="5522"/>
        <v>0</v>
      </c>
      <c r="AE2437" s="31">
        <f t="shared" si="5523"/>
        <v>0</v>
      </c>
      <c r="AF2437" s="31">
        <f t="shared" si="5639"/>
        <v>0</v>
      </c>
      <c r="AG2437" s="31">
        <f t="shared" si="5524"/>
        <v>100787.8</v>
      </c>
      <c r="AH2437" s="31">
        <f t="shared" si="5525"/>
        <v>0</v>
      </c>
      <c r="AI2437" s="31">
        <f t="shared" si="5526"/>
        <v>0</v>
      </c>
      <c r="AJ2437" s="31">
        <f t="shared" si="5640"/>
        <v>-100787.8</v>
      </c>
      <c r="AK2437" s="31">
        <f t="shared" si="5641"/>
        <v>0</v>
      </c>
      <c r="AL2437" s="31">
        <f t="shared" si="5642"/>
        <v>0</v>
      </c>
      <c r="AM2437" s="31">
        <f t="shared" si="5643"/>
        <v>0</v>
      </c>
      <c r="AN2437" s="31">
        <f t="shared" si="5644"/>
        <v>0</v>
      </c>
      <c r="AO2437" s="31">
        <f t="shared" si="5645"/>
        <v>0</v>
      </c>
      <c r="AP2437" s="31">
        <f t="shared" si="5646"/>
        <v>0</v>
      </c>
      <c r="AQ2437" s="31">
        <f t="shared" si="5647"/>
        <v>0</v>
      </c>
      <c r="AR2437" s="31">
        <f t="shared" si="5648"/>
        <v>0</v>
      </c>
      <c r="AS2437" s="31">
        <f t="shared" si="5518"/>
        <v>0</v>
      </c>
      <c r="AT2437" s="31">
        <f t="shared" si="5519"/>
        <v>0</v>
      </c>
      <c r="AU2437" s="31">
        <f t="shared" si="5520"/>
        <v>0</v>
      </c>
      <c r="AV2437" s="31">
        <f t="shared" si="5649"/>
        <v>0</v>
      </c>
      <c r="AW2437" s="32">
        <v>0</v>
      </c>
      <c r="AX2437" s="32"/>
      <c r="AY2437" s="1"/>
      <c r="AZ2437" s="1"/>
      <c r="BA2437" s="1"/>
      <c r="BB2437" s="1"/>
      <c r="BC2437" s="1"/>
      <c r="BD2437" s="1"/>
      <c r="BE2437" s="1"/>
    </row>
    <row r="2438" hidden="1">
      <c r="A2438" s="29" t="s">
        <v>1016</v>
      </c>
      <c r="B2438" s="29" t="s">
        <v>27</v>
      </c>
      <c r="C2438" s="29" t="s">
        <v>74</v>
      </c>
      <c r="D2438" s="29" t="s">
        <v>57</v>
      </c>
      <c r="E2438" s="36"/>
      <c r="F2438" s="30" t="s">
        <v>58</v>
      </c>
      <c r="G2438" s="31">
        <f t="shared" si="5620"/>
        <v>100787.8</v>
      </c>
      <c r="H2438" s="31">
        <f t="shared" si="5621"/>
        <v>0</v>
      </c>
      <c r="I2438" s="31">
        <f t="shared" si="5622"/>
        <v>0</v>
      </c>
      <c r="J2438" s="31">
        <f t="shared" si="5623"/>
        <v>0</v>
      </c>
      <c r="K2438" s="31">
        <f t="shared" si="5624"/>
        <v>0</v>
      </c>
      <c r="L2438" s="31">
        <f t="shared" si="5625"/>
        <v>0</v>
      </c>
      <c r="M2438" s="31">
        <f t="shared" si="5587"/>
        <v>100787.8</v>
      </c>
      <c r="N2438" s="31">
        <f t="shared" si="5588"/>
        <v>0</v>
      </c>
      <c r="O2438" s="31">
        <f t="shared" si="5589"/>
        <v>0</v>
      </c>
      <c r="P2438" s="31">
        <f t="shared" si="5626"/>
        <v>0</v>
      </c>
      <c r="Q2438" s="31">
        <f t="shared" si="5627"/>
        <v>0</v>
      </c>
      <c r="R2438" s="31">
        <f t="shared" si="5628"/>
        <v>0</v>
      </c>
      <c r="S2438" s="31">
        <f t="shared" si="5629"/>
        <v>0</v>
      </c>
      <c r="T2438" s="31">
        <f t="shared" si="5630"/>
        <v>0</v>
      </c>
      <c r="U2438" s="31">
        <f t="shared" si="5631"/>
        <v>0</v>
      </c>
      <c r="V2438" s="31">
        <f t="shared" si="5632"/>
        <v>0</v>
      </c>
      <c r="W2438" s="31">
        <f t="shared" si="5633"/>
        <v>0</v>
      </c>
      <c r="X2438" s="31">
        <f t="shared" si="5634"/>
        <v>0</v>
      </c>
      <c r="Y2438" s="31">
        <f t="shared" si="5635"/>
        <v>0</v>
      </c>
      <c r="Z2438" s="31">
        <f t="shared" si="5636"/>
        <v>0</v>
      </c>
      <c r="AA2438" s="31">
        <f t="shared" si="5637"/>
        <v>0</v>
      </c>
      <c r="AB2438" s="31">
        <f t="shared" si="5638"/>
        <v>0</v>
      </c>
      <c r="AC2438" s="31">
        <f t="shared" si="5521"/>
        <v>100787.8</v>
      </c>
      <c r="AD2438" s="31">
        <f t="shared" si="5522"/>
        <v>0</v>
      </c>
      <c r="AE2438" s="31">
        <f t="shared" si="5523"/>
        <v>0</v>
      </c>
      <c r="AF2438" s="31">
        <f t="shared" si="5639"/>
        <v>0</v>
      </c>
      <c r="AG2438" s="31">
        <f t="shared" si="5524"/>
        <v>100787.8</v>
      </c>
      <c r="AH2438" s="31">
        <f t="shared" si="5525"/>
        <v>0</v>
      </c>
      <c r="AI2438" s="31">
        <f t="shared" si="5526"/>
        <v>0</v>
      </c>
      <c r="AJ2438" s="31">
        <f t="shared" si="5640"/>
        <v>-100787.8</v>
      </c>
      <c r="AK2438" s="31">
        <f t="shared" si="5641"/>
        <v>0</v>
      </c>
      <c r="AL2438" s="31">
        <f t="shared" si="5642"/>
        <v>0</v>
      </c>
      <c r="AM2438" s="31">
        <f t="shared" si="5643"/>
        <v>0</v>
      </c>
      <c r="AN2438" s="31">
        <f t="shared" si="5644"/>
        <v>0</v>
      </c>
      <c r="AO2438" s="31">
        <f t="shared" si="5645"/>
        <v>0</v>
      </c>
      <c r="AP2438" s="31">
        <f t="shared" si="5646"/>
        <v>0</v>
      </c>
      <c r="AQ2438" s="31">
        <f t="shared" si="5647"/>
        <v>0</v>
      </c>
      <c r="AR2438" s="31">
        <f t="shared" si="5648"/>
        <v>0</v>
      </c>
      <c r="AS2438" s="31">
        <f t="shared" si="5518"/>
        <v>0</v>
      </c>
      <c r="AT2438" s="31">
        <f t="shared" si="5519"/>
        <v>0</v>
      </c>
      <c r="AU2438" s="31">
        <f t="shared" si="5520"/>
        <v>0</v>
      </c>
      <c r="AV2438" s="31">
        <f t="shared" si="5649"/>
        <v>0</v>
      </c>
      <c r="AW2438" s="32">
        <v>0</v>
      </c>
      <c r="AX2438" s="32"/>
      <c r="AY2438" s="1"/>
      <c r="AZ2438" s="1"/>
      <c r="BA2438" s="1"/>
      <c r="BB2438" s="1"/>
      <c r="BC2438" s="1"/>
      <c r="BD2438" s="1"/>
      <c r="BE2438" s="1"/>
    </row>
    <row r="2439" ht="31.5" hidden="1">
      <c r="A2439" s="29" t="s">
        <v>1016</v>
      </c>
      <c r="B2439" s="29" t="s">
        <v>27</v>
      </c>
      <c r="C2439" s="29" t="s">
        <v>74</v>
      </c>
      <c r="D2439" s="29" t="s">
        <v>76</v>
      </c>
      <c r="E2439" s="36"/>
      <c r="F2439" s="30" t="s">
        <v>77</v>
      </c>
      <c r="G2439" s="31">
        <f t="shared" si="5620"/>
        <v>100787.8</v>
      </c>
      <c r="H2439" s="31">
        <f t="shared" si="5621"/>
        <v>0</v>
      </c>
      <c r="I2439" s="31">
        <f t="shared" si="5622"/>
        <v>0</v>
      </c>
      <c r="J2439" s="31">
        <f t="shared" si="5623"/>
        <v>0</v>
      </c>
      <c r="K2439" s="31">
        <f t="shared" si="5624"/>
        <v>0</v>
      </c>
      <c r="L2439" s="31">
        <f t="shared" si="5625"/>
        <v>0</v>
      </c>
      <c r="M2439" s="31">
        <f t="shared" si="5587"/>
        <v>100787.8</v>
      </c>
      <c r="N2439" s="31">
        <f t="shared" si="5588"/>
        <v>0</v>
      </c>
      <c r="O2439" s="31">
        <f t="shared" si="5589"/>
        <v>0</v>
      </c>
      <c r="P2439" s="31">
        <f t="shared" si="5626"/>
        <v>0</v>
      </c>
      <c r="Q2439" s="31">
        <f t="shared" si="5627"/>
        <v>0</v>
      </c>
      <c r="R2439" s="31">
        <f t="shared" si="5628"/>
        <v>0</v>
      </c>
      <c r="S2439" s="31">
        <f t="shared" si="5629"/>
        <v>0</v>
      </c>
      <c r="T2439" s="31">
        <f t="shared" si="5630"/>
        <v>0</v>
      </c>
      <c r="U2439" s="31">
        <f t="shared" si="5631"/>
        <v>0</v>
      </c>
      <c r="V2439" s="31">
        <f t="shared" si="5632"/>
        <v>0</v>
      </c>
      <c r="W2439" s="31">
        <f t="shared" si="5633"/>
        <v>0</v>
      </c>
      <c r="X2439" s="31">
        <f t="shared" si="5634"/>
        <v>0</v>
      </c>
      <c r="Y2439" s="31">
        <f t="shared" si="5635"/>
        <v>0</v>
      </c>
      <c r="Z2439" s="31">
        <f t="shared" si="5636"/>
        <v>0</v>
      </c>
      <c r="AA2439" s="31">
        <f t="shared" si="5637"/>
        <v>0</v>
      </c>
      <c r="AB2439" s="31">
        <f t="shared" si="5638"/>
        <v>0</v>
      </c>
      <c r="AC2439" s="31">
        <f t="shared" si="5521"/>
        <v>100787.8</v>
      </c>
      <c r="AD2439" s="31">
        <f t="shared" si="5522"/>
        <v>0</v>
      </c>
      <c r="AE2439" s="31">
        <f t="shared" si="5523"/>
        <v>0</v>
      </c>
      <c r="AF2439" s="31">
        <f t="shared" si="5639"/>
        <v>0</v>
      </c>
      <c r="AG2439" s="31">
        <f t="shared" si="5524"/>
        <v>100787.8</v>
      </c>
      <c r="AH2439" s="31">
        <f t="shared" si="5525"/>
        <v>0</v>
      </c>
      <c r="AI2439" s="31">
        <f t="shared" si="5526"/>
        <v>0</v>
      </c>
      <c r="AJ2439" s="31">
        <f t="shared" si="5640"/>
        <v>-100787.8</v>
      </c>
      <c r="AK2439" s="31">
        <f t="shared" si="5641"/>
        <v>0</v>
      </c>
      <c r="AL2439" s="31">
        <f t="shared" si="5642"/>
        <v>0</v>
      </c>
      <c r="AM2439" s="31">
        <f t="shared" si="5643"/>
        <v>0</v>
      </c>
      <c r="AN2439" s="31">
        <f t="shared" si="5644"/>
        <v>0</v>
      </c>
      <c r="AO2439" s="31">
        <f t="shared" si="5645"/>
        <v>0</v>
      </c>
      <c r="AP2439" s="31">
        <f t="shared" si="5646"/>
        <v>0</v>
      </c>
      <c r="AQ2439" s="31">
        <f t="shared" si="5647"/>
        <v>0</v>
      </c>
      <c r="AR2439" s="31">
        <f t="shared" si="5648"/>
        <v>0</v>
      </c>
      <c r="AS2439" s="31">
        <f t="shared" si="5518"/>
        <v>0</v>
      </c>
      <c r="AT2439" s="31">
        <f t="shared" si="5519"/>
        <v>0</v>
      </c>
      <c r="AU2439" s="31">
        <f t="shared" si="5520"/>
        <v>0</v>
      </c>
      <c r="AV2439" s="31">
        <f t="shared" si="5649"/>
        <v>0</v>
      </c>
      <c r="AW2439" s="32">
        <v>0</v>
      </c>
      <c r="AX2439" s="32"/>
      <c r="AY2439" s="1"/>
      <c r="AZ2439" s="1"/>
      <c r="BA2439" s="1"/>
      <c r="BB2439" s="1"/>
      <c r="BC2439" s="1"/>
      <c r="BD2439" s="1"/>
      <c r="BE2439" s="1"/>
    </row>
    <row r="2440" hidden="1">
      <c r="A2440" s="29" t="s">
        <v>1016</v>
      </c>
      <c r="B2440" s="29" t="s">
        <v>27</v>
      </c>
      <c r="C2440" s="29" t="s">
        <v>74</v>
      </c>
      <c r="D2440" s="29" t="s">
        <v>76</v>
      </c>
      <c r="E2440" s="29" t="s">
        <v>41</v>
      </c>
      <c r="F2440" s="30" t="s">
        <v>42</v>
      </c>
      <c r="G2440" s="31">
        <v>100787.8</v>
      </c>
      <c r="H2440" s="31"/>
      <c r="I2440" s="31"/>
      <c r="J2440" s="31"/>
      <c r="K2440" s="31"/>
      <c r="L2440" s="31"/>
      <c r="M2440" s="31">
        <f t="shared" si="5587"/>
        <v>100787.8</v>
      </c>
      <c r="N2440" s="31">
        <f t="shared" si="5588"/>
        <v>0</v>
      </c>
      <c r="O2440" s="31">
        <f t="shared" si="5589"/>
        <v>0</v>
      </c>
      <c r="P2440" s="31"/>
      <c r="Q2440" s="31"/>
      <c r="R2440" s="31"/>
      <c r="S2440" s="31"/>
      <c r="T2440" s="31"/>
      <c r="U2440" s="31"/>
      <c r="V2440" s="31"/>
      <c r="W2440" s="31"/>
      <c r="X2440" s="31"/>
      <c r="Y2440" s="31"/>
      <c r="Z2440" s="31"/>
      <c r="AA2440" s="31"/>
      <c r="AB2440" s="31"/>
      <c r="AC2440" s="31">
        <f t="shared" si="5521"/>
        <v>100787.8</v>
      </c>
      <c r="AD2440" s="31">
        <f t="shared" si="5522"/>
        <v>0</v>
      </c>
      <c r="AE2440" s="31">
        <f t="shared" si="5523"/>
        <v>0</v>
      </c>
      <c r="AF2440" s="31"/>
      <c r="AG2440" s="31">
        <f t="shared" si="5524"/>
        <v>100787.8</v>
      </c>
      <c r="AH2440" s="31">
        <f t="shared" si="5525"/>
        <v>0</v>
      </c>
      <c r="AI2440" s="31">
        <f t="shared" si="5526"/>
        <v>0</v>
      </c>
      <c r="AJ2440" s="31">
        <v>-100787.8</v>
      </c>
      <c r="AK2440" s="31"/>
      <c r="AL2440" s="31"/>
      <c r="AM2440" s="31"/>
      <c r="AN2440" s="31"/>
      <c r="AO2440" s="31"/>
      <c r="AP2440" s="31"/>
      <c r="AQ2440" s="31"/>
      <c r="AR2440" s="31"/>
      <c r="AS2440" s="31">
        <f t="shared" si="5518"/>
        <v>0</v>
      </c>
      <c r="AT2440" s="31">
        <f t="shared" si="5519"/>
        <v>0</v>
      </c>
      <c r="AU2440" s="31">
        <f t="shared" si="5520"/>
        <v>0</v>
      </c>
      <c r="AV2440" s="31"/>
      <c r="AW2440" s="32">
        <v>0</v>
      </c>
      <c r="AX2440" s="32"/>
      <c r="AY2440" s="1"/>
      <c r="AZ2440" s="1"/>
      <c r="BA2440" s="1"/>
      <c r="BB2440" s="1"/>
      <c r="BC2440" s="1"/>
      <c r="BD2440" s="1"/>
      <c r="BE2440" s="1"/>
    </row>
    <row r="2441" s="24" customFormat="1">
      <c r="A2441" s="25" t="s">
        <v>1016</v>
      </c>
      <c r="B2441" s="25" t="s">
        <v>27</v>
      </c>
      <c r="C2441" s="25" t="s">
        <v>29</v>
      </c>
      <c r="D2441" s="25"/>
      <c r="E2441" s="35"/>
      <c r="F2441" s="26" t="s">
        <v>30</v>
      </c>
      <c r="G2441" s="27">
        <f>G2442+G2464+G2459</f>
        <v>816092.20000000007</v>
      </c>
      <c r="H2441" s="27">
        <f>H2442+H2464+H2459</f>
        <v>798113.80000000005</v>
      </c>
      <c r="I2441" s="27">
        <f>I2442+I2464+I2459</f>
        <v>792568.49999999988</v>
      </c>
      <c r="J2441" s="27">
        <f>J2442+J2464+J2459</f>
        <v>14000</v>
      </c>
      <c r="K2441" s="27">
        <f>K2442+K2464+K2459</f>
        <v>14000</v>
      </c>
      <c r="L2441" s="27">
        <f>L2442+L2464+L2459</f>
        <v>14000</v>
      </c>
      <c r="M2441" s="27">
        <f t="shared" si="5587"/>
        <v>830092.20000000007</v>
      </c>
      <c r="N2441" s="27">
        <f t="shared" si="5588"/>
        <v>812113.80000000005</v>
      </c>
      <c r="O2441" s="27">
        <f t="shared" si="5589"/>
        <v>806568.49999999988</v>
      </c>
      <c r="P2441" s="27">
        <f>P2442+P2464+P2459</f>
        <v>79</v>
      </c>
      <c r="Q2441" s="27">
        <f>Q2442+Q2464+Q2459</f>
        <v>0</v>
      </c>
      <c r="R2441" s="27">
        <f>R2442+R2464+R2459</f>
        <v>995.75899999999911</v>
      </c>
      <c r="S2441" s="27">
        <f>S2442+S2464+S2459</f>
        <v>0</v>
      </c>
      <c r="T2441" s="27">
        <f>T2442+T2464+T2459</f>
        <v>0</v>
      </c>
      <c r="U2441" s="27">
        <f>U2442+U2464+U2459</f>
        <v>79</v>
      </c>
      <c r="V2441" s="27">
        <f>V2442+V2464+V2459</f>
        <v>0</v>
      </c>
      <c r="W2441" s="27">
        <f>W2442+W2464+W2459</f>
        <v>0</v>
      </c>
      <c r="X2441" s="27">
        <f>X2442+X2464+X2459</f>
        <v>0</v>
      </c>
      <c r="Y2441" s="27">
        <f>Y2442+Y2464+Y2459</f>
        <v>79</v>
      </c>
      <c r="Z2441" s="27">
        <f>Z2442+Z2464+Z2459</f>
        <v>0</v>
      </c>
      <c r="AA2441" s="27">
        <f>AA2442+AA2464+AA2459</f>
        <v>0</v>
      </c>
      <c r="AB2441" s="27">
        <f>AB2442+AB2464+AB2459</f>
        <v>0</v>
      </c>
      <c r="AC2441" s="27">
        <f t="shared" si="5521"/>
        <v>831166.95900000003</v>
      </c>
      <c r="AD2441" s="27">
        <f t="shared" si="5522"/>
        <v>812192.80000000005</v>
      </c>
      <c r="AE2441" s="27">
        <f t="shared" si="5523"/>
        <v>806647.49999999988</v>
      </c>
      <c r="AF2441" s="27">
        <f>AF2442+AF2464+AF2459</f>
        <v>0</v>
      </c>
      <c r="AG2441" s="27">
        <f t="shared" si="5524"/>
        <v>831166.95900000003</v>
      </c>
      <c r="AH2441" s="27">
        <f t="shared" si="5525"/>
        <v>812192.80000000005</v>
      </c>
      <c r="AI2441" s="27">
        <f t="shared" si="5526"/>
        <v>806647.49999999988</v>
      </c>
      <c r="AJ2441" s="27">
        <f>AJ2442+AJ2464+AJ2459</f>
        <v>0</v>
      </c>
      <c r="AK2441" s="27">
        <f>AK2442+AK2464+AK2459</f>
        <v>1901.8999999999996</v>
      </c>
      <c r="AL2441" s="27">
        <f>AL2442+AL2464+AL2459</f>
        <v>-5280.9169999999995</v>
      </c>
      <c r="AM2441" s="27">
        <f>AM2442+AM2464+AM2459</f>
        <v>0</v>
      </c>
      <c r="AN2441" s="27">
        <f>AN2442+AN2464+AN2459</f>
        <v>0</v>
      </c>
      <c r="AO2441" s="27">
        <f>AO2442+AO2464+AO2459</f>
        <v>0</v>
      </c>
      <c r="AP2441" s="27">
        <f>AP2442+AP2464+AP2459</f>
        <v>0</v>
      </c>
      <c r="AQ2441" s="27">
        <f>AQ2442+AQ2464+AQ2459</f>
        <v>0</v>
      </c>
      <c r="AR2441" s="27">
        <f>AR2442+AR2464+AR2459</f>
        <v>0</v>
      </c>
      <c r="AS2441" s="27">
        <f t="shared" si="5518"/>
        <v>827787.94200000004</v>
      </c>
      <c r="AT2441" s="27">
        <f t="shared" si="5519"/>
        <v>812192.80000000005</v>
      </c>
      <c r="AU2441" s="27">
        <f t="shared" si="5520"/>
        <v>806647.49999999988</v>
      </c>
      <c r="AV2441" s="27">
        <f>AV2442+AV2464+AV2459</f>
        <v>0</v>
      </c>
      <c r="AW2441" s="28"/>
      <c r="AX2441" s="28"/>
      <c r="AY2441" s="24"/>
      <c r="AZ2441" s="24"/>
      <c r="BA2441" s="24"/>
      <c r="BB2441" s="24"/>
      <c r="BC2441" s="24"/>
      <c r="BD2441" s="24"/>
      <c r="BE2441" s="24"/>
    </row>
    <row r="2442">
      <c r="A2442" s="29" t="s">
        <v>1016</v>
      </c>
      <c r="B2442" s="29" t="s">
        <v>27</v>
      </c>
      <c r="C2442" s="29" t="s">
        <v>29</v>
      </c>
      <c r="D2442" s="29" t="s">
        <v>222</v>
      </c>
      <c r="E2442" s="36"/>
      <c r="F2442" s="30" t="s">
        <v>223</v>
      </c>
      <c r="G2442" s="31">
        <f>G2443+G2451</f>
        <v>100283.59999999999</v>
      </c>
      <c r="H2442" s="31">
        <f>H2443+H2451</f>
        <v>105548.09999999999</v>
      </c>
      <c r="I2442" s="31">
        <f>I2443+I2451</f>
        <v>114644.79999999999</v>
      </c>
      <c r="J2442" s="31">
        <f>J2443+J2451</f>
        <v>0</v>
      </c>
      <c r="K2442" s="31">
        <f>K2443+K2451</f>
        <v>0</v>
      </c>
      <c r="L2442" s="31">
        <f>L2443+L2451</f>
        <v>0</v>
      </c>
      <c r="M2442" s="31">
        <f t="shared" si="5587"/>
        <v>100283.59999999999</v>
      </c>
      <c r="N2442" s="31">
        <f t="shared" si="5588"/>
        <v>105548.09999999999</v>
      </c>
      <c r="O2442" s="31">
        <f t="shared" si="5589"/>
        <v>114644.79999999999</v>
      </c>
      <c r="P2442" s="31">
        <f>P2443+P2451</f>
        <v>0</v>
      </c>
      <c r="Q2442" s="31">
        <f>Q2443+Q2451</f>
        <v>0</v>
      </c>
      <c r="R2442" s="31">
        <f>R2443+R2451</f>
        <v>0</v>
      </c>
      <c r="S2442" s="31">
        <f>S2443+S2451</f>
        <v>0</v>
      </c>
      <c r="T2442" s="31">
        <f>T2443+T2451</f>
        <v>0</v>
      </c>
      <c r="U2442" s="31">
        <f>U2443+U2451</f>
        <v>0</v>
      </c>
      <c r="V2442" s="31">
        <f>V2443+V2451</f>
        <v>0</v>
      </c>
      <c r="W2442" s="31">
        <f>W2443+W2451</f>
        <v>0</v>
      </c>
      <c r="X2442" s="31">
        <f>X2443+X2451</f>
        <v>0</v>
      </c>
      <c r="Y2442" s="31">
        <f>Y2443+Y2451</f>
        <v>0</v>
      </c>
      <c r="Z2442" s="31">
        <f>Z2443+Z2451</f>
        <v>0</v>
      </c>
      <c r="AA2442" s="31">
        <f>AA2443+AA2451</f>
        <v>0</v>
      </c>
      <c r="AB2442" s="31">
        <f>AB2443+AB2451</f>
        <v>0</v>
      </c>
      <c r="AC2442" s="31">
        <f t="shared" si="5521"/>
        <v>100283.59999999999</v>
      </c>
      <c r="AD2442" s="31">
        <f t="shared" si="5522"/>
        <v>105548.09999999999</v>
      </c>
      <c r="AE2442" s="31">
        <f t="shared" si="5523"/>
        <v>114644.79999999999</v>
      </c>
      <c r="AF2442" s="31">
        <f>AF2443+AF2451</f>
        <v>0</v>
      </c>
      <c r="AG2442" s="31">
        <f t="shared" si="5524"/>
        <v>100283.59999999999</v>
      </c>
      <c r="AH2442" s="31">
        <f t="shared" si="5525"/>
        <v>105548.09999999999</v>
      </c>
      <c r="AI2442" s="31">
        <f t="shared" si="5526"/>
        <v>114644.79999999999</v>
      </c>
      <c r="AJ2442" s="31">
        <f>AJ2443+AJ2451</f>
        <v>0</v>
      </c>
      <c r="AK2442" s="31">
        <f>AK2443+AK2451</f>
        <v>1901.8999999999996</v>
      </c>
      <c r="AL2442" s="31">
        <f>AL2443+AL2451</f>
        <v>-1699.537</v>
      </c>
      <c r="AM2442" s="31">
        <f>AM2443+AM2451</f>
        <v>0</v>
      </c>
      <c r="AN2442" s="31">
        <f>AN2443+AN2451</f>
        <v>0</v>
      </c>
      <c r="AO2442" s="31">
        <f>AO2443+AO2451</f>
        <v>0</v>
      </c>
      <c r="AP2442" s="31">
        <f>AP2443+AP2451</f>
        <v>0</v>
      </c>
      <c r="AQ2442" s="31">
        <f>AQ2443+AQ2451</f>
        <v>0</v>
      </c>
      <c r="AR2442" s="31">
        <f>AR2443+AR2451</f>
        <v>0</v>
      </c>
      <c r="AS2442" s="31">
        <f t="shared" si="5518"/>
        <v>100485.96299999999</v>
      </c>
      <c r="AT2442" s="31">
        <f t="shared" si="5519"/>
        <v>105548.09999999999</v>
      </c>
      <c r="AU2442" s="31">
        <f t="shared" si="5520"/>
        <v>114644.79999999999</v>
      </c>
      <c r="AV2442" s="31">
        <f>AV2443+AV2451</f>
        <v>0</v>
      </c>
      <c r="AW2442" s="32"/>
      <c r="AX2442" s="32"/>
      <c r="AY2442" s="1"/>
      <c r="AZ2442" s="1"/>
      <c r="BA2442" s="1"/>
      <c r="BB2442" s="1"/>
      <c r="BC2442" s="1"/>
      <c r="BD2442" s="1"/>
      <c r="BE2442" s="1"/>
    </row>
    <row r="2443">
      <c r="A2443" s="29" t="s">
        <v>1016</v>
      </c>
      <c r="B2443" s="29" t="s">
        <v>27</v>
      </c>
      <c r="C2443" s="29" t="s">
        <v>29</v>
      </c>
      <c r="D2443" s="29" t="s">
        <v>439</v>
      </c>
      <c r="E2443" s="36"/>
      <c r="F2443" s="30" t="s">
        <v>440</v>
      </c>
      <c r="G2443" s="31">
        <f>G2444</f>
        <v>80333.399999999994</v>
      </c>
      <c r="H2443" s="31">
        <f>H2444</f>
        <v>85333.399999999994</v>
      </c>
      <c r="I2443" s="31">
        <f>I2444</f>
        <v>90333.399999999994</v>
      </c>
      <c r="J2443" s="31">
        <f>J2444</f>
        <v>0</v>
      </c>
      <c r="K2443" s="31">
        <f>K2444</f>
        <v>0</v>
      </c>
      <c r="L2443" s="31">
        <f>L2444</f>
        <v>0</v>
      </c>
      <c r="M2443" s="31">
        <f t="shared" si="5587"/>
        <v>80333.399999999994</v>
      </c>
      <c r="N2443" s="31">
        <f t="shared" si="5588"/>
        <v>85333.399999999994</v>
      </c>
      <c r="O2443" s="31">
        <f t="shared" si="5589"/>
        <v>90333.399999999994</v>
      </c>
      <c r="P2443" s="31">
        <f>P2444</f>
        <v>0</v>
      </c>
      <c r="Q2443" s="31">
        <f>Q2444</f>
        <v>0</v>
      </c>
      <c r="R2443" s="31">
        <f>R2444</f>
        <v>0</v>
      </c>
      <c r="S2443" s="31">
        <f>S2444</f>
        <v>0</v>
      </c>
      <c r="T2443" s="31">
        <f>T2444</f>
        <v>0</v>
      </c>
      <c r="U2443" s="31">
        <f>U2444</f>
        <v>0</v>
      </c>
      <c r="V2443" s="31">
        <f>V2444</f>
        <v>0</v>
      </c>
      <c r="W2443" s="31">
        <f>W2444</f>
        <v>0</v>
      </c>
      <c r="X2443" s="31">
        <f>X2444</f>
        <v>0</v>
      </c>
      <c r="Y2443" s="31">
        <f>Y2444</f>
        <v>0</v>
      </c>
      <c r="Z2443" s="31">
        <f>Z2444</f>
        <v>0</v>
      </c>
      <c r="AA2443" s="31">
        <f>AA2444</f>
        <v>0</v>
      </c>
      <c r="AB2443" s="31">
        <f>AB2444</f>
        <v>0</v>
      </c>
      <c r="AC2443" s="31">
        <f t="shared" si="5521"/>
        <v>80333.399999999994</v>
      </c>
      <c r="AD2443" s="31">
        <f t="shared" si="5522"/>
        <v>85333.399999999994</v>
      </c>
      <c r="AE2443" s="31">
        <f t="shared" si="5523"/>
        <v>90333.399999999994</v>
      </c>
      <c r="AF2443" s="31">
        <f>AF2444</f>
        <v>0</v>
      </c>
      <c r="AG2443" s="31">
        <f t="shared" si="5524"/>
        <v>80333.399999999994</v>
      </c>
      <c r="AH2443" s="31">
        <f t="shared" si="5525"/>
        <v>85333.399999999994</v>
      </c>
      <c r="AI2443" s="31">
        <f t="shared" si="5526"/>
        <v>90333.399999999994</v>
      </c>
      <c r="AJ2443" s="31">
        <f>AJ2444</f>
        <v>0</v>
      </c>
      <c r="AK2443" s="31">
        <f>AK2444</f>
        <v>-2600</v>
      </c>
      <c r="AL2443" s="31">
        <f>AL2444</f>
        <v>-1699.537</v>
      </c>
      <c r="AM2443" s="31">
        <f>AM2444</f>
        <v>0</v>
      </c>
      <c r="AN2443" s="31">
        <f>AN2444</f>
        <v>0</v>
      </c>
      <c r="AO2443" s="31">
        <f>AO2444</f>
        <v>0</v>
      </c>
      <c r="AP2443" s="31">
        <f>AP2444</f>
        <v>0</v>
      </c>
      <c r="AQ2443" s="31">
        <f>AQ2444</f>
        <v>0</v>
      </c>
      <c r="AR2443" s="31">
        <f>AR2444</f>
        <v>0</v>
      </c>
      <c r="AS2443" s="31">
        <f t="shared" si="5518"/>
        <v>76033.862999999998</v>
      </c>
      <c r="AT2443" s="31">
        <f t="shared" si="5519"/>
        <v>85333.399999999994</v>
      </c>
      <c r="AU2443" s="31">
        <f t="shared" si="5520"/>
        <v>90333.399999999994</v>
      </c>
      <c r="AV2443" s="31">
        <f>AV2444</f>
        <v>0</v>
      </c>
      <c r="AW2443" s="32"/>
      <c r="AX2443" s="32"/>
      <c r="AY2443" s="1"/>
      <c r="AZ2443" s="1"/>
      <c r="BA2443" s="1"/>
      <c r="BB2443" s="1"/>
      <c r="BC2443" s="1"/>
      <c r="BD2443" s="1"/>
      <c r="BE2443" s="1"/>
    </row>
    <row r="2444" ht="47.25">
      <c r="A2444" s="29" t="s">
        <v>1016</v>
      </c>
      <c r="B2444" s="29" t="s">
        <v>27</v>
      </c>
      <c r="C2444" s="29" t="s">
        <v>29</v>
      </c>
      <c r="D2444" s="29" t="s">
        <v>441</v>
      </c>
      <c r="E2444" s="36"/>
      <c r="F2444" s="30" t="s">
        <v>442</v>
      </c>
      <c r="G2444" s="31">
        <f>G2445+G2447+G2449</f>
        <v>80333.399999999994</v>
      </c>
      <c r="H2444" s="31">
        <f>H2445+H2447+H2449</f>
        <v>85333.399999999994</v>
      </c>
      <c r="I2444" s="31">
        <f>I2445+I2447+I2449</f>
        <v>90333.399999999994</v>
      </c>
      <c r="J2444" s="31">
        <f>J2445+J2447+J2449</f>
        <v>0</v>
      </c>
      <c r="K2444" s="31">
        <f>K2445+K2447+K2449</f>
        <v>0</v>
      </c>
      <c r="L2444" s="31">
        <f>L2445+L2447+L2449</f>
        <v>0</v>
      </c>
      <c r="M2444" s="31">
        <f t="shared" si="5587"/>
        <v>80333.399999999994</v>
      </c>
      <c r="N2444" s="31">
        <f t="shared" si="5588"/>
        <v>85333.399999999994</v>
      </c>
      <c r="O2444" s="31">
        <f t="shared" si="5589"/>
        <v>90333.399999999994</v>
      </c>
      <c r="P2444" s="31">
        <f>P2445+P2447+P2449</f>
        <v>0</v>
      </c>
      <c r="Q2444" s="31">
        <f>Q2445+Q2447+Q2449</f>
        <v>0</v>
      </c>
      <c r="R2444" s="31">
        <f>R2445+R2447+R2449</f>
        <v>0</v>
      </c>
      <c r="S2444" s="31">
        <f>S2445+S2447+S2449</f>
        <v>0</v>
      </c>
      <c r="T2444" s="31">
        <f>T2445+T2447+T2449</f>
        <v>0</v>
      </c>
      <c r="U2444" s="31">
        <f>U2445+U2447+U2449</f>
        <v>0</v>
      </c>
      <c r="V2444" s="31">
        <f>V2445+V2447+V2449</f>
        <v>0</v>
      </c>
      <c r="W2444" s="31">
        <f>W2445+W2447+W2449</f>
        <v>0</v>
      </c>
      <c r="X2444" s="31">
        <f>X2445+X2447+X2449</f>
        <v>0</v>
      </c>
      <c r="Y2444" s="31">
        <f>Y2445+Y2447+Y2449</f>
        <v>0</v>
      </c>
      <c r="Z2444" s="31">
        <f>Z2445+Z2447+Z2449</f>
        <v>0</v>
      </c>
      <c r="AA2444" s="31">
        <f>AA2445+AA2447+AA2449</f>
        <v>0</v>
      </c>
      <c r="AB2444" s="31">
        <f>AB2445+AB2447+AB2449</f>
        <v>0</v>
      </c>
      <c r="AC2444" s="31">
        <f t="shared" si="5521"/>
        <v>80333.399999999994</v>
      </c>
      <c r="AD2444" s="31">
        <f t="shared" si="5522"/>
        <v>85333.399999999994</v>
      </c>
      <c r="AE2444" s="31">
        <f t="shared" si="5523"/>
        <v>90333.399999999994</v>
      </c>
      <c r="AF2444" s="31">
        <f>AF2445+AF2447+AF2449</f>
        <v>0</v>
      </c>
      <c r="AG2444" s="31">
        <f t="shared" si="5524"/>
        <v>80333.399999999994</v>
      </c>
      <c r="AH2444" s="31">
        <f t="shared" si="5525"/>
        <v>85333.399999999994</v>
      </c>
      <c r="AI2444" s="31">
        <f t="shared" si="5526"/>
        <v>90333.399999999994</v>
      </c>
      <c r="AJ2444" s="31">
        <f>AJ2445+AJ2447+AJ2449</f>
        <v>0</v>
      </c>
      <c r="AK2444" s="31">
        <f>AK2445+AK2447+AK2449</f>
        <v>-2600</v>
      </c>
      <c r="AL2444" s="31">
        <f>AL2445+AL2447+AL2449</f>
        <v>-1699.537</v>
      </c>
      <c r="AM2444" s="31">
        <f>AM2445+AM2447+AM2449</f>
        <v>0</v>
      </c>
      <c r="AN2444" s="31">
        <f>AN2445+AN2447+AN2449</f>
        <v>0</v>
      </c>
      <c r="AO2444" s="31">
        <f>AO2445+AO2447+AO2449</f>
        <v>0</v>
      </c>
      <c r="AP2444" s="31">
        <f>AP2445+AP2447+AP2449</f>
        <v>0</v>
      </c>
      <c r="AQ2444" s="31">
        <f>AQ2445+AQ2447+AQ2449</f>
        <v>0</v>
      </c>
      <c r="AR2444" s="31">
        <f>AR2445+AR2447+AR2449</f>
        <v>0</v>
      </c>
      <c r="AS2444" s="31">
        <f t="shared" si="5518"/>
        <v>76033.862999999998</v>
      </c>
      <c r="AT2444" s="31">
        <f t="shared" si="5519"/>
        <v>85333.399999999994</v>
      </c>
      <c r="AU2444" s="31">
        <f t="shared" si="5520"/>
        <v>90333.399999999994</v>
      </c>
      <c r="AV2444" s="31">
        <f>AV2445+AV2447+AV2449</f>
        <v>0</v>
      </c>
      <c r="AW2444" s="32"/>
      <c r="AX2444" s="32"/>
      <c r="AY2444" s="1"/>
      <c r="AZ2444" s="1"/>
      <c r="BA2444" s="1"/>
      <c r="BB2444" s="1"/>
      <c r="BC2444" s="1"/>
      <c r="BD2444" s="1"/>
      <c r="BE2444" s="1"/>
    </row>
    <row r="2445" ht="47.25">
      <c r="A2445" s="29" t="s">
        <v>1016</v>
      </c>
      <c r="B2445" s="29" t="s">
        <v>27</v>
      </c>
      <c r="C2445" s="29" t="s">
        <v>29</v>
      </c>
      <c r="D2445" s="29" t="s">
        <v>1025</v>
      </c>
      <c r="E2445" s="36"/>
      <c r="F2445" s="30" t="s">
        <v>1026</v>
      </c>
      <c r="G2445" s="31">
        <f>G2446</f>
        <v>333.39999999999998</v>
      </c>
      <c r="H2445" s="31">
        <f>H2446</f>
        <v>333.39999999999998</v>
      </c>
      <c r="I2445" s="31">
        <f>I2446</f>
        <v>333.39999999999998</v>
      </c>
      <c r="J2445" s="31">
        <f>J2446</f>
        <v>0</v>
      </c>
      <c r="K2445" s="31">
        <f>K2446</f>
        <v>0</v>
      </c>
      <c r="L2445" s="31">
        <f>L2446</f>
        <v>0</v>
      </c>
      <c r="M2445" s="31">
        <f t="shared" si="5587"/>
        <v>333.39999999999998</v>
      </c>
      <c r="N2445" s="31">
        <f t="shared" si="5588"/>
        <v>333.39999999999998</v>
      </c>
      <c r="O2445" s="31">
        <f t="shared" si="5589"/>
        <v>333.39999999999998</v>
      </c>
      <c r="P2445" s="31">
        <f>P2446</f>
        <v>0</v>
      </c>
      <c r="Q2445" s="31">
        <f>Q2446</f>
        <v>0</v>
      </c>
      <c r="R2445" s="31">
        <f>R2446</f>
        <v>0</v>
      </c>
      <c r="S2445" s="31">
        <f>S2446</f>
        <v>0</v>
      </c>
      <c r="T2445" s="31">
        <f>T2446</f>
        <v>0</v>
      </c>
      <c r="U2445" s="31">
        <f>U2446</f>
        <v>0</v>
      </c>
      <c r="V2445" s="31">
        <f>V2446</f>
        <v>0</v>
      </c>
      <c r="W2445" s="31">
        <f>W2446</f>
        <v>0</v>
      </c>
      <c r="X2445" s="31">
        <f>X2446</f>
        <v>0</v>
      </c>
      <c r="Y2445" s="31">
        <f>Y2446</f>
        <v>0</v>
      </c>
      <c r="Z2445" s="31">
        <f>Z2446</f>
        <v>0</v>
      </c>
      <c r="AA2445" s="31">
        <f>AA2446</f>
        <v>0</v>
      </c>
      <c r="AB2445" s="31">
        <f>AB2446</f>
        <v>0</v>
      </c>
      <c r="AC2445" s="31">
        <f t="shared" si="5521"/>
        <v>333.39999999999998</v>
      </c>
      <c r="AD2445" s="31">
        <f t="shared" si="5522"/>
        <v>333.39999999999998</v>
      </c>
      <c r="AE2445" s="31">
        <f t="shared" si="5523"/>
        <v>333.39999999999998</v>
      </c>
      <c r="AF2445" s="31">
        <f>AF2446</f>
        <v>0</v>
      </c>
      <c r="AG2445" s="31">
        <f t="shared" si="5524"/>
        <v>333.39999999999998</v>
      </c>
      <c r="AH2445" s="31">
        <f t="shared" si="5525"/>
        <v>333.39999999999998</v>
      </c>
      <c r="AI2445" s="31">
        <f t="shared" si="5526"/>
        <v>333.39999999999998</v>
      </c>
      <c r="AJ2445" s="31">
        <f>AJ2446</f>
        <v>0</v>
      </c>
      <c r="AK2445" s="31">
        <f>AK2446</f>
        <v>0</v>
      </c>
      <c r="AL2445" s="31">
        <f>AL2446</f>
        <v>0</v>
      </c>
      <c r="AM2445" s="31">
        <f>AM2446</f>
        <v>0</v>
      </c>
      <c r="AN2445" s="31">
        <f>AN2446</f>
        <v>0</v>
      </c>
      <c r="AO2445" s="31">
        <f>AO2446</f>
        <v>0</v>
      </c>
      <c r="AP2445" s="31">
        <f>AP2446</f>
        <v>0</v>
      </c>
      <c r="AQ2445" s="31">
        <f>AQ2446</f>
        <v>0</v>
      </c>
      <c r="AR2445" s="31">
        <f>AR2446</f>
        <v>0</v>
      </c>
      <c r="AS2445" s="31">
        <f t="shared" si="5518"/>
        <v>333.39999999999998</v>
      </c>
      <c r="AT2445" s="31">
        <f t="shared" si="5519"/>
        <v>333.39999999999998</v>
      </c>
      <c r="AU2445" s="31">
        <f t="shared" si="5520"/>
        <v>333.39999999999998</v>
      </c>
      <c r="AV2445" s="31">
        <f>AV2446</f>
        <v>0</v>
      </c>
      <c r="AW2445" s="32"/>
      <c r="AX2445" s="32"/>
      <c r="AY2445" s="1"/>
      <c r="AZ2445" s="1"/>
      <c r="BA2445" s="1"/>
      <c r="BB2445" s="1"/>
      <c r="BC2445" s="1"/>
      <c r="BD2445" s="1"/>
      <c r="BE2445" s="1"/>
    </row>
    <row r="2446">
      <c r="A2446" s="29" t="s">
        <v>1016</v>
      </c>
      <c r="B2446" s="29" t="s">
        <v>27</v>
      </c>
      <c r="C2446" s="29" t="s">
        <v>29</v>
      </c>
      <c r="D2446" s="29" t="s">
        <v>1025</v>
      </c>
      <c r="E2446" s="29" t="s">
        <v>41</v>
      </c>
      <c r="F2446" s="30" t="s">
        <v>42</v>
      </c>
      <c r="G2446" s="31">
        <v>333.39999999999998</v>
      </c>
      <c r="H2446" s="31">
        <v>333.39999999999998</v>
      </c>
      <c r="I2446" s="31">
        <v>333.39999999999998</v>
      </c>
      <c r="J2446" s="31"/>
      <c r="K2446" s="31"/>
      <c r="L2446" s="31"/>
      <c r="M2446" s="31">
        <f t="shared" si="5587"/>
        <v>333.39999999999998</v>
      </c>
      <c r="N2446" s="31">
        <f t="shared" si="5588"/>
        <v>333.39999999999998</v>
      </c>
      <c r="O2446" s="31">
        <f t="shared" si="5589"/>
        <v>333.39999999999998</v>
      </c>
      <c r="P2446" s="31"/>
      <c r="Q2446" s="31"/>
      <c r="R2446" s="31"/>
      <c r="S2446" s="31"/>
      <c r="T2446" s="31"/>
      <c r="U2446" s="31"/>
      <c r="V2446" s="31"/>
      <c r="W2446" s="31"/>
      <c r="X2446" s="31"/>
      <c r="Y2446" s="31"/>
      <c r="Z2446" s="31"/>
      <c r="AA2446" s="31"/>
      <c r="AB2446" s="31"/>
      <c r="AC2446" s="31">
        <f t="shared" si="5521"/>
        <v>333.39999999999998</v>
      </c>
      <c r="AD2446" s="31">
        <f t="shared" si="5522"/>
        <v>333.39999999999998</v>
      </c>
      <c r="AE2446" s="31">
        <f t="shared" si="5523"/>
        <v>333.39999999999998</v>
      </c>
      <c r="AF2446" s="31"/>
      <c r="AG2446" s="31">
        <f t="shared" si="5524"/>
        <v>333.39999999999998</v>
      </c>
      <c r="AH2446" s="31">
        <f t="shared" si="5525"/>
        <v>333.39999999999998</v>
      </c>
      <c r="AI2446" s="31">
        <f t="shared" si="5526"/>
        <v>333.39999999999998</v>
      </c>
      <c r="AJ2446" s="31"/>
      <c r="AK2446" s="31"/>
      <c r="AL2446" s="31"/>
      <c r="AM2446" s="31"/>
      <c r="AN2446" s="31"/>
      <c r="AO2446" s="31"/>
      <c r="AP2446" s="31"/>
      <c r="AQ2446" s="31"/>
      <c r="AR2446" s="31"/>
      <c r="AS2446" s="31">
        <f t="shared" si="5518"/>
        <v>333.39999999999998</v>
      </c>
      <c r="AT2446" s="31">
        <f t="shared" si="5519"/>
        <v>333.39999999999998</v>
      </c>
      <c r="AU2446" s="31">
        <f t="shared" si="5520"/>
        <v>333.39999999999998</v>
      </c>
      <c r="AV2446" s="31"/>
      <c r="AW2446" s="32"/>
      <c r="AX2446" s="32"/>
      <c r="AY2446" s="1"/>
      <c r="AZ2446" s="1"/>
      <c r="BA2446" s="1"/>
      <c r="BB2446" s="1"/>
      <c r="BC2446" s="1"/>
      <c r="BD2446" s="1"/>
      <c r="BE2446" s="1"/>
    </row>
    <row r="2447" ht="31.5">
      <c r="A2447" s="29" t="s">
        <v>1016</v>
      </c>
      <c r="B2447" s="29" t="s">
        <v>27</v>
      </c>
      <c r="C2447" s="29" t="s">
        <v>29</v>
      </c>
      <c r="D2447" s="29" t="s">
        <v>749</v>
      </c>
      <c r="E2447" s="36"/>
      <c r="F2447" s="30" t="s">
        <v>750</v>
      </c>
      <c r="G2447" s="31">
        <f>G2448</f>
        <v>50000</v>
      </c>
      <c r="H2447" s="31">
        <f>H2448</f>
        <v>55000</v>
      </c>
      <c r="I2447" s="31">
        <f>I2448</f>
        <v>60000</v>
      </c>
      <c r="J2447" s="31">
        <f>J2448</f>
        <v>0</v>
      </c>
      <c r="K2447" s="31">
        <f>K2448</f>
        <v>0</v>
      </c>
      <c r="L2447" s="31">
        <f>L2448</f>
        <v>0</v>
      </c>
      <c r="M2447" s="31">
        <f t="shared" si="5587"/>
        <v>50000</v>
      </c>
      <c r="N2447" s="31">
        <f t="shared" si="5588"/>
        <v>55000</v>
      </c>
      <c r="O2447" s="31">
        <f t="shared" si="5589"/>
        <v>60000</v>
      </c>
      <c r="P2447" s="31">
        <f>P2448</f>
        <v>0</v>
      </c>
      <c r="Q2447" s="31">
        <f>Q2448</f>
        <v>0</v>
      </c>
      <c r="R2447" s="31">
        <f>R2448</f>
        <v>0</v>
      </c>
      <c r="S2447" s="31">
        <f>S2448</f>
        <v>0</v>
      </c>
      <c r="T2447" s="31">
        <f>T2448</f>
        <v>0</v>
      </c>
      <c r="U2447" s="31">
        <f>U2448</f>
        <v>0</v>
      </c>
      <c r="V2447" s="31">
        <f>V2448</f>
        <v>0</v>
      </c>
      <c r="W2447" s="31">
        <f>W2448</f>
        <v>0</v>
      </c>
      <c r="X2447" s="31">
        <f>X2448</f>
        <v>0</v>
      </c>
      <c r="Y2447" s="31">
        <f>Y2448</f>
        <v>0</v>
      </c>
      <c r="Z2447" s="31">
        <f>Z2448</f>
        <v>0</v>
      </c>
      <c r="AA2447" s="31">
        <f>AA2448</f>
        <v>0</v>
      </c>
      <c r="AB2447" s="31">
        <f>AB2448</f>
        <v>0</v>
      </c>
      <c r="AC2447" s="31">
        <f t="shared" si="5521"/>
        <v>50000</v>
      </c>
      <c r="AD2447" s="31">
        <f t="shared" si="5522"/>
        <v>55000</v>
      </c>
      <c r="AE2447" s="31">
        <f t="shared" si="5523"/>
        <v>60000</v>
      </c>
      <c r="AF2447" s="31">
        <f>AF2448</f>
        <v>0</v>
      </c>
      <c r="AG2447" s="31">
        <f t="shared" si="5524"/>
        <v>50000</v>
      </c>
      <c r="AH2447" s="31">
        <f t="shared" si="5525"/>
        <v>55000</v>
      </c>
      <c r="AI2447" s="31">
        <f t="shared" si="5526"/>
        <v>60000</v>
      </c>
      <c r="AJ2447" s="31">
        <f>AJ2448</f>
        <v>0</v>
      </c>
      <c r="AK2447" s="31">
        <f>AK2448</f>
        <v>-2600</v>
      </c>
      <c r="AL2447" s="31">
        <f>AL2448</f>
        <v>-1699.537</v>
      </c>
      <c r="AM2447" s="31">
        <f>AM2448</f>
        <v>0</v>
      </c>
      <c r="AN2447" s="31">
        <f>AN2448</f>
        <v>0</v>
      </c>
      <c r="AO2447" s="31">
        <f>AO2448</f>
        <v>0</v>
      </c>
      <c r="AP2447" s="31">
        <f>AP2448</f>
        <v>0</v>
      </c>
      <c r="AQ2447" s="31">
        <f>AQ2448</f>
        <v>0</v>
      </c>
      <c r="AR2447" s="31">
        <f>AR2448</f>
        <v>0</v>
      </c>
      <c r="AS2447" s="31">
        <f t="shared" si="5518"/>
        <v>45700.463000000003</v>
      </c>
      <c r="AT2447" s="31">
        <f t="shared" si="5519"/>
        <v>55000</v>
      </c>
      <c r="AU2447" s="31">
        <f t="shared" si="5520"/>
        <v>60000</v>
      </c>
      <c r="AV2447" s="31">
        <f>AV2448</f>
        <v>0</v>
      </c>
      <c r="AW2447" s="32"/>
      <c r="AX2447" s="32"/>
      <c r="AY2447" s="1"/>
      <c r="AZ2447" s="1"/>
      <c r="BA2447" s="1"/>
      <c r="BB2447" s="1"/>
      <c r="BC2447" s="1"/>
      <c r="BD2447" s="1"/>
      <c r="BE2447" s="1"/>
    </row>
    <row r="2448">
      <c r="A2448" s="29" t="s">
        <v>1016</v>
      </c>
      <c r="B2448" s="29" t="s">
        <v>27</v>
      </c>
      <c r="C2448" s="29" t="s">
        <v>29</v>
      </c>
      <c r="D2448" s="29" t="s">
        <v>749</v>
      </c>
      <c r="E2448" s="29" t="s">
        <v>41</v>
      </c>
      <c r="F2448" s="30" t="s">
        <v>42</v>
      </c>
      <c r="G2448" s="31">
        <v>50000</v>
      </c>
      <c r="H2448" s="31">
        <v>55000</v>
      </c>
      <c r="I2448" s="31">
        <v>60000</v>
      </c>
      <c r="J2448" s="31"/>
      <c r="K2448" s="31"/>
      <c r="L2448" s="31"/>
      <c r="M2448" s="31">
        <f t="shared" si="5587"/>
        <v>50000</v>
      </c>
      <c r="N2448" s="31">
        <f t="shared" si="5588"/>
        <v>55000</v>
      </c>
      <c r="O2448" s="31">
        <f t="shared" si="5589"/>
        <v>60000</v>
      </c>
      <c r="P2448" s="31"/>
      <c r="Q2448" s="31"/>
      <c r="R2448" s="31"/>
      <c r="S2448" s="31"/>
      <c r="T2448" s="31"/>
      <c r="U2448" s="31"/>
      <c r="V2448" s="31"/>
      <c r="W2448" s="31"/>
      <c r="X2448" s="31"/>
      <c r="Y2448" s="31"/>
      <c r="Z2448" s="31"/>
      <c r="AA2448" s="31"/>
      <c r="AB2448" s="31"/>
      <c r="AC2448" s="31">
        <f t="shared" si="5521"/>
        <v>50000</v>
      </c>
      <c r="AD2448" s="31">
        <f t="shared" si="5522"/>
        <v>55000</v>
      </c>
      <c r="AE2448" s="31">
        <f t="shared" si="5523"/>
        <v>60000</v>
      </c>
      <c r="AF2448" s="31"/>
      <c r="AG2448" s="31">
        <f t="shared" si="5524"/>
        <v>50000</v>
      </c>
      <c r="AH2448" s="31">
        <f t="shared" si="5525"/>
        <v>55000</v>
      </c>
      <c r="AI2448" s="31">
        <f t="shared" si="5526"/>
        <v>60000</v>
      </c>
      <c r="AJ2448" s="31"/>
      <c r="AK2448" s="31">
        <v>-2600</v>
      </c>
      <c r="AL2448" s="31">
        <v>-1699.537</v>
      </c>
      <c r="AM2448" s="31"/>
      <c r="AN2448" s="31"/>
      <c r="AO2448" s="31"/>
      <c r="AP2448" s="31"/>
      <c r="AQ2448" s="31"/>
      <c r="AR2448" s="31"/>
      <c r="AS2448" s="31">
        <f t="shared" si="5518"/>
        <v>45700.463000000003</v>
      </c>
      <c r="AT2448" s="31">
        <f t="shared" si="5519"/>
        <v>55000</v>
      </c>
      <c r="AU2448" s="31">
        <f t="shared" si="5520"/>
        <v>60000</v>
      </c>
      <c r="AV2448" s="31"/>
      <c r="AW2448" s="32"/>
      <c r="AX2448" s="32"/>
      <c r="AY2448" s="1"/>
      <c r="AZ2448" s="1"/>
      <c r="BA2448" s="1"/>
      <c r="BB2448" s="1"/>
      <c r="BC2448" s="1"/>
      <c r="BD2448" s="1"/>
      <c r="BE2448" s="1"/>
    </row>
    <row r="2449" ht="63">
      <c r="A2449" s="29" t="s">
        <v>1016</v>
      </c>
      <c r="B2449" s="29" t="s">
        <v>27</v>
      </c>
      <c r="C2449" s="29" t="s">
        <v>29</v>
      </c>
      <c r="D2449" s="29" t="s">
        <v>443</v>
      </c>
      <c r="E2449" s="36"/>
      <c r="F2449" s="30" t="s">
        <v>444</v>
      </c>
      <c r="G2449" s="31">
        <f>G2450</f>
        <v>30000</v>
      </c>
      <c r="H2449" s="31">
        <f>H2450</f>
        <v>30000</v>
      </c>
      <c r="I2449" s="31">
        <f>I2450</f>
        <v>30000</v>
      </c>
      <c r="J2449" s="31">
        <f>J2450</f>
        <v>0</v>
      </c>
      <c r="K2449" s="31">
        <f>K2450</f>
        <v>0</v>
      </c>
      <c r="L2449" s="31">
        <f>L2450</f>
        <v>0</v>
      </c>
      <c r="M2449" s="31">
        <f t="shared" si="5587"/>
        <v>30000</v>
      </c>
      <c r="N2449" s="31">
        <f t="shared" si="5588"/>
        <v>30000</v>
      </c>
      <c r="O2449" s="31">
        <f t="shared" si="5589"/>
        <v>30000</v>
      </c>
      <c r="P2449" s="31">
        <f>P2450</f>
        <v>0</v>
      </c>
      <c r="Q2449" s="31">
        <f>Q2450</f>
        <v>0</v>
      </c>
      <c r="R2449" s="31">
        <f>R2450</f>
        <v>0</v>
      </c>
      <c r="S2449" s="31">
        <f>S2450</f>
        <v>0</v>
      </c>
      <c r="T2449" s="31">
        <f>T2450</f>
        <v>0</v>
      </c>
      <c r="U2449" s="31">
        <f>U2450</f>
        <v>0</v>
      </c>
      <c r="V2449" s="31">
        <f>V2450</f>
        <v>0</v>
      </c>
      <c r="W2449" s="31">
        <f>W2450</f>
        <v>0</v>
      </c>
      <c r="X2449" s="31">
        <f>X2450</f>
        <v>0</v>
      </c>
      <c r="Y2449" s="31">
        <f>Y2450</f>
        <v>0</v>
      </c>
      <c r="Z2449" s="31">
        <f>Z2450</f>
        <v>0</v>
      </c>
      <c r="AA2449" s="31">
        <f>AA2450</f>
        <v>0</v>
      </c>
      <c r="AB2449" s="31">
        <f>AB2450</f>
        <v>0</v>
      </c>
      <c r="AC2449" s="31">
        <f t="shared" si="5521"/>
        <v>30000</v>
      </c>
      <c r="AD2449" s="31">
        <f t="shared" si="5522"/>
        <v>30000</v>
      </c>
      <c r="AE2449" s="31">
        <f t="shared" si="5523"/>
        <v>30000</v>
      </c>
      <c r="AF2449" s="31">
        <f>AF2450</f>
        <v>0</v>
      </c>
      <c r="AG2449" s="31">
        <f t="shared" si="5524"/>
        <v>30000</v>
      </c>
      <c r="AH2449" s="31">
        <f t="shared" si="5525"/>
        <v>30000</v>
      </c>
      <c r="AI2449" s="31">
        <f t="shared" si="5526"/>
        <v>30000</v>
      </c>
      <c r="AJ2449" s="31">
        <f>AJ2450</f>
        <v>0</v>
      </c>
      <c r="AK2449" s="31">
        <f>AK2450</f>
        <v>0</v>
      </c>
      <c r="AL2449" s="31">
        <f>AL2450</f>
        <v>0</v>
      </c>
      <c r="AM2449" s="31">
        <f>AM2450</f>
        <v>0</v>
      </c>
      <c r="AN2449" s="31">
        <f>AN2450</f>
        <v>0</v>
      </c>
      <c r="AO2449" s="31">
        <f>AO2450</f>
        <v>0</v>
      </c>
      <c r="AP2449" s="31">
        <f>AP2450</f>
        <v>0</v>
      </c>
      <c r="AQ2449" s="31">
        <f>AQ2450</f>
        <v>0</v>
      </c>
      <c r="AR2449" s="31">
        <f>AR2450</f>
        <v>0</v>
      </c>
      <c r="AS2449" s="31">
        <f t="shared" si="5518"/>
        <v>30000</v>
      </c>
      <c r="AT2449" s="31">
        <f t="shared" si="5519"/>
        <v>30000</v>
      </c>
      <c r="AU2449" s="31">
        <f t="shared" si="5520"/>
        <v>30000</v>
      </c>
      <c r="AV2449" s="31">
        <f>AV2450</f>
        <v>0</v>
      </c>
      <c r="AW2449" s="32"/>
      <c r="AX2449" s="32"/>
      <c r="AY2449" s="1"/>
      <c r="AZ2449" s="1"/>
      <c r="BA2449" s="1"/>
      <c r="BB2449" s="1"/>
      <c r="BC2449" s="1"/>
      <c r="BD2449" s="1"/>
      <c r="BE2449" s="1"/>
    </row>
    <row r="2450" ht="31.5">
      <c r="A2450" s="29" t="s">
        <v>1016</v>
      </c>
      <c r="B2450" s="29" t="s">
        <v>27</v>
      </c>
      <c r="C2450" s="29" t="s">
        <v>29</v>
      </c>
      <c r="D2450" s="29" t="s">
        <v>443</v>
      </c>
      <c r="E2450" s="29" t="s">
        <v>129</v>
      </c>
      <c r="F2450" s="30" t="s">
        <v>130</v>
      </c>
      <c r="G2450" s="31">
        <v>30000</v>
      </c>
      <c r="H2450" s="31">
        <v>30000</v>
      </c>
      <c r="I2450" s="31">
        <v>30000</v>
      </c>
      <c r="J2450" s="31"/>
      <c r="K2450" s="31"/>
      <c r="L2450" s="31"/>
      <c r="M2450" s="31">
        <f t="shared" si="5587"/>
        <v>30000</v>
      </c>
      <c r="N2450" s="31">
        <f t="shared" si="5588"/>
        <v>30000</v>
      </c>
      <c r="O2450" s="31">
        <f t="shared" si="5589"/>
        <v>30000</v>
      </c>
      <c r="P2450" s="31"/>
      <c r="Q2450" s="31"/>
      <c r="R2450" s="31"/>
      <c r="S2450" s="31"/>
      <c r="T2450" s="31"/>
      <c r="U2450" s="31"/>
      <c r="V2450" s="31"/>
      <c r="W2450" s="31"/>
      <c r="X2450" s="31"/>
      <c r="Y2450" s="31"/>
      <c r="Z2450" s="31"/>
      <c r="AA2450" s="31"/>
      <c r="AB2450" s="31"/>
      <c r="AC2450" s="31">
        <f t="shared" si="5521"/>
        <v>30000</v>
      </c>
      <c r="AD2450" s="31">
        <f t="shared" si="5522"/>
        <v>30000</v>
      </c>
      <c r="AE2450" s="31">
        <f t="shared" si="5523"/>
        <v>30000</v>
      </c>
      <c r="AF2450" s="31"/>
      <c r="AG2450" s="31">
        <f t="shared" si="5524"/>
        <v>30000</v>
      </c>
      <c r="AH2450" s="31">
        <f t="shared" si="5525"/>
        <v>30000</v>
      </c>
      <c r="AI2450" s="31">
        <f t="shared" si="5526"/>
        <v>30000</v>
      </c>
      <c r="AJ2450" s="31"/>
      <c r="AK2450" s="31"/>
      <c r="AL2450" s="31"/>
      <c r="AM2450" s="31"/>
      <c r="AN2450" s="31"/>
      <c r="AO2450" s="31"/>
      <c r="AP2450" s="31"/>
      <c r="AQ2450" s="31"/>
      <c r="AR2450" s="31"/>
      <c r="AS2450" s="31">
        <f t="shared" si="5518"/>
        <v>30000</v>
      </c>
      <c r="AT2450" s="31">
        <f t="shared" si="5519"/>
        <v>30000</v>
      </c>
      <c r="AU2450" s="31">
        <f t="shared" si="5520"/>
        <v>30000</v>
      </c>
      <c r="AV2450" s="31"/>
      <c r="AW2450" s="32"/>
      <c r="AX2450" s="32"/>
      <c r="AY2450" s="1"/>
      <c r="AZ2450" s="1"/>
      <c r="BA2450" s="1"/>
      <c r="BB2450" s="1"/>
      <c r="BC2450" s="1"/>
      <c r="BD2450" s="1"/>
      <c r="BE2450" s="1"/>
    </row>
    <row r="2451" hidden="1">
      <c r="A2451" s="29" t="s">
        <v>1016</v>
      </c>
      <c r="B2451" s="29" t="s">
        <v>27</v>
      </c>
      <c r="C2451" s="29" t="s">
        <v>29</v>
      </c>
      <c r="D2451" s="29" t="s">
        <v>224</v>
      </c>
      <c r="E2451" s="36"/>
      <c r="F2451" s="30" t="s">
        <v>34</v>
      </c>
      <c r="G2451" s="31">
        <f>G2452</f>
        <v>19950.200000000001</v>
      </c>
      <c r="H2451" s="31">
        <f>H2452</f>
        <v>20214.700000000001</v>
      </c>
      <c r="I2451" s="31">
        <f>I2452</f>
        <v>24311.400000000001</v>
      </c>
      <c r="J2451" s="31">
        <f>J2452</f>
        <v>0</v>
      </c>
      <c r="K2451" s="31">
        <f>K2452</f>
        <v>0</v>
      </c>
      <c r="L2451" s="31">
        <f>L2452</f>
        <v>0</v>
      </c>
      <c r="M2451" s="31">
        <f t="shared" si="5587"/>
        <v>19950.200000000001</v>
      </c>
      <c r="N2451" s="31">
        <f t="shared" si="5588"/>
        <v>20214.700000000001</v>
      </c>
      <c r="O2451" s="31">
        <f t="shared" si="5589"/>
        <v>24311.400000000001</v>
      </c>
      <c r="P2451" s="31">
        <f>P2452</f>
        <v>0</v>
      </c>
      <c r="Q2451" s="31">
        <f>Q2452</f>
        <v>0</v>
      </c>
      <c r="R2451" s="31">
        <f>R2452</f>
        <v>0</v>
      </c>
      <c r="S2451" s="31">
        <f>S2452</f>
        <v>0</v>
      </c>
      <c r="T2451" s="31">
        <f>T2452</f>
        <v>0</v>
      </c>
      <c r="U2451" s="31">
        <f>U2452</f>
        <v>0</v>
      </c>
      <c r="V2451" s="31">
        <f>V2452</f>
        <v>0</v>
      </c>
      <c r="W2451" s="31">
        <f>W2452</f>
        <v>0</v>
      </c>
      <c r="X2451" s="31">
        <f>X2452</f>
        <v>0</v>
      </c>
      <c r="Y2451" s="31">
        <f>Y2452</f>
        <v>0</v>
      </c>
      <c r="Z2451" s="31">
        <f>Z2452</f>
        <v>0</v>
      </c>
      <c r="AA2451" s="31">
        <f>AA2452</f>
        <v>0</v>
      </c>
      <c r="AB2451" s="31">
        <f>AB2452</f>
        <v>0</v>
      </c>
      <c r="AC2451" s="31">
        <f t="shared" si="5521"/>
        <v>19950.200000000001</v>
      </c>
      <c r="AD2451" s="31">
        <f t="shared" si="5522"/>
        <v>20214.700000000001</v>
      </c>
      <c r="AE2451" s="31">
        <f t="shared" si="5523"/>
        <v>24311.400000000001</v>
      </c>
      <c r="AF2451" s="31">
        <f>AF2452</f>
        <v>0</v>
      </c>
      <c r="AG2451" s="31">
        <f t="shared" si="5524"/>
        <v>19950.200000000001</v>
      </c>
      <c r="AH2451" s="31">
        <f t="shared" si="5525"/>
        <v>20214.700000000001</v>
      </c>
      <c r="AI2451" s="31">
        <f t="shared" si="5526"/>
        <v>24311.400000000001</v>
      </c>
      <c r="AJ2451" s="31">
        <f>AJ2452</f>
        <v>0</v>
      </c>
      <c r="AK2451" s="31">
        <f>AK2452</f>
        <v>4501.8999999999996</v>
      </c>
      <c r="AL2451" s="31">
        <f>AL2452</f>
        <v>0</v>
      </c>
      <c r="AM2451" s="31">
        <f>AM2452</f>
        <v>0</v>
      </c>
      <c r="AN2451" s="31">
        <f>AN2452</f>
        <v>0</v>
      </c>
      <c r="AO2451" s="31">
        <f>AO2452</f>
        <v>0</v>
      </c>
      <c r="AP2451" s="31">
        <f>AP2452</f>
        <v>0</v>
      </c>
      <c r="AQ2451" s="31">
        <f>AQ2452</f>
        <v>0</v>
      </c>
      <c r="AR2451" s="31">
        <f>AR2452</f>
        <v>0</v>
      </c>
      <c r="AS2451" s="31">
        <f t="shared" si="5518"/>
        <v>24452.099999999999</v>
      </c>
      <c r="AT2451" s="31">
        <f t="shared" si="5519"/>
        <v>20214.700000000001</v>
      </c>
      <c r="AU2451" s="31">
        <f t="shared" si="5520"/>
        <v>24311.400000000001</v>
      </c>
      <c r="AV2451" s="31">
        <f>AV2452</f>
        <v>0</v>
      </c>
      <c r="AW2451" s="32">
        <v>0</v>
      </c>
      <c r="AX2451" s="32"/>
      <c r="AY2451" s="1" t="s">
        <v>152</v>
      </c>
      <c r="AZ2451" s="1"/>
      <c r="BA2451" s="1"/>
      <c r="BB2451" s="1"/>
      <c r="BC2451" s="1"/>
      <c r="BD2451" s="1"/>
      <c r="BE2451" s="1"/>
    </row>
    <row r="2452" ht="47.25">
      <c r="A2452" s="29" t="s">
        <v>1016</v>
      </c>
      <c r="B2452" s="29" t="s">
        <v>27</v>
      </c>
      <c r="C2452" s="29" t="s">
        <v>29</v>
      </c>
      <c r="D2452" s="29" t="s">
        <v>225</v>
      </c>
      <c r="E2452" s="36"/>
      <c r="F2452" s="30" t="s">
        <v>226</v>
      </c>
      <c r="G2452" s="31">
        <f>G2453+G2457+G2455</f>
        <v>19950.200000000001</v>
      </c>
      <c r="H2452" s="31">
        <f>H2453+H2457+H2455</f>
        <v>20214.700000000001</v>
      </c>
      <c r="I2452" s="31">
        <f>I2453+I2457+I2455</f>
        <v>24311.400000000001</v>
      </c>
      <c r="J2452" s="31">
        <f>J2453+J2457+J2455</f>
        <v>0</v>
      </c>
      <c r="K2452" s="31">
        <f>K2453+K2457+K2455</f>
        <v>0</v>
      </c>
      <c r="L2452" s="31">
        <f>L2453+L2457+L2455</f>
        <v>0</v>
      </c>
      <c r="M2452" s="31">
        <f t="shared" si="5587"/>
        <v>19950.200000000001</v>
      </c>
      <c r="N2452" s="31">
        <f t="shared" si="5588"/>
        <v>20214.700000000001</v>
      </c>
      <c r="O2452" s="31">
        <f t="shared" si="5589"/>
        <v>24311.400000000001</v>
      </c>
      <c r="P2452" s="31">
        <f>P2453+P2457+P2455</f>
        <v>0</v>
      </c>
      <c r="Q2452" s="31">
        <f>Q2453+Q2457+Q2455</f>
        <v>0</v>
      </c>
      <c r="R2452" s="31">
        <f>R2453+R2457+R2455</f>
        <v>0</v>
      </c>
      <c r="S2452" s="31">
        <f>S2453+S2457+S2455</f>
        <v>0</v>
      </c>
      <c r="T2452" s="31">
        <f>T2453+T2457+T2455</f>
        <v>0</v>
      </c>
      <c r="U2452" s="31">
        <f>U2453+U2457+U2455</f>
        <v>0</v>
      </c>
      <c r="V2452" s="31">
        <f>V2453+V2457+V2455</f>
        <v>0</v>
      </c>
      <c r="W2452" s="31">
        <f>W2453+W2457+W2455</f>
        <v>0</v>
      </c>
      <c r="X2452" s="31">
        <f>X2453+X2457+X2455</f>
        <v>0</v>
      </c>
      <c r="Y2452" s="31">
        <f>Y2453+Y2457+Y2455</f>
        <v>0</v>
      </c>
      <c r="Z2452" s="31">
        <f>Z2453+Z2457+Z2455</f>
        <v>0</v>
      </c>
      <c r="AA2452" s="31">
        <f>AA2453+AA2457+AA2455</f>
        <v>0</v>
      </c>
      <c r="AB2452" s="31">
        <f>AB2453+AB2457+AB2455</f>
        <v>0</v>
      </c>
      <c r="AC2452" s="31">
        <f t="shared" si="5521"/>
        <v>19950.200000000001</v>
      </c>
      <c r="AD2452" s="31">
        <f t="shared" si="5522"/>
        <v>20214.700000000001</v>
      </c>
      <c r="AE2452" s="31">
        <f t="shared" si="5523"/>
        <v>24311.400000000001</v>
      </c>
      <c r="AF2452" s="31">
        <f>AF2453+AF2457+AF2455</f>
        <v>0</v>
      </c>
      <c r="AG2452" s="31">
        <f t="shared" si="5524"/>
        <v>19950.200000000001</v>
      </c>
      <c r="AH2452" s="31">
        <f t="shared" si="5525"/>
        <v>20214.700000000001</v>
      </c>
      <c r="AI2452" s="31">
        <f t="shared" si="5526"/>
        <v>24311.400000000001</v>
      </c>
      <c r="AJ2452" s="31">
        <f>AJ2453+AJ2457+AJ2455</f>
        <v>0</v>
      </c>
      <c r="AK2452" s="31">
        <f>AK2453+AK2457+AK2455</f>
        <v>4501.8999999999996</v>
      </c>
      <c r="AL2452" s="31">
        <f>AL2453+AL2457+AL2455</f>
        <v>0</v>
      </c>
      <c r="AM2452" s="31">
        <f>AM2453+AM2457+AM2455</f>
        <v>0</v>
      </c>
      <c r="AN2452" s="31">
        <f>AN2453+AN2457+AN2455</f>
        <v>0</v>
      </c>
      <c r="AO2452" s="31">
        <f>AO2453+AO2457+AO2455</f>
        <v>0</v>
      </c>
      <c r="AP2452" s="31">
        <f>AP2453+AP2457+AP2455</f>
        <v>0</v>
      </c>
      <c r="AQ2452" s="31">
        <f>AQ2453+AQ2457+AQ2455</f>
        <v>0</v>
      </c>
      <c r="AR2452" s="31">
        <f>AR2453+AR2457+AR2455</f>
        <v>0</v>
      </c>
      <c r="AS2452" s="31">
        <f t="shared" si="5518"/>
        <v>24452.099999999999</v>
      </c>
      <c r="AT2452" s="31">
        <f t="shared" si="5519"/>
        <v>20214.700000000001</v>
      </c>
      <c r="AU2452" s="31">
        <f t="shared" si="5520"/>
        <v>24311.400000000001</v>
      </c>
      <c r="AV2452" s="31">
        <f>AV2453+AV2457+AV2455</f>
        <v>0</v>
      </c>
      <c r="AW2452" s="32"/>
      <c r="AX2452" s="32"/>
      <c r="AY2452" s="1"/>
      <c r="AZ2452" s="1"/>
      <c r="BA2452" s="1"/>
      <c r="BB2452" s="1"/>
      <c r="BC2452" s="1"/>
      <c r="BD2452" s="1"/>
      <c r="BE2452" s="1"/>
    </row>
    <row r="2453" ht="31.5">
      <c r="A2453" s="29" t="s">
        <v>1016</v>
      </c>
      <c r="B2453" s="29" t="s">
        <v>27</v>
      </c>
      <c r="C2453" s="29" t="s">
        <v>29</v>
      </c>
      <c r="D2453" s="29" t="s">
        <v>227</v>
      </c>
      <c r="E2453" s="36"/>
      <c r="F2453" s="30" t="s">
        <v>228</v>
      </c>
      <c r="G2453" s="31">
        <f>G2454</f>
        <v>8294.6000000000004</v>
      </c>
      <c r="H2453" s="31">
        <f>H2454</f>
        <v>8294.6000000000004</v>
      </c>
      <c r="I2453" s="31">
        <f>I2454</f>
        <v>12391.299999999999</v>
      </c>
      <c r="J2453" s="31">
        <f>J2454</f>
        <v>0</v>
      </c>
      <c r="K2453" s="31">
        <f>K2454</f>
        <v>0</v>
      </c>
      <c r="L2453" s="31">
        <f>L2454</f>
        <v>0</v>
      </c>
      <c r="M2453" s="31">
        <f t="shared" si="5587"/>
        <v>8294.6000000000004</v>
      </c>
      <c r="N2453" s="31">
        <f t="shared" si="5588"/>
        <v>8294.6000000000004</v>
      </c>
      <c r="O2453" s="31">
        <f t="shared" si="5589"/>
        <v>12391.299999999999</v>
      </c>
      <c r="P2453" s="31">
        <f>P2454</f>
        <v>0</v>
      </c>
      <c r="Q2453" s="31">
        <f>Q2454</f>
        <v>0</v>
      </c>
      <c r="R2453" s="31">
        <f>R2454</f>
        <v>0</v>
      </c>
      <c r="S2453" s="31">
        <f>S2454</f>
        <v>0</v>
      </c>
      <c r="T2453" s="31">
        <f>T2454</f>
        <v>0</v>
      </c>
      <c r="U2453" s="31">
        <f>U2454</f>
        <v>0</v>
      </c>
      <c r="V2453" s="31">
        <f>V2454</f>
        <v>0</v>
      </c>
      <c r="W2453" s="31">
        <f>W2454</f>
        <v>0</v>
      </c>
      <c r="X2453" s="31">
        <f>X2454</f>
        <v>0</v>
      </c>
      <c r="Y2453" s="31">
        <f>Y2454</f>
        <v>0</v>
      </c>
      <c r="Z2453" s="31">
        <f>Z2454</f>
        <v>0</v>
      </c>
      <c r="AA2453" s="31">
        <f>AA2454</f>
        <v>0</v>
      </c>
      <c r="AB2453" s="31">
        <f>AB2454</f>
        <v>0</v>
      </c>
      <c r="AC2453" s="31">
        <f t="shared" si="5521"/>
        <v>8294.6000000000004</v>
      </c>
      <c r="AD2453" s="31">
        <f t="shared" si="5522"/>
        <v>8294.6000000000004</v>
      </c>
      <c r="AE2453" s="31">
        <f t="shared" si="5523"/>
        <v>12391.299999999999</v>
      </c>
      <c r="AF2453" s="31">
        <f>AF2454</f>
        <v>0</v>
      </c>
      <c r="AG2453" s="31">
        <f t="shared" si="5524"/>
        <v>8294.6000000000004</v>
      </c>
      <c r="AH2453" s="31">
        <f t="shared" si="5525"/>
        <v>8294.6000000000004</v>
      </c>
      <c r="AI2453" s="31">
        <f t="shared" si="5526"/>
        <v>12391.299999999999</v>
      </c>
      <c r="AJ2453" s="31">
        <f>AJ2454</f>
        <v>0</v>
      </c>
      <c r="AK2453" s="31">
        <f>AK2454</f>
        <v>650</v>
      </c>
      <c r="AL2453" s="31">
        <f>AL2454</f>
        <v>0</v>
      </c>
      <c r="AM2453" s="31">
        <f>AM2454</f>
        <v>0</v>
      </c>
      <c r="AN2453" s="31">
        <f>AN2454</f>
        <v>0</v>
      </c>
      <c r="AO2453" s="31">
        <f>AO2454</f>
        <v>0</v>
      </c>
      <c r="AP2453" s="31">
        <f>AP2454</f>
        <v>0</v>
      </c>
      <c r="AQ2453" s="31">
        <f>AQ2454</f>
        <v>0</v>
      </c>
      <c r="AR2453" s="31">
        <f>AR2454</f>
        <v>0</v>
      </c>
      <c r="AS2453" s="31">
        <f t="shared" si="5518"/>
        <v>8944.6000000000004</v>
      </c>
      <c r="AT2453" s="31">
        <f t="shared" si="5519"/>
        <v>8294.6000000000004</v>
      </c>
      <c r="AU2453" s="31">
        <f t="shared" si="5520"/>
        <v>12391.299999999999</v>
      </c>
      <c r="AV2453" s="31">
        <f>AV2454</f>
        <v>0</v>
      </c>
      <c r="AW2453" s="32"/>
      <c r="AX2453" s="32"/>
      <c r="AY2453" s="1"/>
      <c r="AZ2453" s="1"/>
      <c r="BA2453" s="1"/>
      <c r="BB2453" s="1"/>
      <c r="BC2453" s="1"/>
      <c r="BD2453" s="1"/>
      <c r="BE2453" s="1"/>
    </row>
    <row r="2454" ht="31.5">
      <c r="A2454" s="29" t="s">
        <v>1016</v>
      </c>
      <c r="B2454" s="29" t="s">
        <v>27</v>
      </c>
      <c r="C2454" s="29" t="s">
        <v>29</v>
      </c>
      <c r="D2454" s="29" t="s">
        <v>227</v>
      </c>
      <c r="E2454" s="29" t="s">
        <v>129</v>
      </c>
      <c r="F2454" s="30" t="s">
        <v>130</v>
      </c>
      <c r="G2454" s="31">
        <v>8294.6000000000004</v>
      </c>
      <c r="H2454" s="31">
        <v>8294.6000000000004</v>
      </c>
      <c r="I2454" s="31">
        <v>12391.299999999999</v>
      </c>
      <c r="J2454" s="31"/>
      <c r="K2454" s="31"/>
      <c r="L2454" s="31"/>
      <c r="M2454" s="31">
        <f t="shared" si="5587"/>
        <v>8294.6000000000004</v>
      </c>
      <c r="N2454" s="31">
        <f t="shared" si="5588"/>
        <v>8294.6000000000004</v>
      </c>
      <c r="O2454" s="31">
        <f t="shared" si="5589"/>
        <v>12391.299999999999</v>
      </c>
      <c r="P2454" s="31"/>
      <c r="Q2454" s="31"/>
      <c r="R2454" s="31"/>
      <c r="S2454" s="31"/>
      <c r="T2454" s="31"/>
      <c r="U2454" s="31"/>
      <c r="V2454" s="31"/>
      <c r="W2454" s="31"/>
      <c r="X2454" s="31"/>
      <c r="Y2454" s="31"/>
      <c r="Z2454" s="31"/>
      <c r="AA2454" s="31"/>
      <c r="AB2454" s="31"/>
      <c r="AC2454" s="31">
        <f t="shared" si="5521"/>
        <v>8294.6000000000004</v>
      </c>
      <c r="AD2454" s="31">
        <f t="shared" si="5522"/>
        <v>8294.6000000000004</v>
      </c>
      <c r="AE2454" s="31">
        <f t="shared" si="5523"/>
        <v>12391.299999999999</v>
      </c>
      <c r="AF2454" s="31"/>
      <c r="AG2454" s="31">
        <f t="shared" si="5524"/>
        <v>8294.6000000000004</v>
      </c>
      <c r="AH2454" s="31">
        <f t="shared" si="5525"/>
        <v>8294.6000000000004</v>
      </c>
      <c r="AI2454" s="31">
        <f t="shared" si="5526"/>
        <v>12391.299999999999</v>
      </c>
      <c r="AJ2454" s="31"/>
      <c r="AK2454" s="31">
        <v>650</v>
      </c>
      <c r="AL2454" s="31"/>
      <c r="AM2454" s="31"/>
      <c r="AN2454" s="31"/>
      <c r="AO2454" s="31"/>
      <c r="AP2454" s="31"/>
      <c r="AQ2454" s="31"/>
      <c r="AR2454" s="31"/>
      <c r="AS2454" s="31">
        <f t="shared" si="5518"/>
        <v>8944.6000000000004</v>
      </c>
      <c r="AT2454" s="31">
        <f t="shared" si="5519"/>
        <v>8294.6000000000004</v>
      </c>
      <c r="AU2454" s="31">
        <f t="shared" si="5520"/>
        <v>12391.299999999999</v>
      </c>
      <c r="AV2454" s="31"/>
      <c r="AW2454" s="32"/>
      <c r="AX2454" s="32"/>
      <c r="AY2454" s="1"/>
      <c r="AZ2454" s="1"/>
      <c r="BA2454" s="1"/>
      <c r="BB2454" s="1"/>
      <c r="BC2454" s="1"/>
      <c r="BD2454" s="1"/>
      <c r="BE2454" s="1"/>
    </row>
    <row r="2455" ht="47.25">
      <c r="A2455" s="29" t="s">
        <v>1016</v>
      </c>
      <c r="B2455" s="29" t="s">
        <v>27</v>
      </c>
      <c r="C2455" s="29" t="s">
        <v>29</v>
      </c>
      <c r="D2455" s="29" t="s">
        <v>1027</v>
      </c>
      <c r="E2455" s="29"/>
      <c r="F2455" s="30" t="s">
        <v>1028</v>
      </c>
      <c r="G2455" s="31">
        <f>G2456</f>
        <v>6592</v>
      </c>
      <c r="H2455" s="31">
        <f>H2456</f>
        <v>6592</v>
      </c>
      <c r="I2455" s="31">
        <f>I2456</f>
        <v>6592</v>
      </c>
      <c r="J2455" s="31">
        <f>J2456</f>
        <v>0</v>
      </c>
      <c r="K2455" s="31">
        <f>K2456</f>
        <v>0</v>
      </c>
      <c r="L2455" s="31">
        <f>L2456</f>
        <v>0</v>
      </c>
      <c r="M2455" s="31">
        <f t="shared" si="5587"/>
        <v>6592</v>
      </c>
      <c r="N2455" s="31">
        <f t="shared" si="5588"/>
        <v>6592</v>
      </c>
      <c r="O2455" s="31">
        <f t="shared" si="5589"/>
        <v>6592</v>
      </c>
      <c r="P2455" s="31">
        <f>P2456</f>
        <v>0</v>
      </c>
      <c r="Q2455" s="31">
        <f>Q2456</f>
        <v>0</v>
      </c>
      <c r="R2455" s="31">
        <f>R2456</f>
        <v>0</v>
      </c>
      <c r="S2455" s="31">
        <f>S2456</f>
        <v>0</v>
      </c>
      <c r="T2455" s="31">
        <f>T2456</f>
        <v>0</v>
      </c>
      <c r="U2455" s="31">
        <f>U2456</f>
        <v>0</v>
      </c>
      <c r="V2455" s="31">
        <f>V2456</f>
        <v>0</v>
      </c>
      <c r="W2455" s="31">
        <f>W2456</f>
        <v>0</v>
      </c>
      <c r="X2455" s="31">
        <f>X2456</f>
        <v>0</v>
      </c>
      <c r="Y2455" s="31">
        <f>Y2456</f>
        <v>0</v>
      </c>
      <c r="Z2455" s="31">
        <f>Z2456</f>
        <v>0</v>
      </c>
      <c r="AA2455" s="31">
        <f>AA2456</f>
        <v>0</v>
      </c>
      <c r="AB2455" s="31">
        <f>AB2456</f>
        <v>0</v>
      </c>
      <c r="AC2455" s="31">
        <f t="shared" si="5521"/>
        <v>6592</v>
      </c>
      <c r="AD2455" s="31">
        <f t="shared" si="5522"/>
        <v>6592</v>
      </c>
      <c r="AE2455" s="31">
        <f t="shared" si="5523"/>
        <v>6592</v>
      </c>
      <c r="AF2455" s="31">
        <f>AF2456</f>
        <v>0</v>
      </c>
      <c r="AG2455" s="31">
        <f t="shared" si="5524"/>
        <v>6592</v>
      </c>
      <c r="AH2455" s="31">
        <f t="shared" si="5525"/>
        <v>6592</v>
      </c>
      <c r="AI2455" s="31">
        <f t="shared" si="5526"/>
        <v>6592</v>
      </c>
      <c r="AJ2455" s="31">
        <f>AJ2456</f>
        <v>0</v>
      </c>
      <c r="AK2455" s="31">
        <f>AK2456</f>
        <v>0</v>
      </c>
      <c r="AL2455" s="31">
        <f>AL2456</f>
        <v>0</v>
      </c>
      <c r="AM2455" s="31">
        <f>AM2456</f>
        <v>0</v>
      </c>
      <c r="AN2455" s="31">
        <f>AN2456</f>
        <v>0</v>
      </c>
      <c r="AO2455" s="31">
        <f>AO2456</f>
        <v>0</v>
      </c>
      <c r="AP2455" s="31">
        <f>AP2456</f>
        <v>0</v>
      </c>
      <c r="AQ2455" s="31">
        <f>AQ2456</f>
        <v>0</v>
      </c>
      <c r="AR2455" s="31">
        <f>AR2456</f>
        <v>0</v>
      </c>
      <c r="AS2455" s="31">
        <f t="shared" si="5518"/>
        <v>6592</v>
      </c>
      <c r="AT2455" s="31">
        <f t="shared" si="5519"/>
        <v>6592</v>
      </c>
      <c r="AU2455" s="31">
        <f t="shared" si="5520"/>
        <v>6592</v>
      </c>
      <c r="AV2455" s="31">
        <f>AV2456</f>
        <v>0</v>
      </c>
      <c r="AW2455" s="32"/>
      <c r="AX2455" s="32"/>
      <c r="AY2455" s="1"/>
      <c r="AZ2455" s="1"/>
      <c r="BA2455" s="1"/>
      <c r="BB2455" s="1"/>
      <c r="BC2455" s="1"/>
      <c r="BD2455" s="1"/>
      <c r="BE2455" s="1"/>
    </row>
    <row r="2456" ht="31.5">
      <c r="A2456" s="29" t="s">
        <v>1016</v>
      </c>
      <c r="B2456" s="29" t="s">
        <v>27</v>
      </c>
      <c r="C2456" s="29" t="s">
        <v>29</v>
      </c>
      <c r="D2456" s="29" t="s">
        <v>1027</v>
      </c>
      <c r="E2456" s="29" t="s">
        <v>129</v>
      </c>
      <c r="F2456" s="30" t="s">
        <v>130</v>
      </c>
      <c r="G2456" s="31">
        <v>6592</v>
      </c>
      <c r="H2456" s="31">
        <v>6592</v>
      </c>
      <c r="I2456" s="31">
        <v>6592</v>
      </c>
      <c r="J2456" s="31"/>
      <c r="K2456" s="31"/>
      <c r="L2456" s="31"/>
      <c r="M2456" s="31">
        <f t="shared" si="5587"/>
        <v>6592</v>
      </c>
      <c r="N2456" s="31">
        <f t="shared" si="5588"/>
        <v>6592</v>
      </c>
      <c r="O2456" s="31">
        <f t="shared" si="5589"/>
        <v>6592</v>
      </c>
      <c r="P2456" s="31"/>
      <c r="Q2456" s="31"/>
      <c r="R2456" s="31"/>
      <c r="S2456" s="31"/>
      <c r="T2456" s="31"/>
      <c r="U2456" s="31"/>
      <c r="V2456" s="31"/>
      <c r="W2456" s="31"/>
      <c r="X2456" s="31"/>
      <c r="Y2456" s="31"/>
      <c r="Z2456" s="31"/>
      <c r="AA2456" s="31"/>
      <c r="AB2456" s="31"/>
      <c r="AC2456" s="31">
        <f t="shared" si="5521"/>
        <v>6592</v>
      </c>
      <c r="AD2456" s="31">
        <f t="shared" si="5522"/>
        <v>6592</v>
      </c>
      <c r="AE2456" s="31">
        <f t="shared" si="5523"/>
        <v>6592</v>
      </c>
      <c r="AF2456" s="31"/>
      <c r="AG2456" s="31">
        <f t="shared" si="5524"/>
        <v>6592</v>
      </c>
      <c r="AH2456" s="31">
        <f t="shared" si="5525"/>
        <v>6592</v>
      </c>
      <c r="AI2456" s="31">
        <f t="shared" si="5526"/>
        <v>6592</v>
      </c>
      <c r="AJ2456" s="31"/>
      <c r="AK2456" s="31"/>
      <c r="AL2456" s="31"/>
      <c r="AM2456" s="31"/>
      <c r="AN2456" s="31"/>
      <c r="AO2456" s="31"/>
      <c r="AP2456" s="31"/>
      <c r="AQ2456" s="31"/>
      <c r="AR2456" s="31"/>
      <c r="AS2456" s="31">
        <f t="shared" si="5518"/>
        <v>6592</v>
      </c>
      <c r="AT2456" s="31">
        <f t="shared" si="5519"/>
        <v>6592</v>
      </c>
      <c r="AU2456" s="31">
        <f t="shared" si="5520"/>
        <v>6592</v>
      </c>
      <c r="AV2456" s="31"/>
      <c r="AW2456" s="32"/>
      <c r="AX2456" s="32"/>
      <c r="AY2456" s="1"/>
      <c r="AZ2456" s="1"/>
      <c r="BA2456" s="1"/>
      <c r="BB2456" s="1"/>
      <c r="BC2456" s="1"/>
      <c r="BD2456" s="1"/>
      <c r="BE2456" s="1"/>
    </row>
    <row r="2457" ht="63">
      <c r="A2457" s="29" t="s">
        <v>1016</v>
      </c>
      <c r="B2457" s="29" t="s">
        <v>27</v>
      </c>
      <c r="C2457" s="29" t="s">
        <v>29</v>
      </c>
      <c r="D2457" s="29" t="s">
        <v>268</v>
      </c>
      <c r="E2457" s="36"/>
      <c r="F2457" s="30" t="s">
        <v>269</v>
      </c>
      <c r="G2457" s="31">
        <f>G2458</f>
        <v>5063.6000000000004</v>
      </c>
      <c r="H2457" s="31">
        <f>H2458</f>
        <v>5328.1000000000004</v>
      </c>
      <c r="I2457" s="31">
        <f>I2458</f>
        <v>5328.1000000000004</v>
      </c>
      <c r="J2457" s="31">
        <f>J2458</f>
        <v>0</v>
      </c>
      <c r="K2457" s="31">
        <f>K2458</f>
        <v>0</v>
      </c>
      <c r="L2457" s="31">
        <f>L2458</f>
        <v>0</v>
      </c>
      <c r="M2457" s="31">
        <f t="shared" si="5587"/>
        <v>5063.6000000000004</v>
      </c>
      <c r="N2457" s="31">
        <f t="shared" si="5588"/>
        <v>5328.1000000000004</v>
      </c>
      <c r="O2457" s="31">
        <f t="shared" si="5589"/>
        <v>5328.1000000000004</v>
      </c>
      <c r="P2457" s="31">
        <f>P2458</f>
        <v>0</v>
      </c>
      <c r="Q2457" s="31">
        <f>Q2458</f>
        <v>0</v>
      </c>
      <c r="R2457" s="31">
        <f>R2458</f>
        <v>0</v>
      </c>
      <c r="S2457" s="31">
        <f>S2458</f>
        <v>0</v>
      </c>
      <c r="T2457" s="31">
        <f>T2458</f>
        <v>0</v>
      </c>
      <c r="U2457" s="31">
        <f>U2458</f>
        <v>0</v>
      </c>
      <c r="V2457" s="31">
        <f>V2458</f>
        <v>0</v>
      </c>
      <c r="W2457" s="31">
        <f>W2458</f>
        <v>0</v>
      </c>
      <c r="X2457" s="31">
        <f>X2458</f>
        <v>0</v>
      </c>
      <c r="Y2457" s="31">
        <f>Y2458</f>
        <v>0</v>
      </c>
      <c r="Z2457" s="31">
        <f>Z2458</f>
        <v>0</v>
      </c>
      <c r="AA2457" s="31">
        <f>AA2458</f>
        <v>0</v>
      </c>
      <c r="AB2457" s="31">
        <f>AB2458</f>
        <v>0</v>
      </c>
      <c r="AC2457" s="31">
        <f t="shared" si="5521"/>
        <v>5063.6000000000004</v>
      </c>
      <c r="AD2457" s="31">
        <f t="shared" si="5522"/>
        <v>5328.1000000000004</v>
      </c>
      <c r="AE2457" s="31">
        <f t="shared" si="5523"/>
        <v>5328.1000000000004</v>
      </c>
      <c r="AF2457" s="31">
        <f>AF2458</f>
        <v>0</v>
      </c>
      <c r="AG2457" s="31">
        <f t="shared" si="5524"/>
        <v>5063.6000000000004</v>
      </c>
      <c r="AH2457" s="31">
        <f t="shared" si="5525"/>
        <v>5328.1000000000004</v>
      </c>
      <c r="AI2457" s="31">
        <f t="shared" si="5526"/>
        <v>5328.1000000000004</v>
      </c>
      <c r="AJ2457" s="31">
        <f>AJ2458</f>
        <v>0</v>
      </c>
      <c r="AK2457" s="31">
        <f>AK2458</f>
        <v>3851.9000000000001</v>
      </c>
      <c r="AL2457" s="31">
        <f>AL2458</f>
        <v>0</v>
      </c>
      <c r="AM2457" s="31">
        <f>AM2458</f>
        <v>0</v>
      </c>
      <c r="AN2457" s="31">
        <f>AN2458</f>
        <v>0</v>
      </c>
      <c r="AO2457" s="31">
        <f>AO2458</f>
        <v>0</v>
      </c>
      <c r="AP2457" s="31">
        <f>AP2458</f>
        <v>0</v>
      </c>
      <c r="AQ2457" s="31">
        <f>AQ2458</f>
        <v>0</v>
      </c>
      <c r="AR2457" s="31">
        <f>AR2458</f>
        <v>0</v>
      </c>
      <c r="AS2457" s="31">
        <f t="shared" si="5518"/>
        <v>8915.5</v>
      </c>
      <c r="AT2457" s="31">
        <f t="shared" si="5519"/>
        <v>5328.1000000000004</v>
      </c>
      <c r="AU2457" s="31">
        <f t="shared" si="5520"/>
        <v>5328.1000000000004</v>
      </c>
      <c r="AV2457" s="31">
        <f>AV2458</f>
        <v>0</v>
      </c>
      <c r="AW2457" s="32"/>
      <c r="AX2457" s="32"/>
      <c r="AY2457" s="1"/>
      <c r="AZ2457" s="1"/>
      <c r="BA2457" s="1"/>
      <c r="BB2457" s="1"/>
      <c r="BC2457" s="1"/>
      <c r="BD2457" s="1"/>
      <c r="BE2457" s="1"/>
    </row>
    <row r="2458" ht="31.5">
      <c r="A2458" s="29" t="s">
        <v>1016</v>
      </c>
      <c r="B2458" s="29" t="s">
        <v>27</v>
      </c>
      <c r="C2458" s="29" t="s">
        <v>29</v>
      </c>
      <c r="D2458" s="29" t="s">
        <v>268</v>
      </c>
      <c r="E2458" s="29" t="s">
        <v>129</v>
      </c>
      <c r="F2458" s="30" t="s">
        <v>130</v>
      </c>
      <c r="G2458" s="31">
        <v>5063.6000000000004</v>
      </c>
      <c r="H2458" s="31">
        <v>5328.1000000000004</v>
      </c>
      <c r="I2458" s="31">
        <v>5328.1000000000004</v>
      </c>
      <c r="J2458" s="31"/>
      <c r="K2458" s="31"/>
      <c r="L2458" s="31"/>
      <c r="M2458" s="31">
        <f t="shared" si="5587"/>
        <v>5063.6000000000004</v>
      </c>
      <c r="N2458" s="31">
        <f t="shared" si="5588"/>
        <v>5328.1000000000004</v>
      </c>
      <c r="O2458" s="31">
        <f t="shared" si="5589"/>
        <v>5328.1000000000004</v>
      </c>
      <c r="P2458" s="31"/>
      <c r="Q2458" s="31"/>
      <c r="R2458" s="31"/>
      <c r="S2458" s="31"/>
      <c r="T2458" s="31"/>
      <c r="U2458" s="31"/>
      <c r="V2458" s="31"/>
      <c r="W2458" s="31"/>
      <c r="X2458" s="31"/>
      <c r="Y2458" s="31"/>
      <c r="Z2458" s="31"/>
      <c r="AA2458" s="31"/>
      <c r="AB2458" s="31"/>
      <c r="AC2458" s="31">
        <f t="shared" si="5521"/>
        <v>5063.6000000000004</v>
      </c>
      <c r="AD2458" s="31">
        <f t="shared" si="5522"/>
        <v>5328.1000000000004</v>
      </c>
      <c r="AE2458" s="31">
        <f t="shared" si="5523"/>
        <v>5328.1000000000004</v>
      </c>
      <c r="AF2458" s="31"/>
      <c r="AG2458" s="31">
        <f t="shared" si="5524"/>
        <v>5063.6000000000004</v>
      </c>
      <c r="AH2458" s="31">
        <f t="shared" si="5525"/>
        <v>5328.1000000000004</v>
      </c>
      <c r="AI2458" s="31">
        <f t="shared" si="5526"/>
        <v>5328.1000000000004</v>
      </c>
      <c r="AJ2458" s="31"/>
      <c r="AK2458" s="31">
        <v>3851.9000000000001</v>
      </c>
      <c r="AL2458" s="31"/>
      <c r="AM2458" s="31"/>
      <c r="AN2458" s="31"/>
      <c r="AO2458" s="31"/>
      <c r="AP2458" s="31"/>
      <c r="AQ2458" s="31"/>
      <c r="AR2458" s="31"/>
      <c r="AS2458" s="31">
        <f t="shared" si="5518"/>
        <v>8915.5</v>
      </c>
      <c r="AT2458" s="31">
        <f t="shared" si="5519"/>
        <v>5328.1000000000004</v>
      </c>
      <c r="AU2458" s="31">
        <f t="shared" si="5520"/>
        <v>5328.1000000000004</v>
      </c>
      <c r="AV2458" s="31"/>
      <c r="AW2458" s="32"/>
      <c r="AX2458" s="32"/>
      <c r="AY2458" s="1"/>
      <c r="AZ2458" s="1"/>
      <c r="BA2458" s="1"/>
      <c r="BB2458" s="1"/>
      <c r="BC2458" s="1"/>
      <c r="BD2458" s="1"/>
      <c r="BE2458" s="1"/>
    </row>
    <row r="2459" ht="31.5">
      <c r="A2459" s="29" t="s">
        <v>1016</v>
      </c>
      <c r="B2459" s="29" t="s">
        <v>27</v>
      </c>
      <c r="C2459" s="29" t="s">
        <v>29</v>
      </c>
      <c r="D2459" s="29" t="s">
        <v>938</v>
      </c>
      <c r="E2459" s="29"/>
      <c r="F2459" s="30" t="s">
        <v>939</v>
      </c>
      <c r="G2459" s="31">
        <f t="shared" ref="G2459:G2462" si="5650">G2460</f>
        <v>1424.9000000000001</v>
      </c>
      <c r="H2459" s="31">
        <f t="shared" ref="H2459:H2462" si="5651">H2460</f>
        <v>1424.9000000000001</v>
      </c>
      <c r="I2459" s="31">
        <f t="shared" ref="I2459:I2462" si="5652">I2460</f>
        <v>1424.9000000000001</v>
      </c>
      <c r="J2459" s="31">
        <f t="shared" ref="J2459:J2462" si="5653">J2460</f>
        <v>0</v>
      </c>
      <c r="K2459" s="31">
        <f t="shared" ref="K2459:K2462" si="5654">K2460</f>
        <v>0</v>
      </c>
      <c r="L2459" s="31">
        <f t="shared" ref="L2459:L2462" si="5655">L2460</f>
        <v>0</v>
      </c>
      <c r="M2459" s="31">
        <f t="shared" si="5587"/>
        <v>1424.9000000000001</v>
      </c>
      <c r="N2459" s="31">
        <f t="shared" si="5588"/>
        <v>1424.9000000000001</v>
      </c>
      <c r="O2459" s="31">
        <f t="shared" si="5589"/>
        <v>1424.9000000000001</v>
      </c>
      <c r="P2459" s="31">
        <f t="shared" ref="P2459:P2462" si="5656">P2460</f>
        <v>0</v>
      </c>
      <c r="Q2459" s="31">
        <f t="shared" ref="Q2459:Q2462" si="5657">Q2460</f>
        <v>0</v>
      </c>
      <c r="R2459" s="31">
        <f t="shared" ref="R2459:R2462" si="5658">R2460</f>
        <v>0</v>
      </c>
      <c r="S2459" s="31">
        <f t="shared" ref="S2459:S2462" si="5659">S2460</f>
        <v>0</v>
      </c>
      <c r="T2459" s="31">
        <f t="shared" ref="T2459:T2462" si="5660">T2460</f>
        <v>0</v>
      </c>
      <c r="U2459" s="31">
        <f t="shared" ref="U2459:U2462" si="5661">U2460</f>
        <v>0</v>
      </c>
      <c r="V2459" s="31">
        <f t="shared" ref="V2459:V2462" si="5662">V2460</f>
        <v>0</v>
      </c>
      <c r="W2459" s="31">
        <f t="shared" ref="W2459:W2462" si="5663">W2460</f>
        <v>0</v>
      </c>
      <c r="X2459" s="31">
        <f t="shared" ref="X2459:X2462" si="5664">X2460</f>
        <v>0</v>
      </c>
      <c r="Y2459" s="31">
        <f t="shared" ref="Y2459:Y2462" si="5665">Y2460</f>
        <v>0</v>
      </c>
      <c r="Z2459" s="31">
        <f t="shared" ref="Z2459:Z2462" si="5666">Z2460</f>
        <v>0</v>
      </c>
      <c r="AA2459" s="31">
        <f t="shared" ref="AA2459:AA2462" si="5667">AA2460</f>
        <v>0</v>
      </c>
      <c r="AB2459" s="31">
        <f t="shared" ref="AB2459:AB2462" si="5668">AB2460</f>
        <v>0</v>
      </c>
      <c r="AC2459" s="31">
        <f t="shared" si="5521"/>
        <v>1424.9000000000001</v>
      </c>
      <c r="AD2459" s="31">
        <f t="shared" si="5522"/>
        <v>1424.9000000000001</v>
      </c>
      <c r="AE2459" s="31">
        <f t="shared" si="5523"/>
        <v>1424.9000000000001</v>
      </c>
      <c r="AF2459" s="31">
        <f t="shared" ref="AF2459:AF2462" si="5669">AF2460</f>
        <v>0</v>
      </c>
      <c r="AG2459" s="31">
        <f t="shared" si="5524"/>
        <v>1424.9000000000001</v>
      </c>
      <c r="AH2459" s="31">
        <f t="shared" si="5525"/>
        <v>1424.9000000000001</v>
      </c>
      <c r="AI2459" s="31">
        <f t="shared" si="5526"/>
        <v>1424.9000000000001</v>
      </c>
      <c r="AJ2459" s="31">
        <f t="shared" ref="AJ2459:AJ2462" si="5670">AJ2460</f>
        <v>0</v>
      </c>
      <c r="AK2459" s="31">
        <f t="shared" ref="AK2459:AK2462" si="5671">AK2460</f>
        <v>0</v>
      </c>
      <c r="AL2459" s="31">
        <f t="shared" ref="AL2459:AL2462" si="5672">AL2460</f>
        <v>-11.977</v>
      </c>
      <c r="AM2459" s="31">
        <f t="shared" ref="AM2459:AM2462" si="5673">AM2460</f>
        <v>0</v>
      </c>
      <c r="AN2459" s="31">
        <f t="shared" ref="AN2459:AN2462" si="5674">AN2460</f>
        <v>0</v>
      </c>
      <c r="AO2459" s="31">
        <f t="shared" ref="AO2459:AO2462" si="5675">AO2460</f>
        <v>0</v>
      </c>
      <c r="AP2459" s="31">
        <f t="shared" ref="AP2459:AP2462" si="5676">AP2460</f>
        <v>0</v>
      </c>
      <c r="AQ2459" s="31">
        <f t="shared" ref="AQ2459:AQ2462" si="5677">AQ2460</f>
        <v>0</v>
      </c>
      <c r="AR2459" s="31">
        <f t="shared" ref="AR2459:AR2462" si="5678">AR2460</f>
        <v>0</v>
      </c>
      <c r="AS2459" s="31">
        <f t="shared" si="5518"/>
        <v>1412.923</v>
      </c>
      <c r="AT2459" s="31">
        <f t="shared" si="5519"/>
        <v>1424.9000000000001</v>
      </c>
      <c r="AU2459" s="31">
        <f t="shared" si="5520"/>
        <v>1424.9000000000001</v>
      </c>
      <c r="AV2459" s="31">
        <f t="shared" ref="AV2459:AV2462" si="5679">AV2460</f>
        <v>0</v>
      </c>
      <c r="AW2459" s="32"/>
      <c r="AX2459" s="32"/>
      <c r="AY2459" s="1"/>
      <c r="AZ2459" s="1"/>
      <c r="BA2459" s="1"/>
      <c r="BB2459" s="1"/>
      <c r="BC2459" s="1"/>
      <c r="BD2459" s="1"/>
      <c r="BE2459" s="1"/>
    </row>
    <row r="2460" hidden="1">
      <c r="A2460" s="29" t="s">
        <v>1016</v>
      </c>
      <c r="B2460" s="29" t="s">
        <v>27</v>
      </c>
      <c r="C2460" s="29" t="s">
        <v>29</v>
      </c>
      <c r="D2460" s="29" t="s">
        <v>940</v>
      </c>
      <c r="E2460" s="29"/>
      <c r="F2460" s="30" t="s">
        <v>34</v>
      </c>
      <c r="G2460" s="31">
        <f t="shared" si="5650"/>
        <v>1424.9000000000001</v>
      </c>
      <c r="H2460" s="31">
        <f t="shared" si="5651"/>
        <v>1424.9000000000001</v>
      </c>
      <c r="I2460" s="31">
        <f t="shared" si="5652"/>
        <v>1424.9000000000001</v>
      </c>
      <c r="J2460" s="31">
        <f t="shared" si="5653"/>
        <v>0</v>
      </c>
      <c r="K2460" s="31">
        <f t="shared" si="5654"/>
        <v>0</v>
      </c>
      <c r="L2460" s="31">
        <f t="shared" si="5655"/>
        <v>0</v>
      </c>
      <c r="M2460" s="31">
        <f t="shared" si="5587"/>
        <v>1424.9000000000001</v>
      </c>
      <c r="N2460" s="31">
        <f t="shared" si="5588"/>
        <v>1424.9000000000001</v>
      </c>
      <c r="O2460" s="31">
        <f t="shared" si="5589"/>
        <v>1424.9000000000001</v>
      </c>
      <c r="P2460" s="31">
        <f t="shared" si="5656"/>
        <v>0</v>
      </c>
      <c r="Q2460" s="31">
        <f t="shared" si="5657"/>
        <v>0</v>
      </c>
      <c r="R2460" s="31">
        <f t="shared" si="5658"/>
        <v>0</v>
      </c>
      <c r="S2460" s="31">
        <f t="shared" si="5659"/>
        <v>0</v>
      </c>
      <c r="T2460" s="31">
        <f t="shared" si="5660"/>
        <v>0</v>
      </c>
      <c r="U2460" s="31">
        <f t="shared" si="5661"/>
        <v>0</v>
      </c>
      <c r="V2460" s="31">
        <f t="shared" si="5662"/>
        <v>0</v>
      </c>
      <c r="W2460" s="31">
        <f t="shared" si="5663"/>
        <v>0</v>
      </c>
      <c r="X2460" s="31">
        <f t="shared" si="5664"/>
        <v>0</v>
      </c>
      <c r="Y2460" s="31">
        <f t="shared" si="5665"/>
        <v>0</v>
      </c>
      <c r="Z2460" s="31">
        <f t="shared" si="5666"/>
        <v>0</v>
      </c>
      <c r="AA2460" s="31">
        <f t="shared" si="5667"/>
        <v>0</v>
      </c>
      <c r="AB2460" s="31">
        <f t="shared" si="5668"/>
        <v>0</v>
      </c>
      <c r="AC2460" s="31">
        <f t="shared" si="5521"/>
        <v>1424.9000000000001</v>
      </c>
      <c r="AD2460" s="31">
        <f t="shared" si="5522"/>
        <v>1424.9000000000001</v>
      </c>
      <c r="AE2460" s="31">
        <f t="shared" si="5523"/>
        <v>1424.9000000000001</v>
      </c>
      <c r="AF2460" s="31">
        <f t="shared" si="5669"/>
        <v>0</v>
      </c>
      <c r="AG2460" s="31">
        <f t="shared" si="5524"/>
        <v>1424.9000000000001</v>
      </c>
      <c r="AH2460" s="31">
        <f t="shared" si="5525"/>
        <v>1424.9000000000001</v>
      </c>
      <c r="AI2460" s="31">
        <f t="shared" si="5526"/>
        <v>1424.9000000000001</v>
      </c>
      <c r="AJ2460" s="31">
        <f t="shared" si="5670"/>
        <v>0</v>
      </c>
      <c r="AK2460" s="31">
        <f t="shared" si="5671"/>
        <v>0</v>
      </c>
      <c r="AL2460" s="31">
        <f t="shared" si="5672"/>
        <v>-11.977</v>
      </c>
      <c r="AM2460" s="31">
        <f t="shared" si="5673"/>
        <v>0</v>
      </c>
      <c r="AN2460" s="31">
        <f t="shared" si="5674"/>
        <v>0</v>
      </c>
      <c r="AO2460" s="31">
        <f t="shared" si="5675"/>
        <v>0</v>
      </c>
      <c r="AP2460" s="31">
        <f t="shared" si="5676"/>
        <v>0</v>
      </c>
      <c r="AQ2460" s="31">
        <f t="shared" si="5677"/>
        <v>0</v>
      </c>
      <c r="AR2460" s="31">
        <f t="shared" si="5678"/>
        <v>0</v>
      </c>
      <c r="AS2460" s="31">
        <f t="shared" si="5518"/>
        <v>1412.923</v>
      </c>
      <c r="AT2460" s="31">
        <f t="shared" si="5519"/>
        <v>1424.9000000000001</v>
      </c>
      <c r="AU2460" s="31">
        <f t="shared" si="5520"/>
        <v>1424.9000000000001</v>
      </c>
      <c r="AV2460" s="31">
        <f t="shared" si="5679"/>
        <v>0</v>
      </c>
      <c r="AW2460" s="32">
        <v>0</v>
      </c>
      <c r="AX2460" s="32"/>
      <c r="AY2460" s="1" t="s">
        <v>152</v>
      </c>
      <c r="AZ2460" s="1"/>
      <c r="BA2460" s="1"/>
      <c r="BB2460" s="1"/>
      <c r="BC2460" s="1"/>
      <c r="BD2460" s="1"/>
      <c r="BE2460" s="1"/>
    </row>
    <row r="2461" ht="31.5">
      <c r="A2461" s="29" t="s">
        <v>1016</v>
      </c>
      <c r="B2461" s="29" t="s">
        <v>27</v>
      </c>
      <c r="C2461" s="29" t="s">
        <v>29</v>
      </c>
      <c r="D2461" s="29" t="s">
        <v>948</v>
      </c>
      <c r="E2461" s="29"/>
      <c r="F2461" s="30" t="s">
        <v>949</v>
      </c>
      <c r="G2461" s="31">
        <f t="shared" si="5650"/>
        <v>1424.9000000000001</v>
      </c>
      <c r="H2461" s="31">
        <f t="shared" si="5651"/>
        <v>1424.9000000000001</v>
      </c>
      <c r="I2461" s="31">
        <f t="shared" si="5652"/>
        <v>1424.9000000000001</v>
      </c>
      <c r="J2461" s="31">
        <f t="shared" si="5653"/>
        <v>0</v>
      </c>
      <c r="K2461" s="31">
        <f t="shared" si="5654"/>
        <v>0</v>
      </c>
      <c r="L2461" s="31">
        <f t="shared" si="5655"/>
        <v>0</v>
      </c>
      <c r="M2461" s="31">
        <f t="shared" si="5587"/>
        <v>1424.9000000000001</v>
      </c>
      <c r="N2461" s="31">
        <f t="shared" si="5588"/>
        <v>1424.9000000000001</v>
      </c>
      <c r="O2461" s="31">
        <f t="shared" si="5589"/>
        <v>1424.9000000000001</v>
      </c>
      <c r="P2461" s="31">
        <f t="shared" si="5656"/>
        <v>0</v>
      </c>
      <c r="Q2461" s="31">
        <f t="shared" si="5657"/>
        <v>0</v>
      </c>
      <c r="R2461" s="31">
        <f t="shared" si="5658"/>
        <v>0</v>
      </c>
      <c r="S2461" s="31">
        <f t="shared" si="5659"/>
        <v>0</v>
      </c>
      <c r="T2461" s="31">
        <f t="shared" si="5660"/>
        <v>0</v>
      </c>
      <c r="U2461" s="31">
        <f t="shared" si="5661"/>
        <v>0</v>
      </c>
      <c r="V2461" s="31">
        <f t="shared" si="5662"/>
        <v>0</v>
      </c>
      <c r="W2461" s="31">
        <f t="shared" si="5663"/>
        <v>0</v>
      </c>
      <c r="X2461" s="31">
        <f t="shared" si="5664"/>
        <v>0</v>
      </c>
      <c r="Y2461" s="31">
        <f t="shared" si="5665"/>
        <v>0</v>
      </c>
      <c r="Z2461" s="31">
        <f t="shared" si="5666"/>
        <v>0</v>
      </c>
      <c r="AA2461" s="31">
        <f t="shared" si="5667"/>
        <v>0</v>
      </c>
      <c r="AB2461" s="31">
        <f t="shared" si="5668"/>
        <v>0</v>
      </c>
      <c r="AC2461" s="31">
        <f t="shared" si="5521"/>
        <v>1424.9000000000001</v>
      </c>
      <c r="AD2461" s="31">
        <f t="shared" si="5522"/>
        <v>1424.9000000000001</v>
      </c>
      <c r="AE2461" s="31">
        <f t="shared" si="5523"/>
        <v>1424.9000000000001</v>
      </c>
      <c r="AF2461" s="31">
        <f t="shared" si="5669"/>
        <v>0</v>
      </c>
      <c r="AG2461" s="31">
        <f t="shared" si="5524"/>
        <v>1424.9000000000001</v>
      </c>
      <c r="AH2461" s="31">
        <f t="shared" si="5525"/>
        <v>1424.9000000000001</v>
      </c>
      <c r="AI2461" s="31">
        <f t="shared" si="5526"/>
        <v>1424.9000000000001</v>
      </c>
      <c r="AJ2461" s="31">
        <f t="shared" si="5670"/>
        <v>0</v>
      </c>
      <c r="AK2461" s="31">
        <f t="shared" si="5671"/>
        <v>0</v>
      </c>
      <c r="AL2461" s="31">
        <f t="shared" si="5672"/>
        <v>-11.977</v>
      </c>
      <c r="AM2461" s="31">
        <f t="shared" si="5673"/>
        <v>0</v>
      </c>
      <c r="AN2461" s="31">
        <f t="shared" si="5674"/>
        <v>0</v>
      </c>
      <c r="AO2461" s="31">
        <f t="shared" si="5675"/>
        <v>0</v>
      </c>
      <c r="AP2461" s="31">
        <f t="shared" si="5676"/>
        <v>0</v>
      </c>
      <c r="AQ2461" s="31">
        <f t="shared" si="5677"/>
        <v>0</v>
      </c>
      <c r="AR2461" s="31">
        <f t="shared" si="5678"/>
        <v>0</v>
      </c>
      <c r="AS2461" s="31">
        <f t="shared" si="5518"/>
        <v>1412.923</v>
      </c>
      <c r="AT2461" s="31">
        <f t="shared" si="5519"/>
        <v>1424.9000000000001</v>
      </c>
      <c r="AU2461" s="31">
        <f t="shared" si="5520"/>
        <v>1424.9000000000001</v>
      </c>
      <c r="AV2461" s="31">
        <f t="shared" si="5679"/>
        <v>0</v>
      </c>
      <c r="AW2461" s="32"/>
      <c r="AX2461" s="32"/>
      <c r="AY2461" s="1"/>
      <c r="AZ2461" s="1"/>
      <c r="BA2461" s="1"/>
      <c r="BB2461" s="1"/>
      <c r="BC2461" s="1"/>
      <c r="BD2461" s="1"/>
      <c r="BE2461" s="1"/>
    </row>
    <row r="2462" ht="63">
      <c r="A2462" s="29" t="s">
        <v>1016</v>
      </c>
      <c r="B2462" s="29" t="s">
        <v>27</v>
      </c>
      <c r="C2462" s="29" t="s">
        <v>29</v>
      </c>
      <c r="D2462" s="29" t="s">
        <v>950</v>
      </c>
      <c r="E2462" s="29"/>
      <c r="F2462" s="30" t="s">
        <v>951</v>
      </c>
      <c r="G2462" s="31">
        <f t="shared" si="5650"/>
        <v>1424.9000000000001</v>
      </c>
      <c r="H2462" s="31">
        <f t="shared" si="5651"/>
        <v>1424.9000000000001</v>
      </c>
      <c r="I2462" s="31">
        <f t="shared" si="5652"/>
        <v>1424.9000000000001</v>
      </c>
      <c r="J2462" s="31">
        <f t="shared" si="5653"/>
        <v>0</v>
      </c>
      <c r="K2462" s="31">
        <f t="shared" si="5654"/>
        <v>0</v>
      </c>
      <c r="L2462" s="31">
        <f t="shared" si="5655"/>
        <v>0</v>
      </c>
      <c r="M2462" s="31">
        <f t="shared" si="5587"/>
        <v>1424.9000000000001</v>
      </c>
      <c r="N2462" s="31">
        <f t="shared" si="5588"/>
        <v>1424.9000000000001</v>
      </c>
      <c r="O2462" s="31">
        <f t="shared" si="5589"/>
        <v>1424.9000000000001</v>
      </c>
      <c r="P2462" s="31">
        <f t="shared" si="5656"/>
        <v>0</v>
      </c>
      <c r="Q2462" s="31">
        <f t="shared" si="5657"/>
        <v>0</v>
      </c>
      <c r="R2462" s="31">
        <f t="shared" si="5658"/>
        <v>0</v>
      </c>
      <c r="S2462" s="31">
        <f t="shared" si="5659"/>
        <v>0</v>
      </c>
      <c r="T2462" s="31">
        <f t="shared" si="5660"/>
        <v>0</v>
      </c>
      <c r="U2462" s="31">
        <f t="shared" si="5661"/>
        <v>0</v>
      </c>
      <c r="V2462" s="31">
        <f t="shared" si="5662"/>
        <v>0</v>
      </c>
      <c r="W2462" s="31">
        <f t="shared" si="5663"/>
        <v>0</v>
      </c>
      <c r="X2462" s="31">
        <f t="shared" si="5664"/>
        <v>0</v>
      </c>
      <c r="Y2462" s="31">
        <f t="shared" si="5665"/>
        <v>0</v>
      </c>
      <c r="Z2462" s="31">
        <f t="shared" si="5666"/>
        <v>0</v>
      </c>
      <c r="AA2462" s="31">
        <f t="shared" si="5667"/>
        <v>0</v>
      </c>
      <c r="AB2462" s="31">
        <f t="shared" si="5668"/>
        <v>0</v>
      </c>
      <c r="AC2462" s="31">
        <f t="shared" si="5521"/>
        <v>1424.9000000000001</v>
      </c>
      <c r="AD2462" s="31">
        <f t="shared" si="5522"/>
        <v>1424.9000000000001</v>
      </c>
      <c r="AE2462" s="31">
        <f t="shared" si="5523"/>
        <v>1424.9000000000001</v>
      </c>
      <c r="AF2462" s="31">
        <f t="shared" si="5669"/>
        <v>0</v>
      </c>
      <c r="AG2462" s="31">
        <f t="shared" si="5524"/>
        <v>1424.9000000000001</v>
      </c>
      <c r="AH2462" s="31">
        <f t="shared" si="5525"/>
        <v>1424.9000000000001</v>
      </c>
      <c r="AI2462" s="31">
        <f t="shared" si="5526"/>
        <v>1424.9000000000001</v>
      </c>
      <c r="AJ2462" s="31">
        <f t="shared" si="5670"/>
        <v>0</v>
      </c>
      <c r="AK2462" s="31">
        <f t="shared" si="5671"/>
        <v>0</v>
      </c>
      <c r="AL2462" s="31">
        <f t="shared" si="5672"/>
        <v>-11.977</v>
      </c>
      <c r="AM2462" s="31">
        <f t="shared" si="5673"/>
        <v>0</v>
      </c>
      <c r="AN2462" s="31">
        <f t="shared" si="5674"/>
        <v>0</v>
      </c>
      <c r="AO2462" s="31">
        <f t="shared" si="5675"/>
        <v>0</v>
      </c>
      <c r="AP2462" s="31">
        <f t="shared" si="5676"/>
        <v>0</v>
      </c>
      <c r="AQ2462" s="31">
        <f t="shared" si="5677"/>
        <v>0</v>
      </c>
      <c r="AR2462" s="31">
        <f t="shared" si="5678"/>
        <v>0</v>
      </c>
      <c r="AS2462" s="31">
        <f t="shared" si="5518"/>
        <v>1412.923</v>
      </c>
      <c r="AT2462" s="31">
        <f t="shared" si="5519"/>
        <v>1424.9000000000001</v>
      </c>
      <c r="AU2462" s="31">
        <f t="shared" si="5520"/>
        <v>1424.9000000000001</v>
      </c>
      <c r="AV2462" s="31">
        <f t="shared" si="5679"/>
        <v>0</v>
      </c>
      <c r="AW2462" s="32"/>
      <c r="AX2462" s="32"/>
      <c r="AY2462" s="1"/>
      <c r="AZ2462" s="1"/>
      <c r="BA2462" s="1"/>
      <c r="BB2462" s="1"/>
      <c r="BC2462" s="1"/>
      <c r="BD2462" s="1"/>
      <c r="BE2462" s="1"/>
    </row>
    <row r="2463" ht="31.5">
      <c r="A2463" s="29" t="s">
        <v>1016</v>
      </c>
      <c r="B2463" s="29" t="s">
        <v>27</v>
      </c>
      <c r="C2463" s="29" t="s">
        <v>29</v>
      </c>
      <c r="D2463" s="29" t="s">
        <v>950</v>
      </c>
      <c r="E2463" s="29" t="s">
        <v>39</v>
      </c>
      <c r="F2463" s="30" t="s">
        <v>40</v>
      </c>
      <c r="G2463" s="31">
        <v>1424.9000000000001</v>
      </c>
      <c r="H2463" s="31">
        <v>1424.9000000000001</v>
      </c>
      <c r="I2463" s="31">
        <v>1424.9000000000001</v>
      </c>
      <c r="J2463" s="31"/>
      <c r="K2463" s="31"/>
      <c r="L2463" s="31"/>
      <c r="M2463" s="31">
        <f t="shared" si="5587"/>
        <v>1424.9000000000001</v>
      </c>
      <c r="N2463" s="31">
        <f t="shared" si="5588"/>
        <v>1424.9000000000001</v>
      </c>
      <c r="O2463" s="31">
        <f t="shared" si="5589"/>
        <v>1424.9000000000001</v>
      </c>
      <c r="P2463" s="31"/>
      <c r="Q2463" s="31"/>
      <c r="R2463" s="31"/>
      <c r="S2463" s="31"/>
      <c r="T2463" s="31"/>
      <c r="U2463" s="31"/>
      <c r="V2463" s="31"/>
      <c r="W2463" s="31"/>
      <c r="X2463" s="31"/>
      <c r="Y2463" s="31"/>
      <c r="Z2463" s="31"/>
      <c r="AA2463" s="31"/>
      <c r="AB2463" s="31"/>
      <c r="AC2463" s="31">
        <f t="shared" si="5521"/>
        <v>1424.9000000000001</v>
      </c>
      <c r="AD2463" s="31">
        <f t="shared" si="5522"/>
        <v>1424.9000000000001</v>
      </c>
      <c r="AE2463" s="31">
        <f t="shared" si="5523"/>
        <v>1424.9000000000001</v>
      </c>
      <c r="AF2463" s="31"/>
      <c r="AG2463" s="31">
        <f t="shared" si="5524"/>
        <v>1424.9000000000001</v>
      </c>
      <c r="AH2463" s="31">
        <f t="shared" si="5525"/>
        <v>1424.9000000000001</v>
      </c>
      <c r="AI2463" s="31">
        <f t="shared" si="5526"/>
        <v>1424.9000000000001</v>
      </c>
      <c r="AJ2463" s="31"/>
      <c r="AK2463" s="31"/>
      <c r="AL2463" s="31">
        <v>-11.977</v>
      </c>
      <c r="AM2463" s="31"/>
      <c r="AN2463" s="31"/>
      <c r="AO2463" s="31"/>
      <c r="AP2463" s="31"/>
      <c r="AQ2463" s="31"/>
      <c r="AR2463" s="31"/>
      <c r="AS2463" s="31">
        <f t="shared" si="5518"/>
        <v>1412.923</v>
      </c>
      <c r="AT2463" s="31">
        <f t="shared" si="5519"/>
        <v>1424.9000000000001</v>
      </c>
      <c r="AU2463" s="31">
        <f t="shared" si="5520"/>
        <v>1424.9000000000001</v>
      </c>
      <c r="AV2463" s="31"/>
      <c r="AW2463" s="32"/>
      <c r="AX2463" s="32"/>
      <c r="AY2463" s="1"/>
      <c r="AZ2463" s="1"/>
      <c r="BA2463" s="1"/>
      <c r="BB2463" s="1"/>
      <c r="BC2463" s="1"/>
      <c r="BD2463" s="1"/>
      <c r="BE2463" s="1"/>
    </row>
    <row r="2464" ht="31.5">
      <c r="A2464" s="29" t="s">
        <v>1016</v>
      </c>
      <c r="B2464" s="29" t="s">
        <v>27</v>
      </c>
      <c r="C2464" s="29" t="s">
        <v>29</v>
      </c>
      <c r="D2464" s="29" t="s">
        <v>55</v>
      </c>
      <c r="E2464" s="36"/>
      <c r="F2464" s="30" t="s">
        <v>56</v>
      </c>
      <c r="G2464" s="31">
        <f>G2486+G2489+G2465+G2475+G2482</f>
        <v>714383.70000000007</v>
      </c>
      <c r="H2464" s="31">
        <f>H2486+H2489+H2465+H2475+H2482</f>
        <v>691140.80000000005</v>
      </c>
      <c r="I2464" s="31">
        <f>I2486+I2489+I2465+I2475+I2482</f>
        <v>676498.79999999993</v>
      </c>
      <c r="J2464" s="31">
        <f>J2486+J2489+J2465+J2475+J2482</f>
        <v>14000</v>
      </c>
      <c r="K2464" s="31">
        <f>K2486+K2489+K2465+K2475+K2482</f>
        <v>14000</v>
      </c>
      <c r="L2464" s="31">
        <f>L2486+L2489+L2465+L2475+L2482</f>
        <v>14000</v>
      </c>
      <c r="M2464" s="31">
        <f t="shared" si="5587"/>
        <v>728383.70000000007</v>
      </c>
      <c r="N2464" s="31">
        <f t="shared" si="5588"/>
        <v>705140.80000000005</v>
      </c>
      <c r="O2464" s="31">
        <f t="shared" si="5589"/>
        <v>690498.79999999993</v>
      </c>
      <c r="P2464" s="31">
        <f>P2486+P2489+P2465+P2475+P2482</f>
        <v>79</v>
      </c>
      <c r="Q2464" s="31">
        <f>Q2486+Q2489+Q2465+Q2475+Q2482</f>
        <v>0</v>
      </c>
      <c r="R2464" s="31">
        <f>R2486+R2489+R2465+R2475+R2482</f>
        <v>995.75899999999911</v>
      </c>
      <c r="S2464" s="31">
        <f>S2486+S2489+S2465+S2475+S2482</f>
        <v>0</v>
      </c>
      <c r="T2464" s="31">
        <f>T2486+T2489+T2465+T2475+T2482</f>
        <v>0</v>
      </c>
      <c r="U2464" s="31">
        <f>U2486+U2489+U2465+U2475+U2482</f>
        <v>79</v>
      </c>
      <c r="V2464" s="31">
        <f>V2486+V2489+V2465+V2475+V2482</f>
        <v>0</v>
      </c>
      <c r="W2464" s="31">
        <f>W2486+W2489+W2465+W2475+W2482</f>
        <v>0</v>
      </c>
      <c r="X2464" s="31">
        <f>X2486+X2489+X2465+X2475+X2482</f>
        <v>0</v>
      </c>
      <c r="Y2464" s="31">
        <f>Y2486+Y2489+Y2465+Y2475+Y2482</f>
        <v>79</v>
      </c>
      <c r="Z2464" s="31">
        <f>Z2486+Z2489+Z2465+Z2475+Z2482</f>
        <v>0</v>
      </c>
      <c r="AA2464" s="31">
        <f>AA2486+AA2489+AA2465+AA2475+AA2482</f>
        <v>0</v>
      </c>
      <c r="AB2464" s="31">
        <f>AB2486+AB2489+AB2465+AB2475+AB2482</f>
        <v>0</v>
      </c>
      <c r="AC2464" s="31">
        <f t="shared" si="5521"/>
        <v>729458.45900000003</v>
      </c>
      <c r="AD2464" s="31">
        <f t="shared" si="5522"/>
        <v>705219.80000000005</v>
      </c>
      <c r="AE2464" s="31">
        <f t="shared" si="5523"/>
        <v>690577.79999999993</v>
      </c>
      <c r="AF2464" s="31">
        <f>AF2486+AF2489+AF2465+AF2475+AF2482</f>
        <v>0</v>
      </c>
      <c r="AG2464" s="31">
        <f t="shared" si="5524"/>
        <v>729458.45900000003</v>
      </c>
      <c r="AH2464" s="31">
        <f t="shared" si="5525"/>
        <v>705219.80000000005</v>
      </c>
      <c r="AI2464" s="31">
        <f t="shared" si="5526"/>
        <v>690577.79999999993</v>
      </c>
      <c r="AJ2464" s="31">
        <f>AJ2486+AJ2489+AJ2465+AJ2475+AJ2482</f>
        <v>0</v>
      </c>
      <c r="AK2464" s="31">
        <f>AK2486+AK2489+AK2465+AK2475+AK2482</f>
        <v>0</v>
      </c>
      <c r="AL2464" s="31">
        <f>AL2486+AL2489+AL2465+AL2475+AL2482</f>
        <v>-3569.4029999999998</v>
      </c>
      <c r="AM2464" s="31">
        <f>AM2486+AM2489+AM2465+AM2475+AM2482</f>
        <v>0</v>
      </c>
      <c r="AN2464" s="31">
        <f>AN2486+AN2489+AN2465+AN2475+AN2482</f>
        <v>0</v>
      </c>
      <c r="AO2464" s="31">
        <f>AO2486+AO2489+AO2465+AO2475+AO2482</f>
        <v>0</v>
      </c>
      <c r="AP2464" s="31">
        <f>AP2486+AP2489+AP2465+AP2475+AP2482</f>
        <v>0</v>
      </c>
      <c r="AQ2464" s="31">
        <f>AQ2486+AQ2489+AQ2465+AQ2475+AQ2482</f>
        <v>0</v>
      </c>
      <c r="AR2464" s="31">
        <f>AR2486+AR2489+AR2465+AR2475+AR2482</f>
        <v>0</v>
      </c>
      <c r="AS2464" s="31">
        <f t="shared" si="5518"/>
        <v>725889.05599999998</v>
      </c>
      <c r="AT2464" s="31">
        <f t="shared" si="5519"/>
        <v>705219.80000000005</v>
      </c>
      <c r="AU2464" s="31">
        <f t="shared" si="5520"/>
        <v>690577.79999999993</v>
      </c>
      <c r="AV2464" s="31">
        <f>AV2486+AV2489+AV2465+AV2475+AV2482</f>
        <v>0</v>
      </c>
      <c r="AW2464" s="32"/>
      <c r="AX2464" s="32"/>
      <c r="AY2464" s="1"/>
      <c r="AZ2464" s="1"/>
      <c r="BA2464" s="1"/>
      <c r="BB2464" s="1"/>
      <c r="BC2464" s="1"/>
      <c r="BD2464" s="1"/>
      <c r="BE2464" s="1"/>
    </row>
    <row r="2465" ht="47.25">
      <c r="A2465" s="29" t="s">
        <v>1016</v>
      </c>
      <c r="B2465" s="29" t="s">
        <v>27</v>
      </c>
      <c r="C2465" s="29" t="s">
        <v>29</v>
      </c>
      <c r="D2465" s="29" t="s">
        <v>1022</v>
      </c>
      <c r="E2465" s="36"/>
      <c r="F2465" s="30" t="s">
        <v>1023</v>
      </c>
      <c r="G2465" s="31">
        <f>G2466+G2470+G2473</f>
        <v>355931.20000000001</v>
      </c>
      <c r="H2465" s="31">
        <f>H2466+H2470+H2473</f>
        <v>338781.79999999999</v>
      </c>
      <c r="I2465" s="31">
        <f>I2466+I2470+I2473</f>
        <v>338781.79999999993</v>
      </c>
      <c r="J2465" s="31">
        <f>J2466+J2470+J2473</f>
        <v>0</v>
      </c>
      <c r="K2465" s="31">
        <f>K2466+K2470+K2473</f>
        <v>0</v>
      </c>
      <c r="L2465" s="31">
        <f>L2466+L2470+L2473</f>
        <v>0</v>
      </c>
      <c r="M2465" s="31">
        <f t="shared" si="5587"/>
        <v>355931.20000000001</v>
      </c>
      <c r="N2465" s="31">
        <f t="shared" si="5588"/>
        <v>338781.79999999999</v>
      </c>
      <c r="O2465" s="31">
        <f t="shared" si="5589"/>
        <v>338781.79999999993</v>
      </c>
      <c r="P2465" s="31">
        <f>P2466+P2470+P2473</f>
        <v>0</v>
      </c>
      <c r="Q2465" s="31">
        <f>Q2466+Q2470+Q2473</f>
        <v>0</v>
      </c>
      <c r="R2465" s="31">
        <f>R2466+R2470+R2473</f>
        <v>5901.3069999999998</v>
      </c>
      <c r="S2465" s="31">
        <f>S2466+S2470+S2473</f>
        <v>0</v>
      </c>
      <c r="T2465" s="31">
        <f>T2466+T2470+T2473</f>
        <v>0</v>
      </c>
      <c r="U2465" s="31">
        <f>U2466+U2470+U2473</f>
        <v>0</v>
      </c>
      <c r="V2465" s="31">
        <f>V2466+V2470+V2473</f>
        <v>0</v>
      </c>
      <c r="W2465" s="31">
        <f>W2466+W2470+W2473</f>
        <v>0</v>
      </c>
      <c r="X2465" s="31">
        <f>X2466+X2470+X2473</f>
        <v>0</v>
      </c>
      <c r="Y2465" s="31">
        <f>Y2466+Y2470+Y2473</f>
        <v>0</v>
      </c>
      <c r="Z2465" s="31">
        <f>Z2466+Z2470+Z2473</f>
        <v>0</v>
      </c>
      <c r="AA2465" s="31">
        <f>AA2466+AA2470+AA2473</f>
        <v>0</v>
      </c>
      <c r="AB2465" s="31">
        <f>AB2466+AB2470+AB2473</f>
        <v>0</v>
      </c>
      <c r="AC2465" s="31">
        <f t="shared" si="5521"/>
        <v>361832.50699999998</v>
      </c>
      <c r="AD2465" s="31">
        <f t="shared" si="5522"/>
        <v>338781.79999999999</v>
      </c>
      <c r="AE2465" s="31">
        <f t="shared" si="5523"/>
        <v>338781.79999999993</v>
      </c>
      <c r="AF2465" s="31">
        <f>AF2466+AF2470+AF2473</f>
        <v>0</v>
      </c>
      <c r="AG2465" s="31">
        <f t="shared" si="5524"/>
        <v>361832.50699999998</v>
      </c>
      <c r="AH2465" s="31">
        <f t="shared" si="5525"/>
        <v>338781.79999999999</v>
      </c>
      <c r="AI2465" s="31">
        <f t="shared" si="5526"/>
        <v>338781.79999999993</v>
      </c>
      <c r="AJ2465" s="31">
        <f>AJ2466+AJ2470+AJ2473</f>
        <v>0</v>
      </c>
      <c r="AK2465" s="31">
        <f>AK2466+AK2470+AK2473</f>
        <v>0</v>
      </c>
      <c r="AL2465" s="31">
        <f>AL2466+AL2470+AL2473</f>
        <v>-2327.703</v>
      </c>
      <c r="AM2465" s="31">
        <f>AM2466+AM2470+AM2473</f>
        <v>0</v>
      </c>
      <c r="AN2465" s="31">
        <f>AN2466+AN2470+AN2473</f>
        <v>0</v>
      </c>
      <c r="AO2465" s="31">
        <f>AO2466+AO2470+AO2473</f>
        <v>0</v>
      </c>
      <c r="AP2465" s="31">
        <f>AP2466+AP2470+AP2473</f>
        <v>0</v>
      </c>
      <c r="AQ2465" s="31">
        <f>AQ2466+AQ2470+AQ2473</f>
        <v>0</v>
      </c>
      <c r="AR2465" s="31">
        <f>AR2466+AR2470+AR2473</f>
        <v>0</v>
      </c>
      <c r="AS2465" s="31">
        <f t="shared" si="5518"/>
        <v>359504.804</v>
      </c>
      <c r="AT2465" s="31">
        <f t="shared" si="5519"/>
        <v>338781.79999999999</v>
      </c>
      <c r="AU2465" s="31">
        <f t="shared" si="5520"/>
        <v>338781.79999999993</v>
      </c>
      <c r="AV2465" s="31">
        <f>AV2466+AV2470+AV2473</f>
        <v>0</v>
      </c>
      <c r="AW2465" s="32"/>
      <c r="AX2465" s="32"/>
      <c r="AY2465" s="1"/>
      <c r="AZ2465" s="1"/>
      <c r="BA2465" s="1"/>
      <c r="BB2465" s="1"/>
      <c r="BC2465" s="1"/>
      <c r="BD2465" s="1"/>
      <c r="BE2465" s="1"/>
    </row>
    <row r="2466" ht="47.25">
      <c r="A2466" s="29" t="s">
        <v>1016</v>
      </c>
      <c r="B2466" s="29" t="s">
        <v>27</v>
      </c>
      <c r="C2466" s="29" t="s">
        <v>29</v>
      </c>
      <c r="D2466" s="29" t="s">
        <v>1024</v>
      </c>
      <c r="E2466" s="36"/>
      <c r="F2466" s="30" t="s">
        <v>54</v>
      </c>
      <c r="G2466" s="31">
        <f>G2467+G2468+G2469</f>
        <v>147220</v>
      </c>
      <c r="H2466" s="31">
        <f>H2467+H2468+H2469</f>
        <v>150752.70000000001</v>
      </c>
      <c r="I2466" s="31">
        <f>I2467+I2468+I2469</f>
        <v>150752.70000000001</v>
      </c>
      <c r="J2466" s="31">
        <f>J2467+J2468+J2469</f>
        <v>0</v>
      </c>
      <c r="K2466" s="31">
        <f>K2467+K2468+K2469</f>
        <v>0</v>
      </c>
      <c r="L2466" s="31">
        <f>L2467+L2468+L2469</f>
        <v>0</v>
      </c>
      <c r="M2466" s="31">
        <f t="shared" si="5587"/>
        <v>147220</v>
      </c>
      <c r="N2466" s="31">
        <f t="shared" si="5588"/>
        <v>150752.70000000001</v>
      </c>
      <c r="O2466" s="31">
        <f t="shared" si="5589"/>
        <v>150752.70000000001</v>
      </c>
      <c r="P2466" s="31">
        <f>P2467+P2468+P2469</f>
        <v>0</v>
      </c>
      <c r="Q2466" s="31">
        <f>Q2467+Q2468+Q2469</f>
        <v>0</v>
      </c>
      <c r="R2466" s="31">
        <f>R2467+R2468+R2469</f>
        <v>0</v>
      </c>
      <c r="S2466" s="31">
        <f>S2467+S2468+S2469</f>
        <v>0</v>
      </c>
      <c r="T2466" s="31">
        <f>T2467+T2468+T2469</f>
        <v>0</v>
      </c>
      <c r="U2466" s="31">
        <f>U2467+U2468+U2469</f>
        <v>0</v>
      </c>
      <c r="V2466" s="31">
        <f>V2467+V2468+V2469</f>
        <v>0</v>
      </c>
      <c r="W2466" s="31">
        <f>W2467+W2468+W2469</f>
        <v>0</v>
      </c>
      <c r="X2466" s="31">
        <f>X2467+X2468+X2469</f>
        <v>0</v>
      </c>
      <c r="Y2466" s="31">
        <f>Y2467+Y2468+Y2469</f>
        <v>0</v>
      </c>
      <c r="Z2466" s="31">
        <f>Z2467+Z2468+Z2469</f>
        <v>0</v>
      </c>
      <c r="AA2466" s="31">
        <f>AA2467+AA2468+AA2469</f>
        <v>0</v>
      </c>
      <c r="AB2466" s="31">
        <f>AB2467+AB2468+AB2469</f>
        <v>0</v>
      </c>
      <c r="AC2466" s="31">
        <f t="shared" si="5521"/>
        <v>147220</v>
      </c>
      <c r="AD2466" s="31">
        <f t="shared" si="5522"/>
        <v>150752.70000000001</v>
      </c>
      <c r="AE2466" s="31">
        <f t="shared" si="5523"/>
        <v>150752.70000000001</v>
      </c>
      <c r="AF2466" s="31">
        <f>AF2467+AF2468+AF2469</f>
        <v>0</v>
      </c>
      <c r="AG2466" s="31">
        <f t="shared" si="5524"/>
        <v>147220</v>
      </c>
      <c r="AH2466" s="31">
        <f t="shared" si="5525"/>
        <v>150752.70000000001</v>
      </c>
      <c r="AI2466" s="31">
        <f t="shared" si="5526"/>
        <v>150752.70000000001</v>
      </c>
      <c r="AJ2466" s="31">
        <f>AJ2467+AJ2468+AJ2469</f>
        <v>0</v>
      </c>
      <c r="AK2466" s="31">
        <f>AK2467+AK2468+AK2469</f>
        <v>0</v>
      </c>
      <c r="AL2466" s="31">
        <f>AL2467+AL2468+AL2469</f>
        <v>-2327.703</v>
      </c>
      <c r="AM2466" s="31">
        <f>AM2467+AM2468+AM2469</f>
        <v>0</v>
      </c>
      <c r="AN2466" s="31">
        <f>AN2467+AN2468+AN2469</f>
        <v>0</v>
      </c>
      <c r="AO2466" s="31">
        <f>AO2467+AO2468+AO2469</f>
        <v>0</v>
      </c>
      <c r="AP2466" s="31">
        <f>AP2467+AP2468+AP2469</f>
        <v>0</v>
      </c>
      <c r="AQ2466" s="31">
        <f>AQ2467+AQ2468+AQ2469</f>
        <v>0</v>
      </c>
      <c r="AR2466" s="31">
        <f>AR2467+AR2468+AR2469</f>
        <v>0</v>
      </c>
      <c r="AS2466" s="31">
        <f t="shared" si="5518"/>
        <v>144892.29699999999</v>
      </c>
      <c r="AT2466" s="31">
        <f t="shared" si="5519"/>
        <v>150752.70000000001</v>
      </c>
      <c r="AU2466" s="31">
        <f t="shared" si="5520"/>
        <v>150752.70000000001</v>
      </c>
      <c r="AV2466" s="31">
        <f>AV2467+AV2468+AV2469</f>
        <v>0</v>
      </c>
      <c r="AW2466" s="32"/>
      <c r="AX2466" s="32"/>
      <c r="AY2466" s="1"/>
      <c r="AZ2466" s="1"/>
      <c r="BA2466" s="1"/>
      <c r="BB2466" s="1"/>
      <c r="BC2466" s="1"/>
      <c r="BD2466" s="1"/>
      <c r="BE2466" s="1"/>
    </row>
    <row r="2467" ht="78.75">
      <c r="A2467" s="29" t="s">
        <v>1016</v>
      </c>
      <c r="B2467" s="29" t="s">
        <v>27</v>
      </c>
      <c r="C2467" s="29" t="s">
        <v>29</v>
      </c>
      <c r="D2467" s="29" t="s">
        <v>1024</v>
      </c>
      <c r="E2467" s="29" t="s">
        <v>51</v>
      </c>
      <c r="F2467" s="30" t="s">
        <v>52</v>
      </c>
      <c r="G2467" s="31">
        <v>132568.79999999999</v>
      </c>
      <c r="H2467" s="31">
        <v>136301.5</v>
      </c>
      <c r="I2467" s="31">
        <v>136301.5</v>
      </c>
      <c r="J2467" s="31"/>
      <c r="K2467" s="31"/>
      <c r="L2467" s="31"/>
      <c r="M2467" s="31">
        <f t="shared" si="5587"/>
        <v>132568.79999999999</v>
      </c>
      <c r="N2467" s="31">
        <f t="shared" si="5588"/>
        <v>136301.5</v>
      </c>
      <c r="O2467" s="31">
        <f t="shared" si="5589"/>
        <v>136301.5</v>
      </c>
      <c r="P2467" s="31"/>
      <c r="Q2467" s="31"/>
      <c r="R2467" s="31"/>
      <c r="S2467" s="31"/>
      <c r="T2467" s="31"/>
      <c r="U2467" s="31"/>
      <c r="V2467" s="31"/>
      <c r="W2467" s="31"/>
      <c r="X2467" s="31"/>
      <c r="Y2467" s="31"/>
      <c r="Z2467" s="31"/>
      <c r="AA2467" s="31"/>
      <c r="AB2467" s="31"/>
      <c r="AC2467" s="31">
        <f t="shared" si="5521"/>
        <v>132568.79999999999</v>
      </c>
      <c r="AD2467" s="31">
        <f t="shared" si="5522"/>
        <v>136301.5</v>
      </c>
      <c r="AE2467" s="31">
        <f t="shared" si="5523"/>
        <v>136301.5</v>
      </c>
      <c r="AF2467" s="31"/>
      <c r="AG2467" s="31">
        <f t="shared" si="5524"/>
        <v>132568.79999999999</v>
      </c>
      <c r="AH2467" s="31">
        <f t="shared" si="5525"/>
        <v>136301.5</v>
      </c>
      <c r="AI2467" s="31">
        <f t="shared" si="5526"/>
        <v>136301.5</v>
      </c>
      <c r="AJ2467" s="31"/>
      <c r="AK2467" s="31"/>
      <c r="AL2467" s="31">
        <v>-1858.8</v>
      </c>
      <c r="AM2467" s="31"/>
      <c r="AN2467" s="31"/>
      <c r="AO2467" s="31"/>
      <c r="AP2467" s="31"/>
      <c r="AQ2467" s="31"/>
      <c r="AR2467" s="31"/>
      <c r="AS2467" s="31">
        <f t="shared" si="5518"/>
        <v>130709.99999999999</v>
      </c>
      <c r="AT2467" s="31">
        <f t="shared" si="5519"/>
        <v>136301.5</v>
      </c>
      <c r="AU2467" s="31">
        <f t="shared" si="5520"/>
        <v>136301.5</v>
      </c>
      <c r="AV2467" s="31"/>
      <c r="AW2467" s="32"/>
      <c r="AX2467" s="32"/>
      <c r="AY2467" s="1"/>
      <c r="AZ2467" s="1"/>
      <c r="BA2467" s="1"/>
      <c r="BB2467" s="1"/>
      <c r="BC2467" s="1"/>
      <c r="BD2467" s="1"/>
      <c r="BE2467" s="1"/>
    </row>
    <row r="2468" ht="31.5">
      <c r="A2468" s="29" t="s">
        <v>1016</v>
      </c>
      <c r="B2468" s="29" t="s">
        <v>27</v>
      </c>
      <c r="C2468" s="29" t="s">
        <v>29</v>
      </c>
      <c r="D2468" s="29" t="s">
        <v>1024</v>
      </c>
      <c r="E2468" s="29" t="s">
        <v>39</v>
      </c>
      <c r="F2468" s="30" t="s">
        <v>40</v>
      </c>
      <c r="G2468" s="31">
        <v>14471.700000000001</v>
      </c>
      <c r="H2468" s="31">
        <v>14271.700000000001</v>
      </c>
      <c r="I2468" s="31">
        <v>14271.700000000001</v>
      </c>
      <c r="J2468" s="31"/>
      <c r="K2468" s="31"/>
      <c r="L2468" s="31"/>
      <c r="M2468" s="31">
        <f t="shared" si="5587"/>
        <v>14471.700000000001</v>
      </c>
      <c r="N2468" s="31">
        <f t="shared" si="5588"/>
        <v>14271.700000000001</v>
      </c>
      <c r="O2468" s="31">
        <f t="shared" si="5589"/>
        <v>14271.700000000001</v>
      </c>
      <c r="P2468" s="31"/>
      <c r="Q2468" s="31"/>
      <c r="R2468" s="31"/>
      <c r="S2468" s="31"/>
      <c r="T2468" s="31"/>
      <c r="U2468" s="31"/>
      <c r="V2468" s="31"/>
      <c r="W2468" s="31"/>
      <c r="X2468" s="31"/>
      <c r="Y2468" s="31"/>
      <c r="Z2468" s="31"/>
      <c r="AA2468" s="31"/>
      <c r="AB2468" s="31"/>
      <c r="AC2468" s="31">
        <f t="shared" si="5521"/>
        <v>14471.700000000001</v>
      </c>
      <c r="AD2468" s="31">
        <f t="shared" si="5522"/>
        <v>14271.700000000001</v>
      </c>
      <c r="AE2468" s="31">
        <f t="shared" si="5523"/>
        <v>14271.700000000001</v>
      </c>
      <c r="AF2468" s="31"/>
      <c r="AG2468" s="31">
        <f t="shared" si="5524"/>
        <v>14471.700000000001</v>
      </c>
      <c r="AH2468" s="31">
        <f t="shared" si="5525"/>
        <v>14271.700000000001</v>
      </c>
      <c r="AI2468" s="31">
        <f t="shared" si="5526"/>
        <v>14271.700000000001</v>
      </c>
      <c r="AJ2468" s="31"/>
      <c r="AK2468" s="31"/>
      <c r="AL2468" s="31">
        <v>-468.90300000000002</v>
      </c>
      <c r="AM2468" s="31"/>
      <c r="AN2468" s="31"/>
      <c r="AO2468" s="31"/>
      <c r="AP2468" s="31"/>
      <c r="AQ2468" s="31"/>
      <c r="AR2468" s="31"/>
      <c r="AS2468" s="31">
        <f t="shared" si="5518"/>
        <v>14002.797</v>
      </c>
      <c r="AT2468" s="31">
        <f t="shared" si="5519"/>
        <v>14271.700000000001</v>
      </c>
      <c r="AU2468" s="31">
        <f t="shared" si="5520"/>
        <v>14271.700000000001</v>
      </c>
      <c r="AV2468" s="31"/>
      <c r="AW2468" s="32"/>
      <c r="AX2468" s="32"/>
      <c r="AY2468" s="1"/>
      <c r="AZ2468" s="1"/>
      <c r="BA2468" s="1"/>
      <c r="BB2468" s="1"/>
      <c r="BC2468" s="1"/>
      <c r="BD2468" s="1"/>
      <c r="BE2468" s="1"/>
    </row>
    <row r="2469">
      <c r="A2469" s="29" t="s">
        <v>1016</v>
      </c>
      <c r="B2469" s="29" t="s">
        <v>27</v>
      </c>
      <c r="C2469" s="29" t="s">
        <v>29</v>
      </c>
      <c r="D2469" s="29" t="s">
        <v>1024</v>
      </c>
      <c r="E2469" s="29" t="s">
        <v>41</v>
      </c>
      <c r="F2469" s="30" t="s">
        <v>42</v>
      </c>
      <c r="G2469" s="31">
        <v>179.5</v>
      </c>
      <c r="H2469" s="31">
        <v>179.5</v>
      </c>
      <c r="I2469" s="31">
        <v>179.5</v>
      </c>
      <c r="J2469" s="31"/>
      <c r="K2469" s="31"/>
      <c r="L2469" s="31"/>
      <c r="M2469" s="31">
        <f t="shared" si="5587"/>
        <v>179.5</v>
      </c>
      <c r="N2469" s="31">
        <f t="shared" si="5588"/>
        <v>179.5</v>
      </c>
      <c r="O2469" s="31">
        <f t="shared" si="5589"/>
        <v>179.5</v>
      </c>
      <c r="P2469" s="31"/>
      <c r="Q2469" s="31"/>
      <c r="R2469" s="31"/>
      <c r="S2469" s="31"/>
      <c r="T2469" s="31"/>
      <c r="U2469" s="31"/>
      <c r="V2469" s="31"/>
      <c r="W2469" s="31"/>
      <c r="X2469" s="31"/>
      <c r="Y2469" s="31"/>
      <c r="Z2469" s="31"/>
      <c r="AA2469" s="31"/>
      <c r="AB2469" s="31"/>
      <c r="AC2469" s="31">
        <f t="shared" si="5521"/>
        <v>179.5</v>
      </c>
      <c r="AD2469" s="31">
        <f t="shared" si="5522"/>
        <v>179.5</v>
      </c>
      <c r="AE2469" s="31">
        <f t="shared" si="5523"/>
        <v>179.5</v>
      </c>
      <c r="AF2469" s="31"/>
      <c r="AG2469" s="31">
        <f t="shared" si="5524"/>
        <v>179.5</v>
      </c>
      <c r="AH2469" s="31">
        <f t="shared" si="5525"/>
        <v>179.5</v>
      </c>
      <c r="AI2469" s="31">
        <f t="shared" si="5526"/>
        <v>179.5</v>
      </c>
      <c r="AJ2469" s="31"/>
      <c r="AK2469" s="31"/>
      <c r="AL2469" s="31"/>
      <c r="AM2469" s="31"/>
      <c r="AN2469" s="31"/>
      <c r="AO2469" s="31"/>
      <c r="AP2469" s="31"/>
      <c r="AQ2469" s="31"/>
      <c r="AR2469" s="31"/>
      <c r="AS2469" s="31">
        <f t="shared" si="5518"/>
        <v>179.5</v>
      </c>
      <c r="AT2469" s="31">
        <f t="shared" si="5519"/>
        <v>179.5</v>
      </c>
      <c r="AU2469" s="31">
        <f t="shared" si="5520"/>
        <v>179.5</v>
      </c>
      <c r="AV2469" s="31"/>
      <c r="AW2469" s="32"/>
      <c r="AX2469" s="32"/>
      <c r="AY2469" s="1"/>
      <c r="AZ2469" s="1"/>
      <c r="BA2469" s="1"/>
      <c r="BB2469" s="1"/>
      <c r="BC2469" s="1"/>
      <c r="BD2469" s="1"/>
      <c r="BE2469" s="1"/>
    </row>
    <row r="2470" ht="31.5">
      <c r="A2470" s="29" t="s">
        <v>1016</v>
      </c>
      <c r="B2470" s="29" t="s">
        <v>27</v>
      </c>
      <c r="C2470" s="29" t="s">
        <v>29</v>
      </c>
      <c r="D2470" s="29" t="s">
        <v>1029</v>
      </c>
      <c r="E2470" s="36"/>
      <c r="F2470" s="30" t="s">
        <v>1030</v>
      </c>
      <c r="G2470" s="31">
        <f>G2471+G2472</f>
        <v>159091.29999999999</v>
      </c>
      <c r="H2470" s="31">
        <f>H2471+H2472</f>
        <v>158728.5</v>
      </c>
      <c r="I2470" s="31">
        <f>I2471+I2472</f>
        <v>158728.49999999997</v>
      </c>
      <c r="J2470" s="31">
        <f>J2471+J2472</f>
        <v>0</v>
      </c>
      <c r="K2470" s="31">
        <f>K2471+K2472</f>
        <v>0</v>
      </c>
      <c r="L2470" s="31">
        <f>L2471+L2472</f>
        <v>0</v>
      </c>
      <c r="M2470" s="31">
        <f t="shared" si="5587"/>
        <v>159091.29999999999</v>
      </c>
      <c r="N2470" s="31">
        <f t="shared" si="5588"/>
        <v>158728.5</v>
      </c>
      <c r="O2470" s="31">
        <f t="shared" si="5589"/>
        <v>158728.49999999997</v>
      </c>
      <c r="P2470" s="31">
        <f>P2471+P2472</f>
        <v>0</v>
      </c>
      <c r="Q2470" s="31">
        <f>Q2471+Q2472</f>
        <v>0</v>
      </c>
      <c r="R2470" s="31">
        <f>R2471+R2472</f>
        <v>5901.3069999999998</v>
      </c>
      <c r="S2470" s="31">
        <f>S2471+S2472</f>
        <v>0</v>
      </c>
      <c r="T2470" s="31">
        <f>T2471+T2472</f>
        <v>0</v>
      </c>
      <c r="U2470" s="31">
        <f>U2471+U2472</f>
        <v>0</v>
      </c>
      <c r="V2470" s="31">
        <f>V2471+V2472</f>
        <v>0</v>
      </c>
      <c r="W2470" s="31">
        <f>W2471+W2472</f>
        <v>0</v>
      </c>
      <c r="X2470" s="31">
        <f>X2471+X2472</f>
        <v>0</v>
      </c>
      <c r="Y2470" s="31">
        <f>Y2471+Y2472</f>
        <v>0</v>
      </c>
      <c r="Z2470" s="31">
        <f>Z2471+Z2472</f>
        <v>0</v>
      </c>
      <c r="AA2470" s="31">
        <f>AA2471+AA2472</f>
        <v>0</v>
      </c>
      <c r="AB2470" s="31">
        <f>AB2471+AB2472</f>
        <v>0</v>
      </c>
      <c r="AC2470" s="31">
        <f t="shared" si="5521"/>
        <v>164992.60699999999</v>
      </c>
      <c r="AD2470" s="31">
        <f t="shared" si="5522"/>
        <v>158728.5</v>
      </c>
      <c r="AE2470" s="31">
        <f t="shared" si="5523"/>
        <v>158728.49999999997</v>
      </c>
      <c r="AF2470" s="31">
        <f>AF2471+AF2472</f>
        <v>0</v>
      </c>
      <c r="AG2470" s="31">
        <f t="shared" si="5524"/>
        <v>164992.60699999999</v>
      </c>
      <c r="AH2470" s="31">
        <f t="shared" si="5525"/>
        <v>158728.5</v>
      </c>
      <c r="AI2470" s="31">
        <f t="shared" si="5526"/>
        <v>158728.49999999997</v>
      </c>
      <c r="AJ2470" s="31">
        <f>AJ2471+AJ2472</f>
        <v>0</v>
      </c>
      <c r="AK2470" s="31">
        <f>AK2471+AK2472</f>
        <v>0</v>
      </c>
      <c r="AL2470" s="31">
        <f>AL2471+AL2472</f>
        <v>0</v>
      </c>
      <c r="AM2470" s="31">
        <f>AM2471+AM2472</f>
        <v>0</v>
      </c>
      <c r="AN2470" s="31">
        <f>AN2471+AN2472</f>
        <v>0</v>
      </c>
      <c r="AO2470" s="31">
        <f>AO2471+AO2472</f>
        <v>0</v>
      </c>
      <c r="AP2470" s="31">
        <f>AP2471+AP2472</f>
        <v>0</v>
      </c>
      <c r="AQ2470" s="31">
        <f>AQ2471+AQ2472</f>
        <v>0</v>
      </c>
      <c r="AR2470" s="31">
        <f>AR2471+AR2472</f>
        <v>0</v>
      </c>
      <c r="AS2470" s="31">
        <f t="shared" si="5518"/>
        <v>164992.60699999999</v>
      </c>
      <c r="AT2470" s="31">
        <f t="shared" si="5519"/>
        <v>158728.5</v>
      </c>
      <c r="AU2470" s="31">
        <f t="shared" si="5520"/>
        <v>158728.49999999997</v>
      </c>
      <c r="AV2470" s="31">
        <f>AV2471+AV2472</f>
        <v>0</v>
      </c>
      <c r="AW2470" s="32"/>
      <c r="AX2470" s="32"/>
      <c r="AY2470" s="1"/>
      <c r="AZ2470" s="1"/>
      <c r="BA2470" s="1"/>
      <c r="BB2470" s="1"/>
      <c r="BC2470" s="1"/>
      <c r="BD2470" s="1"/>
      <c r="BE2470" s="1"/>
    </row>
    <row r="2471" ht="31.5">
      <c r="A2471" s="29" t="s">
        <v>1016</v>
      </c>
      <c r="B2471" s="29" t="s">
        <v>27</v>
      </c>
      <c r="C2471" s="29" t="s">
        <v>29</v>
      </c>
      <c r="D2471" s="29" t="s">
        <v>1029</v>
      </c>
      <c r="E2471" s="29" t="s">
        <v>39</v>
      </c>
      <c r="F2471" s="30" t="s">
        <v>40</v>
      </c>
      <c r="G2471" s="31">
        <v>153779.29999999999</v>
      </c>
      <c r="H2471" s="31">
        <f>153871.9-598</f>
        <v>153273.89999999999</v>
      </c>
      <c r="I2471" s="31">
        <f>153871.9-189.2</f>
        <v>153682.69999999998</v>
      </c>
      <c r="J2471" s="31"/>
      <c r="K2471" s="31"/>
      <c r="L2471" s="31"/>
      <c r="M2471" s="31">
        <f t="shared" si="5587"/>
        <v>153779.29999999999</v>
      </c>
      <c r="N2471" s="31">
        <f t="shared" si="5588"/>
        <v>153273.89999999999</v>
      </c>
      <c r="O2471" s="31">
        <f t="shared" si="5589"/>
        <v>153682.69999999998</v>
      </c>
      <c r="P2471" s="31"/>
      <c r="Q2471" s="31"/>
      <c r="R2471" s="31">
        <f>7901.307-2000</f>
        <v>5901.3069999999998</v>
      </c>
      <c r="S2471" s="31"/>
      <c r="T2471" s="31"/>
      <c r="U2471" s="31"/>
      <c r="V2471" s="31"/>
      <c r="W2471" s="31"/>
      <c r="X2471" s="31"/>
      <c r="Y2471" s="31"/>
      <c r="Z2471" s="31"/>
      <c r="AA2471" s="31"/>
      <c r="AB2471" s="31"/>
      <c r="AC2471" s="31">
        <f t="shared" si="5521"/>
        <v>159680.60699999999</v>
      </c>
      <c r="AD2471" s="31">
        <f t="shared" si="5522"/>
        <v>153273.89999999999</v>
      </c>
      <c r="AE2471" s="31">
        <f t="shared" si="5523"/>
        <v>153682.69999999998</v>
      </c>
      <c r="AF2471" s="31"/>
      <c r="AG2471" s="31">
        <f t="shared" si="5524"/>
        <v>159680.60699999999</v>
      </c>
      <c r="AH2471" s="31">
        <f t="shared" si="5525"/>
        <v>153273.89999999999</v>
      </c>
      <c r="AI2471" s="31">
        <f t="shared" si="5526"/>
        <v>153682.69999999998</v>
      </c>
      <c r="AJ2471" s="31"/>
      <c r="AK2471" s="31"/>
      <c r="AL2471" s="31"/>
      <c r="AM2471" s="31"/>
      <c r="AN2471" s="31"/>
      <c r="AO2471" s="31"/>
      <c r="AP2471" s="31"/>
      <c r="AQ2471" s="31"/>
      <c r="AR2471" s="31"/>
      <c r="AS2471" s="31">
        <f t="shared" si="5518"/>
        <v>159680.60699999999</v>
      </c>
      <c r="AT2471" s="31">
        <f t="shared" si="5519"/>
        <v>153273.89999999999</v>
      </c>
      <c r="AU2471" s="31">
        <f t="shared" si="5520"/>
        <v>153682.69999999998</v>
      </c>
      <c r="AV2471" s="31"/>
      <c r="AW2471" s="32"/>
      <c r="AX2471" s="32"/>
      <c r="AY2471" s="1"/>
      <c r="AZ2471" s="1"/>
      <c r="BA2471" s="1"/>
      <c r="BB2471" s="1"/>
      <c r="BC2471" s="1"/>
      <c r="BD2471" s="1"/>
      <c r="BE2471" s="1"/>
    </row>
    <row r="2472">
      <c r="A2472" s="29" t="s">
        <v>1016</v>
      </c>
      <c r="B2472" s="29" t="s">
        <v>27</v>
      </c>
      <c r="C2472" s="29" t="s">
        <v>29</v>
      </c>
      <c r="D2472" s="29" t="s">
        <v>1029</v>
      </c>
      <c r="E2472" s="29" t="s">
        <v>41</v>
      </c>
      <c r="F2472" s="30" t="s">
        <v>42</v>
      </c>
      <c r="G2472" s="31">
        <v>5312</v>
      </c>
      <c r="H2472" s="31">
        <f>598+4856.6</f>
        <v>5454.6000000000004</v>
      </c>
      <c r="I2472" s="31">
        <f>189.2+4856.6</f>
        <v>5045.8000000000002</v>
      </c>
      <c r="J2472" s="31"/>
      <c r="K2472" s="31"/>
      <c r="L2472" s="31"/>
      <c r="M2472" s="31">
        <f t="shared" si="5587"/>
        <v>5312</v>
      </c>
      <c r="N2472" s="31">
        <f t="shared" si="5588"/>
        <v>5454.6000000000004</v>
      </c>
      <c r="O2472" s="31">
        <f t="shared" si="5589"/>
        <v>5045.8000000000002</v>
      </c>
      <c r="P2472" s="31"/>
      <c r="Q2472" s="31"/>
      <c r="R2472" s="31"/>
      <c r="S2472" s="31"/>
      <c r="T2472" s="31"/>
      <c r="U2472" s="31"/>
      <c r="V2472" s="31"/>
      <c r="W2472" s="31"/>
      <c r="X2472" s="31"/>
      <c r="Y2472" s="31"/>
      <c r="Z2472" s="31"/>
      <c r="AA2472" s="31"/>
      <c r="AB2472" s="31"/>
      <c r="AC2472" s="31">
        <f t="shared" si="5521"/>
        <v>5312</v>
      </c>
      <c r="AD2472" s="31">
        <f t="shared" si="5522"/>
        <v>5454.6000000000004</v>
      </c>
      <c r="AE2472" s="31">
        <f t="shared" si="5523"/>
        <v>5045.8000000000002</v>
      </c>
      <c r="AF2472" s="31"/>
      <c r="AG2472" s="31">
        <f t="shared" si="5524"/>
        <v>5312</v>
      </c>
      <c r="AH2472" s="31">
        <f t="shared" si="5525"/>
        <v>5454.6000000000004</v>
      </c>
      <c r="AI2472" s="31">
        <f t="shared" si="5526"/>
        <v>5045.8000000000002</v>
      </c>
      <c r="AJ2472" s="31"/>
      <c r="AK2472" s="31"/>
      <c r="AL2472" s="31"/>
      <c r="AM2472" s="31"/>
      <c r="AN2472" s="31"/>
      <c r="AO2472" s="31"/>
      <c r="AP2472" s="31"/>
      <c r="AQ2472" s="31"/>
      <c r="AR2472" s="31"/>
      <c r="AS2472" s="31">
        <f t="shared" ref="AS2472:AS2535" si="5680">AG2472+AJ2472+AK2472+AL2472+AM2472</f>
        <v>5312</v>
      </c>
      <c r="AT2472" s="31">
        <f t="shared" ref="AT2472:AT2535" si="5681">AH2472+AN2472+AO2472+AP2472</f>
        <v>5454.6000000000004</v>
      </c>
      <c r="AU2472" s="31">
        <f t="shared" ref="AU2472:AU2535" si="5682">AI2472+AR2472+AQ2472</f>
        <v>5045.8000000000002</v>
      </c>
      <c r="AV2472" s="31"/>
      <c r="AW2472" s="32"/>
      <c r="AX2472" s="32"/>
      <c r="AY2472" s="1"/>
      <c r="AZ2472" s="1"/>
      <c r="BA2472" s="1"/>
      <c r="BB2472" s="1"/>
      <c r="BC2472" s="1"/>
      <c r="BD2472" s="1"/>
      <c r="BE2472" s="1"/>
    </row>
    <row r="2473" ht="31.5">
      <c r="A2473" s="29" t="s">
        <v>1016</v>
      </c>
      <c r="B2473" s="29" t="s">
        <v>27</v>
      </c>
      <c r="C2473" s="29" t="s">
        <v>29</v>
      </c>
      <c r="D2473" s="29" t="s">
        <v>1031</v>
      </c>
      <c r="E2473" s="36"/>
      <c r="F2473" s="30" t="s">
        <v>1032</v>
      </c>
      <c r="G2473" s="31">
        <f>G2474</f>
        <v>49619.900000000001</v>
      </c>
      <c r="H2473" s="31">
        <f>H2474</f>
        <v>29300.599999999999</v>
      </c>
      <c r="I2473" s="31">
        <f>I2474</f>
        <v>29300.599999999999</v>
      </c>
      <c r="J2473" s="31">
        <f>J2474</f>
        <v>0</v>
      </c>
      <c r="K2473" s="31">
        <f>K2474</f>
        <v>0</v>
      </c>
      <c r="L2473" s="31">
        <f>L2474</f>
        <v>0</v>
      </c>
      <c r="M2473" s="31">
        <f t="shared" si="5587"/>
        <v>49619.900000000001</v>
      </c>
      <c r="N2473" s="31">
        <f t="shared" si="5588"/>
        <v>29300.599999999999</v>
      </c>
      <c r="O2473" s="31">
        <f t="shared" si="5589"/>
        <v>29300.599999999999</v>
      </c>
      <c r="P2473" s="31">
        <f>P2474</f>
        <v>0</v>
      </c>
      <c r="Q2473" s="31">
        <f>Q2474</f>
        <v>0</v>
      </c>
      <c r="R2473" s="31">
        <f>R2474</f>
        <v>0</v>
      </c>
      <c r="S2473" s="31">
        <f>S2474</f>
        <v>0</v>
      </c>
      <c r="T2473" s="31">
        <f>T2474</f>
        <v>0</v>
      </c>
      <c r="U2473" s="31">
        <f>U2474</f>
        <v>0</v>
      </c>
      <c r="V2473" s="31">
        <f>V2474</f>
        <v>0</v>
      </c>
      <c r="W2473" s="31">
        <f>W2474</f>
        <v>0</v>
      </c>
      <c r="X2473" s="31">
        <f>X2474</f>
        <v>0</v>
      </c>
      <c r="Y2473" s="31">
        <f>Y2474</f>
        <v>0</v>
      </c>
      <c r="Z2473" s="31">
        <f>Z2474</f>
        <v>0</v>
      </c>
      <c r="AA2473" s="31">
        <f>AA2474</f>
        <v>0</v>
      </c>
      <c r="AB2473" s="31">
        <f>AB2474</f>
        <v>0</v>
      </c>
      <c r="AC2473" s="31">
        <f t="shared" si="5521"/>
        <v>49619.900000000001</v>
      </c>
      <c r="AD2473" s="31">
        <f t="shared" si="5522"/>
        <v>29300.599999999999</v>
      </c>
      <c r="AE2473" s="31">
        <f t="shared" si="5523"/>
        <v>29300.599999999999</v>
      </c>
      <c r="AF2473" s="31">
        <f>AF2474</f>
        <v>0</v>
      </c>
      <c r="AG2473" s="31">
        <f t="shared" si="5524"/>
        <v>49619.900000000001</v>
      </c>
      <c r="AH2473" s="31">
        <f t="shared" si="5525"/>
        <v>29300.599999999999</v>
      </c>
      <c r="AI2473" s="31">
        <f t="shared" si="5526"/>
        <v>29300.599999999999</v>
      </c>
      <c r="AJ2473" s="31">
        <f>AJ2474</f>
        <v>0</v>
      </c>
      <c r="AK2473" s="31">
        <f>AK2474</f>
        <v>0</v>
      </c>
      <c r="AL2473" s="31">
        <f>AL2474</f>
        <v>0</v>
      </c>
      <c r="AM2473" s="31">
        <f>AM2474</f>
        <v>0</v>
      </c>
      <c r="AN2473" s="31">
        <f>AN2474</f>
        <v>0</v>
      </c>
      <c r="AO2473" s="31">
        <f>AO2474</f>
        <v>0</v>
      </c>
      <c r="AP2473" s="31">
        <f>AP2474</f>
        <v>0</v>
      </c>
      <c r="AQ2473" s="31">
        <f>AQ2474</f>
        <v>0</v>
      </c>
      <c r="AR2473" s="31">
        <f>AR2474</f>
        <v>0</v>
      </c>
      <c r="AS2473" s="31">
        <f t="shared" si="5680"/>
        <v>49619.900000000001</v>
      </c>
      <c r="AT2473" s="31">
        <f t="shared" si="5681"/>
        <v>29300.599999999999</v>
      </c>
      <c r="AU2473" s="31">
        <f t="shared" si="5682"/>
        <v>29300.599999999999</v>
      </c>
      <c r="AV2473" s="31">
        <f>AV2474</f>
        <v>0</v>
      </c>
      <c r="AW2473" s="32"/>
      <c r="AX2473" s="32"/>
      <c r="AY2473" s="1"/>
      <c r="AZ2473" s="1"/>
      <c r="BA2473" s="1"/>
      <c r="BB2473" s="1"/>
      <c r="BC2473" s="1"/>
      <c r="BD2473" s="1"/>
      <c r="BE2473" s="1"/>
    </row>
    <row r="2474" ht="31.5">
      <c r="A2474" s="29" t="s">
        <v>1016</v>
      </c>
      <c r="B2474" s="29" t="s">
        <v>27</v>
      </c>
      <c r="C2474" s="29" t="s">
        <v>29</v>
      </c>
      <c r="D2474" s="29" t="s">
        <v>1031</v>
      </c>
      <c r="E2474" s="29" t="s">
        <v>39</v>
      </c>
      <c r="F2474" s="30" t="s">
        <v>40</v>
      </c>
      <c r="G2474" s="31">
        <v>49619.900000000001</v>
      </c>
      <c r="H2474" s="31">
        <v>29300.599999999999</v>
      </c>
      <c r="I2474" s="31">
        <v>29300.599999999999</v>
      </c>
      <c r="J2474" s="31"/>
      <c r="K2474" s="31"/>
      <c r="L2474" s="31"/>
      <c r="M2474" s="31">
        <f t="shared" si="5587"/>
        <v>49619.900000000001</v>
      </c>
      <c r="N2474" s="31">
        <f t="shared" si="5588"/>
        <v>29300.599999999999</v>
      </c>
      <c r="O2474" s="31">
        <f t="shared" si="5589"/>
        <v>29300.599999999999</v>
      </c>
      <c r="P2474" s="31"/>
      <c r="Q2474" s="31"/>
      <c r="R2474" s="31"/>
      <c r="S2474" s="31"/>
      <c r="T2474" s="31"/>
      <c r="U2474" s="31"/>
      <c r="V2474" s="31"/>
      <c r="W2474" s="31"/>
      <c r="X2474" s="31"/>
      <c r="Y2474" s="31"/>
      <c r="Z2474" s="31"/>
      <c r="AA2474" s="31"/>
      <c r="AB2474" s="31"/>
      <c r="AC2474" s="31">
        <f t="shared" ref="AC2474:AC2537" si="5683">M2474+R2474+P2474+Q2474+T2474+S2474</f>
        <v>49619.900000000001</v>
      </c>
      <c r="AD2474" s="31">
        <f t="shared" ref="AD2474:AD2537" si="5684">N2474+V2474+X2474+U2474+W2474</f>
        <v>29300.599999999999</v>
      </c>
      <c r="AE2474" s="31">
        <f t="shared" ref="AE2474:AE2537" si="5685">O2474+Z2474+AB2474+Y2474+AA2474</f>
        <v>29300.599999999999</v>
      </c>
      <c r="AF2474" s="31"/>
      <c r="AG2474" s="31">
        <f t="shared" ref="AG2474:AG2537" si="5686">AC2474+AF2474</f>
        <v>49619.900000000001</v>
      </c>
      <c r="AH2474" s="31">
        <f t="shared" ref="AH2474:AH2537" si="5687">AD2474</f>
        <v>29300.599999999999</v>
      </c>
      <c r="AI2474" s="31">
        <f t="shared" ref="AI2474:AI2537" si="5688">AE2474</f>
        <v>29300.599999999999</v>
      </c>
      <c r="AJ2474" s="31"/>
      <c r="AK2474" s="31"/>
      <c r="AL2474" s="31"/>
      <c r="AM2474" s="31"/>
      <c r="AN2474" s="31"/>
      <c r="AO2474" s="31"/>
      <c r="AP2474" s="31"/>
      <c r="AQ2474" s="31"/>
      <c r="AR2474" s="31"/>
      <c r="AS2474" s="31">
        <f t="shared" si="5680"/>
        <v>49619.900000000001</v>
      </c>
      <c r="AT2474" s="31">
        <f t="shared" si="5681"/>
        <v>29300.599999999999</v>
      </c>
      <c r="AU2474" s="31">
        <f t="shared" si="5682"/>
        <v>29300.599999999999</v>
      </c>
      <c r="AV2474" s="31"/>
      <c r="AW2474" s="32"/>
      <c r="AX2474" s="32"/>
      <c r="AY2474" s="1"/>
      <c r="AZ2474" s="1"/>
      <c r="BA2474" s="1"/>
      <c r="BB2474" s="1"/>
      <c r="BC2474" s="1"/>
      <c r="BD2474" s="1"/>
      <c r="BE2474" s="1"/>
    </row>
    <row r="2475">
      <c r="A2475" s="29" t="s">
        <v>1016</v>
      </c>
      <c r="B2475" s="29" t="s">
        <v>27</v>
      </c>
      <c r="C2475" s="29" t="s">
        <v>29</v>
      </c>
      <c r="D2475" s="29" t="s">
        <v>1033</v>
      </c>
      <c r="E2475" s="36"/>
      <c r="F2475" s="30" t="s">
        <v>1034</v>
      </c>
      <c r="G2475" s="31">
        <f>G2476+G2478+G2480</f>
        <v>33630.400000000001</v>
      </c>
      <c r="H2475" s="31">
        <f>H2476+H2478+H2480</f>
        <v>34543.199999999997</v>
      </c>
      <c r="I2475" s="31">
        <f>I2476+I2478+I2480</f>
        <v>34543.199999999997</v>
      </c>
      <c r="J2475" s="31">
        <f>J2476+J2478+J2480</f>
        <v>0</v>
      </c>
      <c r="K2475" s="31">
        <f>K2476+K2478+K2480</f>
        <v>0</v>
      </c>
      <c r="L2475" s="31">
        <f>L2476+L2478+L2480</f>
        <v>0</v>
      </c>
      <c r="M2475" s="31">
        <f t="shared" si="5587"/>
        <v>33630.400000000001</v>
      </c>
      <c r="N2475" s="31">
        <f t="shared" si="5588"/>
        <v>34543.199999999997</v>
      </c>
      <c r="O2475" s="31">
        <f t="shared" si="5589"/>
        <v>34543.199999999997</v>
      </c>
      <c r="P2475" s="31">
        <f>P2476+P2478+P2480</f>
        <v>0</v>
      </c>
      <c r="Q2475" s="31">
        <f>Q2476+Q2478+Q2480</f>
        <v>0</v>
      </c>
      <c r="R2475" s="31">
        <f>R2476+R2478+R2480</f>
        <v>0</v>
      </c>
      <c r="S2475" s="31">
        <f>S2476+S2478+S2480</f>
        <v>0</v>
      </c>
      <c r="T2475" s="31">
        <f>T2476+T2478+T2480</f>
        <v>0</v>
      </c>
      <c r="U2475" s="31">
        <f>U2476+U2478+U2480</f>
        <v>0</v>
      </c>
      <c r="V2475" s="31">
        <f>V2476+V2478+V2480</f>
        <v>0</v>
      </c>
      <c r="W2475" s="31">
        <f>W2476+W2478+W2480</f>
        <v>0</v>
      </c>
      <c r="X2475" s="31">
        <f>X2476+X2478+X2480</f>
        <v>0</v>
      </c>
      <c r="Y2475" s="31">
        <f>Y2476+Y2478+Y2480</f>
        <v>0</v>
      </c>
      <c r="Z2475" s="31">
        <f>Z2476+Z2478+Z2480</f>
        <v>0</v>
      </c>
      <c r="AA2475" s="31">
        <f>AA2476+AA2478+AA2480</f>
        <v>0</v>
      </c>
      <c r="AB2475" s="31">
        <f>AB2476+AB2478+AB2480</f>
        <v>0</v>
      </c>
      <c r="AC2475" s="31">
        <f t="shared" si="5683"/>
        <v>33630.400000000001</v>
      </c>
      <c r="AD2475" s="31">
        <f t="shared" si="5684"/>
        <v>34543.199999999997</v>
      </c>
      <c r="AE2475" s="31">
        <f t="shared" si="5685"/>
        <v>34543.199999999997</v>
      </c>
      <c r="AF2475" s="31">
        <f>AF2476+AF2478+AF2480</f>
        <v>0</v>
      </c>
      <c r="AG2475" s="31">
        <f t="shared" si="5686"/>
        <v>33630.400000000001</v>
      </c>
      <c r="AH2475" s="31">
        <f t="shared" si="5687"/>
        <v>34543.199999999997</v>
      </c>
      <c r="AI2475" s="31">
        <f t="shared" si="5688"/>
        <v>34543.199999999997</v>
      </c>
      <c r="AJ2475" s="31">
        <f>AJ2476+AJ2478+AJ2480</f>
        <v>0</v>
      </c>
      <c r="AK2475" s="31">
        <f>AK2476+AK2478+AK2480</f>
        <v>0</v>
      </c>
      <c r="AL2475" s="31">
        <f>AL2476+AL2478+AL2480</f>
        <v>-455.69999999999999</v>
      </c>
      <c r="AM2475" s="31">
        <f>AM2476+AM2478+AM2480</f>
        <v>0</v>
      </c>
      <c r="AN2475" s="31">
        <f>AN2476+AN2478+AN2480</f>
        <v>0</v>
      </c>
      <c r="AO2475" s="31">
        <f>AO2476+AO2478+AO2480</f>
        <v>0</v>
      </c>
      <c r="AP2475" s="31">
        <f>AP2476+AP2478+AP2480</f>
        <v>0</v>
      </c>
      <c r="AQ2475" s="31">
        <f>AQ2476+AQ2478+AQ2480</f>
        <v>0</v>
      </c>
      <c r="AR2475" s="31">
        <f>AR2476+AR2478+AR2480</f>
        <v>0</v>
      </c>
      <c r="AS2475" s="31">
        <f t="shared" si="5680"/>
        <v>33174.700000000004</v>
      </c>
      <c r="AT2475" s="31">
        <f t="shared" si="5681"/>
        <v>34543.199999999997</v>
      </c>
      <c r="AU2475" s="31">
        <f t="shared" si="5682"/>
        <v>34543.199999999997</v>
      </c>
      <c r="AV2475" s="31">
        <f>AV2476+AV2478+AV2480</f>
        <v>0</v>
      </c>
      <c r="AW2475" s="32"/>
      <c r="AX2475" s="32"/>
      <c r="AY2475" s="1"/>
      <c r="AZ2475" s="1"/>
      <c r="BA2475" s="1"/>
      <c r="BB2475" s="1"/>
      <c r="BC2475" s="1"/>
      <c r="BD2475" s="1"/>
      <c r="BE2475" s="1"/>
    </row>
    <row r="2476" ht="47.25">
      <c r="A2476" s="29" t="s">
        <v>1016</v>
      </c>
      <c r="B2476" s="29" t="s">
        <v>27</v>
      </c>
      <c r="C2476" s="29" t="s">
        <v>29</v>
      </c>
      <c r="D2476" s="29" t="s">
        <v>1035</v>
      </c>
      <c r="E2476" s="36"/>
      <c r="F2476" s="30" t="s">
        <v>54</v>
      </c>
      <c r="G2476" s="31">
        <f>G2477</f>
        <v>26324.799999999999</v>
      </c>
      <c r="H2476" s="31">
        <f>H2477</f>
        <v>27778.799999999999</v>
      </c>
      <c r="I2476" s="31">
        <f>I2477</f>
        <v>27778.799999999999</v>
      </c>
      <c r="J2476" s="31">
        <f>J2477</f>
        <v>0</v>
      </c>
      <c r="K2476" s="31">
        <f>K2477</f>
        <v>0</v>
      </c>
      <c r="L2476" s="31">
        <f>L2477</f>
        <v>0</v>
      </c>
      <c r="M2476" s="31">
        <f t="shared" si="5587"/>
        <v>26324.799999999999</v>
      </c>
      <c r="N2476" s="31">
        <f t="shared" si="5588"/>
        <v>27778.799999999999</v>
      </c>
      <c r="O2476" s="31">
        <f t="shared" si="5589"/>
        <v>27778.799999999999</v>
      </c>
      <c r="P2476" s="31">
        <f>P2477</f>
        <v>0</v>
      </c>
      <c r="Q2476" s="31">
        <f>Q2477</f>
        <v>0</v>
      </c>
      <c r="R2476" s="31">
        <f>R2477</f>
        <v>0</v>
      </c>
      <c r="S2476" s="31">
        <f>S2477</f>
        <v>0</v>
      </c>
      <c r="T2476" s="31">
        <f>T2477</f>
        <v>0</v>
      </c>
      <c r="U2476" s="31">
        <f>U2477</f>
        <v>0</v>
      </c>
      <c r="V2476" s="31">
        <f>V2477</f>
        <v>0</v>
      </c>
      <c r="W2476" s="31">
        <f>W2477</f>
        <v>0</v>
      </c>
      <c r="X2476" s="31">
        <f>X2477</f>
        <v>0</v>
      </c>
      <c r="Y2476" s="31">
        <f>Y2477</f>
        <v>0</v>
      </c>
      <c r="Z2476" s="31">
        <f>Z2477</f>
        <v>0</v>
      </c>
      <c r="AA2476" s="31">
        <f>AA2477</f>
        <v>0</v>
      </c>
      <c r="AB2476" s="31">
        <f>AB2477</f>
        <v>0</v>
      </c>
      <c r="AC2476" s="31">
        <f t="shared" si="5683"/>
        <v>26324.799999999999</v>
      </c>
      <c r="AD2476" s="31">
        <f t="shared" si="5684"/>
        <v>27778.799999999999</v>
      </c>
      <c r="AE2476" s="31">
        <f t="shared" si="5685"/>
        <v>27778.799999999999</v>
      </c>
      <c r="AF2476" s="31">
        <f>AF2477</f>
        <v>0</v>
      </c>
      <c r="AG2476" s="31">
        <f t="shared" si="5686"/>
        <v>26324.799999999999</v>
      </c>
      <c r="AH2476" s="31">
        <f t="shared" si="5687"/>
        <v>27778.799999999999</v>
      </c>
      <c r="AI2476" s="31">
        <f t="shared" si="5688"/>
        <v>27778.799999999999</v>
      </c>
      <c r="AJ2476" s="31">
        <f>AJ2477</f>
        <v>0</v>
      </c>
      <c r="AK2476" s="31">
        <f>AK2477</f>
        <v>0</v>
      </c>
      <c r="AL2476" s="31">
        <f>AL2477</f>
        <v>0</v>
      </c>
      <c r="AM2476" s="31">
        <f>AM2477</f>
        <v>0</v>
      </c>
      <c r="AN2476" s="31">
        <f>AN2477</f>
        <v>0</v>
      </c>
      <c r="AO2476" s="31">
        <f>AO2477</f>
        <v>0</v>
      </c>
      <c r="AP2476" s="31">
        <f>AP2477</f>
        <v>0</v>
      </c>
      <c r="AQ2476" s="31">
        <f>AQ2477</f>
        <v>0</v>
      </c>
      <c r="AR2476" s="31">
        <f>AR2477</f>
        <v>0</v>
      </c>
      <c r="AS2476" s="31">
        <f t="shared" si="5680"/>
        <v>26324.799999999999</v>
      </c>
      <c r="AT2476" s="31">
        <f t="shared" si="5681"/>
        <v>27778.799999999999</v>
      </c>
      <c r="AU2476" s="31">
        <f t="shared" si="5682"/>
        <v>27778.799999999999</v>
      </c>
      <c r="AV2476" s="31">
        <f>AV2477</f>
        <v>0</v>
      </c>
      <c r="AW2476" s="32"/>
      <c r="AX2476" s="32"/>
      <c r="AY2476" s="1"/>
      <c r="AZ2476" s="1"/>
      <c r="BA2476" s="1"/>
      <c r="BB2476" s="1"/>
      <c r="BC2476" s="1"/>
      <c r="BD2476" s="1"/>
      <c r="BE2476" s="1"/>
    </row>
    <row r="2477" ht="31.5">
      <c r="A2477" s="29" t="s">
        <v>1016</v>
      </c>
      <c r="B2477" s="29" t="s">
        <v>27</v>
      </c>
      <c r="C2477" s="29" t="s">
        <v>29</v>
      </c>
      <c r="D2477" s="29" t="s">
        <v>1035</v>
      </c>
      <c r="E2477" s="29" t="s">
        <v>129</v>
      </c>
      <c r="F2477" s="30" t="s">
        <v>130</v>
      </c>
      <c r="G2477" s="31">
        <v>26324.799999999999</v>
      </c>
      <c r="H2477" s="31">
        <v>27778.799999999999</v>
      </c>
      <c r="I2477" s="31">
        <v>27778.799999999999</v>
      </c>
      <c r="J2477" s="31"/>
      <c r="K2477" s="31"/>
      <c r="L2477" s="31"/>
      <c r="M2477" s="31">
        <f t="shared" si="5587"/>
        <v>26324.799999999999</v>
      </c>
      <c r="N2477" s="31">
        <f t="shared" si="5588"/>
        <v>27778.799999999999</v>
      </c>
      <c r="O2477" s="31">
        <f t="shared" si="5589"/>
        <v>27778.799999999999</v>
      </c>
      <c r="P2477" s="31"/>
      <c r="Q2477" s="31"/>
      <c r="R2477" s="31"/>
      <c r="S2477" s="31"/>
      <c r="T2477" s="31"/>
      <c r="U2477" s="31"/>
      <c r="V2477" s="31"/>
      <c r="W2477" s="31"/>
      <c r="X2477" s="31"/>
      <c r="Y2477" s="31"/>
      <c r="Z2477" s="31"/>
      <c r="AA2477" s="31"/>
      <c r="AB2477" s="31"/>
      <c r="AC2477" s="31">
        <f t="shared" si="5683"/>
        <v>26324.799999999999</v>
      </c>
      <c r="AD2477" s="31">
        <f t="shared" si="5684"/>
        <v>27778.799999999999</v>
      </c>
      <c r="AE2477" s="31">
        <f t="shared" si="5685"/>
        <v>27778.799999999999</v>
      </c>
      <c r="AF2477" s="31"/>
      <c r="AG2477" s="31">
        <f t="shared" si="5686"/>
        <v>26324.799999999999</v>
      </c>
      <c r="AH2477" s="31">
        <f t="shared" si="5687"/>
        <v>27778.799999999999</v>
      </c>
      <c r="AI2477" s="31">
        <f t="shared" si="5688"/>
        <v>27778.799999999999</v>
      </c>
      <c r="AJ2477" s="31"/>
      <c r="AK2477" s="31"/>
      <c r="AL2477" s="31"/>
      <c r="AM2477" s="31"/>
      <c r="AN2477" s="31"/>
      <c r="AO2477" s="31"/>
      <c r="AP2477" s="31"/>
      <c r="AQ2477" s="31"/>
      <c r="AR2477" s="31"/>
      <c r="AS2477" s="31">
        <f t="shared" si="5680"/>
        <v>26324.799999999999</v>
      </c>
      <c r="AT2477" s="31">
        <f t="shared" si="5681"/>
        <v>27778.799999999999</v>
      </c>
      <c r="AU2477" s="31">
        <f t="shared" si="5682"/>
        <v>27778.799999999999</v>
      </c>
      <c r="AV2477" s="31"/>
      <c r="AW2477" s="32"/>
      <c r="AX2477" s="32"/>
      <c r="AY2477" s="1"/>
      <c r="AZ2477" s="1"/>
      <c r="BA2477" s="1"/>
      <c r="BB2477" s="1"/>
      <c r="BC2477" s="1"/>
      <c r="BD2477" s="1"/>
      <c r="BE2477" s="1"/>
    </row>
    <row r="2478">
      <c r="A2478" s="29" t="s">
        <v>1016</v>
      </c>
      <c r="B2478" s="29" t="s">
        <v>27</v>
      </c>
      <c r="C2478" s="29" t="s">
        <v>29</v>
      </c>
      <c r="D2478" s="29" t="s">
        <v>1036</v>
      </c>
      <c r="E2478" s="36"/>
      <c r="F2478" s="30" t="s">
        <v>218</v>
      </c>
      <c r="G2478" s="31">
        <f>G2479</f>
        <v>727</v>
      </c>
      <c r="H2478" s="31">
        <f>H2479</f>
        <v>0</v>
      </c>
      <c r="I2478" s="31">
        <f>I2479</f>
        <v>0</v>
      </c>
      <c r="J2478" s="31">
        <f>J2479</f>
        <v>0</v>
      </c>
      <c r="K2478" s="31">
        <f>K2479</f>
        <v>0</v>
      </c>
      <c r="L2478" s="31">
        <f>L2479</f>
        <v>0</v>
      </c>
      <c r="M2478" s="31">
        <f t="shared" si="5587"/>
        <v>727</v>
      </c>
      <c r="N2478" s="31">
        <f t="shared" si="5588"/>
        <v>0</v>
      </c>
      <c r="O2478" s="31">
        <f t="shared" si="5589"/>
        <v>0</v>
      </c>
      <c r="P2478" s="31">
        <f>P2479</f>
        <v>0</v>
      </c>
      <c r="Q2478" s="31">
        <f>Q2479</f>
        <v>0</v>
      </c>
      <c r="R2478" s="31">
        <f>R2479</f>
        <v>0</v>
      </c>
      <c r="S2478" s="31">
        <f>S2479</f>
        <v>0</v>
      </c>
      <c r="T2478" s="31">
        <f>T2479</f>
        <v>0</v>
      </c>
      <c r="U2478" s="31">
        <f>U2479</f>
        <v>0</v>
      </c>
      <c r="V2478" s="31">
        <f>V2479</f>
        <v>0</v>
      </c>
      <c r="W2478" s="31">
        <f>W2479</f>
        <v>0</v>
      </c>
      <c r="X2478" s="31">
        <f>X2479</f>
        <v>0</v>
      </c>
      <c r="Y2478" s="31">
        <f>Y2479</f>
        <v>0</v>
      </c>
      <c r="Z2478" s="31">
        <f>Z2479</f>
        <v>0</v>
      </c>
      <c r="AA2478" s="31">
        <f>AA2479</f>
        <v>0</v>
      </c>
      <c r="AB2478" s="31">
        <f>AB2479</f>
        <v>0</v>
      </c>
      <c r="AC2478" s="31">
        <f t="shared" si="5683"/>
        <v>727</v>
      </c>
      <c r="AD2478" s="31">
        <f t="shared" si="5684"/>
        <v>0</v>
      </c>
      <c r="AE2478" s="31">
        <f t="shared" si="5685"/>
        <v>0</v>
      </c>
      <c r="AF2478" s="31">
        <f>AF2479</f>
        <v>0</v>
      </c>
      <c r="AG2478" s="31">
        <f t="shared" si="5686"/>
        <v>727</v>
      </c>
      <c r="AH2478" s="31">
        <f t="shared" si="5687"/>
        <v>0</v>
      </c>
      <c r="AI2478" s="31">
        <f t="shared" si="5688"/>
        <v>0</v>
      </c>
      <c r="AJ2478" s="31">
        <f>AJ2479</f>
        <v>0</v>
      </c>
      <c r="AK2478" s="31">
        <f>AK2479</f>
        <v>0</v>
      </c>
      <c r="AL2478" s="31">
        <f>AL2479</f>
        <v>-363.5</v>
      </c>
      <c r="AM2478" s="31">
        <f>AM2479</f>
        <v>0</v>
      </c>
      <c r="AN2478" s="31">
        <f>AN2479</f>
        <v>0</v>
      </c>
      <c r="AO2478" s="31">
        <f>AO2479</f>
        <v>0</v>
      </c>
      <c r="AP2478" s="31">
        <f>AP2479</f>
        <v>0</v>
      </c>
      <c r="AQ2478" s="31">
        <f>AQ2479</f>
        <v>0</v>
      </c>
      <c r="AR2478" s="31">
        <f>AR2479</f>
        <v>0</v>
      </c>
      <c r="AS2478" s="31">
        <f t="shared" si="5680"/>
        <v>363.5</v>
      </c>
      <c r="AT2478" s="31">
        <f t="shared" si="5681"/>
        <v>0</v>
      </c>
      <c r="AU2478" s="31">
        <f t="shared" si="5682"/>
        <v>0</v>
      </c>
      <c r="AV2478" s="31">
        <f>AV2479</f>
        <v>0</v>
      </c>
      <c r="AW2478" s="32"/>
      <c r="AX2478" s="32"/>
      <c r="AY2478" s="1"/>
      <c r="AZ2478" s="1"/>
      <c r="BA2478" s="1"/>
      <c r="BB2478" s="1"/>
      <c r="BC2478" s="1"/>
      <c r="BD2478" s="1"/>
      <c r="BE2478" s="1"/>
    </row>
    <row r="2479" ht="31.5">
      <c r="A2479" s="29" t="s">
        <v>1016</v>
      </c>
      <c r="B2479" s="29" t="s">
        <v>27</v>
      </c>
      <c r="C2479" s="29" t="s">
        <v>29</v>
      </c>
      <c r="D2479" s="29" t="s">
        <v>1036</v>
      </c>
      <c r="E2479" s="29" t="s">
        <v>129</v>
      </c>
      <c r="F2479" s="30" t="s">
        <v>130</v>
      </c>
      <c r="G2479" s="31">
        <v>727</v>
      </c>
      <c r="H2479" s="31"/>
      <c r="I2479" s="31"/>
      <c r="J2479" s="31"/>
      <c r="K2479" s="31"/>
      <c r="L2479" s="31"/>
      <c r="M2479" s="31">
        <f t="shared" si="5587"/>
        <v>727</v>
      </c>
      <c r="N2479" s="31">
        <f t="shared" si="5588"/>
        <v>0</v>
      </c>
      <c r="O2479" s="31">
        <f t="shared" si="5589"/>
        <v>0</v>
      </c>
      <c r="P2479" s="31"/>
      <c r="Q2479" s="31"/>
      <c r="R2479" s="31"/>
      <c r="S2479" s="31"/>
      <c r="T2479" s="31"/>
      <c r="U2479" s="31"/>
      <c r="V2479" s="31"/>
      <c r="W2479" s="31"/>
      <c r="X2479" s="31"/>
      <c r="Y2479" s="31"/>
      <c r="Z2479" s="31"/>
      <c r="AA2479" s="31"/>
      <c r="AB2479" s="31"/>
      <c r="AC2479" s="31">
        <f t="shared" si="5683"/>
        <v>727</v>
      </c>
      <c r="AD2479" s="31">
        <f t="shared" si="5684"/>
        <v>0</v>
      </c>
      <c r="AE2479" s="31">
        <f t="shared" si="5685"/>
        <v>0</v>
      </c>
      <c r="AF2479" s="31"/>
      <c r="AG2479" s="31">
        <f t="shared" si="5686"/>
        <v>727</v>
      </c>
      <c r="AH2479" s="31">
        <f t="shared" si="5687"/>
        <v>0</v>
      </c>
      <c r="AI2479" s="31">
        <f t="shared" si="5688"/>
        <v>0</v>
      </c>
      <c r="AJ2479" s="31"/>
      <c r="AK2479" s="31"/>
      <c r="AL2479" s="31">
        <v>-363.5</v>
      </c>
      <c r="AM2479" s="31"/>
      <c r="AN2479" s="31"/>
      <c r="AO2479" s="31"/>
      <c r="AP2479" s="31"/>
      <c r="AQ2479" s="31"/>
      <c r="AR2479" s="31"/>
      <c r="AS2479" s="31">
        <f t="shared" si="5680"/>
        <v>363.5</v>
      </c>
      <c r="AT2479" s="31">
        <f t="shared" si="5681"/>
        <v>0</v>
      </c>
      <c r="AU2479" s="31">
        <f t="shared" si="5682"/>
        <v>0</v>
      </c>
      <c r="AV2479" s="31"/>
      <c r="AW2479" s="32"/>
      <c r="AX2479" s="32"/>
      <c r="AY2479" s="1"/>
      <c r="AZ2479" s="1"/>
      <c r="BA2479" s="1"/>
      <c r="BB2479" s="1"/>
      <c r="BC2479" s="1"/>
      <c r="BD2479" s="1"/>
      <c r="BE2479" s="1"/>
    </row>
    <row r="2480" ht="63">
      <c r="A2480" s="29" t="s">
        <v>1016</v>
      </c>
      <c r="B2480" s="29" t="s">
        <v>27</v>
      </c>
      <c r="C2480" s="29" t="s">
        <v>29</v>
      </c>
      <c r="D2480" s="29" t="s">
        <v>1037</v>
      </c>
      <c r="E2480" s="29"/>
      <c r="F2480" s="30" t="s">
        <v>1038</v>
      </c>
      <c r="G2480" s="31">
        <f>G2481</f>
        <v>6578.6000000000004</v>
      </c>
      <c r="H2480" s="31">
        <f>H2481</f>
        <v>6764.3999999999996</v>
      </c>
      <c r="I2480" s="31">
        <f>I2481</f>
        <v>6764.3999999999996</v>
      </c>
      <c r="J2480" s="31">
        <f>J2481</f>
        <v>0</v>
      </c>
      <c r="K2480" s="31">
        <f>K2481</f>
        <v>0</v>
      </c>
      <c r="L2480" s="31">
        <f>L2481</f>
        <v>0</v>
      </c>
      <c r="M2480" s="31">
        <f t="shared" si="5587"/>
        <v>6578.6000000000004</v>
      </c>
      <c r="N2480" s="31">
        <f t="shared" si="5588"/>
        <v>6764.3999999999996</v>
      </c>
      <c r="O2480" s="31">
        <f t="shared" si="5589"/>
        <v>6764.3999999999996</v>
      </c>
      <c r="P2480" s="31">
        <f>P2481</f>
        <v>0</v>
      </c>
      <c r="Q2480" s="31">
        <f>Q2481</f>
        <v>0</v>
      </c>
      <c r="R2480" s="31">
        <f>R2481</f>
        <v>0</v>
      </c>
      <c r="S2480" s="31">
        <f>S2481</f>
        <v>0</v>
      </c>
      <c r="T2480" s="31">
        <f>T2481</f>
        <v>0</v>
      </c>
      <c r="U2480" s="31">
        <f>U2481</f>
        <v>0</v>
      </c>
      <c r="V2480" s="31">
        <f>V2481</f>
        <v>0</v>
      </c>
      <c r="W2480" s="31">
        <f>W2481</f>
        <v>0</v>
      </c>
      <c r="X2480" s="31">
        <f>X2481</f>
        <v>0</v>
      </c>
      <c r="Y2480" s="31">
        <f>Y2481</f>
        <v>0</v>
      </c>
      <c r="Z2480" s="31">
        <f>Z2481</f>
        <v>0</v>
      </c>
      <c r="AA2480" s="31">
        <f>AA2481</f>
        <v>0</v>
      </c>
      <c r="AB2480" s="31">
        <f>AB2481</f>
        <v>0</v>
      </c>
      <c r="AC2480" s="31">
        <f t="shared" si="5683"/>
        <v>6578.6000000000004</v>
      </c>
      <c r="AD2480" s="31">
        <f t="shared" si="5684"/>
        <v>6764.3999999999996</v>
      </c>
      <c r="AE2480" s="31">
        <f t="shared" si="5685"/>
        <v>6764.3999999999996</v>
      </c>
      <c r="AF2480" s="31">
        <f>AF2481</f>
        <v>0</v>
      </c>
      <c r="AG2480" s="31">
        <f t="shared" si="5686"/>
        <v>6578.6000000000004</v>
      </c>
      <c r="AH2480" s="31">
        <f t="shared" si="5687"/>
        <v>6764.3999999999996</v>
      </c>
      <c r="AI2480" s="31">
        <f t="shared" si="5688"/>
        <v>6764.3999999999996</v>
      </c>
      <c r="AJ2480" s="31">
        <f>AJ2481</f>
        <v>0</v>
      </c>
      <c r="AK2480" s="31">
        <f>AK2481</f>
        <v>0</v>
      </c>
      <c r="AL2480" s="31">
        <f>AL2481</f>
        <v>-92.200000000000003</v>
      </c>
      <c r="AM2480" s="31">
        <f>AM2481</f>
        <v>0</v>
      </c>
      <c r="AN2480" s="31">
        <f>AN2481</f>
        <v>0</v>
      </c>
      <c r="AO2480" s="31">
        <f>AO2481</f>
        <v>0</v>
      </c>
      <c r="AP2480" s="31">
        <f>AP2481</f>
        <v>0</v>
      </c>
      <c r="AQ2480" s="31">
        <f>AQ2481</f>
        <v>0</v>
      </c>
      <c r="AR2480" s="31">
        <f>AR2481</f>
        <v>0</v>
      </c>
      <c r="AS2480" s="31">
        <f t="shared" si="5680"/>
        <v>6486.4000000000005</v>
      </c>
      <c r="AT2480" s="31">
        <f t="shared" si="5681"/>
        <v>6764.3999999999996</v>
      </c>
      <c r="AU2480" s="31">
        <f t="shared" si="5682"/>
        <v>6764.3999999999996</v>
      </c>
      <c r="AV2480" s="31">
        <f>AV2481</f>
        <v>0</v>
      </c>
      <c r="AW2480" s="32"/>
      <c r="AX2480" s="32"/>
      <c r="AY2480" s="1"/>
      <c r="AZ2480" s="1"/>
      <c r="BA2480" s="1"/>
      <c r="BB2480" s="1"/>
      <c r="BC2480" s="1"/>
      <c r="BD2480" s="1"/>
      <c r="BE2480" s="1"/>
    </row>
    <row r="2481" ht="31.5">
      <c r="A2481" s="29" t="s">
        <v>1016</v>
      </c>
      <c r="B2481" s="29" t="s">
        <v>27</v>
      </c>
      <c r="C2481" s="29" t="s">
        <v>29</v>
      </c>
      <c r="D2481" s="29" t="s">
        <v>1037</v>
      </c>
      <c r="E2481" s="29" t="s">
        <v>129</v>
      </c>
      <c r="F2481" s="30" t="s">
        <v>130</v>
      </c>
      <c r="G2481" s="31">
        <v>6578.6000000000004</v>
      </c>
      <c r="H2481" s="31">
        <v>6764.3999999999996</v>
      </c>
      <c r="I2481" s="31">
        <v>6764.3999999999996</v>
      </c>
      <c r="J2481" s="31"/>
      <c r="K2481" s="31"/>
      <c r="L2481" s="31"/>
      <c r="M2481" s="31">
        <f t="shared" si="5587"/>
        <v>6578.6000000000004</v>
      </c>
      <c r="N2481" s="31">
        <f t="shared" si="5588"/>
        <v>6764.3999999999996</v>
      </c>
      <c r="O2481" s="31">
        <f t="shared" si="5589"/>
        <v>6764.3999999999996</v>
      </c>
      <c r="P2481" s="31"/>
      <c r="Q2481" s="31"/>
      <c r="R2481" s="31"/>
      <c r="S2481" s="31"/>
      <c r="T2481" s="31"/>
      <c r="U2481" s="31"/>
      <c r="V2481" s="31"/>
      <c r="W2481" s="31"/>
      <c r="X2481" s="31"/>
      <c r="Y2481" s="31"/>
      <c r="Z2481" s="31"/>
      <c r="AA2481" s="31"/>
      <c r="AB2481" s="31"/>
      <c r="AC2481" s="31">
        <f t="shared" si="5683"/>
        <v>6578.6000000000004</v>
      </c>
      <c r="AD2481" s="31">
        <f t="shared" si="5684"/>
        <v>6764.3999999999996</v>
      </c>
      <c r="AE2481" s="31">
        <f t="shared" si="5685"/>
        <v>6764.3999999999996</v>
      </c>
      <c r="AF2481" s="31"/>
      <c r="AG2481" s="31">
        <f t="shared" si="5686"/>
        <v>6578.6000000000004</v>
      </c>
      <c r="AH2481" s="31">
        <f t="shared" si="5687"/>
        <v>6764.3999999999996</v>
      </c>
      <c r="AI2481" s="31">
        <f t="shared" si="5688"/>
        <v>6764.3999999999996</v>
      </c>
      <c r="AJ2481" s="31"/>
      <c r="AK2481" s="31"/>
      <c r="AL2481" s="31">
        <v>-92.200000000000003</v>
      </c>
      <c r="AM2481" s="31"/>
      <c r="AN2481" s="31"/>
      <c r="AO2481" s="31"/>
      <c r="AP2481" s="31"/>
      <c r="AQ2481" s="31"/>
      <c r="AR2481" s="31"/>
      <c r="AS2481" s="31">
        <f t="shared" si="5680"/>
        <v>6486.4000000000005</v>
      </c>
      <c r="AT2481" s="31">
        <f t="shared" si="5681"/>
        <v>6764.3999999999996</v>
      </c>
      <c r="AU2481" s="31">
        <f t="shared" si="5682"/>
        <v>6764.3999999999996</v>
      </c>
      <c r="AV2481" s="31"/>
      <c r="AW2481" s="32"/>
      <c r="AX2481" s="32"/>
      <c r="AY2481" s="1"/>
      <c r="AZ2481" s="1"/>
      <c r="BA2481" s="1"/>
      <c r="BB2481" s="1"/>
      <c r="BC2481" s="1"/>
      <c r="BD2481" s="1"/>
      <c r="BE2481" s="1"/>
    </row>
    <row r="2482" ht="47.25">
      <c r="A2482" s="29" t="s">
        <v>1016</v>
      </c>
      <c r="B2482" s="29" t="s">
        <v>27</v>
      </c>
      <c r="C2482" s="29" t="s">
        <v>29</v>
      </c>
      <c r="D2482" s="29" t="s">
        <v>1039</v>
      </c>
      <c r="E2482" s="29"/>
      <c r="F2482" s="30" t="s">
        <v>1040</v>
      </c>
      <c r="G2482" s="31">
        <f>G2483</f>
        <v>37208</v>
      </c>
      <c r="H2482" s="31">
        <f>H2483</f>
        <v>40449.800000000003</v>
      </c>
      <c r="I2482" s="31">
        <f>I2483</f>
        <v>40465.5</v>
      </c>
      <c r="J2482" s="31">
        <f>J2483</f>
        <v>6000</v>
      </c>
      <c r="K2482" s="31">
        <f>K2483</f>
        <v>6000</v>
      </c>
      <c r="L2482" s="31">
        <f>L2483</f>
        <v>6000</v>
      </c>
      <c r="M2482" s="31">
        <f t="shared" si="5587"/>
        <v>43208</v>
      </c>
      <c r="N2482" s="31">
        <f t="shared" si="5588"/>
        <v>46449.800000000003</v>
      </c>
      <c r="O2482" s="31">
        <f t="shared" si="5589"/>
        <v>46465.5</v>
      </c>
      <c r="P2482" s="31">
        <f>P2483</f>
        <v>0</v>
      </c>
      <c r="Q2482" s="31">
        <f>Q2483</f>
        <v>0</v>
      </c>
      <c r="R2482" s="31">
        <f>R2483</f>
        <v>0</v>
      </c>
      <c r="S2482" s="31">
        <f>S2483</f>
        <v>0</v>
      </c>
      <c r="T2482" s="31">
        <f>T2483</f>
        <v>0</v>
      </c>
      <c r="U2482" s="31">
        <f>U2483</f>
        <v>0</v>
      </c>
      <c r="V2482" s="31">
        <f>V2483</f>
        <v>0</v>
      </c>
      <c r="W2482" s="31">
        <f>W2483</f>
        <v>0</v>
      </c>
      <c r="X2482" s="31">
        <f>X2483</f>
        <v>0</v>
      </c>
      <c r="Y2482" s="31">
        <f>Y2483</f>
        <v>0</v>
      </c>
      <c r="Z2482" s="31">
        <f>Z2483</f>
        <v>0</v>
      </c>
      <c r="AA2482" s="31">
        <f>AA2483</f>
        <v>0</v>
      </c>
      <c r="AB2482" s="31">
        <f>AB2483</f>
        <v>0</v>
      </c>
      <c r="AC2482" s="31">
        <f t="shared" si="5683"/>
        <v>43208</v>
      </c>
      <c r="AD2482" s="31">
        <f t="shared" si="5684"/>
        <v>46449.800000000003</v>
      </c>
      <c r="AE2482" s="31">
        <f t="shared" si="5685"/>
        <v>46465.5</v>
      </c>
      <c r="AF2482" s="31">
        <f>AF2483</f>
        <v>0</v>
      </c>
      <c r="AG2482" s="31">
        <f t="shared" si="5686"/>
        <v>43208</v>
      </c>
      <c r="AH2482" s="31">
        <f t="shared" si="5687"/>
        <v>46449.800000000003</v>
      </c>
      <c r="AI2482" s="31">
        <f t="shared" si="5688"/>
        <v>46465.5</v>
      </c>
      <c r="AJ2482" s="31">
        <f>AJ2483</f>
        <v>0</v>
      </c>
      <c r="AK2482" s="31">
        <f>AK2483</f>
        <v>0</v>
      </c>
      <c r="AL2482" s="31">
        <f>AL2483</f>
        <v>-455.89999999999998</v>
      </c>
      <c r="AM2482" s="31">
        <f>AM2483</f>
        <v>0</v>
      </c>
      <c r="AN2482" s="31">
        <f>AN2483</f>
        <v>0</v>
      </c>
      <c r="AO2482" s="31">
        <f>AO2483</f>
        <v>0</v>
      </c>
      <c r="AP2482" s="31">
        <f>AP2483</f>
        <v>0</v>
      </c>
      <c r="AQ2482" s="31">
        <f>AQ2483</f>
        <v>0</v>
      </c>
      <c r="AR2482" s="31">
        <f>AR2483</f>
        <v>0</v>
      </c>
      <c r="AS2482" s="31">
        <f t="shared" si="5680"/>
        <v>42752.099999999999</v>
      </c>
      <c r="AT2482" s="31">
        <f t="shared" si="5681"/>
        <v>46449.800000000003</v>
      </c>
      <c r="AU2482" s="31">
        <f t="shared" si="5682"/>
        <v>46465.5</v>
      </c>
      <c r="AV2482" s="31">
        <f>AV2483</f>
        <v>0</v>
      </c>
      <c r="AW2482" s="32"/>
      <c r="AX2482" s="32"/>
      <c r="AY2482" s="1"/>
      <c r="AZ2482" s="1"/>
      <c r="BA2482" s="1"/>
      <c r="BB2482" s="1"/>
      <c r="BC2482" s="1"/>
      <c r="BD2482" s="1"/>
      <c r="BE2482" s="1"/>
    </row>
    <row r="2483" ht="47.25">
      <c r="A2483" s="29" t="s">
        <v>1016</v>
      </c>
      <c r="B2483" s="29" t="s">
        <v>27</v>
      </c>
      <c r="C2483" s="29" t="s">
        <v>29</v>
      </c>
      <c r="D2483" s="29" t="s">
        <v>1041</v>
      </c>
      <c r="E2483" s="29"/>
      <c r="F2483" s="30" t="s">
        <v>54</v>
      </c>
      <c r="G2483" s="31">
        <f>G2484+G2485</f>
        <v>37208</v>
      </c>
      <c r="H2483" s="31">
        <f>H2484+H2485</f>
        <v>40449.800000000003</v>
      </c>
      <c r="I2483" s="31">
        <f>I2484+I2485</f>
        <v>40465.5</v>
      </c>
      <c r="J2483" s="31">
        <f>J2484+J2485</f>
        <v>6000</v>
      </c>
      <c r="K2483" s="31">
        <f>K2484+K2485</f>
        <v>6000</v>
      </c>
      <c r="L2483" s="31">
        <f>L2484+L2485</f>
        <v>6000</v>
      </c>
      <c r="M2483" s="31">
        <f t="shared" si="5587"/>
        <v>43208</v>
      </c>
      <c r="N2483" s="31">
        <f t="shared" si="5588"/>
        <v>46449.800000000003</v>
      </c>
      <c r="O2483" s="31">
        <f t="shared" si="5589"/>
        <v>46465.5</v>
      </c>
      <c r="P2483" s="31">
        <f>P2484+P2485</f>
        <v>0</v>
      </c>
      <c r="Q2483" s="31">
        <f>Q2484+Q2485</f>
        <v>0</v>
      </c>
      <c r="R2483" s="31">
        <f>R2484+R2485</f>
        <v>0</v>
      </c>
      <c r="S2483" s="31">
        <f>S2484+S2485</f>
        <v>0</v>
      </c>
      <c r="T2483" s="31">
        <f>T2484+T2485</f>
        <v>0</v>
      </c>
      <c r="U2483" s="31">
        <f>U2484+U2485</f>
        <v>0</v>
      </c>
      <c r="V2483" s="31">
        <f>V2484+V2485</f>
        <v>0</v>
      </c>
      <c r="W2483" s="31">
        <f>W2484+W2485</f>
        <v>0</v>
      </c>
      <c r="X2483" s="31">
        <f>X2484+X2485</f>
        <v>0</v>
      </c>
      <c r="Y2483" s="31">
        <f>Y2484+Y2485</f>
        <v>0</v>
      </c>
      <c r="Z2483" s="31">
        <f>Z2484+Z2485</f>
        <v>0</v>
      </c>
      <c r="AA2483" s="31">
        <f>AA2484+AA2485</f>
        <v>0</v>
      </c>
      <c r="AB2483" s="31">
        <f>AB2484+AB2485</f>
        <v>0</v>
      </c>
      <c r="AC2483" s="31">
        <f t="shared" si="5683"/>
        <v>43208</v>
      </c>
      <c r="AD2483" s="31">
        <f t="shared" si="5684"/>
        <v>46449.800000000003</v>
      </c>
      <c r="AE2483" s="31">
        <f t="shared" si="5685"/>
        <v>46465.5</v>
      </c>
      <c r="AF2483" s="31">
        <f>AF2484+AF2485</f>
        <v>0</v>
      </c>
      <c r="AG2483" s="31">
        <f t="shared" si="5686"/>
        <v>43208</v>
      </c>
      <c r="AH2483" s="31">
        <f t="shared" si="5687"/>
        <v>46449.800000000003</v>
      </c>
      <c r="AI2483" s="31">
        <f t="shared" si="5688"/>
        <v>46465.5</v>
      </c>
      <c r="AJ2483" s="31">
        <f>AJ2484+AJ2485</f>
        <v>0</v>
      </c>
      <c r="AK2483" s="31">
        <f>AK2484+AK2485</f>
        <v>0</v>
      </c>
      <c r="AL2483" s="31">
        <f>AL2484+AL2485</f>
        <v>-455.89999999999998</v>
      </c>
      <c r="AM2483" s="31">
        <f>AM2484+AM2485</f>
        <v>0</v>
      </c>
      <c r="AN2483" s="31">
        <f>AN2484+AN2485</f>
        <v>0</v>
      </c>
      <c r="AO2483" s="31">
        <f>AO2484+AO2485</f>
        <v>0</v>
      </c>
      <c r="AP2483" s="31">
        <f>AP2484+AP2485</f>
        <v>0</v>
      </c>
      <c r="AQ2483" s="31">
        <f>AQ2484+AQ2485</f>
        <v>0</v>
      </c>
      <c r="AR2483" s="31">
        <f>AR2484+AR2485</f>
        <v>0</v>
      </c>
      <c r="AS2483" s="31">
        <f t="shared" si="5680"/>
        <v>42752.099999999999</v>
      </c>
      <c r="AT2483" s="31">
        <f t="shared" si="5681"/>
        <v>46449.800000000003</v>
      </c>
      <c r="AU2483" s="31">
        <f t="shared" si="5682"/>
        <v>46465.5</v>
      </c>
      <c r="AV2483" s="31">
        <f>AV2484+AV2485</f>
        <v>0</v>
      </c>
      <c r="AW2483" s="32"/>
      <c r="AX2483" s="32"/>
      <c r="AY2483" s="1"/>
      <c r="AZ2483" s="1"/>
      <c r="BA2483" s="1"/>
      <c r="BB2483" s="1"/>
      <c r="BC2483" s="1"/>
      <c r="BD2483" s="1"/>
      <c r="BE2483" s="1"/>
    </row>
    <row r="2484" ht="78.75">
      <c r="A2484" s="29" t="s">
        <v>1016</v>
      </c>
      <c r="B2484" s="29" t="s">
        <v>27</v>
      </c>
      <c r="C2484" s="29" t="s">
        <v>29</v>
      </c>
      <c r="D2484" s="29" t="s">
        <v>1041</v>
      </c>
      <c r="E2484" s="29" t="s">
        <v>51</v>
      </c>
      <c r="F2484" s="30" t="s">
        <v>52</v>
      </c>
      <c r="G2484" s="31">
        <v>29734.900000000001</v>
      </c>
      <c r="H2484" s="31">
        <v>33267</v>
      </c>
      <c r="I2484" s="31">
        <v>33267</v>
      </c>
      <c r="J2484" s="31"/>
      <c r="K2484" s="31"/>
      <c r="L2484" s="31"/>
      <c r="M2484" s="31">
        <f t="shared" si="5587"/>
        <v>29734.900000000001</v>
      </c>
      <c r="N2484" s="31">
        <f t="shared" si="5588"/>
        <v>33267</v>
      </c>
      <c r="O2484" s="31">
        <f t="shared" si="5589"/>
        <v>33267</v>
      </c>
      <c r="P2484" s="31"/>
      <c r="Q2484" s="31"/>
      <c r="R2484" s="31"/>
      <c r="S2484" s="31"/>
      <c r="T2484" s="31"/>
      <c r="U2484" s="31"/>
      <c r="V2484" s="31"/>
      <c r="W2484" s="31"/>
      <c r="X2484" s="31"/>
      <c r="Y2484" s="31"/>
      <c r="Z2484" s="31"/>
      <c r="AA2484" s="31"/>
      <c r="AB2484" s="31"/>
      <c r="AC2484" s="31">
        <f t="shared" si="5683"/>
        <v>29734.900000000001</v>
      </c>
      <c r="AD2484" s="31">
        <f t="shared" si="5684"/>
        <v>33267</v>
      </c>
      <c r="AE2484" s="31">
        <f t="shared" si="5685"/>
        <v>33267</v>
      </c>
      <c r="AF2484" s="31"/>
      <c r="AG2484" s="31">
        <f t="shared" si="5686"/>
        <v>29734.900000000001</v>
      </c>
      <c r="AH2484" s="31">
        <f t="shared" si="5687"/>
        <v>33267</v>
      </c>
      <c r="AI2484" s="31">
        <f t="shared" si="5688"/>
        <v>33267</v>
      </c>
      <c r="AJ2484" s="31"/>
      <c r="AK2484" s="31"/>
      <c r="AL2484" s="31">
        <v>-455.89999999999998</v>
      </c>
      <c r="AM2484" s="31"/>
      <c r="AN2484" s="31"/>
      <c r="AO2484" s="31"/>
      <c r="AP2484" s="31"/>
      <c r="AQ2484" s="31"/>
      <c r="AR2484" s="31"/>
      <c r="AS2484" s="31">
        <f t="shared" si="5680"/>
        <v>29279</v>
      </c>
      <c r="AT2484" s="31">
        <f t="shared" si="5681"/>
        <v>33267</v>
      </c>
      <c r="AU2484" s="31">
        <f t="shared" si="5682"/>
        <v>33267</v>
      </c>
      <c r="AV2484" s="31"/>
      <c r="AW2484" s="32"/>
      <c r="AX2484" s="32"/>
      <c r="AY2484" s="1"/>
      <c r="AZ2484" s="1"/>
      <c r="BA2484" s="1"/>
      <c r="BB2484" s="1"/>
      <c r="BC2484" s="1"/>
      <c r="BD2484" s="1"/>
      <c r="BE2484" s="1"/>
    </row>
    <row r="2485" ht="31.5">
      <c r="A2485" s="29" t="s">
        <v>1016</v>
      </c>
      <c r="B2485" s="29" t="s">
        <v>27</v>
      </c>
      <c r="C2485" s="29" t="s">
        <v>29</v>
      </c>
      <c r="D2485" s="29" t="s">
        <v>1041</v>
      </c>
      <c r="E2485" s="29" t="s">
        <v>39</v>
      </c>
      <c r="F2485" s="30" t="s">
        <v>40</v>
      </c>
      <c r="G2485" s="31">
        <v>7473.1000000000004</v>
      </c>
      <c r="H2485" s="31">
        <v>7182.8000000000002</v>
      </c>
      <c r="I2485" s="31">
        <v>7198.5</v>
      </c>
      <c r="J2485" s="33">
        <v>6000</v>
      </c>
      <c r="K2485" s="33">
        <v>6000</v>
      </c>
      <c r="L2485" s="33">
        <v>6000</v>
      </c>
      <c r="M2485" s="31">
        <f t="shared" si="5587"/>
        <v>13473.1</v>
      </c>
      <c r="N2485" s="31">
        <f t="shared" si="5588"/>
        <v>13182.799999999999</v>
      </c>
      <c r="O2485" s="31">
        <f t="shared" si="5589"/>
        <v>13198.5</v>
      </c>
      <c r="P2485" s="31"/>
      <c r="Q2485" s="31"/>
      <c r="R2485" s="31"/>
      <c r="S2485" s="31"/>
      <c r="T2485" s="31"/>
      <c r="U2485" s="31"/>
      <c r="V2485" s="31"/>
      <c r="W2485" s="31"/>
      <c r="X2485" s="31"/>
      <c r="Y2485" s="31"/>
      <c r="Z2485" s="31"/>
      <c r="AA2485" s="31"/>
      <c r="AB2485" s="31"/>
      <c r="AC2485" s="31">
        <f t="shared" si="5683"/>
        <v>13473.1</v>
      </c>
      <c r="AD2485" s="31">
        <f t="shared" si="5684"/>
        <v>13182.799999999999</v>
      </c>
      <c r="AE2485" s="31">
        <f t="shared" si="5685"/>
        <v>13198.5</v>
      </c>
      <c r="AF2485" s="31"/>
      <c r="AG2485" s="31">
        <f t="shared" si="5686"/>
        <v>13473.1</v>
      </c>
      <c r="AH2485" s="31">
        <f t="shared" si="5687"/>
        <v>13182.799999999999</v>
      </c>
      <c r="AI2485" s="31">
        <f t="shared" si="5688"/>
        <v>13198.5</v>
      </c>
      <c r="AJ2485" s="31"/>
      <c r="AK2485" s="31"/>
      <c r="AL2485" s="31"/>
      <c r="AM2485" s="31"/>
      <c r="AN2485" s="31"/>
      <c r="AO2485" s="31"/>
      <c r="AP2485" s="31"/>
      <c r="AQ2485" s="31"/>
      <c r="AR2485" s="31"/>
      <c r="AS2485" s="31">
        <f t="shared" si="5680"/>
        <v>13473.1</v>
      </c>
      <c r="AT2485" s="31">
        <f t="shared" si="5681"/>
        <v>13182.799999999999</v>
      </c>
      <c r="AU2485" s="31">
        <f t="shared" si="5682"/>
        <v>13198.5</v>
      </c>
      <c r="AV2485" s="31"/>
      <c r="AW2485" s="32"/>
      <c r="AX2485" s="32">
        <v>66</v>
      </c>
      <c r="AY2485" s="1"/>
      <c r="AZ2485" s="1"/>
      <c r="BA2485" s="1"/>
      <c r="BB2485" s="1"/>
      <c r="BC2485" s="1"/>
      <c r="BD2485" s="1"/>
      <c r="BE2485" s="1"/>
    </row>
    <row r="2486" ht="47.25">
      <c r="A2486" s="29" t="s">
        <v>1016</v>
      </c>
      <c r="B2486" s="29" t="s">
        <v>27</v>
      </c>
      <c r="C2486" s="29" t="s">
        <v>29</v>
      </c>
      <c r="D2486" s="29" t="s">
        <v>1042</v>
      </c>
      <c r="E2486" s="36"/>
      <c r="F2486" s="30" t="s">
        <v>1043</v>
      </c>
      <c r="G2486" s="31">
        <f t="shared" ref="G2486:G2487" si="5689">G2487</f>
        <v>141000</v>
      </c>
      <c r="H2486" s="31">
        <f t="shared" ref="H2486:H2487" si="5690">H2487</f>
        <v>141000</v>
      </c>
      <c r="I2486" s="31">
        <f t="shared" ref="I2486:I2487" si="5691">I2487</f>
        <v>141000</v>
      </c>
      <c r="J2486" s="31">
        <f t="shared" ref="J2486:J2487" si="5692">J2487</f>
        <v>14000</v>
      </c>
      <c r="K2486" s="31">
        <f t="shared" ref="K2486:K2487" si="5693">K2487</f>
        <v>14000</v>
      </c>
      <c r="L2486" s="31">
        <f t="shared" ref="L2486:L2487" si="5694">L2487</f>
        <v>14000</v>
      </c>
      <c r="M2486" s="31">
        <f t="shared" si="5587"/>
        <v>155000</v>
      </c>
      <c r="N2486" s="31">
        <f t="shared" si="5588"/>
        <v>155000</v>
      </c>
      <c r="O2486" s="31">
        <f t="shared" si="5589"/>
        <v>155000</v>
      </c>
      <c r="P2486" s="31">
        <f t="shared" ref="P2486:P2487" si="5695">P2487</f>
        <v>0</v>
      </c>
      <c r="Q2486" s="31">
        <f t="shared" ref="Q2486:Q2487" si="5696">Q2487</f>
        <v>0</v>
      </c>
      <c r="R2486" s="31">
        <f t="shared" ref="R2486:R2487" si="5697">R2487</f>
        <v>0</v>
      </c>
      <c r="S2486" s="31">
        <f t="shared" ref="S2486:S2487" si="5698">S2487</f>
        <v>0</v>
      </c>
      <c r="T2486" s="31">
        <f t="shared" ref="T2486:T2487" si="5699">T2487</f>
        <v>0</v>
      </c>
      <c r="U2486" s="31">
        <f t="shared" ref="U2486:U2487" si="5700">U2487</f>
        <v>0</v>
      </c>
      <c r="V2486" s="31">
        <f t="shared" ref="V2486:V2487" si="5701">V2487</f>
        <v>0</v>
      </c>
      <c r="W2486" s="31">
        <f t="shared" ref="W2486:W2487" si="5702">W2487</f>
        <v>0</v>
      </c>
      <c r="X2486" s="31">
        <f t="shared" ref="X2486:X2487" si="5703">X2487</f>
        <v>0</v>
      </c>
      <c r="Y2486" s="31">
        <f t="shared" ref="Y2486:Y2487" si="5704">Y2487</f>
        <v>0</v>
      </c>
      <c r="Z2486" s="31">
        <f t="shared" ref="Z2486:Z2487" si="5705">Z2487</f>
        <v>0</v>
      </c>
      <c r="AA2486" s="31">
        <f t="shared" ref="AA2486:AA2487" si="5706">AA2487</f>
        <v>0</v>
      </c>
      <c r="AB2486" s="31">
        <f t="shared" ref="AB2486:AB2487" si="5707">AB2487</f>
        <v>0</v>
      </c>
      <c r="AC2486" s="31">
        <f t="shared" si="5683"/>
        <v>155000</v>
      </c>
      <c r="AD2486" s="31">
        <f t="shared" si="5684"/>
        <v>155000</v>
      </c>
      <c r="AE2486" s="31">
        <f t="shared" si="5685"/>
        <v>155000</v>
      </c>
      <c r="AF2486" s="31">
        <f t="shared" ref="AF2486:AF2487" si="5708">AF2487</f>
        <v>0</v>
      </c>
      <c r="AG2486" s="31">
        <f t="shared" si="5686"/>
        <v>155000</v>
      </c>
      <c r="AH2486" s="31">
        <f t="shared" si="5687"/>
        <v>155000</v>
      </c>
      <c r="AI2486" s="31">
        <f t="shared" si="5688"/>
        <v>155000</v>
      </c>
      <c r="AJ2486" s="31">
        <f t="shared" ref="AJ2486:AJ2487" si="5709">AJ2487</f>
        <v>0</v>
      </c>
      <c r="AK2486" s="31">
        <f t="shared" ref="AK2486:AK2487" si="5710">AK2487</f>
        <v>0</v>
      </c>
      <c r="AL2486" s="31">
        <f t="shared" ref="AL2486:AL2487" si="5711">AL2487</f>
        <v>0</v>
      </c>
      <c r="AM2486" s="31">
        <f t="shared" ref="AM2486:AM2487" si="5712">AM2487</f>
        <v>0</v>
      </c>
      <c r="AN2486" s="31">
        <f t="shared" ref="AN2486:AN2487" si="5713">AN2487</f>
        <v>0</v>
      </c>
      <c r="AO2486" s="31">
        <f t="shared" ref="AO2486:AO2487" si="5714">AO2487</f>
        <v>0</v>
      </c>
      <c r="AP2486" s="31">
        <f t="shared" ref="AP2486:AP2487" si="5715">AP2487</f>
        <v>0</v>
      </c>
      <c r="AQ2486" s="31">
        <f t="shared" ref="AQ2486:AQ2487" si="5716">AQ2487</f>
        <v>0</v>
      </c>
      <c r="AR2486" s="31">
        <f t="shared" ref="AR2486:AR2487" si="5717">AR2487</f>
        <v>0</v>
      </c>
      <c r="AS2486" s="31">
        <f t="shared" si="5680"/>
        <v>155000</v>
      </c>
      <c r="AT2486" s="31">
        <f t="shared" si="5681"/>
        <v>155000</v>
      </c>
      <c r="AU2486" s="31">
        <f t="shared" si="5682"/>
        <v>155000</v>
      </c>
      <c r="AV2486" s="31">
        <f t="shared" ref="AV2486:AV2487" si="5718">AV2487</f>
        <v>0</v>
      </c>
      <c r="AW2486" s="32"/>
      <c r="AX2486" s="32"/>
      <c r="AY2486" s="1"/>
      <c r="AZ2486" s="1"/>
      <c r="BA2486" s="1"/>
      <c r="BB2486" s="1"/>
      <c r="BC2486" s="1"/>
      <c r="BD2486" s="1"/>
      <c r="BE2486" s="1"/>
    </row>
    <row r="2487" ht="47.25">
      <c r="A2487" s="29" t="s">
        <v>1016</v>
      </c>
      <c r="B2487" s="29" t="s">
        <v>27</v>
      </c>
      <c r="C2487" s="29" t="s">
        <v>29</v>
      </c>
      <c r="D2487" s="29" t="s">
        <v>1044</v>
      </c>
      <c r="E2487" s="36"/>
      <c r="F2487" s="30" t="s">
        <v>1045</v>
      </c>
      <c r="G2487" s="31">
        <f t="shared" si="5689"/>
        <v>141000</v>
      </c>
      <c r="H2487" s="31">
        <f t="shared" si="5690"/>
        <v>141000</v>
      </c>
      <c r="I2487" s="31">
        <f t="shared" si="5691"/>
        <v>141000</v>
      </c>
      <c r="J2487" s="31">
        <f t="shared" si="5692"/>
        <v>14000</v>
      </c>
      <c r="K2487" s="31">
        <f t="shared" si="5693"/>
        <v>14000</v>
      </c>
      <c r="L2487" s="31">
        <f t="shared" si="5694"/>
        <v>14000</v>
      </c>
      <c r="M2487" s="31">
        <f t="shared" si="5587"/>
        <v>155000</v>
      </c>
      <c r="N2487" s="31">
        <f t="shared" si="5588"/>
        <v>155000</v>
      </c>
      <c r="O2487" s="31">
        <f t="shared" si="5589"/>
        <v>155000</v>
      </c>
      <c r="P2487" s="31">
        <f t="shared" si="5695"/>
        <v>0</v>
      </c>
      <c r="Q2487" s="31">
        <f t="shared" si="5696"/>
        <v>0</v>
      </c>
      <c r="R2487" s="31">
        <f t="shared" si="5697"/>
        <v>0</v>
      </c>
      <c r="S2487" s="31">
        <f t="shared" si="5698"/>
        <v>0</v>
      </c>
      <c r="T2487" s="31">
        <f t="shared" si="5699"/>
        <v>0</v>
      </c>
      <c r="U2487" s="31">
        <f t="shared" si="5700"/>
        <v>0</v>
      </c>
      <c r="V2487" s="31">
        <f t="shared" si="5701"/>
        <v>0</v>
      </c>
      <c r="W2487" s="31">
        <f t="shared" si="5702"/>
        <v>0</v>
      </c>
      <c r="X2487" s="31">
        <f t="shared" si="5703"/>
        <v>0</v>
      </c>
      <c r="Y2487" s="31">
        <f t="shared" si="5704"/>
        <v>0</v>
      </c>
      <c r="Z2487" s="31">
        <f t="shared" si="5705"/>
        <v>0</v>
      </c>
      <c r="AA2487" s="31">
        <f t="shared" si="5706"/>
        <v>0</v>
      </c>
      <c r="AB2487" s="31">
        <f t="shared" si="5707"/>
        <v>0</v>
      </c>
      <c r="AC2487" s="31">
        <f t="shared" si="5683"/>
        <v>155000</v>
      </c>
      <c r="AD2487" s="31">
        <f t="shared" si="5684"/>
        <v>155000</v>
      </c>
      <c r="AE2487" s="31">
        <f t="shared" si="5685"/>
        <v>155000</v>
      </c>
      <c r="AF2487" s="31">
        <f t="shared" si="5708"/>
        <v>0</v>
      </c>
      <c r="AG2487" s="31">
        <f t="shared" si="5686"/>
        <v>155000</v>
      </c>
      <c r="AH2487" s="31">
        <f t="shared" si="5687"/>
        <v>155000</v>
      </c>
      <c r="AI2487" s="31">
        <f t="shared" si="5688"/>
        <v>155000</v>
      </c>
      <c r="AJ2487" s="31">
        <f t="shared" si="5709"/>
        <v>0</v>
      </c>
      <c r="AK2487" s="31">
        <f t="shared" si="5710"/>
        <v>0</v>
      </c>
      <c r="AL2487" s="31">
        <f t="shared" si="5711"/>
        <v>0</v>
      </c>
      <c r="AM2487" s="31">
        <f t="shared" si="5712"/>
        <v>0</v>
      </c>
      <c r="AN2487" s="31">
        <f t="shared" si="5713"/>
        <v>0</v>
      </c>
      <c r="AO2487" s="31">
        <f t="shared" si="5714"/>
        <v>0</v>
      </c>
      <c r="AP2487" s="31">
        <f t="shared" si="5715"/>
        <v>0</v>
      </c>
      <c r="AQ2487" s="31">
        <f t="shared" si="5716"/>
        <v>0</v>
      </c>
      <c r="AR2487" s="31">
        <f t="shared" si="5717"/>
        <v>0</v>
      </c>
      <c r="AS2487" s="31">
        <f t="shared" si="5680"/>
        <v>155000</v>
      </c>
      <c r="AT2487" s="31">
        <f t="shared" si="5681"/>
        <v>155000</v>
      </c>
      <c r="AU2487" s="31">
        <f t="shared" si="5682"/>
        <v>155000</v>
      </c>
      <c r="AV2487" s="31">
        <f t="shared" si="5718"/>
        <v>0</v>
      </c>
      <c r="AW2487" s="32"/>
      <c r="AX2487" s="32"/>
      <c r="AY2487" s="1"/>
      <c r="AZ2487" s="1"/>
      <c r="BA2487" s="1"/>
      <c r="BB2487" s="1"/>
      <c r="BC2487" s="1"/>
      <c r="BD2487" s="1"/>
      <c r="BE2487" s="1"/>
    </row>
    <row r="2488">
      <c r="A2488" s="29" t="s">
        <v>1016</v>
      </c>
      <c r="B2488" s="29" t="s">
        <v>27</v>
      </c>
      <c r="C2488" s="29" t="s">
        <v>29</v>
      </c>
      <c r="D2488" s="29" t="s">
        <v>1044</v>
      </c>
      <c r="E2488" s="29" t="s">
        <v>41</v>
      </c>
      <c r="F2488" s="30" t="s">
        <v>42</v>
      </c>
      <c r="G2488" s="31">
        <v>141000</v>
      </c>
      <c r="H2488" s="31">
        <v>141000</v>
      </c>
      <c r="I2488" s="31">
        <v>141000</v>
      </c>
      <c r="J2488" s="33">
        <v>14000</v>
      </c>
      <c r="K2488" s="33">
        <v>14000</v>
      </c>
      <c r="L2488" s="33">
        <v>14000</v>
      </c>
      <c r="M2488" s="31">
        <f t="shared" si="5587"/>
        <v>155000</v>
      </c>
      <c r="N2488" s="31">
        <f t="shared" si="5588"/>
        <v>155000</v>
      </c>
      <c r="O2488" s="31">
        <f t="shared" si="5589"/>
        <v>155000</v>
      </c>
      <c r="P2488" s="31"/>
      <c r="Q2488" s="31"/>
      <c r="R2488" s="31"/>
      <c r="S2488" s="31"/>
      <c r="T2488" s="31"/>
      <c r="U2488" s="31"/>
      <c r="V2488" s="31"/>
      <c r="W2488" s="31"/>
      <c r="X2488" s="31"/>
      <c r="Y2488" s="31"/>
      <c r="Z2488" s="31"/>
      <c r="AA2488" s="31"/>
      <c r="AB2488" s="31"/>
      <c r="AC2488" s="31">
        <f t="shared" si="5683"/>
        <v>155000</v>
      </c>
      <c r="AD2488" s="31">
        <f t="shared" si="5684"/>
        <v>155000</v>
      </c>
      <c r="AE2488" s="31">
        <f t="shared" si="5685"/>
        <v>155000</v>
      </c>
      <c r="AF2488" s="31"/>
      <c r="AG2488" s="31">
        <f t="shared" si="5686"/>
        <v>155000</v>
      </c>
      <c r="AH2488" s="31">
        <f t="shared" si="5687"/>
        <v>155000</v>
      </c>
      <c r="AI2488" s="31">
        <f t="shared" si="5688"/>
        <v>155000</v>
      </c>
      <c r="AJ2488" s="31"/>
      <c r="AK2488" s="31"/>
      <c r="AL2488" s="31"/>
      <c r="AM2488" s="31"/>
      <c r="AN2488" s="31"/>
      <c r="AO2488" s="31"/>
      <c r="AP2488" s="31"/>
      <c r="AQ2488" s="31"/>
      <c r="AR2488" s="31"/>
      <c r="AS2488" s="31">
        <f t="shared" si="5680"/>
        <v>155000</v>
      </c>
      <c r="AT2488" s="31">
        <f t="shared" si="5681"/>
        <v>155000</v>
      </c>
      <c r="AU2488" s="31">
        <f t="shared" si="5682"/>
        <v>155000</v>
      </c>
      <c r="AV2488" s="31"/>
      <c r="AW2488" s="32"/>
      <c r="AX2488" s="32">
        <v>58</v>
      </c>
      <c r="AY2488" s="1"/>
      <c r="AZ2488" s="1"/>
      <c r="BA2488" s="1"/>
      <c r="BB2488" s="1"/>
      <c r="BC2488" s="1"/>
      <c r="BD2488" s="1"/>
      <c r="BE2488" s="1"/>
    </row>
    <row r="2489">
      <c r="A2489" s="29" t="s">
        <v>1016</v>
      </c>
      <c r="B2489" s="29" t="s">
        <v>27</v>
      </c>
      <c r="C2489" s="29" t="s">
        <v>29</v>
      </c>
      <c r="D2489" s="29" t="s">
        <v>57</v>
      </c>
      <c r="E2489" s="36"/>
      <c r="F2489" s="30" t="s">
        <v>58</v>
      </c>
      <c r="G2489" s="31">
        <f>G2490+G2494+G2498+G2492+G2496+G2500+G2502+G2504+G2506</f>
        <v>146614.10000000001</v>
      </c>
      <c r="H2489" s="31">
        <f>H2490+H2494+H2498+H2492+H2496+H2500+H2502+H2504+H2506</f>
        <v>136366</v>
      </c>
      <c r="I2489" s="31">
        <f>I2490+I2494+I2498+I2492+I2496+I2500+I2502+I2504+I2506</f>
        <v>121708.30000000002</v>
      </c>
      <c r="J2489" s="31">
        <f>J2490+J2494+J2498+J2492+J2496+J2500+J2502+J2504+J2506</f>
        <v>-6000</v>
      </c>
      <c r="K2489" s="31">
        <f>K2490+K2494+K2498+K2492+K2496+K2500+K2502+K2504+K2506</f>
        <v>-6000</v>
      </c>
      <c r="L2489" s="31">
        <f>L2490+L2494+L2498+L2492+L2496+L2500+L2502+L2504+L2506</f>
        <v>-6000</v>
      </c>
      <c r="M2489" s="31">
        <f t="shared" ref="M2489:M2552" si="5719">G2489+J2489</f>
        <v>140614.10000000001</v>
      </c>
      <c r="N2489" s="31">
        <f t="shared" ref="N2489:N2552" si="5720">H2489+K2489</f>
        <v>130366</v>
      </c>
      <c r="O2489" s="31">
        <f t="shared" ref="O2489:O2552" si="5721">I2489+L2489</f>
        <v>115708.30000000002</v>
      </c>
      <c r="P2489" s="31">
        <f>P2490+P2494+P2498+P2492+P2496+P2500+P2502+P2504+P2506</f>
        <v>79</v>
      </c>
      <c r="Q2489" s="31">
        <f>Q2490+Q2494+Q2498+Q2492+Q2496+Q2500+Q2502+Q2504+Q2506</f>
        <v>0</v>
      </c>
      <c r="R2489" s="31">
        <f>R2490+R2494+R2498+R2492+R2496+R2500+R2502+R2504+R2506</f>
        <v>-4905.5480000000007</v>
      </c>
      <c r="S2489" s="31">
        <f>S2490+S2494+S2498+S2492+S2496+S2500+S2502+S2504+S2506</f>
        <v>0</v>
      </c>
      <c r="T2489" s="31">
        <f>T2490+T2494+T2498+T2492+T2496+T2500+T2502+T2504+T2506</f>
        <v>0</v>
      </c>
      <c r="U2489" s="31">
        <f>U2490+U2494+U2498+U2492+U2496+U2500+U2502+U2504+U2506</f>
        <v>79</v>
      </c>
      <c r="V2489" s="31">
        <f>V2490+V2494+V2498+V2492+V2496+V2500+V2502+V2504+V2506</f>
        <v>0</v>
      </c>
      <c r="W2489" s="31">
        <f>W2490+W2494+W2498+W2492+W2496+W2500+W2502+W2504+W2506</f>
        <v>0</v>
      </c>
      <c r="X2489" s="31">
        <f>X2490+X2494+X2498+X2492+X2496+X2500+X2502+X2504+X2506</f>
        <v>0</v>
      </c>
      <c r="Y2489" s="31">
        <f>Y2490+Y2494+Y2498+Y2492+Y2496+Y2500+Y2502+Y2504+Y2506</f>
        <v>79</v>
      </c>
      <c r="Z2489" s="31">
        <f>Z2490+Z2494+Z2498+Z2492+Z2496+Z2500+Z2502+Z2504+Z2506</f>
        <v>0</v>
      </c>
      <c r="AA2489" s="31">
        <f>AA2490+AA2494+AA2498+AA2492+AA2496+AA2500+AA2502+AA2504+AA2506</f>
        <v>0</v>
      </c>
      <c r="AB2489" s="31">
        <f>AB2490+AB2494+AB2498+AB2492+AB2496+AB2500+AB2502+AB2504+AB2506</f>
        <v>0</v>
      </c>
      <c r="AC2489" s="31">
        <f t="shared" si="5683"/>
        <v>135787.552</v>
      </c>
      <c r="AD2489" s="31">
        <f t="shared" si="5684"/>
        <v>130445</v>
      </c>
      <c r="AE2489" s="31">
        <f t="shared" si="5685"/>
        <v>115787.30000000002</v>
      </c>
      <c r="AF2489" s="31">
        <f>AF2490+AF2494+AF2498+AF2492+AF2496+AF2500+AF2502+AF2504+AF2506</f>
        <v>0</v>
      </c>
      <c r="AG2489" s="31">
        <f t="shared" si="5686"/>
        <v>135787.552</v>
      </c>
      <c r="AH2489" s="31">
        <f t="shared" si="5687"/>
        <v>130445</v>
      </c>
      <c r="AI2489" s="31">
        <f t="shared" si="5688"/>
        <v>115787.30000000002</v>
      </c>
      <c r="AJ2489" s="31">
        <f>AJ2490+AJ2494+AJ2498+AJ2492+AJ2496+AJ2500+AJ2502+AJ2504+AJ2506</f>
        <v>0</v>
      </c>
      <c r="AK2489" s="31">
        <f>AK2490+AK2494+AK2498+AK2492+AK2496+AK2500+AK2502+AK2504+AK2506</f>
        <v>0</v>
      </c>
      <c r="AL2489" s="31">
        <f>AL2490+AL2494+AL2498+AL2492+AL2496+AL2500+AL2502+AL2504+AL2506</f>
        <v>-330.10000000000002</v>
      </c>
      <c r="AM2489" s="31">
        <f>AM2490+AM2494+AM2498+AM2492+AM2496+AM2500+AM2502+AM2504+AM2506</f>
        <v>0</v>
      </c>
      <c r="AN2489" s="31">
        <f>AN2490+AN2494+AN2498+AN2492+AN2496+AN2500+AN2502+AN2504+AN2506</f>
        <v>0</v>
      </c>
      <c r="AO2489" s="31">
        <f>AO2490+AO2494+AO2498+AO2492+AO2496+AO2500+AO2502+AO2504+AO2506</f>
        <v>0</v>
      </c>
      <c r="AP2489" s="31">
        <f>AP2490+AP2494+AP2498+AP2492+AP2496+AP2500+AP2502+AP2504+AP2506</f>
        <v>0</v>
      </c>
      <c r="AQ2489" s="31">
        <f>AQ2490+AQ2494+AQ2498+AQ2492+AQ2496+AQ2500+AQ2502+AQ2504+AQ2506</f>
        <v>0</v>
      </c>
      <c r="AR2489" s="31">
        <f>AR2490+AR2494+AR2498+AR2492+AR2496+AR2500+AR2502+AR2504+AR2506</f>
        <v>0</v>
      </c>
      <c r="AS2489" s="31">
        <f t="shared" si="5680"/>
        <v>135457.45199999999</v>
      </c>
      <c r="AT2489" s="31">
        <f t="shared" si="5681"/>
        <v>130445</v>
      </c>
      <c r="AU2489" s="31">
        <f t="shared" si="5682"/>
        <v>115787.30000000002</v>
      </c>
      <c r="AV2489" s="31">
        <f>AV2490+AV2494+AV2498+AV2492+AV2496+AV2500+AV2502+AV2504+AV2506</f>
        <v>0</v>
      </c>
      <c r="AW2489" s="32"/>
      <c r="AX2489" s="32"/>
      <c r="AY2489" s="1"/>
      <c r="AZ2489" s="1"/>
      <c r="BA2489" s="1"/>
      <c r="BB2489" s="1"/>
      <c r="BC2489" s="1"/>
      <c r="BD2489" s="1"/>
      <c r="BE2489" s="1"/>
    </row>
    <row r="2490" ht="31.5">
      <c r="A2490" s="29" t="s">
        <v>1016</v>
      </c>
      <c r="B2490" s="29" t="s">
        <v>27</v>
      </c>
      <c r="C2490" s="29" t="s">
        <v>29</v>
      </c>
      <c r="D2490" s="15" t="s">
        <v>102</v>
      </c>
      <c r="E2490" s="36"/>
      <c r="F2490" s="30" t="s">
        <v>103</v>
      </c>
      <c r="G2490" s="31">
        <f>G2491</f>
        <v>61314.5</v>
      </c>
      <c r="H2490" s="31">
        <f>H2491</f>
        <v>48996.399999999994</v>
      </c>
      <c r="I2490" s="31">
        <f>I2491</f>
        <v>31578.699999999997</v>
      </c>
      <c r="J2490" s="31">
        <f>J2491</f>
        <v>0</v>
      </c>
      <c r="K2490" s="31">
        <f>K2491</f>
        <v>0</v>
      </c>
      <c r="L2490" s="31">
        <f>L2491</f>
        <v>0</v>
      </c>
      <c r="M2490" s="31">
        <f t="shared" si="5719"/>
        <v>61314.5</v>
      </c>
      <c r="N2490" s="31">
        <f t="shared" si="5720"/>
        <v>48996.399999999994</v>
      </c>
      <c r="O2490" s="31">
        <f t="shared" si="5721"/>
        <v>31578.699999999997</v>
      </c>
      <c r="P2490" s="31">
        <f>P2491</f>
        <v>0</v>
      </c>
      <c r="Q2490" s="31">
        <f>Q2491</f>
        <v>0</v>
      </c>
      <c r="R2490" s="31">
        <f>R2491</f>
        <v>-2000</v>
      </c>
      <c r="S2490" s="31">
        <f>S2491</f>
        <v>0</v>
      </c>
      <c r="T2490" s="31">
        <f>T2491</f>
        <v>0</v>
      </c>
      <c r="U2490" s="31">
        <f>U2491</f>
        <v>0</v>
      </c>
      <c r="V2490" s="31">
        <f>V2491</f>
        <v>0</v>
      </c>
      <c r="W2490" s="31">
        <f>W2491</f>
        <v>0</v>
      </c>
      <c r="X2490" s="31">
        <f>X2491</f>
        <v>0</v>
      </c>
      <c r="Y2490" s="31">
        <f>Y2491</f>
        <v>0</v>
      </c>
      <c r="Z2490" s="31">
        <f>Z2491</f>
        <v>0</v>
      </c>
      <c r="AA2490" s="31">
        <f>AA2491</f>
        <v>0</v>
      </c>
      <c r="AB2490" s="31">
        <f>AB2491</f>
        <v>0</v>
      </c>
      <c r="AC2490" s="31">
        <f t="shared" si="5683"/>
        <v>59314.5</v>
      </c>
      <c r="AD2490" s="31">
        <f t="shared" si="5684"/>
        <v>48996.399999999994</v>
      </c>
      <c r="AE2490" s="31">
        <f t="shared" si="5685"/>
        <v>31578.699999999997</v>
      </c>
      <c r="AF2490" s="31">
        <f>AF2491</f>
        <v>0</v>
      </c>
      <c r="AG2490" s="31">
        <f t="shared" si="5686"/>
        <v>59314.5</v>
      </c>
      <c r="AH2490" s="31">
        <f t="shared" si="5687"/>
        <v>48996.399999999994</v>
      </c>
      <c r="AI2490" s="31">
        <f t="shared" si="5688"/>
        <v>31578.699999999997</v>
      </c>
      <c r="AJ2490" s="31">
        <f>AJ2491</f>
        <v>0</v>
      </c>
      <c r="AK2490" s="31">
        <f>AK2491</f>
        <v>0</v>
      </c>
      <c r="AL2490" s="31">
        <f>AL2491</f>
        <v>0</v>
      </c>
      <c r="AM2490" s="31">
        <f>AM2491</f>
        <v>0</v>
      </c>
      <c r="AN2490" s="31">
        <f>AN2491</f>
        <v>0</v>
      </c>
      <c r="AO2490" s="31">
        <f>AO2491</f>
        <v>0</v>
      </c>
      <c r="AP2490" s="31">
        <f>AP2491</f>
        <v>0</v>
      </c>
      <c r="AQ2490" s="31">
        <f>AQ2491</f>
        <v>0</v>
      </c>
      <c r="AR2490" s="31">
        <f>AR2491</f>
        <v>0</v>
      </c>
      <c r="AS2490" s="31">
        <f t="shared" si="5680"/>
        <v>59314.5</v>
      </c>
      <c r="AT2490" s="31">
        <f t="shared" si="5681"/>
        <v>48996.399999999994</v>
      </c>
      <c r="AU2490" s="31">
        <f t="shared" si="5682"/>
        <v>31578.699999999997</v>
      </c>
      <c r="AV2490" s="31">
        <f>AV2491</f>
        <v>0</v>
      </c>
      <c r="AW2490" s="32"/>
      <c r="AX2490" s="32"/>
      <c r="AY2490" s="1"/>
      <c r="AZ2490" s="1"/>
      <c r="BA2490" s="1"/>
      <c r="BB2490" s="1"/>
      <c r="BC2490" s="1"/>
      <c r="BD2490" s="1"/>
      <c r="BE2490" s="1"/>
    </row>
    <row r="2491" ht="31.5">
      <c r="A2491" s="29" t="s">
        <v>1016</v>
      </c>
      <c r="B2491" s="29" t="s">
        <v>27</v>
      </c>
      <c r="C2491" s="29" t="s">
        <v>29</v>
      </c>
      <c r="D2491" s="15" t="s">
        <v>102</v>
      </c>
      <c r="E2491" s="29" t="s">
        <v>39</v>
      </c>
      <c r="F2491" s="30" t="s">
        <v>40</v>
      </c>
      <c r="G2491" s="31">
        <v>61314.5</v>
      </c>
      <c r="H2491" s="31">
        <v>48996.399999999994</v>
      </c>
      <c r="I2491" s="31">
        <v>31578.699999999997</v>
      </c>
      <c r="J2491" s="31"/>
      <c r="K2491" s="31"/>
      <c r="L2491" s="31"/>
      <c r="M2491" s="31">
        <f t="shared" si="5719"/>
        <v>61314.5</v>
      </c>
      <c r="N2491" s="31">
        <f t="shared" si="5720"/>
        <v>48996.399999999994</v>
      </c>
      <c r="O2491" s="31">
        <f t="shared" si="5721"/>
        <v>31578.699999999997</v>
      </c>
      <c r="P2491" s="31"/>
      <c r="Q2491" s="31"/>
      <c r="R2491" s="31">
        <v>-2000</v>
      </c>
      <c r="S2491" s="31"/>
      <c r="T2491" s="31"/>
      <c r="U2491" s="31"/>
      <c r="V2491" s="31"/>
      <c r="W2491" s="31"/>
      <c r="X2491" s="31"/>
      <c r="Y2491" s="31"/>
      <c r="Z2491" s="31"/>
      <c r="AA2491" s="31"/>
      <c r="AB2491" s="31"/>
      <c r="AC2491" s="31">
        <f t="shared" si="5683"/>
        <v>59314.5</v>
      </c>
      <c r="AD2491" s="31">
        <f t="shared" si="5684"/>
        <v>48996.399999999994</v>
      </c>
      <c r="AE2491" s="31">
        <f t="shared" si="5685"/>
        <v>31578.699999999997</v>
      </c>
      <c r="AF2491" s="31"/>
      <c r="AG2491" s="31">
        <f t="shared" si="5686"/>
        <v>59314.5</v>
      </c>
      <c r="AH2491" s="31">
        <f t="shared" si="5687"/>
        <v>48996.399999999994</v>
      </c>
      <c r="AI2491" s="31">
        <f t="shared" si="5688"/>
        <v>31578.699999999997</v>
      </c>
      <c r="AJ2491" s="31"/>
      <c r="AK2491" s="31"/>
      <c r="AL2491" s="31"/>
      <c r="AM2491" s="31"/>
      <c r="AN2491" s="31"/>
      <c r="AO2491" s="31"/>
      <c r="AP2491" s="31"/>
      <c r="AQ2491" s="31"/>
      <c r="AR2491" s="31"/>
      <c r="AS2491" s="31">
        <f t="shared" si="5680"/>
        <v>59314.5</v>
      </c>
      <c r="AT2491" s="31">
        <f t="shared" si="5681"/>
        <v>48996.399999999994</v>
      </c>
      <c r="AU2491" s="31">
        <f t="shared" si="5682"/>
        <v>31578.699999999997</v>
      </c>
      <c r="AV2491" s="31"/>
      <c r="AW2491" s="32"/>
      <c r="AX2491" s="32"/>
      <c r="AY2491" s="1"/>
      <c r="AZ2491" s="1"/>
      <c r="BA2491" s="1"/>
      <c r="BB2491" s="1"/>
      <c r="BC2491" s="1"/>
      <c r="BD2491" s="1"/>
      <c r="BE2491" s="1"/>
    </row>
    <row r="2492" ht="31.5">
      <c r="A2492" s="29" t="s">
        <v>1016</v>
      </c>
      <c r="B2492" s="29" t="s">
        <v>27</v>
      </c>
      <c r="C2492" s="29" t="s">
        <v>29</v>
      </c>
      <c r="D2492" s="29" t="s">
        <v>1046</v>
      </c>
      <c r="E2492" s="36"/>
      <c r="F2492" s="30" t="s">
        <v>1047</v>
      </c>
      <c r="G2492" s="31">
        <f>G2493</f>
        <v>506</v>
      </c>
      <c r="H2492" s="31">
        <f>H2493</f>
        <v>506</v>
      </c>
      <c r="I2492" s="31">
        <f>I2493</f>
        <v>506</v>
      </c>
      <c r="J2492" s="31">
        <f>J2493</f>
        <v>0</v>
      </c>
      <c r="K2492" s="31">
        <f>K2493</f>
        <v>0</v>
      </c>
      <c r="L2492" s="31">
        <f>L2493</f>
        <v>0</v>
      </c>
      <c r="M2492" s="31">
        <f t="shared" si="5719"/>
        <v>506</v>
      </c>
      <c r="N2492" s="31">
        <f t="shared" si="5720"/>
        <v>506</v>
      </c>
      <c r="O2492" s="31">
        <f t="shared" si="5721"/>
        <v>506</v>
      </c>
      <c r="P2492" s="31">
        <f>P2493</f>
        <v>79</v>
      </c>
      <c r="Q2492" s="31">
        <f>Q2493</f>
        <v>0</v>
      </c>
      <c r="R2492" s="31">
        <f>R2493</f>
        <v>0</v>
      </c>
      <c r="S2492" s="31">
        <f>S2493</f>
        <v>0</v>
      </c>
      <c r="T2492" s="31">
        <f>T2493</f>
        <v>0</v>
      </c>
      <c r="U2492" s="31">
        <f>U2493</f>
        <v>79</v>
      </c>
      <c r="V2492" s="31">
        <f>V2493</f>
        <v>0</v>
      </c>
      <c r="W2492" s="31">
        <f>W2493</f>
        <v>0</v>
      </c>
      <c r="X2492" s="31">
        <f>X2493</f>
        <v>0</v>
      </c>
      <c r="Y2492" s="31">
        <f>Y2493</f>
        <v>79</v>
      </c>
      <c r="Z2492" s="31">
        <f>Z2493</f>
        <v>0</v>
      </c>
      <c r="AA2492" s="31">
        <f>AA2493</f>
        <v>0</v>
      </c>
      <c r="AB2492" s="31">
        <f>AB2493</f>
        <v>0</v>
      </c>
      <c r="AC2492" s="31">
        <f t="shared" si="5683"/>
        <v>585</v>
      </c>
      <c r="AD2492" s="31">
        <f t="shared" si="5684"/>
        <v>585</v>
      </c>
      <c r="AE2492" s="31">
        <f t="shared" si="5685"/>
        <v>585</v>
      </c>
      <c r="AF2492" s="31">
        <f>AF2493</f>
        <v>0</v>
      </c>
      <c r="AG2492" s="31">
        <f t="shared" si="5686"/>
        <v>585</v>
      </c>
      <c r="AH2492" s="31">
        <f t="shared" si="5687"/>
        <v>585</v>
      </c>
      <c r="AI2492" s="31">
        <f t="shared" si="5688"/>
        <v>585</v>
      </c>
      <c r="AJ2492" s="31">
        <f>AJ2493</f>
        <v>0</v>
      </c>
      <c r="AK2492" s="31">
        <f>AK2493</f>
        <v>0</v>
      </c>
      <c r="AL2492" s="31">
        <f>AL2493</f>
        <v>0</v>
      </c>
      <c r="AM2492" s="31">
        <f>AM2493</f>
        <v>0</v>
      </c>
      <c r="AN2492" s="31">
        <f>AN2493</f>
        <v>0</v>
      </c>
      <c r="AO2492" s="31">
        <f>AO2493</f>
        <v>0</v>
      </c>
      <c r="AP2492" s="31">
        <f>AP2493</f>
        <v>0</v>
      </c>
      <c r="AQ2492" s="31">
        <f>AQ2493</f>
        <v>0</v>
      </c>
      <c r="AR2492" s="31">
        <f>AR2493</f>
        <v>0</v>
      </c>
      <c r="AS2492" s="31">
        <f t="shared" si="5680"/>
        <v>585</v>
      </c>
      <c r="AT2492" s="31">
        <f t="shared" si="5681"/>
        <v>585</v>
      </c>
      <c r="AU2492" s="31">
        <f t="shared" si="5682"/>
        <v>585</v>
      </c>
      <c r="AV2492" s="31">
        <f>AV2493</f>
        <v>0</v>
      </c>
      <c r="AW2492" s="32"/>
      <c r="AX2492" s="32"/>
      <c r="AY2492" s="1"/>
      <c r="AZ2492" s="1"/>
      <c r="BA2492" s="1"/>
      <c r="BB2492" s="1"/>
      <c r="BC2492" s="1"/>
      <c r="BD2492" s="1"/>
      <c r="BE2492" s="1"/>
    </row>
    <row r="2493">
      <c r="A2493" s="29" t="s">
        <v>1016</v>
      </c>
      <c r="B2493" s="29" t="s">
        <v>27</v>
      </c>
      <c r="C2493" s="29" t="s">
        <v>29</v>
      </c>
      <c r="D2493" s="29" t="s">
        <v>1046</v>
      </c>
      <c r="E2493" s="29" t="s">
        <v>244</v>
      </c>
      <c r="F2493" s="30" t="s">
        <v>245</v>
      </c>
      <c r="G2493" s="31">
        <v>506</v>
      </c>
      <c r="H2493" s="31">
        <v>506</v>
      </c>
      <c r="I2493" s="31">
        <v>506</v>
      </c>
      <c r="J2493" s="31"/>
      <c r="K2493" s="31"/>
      <c r="L2493" s="31"/>
      <c r="M2493" s="31">
        <f t="shared" si="5719"/>
        <v>506</v>
      </c>
      <c r="N2493" s="31">
        <f t="shared" si="5720"/>
        <v>506</v>
      </c>
      <c r="O2493" s="31">
        <f t="shared" si="5721"/>
        <v>506</v>
      </c>
      <c r="P2493" s="31">
        <v>79</v>
      </c>
      <c r="Q2493" s="31"/>
      <c r="R2493" s="31"/>
      <c r="S2493" s="31"/>
      <c r="T2493" s="31"/>
      <c r="U2493" s="31">
        <v>79</v>
      </c>
      <c r="V2493" s="31"/>
      <c r="W2493" s="31"/>
      <c r="X2493" s="31"/>
      <c r="Y2493" s="31">
        <v>79</v>
      </c>
      <c r="Z2493" s="31"/>
      <c r="AA2493" s="31"/>
      <c r="AB2493" s="31"/>
      <c r="AC2493" s="31">
        <f t="shared" si="5683"/>
        <v>585</v>
      </c>
      <c r="AD2493" s="31">
        <f t="shared" si="5684"/>
        <v>585</v>
      </c>
      <c r="AE2493" s="31">
        <f t="shared" si="5685"/>
        <v>585</v>
      </c>
      <c r="AF2493" s="31"/>
      <c r="AG2493" s="31">
        <f t="shared" si="5686"/>
        <v>585</v>
      </c>
      <c r="AH2493" s="31">
        <f t="shared" si="5687"/>
        <v>585</v>
      </c>
      <c r="AI2493" s="31">
        <f t="shared" si="5688"/>
        <v>585</v>
      </c>
      <c r="AJ2493" s="31"/>
      <c r="AK2493" s="31"/>
      <c r="AL2493" s="31"/>
      <c r="AM2493" s="31"/>
      <c r="AN2493" s="31"/>
      <c r="AO2493" s="31"/>
      <c r="AP2493" s="31"/>
      <c r="AQ2493" s="31"/>
      <c r="AR2493" s="31"/>
      <c r="AS2493" s="31">
        <f t="shared" si="5680"/>
        <v>585</v>
      </c>
      <c r="AT2493" s="31">
        <f t="shared" si="5681"/>
        <v>585</v>
      </c>
      <c r="AU2493" s="31">
        <f t="shared" si="5682"/>
        <v>585</v>
      </c>
      <c r="AV2493" s="31"/>
      <c r="AW2493" s="32"/>
      <c r="AX2493" s="32"/>
      <c r="AY2493" s="1"/>
      <c r="AZ2493" s="1"/>
      <c r="BA2493" s="1"/>
      <c r="BB2493" s="1"/>
      <c r="BC2493" s="1"/>
      <c r="BD2493" s="1"/>
      <c r="BE2493" s="1"/>
    </row>
    <row r="2494" ht="31.5">
      <c r="A2494" s="29" t="s">
        <v>1016</v>
      </c>
      <c r="B2494" s="29" t="s">
        <v>27</v>
      </c>
      <c r="C2494" s="29" t="s">
        <v>29</v>
      </c>
      <c r="D2494" s="29" t="s">
        <v>1048</v>
      </c>
      <c r="E2494" s="36"/>
      <c r="F2494" s="30" t="s">
        <v>1049</v>
      </c>
      <c r="G2494" s="31">
        <f>G2495</f>
        <v>63557.5</v>
      </c>
      <c r="H2494" s="31">
        <f>H2495</f>
        <v>63557.5</v>
      </c>
      <c r="I2494" s="31">
        <f>I2495</f>
        <v>63557.5</v>
      </c>
      <c r="J2494" s="31">
        <f>J2495</f>
        <v>-6000</v>
      </c>
      <c r="K2494" s="31">
        <f>K2495</f>
        <v>-6000</v>
      </c>
      <c r="L2494" s="31">
        <f>L2495</f>
        <v>-6000</v>
      </c>
      <c r="M2494" s="31">
        <f t="shared" si="5719"/>
        <v>57557.5</v>
      </c>
      <c r="N2494" s="31">
        <f t="shared" si="5720"/>
        <v>57557.5</v>
      </c>
      <c r="O2494" s="31">
        <f t="shared" si="5721"/>
        <v>57557.5</v>
      </c>
      <c r="P2494" s="31">
        <f>P2495</f>
        <v>0</v>
      </c>
      <c r="Q2494" s="31">
        <f>Q2495</f>
        <v>0</v>
      </c>
      <c r="R2494" s="31">
        <f>R2495</f>
        <v>0</v>
      </c>
      <c r="S2494" s="31">
        <f>S2495</f>
        <v>0</v>
      </c>
      <c r="T2494" s="31">
        <f>T2495</f>
        <v>0</v>
      </c>
      <c r="U2494" s="31">
        <f>U2495</f>
        <v>0</v>
      </c>
      <c r="V2494" s="31">
        <f>V2495</f>
        <v>0</v>
      </c>
      <c r="W2494" s="31">
        <f>W2495</f>
        <v>0</v>
      </c>
      <c r="X2494" s="31">
        <f>X2495</f>
        <v>0</v>
      </c>
      <c r="Y2494" s="31">
        <f>Y2495</f>
        <v>0</v>
      </c>
      <c r="Z2494" s="31">
        <f>Z2495</f>
        <v>0</v>
      </c>
      <c r="AA2494" s="31">
        <f>AA2495</f>
        <v>0</v>
      </c>
      <c r="AB2494" s="31">
        <f>AB2495</f>
        <v>0</v>
      </c>
      <c r="AC2494" s="31">
        <f t="shared" si="5683"/>
        <v>57557.5</v>
      </c>
      <c r="AD2494" s="31">
        <f t="shared" si="5684"/>
        <v>57557.5</v>
      </c>
      <c r="AE2494" s="31">
        <f t="shared" si="5685"/>
        <v>57557.5</v>
      </c>
      <c r="AF2494" s="31">
        <f>AF2495</f>
        <v>0</v>
      </c>
      <c r="AG2494" s="31">
        <f t="shared" si="5686"/>
        <v>57557.5</v>
      </c>
      <c r="AH2494" s="31">
        <f t="shared" si="5687"/>
        <v>57557.5</v>
      </c>
      <c r="AI2494" s="31">
        <f t="shared" si="5688"/>
        <v>57557.5</v>
      </c>
      <c r="AJ2494" s="31">
        <f>AJ2495</f>
        <v>0</v>
      </c>
      <c r="AK2494" s="31">
        <f>AK2495</f>
        <v>0</v>
      </c>
      <c r="AL2494" s="31">
        <f>AL2495</f>
        <v>0</v>
      </c>
      <c r="AM2494" s="31">
        <f>AM2495</f>
        <v>0</v>
      </c>
      <c r="AN2494" s="31">
        <f>AN2495</f>
        <v>0</v>
      </c>
      <c r="AO2494" s="31">
        <f>AO2495</f>
        <v>0</v>
      </c>
      <c r="AP2494" s="31">
        <f>AP2495</f>
        <v>0</v>
      </c>
      <c r="AQ2494" s="31">
        <f>AQ2495</f>
        <v>0</v>
      </c>
      <c r="AR2494" s="31">
        <f>AR2495</f>
        <v>0</v>
      </c>
      <c r="AS2494" s="31">
        <f t="shared" si="5680"/>
        <v>57557.5</v>
      </c>
      <c r="AT2494" s="31">
        <f t="shared" si="5681"/>
        <v>57557.5</v>
      </c>
      <c r="AU2494" s="31">
        <f t="shared" si="5682"/>
        <v>57557.5</v>
      </c>
      <c r="AV2494" s="31">
        <f>AV2495</f>
        <v>0</v>
      </c>
      <c r="AW2494" s="32"/>
      <c r="AX2494" s="32"/>
      <c r="AY2494" s="1"/>
      <c r="AZ2494" s="1"/>
      <c r="BA2494" s="1"/>
      <c r="BB2494" s="1"/>
      <c r="BC2494" s="1"/>
      <c r="BD2494" s="1"/>
      <c r="BE2494" s="1"/>
    </row>
    <row r="2495" ht="31.5">
      <c r="A2495" s="29" t="s">
        <v>1016</v>
      </c>
      <c r="B2495" s="29" t="s">
        <v>27</v>
      </c>
      <c r="C2495" s="29" t="s">
        <v>29</v>
      </c>
      <c r="D2495" s="29" t="s">
        <v>1048</v>
      </c>
      <c r="E2495" s="29" t="s">
        <v>39</v>
      </c>
      <c r="F2495" s="30" t="s">
        <v>40</v>
      </c>
      <c r="G2495" s="31">
        <f>62058.3+1499.2</f>
        <v>63557.5</v>
      </c>
      <c r="H2495" s="31">
        <f>62058.3+1499.2</f>
        <v>63557.5</v>
      </c>
      <c r="I2495" s="31">
        <f>62058.3+1499.2</f>
        <v>63557.5</v>
      </c>
      <c r="J2495" s="33">
        <v>-6000</v>
      </c>
      <c r="K2495" s="33">
        <v>-6000</v>
      </c>
      <c r="L2495" s="33">
        <v>-6000</v>
      </c>
      <c r="M2495" s="31">
        <f t="shared" si="5719"/>
        <v>57557.5</v>
      </c>
      <c r="N2495" s="31">
        <f t="shared" si="5720"/>
        <v>57557.5</v>
      </c>
      <c r="O2495" s="31">
        <f t="shared" si="5721"/>
        <v>57557.5</v>
      </c>
      <c r="P2495" s="31"/>
      <c r="Q2495" s="31"/>
      <c r="R2495" s="31"/>
      <c r="S2495" s="31"/>
      <c r="T2495" s="31"/>
      <c r="U2495" s="31"/>
      <c r="V2495" s="31"/>
      <c r="W2495" s="31"/>
      <c r="X2495" s="31"/>
      <c r="Y2495" s="31"/>
      <c r="Z2495" s="31"/>
      <c r="AA2495" s="31"/>
      <c r="AB2495" s="31"/>
      <c r="AC2495" s="31">
        <f t="shared" si="5683"/>
        <v>57557.5</v>
      </c>
      <c r="AD2495" s="31">
        <f t="shared" si="5684"/>
        <v>57557.5</v>
      </c>
      <c r="AE2495" s="31">
        <f t="shared" si="5685"/>
        <v>57557.5</v>
      </c>
      <c r="AF2495" s="31"/>
      <c r="AG2495" s="31">
        <f t="shared" si="5686"/>
        <v>57557.5</v>
      </c>
      <c r="AH2495" s="31">
        <f t="shared" si="5687"/>
        <v>57557.5</v>
      </c>
      <c r="AI2495" s="31">
        <f t="shared" si="5688"/>
        <v>57557.5</v>
      </c>
      <c r="AJ2495" s="31"/>
      <c r="AK2495" s="31"/>
      <c r="AL2495" s="31"/>
      <c r="AM2495" s="31"/>
      <c r="AN2495" s="31"/>
      <c r="AO2495" s="31"/>
      <c r="AP2495" s="31"/>
      <c r="AQ2495" s="31"/>
      <c r="AR2495" s="31"/>
      <c r="AS2495" s="31">
        <f t="shared" si="5680"/>
        <v>57557.5</v>
      </c>
      <c r="AT2495" s="31">
        <f t="shared" si="5681"/>
        <v>57557.5</v>
      </c>
      <c r="AU2495" s="31">
        <f t="shared" si="5682"/>
        <v>57557.5</v>
      </c>
      <c r="AV2495" s="31"/>
      <c r="AW2495" s="32"/>
      <c r="AX2495" s="32">
        <v>65</v>
      </c>
      <c r="AY2495" s="1"/>
      <c r="AZ2495" s="1"/>
      <c r="BA2495" s="1"/>
      <c r="BB2495" s="1"/>
      <c r="BC2495" s="1"/>
      <c r="BD2495" s="1"/>
      <c r="BE2495" s="1"/>
    </row>
    <row r="2496" ht="78.75">
      <c r="A2496" s="29" t="s">
        <v>1016</v>
      </c>
      <c r="B2496" s="29" t="s">
        <v>27</v>
      </c>
      <c r="C2496" s="29" t="s">
        <v>29</v>
      </c>
      <c r="D2496" s="29" t="s">
        <v>1050</v>
      </c>
      <c r="E2496" s="36"/>
      <c r="F2496" s="30" t="s">
        <v>1051</v>
      </c>
      <c r="G2496" s="31">
        <f>G2497</f>
        <v>3487.0999999999999</v>
      </c>
      <c r="H2496" s="31">
        <f>H2497</f>
        <v>3487.0999999999999</v>
      </c>
      <c r="I2496" s="31">
        <f>I2497</f>
        <v>3487.0999999999999</v>
      </c>
      <c r="J2496" s="31">
        <f>J2497</f>
        <v>0</v>
      </c>
      <c r="K2496" s="31">
        <f>K2497</f>
        <v>0</v>
      </c>
      <c r="L2496" s="31">
        <f>L2497</f>
        <v>0</v>
      </c>
      <c r="M2496" s="31">
        <f t="shared" si="5719"/>
        <v>3487.0999999999999</v>
      </c>
      <c r="N2496" s="31">
        <f t="shared" si="5720"/>
        <v>3487.0999999999999</v>
      </c>
      <c r="O2496" s="31">
        <f t="shared" si="5721"/>
        <v>3487.0999999999999</v>
      </c>
      <c r="P2496" s="31">
        <f>P2497</f>
        <v>0</v>
      </c>
      <c r="Q2496" s="31">
        <f>Q2497</f>
        <v>0</v>
      </c>
      <c r="R2496" s="31">
        <f>R2497</f>
        <v>-2432.248</v>
      </c>
      <c r="S2496" s="31">
        <f>S2497</f>
        <v>0</v>
      </c>
      <c r="T2496" s="31">
        <f>T2497</f>
        <v>0</v>
      </c>
      <c r="U2496" s="31">
        <f>U2497</f>
        <v>0</v>
      </c>
      <c r="V2496" s="31">
        <f>V2497</f>
        <v>0</v>
      </c>
      <c r="W2496" s="31">
        <f>W2497</f>
        <v>0</v>
      </c>
      <c r="X2496" s="31">
        <f>X2497</f>
        <v>0</v>
      </c>
      <c r="Y2496" s="31">
        <f>Y2497</f>
        <v>0</v>
      </c>
      <c r="Z2496" s="31">
        <f>Z2497</f>
        <v>0</v>
      </c>
      <c r="AA2496" s="31">
        <f>AA2497</f>
        <v>0</v>
      </c>
      <c r="AB2496" s="31">
        <f>AB2497</f>
        <v>0</v>
      </c>
      <c r="AC2496" s="31">
        <f t="shared" si="5683"/>
        <v>1054.8519999999999</v>
      </c>
      <c r="AD2496" s="31">
        <f t="shared" si="5684"/>
        <v>3487.0999999999999</v>
      </c>
      <c r="AE2496" s="31">
        <f t="shared" si="5685"/>
        <v>3487.0999999999999</v>
      </c>
      <c r="AF2496" s="31">
        <f>AF2497</f>
        <v>0</v>
      </c>
      <c r="AG2496" s="31">
        <f t="shared" si="5686"/>
        <v>1054.8519999999999</v>
      </c>
      <c r="AH2496" s="31">
        <f t="shared" si="5687"/>
        <v>3487.0999999999999</v>
      </c>
      <c r="AI2496" s="31">
        <f t="shared" si="5688"/>
        <v>3487.0999999999999</v>
      </c>
      <c r="AJ2496" s="31">
        <f>AJ2497</f>
        <v>0</v>
      </c>
      <c r="AK2496" s="31">
        <f>AK2497</f>
        <v>0</v>
      </c>
      <c r="AL2496" s="31">
        <f>AL2497</f>
        <v>0</v>
      </c>
      <c r="AM2496" s="31">
        <f>AM2497</f>
        <v>0</v>
      </c>
      <c r="AN2496" s="31">
        <f>AN2497</f>
        <v>0</v>
      </c>
      <c r="AO2496" s="31">
        <f>AO2497</f>
        <v>0</v>
      </c>
      <c r="AP2496" s="31">
        <f>AP2497</f>
        <v>0</v>
      </c>
      <c r="AQ2496" s="31">
        <f>AQ2497</f>
        <v>0</v>
      </c>
      <c r="AR2496" s="31">
        <f>AR2497</f>
        <v>0</v>
      </c>
      <c r="AS2496" s="31">
        <f t="shared" si="5680"/>
        <v>1054.8519999999999</v>
      </c>
      <c r="AT2496" s="31">
        <f t="shared" si="5681"/>
        <v>3487.0999999999999</v>
      </c>
      <c r="AU2496" s="31">
        <f t="shared" si="5682"/>
        <v>3487.0999999999999</v>
      </c>
      <c r="AV2496" s="31">
        <f>AV2497</f>
        <v>0</v>
      </c>
      <c r="AW2496" s="32"/>
      <c r="AX2496" s="32"/>
      <c r="AY2496" s="1"/>
      <c r="AZ2496" s="1"/>
      <c r="BA2496" s="1"/>
      <c r="BB2496" s="1"/>
      <c r="BC2496" s="1"/>
      <c r="BD2496" s="1"/>
      <c r="BE2496" s="1"/>
    </row>
    <row r="2497" ht="31.5">
      <c r="A2497" s="29" t="s">
        <v>1016</v>
      </c>
      <c r="B2497" s="29" t="s">
        <v>27</v>
      </c>
      <c r="C2497" s="29" t="s">
        <v>29</v>
      </c>
      <c r="D2497" s="29" t="s">
        <v>1050</v>
      </c>
      <c r="E2497" s="29" t="s">
        <v>39</v>
      </c>
      <c r="F2497" s="30" t="s">
        <v>40</v>
      </c>
      <c r="G2497" s="31">
        <v>3487.0999999999999</v>
      </c>
      <c r="H2497" s="31">
        <v>3487.0999999999999</v>
      </c>
      <c r="I2497" s="31">
        <v>3487.0999999999999</v>
      </c>
      <c r="J2497" s="31"/>
      <c r="K2497" s="31"/>
      <c r="L2497" s="31"/>
      <c r="M2497" s="31">
        <f t="shared" si="5719"/>
        <v>3487.0999999999999</v>
      </c>
      <c r="N2497" s="31">
        <f t="shared" si="5720"/>
        <v>3487.0999999999999</v>
      </c>
      <c r="O2497" s="31">
        <f t="shared" si="5721"/>
        <v>3487.0999999999999</v>
      </c>
      <c r="P2497" s="31"/>
      <c r="Q2497" s="31"/>
      <c r="R2497" s="31">
        <v>-2432.248</v>
      </c>
      <c r="S2497" s="31"/>
      <c r="T2497" s="31"/>
      <c r="U2497" s="31"/>
      <c r="V2497" s="31"/>
      <c r="W2497" s="31"/>
      <c r="X2497" s="31"/>
      <c r="Y2497" s="31"/>
      <c r="Z2497" s="31"/>
      <c r="AA2497" s="31"/>
      <c r="AB2497" s="31"/>
      <c r="AC2497" s="31">
        <f t="shared" si="5683"/>
        <v>1054.8519999999999</v>
      </c>
      <c r="AD2497" s="31">
        <f t="shared" si="5684"/>
        <v>3487.0999999999999</v>
      </c>
      <c r="AE2497" s="31">
        <f t="shared" si="5685"/>
        <v>3487.0999999999999</v>
      </c>
      <c r="AF2497" s="31"/>
      <c r="AG2497" s="31">
        <f t="shared" si="5686"/>
        <v>1054.8519999999999</v>
      </c>
      <c r="AH2497" s="31">
        <f t="shared" si="5687"/>
        <v>3487.0999999999999</v>
      </c>
      <c r="AI2497" s="31">
        <f t="shared" si="5688"/>
        <v>3487.0999999999999</v>
      </c>
      <c r="AJ2497" s="31"/>
      <c r="AK2497" s="31"/>
      <c r="AL2497" s="31"/>
      <c r="AM2497" s="31"/>
      <c r="AN2497" s="31"/>
      <c r="AO2497" s="31"/>
      <c r="AP2497" s="31"/>
      <c r="AQ2497" s="31"/>
      <c r="AR2497" s="31"/>
      <c r="AS2497" s="31">
        <f t="shared" si="5680"/>
        <v>1054.8519999999999</v>
      </c>
      <c r="AT2497" s="31">
        <f t="shared" si="5681"/>
        <v>3487.0999999999999</v>
      </c>
      <c r="AU2497" s="31">
        <f t="shared" si="5682"/>
        <v>3487.0999999999999</v>
      </c>
      <c r="AV2497" s="31"/>
      <c r="AW2497" s="32"/>
      <c r="AX2497" s="32"/>
      <c r="AY2497" s="1"/>
      <c r="AZ2497" s="1"/>
      <c r="BA2497" s="1"/>
      <c r="BB2497" s="1"/>
      <c r="BC2497" s="1"/>
      <c r="BD2497" s="1"/>
      <c r="BE2497" s="1"/>
    </row>
    <row r="2498" ht="47.25">
      <c r="A2498" s="29" t="s">
        <v>1016</v>
      </c>
      <c r="B2498" s="29" t="s">
        <v>27</v>
      </c>
      <c r="C2498" s="29" t="s">
        <v>29</v>
      </c>
      <c r="D2498" s="29" t="s">
        <v>1052</v>
      </c>
      <c r="E2498" s="36"/>
      <c r="F2498" s="30" t="s">
        <v>1053</v>
      </c>
      <c r="G2498" s="31">
        <f>G2499</f>
        <v>12006.9</v>
      </c>
      <c r="H2498" s="31">
        <f>H2499</f>
        <v>14076.9</v>
      </c>
      <c r="I2498" s="31">
        <f>I2499</f>
        <v>16836.900000000001</v>
      </c>
      <c r="J2498" s="31">
        <f>J2499</f>
        <v>0</v>
      </c>
      <c r="K2498" s="31">
        <f>K2499</f>
        <v>0</v>
      </c>
      <c r="L2498" s="31">
        <f>L2499</f>
        <v>0</v>
      </c>
      <c r="M2498" s="31">
        <f t="shared" si="5719"/>
        <v>12006.9</v>
      </c>
      <c r="N2498" s="31">
        <f t="shared" si="5720"/>
        <v>14076.9</v>
      </c>
      <c r="O2498" s="31">
        <f t="shared" si="5721"/>
        <v>16836.900000000001</v>
      </c>
      <c r="P2498" s="31">
        <f>P2499</f>
        <v>0</v>
      </c>
      <c r="Q2498" s="31">
        <f>Q2499</f>
        <v>0</v>
      </c>
      <c r="R2498" s="31">
        <f>R2499</f>
        <v>-473.30000000000001</v>
      </c>
      <c r="S2498" s="31">
        <f>S2499</f>
        <v>0</v>
      </c>
      <c r="T2498" s="31">
        <f>T2499</f>
        <v>0</v>
      </c>
      <c r="U2498" s="31">
        <f>U2499</f>
        <v>0</v>
      </c>
      <c r="V2498" s="31">
        <f>V2499</f>
        <v>0</v>
      </c>
      <c r="W2498" s="31">
        <f>W2499</f>
        <v>0</v>
      </c>
      <c r="X2498" s="31">
        <f>X2499</f>
        <v>0</v>
      </c>
      <c r="Y2498" s="31">
        <f>Y2499</f>
        <v>0</v>
      </c>
      <c r="Z2498" s="31">
        <f>Z2499</f>
        <v>0</v>
      </c>
      <c r="AA2498" s="31">
        <f>AA2499</f>
        <v>0</v>
      </c>
      <c r="AB2498" s="31">
        <f>AB2499</f>
        <v>0</v>
      </c>
      <c r="AC2498" s="31">
        <f t="shared" si="5683"/>
        <v>11533.6</v>
      </c>
      <c r="AD2498" s="31">
        <f t="shared" si="5684"/>
        <v>14076.9</v>
      </c>
      <c r="AE2498" s="31">
        <f t="shared" si="5685"/>
        <v>16836.900000000001</v>
      </c>
      <c r="AF2498" s="31">
        <f>AF2499</f>
        <v>0</v>
      </c>
      <c r="AG2498" s="31">
        <f t="shared" si="5686"/>
        <v>11533.6</v>
      </c>
      <c r="AH2498" s="31">
        <f t="shared" si="5687"/>
        <v>14076.9</v>
      </c>
      <c r="AI2498" s="31">
        <f t="shared" si="5688"/>
        <v>16836.900000000001</v>
      </c>
      <c r="AJ2498" s="31">
        <f>AJ2499</f>
        <v>0</v>
      </c>
      <c r="AK2498" s="31">
        <f>AK2499</f>
        <v>0</v>
      </c>
      <c r="AL2498" s="31">
        <f>AL2499</f>
        <v>-330.10000000000002</v>
      </c>
      <c r="AM2498" s="31">
        <f>AM2499</f>
        <v>0</v>
      </c>
      <c r="AN2498" s="31">
        <f>AN2499</f>
        <v>0</v>
      </c>
      <c r="AO2498" s="31">
        <f>AO2499</f>
        <v>0</v>
      </c>
      <c r="AP2498" s="31">
        <f>AP2499</f>
        <v>0</v>
      </c>
      <c r="AQ2498" s="31">
        <f>AQ2499</f>
        <v>0</v>
      </c>
      <c r="AR2498" s="31">
        <f>AR2499</f>
        <v>0</v>
      </c>
      <c r="AS2498" s="31">
        <f t="shared" si="5680"/>
        <v>11203.5</v>
      </c>
      <c r="AT2498" s="31">
        <f t="shared" si="5681"/>
        <v>14076.9</v>
      </c>
      <c r="AU2498" s="31">
        <f t="shared" si="5682"/>
        <v>16836.900000000001</v>
      </c>
      <c r="AV2498" s="31">
        <f>AV2499</f>
        <v>0</v>
      </c>
      <c r="AW2498" s="32"/>
      <c r="AX2498" s="32"/>
      <c r="AY2498" s="1"/>
      <c r="AZ2498" s="1"/>
      <c r="BA2498" s="1"/>
      <c r="BB2498" s="1"/>
      <c r="BC2498" s="1"/>
      <c r="BD2498" s="1"/>
      <c r="BE2498" s="1"/>
    </row>
    <row r="2499" ht="31.5">
      <c r="A2499" s="29" t="s">
        <v>1016</v>
      </c>
      <c r="B2499" s="29" t="s">
        <v>27</v>
      </c>
      <c r="C2499" s="29" t="s">
        <v>29</v>
      </c>
      <c r="D2499" s="29" t="s">
        <v>1052</v>
      </c>
      <c r="E2499" s="29" t="s">
        <v>39</v>
      </c>
      <c r="F2499" s="30" t="s">
        <v>40</v>
      </c>
      <c r="G2499" s="31">
        <v>12006.9</v>
      </c>
      <c r="H2499" s="31">
        <v>14076.9</v>
      </c>
      <c r="I2499" s="31">
        <v>16836.900000000001</v>
      </c>
      <c r="J2499" s="31"/>
      <c r="K2499" s="31"/>
      <c r="L2499" s="31"/>
      <c r="M2499" s="31">
        <f t="shared" si="5719"/>
        <v>12006.9</v>
      </c>
      <c r="N2499" s="31">
        <f t="shared" si="5720"/>
        <v>14076.9</v>
      </c>
      <c r="O2499" s="31">
        <f t="shared" si="5721"/>
        <v>16836.900000000001</v>
      </c>
      <c r="P2499" s="31"/>
      <c r="Q2499" s="31"/>
      <c r="R2499" s="31">
        <f>-473.3</f>
        <v>-473.30000000000001</v>
      </c>
      <c r="S2499" s="31"/>
      <c r="T2499" s="31"/>
      <c r="U2499" s="31"/>
      <c r="V2499" s="31"/>
      <c r="W2499" s="31"/>
      <c r="X2499" s="31"/>
      <c r="Y2499" s="31"/>
      <c r="Z2499" s="31"/>
      <c r="AA2499" s="31"/>
      <c r="AB2499" s="31"/>
      <c r="AC2499" s="31">
        <f t="shared" si="5683"/>
        <v>11533.6</v>
      </c>
      <c r="AD2499" s="31">
        <f t="shared" si="5684"/>
        <v>14076.9</v>
      </c>
      <c r="AE2499" s="31">
        <f t="shared" si="5685"/>
        <v>16836.900000000001</v>
      </c>
      <c r="AF2499" s="31"/>
      <c r="AG2499" s="31">
        <f t="shared" si="5686"/>
        <v>11533.6</v>
      </c>
      <c r="AH2499" s="31">
        <f t="shared" si="5687"/>
        <v>14076.9</v>
      </c>
      <c r="AI2499" s="31">
        <f t="shared" si="5688"/>
        <v>16836.900000000001</v>
      </c>
      <c r="AJ2499" s="31"/>
      <c r="AK2499" s="31"/>
      <c r="AL2499" s="31">
        <v>-330.10000000000002</v>
      </c>
      <c r="AM2499" s="31"/>
      <c r="AN2499" s="31"/>
      <c r="AO2499" s="31"/>
      <c r="AP2499" s="31"/>
      <c r="AQ2499" s="31"/>
      <c r="AR2499" s="31"/>
      <c r="AS2499" s="31">
        <f t="shared" si="5680"/>
        <v>11203.5</v>
      </c>
      <c r="AT2499" s="31">
        <f t="shared" si="5681"/>
        <v>14076.9</v>
      </c>
      <c r="AU2499" s="31">
        <f t="shared" si="5682"/>
        <v>16836.900000000001</v>
      </c>
      <c r="AV2499" s="31"/>
      <c r="AW2499" s="32"/>
      <c r="AX2499" s="32"/>
      <c r="AY2499" s="1"/>
      <c r="AZ2499" s="1"/>
      <c r="BA2499" s="1"/>
      <c r="BB2499" s="1"/>
      <c r="BC2499" s="1"/>
      <c r="BD2499" s="1"/>
      <c r="BE2499" s="1"/>
    </row>
    <row r="2500">
      <c r="A2500" s="29" t="s">
        <v>1016</v>
      </c>
      <c r="B2500" s="29" t="s">
        <v>27</v>
      </c>
      <c r="C2500" s="29" t="s">
        <v>29</v>
      </c>
      <c r="D2500" s="29" t="s">
        <v>1054</v>
      </c>
      <c r="E2500" s="36"/>
      <c r="F2500" s="30" t="s">
        <v>1055</v>
      </c>
      <c r="G2500" s="31">
        <f>G2501</f>
        <v>4085.5999999999999</v>
      </c>
      <c r="H2500" s="31">
        <f>H2501</f>
        <v>4085.5999999999999</v>
      </c>
      <c r="I2500" s="31">
        <f>I2501</f>
        <v>4085.5999999999999</v>
      </c>
      <c r="J2500" s="31">
        <f>J2501</f>
        <v>0</v>
      </c>
      <c r="K2500" s="31">
        <f>K2501</f>
        <v>0</v>
      </c>
      <c r="L2500" s="31">
        <f>L2501</f>
        <v>0</v>
      </c>
      <c r="M2500" s="31">
        <f t="shared" si="5719"/>
        <v>4085.5999999999999</v>
      </c>
      <c r="N2500" s="31">
        <f t="shared" si="5720"/>
        <v>4085.5999999999999</v>
      </c>
      <c r="O2500" s="31">
        <f t="shared" si="5721"/>
        <v>4085.5999999999999</v>
      </c>
      <c r="P2500" s="31">
        <f>P2501</f>
        <v>0</v>
      </c>
      <c r="Q2500" s="31">
        <f>Q2501</f>
        <v>0</v>
      </c>
      <c r="R2500" s="31">
        <f>R2501</f>
        <v>0</v>
      </c>
      <c r="S2500" s="31">
        <f>S2501</f>
        <v>0</v>
      </c>
      <c r="T2500" s="31">
        <f>T2501</f>
        <v>0</v>
      </c>
      <c r="U2500" s="31">
        <f>U2501</f>
        <v>0</v>
      </c>
      <c r="V2500" s="31">
        <f>V2501</f>
        <v>0</v>
      </c>
      <c r="W2500" s="31">
        <f>W2501</f>
        <v>0</v>
      </c>
      <c r="X2500" s="31">
        <f>X2501</f>
        <v>0</v>
      </c>
      <c r="Y2500" s="31">
        <f>Y2501</f>
        <v>0</v>
      </c>
      <c r="Z2500" s="31">
        <f>Z2501</f>
        <v>0</v>
      </c>
      <c r="AA2500" s="31">
        <f>AA2501</f>
        <v>0</v>
      </c>
      <c r="AB2500" s="31">
        <f>AB2501</f>
        <v>0</v>
      </c>
      <c r="AC2500" s="31">
        <f t="shared" si="5683"/>
        <v>4085.5999999999999</v>
      </c>
      <c r="AD2500" s="31">
        <f t="shared" si="5684"/>
        <v>4085.5999999999999</v>
      </c>
      <c r="AE2500" s="31">
        <f t="shared" si="5685"/>
        <v>4085.5999999999999</v>
      </c>
      <c r="AF2500" s="31">
        <f>AF2501</f>
        <v>0</v>
      </c>
      <c r="AG2500" s="31">
        <f t="shared" si="5686"/>
        <v>4085.5999999999999</v>
      </c>
      <c r="AH2500" s="31">
        <f t="shared" si="5687"/>
        <v>4085.5999999999999</v>
      </c>
      <c r="AI2500" s="31">
        <f t="shared" si="5688"/>
        <v>4085.5999999999999</v>
      </c>
      <c r="AJ2500" s="31">
        <f>AJ2501</f>
        <v>0</v>
      </c>
      <c r="AK2500" s="31">
        <f>AK2501</f>
        <v>0</v>
      </c>
      <c r="AL2500" s="31">
        <f>AL2501</f>
        <v>0</v>
      </c>
      <c r="AM2500" s="31">
        <f>AM2501</f>
        <v>0</v>
      </c>
      <c r="AN2500" s="31">
        <f>AN2501</f>
        <v>0</v>
      </c>
      <c r="AO2500" s="31">
        <f>AO2501</f>
        <v>0</v>
      </c>
      <c r="AP2500" s="31">
        <f>AP2501</f>
        <v>0</v>
      </c>
      <c r="AQ2500" s="31">
        <f>AQ2501</f>
        <v>0</v>
      </c>
      <c r="AR2500" s="31">
        <f>AR2501</f>
        <v>0</v>
      </c>
      <c r="AS2500" s="31">
        <f t="shared" si="5680"/>
        <v>4085.5999999999999</v>
      </c>
      <c r="AT2500" s="31">
        <f t="shared" si="5681"/>
        <v>4085.5999999999999</v>
      </c>
      <c r="AU2500" s="31">
        <f t="shared" si="5682"/>
        <v>4085.5999999999999</v>
      </c>
      <c r="AV2500" s="31">
        <f>AV2501</f>
        <v>0</v>
      </c>
      <c r="AW2500" s="32"/>
      <c r="AX2500" s="32"/>
      <c r="AY2500" s="1"/>
      <c r="AZ2500" s="1"/>
      <c r="BA2500" s="1"/>
      <c r="BB2500" s="1"/>
      <c r="BC2500" s="1"/>
      <c r="BD2500" s="1"/>
      <c r="BE2500" s="1"/>
    </row>
    <row r="2501">
      <c r="A2501" s="29" t="s">
        <v>1016</v>
      </c>
      <c r="B2501" s="29" t="s">
        <v>27</v>
      </c>
      <c r="C2501" s="29" t="s">
        <v>29</v>
      </c>
      <c r="D2501" s="29" t="s">
        <v>1054</v>
      </c>
      <c r="E2501" s="29" t="s">
        <v>41</v>
      </c>
      <c r="F2501" s="30" t="s">
        <v>42</v>
      </c>
      <c r="G2501" s="31">
        <v>4085.5999999999999</v>
      </c>
      <c r="H2501" s="31">
        <v>4085.5999999999999</v>
      </c>
      <c r="I2501" s="31">
        <v>4085.5999999999999</v>
      </c>
      <c r="J2501" s="31"/>
      <c r="K2501" s="31"/>
      <c r="L2501" s="31"/>
      <c r="M2501" s="31">
        <f t="shared" si="5719"/>
        <v>4085.5999999999999</v>
      </c>
      <c r="N2501" s="31">
        <f t="shared" si="5720"/>
        <v>4085.5999999999999</v>
      </c>
      <c r="O2501" s="31">
        <f t="shared" si="5721"/>
        <v>4085.5999999999999</v>
      </c>
      <c r="P2501" s="31"/>
      <c r="Q2501" s="31"/>
      <c r="R2501" s="31"/>
      <c r="S2501" s="31"/>
      <c r="T2501" s="31"/>
      <c r="U2501" s="31"/>
      <c r="V2501" s="31"/>
      <c r="W2501" s="31"/>
      <c r="X2501" s="31"/>
      <c r="Y2501" s="31"/>
      <c r="Z2501" s="31"/>
      <c r="AA2501" s="31"/>
      <c r="AB2501" s="31"/>
      <c r="AC2501" s="31">
        <f t="shared" si="5683"/>
        <v>4085.5999999999999</v>
      </c>
      <c r="AD2501" s="31">
        <f t="shared" si="5684"/>
        <v>4085.5999999999999</v>
      </c>
      <c r="AE2501" s="31">
        <f t="shared" si="5685"/>
        <v>4085.5999999999999</v>
      </c>
      <c r="AF2501" s="31"/>
      <c r="AG2501" s="31">
        <f t="shared" si="5686"/>
        <v>4085.5999999999999</v>
      </c>
      <c r="AH2501" s="31">
        <f t="shared" si="5687"/>
        <v>4085.5999999999999</v>
      </c>
      <c r="AI2501" s="31">
        <f t="shared" si="5688"/>
        <v>4085.5999999999999</v>
      </c>
      <c r="AJ2501" s="31"/>
      <c r="AK2501" s="31"/>
      <c r="AL2501" s="31"/>
      <c r="AM2501" s="31"/>
      <c r="AN2501" s="31"/>
      <c r="AO2501" s="31"/>
      <c r="AP2501" s="31"/>
      <c r="AQ2501" s="31"/>
      <c r="AR2501" s="31"/>
      <c r="AS2501" s="31">
        <f t="shared" si="5680"/>
        <v>4085.5999999999999</v>
      </c>
      <c r="AT2501" s="31">
        <f t="shared" si="5681"/>
        <v>4085.5999999999999</v>
      </c>
      <c r="AU2501" s="31">
        <f t="shared" si="5682"/>
        <v>4085.5999999999999</v>
      </c>
      <c r="AV2501" s="31"/>
      <c r="AW2501" s="32"/>
      <c r="AX2501" s="32"/>
      <c r="AY2501" s="1"/>
      <c r="AZ2501" s="1"/>
      <c r="BA2501" s="1"/>
      <c r="BB2501" s="1"/>
      <c r="BC2501" s="1"/>
      <c r="BD2501" s="1"/>
      <c r="BE2501" s="1"/>
    </row>
    <row r="2502" ht="63">
      <c r="A2502" s="29" t="s">
        <v>1016</v>
      </c>
      <c r="B2502" s="29" t="s">
        <v>27</v>
      </c>
      <c r="C2502" s="29" t="s">
        <v>29</v>
      </c>
      <c r="D2502" s="29" t="s">
        <v>1056</v>
      </c>
      <c r="E2502" s="36"/>
      <c r="F2502" s="30" t="s">
        <v>1057</v>
      </c>
      <c r="G2502" s="31">
        <f>G2503</f>
        <v>656</v>
      </c>
      <c r="H2502" s="31">
        <f>H2503</f>
        <v>656</v>
      </c>
      <c r="I2502" s="31">
        <f>I2503</f>
        <v>656</v>
      </c>
      <c r="J2502" s="31">
        <f>J2503</f>
        <v>0</v>
      </c>
      <c r="K2502" s="31">
        <f>K2503</f>
        <v>0</v>
      </c>
      <c r="L2502" s="31">
        <f>L2503</f>
        <v>0</v>
      </c>
      <c r="M2502" s="31">
        <f t="shared" si="5719"/>
        <v>656</v>
      </c>
      <c r="N2502" s="31">
        <f t="shared" si="5720"/>
        <v>656</v>
      </c>
      <c r="O2502" s="31">
        <f t="shared" si="5721"/>
        <v>656</v>
      </c>
      <c r="P2502" s="31">
        <f>P2503</f>
        <v>0</v>
      </c>
      <c r="Q2502" s="31">
        <f>Q2503</f>
        <v>0</v>
      </c>
      <c r="R2502" s="31">
        <f>R2503</f>
        <v>0</v>
      </c>
      <c r="S2502" s="31">
        <f>S2503</f>
        <v>0</v>
      </c>
      <c r="T2502" s="31">
        <f>T2503</f>
        <v>0</v>
      </c>
      <c r="U2502" s="31">
        <f>U2503</f>
        <v>0</v>
      </c>
      <c r="V2502" s="31">
        <f>V2503</f>
        <v>0</v>
      </c>
      <c r="W2502" s="31">
        <f>W2503</f>
        <v>0</v>
      </c>
      <c r="X2502" s="31">
        <f>X2503</f>
        <v>0</v>
      </c>
      <c r="Y2502" s="31">
        <f>Y2503</f>
        <v>0</v>
      </c>
      <c r="Z2502" s="31">
        <f>Z2503</f>
        <v>0</v>
      </c>
      <c r="AA2502" s="31">
        <f>AA2503</f>
        <v>0</v>
      </c>
      <c r="AB2502" s="31">
        <f>AB2503</f>
        <v>0</v>
      </c>
      <c r="AC2502" s="31">
        <f t="shared" si="5683"/>
        <v>656</v>
      </c>
      <c r="AD2502" s="31">
        <f t="shared" si="5684"/>
        <v>656</v>
      </c>
      <c r="AE2502" s="31">
        <f t="shared" si="5685"/>
        <v>656</v>
      </c>
      <c r="AF2502" s="31">
        <f>AF2503</f>
        <v>0</v>
      </c>
      <c r="AG2502" s="31">
        <f t="shared" si="5686"/>
        <v>656</v>
      </c>
      <c r="AH2502" s="31">
        <f t="shared" si="5687"/>
        <v>656</v>
      </c>
      <c r="AI2502" s="31">
        <f t="shared" si="5688"/>
        <v>656</v>
      </c>
      <c r="AJ2502" s="31">
        <f>AJ2503</f>
        <v>0</v>
      </c>
      <c r="AK2502" s="31">
        <f>AK2503</f>
        <v>0</v>
      </c>
      <c r="AL2502" s="31">
        <f>AL2503</f>
        <v>0</v>
      </c>
      <c r="AM2502" s="31">
        <f>AM2503</f>
        <v>0</v>
      </c>
      <c r="AN2502" s="31">
        <f>AN2503</f>
        <v>0</v>
      </c>
      <c r="AO2502" s="31">
        <f>AO2503</f>
        <v>0</v>
      </c>
      <c r="AP2502" s="31">
        <f>AP2503</f>
        <v>0</v>
      </c>
      <c r="AQ2502" s="31">
        <f>AQ2503</f>
        <v>0</v>
      </c>
      <c r="AR2502" s="31">
        <f>AR2503</f>
        <v>0</v>
      </c>
      <c r="AS2502" s="31">
        <f t="shared" si="5680"/>
        <v>656</v>
      </c>
      <c r="AT2502" s="31">
        <f t="shared" si="5681"/>
        <v>656</v>
      </c>
      <c r="AU2502" s="31">
        <f t="shared" si="5682"/>
        <v>656</v>
      </c>
      <c r="AV2502" s="31">
        <f>AV2503</f>
        <v>0</v>
      </c>
      <c r="AW2502" s="32"/>
      <c r="AX2502" s="32"/>
      <c r="AY2502" s="1"/>
      <c r="AZ2502" s="1"/>
      <c r="BA2502" s="1"/>
      <c r="BB2502" s="1"/>
      <c r="BC2502" s="1"/>
      <c r="BD2502" s="1"/>
      <c r="BE2502" s="1"/>
    </row>
    <row r="2503">
      <c r="A2503" s="29" t="s">
        <v>1016</v>
      </c>
      <c r="B2503" s="29" t="s">
        <v>27</v>
      </c>
      <c r="C2503" s="29" t="s">
        <v>29</v>
      </c>
      <c r="D2503" s="29" t="s">
        <v>1056</v>
      </c>
      <c r="E2503" s="29" t="s">
        <v>244</v>
      </c>
      <c r="F2503" s="30" t="s">
        <v>245</v>
      </c>
      <c r="G2503" s="31">
        <v>656</v>
      </c>
      <c r="H2503" s="31">
        <v>656</v>
      </c>
      <c r="I2503" s="31">
        <v>656</v>
      </c>
      <c r="J2503" s="31"/>
      <c r="K2503" s="31"/>
      <c r="L2503" s="31"/>
      <c r="M2503" s="31">
        <f t="shared" si="5719"/>
        <v>656</v>
      </c>
      <c r="N2503" s="31">
        <f t="shared" si="5720"/>
        <v>656</v>
      </c>
      <c r="O2503" s="31">
        <f t="shared" si="5721"/>
        <v>656</v>
      </c>
      <c r="P2503" s="31"/>
      <c r="Q2503" s="31"/>
      <c r="R2503" s="31"/>
      <c r="S2503" s="31"/>
      <c r="T2503" s="31"/>
      <c r="U2503" s="31"/>
      <c r="V2503" s="31"/>
      <c r="W2503" s="31"/>
      <c r="X2503" s="31"/>
      <c r="Y2503" s="31"/>
      <c r="Z2503" s="31"/>
      <c r="AA2503" s="31"/>
      <c r="AB2503" s="31"/>
      <c r="AC2503" s="31">
        <f t="shared" si="5683"/>
        <v>656</v>
      </c>
      <c r="AD2503" s="31">
        <f t="shared" si="5684"/>
        <v>656</v>
      </c>
      <c r="AE2503" s="31">
        <f t="shared" si="5685"/>
        <v>656</v>
      </c>
      <c r="AF2503" s="31"/>
      <c r="AG2503" s="31">
        <f t="shared" si="5686"/>
        <v>656</v>
      </c>
      <c r="AH2503" s="31">
        <f t="shared" si="5687"/>
        <v>656</v>
      </c>
      <c r="AI2503" s="31">
        <f t="shared" si="5688"/>
        <v>656</v>
      </c>
      <c r="AJ2503" s="31"/>
      <c r="AK2503" s="31"/>
      <c r="AL2503" s="31"/>
      <c r="AM2503" s="31"/>
      <c r="AN2503" s="31"/>
      <c r="AO2503" s="31"/>
      <c r="AP2503" s="31"/>
      <c r="AQ2503" s="31"/>
      <c r="AR2503" s="31"/>
      <c r="AS2503" s="31">
        <f t="shared" si="5680"/>
        <v>656</v>
      </c>
      <c r="AT2503" s="31">
        <f t="shared" si="5681"/>
        <v>656</v>
      </c>
      <c r="AU2503" s="31">
        <f t="shared" si="5682"/>
        <v>656</v>
      </c>
      <c r="AV2503" s="31"/>
      <c r="AW2503" s="32"/>
      <c r="AX2503" s="32"/>
      <c r="AY2503" s="1"/>
      <c r="AZ2503" s="1"/>
      <c r="BA2503" s="1"/>
      <c r="BB2503" s="1"/>
      <c r="BC2503" s="1"/>
      <c r="BD2503" s="1"/>
      <c r="BE2503" s="1"/>
    </row>
    <row r="2504" ht="47.25">
      <c r="A2504" s="29" t="s">
        <v>1016</v>
      </c>
      <c r="B2504" s="29" t="s">
        <v>27</v>
      </c>
      <c r="C2504" s="29" t="s">
        <v>29</v>
      </c>
      <c r="D2504" s="29" t="s">
        <v>1058</v>
      </c>
      <c r="E2504" s="36"/>
      <c r="F2504" s="30" t="s">
        <v>1059</v>
      </c>
      <c r="G2504" s="31">
        <f>G2505</f>
        <v>172.5</v>
      </c>
      <c r="H2504" s="31">
        <f>H2505</f>
        <v>172.5</v>
      </c>
      <c r="I2504" s="31">
        <f>I2505</f>
        <v>172.5</v>
      </c>
      <c r="J2504" s="31">
        <f>J2505</f>
        <v>0</v>
      </c>
      <c r="K2504" s="31">
        <f>K2505</f>
        <v>0</v>
      </c>
      <c r="L2504" s="31">
        <f>L2505</f>
        <v>0</v>
      </c>
      <c r="M2504" s="31">
        <f t="shared" si="5719"/>
        <v>172.5</v>
      </c>
      <c r="N2504" s="31">
        <f t="shared" si="5720"/>
        <v>172.5</v>
      </c>
      <c r="O2504" s="31">
        <f t="shared" si="5721"/>
        <v>172.5</v>
      </c>
      <c r="P2504" s="31">
        <f>P2505</f>
        <v>0</v>
      </c>
      <c r="Q2504" s="31">
        <f>Q2505</f>
        <v>0</v>
      </c>
      <c r="R2504" s="31">
        <f>R2505</f>
        <v>0</v>
      </c>
      <c r="S2504" s="31">
        <f>S2505</f>
        <v>0</v>
      </c>
      <c r="T2504" s="31">
        <f>T2505</f>
        <v>0</v>
      </c>
      <c r="U2504" s="31">
        <f>U2505</f>
        <v>0</v>
      </c>
      <c r="V2504" s="31">
        <f>V2505</f>
        <v>0</v>
      </c>
      <c r="W2504" s="31">
        <f>W2505</f>
        <v>0</v>
      </c>
      <c r="X2504" s="31">
        <f>X2505</f>
        <v>0</v>
      </c>
      <c r="Y2504" s="31">
        <f>Y2505</f>
        <v>0</v>
      </c>
      <c r="Z2504" s="31">
        <f>Z2505</f>
        <v>0</v>
      </c>
      <c r="AA2504" s="31">
        <f>AA2505</f>
        <v>0</v>
      </c>
      <c r="AB2504" s="31">
        <f>AB2505</f>
        <v>0</v>
      </c>
      <c r="AC2504" s="31">
        <f t="shared" si="5683"/>
        <v>172.5</v>
      </c>
      <c r="AD2504" s="31">
        <f t="shared" si="5684"/>
        <v>172.5</v>
      </c>
      <c r="AE2504" s="31">
        <f t="shared" si="5685"/>
        <v>172.5</v>
      </c>
      <c r="AF2504" s="31">
        <f>AF2505</f>
        <v>0</v>
      </c>
      <c r="AG2504" s="31">
        <f t="shared" si="5686"/>
        <v>172.5</v>
      </c>
      <c r="AH2504" s="31">
        <f t="shared" si="5687"/>
        <v>172.5</v>
      </c>
      <c r="AI2504" s="31">
        <f t="shared" si="5688"/>
        <v>172.5</v>
      </c>
      <c r="AJ2504" s="31">
        <f>AJ2505</f>
        <v>0</v>
      </c>
      <c r="AK2504" s="31">
        <f>AK2505</f>
        <v>0</v>
      </c>
      <c r="AL2504" s="31">
        <f>AL2505</f>
        <v>0</v>
      </c>
      <c r="AM2504" s="31">
        <f>AM2505</f>
        <v>0</v>
      </c>
      <c r="AN2504" s="31">
        <f>AN2505</f>
        <v>0</v>
      </c>
      <c r="AO2504" s="31">
        <f>AO2505</f>
        <v>0</v>
      </c>
      <c r="AP2504" s="31">
        <f>AP2505</f>
        <v>0</v>
      </c>
      <c r="AQ2504" s="31">
        <f>AQ2505</f>
        <v>0</v>
      </c>
      <c r="AR2504" s="31">
        <f>AR2505</f>
        <v>0</v>
      </c>
      <c r="AS2504" s="31">
        <f t="shared" si="5680"/>
        <v>172.5</v>
      </c>
      <c r="AT2504" s="31">
        <f t="shared" si="5681"/>
        <v>172.5</v>
      </c>
      <c r="AU2504" s="31">
        <f t="shared" si="5682"/>
        <v>172.5</v>
      </c>
      <c r="AV2504" s="31">
        <f>AV2505</f>
        <v>0</v>
      </c>
      <c r="AW2504" s="32"/>
      <c r="AX2504" s="32"/>
      <c r="AY2504" s="1"/>
      <c r="AZ2504" s="1"/>
      <c r="BA2504" s="1"/>
      <c r="BB2504" s="1"/>
      <c r="BC2504" s="1"/>
      <c r="BD2504" s="1"/>
      <c r="BE2504" s="1"/>
    </row>
    <row r="2505">
      <c r="A2505" s="29" t="s">
        <v>1016</v>
      </c>
      <c r="B2505" s="29" t="s">
        <v>27</v>
      </c>
      <c r="C2505" s="29" t="s">
        <v>29</v>
      </c>
      <c r="D2505" s="29" t="s">
        <v>1058</v>
      </c>
      <c r="E2505" s="29" t="s">
        <v>244</v>
      </c>
      <c r="F2505" s="30" t="s">
        <v>245</v>
      </c>
      <c r="G2505" s="31">
        <v>172.5</v>
      </c>
      <c r="H2505" s="31">
        <v>172.5</v>
      </c>
      <c r="I2505" s="31">
        <v>172.5</v>
      </c>
      <c r="J2505" s="31"/>
      <c r="K2505" s="31"/>
      <c r="L2505" s="31"/>
      <c r="M2505" s="31">
        <f t="shared" si="5719"/>
        <v>172.5</v>
      </c>
      <c r="N2505" s="31">
        <f t="shared" si="5720"/>
        <v>172.5</v>
      </c>
      <c r="O2505" s="31">
        <f t="shared" si="5721"/>
        <v>172.5</v>
      </c>
      <c r="P2505" s="31"/>
      <c r="Q2505" s="31"/>
      <c r="R2505" s="31"/>
      <c r="S2505" s="31"/>
      <c r="T2505" s="31"/>
      <c r="U2505" s="31"/>
      <c r="V2505" s="31"/>
      <c r="W2505" s="31"/>
      <c r="X2505" s="31"/>
      <c r="Y2505" s="31"/>
      <c r="Z2505" s="31"/>
      <c r="AA2505" s="31"/>
      <c r="AB2505" s="31"/>
      <c r="AC2505" s="31">
        <f t="shared" si="5683"/>
        <v>172.5</v>
      </c>
      <c r="AD2505" s="31">
        <f t="shared" si="5684"/>
        <v>172.5</v>
      </c>
      <c r="AE2505" s="31">
        <f t="shared" si="5685"/>
        <v>172.5</v>
      </c>
      <c r="AF2505" s="31"/>
      <c r="AG2505" s="31">
        <f t="shared" si="5686"/>
        <v>172.5</v>
      </c>
      <c r="AH2505" s="31">
        <f t="shared" si="5687"/>
        <v>172.5</v>
      </c>
      <c r="AI2505" s="31">
        <f t="shared" si="5688"/>
        <v>172.5</v>
      </c>
      <c r="AJ2505" s="31"/>
      <c r="AK2505" s="31"/>
      <c r="AL2505" s="31"/>
      <c r="AM2505" s="31"/>
      <c r="AN2505" s="31"/>
      <c r="AO2505" s="31"/>
      <c r="AP2505" s="31"/>
      <c r="AQ2505" s="31"/>
      <c r="AR2505" s="31"/>
      <c r="AS2505" s="31">
        <f t="shared" si="5680"/>
        <v>172.5</v>
      </c>
      <c r="AT2505" s="31">
        <f t="shared" si="5681"/>
        <v>172.5</v>
      </c>
      <c r="AU2505" s="31">
        <f t="shared" si="5682"/>
        <v>172.5</v>
      </c>
      <c r="AV2505" s="31"/>
      <c r="AW2505" s="32"/>
      <c r="AX2505" s="32"/>
      <c r="AY2505" s="1"/>
      <c r="AZ2505" s="1"/>
      <c r="BA2505" s="1"/>
      <c r="BB2505" s="1"/>
      <c r="BC2505" s="1"/>
      <c r="BD2505" s="1"/>
      <c r="BE2505" s="1"/>
    </row>
    <row r="2506" ht="31.5">
      <c r="A2506" s="29" t="s">
        <v>1016</v>
      </c>
      <c r="B2506" s="29" t="s">
        <v>27</v>
      </c>
      <c r="C2506" s="29" t="s">
        <v>29</v>
      </c>
      <c r="D2506" s="29" t="s">
        <v>1060</v>
      </c>
      <c r="E2506" s="36"/>
      <c r="F2506" s="30" t="s">
        <v>1061</v>
      </c>
      <c r="G2506" s="31">
        <f>G2507</f>
        <v>828</v>
      </c>
      <c r="H2506" s="31">
        <f>H2507</f>
        <v>828</v>
      </c>
      <c r="I2506" s="31">
        <f>I2507</f>
        <v>828</v>
      </c>
      <c r="J2506" s="31">
        <f>J2507</f>
        <v>0</v>
      </c>
      <c r="K2506" s="31">
        <f>K2507</f>
        <v>0</v>
      </c>
      <c r="L2506" s="31">
        <f>L2507</f>
        <v>0</v>
      </c>
      <c r="M2506" s="31">
        <f t="shared" si="5719"/>
        <v>828</v>
      </c>
      <c r="N2506" s="31">
        <f t="shared" si="5720"/>
        <v>828</v>
      </c>
      <c r="O2506" s="31">
        <f t="shared" si="5721"/>
        <v>828</v>
      </c>
      <c r="P2506" s="31">
        <f>P2507</f>
        <v>0</v>
      </c>
      <c r="Q2506" s="31">
        <f>Q2507</f>
        <v>0</v>
      </c>
      <c r="R2506" s="31">
        <f>R2507</f>
        <v>0</v>
      </c>
      <c r="S2506" s="31">
        <f>S2507</f>
        <v>0</v>
      </c>
      <c r="T2506" s="31">
        <f>T2507</f>
        <v>0</v>
      </c>
      <c r="U2506" s="31">
        <f>U2507</f>
        <v>0</v>
      </c>
      <c r="V2506" s="31">
        <f>V2507</f>
        <v>0</v>
      </c>
      <c r="W2506" s="31">
        <f>W2507</f>
        <v>0</v>
      </c>
      <c r="X2506" s="31">
        <f>X2507</f>
        <v>0</v>
      </c>
      <c r="Y2506" s="31">
        <f>Y2507</f>
        <v>0</v>
      </c>
      <c r="Z2506" s="31">
        <f>Z2507</f>
        <v>0</v>
      </c>
      <c r="AA2506" s="31">
        <f>AA2507</f>
        <v>0</v>
      </c>
      <c r="AB2506" s="31">
        <f>AB2507</f>
        <v>0</v>
      </c>
      <c r="AC2506" s="31">
        <f t="shared" si="5683"/>
        <v>828</v>
      </c>
      <c r="AD2506" s="31">
        <f t="shared" si="5684"/>
        <v>828</v>
      </c>
      <c r="AE2506" s="31">
        <f t="shared" si="5685"/>
        <v>828</v>
      </c>
      <c r="AF2506" s="31">
        <f>AF2507</f>
        <v>0</v>
      </c>
      <c r="AG2506" s="31">
        <f t="shared" si="5686"/>
        <v>828</v>
      </c>
      <c r="AH2506" s="31">
        <f t="shared" si="5687"/>
        <v>828</v>
      </c>
      <c r="AI2506" s="31">
        <f t="shared" si="5688"/>
        <v>828</v>
      </c>
      <c r="AJ2506" s="31">
        <f>AJ2507</f>
        <v>0</v>
      </c>
      <c r="AK2506" s="31">
        <f>AK2507</f>
        <v>0</v>
      </c>
      <c r="AL2506" s="31">
        <f>AL2507</f>
        <v>0</v>
      </c>
      <c r="AM2506" s="31">
        <f>AM2507</f>
        <v>0</v>
      </c>
      <c r="AN2506" s="31">
        <f>AN2507</f>
        <v>0</v>
      </c>
      <c r="AO2506" s="31">
        <f>AO2507</f>
        <v>0</v>
      </c>
      <c r="AP2506" s="31">
        <f>AP2507</f>
        <v>0</v>
      </c>
      <c r="AQ2506" s="31">
        <f>AQ2507</f>
        <v>0</v>
      </c>
      <c r="AR2506" s="31">
        <f>AR2507</f>
        <v>0</v>
      </c>
      <c r="AS2506" s="31">
        <f t="shared" si="5680"/>
        <v>828</v>
      </c>
      <c r="AT2506" s="31">
        <f t="shared" si="5681"/>
        <v>828</v>
      </c>
      <c r="AU2506" s="31">
        <f t="shared" si="5682"/>
        <v>828</v>
      </c>
      <c r="AV2506" s="31">
        <f>AV2507</f>
        <v>0</v>
      </c>
      <c r="AW2506" s="32"/>
      <c r="AX2506" s="32"/>
      <c r="AY2506" s="1"/>
      <c r="AZ2506" s="1"/>
      <c r="BA2506" s="1"/>
      <c r="BB2506" s="1"/>
      <c r="BC2506" s="1"/>
      <c r="BD2506" s="1"/>
      <c r="BE2506" s="1"/>
    </row>
    <row r="2507">
      <c r="A2507" s="29" t="s">
        <v>1016</v>
      </c>
      <c r="B2507" s="29" t="s">
        <v>27</v>
      </c>
      <c r="C2507" s="29" t="s">
        <v>29</v>
      </c>
      <c r="D2507" s="29" t="s">
        <v>1060</v>
      </c>
      <c r="E2507" s="29" t="s">
        <v>244</v>
      </c>
      <c r="F2507" s="30" t="s">
        <v>245</v>
      </c>
      <c r="G2507" s="31">
        <v>828</v>
      </c>
      <c r="H2507" s="31">
        <v>828</v>
      </c>
      <c r="I2507" s="31">
        <v>828</v>
      </c>
      <c r="J2507" s="31"/>
      <c r="K2507" s="31"/>
      <c r="L2507" s="31"/>
      <c r="M2507" s="31">
        <f t="shared" si="5719"/>
        <v>828</v>
      </c>
      <c r="N2507" s="31">
        <f t="shared" si="5720"/>
        <v>828</v>
      </c>
      <c r="O2507" s="31">
        <f t="shared" si="5721"/>
        <v>828</v>
      </c>
      <c r="P2507" s="31"/>
      <c r="Q2507" s="31"/>
      <c r="R2507" s="31"/>
      <c r="S2507" s="31"/>
      <c r="T2507" s="31"/>
      <c r="U2507" s="31"/>
      <c r="V2507" s="31"/>
      <c r="W2507" s="31"/>
      <c r="X2507" s="31"/>
      <c r="Y2507" s="31"/>
      <c r="Z2507" s="31"/>
      <c r="AA2507" s="31"/>
      <c r="AB2507" s="31"/>
      <c r="AC2507" s="31">
        <f t="shared" si="5683"/>
        <v>828</v>
      </c>
      <c r="AD2507" s="31">
        <f t="shared" si="5684"/>
        <v>828</v>
      </c>
      <c r="AE2507" s="31">
        <f t="shared" si="5685"/>
        <v>828</v>
      </c>
      <c r="AF2507" s="31"/>
      <c r="AG2507" s="31">
        <f t="shared" si="5686"/>
        <v>828</v>
      </c>
      <c r="AH2507" s="31">
        <f t="shared" si="5687"/>
        <v>828</v>
      </c>
      <c r="AI2507" s="31">
        <f t="shared" si="5688"/>
        <v>828</v>
      </c>
      <c r="AJ2507" s="31"/>
      <c r="AK2507" s="31"/>
      <c r="AL2507" s="31"/>
      <c r="AM2507" s="31"/>
      <c r="AN2507" s="31"/>
      <c r="AO2507" s="31"/>
      <c r="AP2507" s="31"/>
      <c r="AQ2507" s="31"/>
      <c r="AR2507" s="31"/>
      <c r="AS2507" s="31">
        <f t="shared" si="5680"/>
        <v>828</v>
      </c>
      <c r="AT2507" s="31">
        <f t="shared" si="5681"/>
        <v>828</v>
      </c>
      <c r="AU2507" s="31">
        <f t="shared" si="5682"/>
        <v>828</v>
      </c>
      <c r="AV2507" s="31"/>
      <c r="AW2507" s="32"/>
      <c r="AX2507" s="32"/>
      <c r="AY2507" s="1"/>
      <c r="AZ2507" s="1"/>
      <c r="BA2507" s="1"/>
      <c r="BB2507" s="1"/>
      <c r="BC2507" s="1"/>
      <c r="BD2507" s="1"/>
      <c r="BE2507" s="1"/>
    </row>
    <row r="2508" s="19" customFormat="1" ht="31.5">
      <c r="A2508" s="20" t="s">
        <v>1016</v>
      </c>
      <c r="B2508" s="20" t="s">
        <v>63</v>
      </c>
      <c r="C2508" s="20"/>
      <c r="D2508" s="20"/>
      <c r="E2508" s="34"/>
      <c r="F2508" s="21" t="s">
        <v>143</v>
      </c>
      <c r="G2508" s="22">
        <f>G2515+G2509</f>
        <v>159230.30000000002</v>
      </c>
      <c r="H2508" s="22">
        <f>H2515+H2509</f>
        <v>2250.1999999999998</v>
      </c>
      <c r="I2508" s="22">
        <f>I2515+I2509</f>
        <v>2250.1999999999998</v>
      </c>
      <c r="J2508" s="22">
        <f>J2515+J2509</f>
        <v>38592.400000000001</v>
      </c>
      <c r="K2508" s="22">
        <f>K2515+K2509</f>
        <v>0</v>
      </c>
      <c r="L2508" s="22">
        <f>L2515+L2509</f>
        <v>0</v>
      </c>
      <c r="M2508" s="22">
        <f t="shared" si="5719"/>
        <v>197822.70000000001</v>
      </c>
      <c r="N2508" s="22">
        <f t="shared" si="5720"/>
        <v>2250.1999999999998</v>
      </c>
      <c r="O2508" s="22">
        <f t="shared" si="5721"/>
        <v>2250.1999999999998</v>
      </c>
      <c r="P2508" s="22">
        <f>P2515+P2509</f>
        <v>0</v>
      </c>
      <c r="Q2508" s="22">
        <f>Q2515+Q2509</f>
        <v>0</v>
      </c>
      <c r="R2508" s="22">
        <f>R2515+R2509</f>
        <v>0</v>
      </c>
      <c r="S2508" s="22">
        <f>S2515+S2509</f>
        <v>0</v>
      </c>
      <c r="T2508" s="22">
        <f>T2515+T2509</f>
        <v>0</v>
      </c>
      <c r="U2508" s="22">
        <f>U2515+U2509</f>
        <v>0</v>
      </c>
      <c r="V2508" s="22">
        <f>V2515+V2509</f>
        <v>0</v>
      </c>
      <c r="W2508" s="22">
        <f>W2515+W2509</f>
        <v>0</v>
      </c>
      <c r="X2508" s="22">
        <f>X2515+X2509</f>
        <v>0</v>
      </c>
      <c r="Y2508" s="22">
        <f>Y2515+Y2509</f>
        <v>0</v>
      </c>
      <c r="Z2508" s="22">
        <f>Z2515+Z2509</f>
        <v>0</v>
      </c>
      <c r="AA2508" s="22">
        <f>AA2515+AA2509</f>
        <v>0</v>
      </c>
      <c r="AB2508" s="22">
        <f>AB2515+AB2509</f>
        <v>0</v>
      </c>
      <c r="AC2508" s="22">
        <f t="shared" si="5683"/>
        <v>197822.70000000001</v>
      </c>
      <c r="AD2508" s="22">
        <f t="shared" si="5684"/>
        <v>2250.1999999999998</v>
      </c>
      <c r="AE2508" s="22">
        <f t="shared" si="5685"/>
        <v>2250.1999999999998</v>
      </c>
      <c r="AF2508" s="22">
        <f>AF2515+AF2509</f>
        <v>0</v>
      </c>
      <c r="AG2508" s="22">
        <f t="shared" si="5686"/>
        <v>197822.70000000001</v>
      </c>
      <c r="AH2508" s="22">
        <f t="shared" si="5687"/>
        <v>2250.1999999999998</v>
      </c>
      <c r="AI2508" s="22">
        <f t="shared" si="5688"/>
        <v>2250.1999999999998</v>
      </c>
      <c r="AJ2508" s="22">
        <f>AJ2515+AJ2509</f>
        <v>0</v>
      </c>
      <c r="AK2508" s="22">
        <f>AK2515+AK2509</f>
        <v>0</v>
      </c>
      <c r="AL2508" s="22">
        <f>AL2515+AL2509</f>
        <v>0</v>
      </c>
      <c r="AM2508" s="22">
        <f>AM2515+AM2509</f>
        <v>0</v>
      </c>
      <c r="AN2508" s="22">
        <f>AN2515+AN2509</f>
        <v>0</v>
      </c>
      <c r="AO2508" s="22">
        <f>AO2515+AO2509</f>
        <v>0</v>
      </c>
      <c r="AP2508" s="22">
        <f>AP2515+AP2509</f>
        <v>0</v>
      </c>
      <c r="AQ2508" s="22">
        <f>AQ2515+AQ2509</f>
        <v>0</v>
      </c>
      <c r="AR2508" s="22">
        <f>AR2515+AR2509</f>
        <v>0</v>
      </c>
      <c r="AS2508" s="22">
        <f t="shared" si="5680"/>
        <v>197822.70000000001</v>
      </c>
      <c r="AT2508" s="22">
        <f t="shared" si="5681"/>
        <v>2250.1999999999998</v>
      </c>
      <c r="AU2508" s="22">
        <f t="shared" si="5682"/>
        <v>2250.1999999999998</v>
      </c>
      <c r="AV2508" s="22">
        <f>AV2515+AV2509</f>
        <v>0</v>
      </c>
      <c r="AW2508" s="23"/>
      <c r="AX2508" s="23"/>
      <c r="AY2508" s="19"/>
      <c r="AZ2508" s="19"/>
      <c r="BA2508" s="19"/>
      <c r="BB2508" s="19"/>
      <c r="BC2508" s="19"/>
      <c r="BD2508" s="19"/>
      <c r="BE2508" s="19"/>
    </row>
    <row r="2509" s="24" customFormat="1" ht="47.25">
      <c r="A2509" s="25" t="s">
        <v>1016</v>
      </c>
      <c r="B2509" s="25" t="s">
        <v>63</v>
      </c>
      <c r="C2509" s="25" t="s">
        <v>295</v>
      </c>
      <c r="D2509" s="25"/>
      <c r="E2509" s="35"/>
      <c r="F2509" s="37" t="s">
        <v>451</v>
      </c>
      <c r="G2509" s="27">
        <f t="shared" ref="G2509:G2537" si="5722">G2510</f>
        <v>156980.10000000001</v>
      </c>
      <c r="H2509" s="27">
        <f t="shared" ref="H2509:H2537" si="5723">H2510</f>
        <v>0</v>
      </c>
      <c r="I2509" s="27">
        <f t="shared" ref="I2509:I2537" si="5724">I2510</f>
        <v>0</v>
      </c>
      <c r="J2509" s="27">
        <f t="shared" ref="J2509:J2537" si="5725">J2510</f>
        <v>38592.400000000001</v>
      </c>
      <c r="K2509" s="27">
        <f t="shared" ref="K2509:K2537" si="5726">K2510</f>
        <v>0</v>
      </c>
      <c r="L2509" s="27">
        <f t="shared" ref="L2509:L2537" si="5727">L2510</f>
        <v>0</v>
      </c>
      <c r="M2509" s="27">
        <f t="shared" si="5719"/>
        <v>195572.5</v>
      </c>
      <c r="N2509" s="27">
        <f t="shared" si="5720"/>
        <v>0</v>
      </c>
      <c r="O2509" s="27">
        <f t="shared" si="5721"/>
        <v>0</v>
      </c>
      <c r="P2509" s="27">
        <f t="shared" ref="P2509:P2537" si="5728">P2510</f>
        <v>0</v>
      </c>
      <c r="Q2509" s="27">
        <f t="shared" ref="Q2509:Q2537" si="5729">Q2510</f>
        <v>0</v>
      </c>
      <c r="R2509" s="27">
        <f t="shared" ref="R2509:R2537" si="5730">R2510</f>
        <v>0</v>
      </c>
      <c r="S2509" s="27">
        <f t="shared" ref="S2509:S2537" si="5731">S2510</f>
        <v>0</v>
      </c>
      <c r="T2509" s="27">
        <f t="shared" ref="T2509:T2537" si="5732">T2510</f>
        <v>0</v>
      </c>
      <c r="U2509" s="27">
        <f t="shared" ref="U2509:U2537" si="5733">U2510</f>
        <v>0</v>
      </c>
      <c r="V2509" s="27">
        <f t="shared" ref="V2509:V2537" si="5734">V2510</f>
        <v>0</v>
      </c>
      <c r="W2509" s="27">
        <f t="shared" ref="W2509:W2537" si="5735">W2510</f>
        <v>0</v>
      </c>
      <c r="X2509" s="27">
        <f t="shared" ref="X2509:X2537" si="5736">X2510</f>
        <v>0</v>
      </c>
      <c r="Y2509" s="27">
        <f t="shared" ref="Y2509:Y2537" si="5737">Y2510</f>
        <v>0</v>
      </c>
      <c r="Z2509" s="27">
        <f t="shared" ref="Z2509:Z2537" si="5738">Z2510</f>
        <v>0</v>
      </c>
      <c r="AA2509" s="27">
        <f t="shared" ref="AA2509:AA2537" si="5739">AA2510</f>
        <v>0</v>
      </c>
      <c r="AB2509" s="27">
        <f t="shared" ref="AB2509:AB2537" si="5740">AB2510</f>
        <v>0</v>
      </c>
      <c r="AC2509" s="27">
        <f t="shared" si="5683"/>
        <v>195572.5</v>
      </c>
      <c r="AD2509" s="27">
        <f t="shared" si="5684"/>
        <v>0</v>
      </c>
      <c r="AE2509" s="27">
        <f t="shared" si="5685"/>
        <v>0</v>
      </c>
      <c r="AF2509" s="27">
        <f t="shared" ref="AF2509:AF2537" si="5741">AF2510</f>
        <v>0</v>
      </c>
      <c r="AG2509" s="27">
        <f t="shared" si="5686"/>
        <v>195572.5</v>
      </c>
      <c r="AH2509" s="27">
        <f t="shared" si="5687"/>
        <v>0</v>
      </c>
      <c r="AI2509" s="27">
        <f t="shared" si="5688"/>
        <v>0</v>
      </c>
      <c r="AJ2509" s="27">
        <f t="shared" ref="AJ2509:AJ2537" si="5742">AJ2510</f>
        <v>0</v>
      </c>
      <c r="AK2509" s="27">
        <f t="shared" ref="AK2509:AK2537" si="5743">AK2510</f>
        <v>0</v>
      </c>
      <c r="AL2509" s="27">
        <f t="shared" ref="AL2509:AL2537" si="5744">AL2510</f>
        <v>0</v>
      </c>
      <c r="AM2509" s="27">
        <f t="shared" ref="AM2509:AM2537" si="5745">AM2510</f>
        <v>0</v>
      </c>
      <c r="AN2509" s="27">
        <f t="shared" ref="AN2509:AN2537" si="5746">AN2510</f>
        <v>0</v>
      </c>
      <c r="AO2509" s="27">
        <f t="shared" ref="AO2509:AO2537" si="5747">AO2510</f>
        <v>0</v>
      </c>
      <c r="AP2509" s="27">
        <f t="shared" ref="AP2509:AP2537" si="5748">AP2510</f>
        <v>0</v>
      </c>
      <c r="AQ2509" s="27">
        <f t="shared" ref="AQ2509:AQ2537" si="5749">AQ2510</f>
        <v>0</v>
      </c>
      <c r="AR2509" s="27">
        <f t="shared" ref="AR2509:AR2537" si="5750">AR2510</f>
        <v>0</v>
      </c>
      <c r="AS2509" s="27">
        <f t="shared" si="5680"/>
        <v>195572.5</v>
      </c>
      <c r="AT2509" s="27">
        <f t="shared" si="5681"/>
        <v>0</v>
      </c>
      <c r="AU2509" s="27">
        <f t="shared" si="5682"/>
        <v>0</v>
      </c>
      <c r="AV2509" s="27">
        <f t="shared" ref="AV2509:AV2537" si="5751">AV2510</f>
        <v>0</v>
      </c>
      <c r="AW2509" s="28"/>
      <c r="AX2509" s="28"/>
      <c r="AY2509" s="24"/>
      <c r="AZ2509" s="24"/>
      <c r="BA2509" s="24"/>
      <c r="BB2509" s="24"/>
      <c r="BC2509" s="24"/>
      <c r="BD2509" s="24"/>
      <c r="BE2509" s="24"/>
    </row>
    <row r="2510">
      <c r="A2510" s="29" t="s">
        <v>1016</v>
      </c>
      <c r="B2510" s="29" t="s">
        <v>63</v>
      </c>
      <c r="C2510" s="29" t="s">
        <v>295</v>
      </c>
      <c r="D2510" s="29" t="s">
        <v>229</v>
      </c>
      <c r="E2510" s="36"/>
      <c r="F2510" s="30" t="s">
        <v>230</v>
      </c>
      <c r="G2510" s="31">
        <f t="shared" si="5722"/>
        <v>156980.10000000001</v>
      </c>
      <c r="H2510" s="31">
        <f t="shared" si="5723"/>
        <v>0</v>
      </c>
      <c r="I2510" s="31">
        <f t="shared" si="5724"/>
        <v>0</v>
      </c>
      <c r="J2510" s="31">
        <f t="shared" si="5725"/>
        <v>38592.400000000001</v>
      </c>
      <c r="K2510" s="31">
        <f t="shared" si="5726"/>
        <v>0</v>
      </c>
      <c r="L2510" s="31">
        <f t="shared" si="5727"/>
        <v>0</v>
      </c>
      <c r="M2510" s="31">
        <f t="shared" si="5719"/>
        <v>195572.5</v>
      </c>
      <c r="N2510" s="31">
        <f t="shared" si="5720"/>
        <v>0</v>
      </c>
      <c r="O2510" s="31">
        <f t="shared" si="5721"/>
        <v>0</v>
      </c>
      <c r="P2510" s="31">
        <f t="shared" si="5728"/>
        <v>0</v>
      </c>
      <c r="Q2510" s="31">
        <f t="shared" si="5729"/>
        <v>0</v>
      </c>
      <c r="R2510" s="31">
        <f t="shared" si="5730"/>
        <v>0</v>
      </c>
      <c r="S2510" s="31">
        <f t="shared" si="5731"/>
        <v>0</v>
      </c>
      <c r="T2510" s="31">
        <f t="shared" si="5732"/>
        <v>0</v>
      </c>
      <c r="U2510" s="31">
        <f t="shared" si="5733"/>
        <v>0</v>
      </c>
      <c r="V2510" s="31">
        <f t="shared" si="5734"/>
        <v>0</v>
      </c>
      <c r="W2510" s="31">
        <f t="shared" si="5735"/>
        <v>0</v>
      </c>
      <c r="X2510" s="31">
        <f t="shared" si="5736"/>
        <v>0</v>
      </c>
      <c r="Y2510" s="31">
        <f t="shared" si="5737"/>
        <v>0</v>
      </c>
      <c r="Z2510" s="31">
        <f t="shared" si="5738"/>
        <v>0</v>
      </c>
      <c r="AA2510" s="31">
        <f t="shared" si="5739"/>
        <v>0</v>
      </c>
      <c r="AB2510" s="31">
        <f t="shared" si="5740"/>
        <v>0</v>
      </c>
      <c r="AC2510" s="31">
        <f t="shared" si="5683"/>
        <v>195572.5</v>
      </c>
      <c r="AD2510" s="31">
        <f t="shared" si="5684"/>
        <v>0</v>
      </c>
      <c r="AE2510" s="31">
        <f t="shared" si="5685"/>
        <v>0</v>
      </c>
      <c r="AF2510" s="31">
        <f t="shared" si="5741"/>
        <v>0</v>
      </c>
      <c r="AG2510" s="31">
        <f t="shared" si="5686"/>
        <v>195572.5</v>
      </c>
      <c r="AH2510" s="31">
        <f t="shared" si="5687"/>
        <v>0</v>
      </c>
      <c r="AI2510" s="31">
        <f t="shared" si="5688"/>
        <v>0</v>
      </c>
      <c r="AJ2510" s="31">
        <f t="shared" si="5742"/>
        <v>0</v>
      </c>
      <c r="AK2510" s="31">
        <f t="shared" si="5743"/>
        <v>0</v>
      </c>
      <c r="AL2510" s="31">
        <f t="shared" si="5744"/>
        <v>0</v>
      </c>
      <c r="AM2510" s="31">
        <f t="shared" si="5745"/>
        <v>0</v>
      </c>
      <c r="AN2510" s="31">
        <f t="shared" si="5746"/>
        <v>0</v>
      </c>
      <c r="AO2510" s="31">
        <f t="shared" si="5747"/>
        <v>0</v>
      </c>
      <c r="AP2510" s="31">
        <f t="shared" si="5748"/>
        <v>0</v>
      </c>
      <c r="AQ2510" s="31">
        <f t="shared" si="5749"/>
        <v>0</v>
      </c>
      <c r="AR2510" s="31">
        <f t="shared" si="5750"/>
        <v>0</v>
      </c>
      <c r="AS2510" s="31">
        <f t="shared" si="5680"/>
        <v>195572.5</v>
      </c>
      <c r="AT2510" s="31">
        <f t="shared" si="5681"/>
        <v>0</v>
      </c>
      <c r="AU2510" s="31">
        <f t="shared" si="5682"/>
        <v>0</v>
      </c>
      <c r="AV2510" s="31">
        <f t="shared" si="5751"/>
        <v>0</v>
      </c>
      <c r="AW2510" s="32"/>
      <c r="AX2510" s="32"/>
      <c r="AY2510" s="1"/>
      <c r="AZ2510" s="1"/>
      <c r="BA2510" s="1"/>
      <c r="BB2510" s="1"/>
      <c r="BC2510" s="1"/>
      <c r="BD2510" s="1"/>
      <c r="BE2510" s="1"/>
    </row>
    <row r="2511" hidden="1">
      <c r="A2511" s="29" t="s">
        <v>1016</v>
      </c>
      <c r="B2511" s="29" t="s">
        <v>63</v>
      </c>
      <c r="C2511" s="29" t="s">
        <v>295</v>
      </c>
      <c r="D2511" s="29" t="s">
        <v>231</v>
      </c>
      <c r="E2511" s="36"/>
      <c r="F2511" s="30" t="s">
        <v>34</v>
      </c>
      <c r="G2511" s="31">
        <f t="shared" si="5722"/>
        <v>156980.10000000001</v>
      </c>
      <c r="H2511" s="31">
        <f t="shared" si="5723"/>
        <v>0</v>
      </c>
      <c r="I2511" s="31">
        <f t="shared" si="5724"/>
        <v>0</v>
      </c>
      <c r="J2511" s="31">
        <f t="shared" si="5725"/>
        <v>38592.400000000001</v>
      </c>
      <c r="K2511" s="31">
        <f t="shared" si="5726"/>
        <v>0</v>
      </c>
      <c r="L2511" s="31">
        <f t="shared" si="5727"/>
        <v>0</v>
      </c>
      <c r="M2511" s="31">
        <f t="shared" si="5719"/>
        <v>195572.5</v>
      </c>
      <c r="N2511" s="31">
        <f t="shared" si="5720"/>
        <v>0</v>
      </c>
      <c r="O2511" s="31">
        <f t="shared" si="5721"/>
        <v>0</v>
      </c>
      <c r="P2511" s="31">
        <f t="shared" si="5728"/>
        <v>0</v>
      </c>
      <c r="Q2511" s="31">
        <f t="shared" si="5729"/>
        <v>0</v>
      </c>
      <c r="R2511" s="31">
        <f t="shared" si="5730"/>
        <v>0</v>
      </c>
      <c r="S2511" s="31">
        <f t="shared" si="5731"/>
        <v>0</v>
      </c>
      <c r="T2511" s="31">
        <f t="shared" si="5732"/>
        <v>0</v>
      </c>
      <c r="U2511" s="31">
        <f t="shared" si="5733"/>
        <v>0</v>
      </c>
      <c r="V2511" s="31">
        <f t="shared" si="5734"/>
        <v>0</v>
      </c>
      <c r="W2511" s="31">
        <f t="shared" si="5735"/>
        <v>0</v>
      </c>
      <c r="X2511" s="31">
        <f t="shared" si="5736"/>
        <v>0</v>
      </c>
      <c r="Y2511" s="31">
        <f t="shared" si="5737"/>
        <v>0</v>
      </c>
      <c r="Z2511" s="31">
        <f t="shared" si="5738"/>
        <v>0</v>
      </c>
      <c r="AA2511" s="31">
        <f t="shared" si="5739"/>
        <v>0</v>
      </c>
      <c r="AB2511" s="31">
        <f t="shared" si="5740"/>
        <v>0</v>
      </c>
      <c r="AC2511" s="31">
        <f t="shared" si="5683"/>
        <v>195572.5</v>
      </c>
      <c r="AD2511" s="31">
        <f t="shared" si="5684"/>
        <v>0</v>
      </c>
      <c r="AE2511" s="31">
        <f t="shared" si="5685"/>
        <v>0</v>
      </c>
      <c r="AF2511" s="31">
        <f t="shared" si="5741"/>
        <v>0</v>
      </c>
      <c r="AG2511" s="31">
        <f t="shared" si="5686"/>
        <v>195572.5</v>
      </c>
      <c r="AH2511" s="31">
        <f t="shared" si="5687"/>
        <v>0</v>
      </c>
      <c r="AI2511" s="31">
        <f t="shared" si="5688"/>
        <v>0</v>
      </c>
      <c r="AJ2511" s="31">
        <f t="shared" si="5742"/>
        <v>0</v>
      </c>
      <c r="AK2511" s="31">
        <f t="shared" si="5743"/>
        <v>0</v>
      </c>
      <c r="AL2511" s="31">
        <f t="shared" si="5744"/>
        <v>0</v>
      </c>
      <c r="AM2511" s="31">
        <f t="shared" si="5745"/>
        <v>0</v>
      </c>
      <c r="AN2511" s="31">
        <f t="shared" si="5746"/>
        <v>0</v>
      </c>
      <c r="AO2511" s="31">
        <f t="shared" si="5747"/>
        <v>0</v>
      </c>
      <c r="AP2511" s="31">
        <f t="shared" si="5748"/>
        <v>0</v>
      </c>
      <c r="AQ2511" s="31">
        <f t="shared" si="5749"/>
        <v>0</v>
      </c>
      <c r="AR2511" s="31">
        <f t="shared" si="5750"/>
        <v>0</v>
      </c>
      <c r="AS2511" s="31">
        <f t="shared" si="5680"/>
        <v>195572.5</v>
      </c>
      <c r="AT2511" s="31">
        <f t="shared" si="5681"/>
        <v>0</v>
      </c>
      <c r="AU2511" s="31">
        <f t="shared" si="5682"/>
        <v>0</v>
      </c>
      <c r="AV2511" s="31">
        <f t="shared" si="5751"/>
        <v>0</v>
      </c>
      <c r="AW2511" s="32">
        <v>0</v>
      </c>
      <c r="AX2511" s="32"/>
      <c r="AY2511" s="1" t="s">
        <v>152</v>
      </c>
      <c r="AZ2511" s="1"/>
      <c r="BA2511" s="1"/>
      <c r="BB2511" s="1"/>
      <c r="BC2511" s="1"/>
      <c r="BD2511" s="1"/>
      <c r="BE2511" s="1"/>
    </row>
    <row r="2512" ht="94.5">
      <c r="A2512" s="29" t="s">
        <v>1016</v>
      </c>
      <c r="B2512" s="29" t="s">
        <v>63</v>
      </c>
      <c r="C2512" s="29" t="s">
        <v>295</v>
      </c>
      <c r="D2512" s="29" t="s">
        <v>452</v>
      </c>
      <c r="E2512" s="36"/>
      <c r="F2512" s="30" t="s">
        <v>453</v>
      </c>
      <c r="G2512" s="31">
        <f t="shared" si="5722"/>
        <v>156980.10000000001</v>
      </c>
      <c r="H2512" s="31">
        <f t="shared" si="5723"/>
        <v>0</v>
      </c>
      <c r="I2512" s="31">
        <f t="shared" si="5724"/>
        <v>0</v>
      </c>
      <c r="J2512" s="31">
        <f t="shared" si="5725"/>
        <v>38592.400000000001</v>
      </c>
      <c r="K2512" s="31">
        <f t="shared" si="5726"/>
        <v>0</v>
      </c>
      <c r="L2512" s="31">
        <f t="shared" si="5727"/>
        <v>0</v>
      </c>
      <c r="M2512" s="31">
        <f t="shared" si="5719"/>
        <v>195572.5</v>
      </c>
      <c r="N2512" s="31">
        <f t="shared" si="5720"/>
        <v>0</v>
      </c>
      <c r="O2512" s="31">
        <f t="shared" si="5721"/>
        <v>0</v>
      </c>
      <c r="P2512" s="31">
        <f t="shared" si="5728"/>
        <v>0</v>
      </c>
      <c r="Q2512" s="31">
        <f t="shared" si="5729"/>
        <v>0</v>
      </c>
      <c r="R2512" s="31">
        <f t="shared" si="5730"/>
        <v>0</v>
      </c>
      <c r="S2512" s="31">
        <f t="shared" si="5731"/>
        <v>0</v>
      </c>
      <c r="T2512" s="31">
        <f t="shared" si="5732"/>
        <v>0</v>
      </c>
      <c r="U2512" s="31">
        <f t="shared" si="5733"/>
        <v>0</v>
      </c>
      <c r="V2512" s="31">
        <f t="shared" si="5734"/>
        <v>0</v>
      </c>
      <c r="W2512" s="31">
        <f t="shared" si="5735"/>
        <v>0</v>
      </c>
      <c r="X2512" s="31">
        <f t="shared" si="5736"/>
        <v>0</v>
      </c>
      <c r="Y2512" s="31">
        <f t="shared" si="5737"/>
        <v>0</v>
      </c>
      <c r="Z2512" s="31">
        <f t="shared" si="5738"/>
        <v>0</v>
      </c>
      <c r="AA2512" s="31">
        <f t="shared" si="5739"/>
        <v>0</v>
      </c>
      <c r="AB2512" s="31">
        <f t="shared" si="5740"/>
        <v>0</v>
      </c>
      <c r="AC2512" s="31">
        <f t="shared" si="5683"/>
        <v>195572.5</v>
      </c>
      <c r="AD2512" s="31">
        <f t="shared" si="5684"/>
        <v>0</v>
      </c>
      <c r="AE2512" s="31">
        <f t="shared" si="5685"/>
        <v>0</v>
      </c>
      <c r="AF2512" s="31">
        <f t="shared" si="5741"/>
        <v>0</v>
      </c>
      <c r="AG2512" s="31">
        <f t="shared" si="5686"/>
        <v>195572.5</v>
      </c>
      <c r="AH2512" s="31">
        <f t="shared" si="5687"/>
        <v>0</v>
      </c>
      <c r="AI2512" s="31">
        <f t="shared" si="5688"/>
        <v>0</v>
      </c>
      <c r="AJ2512" s="31">
        <f t="shared" si="5742"/>
        <v>0</v>
      </c>
      <c r="AK2512" s="31">
        <f t="shared" si="5743"/>
        <v>0</v>
      </c>
      <c r="AL2512" s="31">
        <f t="shared" si="5744"/>
        <v>0</v>
      </c>
      <c r="AM2512" s="31">
        <f t="shared" si="5745"/>
        <v>0</v>
      </c>
      <c r="AN2512" s="31">
        <f t="shared" si="5746"/>
        <v>0</v>
      </c>
      <c r="AO2512" s="31">
        <f t="shared" si="5747"/>
        <v>0</v>
      </c>
      <c r="AP2512" s="31">
        <f t="shared" si="5748"/>
        <v>0</v>
      </c>
      <c r="AQ2512" s="31">
        <f t="shared" si="5749"/>
        <v>0</v>
      </c>
      <c r="AR2512" s="31">
        <f t="shared" si="5750"/>
        <v>0</v>
      </c>
      <c r="AS2512" s="31">
        <f t="shared" si="5680"/>
        <v>195572.5</v>
      </c>
      <c r="AT2512" s="31">
        <f t="shared" si="5681"/>
        <v>0</v>
      </c>
      <c r="AU2512" s="31">
        <f t="shared" si="5682"/>
        <v>0</v>
      </c>
      <c r="AV2512" s="31">
        <f t="shared" si="5751"/>
        <v>0</v>
      </c>
      <c r="AW2512" s="32"/>
      <c r="AX2512" s="32"/>
      <c r="AY2512" s="1"/>
      <c r="AZ2512" s="1"/>
      <c r="BA2512" s="1"/>
      <c r="BB2512" s="1"/>
      <c r="BC2512" s="1"/>
      <c r="BD2512" s="1"/>
      <c r="BE2512" s="1"/>
    </row>
    <row r="2513" ht="78.75">
      <c r="A2513" s="29" t="s">
        <v>1016</v>
      </c>
      <c r="B2513" s="29" t="s">
        <v>63</v>
      </c>
      <c r="C2513" s="29" t="s">
        <v>295</v>
      </c>
      <c r="D2513" s="29" t="s">
        <v>1003</v>
      </c>
      <c r="E2513" s="36"/>
      <c r="F2513" s="30" t="s">
        <v>1004</v>
      </c>
      <c r="G2513" s="31">
        <f t="shared" si="5722"/>
        <v>156980.10000000001</v>
      </c>
      <c r="H2513" s="31">
        <f t="shared" si="5723"/>
        <v>0</v>
      </c>
      <c r="I2513" s="31">
        <f t="shared" si="5724"/>
        <v>0</v>
      </c>
      <c r="J2513" s="31">
        <f t="shared" si="5725"/>
        <v>38592.400000000001</v>
      </c>
      <c r="K2513" s="31">
        <f t="shared" si="5726"/>
        <v>0</v>
      </c>
      <c r="L2513" s="31">
        <f t="shared" si="5727"/>
        <v>0</v>
      </c>
      <c r="M2513" s="31">
        <f t="shared" si="5719"/>
        <v>195572.5</v>
      </c>
      <c r="N2513" s="31">
        <f t="shared" si="5720"/>
        <v>0</v>
      </c>
      <c r="O2513" s="31">
        <f t="shared" si="5721"/>
        <v>0</v>
      </c>
      <c r="P2513" s="31">
        <f t="shared" si="5728"/>
        <v>0</v>
      </c>
      <c r="Q2513" s="31">
        <f t="shared" si="5729"/>
        <v>0</v>
      </c>
      <c r="R2513" s="31">
        <f t="shared" si="5730"/>
        <v>0</v>
      </c>
      <c r="S2513" s="31">
        <f t="shared" si="5731"/>
        <v>0</v>
      </c>
      <c r="T2513" s="31">
        <f t="shared" si="5732"/>
        <v>0</v>
      </c>
      <c r="U2513" s="31">
        <f t="shared" si="5733"/>
        <v>0</v>
      </c>
      <c r="V2513" s="31">
        <f t="shared" si="5734"/>
        <v>0</v>
      </c>
      <c r="W2513" s="31">
        <f t="shared" si="5735"/>
        <v>0</v>
      </c>
      <c r="X2513" s="31">
        <f t="shared" si="5736"/>
        <v>0</v>
      </c>
      <c r="Y2513" s="31">
        <f t="shared" si="5737"/>
        <v>0</v>
      </c>
      <c r="Z2513" s="31">
        <f t="shared" si="5738"/>
        <v>0</v>
      </c>
      <c r="AA2513" s="31">
        <f t="shared" si="5739"/>
        <v>0</v>
      </c>
      <c r="AB2513" s="31">
        <f t="shared" si="5740"/>
        <v>0</v>
      </c>
      <c r="AC2513" s="31">
        <f t="shared" si="5683"/>
        <v>195572.5</v>
      </c>
      <c r="AD2513" s="31">
        <f t="shared" si="5684"/>
        <v>0</v>
      </c>
      <c r="AE2513" s="31">
        <f t="shared" si="5685"/>
        <v>0</v>
      </c>
      <c r="AF2513" s="31">
        <f t="shared" si="5741"/>
        <v>0</v>
      </c>
      <c r="AG2513" s="31">
        <f t="shared" si="5686"/>
        <v>195572.5</v>
      </c>
      <c r="AH2513" s="31">
        <f t="shared" si="5687"/>
        <v>0</v>
      </c>
      <c r="AI2513" s="31">
        <f t="shared" si="5688"/>
        <v>0</v>
      </c>
      <c r="AJ2513" s="31">
        <f t="shared" si="5742"/>
        <v>0</v>
      </c>
      <c r="AK2513" s="31">
        <f t="shared" si="5743"/>
        <v>0</v>
      </c>
      <c r="AL2513" s="31">
        <f t="shared" si="5744"/>
        <v>0</v>
      </c>
      <c r="AM2513" s="31">
        <f t="shared" si="5745"/>
        <v>0</v>
      </c>
      <c r="AN2513" s="31">
        <f t="shared" si="5746"/>
        <v>0</v>
      </c>
      <c r="AO2513" s="31">
        <f t="shared" si="5747"/>
        <v>0</v>
      </c>
      <c r="AP2513" s="31">
        <f t="shared" si="5748"/>
        <v>0</v>
      </c>
      <c r="AQ2513" s="31">
        <f t="shared" si="5749"/>
        <v>0</v>
      </c>
      <c r="AR2513" s="31">
        <f t="shared" si="5750"/>
        <v>0</v>
      </c>
      <c r="AS2513" s="31">
        <f t="shared" si="5680"/>
        <v>195572.5</v>
      </c>
      <c r="AT2513" s="31">
        <f t="shared" si="5681"/>
        <v>0</v>
      </c>
      <c r="AU2513" s="31">
        <f t="shared" si="5682"/>
        <v>0</v>
      </c>
      <c r="AV2513" s="31">
        <f t="shared" si="5751"/>
        <v>0</v>
      </c>
      <c r="AW2513" s="32"/>
      <c r="AX2513" s="32"/>
      <c r="AY2513" s="1"/>
      <c r="AZ2513" s="1"/>
      <c r="BA2513" s="1"/>
      <c r="BB2513" s="1"/>
      <c r="BC2513" s="1"/>
      <c r="BD2513" s="1"/>
      <c r="BE2513" s="1"/>
    </row>
    <row r="2514" ht="31.5">
      <c r="A2514" s="29" t="s">
        <v>1016</v>
      </c>
      <c r="B2514" s="29" t="s">
        <v>63</v>
      </c>
      <c r="C2514" s="29" t="s">
        <v>295</v>
      </c>
      <c r="D2514" s="29" t="s">
        <v>1003</v>
      </c>
      <c r="E2514" s="29" t="s">
        <v>39</v>
      </c>
      <c r="F2514" s="30" t="s">
        <v>40</v>
      </c>
      <c r="G2514" s="31">
        <v>156980.10000000001</v>
      </c>
      <c r="H2514" s="31"/>
      <c r="I2514" s="31"/>
      <c r="J2514" s="33">
        <v>38592.400000000001</v>
      </c>
      <c r="K2514" s="31"/>
      <c r="L2514" s="31"/>
      <c r="M2514" s="31">
        <f t="shared" si="5719"/>
        <v>195572.5</v>
      </c>
      <c r="N2514" s="31">
        <f t="shared" si="5720"/>
        <v>0</v>
      </c>
      <c r="O2514" s="31">
        <f t="shared" si="5721"/>
        <v>0</v>
      </c>
      <c r="P2514" s="31"/>
      <c r="Q2514" s="31"/>
      <c r="R2514" s="31"/>
      <c r="S2514" s="31"/>
      <c r="T2514" s="31"/>
      <c r="U2514" s="31"/>
      <c r="V2514" s="31"/>
      <c r="W2514" s="31"/>
      <c r="X2514" s="31"/>
      <c r="Y2514" s="31"/>
      <c r="Z2514" s="31"/>
      <c r="AA2514" s="31"/>
      <c r="AB2514" s="31"/>
      <c r="AC2514" s="31">
        <f t="shared" si="5683"/>
        <v>195572.5</v>
      </c>
      <c r="AD2514" s="31">
        <f t="shared" si="5684"/>
        <v>0</v>
      </c>
      <c r="AE2514" s="31">
        <f t="shared" si="5685"/>
        <v>0</v>
      </c>
      <c r="AF2514" s="31"/>
      <c r="AG2514" s="31">
        <f t="shared" si="5686"/>
        <v>195572.5</v>
      </c>
      <c r="AH2514" s="31">
        <f t="shared" si="5687"/>
        <v>0</v>
      </c>
      <c r="AI2514" s="31">
        <f t="shared" si="5688"/>
        <v>0</v>
      </c>
      <c r="AJ2514" s="31"/>
      <c r="AK2514" s="31"/>
      <c r="AL2514" s="31"/>
      <c r="AM2514" s="31"/>
      <c r="AN2514" s="31"/>
      <c r="AO2514" s="31"/>
      <c r="AP2514" s="31"/>
      <c r="AQ2514" s="31"/>
      <c r="AR2514" s="31"/>
      <c r="AS2514" s="31">
        <f t="shared" si="5680"/>
        <v>195572.5</v>
      </c>
      <c r="AT2514" s="31">
        <f t="shared" si="5681"/>
        <v>0</v>
      </c>
      <c r="AU2514" s="31">
        <f t="shared" si="5682"/>
        <v>0</v>
      </c>
      <c r="AV2514" s="31"/>
      <c r="AW2514" s="32"/>
      <c r="AX2514" s="32">
        <v>63</v>
      </c>
      <c r="AY2514" s="1"/>
      <c r="AZ2514" s="1"/>
      <c r="BA2514" s="1"/>
      <c r="BB2514" s="1"/>
      <c r="BC2514" s="1"/>
      <c r="BD2514" s="1"/>
      <c r="BE2514" s="1"/>
    </row>
    <row r="2515" s="24" customFormat="1" ht="31.5">
      <c r="A2515" s="25" t="s">
        <v>1016</v>
      </c>
      <c r="B2515" s="25" t="s">
        <v>63</v>
      </c>
      <c r="C2515" s="25" t="s">
        <v>144</v>
      </c>
      <c r="D2515" s="25"/>
      <c r="E2515" s="35"/>
      <c r="F2515" s="26" t="s">
        <v>145</v>
      </c>
      <c r="G2515" s="27">
        <f t="shared" si="5722"/>
        <v>2250.1999999999998</v>
      </c>
      <c r="H2515" s="27">
        <f t="shared" si="5723"/>
        <v>2250.1999999999998</v>
      </c>
      <c r="I2515" s="27">
        <f t="shared" si="5724"/>
        <v>2250.1999999999998</v>
      </c>
      <c r="J2515" s="27">
        <f t="shared" si="5725"/>
        <v>0</v>
      </c>
      <c r="K2515" s="27">
        <f t="shared" si="5726"/>
        <v>0</v>
      </c>
      <c r="L2515" s="27">
        <f t="shared" si="5727"/>
        <v>0</v>
      </c>
      <c r="M2515" s="27">
        <f t="shared" si="5719"/>
        <v>2250.1999999999998</v>
      </c>
      <c r="N2515" s="27">
        <f t="shared" si="5720"/>
        <v>2250.1999999999998</v>
      </c>
      <c r="O2515" s="27">
        <f t="shared" si="5721"/>
        <v>2250.1999999999998</v>
      </c>
      <c r="P2515" s="27">
        <f t="shared" si="5728"/>
        <v>0</v>
      </c>
      <c r="Q2515" s="27">
        <f t="shared" si="5729"/>
        <v>0</v>
      </c>
      <c r="R2515" s="27">
        <f t="shared" si="5730"/>
        <v>0</v>
      </c>
      <c r="S2515" s="27">
        <f t="shared" si="5731"/>
        <v>0</v>
      </c>
      <c r="T2515" s="27">
        <f t="shared" si="5732"/>
        <v>0</v>
      </c>
      <c r="U2515" s="27">
        <f t="shared" si="5733"/>
        <v>0</v>
      </c>
      <c r="V2515" s="27">
        <f t="shared" si="5734"/>
        <v>0</v>
      </c>
      <c r="W2515" s="27">
        <f t="shared" si="5735"/>
        <v>0</v>
      </c>
      <c r="X2515" s="27">
        <f t="shared" si="5736"/>
        <v>0</v>
      </c>
      <c r="Y2515" s="27">
        <f t="shared" si="5737"/>
        <v>0</v>
      </c>
      <c r="Z2515" s="27">
        <f t="shared" si="5738"/>
        <v>0</v>
      </c>
      <c r="AA2515" s="27">
        <f t="shared" si="5739"/>
        <v>0</v>
      </c>
      <c r="AB2515" s="27">
        <f t="shared" si="5740"/>
        <v>0</v>
      </c>
      <c r="AC2515" s="27">
        <f t="shared" si="5683"/>
        <v>2250.1999999999998</v>
      </c>
      <c r="AD2515" s="27">
        <f t="shared" si="5684"/>
        <v>2250.1999999999998</v>
      </c>
      <c r="AE2515" s="27">
        <f t="shared" si="5685"/>
        <v>2250.1999999999998</v>
      </c>
      <c r="AF2515" s="27">
        <f t="shared" si="5741"/>
        <v>0</v>
      </c>
      <c r="AG2515" s="27">
        <f t="shared" si="5686"/>
        <v>2250.1999999999998</v>
      </c>
      <c r="AH2515" s="27">
        <f t="shared" si="5687"/>
        <v>2250.1999999999998</v>
      </c>
      <c r="AI2515" s="27">
        <f t="shared" si="5688"/>
        <v>2250.1999999999998</v>
      </c>
      <c r="AJ2515" s="27">
        <f t="shared" si="5742"/>
        <v>0</v>
      </c>
      <c r="AK2515" s="27">
        <f t="shared" si="5743"/>
        <v>0</v>
      </c>
      <c r="AL2515" s="27">
        <f t="shared" si="5744"/>
        <v>0</v>
      </c>
      <c r="AM2515" s="27">
        <f t="shared" si="5745"/>
        <v>0</v>
      </c>
      <c r="AN2515" s="27">
        <f t="shared" si="5746"/>
        <v>0</v>
      </c>
      <c r="AO2515" s="27">
        <f t="shared" si="5747"/>
        <v>0</v>
      </c>
      <c r="AP2515" s="27">
        <f t="shared" si="5748"/>
        <v>0</v>
      </c>
      <c r="AQ2515" s="27">
        <f t="shared" si="5749"/>
        <v>0</v>
      </c>
      <c r="AR2515" s="27">
        <f t="shared" si="5750"/>
        <v>0</v>
      </c>
      <c r="AS2515" s="27">
        <f t="shared" si="5680"/>
        <v>2250.1999999999998</v>
      </c>
      <c r="AT2515" s="27">
        <f t="shared" si="5681"/>
        <v>2250.1999999999998</v>
      </c>
      <c r="AU2515" s="27">
        <f t="shared" si="5682"/>
        <v>2250.1999999999998</v>
      </c>
      <c r="AV2515" s="27">
        <f t="shared" si="5751"/>
        <v>0</v>
      </c>
      <c r="AW2515" s="28"/>
      <c r="AX2515" s="28"/>
      <c r="AY2515" s="24"/>
      <c r="AZ2515" s="24"/>
      <c r="BA2515" s="24"/>
      <c r="BB2515" s="24"/>
      <c r="BC2515" s="24"/>
      <c r="BD2515" s="24"/>
      <c r="BE2515" s="24"/>
    </row>
    <row r="2516" ht="31.5">
      <c r="A2516" s="29" t="s">
        <v>1016</v>
      </c>
      <c r="B2516" s="29" t="s">
        <v>63</v>
      </c>
      <c r="C2516" s="29" t="s">
        <v>144</v>
      </c>
      <c r="D2516" s="29" t="s">
        <v>55</v>
      </c>
      <c r="E2516" s="36"/>
      <c r="F2516" s="30" t="s">
        <v>56</v>
      </c>
      <c r="G2516" s="31">
        <f t="shared" si="5722"/>
        <v>2250.1999999999998</v>
      </c>
      <c r="H2516" s="31">
        <f t="shared" si="5723"/>
        <v>2250.1999999999998</v>
      </c>
      <c r="I2516" s="31">
        <f t="shared" si="5724"/>
        <v>2250.1999999999998</v>
      </c>
      <c r="J2516" s="31">
        <f t="shared" si="5725"/>
        <v>0</v>
      </c>
      <c r="K2516" s="31">
        <f t="shared" si="5726"/>
        <v>0</v>
      </c>
      <c r="L2516" s="31">
        <f t="shared" si="5727"/>
        <v>0</v>
      </c>
      <c r="M2516" s="31">
        <f t="shared" si="5719"/>
        <v>2250.1999999999998</v>
      </c>
      <c r="N2516" s="31">
        <f t="shared" si="5720"/>
        <v>2250.1999999999998</v>
      </c>
      <c r="O2516" s="31">
        <f t="shared" si="5721"/>
        <v>2250.1999999999998</v>
      </c>
      <c r="P2516" s="31">
        <f t="shared" si="5728"/>
        <v>0</v>
      </c>
      <c r="Q2516" s="31">
        <f t="shared" si="5729"/>
        <v>0</v>
      </c>
      <c r="R2516" s="31">
        <f t="shared" si="5730"/>
        <v>0</v>
      </c>
      <c r="S2516" s="31">
        <f t="shared" si="5731"/>
        <v>0</v>
      </c>
      <c r="T2516" s="31">
        <f t="shared" si="5732"/>
        <v>0</v>
      </c>
      <c r="U2516" s="31">
        <f t="shared" si="5733"/>
        <v>0</v>
      </c>
      <c r="V2516" s="31">
        <f t="shared" si="5734"/>
        <v>0</v>
      </c>
      <c r="W2516" s="31">
        <f t="shared" si="5735"/>
        <v>0</v>
      </c>
      <c r="X2516" s="31">
        <f t="shared" si="5736"/>
        <v>0</v>
      </c>
      <c r="Y2516" s="31">
        <f t="shared" si="5737"/>
        <v>0</v>
      </c>
      <c r="Z2516" s="31">
        <f t="shared" si="5738"/>
        <v>0</v>
      </c>
      <c r="AA2516" s="31">
        <f t="shared" si="5739"/>
        <v>0</v>
      </c>
      <c r="AB2516" s="31">
        <f t="shared" si="5740"/>
        <v>0</v>
      </c>
      <c r="AC2516" s="31">
        <f t="shared" si="5683"/>
        <v>2250.1999999999998</v>
      </c>
      <c r="AD2516" s="31">
        <f t="shared" si="5684"/>
        <v>2250.1999999999998</v>
      </c>
      <c r="AE2516" s="31">
        <f t="shared" si="5685"/>
        <v>2250.1999999999998</v>
      </c>
      <c r="AF2516" s="31">
        <f t="shared" si="5741"/>
        <v>0</v>
      </c>
      <c r="AG2516" s="31">
        <f t="shared" si="5686"/>
        <v>2250.1999999999998</v>
      </c>
      <c r="AH2516" s="31">
        <f t="shared" si="5687"/>
        <v>2250.1999999999998</v>
      </c>
      <c r="AI2516" s="31">
        <f t="shared" si="5688"/>
        <v>2250.1999999999998</v>
      </c>
      <c r="AJ2516" s="31">
        <f t="shared" si="5742"/>
        <v>0</v>
      </c>
      <c r="AK2516" s="31">
        <f t="shared" si="5743"/>
        <v>0</v>
      </c>
      <c r="AL2516" s="31">
        <f t="shared" si="5744"/>
        <v>0</v>
      </c>
      <c r="AM2516" s="31">
        <f t="shared" si="5745"/>
        <v>0</v>
      </c>
      <c r="AN2516" s="31">
        <f t="shared" si="5746"/>
        <v>0</v>
      </c>
      <c r="AO2516" s="31">
        <f t="shared" si="5747"/>
        <v>0</v>
      </c>
      <c r="AP2516" s="31">
        <f t="shared" si="5748"/>
        <v>0</v>
      </c>
      <c r="AQ2516" s="31">
        <f t="shared" si="5749"/>
        <v>0</v>
      </c>
      <c r="AR2516" s="31">
        <f t="shared" si="5750"/>
        <v>0</v>
      </c>
      <c r="AS2516" s="31">
        <f t="shared" si="5680"/>
        <v>2250.1999999999998</v>
      </c>
      <c r="AT2516" s="31">
        <f t="shared" si="5681"/>
        <v>2250.1999999999998</v>
      </c>
      <c r="AU2516" s="31">
        <f t="shared" si="5682"/>
        <v>2250.1999999999998</v>
      </c>
      <c r="AV2516" s="31">
        <f t="shared" si="5751"/>
        <v>0</v>
      </c>
      <c r="AW2516" s="32"/>
      <c r="AX2516" s="32"/>
      <c r="AY2516" s="1"/>
      <c r="AZ2516" s="1"/>
      <c r="BA2516" s="1"/>
      <c r="BB2516" s="1"/>
      <c r="BC2516" s="1"/>
      <c r="BD2516" s="1"/>
      <c r="BE2516" s="1"/>
    </row>
    <row r="2517">
      <c r="A2517" s="29" t="s">
        <v>1016</v>
      </c>
      <c r="B2517" s="29" t="s">
        <v>63</v>
      </c>
      <c r="C2517" s="29" t="s">
        <v>144</v>
      </c>
      <c r="D2517" s="29" t="s">
        <v>57</v>
      </c>
      <c r="E2517" s="36"/>
      <c r="F2517" s="30" t="s">
        <v>58</v>
      </c>
      <c r="G2517" s="31">
        <f t="shared" si="5722"/>
        <v>2250.1999999999998</v>
      </c>
      <c r="H2517" s="31">
        <f t="shared" si="5723"/>
        <v>2250.1999999999998</v>
      </c>
      <c r="I2517" s="31">
        <f t="shared" si="5724"/>
        <v>2250.1999999999998</v>
      </c>
      <c r="J2517" s="31">
        <f t="shared" si="5725"/>
        <v>0</v>
      </c>
      <c r="K2517" s="31">
        <f t="shared" si="5726"/>
        <v>0</v>
      </c>
      <c r="L2517" s="31">
        <f t="shared" si="5727"/>
        <v>0</v>
      </c>
      <c r="M2517" s="31">
        <f t="shared" si="5719"/>
        <v>2250.1999999999998</v>
      </c>
      <c r="N2517" s="31">
        <f t="shared" si="5720"/>
        <v>2250.1999999999998</v>
      </c>
      <c r="O2517" s="31">
        <f t="shared" si="5721"/>
        <v>2250.1999999999998</v>
      </c>
      <c r="P2517" s="31">
        <f t="shared" si="5728"/>
        <v>0</v>
      </c>
      <c r="Q2517" s="31">
        <f t="shared" si="5729"/>
        <v>0</v>
      </c>
      <c r="R2517" s="31">
        <f t="shared" si="5730"/>
        <v>0</v>
      </c>
      <c r="S2517" s="31">
        <f t="shared" si="5731"/>
        <v>0</v>
      </c>
      <c r="T2517" s="31">
        <f t="shared" si="5732"/>
        <v>0</v>
      </c>
      <c r="U2517" s="31">
        <f t="shared" si="5733"/>
        <v>0</v>
      </c>
      <c r="V2517" s="31">
        <f t="shared" si="5734"/>
        <v>0</v>
      </c>
      <c r="W2517" s="31">
        <f t="shared" si="5735"/>
        <v>0</v>
      </c>
      <c r="X2517" s="31">
        <f t="shared" si="5736"/>
        <v>0</v>
      </c>
      <c r="Y2517" s="31">
        <f t="shared" si="5737"/>
        <v>0</v>
      </c>
      <c r="Z2517" s="31">
        <f t="shared" si="5738"/>
        <v>0</v>
      </c>
      <c r="AA2517" s="31">
        <f t="shared" si="5739"/>
        <v>0</v>
      </c>
      <c r="AB2517" s="31">
        <f t="shared" si="5740"/>
        <v>0</v>
      </c>
      <c r="AC2517" s="31">
        <f t="shared" si="5683"/>
        <v>2250.1999999999998</v>
      </c>
      <c r="AD2517" s="31">
        <f t="shared" si="5684"/>
        <v>2250.1999999999998</v>
      </c>
      <c r="AE2517" s="31">
        <f t="shared" si="5685"/>
        <v>2250.1999999999998</v>
      </c>
      <c r="AF2517" s="31">
        <f t="shared" si="5741"/>
        <v>0</v>
      </c>
      <c r="AG2517" s="31">
        <f t="shared" si="5686"/>
        <v>2250.1999999999998</v>
      </c>
      <c r="AH2517" s="31">
        <f t="shared" si="5687"/>
        <v>2250.1999999999998</v>
      </c>
      <c r="AI2517" s="31">
        <f t="shared" si="5688"/>
        <v>2250.1999999999998</v>
      </c>
      <c r="AJ2517" s="31">
        <f t="shared" si="5742"/>
        <v>0</v>
      </c>
      <c r="AK2517" s="31">
        <f t="shared" si="5743"/>
        <v>0</v>
      </c>
      <c r="AL2517" s="31">
        <f t="shared" si="5744"/>
        <v>0</v>
      </c>
      <c r="AM2517" s="31">
        <f t="shared" si="5745"/>
        <v>0</v>
      </c>
      <c r="AN2517" s="31">
        <f t="shared" si="5746"/>
        <v>0</v>
      </c>
      <c r="AO2517" s="31">
        <f t="shared" si="5747"/>
        <v>0</v>
      </c>
      <c r="AP2517" s="31">
        <f t="shared" si="5748"/>
        <v>0</v>
      </c>
      <c r="AQ2517" s="31">
        <f t="shared" si="5749"/>
        <v>0</v>
      </c>
      <c r="AR2517" s="31">
        <f t="shared" si="5750"/>
        <v>0</v>
      </c>
      <c r="AS2517" s="31">
        <f t="shared" si="5680"/>
        <v>2250.1999999999998</v>
      </c>
      <c r="AT2517" s="31">
        <f t="shared" si="5681"/>
        <v>2250.1999999999998</v>
      </c>
      <c r="AU2517" s="31">
        <f t="shared" si="5682"/>
        <v>2250.1999999999998</v>
      </c>
      <c r="AV2517" s="31">
        <f t="shared" si="5751"/>
        <v>0</v>
      </c>
      <c r="AW2517" s="32"/>
      <c r="AX2517" s="32"/>
      <c r="AY2517" s="1"/>
      <c r="AZ2517" s="1"/>
      <c r="BA2517" s="1"/>
      <c r="BB2517" s="1"/>
      <c r="BC2517" s="1"/>
      <c r="BD2517" s="1"/>
      <c r="BE2517" s="1"/>
    </row>
    <row r="2518" ht="63">
      <c r="A2518" s="29" t="s">
        <v>1016</v>
      </c>
      <c r="B2518" s="29" t="s">
        <v>63</v>
      </c>
      <c r="C2518" s="29" t="s">
        <v>144</v>
      </c>
      <c r="D2518" s="29" t="s">
        <v>1062</v>
      </c>
      <c r="E2518" s="36"/>
      <c r="F2518" s="30" t="s">
        <v>1063</v>
      </c>
      <c r="G2518" s="31">
        <f t="shared" si="5722"/>
        <v>2250.1999999999998</v>
      </c>
      <c r="H2518" s="31">
        <f t="shared" si="5723"/>
        <v>2250.1999999999998</v>
      </c>
      <c r="I2518" s="31">
        <f t="shared" si="5724"/>
        <v>2250.1999999999998</v>
      </c>
      <c r="J2518" s="31">
        <f t="shared" si="5725"/>
        <v>0</v>
      </c>
      <c r="K2518" s="31">
        <f t="shared" si="5726"/>
        <v>0</v>
      </c>
      <c r="L2518" s="31">
        <f t="shared" si="5727"/>
        <v>0</v>
      </c>
      <c r="M2518" s="31">
        <f t="shared" si="5719"/>
        <v>2250.1999999999998</v>
      </c>
      <c r="N2518" s="31">
        <f t="shared" si="5720"/>
        <v>2250.1999999999998</v>
      </c>
      <c r="O2518" s="31">
        <f t="shared" si="5721"/>
        <v>2250.1999999999998</v>
      </c>
      <c r="P2518" s="31">
        <f t="shared" si="5728"/>
        <v>0</v>
      </c>
      <c r="Q2518" s="31">
        <f t="shared" si="5729"/>
        <v>0</v>
      </c>
      <c r="R2518" s="31">
        <f t="shared" si="5730"/>
        <v>0</v>
      </c>
      <c r="S2518" s="31">
        <f t="shared" si="5731"/>
        <v>0</v>
      </c>
      <c r="T2518" s="31">
        <f t="shared" si="5732"/>
        <v>0</v>
      </c>
      <c r="U2518" s="31">
        <f t="shared" si="5733"/>
        <v>0</v>
      </c>
      <c r="V2518" s="31">
        <f t="shared" si="5734"/>
        <v>0</v>
      </c>
      <c r="W2518" s="31">
        <f t="shared" si="5735"/>
        <v>0</v>
      </c>
      <c r="X2518" s="31">
        <f t="shared" si="5736"/>
        <v>0</v>
      </c>
      <c r="Y2518" s="31">
        <f t="shared" si="5737"/>
        <v>0</v>
      </c>
      <c r="Z2518" s="31">
        <f t="shared" si="5738"/>
        <v>0</v>
      </c>
      <c r="AA2518" s="31">
        <f t="shared" si="5739"/>
        <v>0</v>
      </c>
      <c r="AB2518" s="31">
        <f t="shared" si="5740"/>
        <v>0</v>
      </c>
      <c r="AC2518" s="31">
        <f t="shared" si="5683"/>
        <v>2250.1999999999998</v>
      </c>
      <c r="AD2518" s="31">
        <f t="shared" si="5684"/>
        <v>2250.1999999999998</v>
      </c>
      <c r="AE2518" s="31">
        <f t="shared" si="5685"/>
        <v>2250.1999999999998</v>
      </c>
      <c r="AF2518" s="31">
        <f t="shared" si="5741"/>
        <v>0</v>
      </c>
      <c r="AG2518" s="31">
        <f t="shared" si="5686"/>
        <v>2250.1999999999998</v>
      </c>
      <c r="AH2518" s="31">
        <f t="shared" si="5687"/>
        <v>2250.1999999999998</v>
      </c>
      <c r="AI2518" s="31">
        <f t="shared" si="5688"/>
        <v>2250.1999999999998</v>
      </c>
      <c r="AJ2518" s="31">
        <f t="shared" si="5742"/>
        <v>0</v>
      </c>
      <c r="AK2518" s="31">
        <f t="shared" si="5743"/>
        <v>0</v>
      </c>
      <c r="AL2518" s="31">
        <f t="shared" si="5744"/>
        <v>0</v>
      </c>
      <c r="AM2518" s="31">
        <f t="shared" si="5745"/>
        <v>0</v>
      </c>
      <c r="AN2518" s="31">
        <f t="shared" si="5746"/>
        <v>0</v>
      </c>
      <c r="AO2518" s="31">
        <f t="shared" si="5747"/>
        <v>0</v>
      </c>
      <c r="AP2518" s="31">
        <f t="shared" si="5748"/>
        <v>0</v>
      </c>
      <c r="AQ2518" s="31">
        <f t="shared" si="5749"/>
        <v>0</v>
      </c>
      <c r="AR2518" s="31">
        <f t="shared" si="5750"/>
        <v>0</v>
      </c>
      <c r="AS2518" s="31">
        <f t="shared" si="5680"/>
        <v>2250.1999999999998</v>
      </c>
      <c r="AT2518" s="31">
        <f t="shared" si="5681"/>
        <v>2250.1999999999998</v>
      </c>
      <c r="AU2518" s="31">
        <f t="shared" si="5682"/>
        <v>2250.1999999999998</v>
      </c>
      <c r="AV2518" s="31">
        <f t="shared" si="5751"/>
        <v>0</v>
      </c>
      <c r="AW2518" s="32"/>
      <c r="AX2518" s="32"/>
      <c r="AY2518" s="1"/>
      <c r="AZ2518" s="1"/>
      <c r="BA2518" s="1"/>
      <c r="BB2518" s="1"/>
      <c r="BC2518" s="1"/>
      <c r="BD2518" s="1"/>
      <c r="BE2518" s="1"/>
    </row>
    <row r="2519" ht="31.5">
      <c r="A2519" s="29" t="s">
        <v>1016</v>
      </c>
      <c r="B2519" s="29" t="s">
        <v>63</v>
      </c>
      <c r="C2519" s="29" t="s">
        <v>144</v>
      </c>
      <c r="D2519" s="29" t="s">
        <v>1062</v>
      </c>
      <c r="E2519" s="29" t="s">
        <v>39</v>
      </c>
      <c r="F2519" s="30" t="s">
        <v>40</v>
      </c>
      <c r="G2519" s="31">
        <v>2250.1999999999998</v>
      </c>
      <c r="H2519" s="31">
        <v>2250.1999999999998</v>
      </c>
      <c r="I2519" s="31">
        <v>2250.1999999999998</v>
      </c>
      <c r="J2519" s="31"/>
      <c r="K2519" s="31"/>
      <c r="L2519" s="31"/>
      <c r="M2519" s="31">
        <f t="shared" si="5719"/>
        <v>2250.1999999999998</v>
      </c>
      <c r="N2519" s="31">
        <f t="shared" si="5720"/>
        <v>2250.1999999999998</v>
      </c>
      <c r="O2519" s="31">
        <f t="shared" si="5721"/>
        <v>2250.1999999999998</v>
      </c>
      <c r="P2519" s="31"/>
      <c r="Q2519" s="31"/>
      <c r="R2519" s="31"/>
      <c r="S2519" s="31"/>
      <c r="T2519" s="31"/>
      <c r="U2519" s="31"/>
      <c r="V2519" s="31"/>
      <c r="W2519" s="31"/>
      <c r="X2519" s="31"/>
      <c r="Y2519" s="31"/>
      <c r="Z2519" s="31"/>
      <c r="AA2519" s="31"/>
      <c r="AB2519" s="31"/>
      <c r="AC2519" s="31">
        <f t="shared" si="5683"/>
        <v>2250.1999999999998</v>
      </c>
      <c r="AD2519" s="31">
        <f t="shared" si="5684"/>
        <v>2250.1999999999998</v>
      </c>
      <c r="AE2519" s="31">
        <f t="shared" si="5685"/>
        <v>2250.1999999999998</v>
      </c>
      <c r="AF2519" s="31"/>
      <c r="AG2519" s="31">
        <f t="shared" si="5686"/>
        <v>2250.1999999999998</v>
      </c>
      <c r="AH2519" s="31">
        <f t="shared" si="5687"/>
        <v>2250.1999999999998</v>
      </c>
      <c r="AI2519" s="31">
        <f t="shared" si="5688"/>
        <v>2250.1999999999998</v>
      </c>
      <c r="AJ2519" s="31"/>
      <c r="AK2519" s="31"/>
      <c r="AL2519" s="31"/>
      <c r="AM2519" s="31"/>
      <c r="AN2519" s="31"/>
      <c r="AO2519" s="31"/>
      <c r="AP2519" s="31"/>
      <c r="AQ2519" s="31"/>
      <c r="AR2519" s="31"/>
      <c r="AS2519" s="31">
        <f t="shared" si="5680"/>
        <v>2250.1999999999998</v>
      </c>
      <c r="AT2519" s="31">
        <f t="shared" si="5681"/>
        <v>2250.1999999999998</v>
      </c>
      <c r="AU2519" s="31">
        <f t="shared" si="5682"/>
        <v>2250.1999999999998</v>
      </c>
      <c r="AV2519" s="31"/>
      <c r="AW2519" s="32"/>
      <c r="AX2519" s="32"/>
      <c r="AY2519" s="1"/>
      <c r="AZ2519" s="1"/>
      <c r="BA2519" s="1"/>
      <c r="BB2519" s="1"/>
      <c r="BC2519" s="1"/>
      <c r="BD2519" s="1"/>
      <c r="BE2519" s="1"/>
    </row>
    <row r="2520" s="19" customFormat="1">
      <c r="A2520" s="20" t="s">
        <v>1016</v>
      </c>
      <c r="B2520" s="20" t="s">
        <v>61</v>
      </c>
      <c r="C2520" s="20"/>
      <c r="D2520" s="20"/>
      <c r="E2520" s="20"/>
      <c r="F2520" s="21" t="s">
        <v>62</v>
      </c>
      <c r="G2520" s="22">
        <f t="shared" si="5722"/>
        <v>1550</v>
      </c>
      <c r="H2520" s="22">
        <f t="shared" si="5723"/>
        <v>1550</v>
      </c>
      <c r="I2520" s="22">
        <f t="shared" si="5724"/>
        <v>1550</v>
      </c>
      <c r="J2520" s="22">
        <f t="shared" si="5725"/>
        <v>0</v>
      </c>
      <c r="K2520" s="22">
        <f t="shared" si="5726"/>
        <v>0</v>
      </c>
      <c r="L2520" s="22">
        <f t="shared" si="5727"/>
        <v>0</v>
      </c>
      <c r="M2520" s="22">
        <f t="shared" si="5719"/>
        <v>1550</v>
      </c>
      <c r="N2520" s="22">
        <f t="shared" si="5720"/>
        <v>1550</v>
      </c>
      <c r="O2520" s="22">
        <f t="shared" si="5721"/>
        <v>1550</v>
      </c>
      <c r="P2520" s="22">
        <f t="shared" si="5728"/>
        <v>0</v>
      </c>
      <c r="Q2520" s="22">
        <f t="shared" si="5729"/>
        <v>0</v>
      </c>
      <c r="R2520" s="22">
        <f t="shared" si="5730"/>
        <v>0</v>
      </c>
      <c r="S2520" s="22">
        <f t="shared" si="5731"/>
        <v>0</v>
      </c>
      <c r="T2520" s="22">
        <f t="shared" si="5732"/>
        <v>0</v>
      </c>
      <c r="U2520" s="22">
        <f t="shared" si="5733"/>
        <v>0</v>
      </c>
      <c r="V2520" s="22">
        <f t="shared" si="5734"/>
        <v>0</v>
      </c>
      <c r="W2520" s="22">
        <f t="shared" si="5735"/>
        <v>0</v>
      </c>
      <c r="X2520" s="22">
        <f t="shared" si="5736"/>
        <v>0</v>
      </c>
      <c r="Y2520" s="22">
        <f t="shared" si="5737"/>
        <v>0</v>
      </c>
      <c r="Z2520" s="22">
        <f t="shared" si="5738"/>
        <v>0</v>
      </c>
      <c r="AA2520" s="22">
        <f t="shared" si="5739"/>
        <v>0</v>
      </c>
      <c r="AB2520" s="22">
        <f t="shared" si="5740"/>
        <v>0</v>
      </c>
      <c r="AC2520" s="22">
        <f t="shared" si="5683"/>
        <v>1550</v>
      </c>
      <c r="AD2520" s="22">
        <f t="shared" si="5684"/>
        <v>1550</v>
      </c>
      <c r="AE2520" s="22">
        <f t="shared" si="5685"/>
        <v>1550</v>
      </c>
      <c r="AF2520" s="22">
        <f t="shared" si="5741"/>
        <v>0</v>
      </c>
      <c r="AG2520" s="22">
        <f t="shared" si="5686"/>
        <v>1550</v>
      </c>
      <c r="AH2520" s="22">
        <f t="shared" si="5687"/>
        <v>1550</v>
      </c>
      <c r="AI2520" s="22">
        <f t="shared" si="5688"/>
        <v>1550</v>
      </c>
      <c r="AJ2520" s="22">
        <f t="shared" si="5742"/>
        <v>0</v>
      </c>
      <c r="AK2520" s="22">
        <f t="shared" si="5743"/>
        <v>0</v>
      </c>
      <c r="AL2520" s="22">
        <f t="shared" si="5744"/>
        <v>0</v>
      </c>
      <c r="AM2520" s="22">
        <f t="shared" si="5745"/>
        <v>0</v>
      </c>
      <c r="AN2520" s="22">
        <f t="shared" si="5746"/>
        <v>0</v>
      </c>
      <c r="AO2520" s="22">
        <f t="shared" si="5747"/>
        <v>0</v>
      </c>
      <c r="AP2520" s="22">
        <f t="shared" si="5748"/>
        <v>0</v>
      </c>
      <c r="AQ2520" s="22">
        <f t="shared" si="5749"/>
        <v>0</v>
      </c>
      <c r="AR2520" s="22">
        <f t="shared" si="5750"/>
        <v>0</v>
      </c>
      <c r="AS2520" s="22">
        <f t="shared" si="5680"/>
        <v>1550</v>
      </c>
      <c r="AT2520" s="22">
        <f t="shared" si="5681"/>
        <v>1550</v>
      </c>
      <c r="AU2520" s="22">
        <f t="shared" si="5682"/>
        <v>1550</v>
      </c>
      <c r="AV2520" s="22">
        <f t="shared" si="5751"/>
        <v>0</v>
      </c>
      <c r="AW2520" s="23"/>
      <c r="AX2520" s="23"/>
      <c r="AY2520" s="19"/>
      <c r="AZ2520" s="19"/>
      <c r="BA2520" s="19"/>
      <c r="BB2520" s="19"/>
      <c r="BC2520" s="19"/>
      <c r="BD2520" s="19"/>
      <c r="BE2520" s="19"/>
    </row>
    <row r="2521" s="24" customFormat="1">
      <c r="A2521" s="25" t="s">
        <v>1016</v>
      </c>
      <c r="B2521" s="25" t="s">
        <v>61</v>
      </c>
      <c r="C2521" s="25" t="s">
        <v>27</v>
      </c>
      <c r="D2521" s="25"/>
      <c r="E2521" s="25"/>
      <c r="F2521" s="26" t="s">
        <v>530</v>
      </c>
      <c r="G2521" s="27">
        <f t="shared" si="5722"/>
        <v>1550</v>
      </c>
      <c r="H2521" s="27">
        <f t="shared" si="5723"/>
        <v>1550</v>
      </c>
      <c r="I2521" s="27">
        <f t="shared" si="5724"/>
        <v>1550</v>
      </c>
      <c r="J2521" s="27">
        <f t="shared" si="5725"/>
        <v>0</v>
      </c>
      <c r="K2521" s="27">
        <f t="shared" si="5726"/>
        <v>0</v>
      </c>
      <c r="L2521" s="27">
        <f t="shared" si="5727"/>
        <v>0</v>
      </c>
      <c r="M2521" s="27">
        <f t="shared" si="5719"/>
        <v>1550</v>
      </c>
      <c r="N2521" s="27">
        <f t="shared" si="5720"/>
        <v>1550</v>
      </c>
      <c r="O2521" s="27">
        <f t="shared" si="5721"/>
        <v>1550</v>
      </c>
      <c r="P2521" s="27">
        <f t="shared" si="5728"/>
        <v>0</v>
      </c>
      <c r="Q2521" s="27">
        <f t="shared" si="5729"/>
        <v>0</v>
      </c>
      <c r="R2521" s="27">
        <f t="shared" si="5730"/>
        <v>0</v>
      </c>
      <c r="S2521" s="27">
        <f t="shared" si="5731"/>
        <v>0</v>
      </c>
      <c r="T2521" s="27">
        <f t="shared" si="5732"/>
        <v>0</v>
      </c>
      <c r="U2521" s="27">
        <f t="shared" si="5733"/>
        <v>0</v>
      </c>
      <c r="V2521" s="27">
        <f t="shared" si="5734"/>
        <v>0</v>
      </c>
      <c r="W2521" s="27">
        <f t="shared" si="5735"/>
        <v>0</v>
      </c>
      <c r="X2521" s="27">
        <f t="shared" si="5736"/>
        <v>0</v>
      </c>
      <c r="Y2521" s="27">
        <f t="shared" si="5737"/>
        <v>0</v>
      </c>
      <c r="Z2521" s="27">
        <f t="shared" si="5738"/>
        <v>0</v>
      </c>
      <c r="AA2521" s="27">
        <f t="shared" si="5739"/>
        <v>0</v>
      </c>
      <c r="AB2521" s="27">
        <f t="shared" si="5740"/>
        <v>0</v>
      </c>
      <c r="AC2521" s="27">
        <f t="shared" si="5683"/>
        <v>1550</v>
      </c>
      <c r="AD2521" s="27">
        <f t="shared" si="5684"/>
        <v>1550</v>
      </c>
      <c r="AE2521" s="27">
        <f t="shared" si="5685"/>
        <v>1550</v>
      </c>
      <c r="AF2521" s="27">
        <f t="shared" si="5741"/>
        <v>0</v>
      </c>
      <c r="AG2521" s="27">
        <f t="shared" si="5686"/>
        <v>1550</v>
      </c>
      <c r="AH2521" s="27">
        <f t="shared" si="5687"/>
        <v>1550</v>
      </c>
      <c r="AI2521" s="27">
        <f t="shared" si="5688"/>
        <v>1550</v>
      </c>
      <c r="AJ2521" s="27">
        <f t="shared" si="5742"/>
        <v>0</v>
      </c>
      <c r="AK2521" s="27">
        <f t="shared" si="5743"/>
        <v>0</v>
      </c>
      <c r="AL2521" s="27">
        <f t="shared" si="5744"/>
        <v>0</v>
      </c>
      <c r="AM2521" s="27">
        <f t="shared" si="5745"/>
        <v>0</v>
      </c>
      <c r="AN2521" s="27">
        <f t="shared" si="5746"/>
        <v>0</v>
      </c>
      <c r="AO2521" s="27">
        <f t="shared" si="5747"/>
        <v>0</v>
      </c>
      <c r="AP2521" s="27">
        <f t="shared" si="5748"/>
        <v>0</v>
      </c>
      <c r="AQ2521" s="27">
        <f t="shared" si="5749"/>
        <v>0</v>
      </c>
      <c r="AR2521" s="27">
        <f t="shared" si="5750"/>
        <v>0</v>
      </c>
      <c r="AS2521" s="27">
        <f t="shared" si="5680"/>
        <v>1550</v>
      </c>
      <c r="AT2521" s="27">
        <f t="shared" si="5681"/>
        <v>1550</v>
      </c>
      <c r="AU2521" s="27">
        <f t="shared" si="5682"/>
        <v>1550</v>
      </c>
      <c r="AV2521" s="27">
        <f t="shared" si="5751"/>
        <v>0</v>
      </c>
      <c r="AW2521" s="28"/>
      <c r="AX2521" s="28"/>
      <c r="AY2521" s="24"/>
      <c r="AZ2521" s="24"/>
      <c r="BA2521" s="24"/>
      <c r="BB2521" s="24"/>
      <c r="BC2521" s="24"/>
      <c r="BD2521" s="24"/>
      <c r="BE2521" s="24"/>
    </row>
    <row r="2522" ht="31.5">
      <c r="A2522" s="29" t="s">
        <v>1016</v>
      </c>
      <c r="B2522" s="29" t="s">
        <v>61</v>
      </c>
      <c r="C2522" s="29" t="s">
        <v>27</v>
      </c>
      <c r="D2522" s="29" t="s">
        <v>591</v>
      </c>
      <c r="E2522" s="36"/>
      <c r="F2522" s="30" t="s">
        <v>592</v>
      </c>
      <c r="G2522" s="31">
        <f t="shared" si="5722"/>
        <v>1550</v>
      </c>
      <c r="H2522" s="31">
        <f t="shared" si="5723"/>
        <v>1550</v>
      </c>
      <c r="I2522" s="31">
        <f t="shared" si="5724"/>
        <v>1550</v>
      </c>
      <c r="J2522" s="31">
        <f t="shared" si="5725"/>
        <v>0</v>
      </c>
      <c r="K2522" s="31">
        <f t="shared" si="5726"/>
        <v>0</v>
      </c>
      <c r="L2522" s="31">
        <f t="shared" si="5727"/>
        <v>0</v>
      </c>
      <c r="M2522" s="31">
        <f t="shared" si="5719"/>
        <v>1550</v>
      </c>
      <c r="N2522" s="31">
        <f t="shared" si="5720"/>
        <v>1550</v>
      </c>
      <c r="O2522" s="31">
        <f t="shared" si="5721"/>
        <v>1550</v>
      </c>
      <c r="P2522" s="31">
        <f t="shared" si="5728"/>
        <v>0</v>
      </c>
      <c r="Q2522" s="31">
        <f t="shared" si="5729"/>
        <v>0</v>
      </c>
      <c r="R2522" s="31">
        <f t="shared" si="5730"/>
        <v>0</v>
      </c>
      <c r="S2522" s="31">
        <f t="shared" si="5731"/>
        <v>0</v>
      </c>
      <c r="T2522" s="31">
        <f t="shared" si="5732"/>
        <v>0</v>
      </c>
      <c r="U2522" s="31">
        <f t="shared" si="5733"/>
        <v>0</v>
      </c>
      <c r="V2522" s="31">
        <f t="shared" si="5734"/>
        <v>0</v>
      </c>
      <c r="W2522" s="31">
        <f t="shared" si="5735"/>
        <v>0</v>
      </c>
      <c r="X2522" s="31">
        <f t="shared" si="5736"/>
        <v>0</v>
      </c>
      <c r="Y2522" s="31">
        <f t="shared" si="5737"/>
        <v>0</v>
      </c>
      <c r="Z2522" s="31">
        <f t="shared" si="5738"/>
        <v>0</v>
      </c>
      <c r="AA2522" s="31">
        <f t="shared" si="5739"/>
        <v>0</v>
      </c>
      <c r="AB2522" s="31">
        <f t="shared" si="5740"/>
        <v>0</v>
      </c>
      <c r="AC2522" s="31">
        <f t="shared" si="5683"/>
        <v>1550</v>
      </c>
      <c r="AD2522" s="31">
        <f t="shared" si="5684"/>
        <v>1550</v>
      </c>
      <c r="AE2522" s="31">
        <f t="shared" si="5685"/>
        <v>1550</v>
      </c>
      <c r="AF2522" s="31">
        <f t="shared" si="5741"/>
        <v>0</v>
      </c>
      <c r="AG2522" s="31">
        <f t="shared" si="5686"/>
        <v>1550</v>
      </c>
      <c r="AH2522" s="31">
        <f t="shared" si="5687"/>
        <v>1550</v>
      </c>
      <c r="AI2522" s="31">
        <f t="shared" si="5688"/>
        <v>1550</v>
      </c>
      <c r="AJ2522" s="31">
        <f t="shared" si="5742"/>
        <v>0</v>
      </c>
      <c r="AK2522" s="31">
        <f t="shared" si="5743"/>
        <v>0</v>
      </c>
      <c r="AL2522" s="31">
        <f t="shared" si="5744"/>
        <v>0</v>
      </c>
      <c r="AM2522" s="31">
        <f t="shared" si="5745"/>
        <v>0</v>
      </c>
      <c r="AN2522" s="31">
        <f t="shared" si="5746"/>
        <v>0</v>
      </c>
      <c r="AO2522" s="31">
        <f t="shared" si="5747"/>
        <v>0</v>
      </c>
      <c r="AP2522" s="31">
        <f t="shared" si="5748"/>
        <v>0</v>
      </c>
      <c r="AQ2522" s="31">
        <f t="shared" si="5749"/>
        <v>0</v>
      </c>
      <c r="AR2522" s="31">
        <f t="shared" si="5750"/>
        <v>0</v>
      </c>
      <c r="AS2522" s="31">
        <f t="shared" si="5680"/>
        <v>1550</v>
      </c>
      <c r="AT2522" s="31">
        <f t="shared" si="5681"/>
        <v>1550</v>
      </c>
      <c r="AU2522" s="31">
        <f t="shared" si="5682"/>
        <v>1550</v>
      </c>
      <c r="AV2522" s="31">
        <f t="shared" si="5751"/>
        <v>0</v>
      </c>
      <c r="AW2522" s="32"/>
      <c r="AX2522" s="32"/>
      <c r="AY2522" s="1"/>
      <c r="AZ2522" s="1"/>
      <c r="BA2522" s="1"/>
      <c r="BB2522" s="1"/>
      <c r="BC2522" s="1"/>
      <c r="BD2522" s="1"/>
      <c r="BE2522" s="1"/>
    </row>
    <row r="2523" hidden="1">
      <c r="A2523" s="29" t="s">
        <v>1016</v>
      </c>
      <c r="B2523" s="29" t="s">
        <v>61</v>
      </c>
      <c r="C2523" s="29" t="s">
        <v>27</v>
      </c>
      <c r="D2523" s="29" t="s">
        <v>828</v>
      </c>
      <c r="E2523" s="36"/>
      <c r="F2523" s="30" t="s">
        <v>34</v>
      </c>
      <c r="G2523" s="31">
        <f t="shared" si="5722"/>
        <v>1550</v>
      </c>
      <c r="H2523" s="31">
        <f t="shared" si="5723"/>
        <v>1550</v>
      </c>
      <c r="I2523" s="31">
        <f t="shared" si="5724"/>
        <v>1550</v>
      </c>
      <c r="J2523" s="31">
        <f t="shared" si="5725"/>
        <v>0</v>
      </c>
      <c r="K2523" s="31">
        <f t="shared" si="5726"/>
        <v>0</v>
      </c>
      <c r="L2523" s="31">
        <f t="shared" si="5727"/>
        <v>0</v>
      </c>
      <c r="M2523" s="31">
        <f t="shared" si="5719"/>
        <v>1550</v>
      </c>
      <c r="N2523" s="31">
        <f t="shared" si="5720"/>
        <v>1550</v>
      </c>
      <c r="O2523" s="31">
        <f t="shared" si="5721"/>
        <v>1550</v>
      </c>
      <c r="P2523" s="31">
        <f t="shared" si="5728"/>
        <v>0</v>
      </c>
      <c r="Q2523" s="31">
        <f t="shared" si="5729"/>
        <v>0</v>
      </c>
      <c r="R2523" s="31">
        <f t="shared" si="5730"/>
        <v>0</v>
      </c>
      <c r="S2523" s="31">
        <f t="shared" si="5731"/>
        <v>0</v>
      </c>
      <c r="T2523" s="31">
        <f t="shared" si="5732"/>
        <v>0</v>
      </c>
      <c r="U2523" s="31">
        <f t="shared" si="5733"/>
        <v>0</v>
      </c>
      <c r="V2523" s="31">
        <f t="shared" si="5734"/>
        <v>0</v>
      </c>
      <c r="W2523" s="31">
        <f t="shared" si="5735"/>
        <v>0</v>
      </c>
      <c r="X2523" s="31">
        <f t="shared" si="5736"/>
        <v>0</v>
      </c>
      <c r="Y2523" s="31">
        <f t="shared" si="5737"/>
        <v>0</v>
      </c>
      <c r="Z2523" s="31">
        <f t="shared" si="5738"/>
        <v>0</v>
      </c>
      <c r="AA2523" s="31">
        <f t="shared" si="5739"/>
        <v>0</v>
      </c>
      <c r="AB2523" s="31">
        <f t="shared" si="5740"/>
        <v>0</v>
      </c>
      <c r="AC2523" s="31">
        <f t="shared" si="5683"/>
        <v>1550</v>
      </c>
      <c r="AD2523" s="31">
        <f t="shared" si="5684"/>
        <v>1550</v>
      </c>
      <c r="AE2523" s="31">
        <f t="shared" si="5685"/>
        <v>1550</v>
      </c>
      <c r="AF2523" s="31">
        <f t="shared" si="5741"/>
        <v>0</v>
      </c>
      <c r="AG2523" s="31">
        <f t="shared" si="5686"/>
        <v>1550</v>
      </c>
      <c r="AH2523" s="31">
        <f t="shared" si="5687"/>
        <v>1550</v>
      </c>
      <c r="AI2523" s="31">
        <f t="shared" si="5688"/>
        <v>1550</v>
      </c>
      <c r="AJ2523" s="31">
        <f t="shared" si="5742"/>
        <v>0</v>
      </c>
      <c r="AK2523" s="31">
        <f t="shared" si="5743"/>
        <v>0</v>
      </c>
      <c r="AL2523" s="31">
        <f t="shared" si="5744"/>
        <v>0</v>
      </c>
      <c r="AM2523" s="31">
        <f t="shared" si="5745"/>
        <v>0</v>
      </c>
      <c r="AN2523" s="31">
        <f t="shared" si="5746"/>
        <v>0</v>
      </c>
      <c r="AO2523" s="31">
        <f t="shared" si="5747"/>
        <v>0</v>
      </c>
      <c r="AP2523" s="31">
        <f t="shared" si="5748"/>
        <v>0</v>
      </c>
      <c r="AQ2523" s="31">
        <f t="shared" si="5749"/>
        <v>0</v>
      </c>
      <c r="AR2523" s="31">
        <f t="shared" si="5750"/>
        <v>0</v>
      </c>
      <c r="AS2523" s="31">
        <f t="shared" si="5680"/>
        <v>1550</v>
      </c>
      <c r="AT2523" s="31">
        <f t="shared" si="5681"/>
        <v>1550</v>
      </c>
      <c r="AU2523" s="31">
        <f t="shared" si="5682"/>
        <v>1550</v>
      </c>
      <c r="AV2523" s="31">
        <f t="shared" si="5751"/>
        <v>0</v>
      </c>
      <c r="AW2523" s="32">
        <v>0</v>
      </c>
      <c r="AX2523" s="32"/>
      <c r="AY2523" s="1" t="s">
        <v>152</v>
      </c>
      <c r="AZ2523" s="1"/>
      <c r="BA2523" s="1"/>
      <c r="BB2523" s="1"/>
      <c r="BC2523" s="1"/>
      <c r="BD2523" s="1"/>
      <c r="BE2523" s="1"/>
    </row>
    <row r="2524" ht="31.5">
      <c r="A2524" s="29" t="s">
        <v>1016</v>
      </c>
      <c r="B2524" s="29" t="s">
        <v>61</v>
      </c>
      <c r="C2524" s="29" t="s">
        <v>27</v>
      </c>
      <c r="D2524" s="29" t="s">
        <v>829</v>
      </c>
      <c r="E2524" s="36"/>
      <c r="F2524" s="30" t="s">
        <v>830</v>
      </c>
      <c r="G2524" s="31">
        <f t="shared" si="5722"/>
        <v>1550</v>
      </c>
      <c r="H2524" s="31">
        <f t="shared" si="5723"/>
        <v>1550</v>
      </c>
      <c r="I2524" s="31">
        <f t="shared" si="5724"/>
        <v>1550</v>
      </c>
      <c r="J2524" s="31">
        <f t="shared" si="5725"/>
        <v>0</v>
      </c>
      <c r="K2524" s="31">
        <f t="shared" si="5726"/>
        <v>0</v>
      </c>
      <c r="L2524" s="31">
        <f t="shared" si="5727"/>
        <v>0</v>
      </c>
      <c r="M2524" s="31">
        <f t="shared" si="5719"/>
        <v>1550</v>
      </c>
      <c r="N2524" s="31">
        <f t="shared" si="5720"/>
        <v>1550</v>
      </c>
      <c r="O2524" s="31">
        <f t="shared" si="5721"/>
        <v>1550</v>
      </c>
      <c r="P2524" s="31">
        <f t="shared" si="5728"/>
        <v>0</v>
      </c>
      <c r="Q2524" s="31">
        <f t="shared" si="5729"/>
        <v>0</v>
      </c>
      <c r="R2524" s="31">
        <f t="shared" si="5730"/>
        <v>0</v>
      </c>
      <c r="S2524" s="31">
        <f t="shared" si="5731"/>
        <v>0</v>
      </c>
      <c r="T2524" s="31">
        <f t="shared" si="5732"/>
        <v>0</v>
      </c>
      <c r="U2524" s="31">
        <f t="shared" si="5733"/>
        <v>0</v>
      </c>
      <c r="V2524" s="31">
        <f t="shared" si="5734"/>
        <v>0</v>
      </c>
      <c r="W2524" s="31">
        <f t="shared" si="5735"/>
        <v>0</v>
      </c>
      <c r="X2524" s="31">
        <f t="shared" si="5736"/>
        <v>0</v>
      </c>
      <c r="Y2524" s="31">
        <f t="shared" si="5737"/>
        <v>0</v>
      </c>
      <c r="Z2524" s="31">
        <f t="shared" si="5738"/>
        <v>0</v>
      </c>
      <c r="AA2524" s="31">
        <f t="shared" si="5739"/>
        <v>0</v>
      </c>
      <c r="AB2524" s="31">
        <f t="shared" si="5740"/>
        <v>0</v>
      </c>
      <c r="AC2524" s="31">
        <f t="shared" si="5683"/>
        <v>1550</v>
      </c>
      <c r="AD2524" s="31">
        <f t="shared" si="5684"/>
        <v>1550</v>
      </c>
      <c r="AE2524" s="31">
        <f t="shared" si="5685"/>
        <v>1550</v>
      </c>
      <c r="AF2524" s="31">
        <f t="shared" si="5741"/>
        <v>0</v>
      </c>
      <c r="AG2524" s="31">
        <f t="shared" si="5686"/>
        <v>1550</v>
      </c>
      <c r="AH2524" s="31">
        <f t="shared" si="5687"/>
        <v>1550</v>
      </c>
      <c r="AI2524" s="31">
        <f t="shared" si="5688"/>
        <v>1550</v>
      </c>
      <c r="AJ2524" s="31">
        <f t="shared" si="5742"/>
        <v>0</v>
      </c>
      <c r="AK2524" s="31">
        <f t="shared" si="5743"/>
        <v>0</v>
      </c>
      <c r="AL2524" s="31">
        <f t="shared" si="5744"/>
        <v>0</v>
      </c>
      <c r="AM2524" s="31">
        <f t="shared" si="5745"/>
        <v>0</v>
      </c>
      <c r="AN2524" s="31">
        <f t="shared" si="5746"/>
        <v>0</v>
      </c>
      <c r="AO2524" s="31">
        <f t="shared" si="5747"/>
        <v>0</v>
      </c>
      <c r="AP2524" s="31">
        <f t="shared" si="5748"/>
        <v>0</v>
      </c>
      <c r="AQ2524" s="31">
        <f t="shared" si="5749"/>
        <v>0</v>
      </c>
      <c r="AR2524" s="31">
        <f t="shared" si="5750"/>
        <v>0</v>
      </c>
      <c r="AS2524" s="31">
        <f t="shared" si="5680"/>
        <v>1550</v>
      </c>
      <c r="AT2524" s="31">
        <f t="shared" si="5681"/>
        <v>1550</v>
      </c>
      <c r="AU2524" s="31">
        <f t="shared" si="5682"/>
        <v>1550</v>
      </c>
      <c r="AV2524" s="31">
        <f t="shared" si="5751"/>
        <v>0</v>
      </c>
      <c r="AW2524" s="32"/>
      <c r="AX2524" s="32"/>
      <c r="AY2524" s="1"/>
      <c r="AZ2524" s="1"/>
      <c r="BA2524" s="1"/>
      <c r="BB2524" s="1"/>
      <c r="BC2524" s="1"/>
      <c r="BD2524" s="1"/>
      <c r="BE2524" s="1"/>
    </row>
    <row r="2525">
      <c r="A2525" s="29" t="s">
        <v>1016</v>
      </c>
      <c r="B2525" s="29" t="s">
        <v>61</v>
      </c>
      <c r="C2525" s="29" t="s">
        <v>27</v>
      </c>
      <c r="D2525" s="15" t="s">
        <v>1064</v>
      </c>
      <c r="E2525" s="36"/>
      <c r="F2525" s="30" t="s">
        <v>1065</v>
      </c>
      <c r="G2525" s="31">
        <f t="shared" si="5722"/>
        <v>1550</v>
      </c>
      <c r="H2525" s="31">
        <f t="shared" si="5723"/>
        <v>1550</v>
      </c>
      <c r="I2525" s="31">
        <f t="shared" si="5724"/>
        <v>1550</v>
      </c>
      <c r="J2525" s="31">
        <f t="shared" si="5725"/>
        <v>0</v>
      </c>
      <c r="K2525" s="31">
        <f t="shared" si="5726"/>
        <v>0</v>
      </c>
      <c r="L2525" s="31">
        <f t="shared" si="5727"/>
        <v>0</v>
      </c>
      <c r="M2525" s="31">
        <f t="shared" si="5719"/>
        <v>1550</v>
      </c>
      <c r="N2525" s="31">
        <f t="shared" si="5720"/>
        <v>1550</v>
      </c>
      <c r="O2525" s="31">
        <f t="shared" si="5721"/>
        <v>1550</v>
      </c>
      <c r="P2525" s="31">
        <f t="shared" si="5728"/>
        <v>0</v>
      </c>
      <c r="Q2525" s="31">
        <f t="shared" si="5729"/>
        <v>0</v>
      </c>
      <c r="R2525" s="31">
        <f t="shared" si="5730"/>
        <v>0</v>
      </c>
      <c r="S2525" s="31">
        <f t="shared" si="5731"/>
        <v>0</v>
      </c>
      <c r="T2525" s="31">
        <f t="shared" si="5732"/>
        <v>0</v>
      </c>
      <c r="U2525" s="31">
        <f t="shared" si="5733"/>
        <v>0</v>
      </c>
      <c r="V2525" s="31">
        <f t="shared" si="5734"/>
        <v>0</v>
      </c>
      <c r="W2525" s="31">
        <f t="shared" si="5735"/>
        <v>0</v>
      </c>
      <c r="X2525" s="31">
        <f t="shared" si="5736"/>
        <v>0</v>
      </c>
      <c r="Y2525" s="31">
        <f t="shared" si="5737"/>
        <v>0</v>
      </c>
      <c r="Z2525" s="31">
        <f t="shared" si="5738"/>
        <v>0</v>
      </c>
      <c r="AA2525" s="31">
        <f t="shared" si="5739"/>
        <v>0</v>
      </c>
      <c r="AB2525" s="31">
        <f t="shared" si="5740"/>
        <v>0</v>
      </c>
      <c r="AC2525" s="31">
        <f t="shared" si="5683"/>
        <v>1550</v>
      </c>
      <c r="AD2525" s="31">
        <f t="shared" si="5684"/>
        <v>1550</v>
      </c>
      <c r="AE2525" s="31">
        <f t="shared" si="5685"/>
        <v>1550</v>
      </c>
      <c r="AF2525" s="31">
        <f t="shared" si="5741"/>
        <v>0</v>
      </c>
      <c r="AG2525" s="31">
        <f t="shared" si="5686"/>
        <v>1550</v>
      </c>
      <c r="AH2525" s="31">
        <f t="shared" si="5687"/>
        <v>1550</v>
      </c>
      <c r="AI2525" s="31">
        <f t="shared" si="5688"/>
        <v>1550</v>
      </c>
      <c r="AJ2525" s="31">
        <f t="shared" si="5742"/>
        <v>0</v>
      </c>
      <c r="AK2525" s="31">
        <f t="shared" si="5743"/>
        <v>0</v>
      </c>
      <c r="AL2525" s="31">
        <f t="shared" si="5744"/>
        <v>0</v>
      </c>
      <c r="AM2525" s="31">
        <f t="shared" si="5745"/>
        <v>0</v>
      </c>
      <c r="AN2525" s="31">
        <f t="shared" si="5746"/>
        <v>0</v>
      </c>
      <c r="AO2525" s="31">
        <f t="shared" si="5747"/>
        <v>0</v>
      </c>
      <c r="AP2525" s="31">
        <f t="shared" si="5748"/>
        <v>0</v>
      </c>
      <c r="AQ2525" s="31">
        <f t="shared" si="5749"/>
        <v>0</v>
      </c>
      <c r="AR2525" s="31">
        <f t="shared" si="5750"/>
        <v>0</v>
      </c>
      <c r="AS2525" s="31">
        <f t="shared" si="5680"/>
        <v>1550</v>
      </c>
      <c r="AT2525" s="31">
        <f t="shared" si="5681"/>
        <v>1550</v>
      </c>
      <c r="AU2525" s="31">
        <f t="shared" si="5682"/>
        <v>1550</v>
      </c>
      <c r="AV2525" s="31">
        <f t="shared" si="5751"/>
        <v>0</v>
      </c>
      <c r="AW2525" s="32"/>
      <c r="AX2525" s="32"/>
      <c r="AY2525" s="1"/>
      <c r="AZ2525" s="1"/>
      <c r="BA2525" s="1"/>
      <c r="BB2525" s="1"/>
      <c r="BC2525" s="1"/>
      <c r="BD2525" s="1"/>
      <c r="BE2525" s="1"/>
    </row>
    <row r="2526" ht="31.5">
      <c r="A2526" s="29" t="s">
        <v>1016</v>
      </c>
      <c r="B2526" s="29" t="s">
        <v>61</v>
      </c>
      <c r="C2526" s="29" t="s">
        <v>27</v>
      </c>
      <c r="D2526" s="15" t="s">
        <v>1064</v>
      </c>
      <c r="E2526" s="29" t="s">
        <v>39</v>
      </c>
      <c r="F2526" s="30" t="s">
        <v>40</v>
      </c>
      <c r="G2526" s="31">
        <v>1550</v>
      </c>
      <c r="H2526" s="31">
        <v>1550</v>
      </c>
      <c r="I2526" s="31">
        <v>1550</v>
      </c>
      <c r="J2526" s="31"/>
      <c r="K2526" s="31"/>
      <c r="L2526" s="31"/>
      <c r="M2526" s="31">
        <f t="shared" si="5719"/>
        <v>1550</v>
      </c>
      <c r="N2526" s="31">
        <f t="shared" si="5720"/>
        <v>1550</v>
      </c>
      <c r="O2526" s="31">
        <f t="shared" si="5721"/>
        <v>1550</v>
      </c>
      <c r="P2526" s="31"/>
      <c r="Q2526" s="31"/>
      <c r="R2526" s="31"/>
      <c r="S2526" s="31"/>
      <c r="T2526" s="31"/>
      <c r="U2526" s="31"/>
      <c r="V2526" s="31"/>
      <c r="W2526" s="31"/>
      <c r="X2526" s="31"/>
      <c r="Y2526" s="31"/>
      <c r="Z2526" s="31"/>
      <c r="AA2526" s="31"/>
      <c r="AB2526" s="31"/>
      <c r="AC2526" s="31">
        <f t="shared" si="5683"/>
        <v>1550</v>
      </c>
      <c r="AD2526" s="31">
        <f t="shared" si="5684"/>
        <v>1550</v>
      </c>
      <c r="AE2526" s="31">
        <f t="shared" si="5685"/>
        <v>1550</v>
      </c>
      <c r="AF2526" s="31"/>
      <c r="AG2526" s="31">
        <f t="shared" si="5686"/>
        <v>1550</v>
      </c>
      <c r="AH2526" s="31">
        <f t="shared" si="5687"/>
        <v>1550</v>
      </c>
      <c r="AI2526" s="31">
        <f t="shared" si="5688"/>
        <v>1550</v>
      </c>
      <c r="AJ2526" s="31"/>
      <c r="AK2526" s="31"/>
      <c r="AL2526" s="31"/>
      <c r="AM2526" s="31"/>
      <c r="AN2526" s="31"/>
      <c r="AO2526" s="31"/>
      <c r="AP2526" s="31"/>
      <c r="AQ2526" s="31"/>
      <c r="AR2526" s="31"/>
      <c r="AS2526" s="31">
        <f t="shared" si="5680"/>
        <v>1550</v>
      </c>
      <c r="AT2526" s="31">
        <f t="shared" si="5681"/>
        <v>1550</v>
      </c>
      <c r="AU2526" s="31">
        <f t="shared" si="5682"/>
        <v>1550</v>
      </c>
      <c r="AV2526" s="31"/>
      <c r="AW2526" s="32"/>
      <c r="AX2526" s="32"/>
      <c r="AY2526" s="1"/>
      <c r="AZ2526" s="1"/>
      <c r="BA2526" s="1"/>
      <c r="BB2526" s="1"/>
      <c r="BC2526" s="1"/>
      <c r="BD2526" s="1"/>
      <c r="BE2526" s="1"/>
    </row>
    <row r="2527" s="19" customFormat="1">
      <c r="A2527" s="20" t="s">
        <v>1016</v>
      </c>
      <c r="B2527" s="20" t="s">
        <v>74</v>
      </c>
      <c r="C2527" s="20"/>
      <c r="D2527" s="20"/>
      <c r="E2527" s="34"/>
      <c r="F2527" s="21" t="s">
        <v>201</v>
      </c>
      <c r="G2527" s="22">
        <f t="shared" si="5722"/>
        <v>4103</v>
      </c>
      <c r="H2527" s="22">
        <f t="shared" si="5723"/>
        <v>4103</v>
      </c>
      <c r="I2527" s="22">
        <f t="shared" si="5724"/>
        <v>4103</v>
      </c>
      <c r="J2527" s="22">
        <f t="shared" si="5725"/>
        <v>0</v>
      </c>
      <c r="K2527" s="22">
        <f t="shared" si="5726"/>
        <v>0</v>
      </c>
      <c r="L2527" s="22">
        <f t="shared" si="5727"/>
        <v>0</v>
      </c>
      <c r="M2527" s="22">
        <f t="shared" si="5719"/>
        <v>4103</v>
      </c>
      <c r="N2527" s="22">
        <f t="shared" si="5720"/>
        <v>4103</v>
      </c>
      <c r="O2527" s="22">
        <f t="shared" si="5721"/>
        <v>4103</v>
      </c>
      <c r="P2527" s="22">
        <f t="shared" si="5728"/>
        <v>0</v>
      </c>
      <c r="Q2527" s="22">
        <f t="shared" si="5729"/>
        <v>0</v>
      </c>
      <c r="R2527" s="22">
        <f t="shared" si="5730"/>
        <v>-250</v>
      </c>
      <c r="S2527" s="22">
        <f t="shared" si="5731"/>
        <v>0</v>
      </c>
      <c r="T2527" s="22">
        <f t="shared" si="5732"/>
        <v>0</v>
      </c>
      <c r="U2527" s="22">
        <f t="shared" si="5733"/>
        <v>0</v>
      </c>
      <c r="V2527" s="22">
        <f t="shared" si="5734"/>
        <v>0</v>
      </c>
      <c r="W2527" s="22">
        <f t="shared" si="5735"/>
        <v>0</v>
      </c>
      <c r="X2527" s="22">
        <f t="shared" si="5736"/>
        <v>0</v>
      </c>
      <c r="Y2527" s="22">
        <f t="shared" si="5737"/>
        <v>0</v>
      </c>
      <c r="Z2527" s="22">
        <f t="shared" si="5738"/>
        <v>0</v>
      </c>
      <c r="AA2527" s="22">
        <f t="shared" si="5739"/>
        <v>0</v>
      </c>
      <c r="AB2527" s="22">
        <f t="shared" si="5740"/>
        <v>0</v>
      </c>
      <c r="AC2527" s="22">
        <f t="shared" si="5683"/>
        <v>3853</v>
      </c>
      <c r="AD2527" s="22">
        <f t="shared" si="5684"/>
        <v>4103</v>
      </c>
      <c r="AE2527" s="22">
        <f t="shared" si="5685"/>
        <v>4103</v>
      </c>
      <c r="AF2527" s="22">
        <f t="shared" si="5741"/>
        <v>0</v>
      </c>
      <c r="AG2527" s="22">
        <f t="shared" si="5686"/>
        <v>3853</v>
      </c>
      <c r="AH2527" s="22">
        <f t="shared" si="5687"/>
        <v>4103</v>
      </c>
      <c r="AI2527" s="22">
        <f t="shared" si="5688"/>
        <v>4103</v>
      </c>
      <c r="AJ2527" s="22">
        <f t="shared" si="5742"/>
        <v>0</v>
      </c>
      <c r="AK2527" s="22">
        <f t="shared" si="5743"/>
        <v>0</v>
      </c>
      <c r="AL2527" s="22">
        <f t="shared" si="5744"/>
        <v>0</v>
      </c>
      <c r="AM2527" s="22">
        <f t="shared" si="5745"/>
        <v>0</v>
      </c>
      <c r="AN2527" s="22">
        <f t="shared" si="5746"/>
        <v>0</v>
      </c>
      <c r="AO2527" s="22">
        <f t="shared" si="5747"/>
        <v>0</v>
      </c>
      <c r="AP2527" s="22">
        <f t="shared" si="5748"/>
        <v>0</v>
      </c>
      <c r="AQ2527" s="22">
        <f t="shared" si="5749"/>
        <v>0</v>
      </c>
      <c r="AR2527" s="22">
        <f t="shared" si="5750"/>
        <v>0</v>
      </c>
      <c r="AS2527" s="22">
        <f t="shared" si="5680"/>
        <v>3853</v>
      </c>
      <c r="AT2527" s="22">
        <f t="shared" si="5681"/>
        <v>4103</v>
      </c>
      <c r="AU2527" s="22">
        <f t="shared" si="5682"/>
        <v>4103</v>
      </c>
      <c r="AV2527" s="22">
        <f t="shared" si="5751"/>
        <v>0</v>
      </c>
      <c r="AW2527" s="23"/>
      <c r="AX2527" s="23"/>
      <c r="AY2527" s="19"/>
      <c r="AZ2527" s="19"/>
      <c r="BA2527" s="19"/>
      <c r="BB2527" s="19"/>
      <c r="BC2527" s="19"/>
      <c r="BD2527" s="19"/>
      <c r="BE2527" s="19"/>
    </row>
    <row r="2528" s="24" customFormat="1" ht="31.5">
      <c r="A2528" s="25" t="s">
        <v>1016</v>
      </c>
      <c r="B2528" s="25" t="s">
        <v>74</v>
      </c>
      <c r="C2528" s="25" t="s">
        <v>61</v>
      </c>
      <c r="D2528" s="25"/>
      <c r="E2528" s="35"/>
      <c r="F2528" s="26" t="s">
        <v>384</v>
      </c>
      <c r="G2528" s="27">
        <f t="shared" si="5722"/>
        <v>4103</v>
      </c>
      <c r="H2528" s="27">
        <f t="shared" si="5723"/>
        <v>4103</v>
      </c>
      <c r="I2528" s="27">
        <f t="shared" si="5724"/>
        <v>4103</v>
      </c>
      <c r="J2528" s="27">
        <f t="shared" si="5725"/>
        <v>0</v>
      </c>
      <c r="K2528" s="27">
        <f t="shared" si="5726"/>
        <v>0</v>
      </c>
      <c r="L2528" s="27">
        <f t="shared" si="5727"/>
        <v>0</v>
      </c>
      <c r="M2528" s="27">
        <f t="shared" si="5719"/>
        <v>4103</v>
      </c>
      <c r="N2528" s="27">
        <f t="shared" si="5720"/>
        <v>4103</v>
      </c>
      <c r="O2528" s="27">
        <f t="shared" si="5721"/>
        <v>4103</v>
      </c>
      <c r="P2528" s="27">
        <f t="shared" si="5728"/>
        <v>0</v>
      </c>
      <c r="Q2528" s="27">
        <f t="shared" si="5729"/>
        <v>0</v>
      </c>
      <c r="R2528" s="27">
        <f t="shared" si="5730"/>
        <v>-250</v>
      </c>
      <c r="S2528" s="27">
        <f t="shared" si="5731"/>
        <v>0</v>
      </c>
      <c r="T2528" s="27">
        <f t="shared" si="5732"/>
        <v>0</v>
      </c>
      <c r="U2528" s="27">
        <f t="shared" si="5733"/>
        <v>0</v>
      </c>
      <c r="V2528" s="27">
        <f t="shared" si="5734"/>
        <v>0</v>
      </c>
      <c r="W2528" s="27">
        <f t="shared" si="5735"/>
        <v>0</v>
      </c>
      <c r="X2528" s="27">
        <f t="shared" si="5736"/>
        <v>0</v>
      </c>
      <c r="Y2528" s="27">
        <f t="shared" si="5737"/>
        <v>0</v>
      </c>
      <c r="Z2528" s="27">
        <f t="shared" si="5738"/>
        <v>0</v>
      </c>
      <c r="AA2528" s="27">
        <f t="shared" si="5739"/>
        <v>0</v>
      </c>
      <c r="AB2528" s="27">
        <f t="shared" si="5740"/>
        <v>0</v>
      </c>
      <c r="AC2528" s="27">
        <f t="shared" si="5683"/>
        <v>3853</v>
      </c>
      <c r="AD2528" s="27">
        <f t="shared" si="5684"/>
        <v>4103</v>
      </c>
      <c r="AE2528" s="27">
        <f t="shared" si="5685"/>
        <v>4103</v>
      </c>
      <c r="AF2528" s="27">
        <f t="shared" si="5741"/>
        <v>0</v>
      </c>
      <c r="AG2528" s="27">
        <f t="shared" si="5686"/>
        <v>3853</v>
      </c>
      <c r="AH2528" s="27">
        <f t="shared" si="5687"/>
        <v>4103</v>
      </c>
      <c r="AI2528" s="27">
        <f t="shared" si="5688"/>
        <v>4103</v>
      </c>
      <c r="AJ2528" s="27">
        <f t="shared" si="5742"/>
        <v>0</v>
      </c>
      <c r="AK2528" s="27">
        <f t="shared" si="5743"/>
        <v>0</v>
      </c>
      <c r="AL2528" s="27">
        <f t="shared" si="5744"/>
        <v>0</v>
      </c>
      <c r="AM2528" s="27">
        <f t="shared" si="5745"/>
        <v>0</v>
      </c>
      <c r="AN2528" s="27">
        <f t="shared" si="5746"/>
        <v>0</v>
      </c>
      <c r="AO2528" s="27">
        <f t="shared" si="5747"/>
        <v>0</v>
      </c>
      <c r="AP2528" s="27">
        <f t="shared" si="5748"/>
        <v>0</v>
      </c>
      <c r="AQ2528" s="27">
        <f t="shared" si="5749"/>
        <v>0</v>
      </c>
      <c r="AR2528" s="27">
        <f t="shared" si="5750"/>
        <v>0</v>
      </c>
      <c r="AS2528" s="27">
        <f t="shared" si="5680"/>
        <v>3853</v>
      </c>
      <c r="AT2528" s="27">
        <f t="shared" si="5681"/>
        <v>4103</v>
      </c>
      <c r="AU2528" s="27">
        <f t="shared" si="5682"/>
        <v>4103</v>
      </c>
      <c r="AV2528" s="27">
        <f t="shared" si="5751"/>
        <v>0</v>
      </c>
      <c r="AW2528" s="28"/>
      <c r="AX2528" s="28"/>
      <c r="AY2528" s="24"/>
      <c r="AZ2528" s="24"/>
      <c r="BA2528" s="24"/>
      <c r="BB2528" s="24"/>
      <c r="BC2528" s="24"/>
      <c r="BD2528" s="24"/>
      <c r="BE2528" s="24"/>
    </row>
    <row r="2529" ht="31.5">
      <c r="A2529" s="29" t="s">
        <v>1016</v>
      </c>
      <c r="B2529" s="29" t="s">
        <v>74</v>
      </c>
      <c r="C2529" s="29" t="s">
        <v>61</v>
      </c>
      <c r="D2529" s="29" t="s">
        <v>55</v>
      </c>
      <c r="E2529" s="36"/>
      <c r="F2529" s="30" t="s">
        <v>56</v>
      </c>
      <c r="G2529" s="31">
        <f t="shared" si="5722"/>
        <v>4103</v>
      </c>
      <c r="H2529" s="31">
        <f t="shared" si="5723"/>
        <v>4103</v>
      </c>
      <c r="I2529" s="31">
        <f t="shared" si="5724"/>
        <v>4103</v>
      </c>
      <c r="J2529" s="31">
        <f t="shared" si="5725"/>
        <v>0</v>
      </c>
      <c r="K2529" s="31">
        <f t="shared" si="5726"/>
        <v>0</v>
      </c>
      <c r="L2529" s="31">
        <f t="shared" si="5727"/>
        <v>0</v>
      </c>
      <c r="M2529" s="31">
        <f t="shared" si="5719"/>
        <v>4103</v>
      </c>
      <c r="N2529" s="31">
        <f t="shared" si="5720"/>
        <v>4103</v>
      </c>
      <c r="O2529" s="31">
        <f t="shared" si="5721"/>
        <v>4103</v>
      </c>
      <c r="P2529" s="31">
        <f t="shared" si="5728"/>
        <v>0</v>
      </c>
      <c r="Q2529" s="31">
        <f t="shared" si="5729"/>
        <v>0</v>
      </c>
      <c r="R2529" s="31">
        <f t="shared" si="5730"/>
        <v>-250</v>
      </c>
      <c r="S2529" s="31">
        <f t="shared" si="5731"/>
        <v>0</v>
      </c>
      <c r="T2529" s="31">
        <f t="shared" si="5732"/>
        <v>0</v>
      </c>
      <c r="U2529" s="31">
        <f t="shared" si="5733"/>
        <v>0</v>
      </c>
      <c r="V2529" s="31">
        <f t="shared" si="5734"/>
        <v>0</v>
      </c>
      <c r="W2529" s="31">
        <f t="shared" si="5735"/>
        <v>0</v>
      </c>
      <c r="X2529" s="31">
        <f t="shared" si="5736"/>
        <v>0</v>
      </c>
      <c r="Y2529" s="31">
        <f t="shared" si="5737"/>
        <v>0</v>
      </c>
      <c r="Z2529" s="31">
        <f t="shared" si="5738"/>
        <v>0</v>
      </c>
      <c r="AA2529" s="31">
        <f t="shared" si="5739"/>
        <v>0</v>
      </c>
      <c r="AB2529" s="31">
        <f t="shared" si="5740"/>
        <v>0</v>
      </c>
      <c r="AC2529" s="31">
        <f t="shared" si="5683"/>
        <v>3853</v>
      </c>
      <c r="AD2529" s="31">
        <f t="shared" si="5684"/>
        <v>4103</v>
      </c>
      <c r="AE2529" s="31">
        <f t="shared" si="5685"/>
        <v>4103</v>
      </c>
      <c r="AF2529" s="31">
        <f t="shared" si="5741"/>
        <v>0</v>
      </c>
      <c r="AG2529" s="31">
        <f t="shared" si="5686"/>
        <v>3853</v>
      </c>
      <c r="AH2529" s="31">
        <f t="shared" si="5687"/>
        <v>4103</v>
      </c>
      <c r="AI2529" s="31">
        <f t="shared" si="5688"/>
        <v>4103</v>
      </c>
      <c r="AJ2529" s="31">
        <f t="shared" si="5742"/>
        <v>0</v>
      </c>
      <c r="AK2529" s="31">
        <f t="shared" si="5743"/>
        <v>0</v>
      </c>
      <c r="AL2529" s="31">
        <f t="shared" si="5744"/>
        <v>0</v>
      </c>
      <c r="AM2529" s="31">
        <f t="shared" si="5745"/>
        <v>0</v>
      </c>
      <c r="AN2529" s="31">
        <f t="shared" si="5746"/>
        <v>0</v>
      </c>
      <c r="AO2529" s="31">
        <f t="shared" si="5747"/>
        <v>0</v>
      </c>
      <c r="AP2529" s="31">
        <f t="shared" si="5748"/>
        <v>0</v>
      </c>
      <c r="AQ2529" s="31">
        <f t="shared" si="5749"/>
        <v>0</v>
      </c>
      <c r="AR2529" s="31">
        <f t="shared" si="5750"/>
        <v>0</v>
      </c>
      <c r="AS2529" s="31">
        <f t="shared" si="5680"/>
        <v>3853</v>
      </c>
      <c r="AT2529" s="31">
        <f t="shared" si="5681"/>
        <v>4103</v>
      </c>
      <c r="AU2529" s="31">
        <f t="shared" si="5682"/>
        <v>4103</v>
      </c>
      <c r="AV2529" s="31">
        <f t="shared" si="5751"/>
        <v>0</v>
      </c>
      <c r="AW2529" s="32"/>
      <c r="AX2529" s="32"/>
      <c r="AY2529" s="1"/>
      <c r="AZ2529" s="1"/>
      <c r="BA2529" s="1"/>
      <c r="BB2529" s="1"/>
      <c r="BC2529" s="1"/>
      <c r="BD2529" s="1"/>
      <c r="BE2529" s="1"/>
    </row>
    <row r="2530">
      <c r="A2530" s="29" t="s">
        <v>1016</v>
      </c>
      <c r="B2530" s="29" t="s">
        <v>74</v>
      </c>
      <c r="C2530" s="29" t="s">
        <v>61</v>
      </c>
      <c r="D2530" s="29" t="s">
        <v>57</v>
      </c>
      <c r="E2530" s="36"/>
      <c r="F2530" s="30" t="s">
        <v>58</v>
      </c>
      <c r="G2530" s="31">
        <f t="shared" si="5722"/>
        <v>4103</v>
      </c>
      <c r="H2530" s="31">
        <f t="shared" si="5723"/>
        <v>4103</v>
      </c>
      <c r="I2530" s="31">
        <f t="shared" si="5724"/>
        <v>4103</v>
      </c>
      <c r="J2530" s="31">
        <f t="shared" si="5725"/>
        <v>0</v>
      </c>
      <c r="K2530" s="31">
        <f t="shared" si="5726"/>
        <v>0</v>
      </c>
      <c r="L2530" s="31">
        <f t="shared" si="5727"/>
        <v>0</v>
      </c>
      <c r="M2530" s="31">
        <f t="shared" si="5719"/>
        <v>4103</v>
      </c>
      <c r="N2530" s="31">
        <f t="shared" si="5720"/>
        <v>4103</v>
      </c>
      <c r="O2530" s="31">
        <f t="shared" si="5721"/>
        <v>4103</v>
      </c>
      <c r="P2530" s="31">
        <f t="shared" si="5728"/>
        <v>0</v>
      </c>
      <c r="Q2530" s="31">
        <f t="shared" si="5729"/>
        <v>0</v>
      </c>
      <c r="R2530" s="31">
        <f t="shared" si="5730"/>
        <v>-250</v>
      </c>
      <c r="S2530" s="31">
        <f t="shared" si="5731"/>
        <v>0</v>
      </c>
      <c r="T2530" s="31">
        <f t="shared" si="5732"/>
        <v>0</v>
      </c>
      <c r="U2530" s="31">
        <f t="shared" si="5733"/>
        <v>0</v>
      </c>
      <c r="V2530" s="31">
        <f t="shared" si="5734"/>
        <v>0</v>
      </c>
      <c r="W2530" s="31">
        <f t="shared" si="5735"/>
        <v>0</v>
      </c>
      <c r="X2530" s="31">
        <f t="shared" si="5736"/>
        <v>0</v>
      </c>
      <c r="Y2530" s="31">
        <f t="shared" si="5737"/>
        <v>0</v>
      </c>
      <c r="Z2530" s="31">
        <f t="shared" si="5738"/>
        <v>0</v>
      </c>
      <c r="AA2530" s="31">
        <f t="shared" si="5739"/>
        <v>0</v>
      </c>
      <c r="AB2530" s="31">
        <f t="shared" si="5740"/>
        <v>0</v>
      </c>
      <c r="AC2530" s="31">
        <f t="shared" si="5683"/>
        <v>3853</v>
      </c>
      <c r="AD2530" s="31">
        <f t="shared" si="5684"/>
        <v>4103</v>
      </c>
      <c r="AE2530" s="31">
        <f t="shared" si="5685"/>
        <v>4103</v>
      </c>
      <c r="AF2530" s="31">
        <f t="shared" si="5741"/>
        <v>0</v>
      </c>
      <c r="AG2530" s="31">
        <f t="shared" si="5686"/>
        <v>3853</v>
      </c>
      <c r="AH2530" s="31">
        <f t="shared" si="5687"/>
        <v>4103</v>
      </c>
      <c r="AI2530" s="31">
        <f t="shared" si="5688"/>
        <v>4103</v>
      </c>
      <c r="AJ2530" s="31">
        <f t="shared" si="5742"/>
        <v>0</v>
      </c>
      <c r="AK2530" s="31">
        <f t="shared" si="5743"/>
        <v>0</v>
      </c>
      <c r="AL2530" s="31">
        <f t="shared" si="5744"/>
        <v>0</v>
      </c>
      <c r="AM2530" s="31">
        <f t="shared" si="5745"/>
        <v>0</v>
      </c>
      <c r="AN2530" s="31">
        <f t="shared" si="5746"/>
        <v>0</v>
      </c>
      <c r="AO2530" s="31">
        <f t="shared" si="5747"/>
        <v>0</v>
      </c>
      <c r="AP2530" s="31">
        <f t="shared" si="5748"/>
        <v>0</v>
      </c>
      <c r="AQ2530" s="31">
        <f t="shared" si="5749"/>
        <v>0</v>
      </c>
      <c r="AR2530" s="31">
        <f t="shared" si="5750"/>
        <v>0</v>
      </c>
      <c r="AS2530" s="31">
        <f t="shared" si="5680"/>
        <v>3853</v>
      </c>
      <c r="AT2530" s="31">
        <f t="shared" si="5681"/>
        <v>4103</v>
      </c>
      <c r="AU2530" s="31">
        <f t="shared" si="5682"/>
        <v>4103</v>
      </c>
      <c r="AV2530" s="31">
        <f t="shared" si="5751"/>
        <v>0</v>
      </c>
      <c r="AW2530" s="32"/>
      <c r="AX2530" s="32"/>
      <c r="AY2530" s="1"/>
      <c r="AZ2530" s="1"/>
      <c r="BA2530" s="1"/>
      <c r="BB2530" s="1"/>
      <c r="BC2530" s="1"/>
      <c r="BD2530" s="1"/>
      <c r="BE2530" s="1"/>
    </row>
    <row r="2531" ht="31.5">
      <c r="A2531" s="29" t="s">
        <v>1016</v>
      </c>
      <c r="B2531" s="29" t="s">
        <v>74</v>
      </c>
      <c r="C2531" s="29" t="s">
        <v>61</v>
      </c>
      <c r="D2531" s="29" t="s">
        <v>1066</v>
      </c>
      <c r="E2531" s="36"/>
      <c r="F2531" s="30" t="s">
        <v>1067</v>
      </c>
      <c r="G2531" s="31">
        <f t="shared" si="5722"/>
        <v>4103</v>
      </c>
      <c r="H2531" s="31">
        <f t="shared" si="5723"/>
        <v>4103</v>
      </c>
      <c r="I2531" s="31">
        <f t="shared" si="5724"/>
        <v>4103</v>
      </c>
      <c r="J2531" s="31">
        <f t="shared" si="5725"/>
        <v>0</v>
      </c>
      <c r="K2531" s="31">
        <f t="shared" si="5726"/>
        <v>0</v>
      </c>
      <c r="L2531" s="31">
        <f t="shared" si="5727"/>
        <v>0</v>
      </c>
      <c r="M2531" s="31">
        <f t="shared" si="5719"/>
        <v>4103</v>
      </c>
      <c r="N2531" s="31">
        <f t="shared" si="5720"/>
        <v>4103</v>
      </c>
      <c r="O2531" s="31">
        <f t="shared" si="5721"/>
        <v>4103</v>
      </c>
      <c r="P2531" s="31">
        <f t="shared" si="5728"/>
        <v>0</v>
      </c>
      <c r="Q2531" s="31">
        <f t="shared" si="5729"/>
        <v>0</v>
      </c>
      <c r="R2531" s="31">
        <f t="shared" si="5730"/>
        <v>-250</v>
      </c>
      <c r="S2531" s="31">
        <f t="shared" si="5731"/>
        <v>0</v>
      </c>
      <c r="T2531" s="31">
        <f t="shared" si="5732"/>
        <v>0</v>
      </c>
      <c r="U2531" s="31">
        <f t="shared" si="5733"/>
        <v>0</v>
      </c>
      <c r="V2531" s="31">
        <f t="shared" si="5734"/>
        <v>0</v>
      </c>
      <c r="W2531" s="31">
        <f t="shared" si="5735"/>
        <v>0</v>
      </c>
      <c r="X2531" s="31">
        <f t="shared" si="5736"/>
        <v>0</v>
      </c>
      <c r="Y2531" s="31">
        <f t="shared" si="5737"/>
        <v>0</v>
      </c>
      <c r="Z2531" s="31">
        <f t="shared" si="5738"/>
        <v>0</v>
      </c>
      <c r="AA2531" s="31">
        <f t="shared" si="5739"/>
        <v>0</v>
      </c>
      <c r="AB2531" s="31">
        <f t="shared" si="5740"/>
        <v>0</v>
      </c>
      <c r="AC2531" s="31">
        <f t="shared" si="5683"/>
        <v>3853</v>
      </c>
      <c r="AD2531" s="31">
        <f t="shared" si="5684"/>
        <v>4103</v>
      </c>
      <c r="AE2531" s="31">
        <f t="shared" si="5685"/>
        <v>4103</v>
      </c>
      <c r="AF2531" s="31">
        <f t="shared" si="5741"/>
        <v>0</v>
      </c>
      <c r="AG2531" s="31">
        <f t="shared" si="5686"/>
        <v>3853</v>
      </c>
      <c r="AH2531" s="31">
        <f t="shared" si="5687"/>
        <v>4103</v>
      </c>
      <c r="AI2531" s="31">
        <f t="shared" si="5688"/>
        <v>4103</v>
      </c>
      <c r="AJ2531" s="31">
        <f t="shared" si="5742"/>
        <v>0</v>
      </c>
      <c r="AK2531" s="31">
        <f t="shared" si="5743"/>
        <v>0</v>
      </c>
      <c r="AL2531" s="31">
        <f t="shared" si="5744"/>
        <v>0</v>
      </c>
      <c r="AM2531" s="31">
        <f t="shared" si="5745"/>
        <v>0</v>
      </c>
      <c r="AN2531" s="31">
        <f t="shared" si="5746"/>
        <v>0</v>
      </c>
      <c r="AO2531" s="31">
        <f t="shared" si="5747"/>
        <v>0</v>
      </c>
      <c r="AP2531" s="31">
        <f t="shared" si="5748"/>
        <v>0</v>
      </c>
      <c r="AQ2531" s="31">
        <f t="shared" si="5749"/>
        <v>0</v>
      </c>
      <c r="AR2531" s="31">
        <f t="shared" si="5750"/>
        <v>0</v>
      </c>
      <c r="AS2531" s="31">
        <f t="shared" si="5680"/>
        <v>3853</v>
      </c>
      <c r="AT2531" s="31">
        <f t="shared" si="5681"/>
        <v>4103</v>
      </c>
      <c r="AU2531" s="31">
        <f t="shared" si="5682"/>
        <v>4103</v>
      </c>
      <c r="AV2531" s="31">
        <f t="shared" si="5751"/>
        <v>0</v>
      </c>
      <c r="AW2531" s="32"/>
      <c r="AX2531" s="32"/>
      <c r="AY2531" s="1"/>
      <c r="AZ2531" s="1"/>
      <c r="BA2531" s="1"/>
      <c r="BB2531" s="1"/>
      <c r="BC2531" s="1"/>
      <c r="BD2531" s="1"/>
      <c r="BE2531" s="1"/>
    </row>
    <row r="2532" ht="31.5">
      <c r="A2532" s="29" t="s">
        <v>1016</v>
      </c>
      <c r="B2532" s="29" t="s">
        <v>74</v>
      </c>
      <c r="C2532" s="29" t="s">
        <v>61</v>
      </c>
      <c r="D2532" s="29" t="s">
        <v>1066</v>
      </c>
      <c r="E2532" s="29" t="s">
        <v>39</v>
      </c>
      <c r="F2532" s="30" t="s">
        <v>40</v>
      </c>
      <c r="G2532" s="31">
        <v>4103</v>
      </c>
      <c r="H2532" s="31">
        <v>4103</v>
      </c>
      <c r="I2532" s="31">
        <v>4103</v>
      </c>
      <c r="J2532" s="31"/>
      <c r="K2532" s="31"/>
      <c r="L2532" s="31"/>
      <c r="M2532" s="31">
        <f t="shared" si="5719"/>
        <v>4103</v>
      </c>
      <c r="N2532" s="31">
        <f t="shared" si="5720"/>
        <v>4103</v>
      </c>
      <c r="O2532" s="31">
        <f t="shared" si="5721"/>
        <v>4103</v>
      </c>
      <c r="P2532" s="31"/>
      <c r="Q2532" s="31"/>
      <c r="R2532" s="31">
        <v>-250</v>
      </c>
      <c r="S2532" s="31"/>
      <c r="T2532" s="31"/>
      <c r="U2532" s="31"/>
      <c r="V2532" s="31"/>
      <c r="W2532" s="31"/>
      <c r="X2532" s="31"/>
      <c r="Y2532" s="31"/>
      <c r="Z2532" s="31"/>
      <c r="AA2532" s="31"/>
      <c r="AB2532" s="31"/>
      <c r="AC2532" s="31">
        <f t="shared" si="5683"/>
        <v>3853</v>
      </c>
      <c r="AD2532" s="31">
        <f t="shared" si="5684"/>
        <v>4103</v>
      </c>
      <c r="AE2532" s="31">
        <f t="shared" si="5685"/>
        <v>4103</v>
      </c>
      <c r="AF2532" s="31"/>
      <c r="AG2532" s="31">
        <f t="shared" si="5686"/>
        <v>3853</v>
      </c>
      <c r="AH2532" s="31">
        <f t="shared" si="5687"/>
        <v>4103</v>
      </c>
      <c r="AI2532" s="31">
        <f t="shared" si="5688"/>
        <v>4103</v>
      </c>
      <c r="AJ2532" s="31"/>
      <c r="AK2532" s="31"/>
      <c r="AL2532" s="31"/>
      <c r="AM2532" s="31"/>
      <c r="AN2532" s="31"/>
      <c r="AO2532" s="31"/>
      <c r="AP2532" s="31"/>
      <c r="AQ2532" s="31"/>
      <c r="AR2532" s="31"/>
      <c r="AS2532" s="31">
        <f t="shared" si="5680"/>
        <v>3853</v>
      </c>
      <c r="AT2532" s="31">
        <f t="shared" si="5681"/>
        <v>4103</v>
      </c>
      <c r="AU2532" s="31">
        <f t="shared" si="5682"/>
        <v>4103</v>
      </c>
      <c r="AV2532" s="31"/>
      <c r="AW2532" s="32"/>
      <c r="AX2532" s="32"/>
      <c r="AY2532" s="1"/>
      <c r="AZ2532" s="1"/>
      <c r="BA2532" s="1"/>
      <c r="BB2532" s="1"/>
      <c r="BC2532" s="1"/>
      <c r="BD2532" s="1"/>
      <c r="BE2532" s="1"/>
    </row>
    <row r="2533" s="19" customFormat="1">
      <c r="A2533" s="20" t="s">
        <v>1016</v>
      </c>
      <c r="B2533" s="20" t="s">
        <v>295</v>
      </c>
      <c r="C2533" s="20"/>
      <c r="D2533" s="20"/>
      <c r="E2533" s="34"/>
      <c r="F2533" s="21" t="s">
        <v>296</v>
      </c>
      <c r="G2533" s="22">
        <f t="shared" si="5722"/>
        <v>22569.200000000001</v>
      </c>
      <c r="H2533" s="22">
        <f t="shared" si="5723"/>
        <v>23415.599999999999</v>
      </c>
      <c r="I2533" s="22">
        <f t="shared" si="5724"/>
        <v>24543.400000000001</v>
      </c>
      <c r="J2533" s="22">
        <f t="shared" si="5725"/>
        <v>0</v>
      </c>
      <c r="K2533" s="22">
        <f t="shared" si="5726"/>
        <v>0</v>
      </c>
      <c r="L2533" s="22">
        <f t="shared" si="5727"/>
        <v>0</v>
      </c>
      <c r="M2533" s="22">
        <f t="shared" si="5719"/>
        <v>22569.200000000001</v>
      </c>
      <c r="N2533" s="22">
        <f t="shared" si="5720"/>
        <v>23415.599999999999</v>
      </c>
      <c r="O2533" s="22">
        <f t="shared" si="5721"/>
        <v>24543.400000000001</v>
      </c>
      <c r="P2533" s="22">
        <f t="shared" si="5728"/>
        <v>0</v>
      </c>
      <c r="Q2533" s="22">
        <f t="shared" si="5729"/>
        <v>0</v>
      </c>
      <c r="R2533" s="22">
        <f t="shared" si="5730"/>
        <v>-1269.5999999999999</v>
      </c>
      <c r="S2533" s="22">
        <f t="shared" si="5731"/>
        <v>0</v>
      </c>
      <c r="T2533" s="22">
        <f t="shared" si="5732"/>
        <v>0</v>
      </c>
      <c r="U2533" s="22">
        <f t="shared" si="5733"/>
        <v>0</v>
      </c>
      <c r="V2533" s="22">
        <f t="shared" si="5734"/>
        <v>0</v>
      </c>
      <c r="W2533" s="22">
        <f t="shared" si="5735"/>
        <v>0</v>
      </c>
      <c r="X2533" s="22">
        <f t="shared" si="5736"/>
        <v>0</v>
      </c>
      <c r="Y2533" s="22">
        <f t="shared" si="5737"/>
        <v>0</v>
      </c>
      <c r="Z2533" s="22">
        <f t="shared" si="5738"/>
        <v>0</v>
      </c>
      <c r="AA2533" s="22">
        <f t="shared" si="5739"/>
        <v>0</v>
      </c>
      <c r="AB2533" s="22">
        <f t="shared" si="5740"/>
        <v>0</v>
      </c>
      <c r="AC2533" s="22">
        <f t="shared" si="5683"/>
        <v>21299.600000000002</v>
      </c>
      <c r="AD2533" s="22">
        <f t="shared" si="5684"/>
        <v>23415.599999999999</v>
      </c>
      <c r="AE2533" s="22">
        <f t="shared" si="5685"/>
        <v>24543.400000000001</v>
      </c>
      <c r="AF2533" s="22">
        <f t="shared" si="5741"/>
        <v>0</v>
      </c>
      <c r="AG2533" s="22">
        <f t="shared" si="5686"/>
        <v>21299.600000000002</v>
      </c>
      <c r="AH2533" s="22">
        <f t="shared" si="5687"/>
        <v>23415.599999999999</v>
      </c>
      <c r="AI2533" s="22">
        <f t="shared" si="5688"/>
        <v>24543.400000000001</v>
      </c>
      <c r="AJ2533" s="22">
        <f t="shared" si="5742"/>
        <v>0</v>
      </c>
      <c r="AK2533" s="22">
        <f t="shared" si="5743"/>
        <v>0</v>
      </c>
      <c r="AL2533" s="22">
        <f t="shared" si="5744"/>
        <v>0</v>
      </c>
      <c r="AM2533" s="22">
        <f t="shared" si="5745"/>
        <v>0</v>
      </c>
      <c r="AN2533" s="22">
        <f t="shared" si="5746"/>
        <v>0</v>
      </c>
      <c r="AO2533" s="22">
        <f t="shared" si="5747"/>
        <v>0</v>
      </c>
      <c r="AP2533" s="22">
        <f t="shared" si="5748"/>
        <v>0</v>
      </c>
      <c r="AQ2533" s="22">
        <f t="shared" si="5749"/>
        <v>0</v>
      </c>
      <c r="AR2533" s="22">
        <f t="shared" si="5750"/>
        <v>0</v>
      </c>
      <c r="AS2533" s="22">
        <f t="shared" si="5680"/>
        <v>21299.600000000002</v>
      </c>
      <c r="AT2533" s="22">
        <f t="shared" si="5681"/>
        <v>23415.599999999999</v>
      </c>
      <c r="AU2533" s="22">
        <f t="shared" si="5682"/>
        <v>24543.400000000001</v>
      </c>
      <c r="AV2533" s="22">
        <f t="shared" si="5751"/>
        <v>0</v>
      </c>
      <c r="AW2533" s="23"/>
      <c r="AX2533" s="23"/>
      <c r="AY2533" s="19"/>
      <c r="AZ2533" s="19"/>
      <c r="BA2533" s="19"/>
      <c r="BB2533" s="19"/>
      <c r="BC2533" s="19"/>
      <c r="BD2533" s="19"/>
      <c r="BE2533" s="19"/>
    </row>
    <row r="2534" s="24" customFormat="1">
      <c r="A2534" s="25" t="s">
        <v>1016</v>
      </c>
      <c r="B2534" s="25" t="s">
        <v>295</v>
      </c>
      <c r="C2534" s="25" t="s">
        <v>63</v>
      </c>
      <c r="D2534" s="25"/>
      <c r="E2534" s="35"/>
      <c r="F2534" s="26" t="s">
        <v>297</v>
      </c>
      <c r="G2534" s="27">
        <f t="shared" si="5722"/>
        <v>22569.200000000001</v>
      </c>
      <c r="H2534" s="27">
        <f t="shared" si="5723"/>
        <v>23415.599999999999</v>
      </c>
      <c r="I2534" s="27">
        <f t="shared" si="5724"/>
        <v>24543.400000000001</v>
      </c>
      <c r="J2534" s="27">
        <f t="shared" si="5725"/>
        <v>0</v>
      </c>
      <c r="K2534" s="27">
        <f t="shared" si="5726"/>
        <v>0</v>
      </c>
      <c r="L2534" s="27">
        <f t="shared" si="5727"/>
        <v>0</v>
      </c>
      <c r="M2534" s="27">
        <f t="shared" si="5719"/>
        <v>22569.200000000001</v>
      </c>
      <c r="N2534" s="27">
        <f t="shared" si="5720"/>
        <v>23415.599999999999</v>
      </c>
      <c r="O2534" s="27">
        <f t="shared" si="5721"/>
        <v>24543.400000000001</v>
      </c>
      <c r="P2534" s="27">
        <f t="shared" si="5728"/>
        <v>0</v>
      </c>
      <c r="Q2534" s="27">
        <f t="shared" si="5729"/>
        <v>0</v>
      </c>
      <c r="R2534" s="27">
        <f t="shared" si="5730"/>
        <v>-1269.5999999999999</v>
      </c>
      <c r="S2534" s="27">
        <f t="shared" si="5731"/>
        <v>0</v>
      </c>
      <c r="T2534" s="27">
        <f t="shared" si="5732"/>
        <v>0</v>
      </c>
      <c r="U2534" s="27">
        <f t="shared" si="5733"/>
        <v>0</v>
      </c>
      <c r="V2534" s="27">
        <f t="shared" si="5734"/>
        <v>0</v>
      </c>
      <c r="W2534" s="27">
        <f t="shared" si="5735"/>
        <v>0</v>
      </c>
      <c r="X2534" s="27">
        <f t="shared" si="5736"/>
        <v>0</v>
      </c>
      <c r="Y2534" s="27">
        <f t="shared" si="5737"/>
        <v>0</v>
      </c>
      <c r="Z2534" s="27">
        <f t="shared" si="5738"/>
        <v>0</v>
      </c>
      <c r="AA2534" s="27">
        <f t="shared" si="5739"/>
        <v>0</v>
      </c>
      <c r="AB2534" s="27">
        <f t="shared" si="5740"/>
        <v>0</v>
      </c>
      <c r="AC2534" s="27">
        <f t="shared" si="5683"/>
        <v>21299.600000000002</v>
      </c>
      <c r="AD2534" s="27">
        <f t="shared" si="5684"/>
        <v>23415.599999999999</v>
      </c>
      <c r="AE2534" s="27">
        <f t="shared" si="5685"/>
        <v>24543.400000000001</v>
      </c>
      <c r="AF2534" s="27">
        <f t="shared" si="5741"/>
        <v>0</v>
      </c>
      <c r="AG2534" s="27">
        <f t="shared" si="5686"/>
        <v>21299.600000000002</v>
      </c>
      <c r="AH2534" s="27">
        <f t="shared" si="5687"/>
        <v>23415.599999999999</v>
      </c>
      <c r="AI2534" s="27">
        <f t="shared" si="5688"/>
        <v>24543.400000000001</v>
      </c>
      <c r="AJ2534" s="27">
        <f t="shared" si="5742"/>
        <v>0</v>
      </c>
      <c r="AK2534" s="27">
        <f t="shared" si="5743"/>
        <v>0</v>
      </c>
      <c r="AL2534" s="27">
        <f t="shared" si="5744"/>
        <v>0</v>
      </c>
      <c r="AM2534" s="27">
        <f t="shared" si="5745"/>
        <v>0</v>
      </c>
      <c r="AN2534" s="27">
        <f t="shared" si="5746"/>
        <v>0</v>
      </c>
      <c r="AO2534" s="27">
        <f t="shared" si="5747"/>
        <v>0</v>
      </c>
      <c r="AP2534" s="27">
        <f t="shared" si="5748"/>
        <v>0</v>
      </c>
      <c r="AQ2534" s="27">
        <f t="shared" si="5749"/>
        <v>0</v>
      </c>
      <c r="AR2534" s="27">
        <f t="shared" si="5750"/>
        <v>0</v>
      </c>
      <c r="AS2534" s="27">
        <f t="shared" si="5680"/>
        <v>21299.600000000002</v>
      </c>
      <c r="AT2534" s="27">
        <f t="shared" si="5681"/>
        <v>23415.599999999999</v>
      </c>
      <c r="AU2534" s="27">
        <f t="shared" si="5682"/>
        <v>24543.400000000001</v>
      </c>
      <c r="AV2534" s="27">
        <f t="shared" si="5751"/>
        <v>0</v>
      </c>
      <c r="AW2534" s="28"/>
      <c r="AX2534" s="28"/>
      <c r="AY2534" s="24"/>
      <c r="AZ2534" s="24"/>
      <c r="BA2534" s="24"/>
      <c r="BB2534" s="24"/>
      <c r="BC2534" s="24"/>
      <c r="BD2534" s="24"/>
      <c r="BE2534" s="24"/>
    </row>
    <row r="2535" ht="31.5">
      <c r="A2535" s="29" t="s">
        <v>1016</v>
      </c>
      <c r="B2535" s="29" t="s">
        <v>295</v>
      </c>
      <c r="C2535" s="29" t="s">
        <v>63</v>
      </c>
      <c r="D2535" s="29" t="s">
        <v>55</v>
      </c>
      <c r="E2535" s="36"/>
      <c r="F2535" s="30" t="s">
        <v>56</v>
      </c>
      <c r="G2535" s="31">
        <f t="shared" si="5722"/>
        <v>22569.200000000001</v>
      </c>
      <c r="H2535" s="31">
        <f t="shared" si="5723"/>
        <v>23415.599999999999</v>
      </c>
      <c r="I2535" s="31">
        <f t="shared" si="5724"/>
        <v>24543.400000000001</v>
      </c>
      <c r="J2535" s="31">
        <f t="shared" si="5725"/>
        <v>0</v>
      </c>
      <c r="K2535" s="31">
        <f t="shared" si="5726"/>
        <v>0</v>
      </c>
      <c r="L2535" s="31">
        <f t="shared" si="5727"/>
        <v>0</v>
      </c>
      <c r="M2535" s="31">
        <f t="shared" si="5719"/>
        <v>22569.200000000001</v>
      </c>
      <c r="N2535" s="31">
        <f t="shared" si="5720"/>
        <v>23415.599999999999</v>
      </c>
      <c r="O2535" s="31">
        <f t="shared" si="5721"/>
        <v>24543.400000000001</v>
      </c>
      <c r="P2535" s="31">
        <f t="shared" si="5728"/>
        <v>0</v>
      </c>
      <c r="Q2535" s="31">
        <f t="shared" si="5729"/>
        <v>0</v>
      </c>
      <c r="R2535" s="31">
        <f t="shared" si="5730"/>
        <v>-1269.5999999999999</v>
      </c>
      <c r="S2535" s="31">
        <f t="shared" si="5731"/>
        <v>0</v>
      </c>
      <c r="T2535" s="31">
        <f t="shared" si="5732"/>
        <v>0</v>
      </c>
      <c r="U2535" s="31">
        <f t="shared" si="5733"/>
        <v>0</v>
      </c>
      <c r="V2535" s="31">
        <f t="shared" si="5734"/>
        <v>0</v>
      </c>
      <c r="W2535" s="31">
        <f t="shared" si="5735"/>
        <v>0</v>
      </c>
      <c r="X2535" s="31">
        <f t="shared" si="5736"/>
        <v>0</v>
      </c>
      <c r="Y2535" s="31">
        <f t="shared" si="5737"/>
        <v>0</v>
      </c>
      <c r="Z2535" s="31">
        <f t="shared" si="5738"/>
        <v>0</v>
      </c>
      <c r="AA2535" s="31">
        <f t="shared" si="5739"/>
        <v>0</v>
      </c>
      <c r="AB2535" s="31">
        <f t="shared" si="5740"/>
        <v>0</v>
      </c>
      <c r="AC2535" s="31">
        <f t="shared" si="5683"/>
        <v>21299.600000000002</v>
      </c>
      <c r="AD2535" s="31">
        <f t="shared" si="5684"/>
        <v>23415.599999999999</v>
      </c>
      <c r="AE2535" s="31">
        <f t="shared" si="5685"/>
        <v>24543.400000000001</v>
      </c>
      <c r="AF2535" s="31">
        <f t="shared" si="5741"/>
        <v>0</v>
      </c>
      <c r="AG2535" s="31">
        <f t="shared" si="5686"/>
        <v>21299.600000000002</v>
      </c>
      <c r="AH2535" s="31">
        <f t="shared" si="5687"/>
        <v>23415.599999999999</v>
      </c>
      <c r="AI2535" s="31">
        <f t="shared" si="5688"/>
        <v>24543.400000000001</v>
      </c>
      <c r="AJ2535" s="31">
        <f t="shared" si="5742"/>
        <v>0</v>
      </c>
      <c r="AK2535" s="31">
        <f t="shared" si="5743"/>
        <v>0</v>
      </c>
      <c r="AL2535" s="31">
        <f t="shared" si="5744"/>
        <v>0</v>
      </c>
      <c r="AM2535" s="31">
        <f t="shared" si="5745"/>
        <v>0</v>
      </c>
      <c r="AN2535" s="31">
        <f t="shared" si="5746"/>
        <v>0</v>
      </c>
      <c r="AO2535" s="31">
        <f t="shared" si="5747"/>
        <v>0</v>
      </c>
      <c r="AP2535" s="31">
        <f t="shared" si="5748"/>
        <v>0</v>
      </c>
      <c r="AQ2535" s="31">
        <f t="shared" si="5749"/>
        <v>0</v>
      </c>
      <c r="AR2535" s="31">
        <f t="shared" si="5750"/>
        <v>0</v>
      </c>
      <c r="AS2535" s="31">
        <f t="shared" si="5680"/>
        <v>21299.600000000002</v>
      </c>
      <c r="AT2535" s="31">
        <f t="shared" si="5681"/>
        <v>23415.599999999999</v>
      </c>
      <c r="AU2535" s="31">
        <f t="shared" si="5682"/>
        <v>24543.400000000001</v>
      </c>
      <c r="AV2535" s="31">
        <f t="shared" si="5751"/>
        <v>0</v>
      </c>
      <c r="AW2535" s="32"/>
      <c r="AX2535" s="32"/>
      <c r="AY2535" s="1"/>
      <c r="AZ2535" s="1"/>
      <c r="BA2535" s="1"/>
      <c r="BB2535" s="1"/>
      <c r="BC2535" s="1"/>
      <c r="BD2535" s="1"/>
      <c r="BE2535" s="1"/>
    </row>
    <row r="2536">
      <c r="A2536" s="29" t="s">
        <v>1016</v>
      </c>
      <c r="B2536" s="29" t="s">
        <v>295</v>
      </c>
      <c r="C2536" s="29" t="s">
        <v>63</v>
      </c>
      <c r="D2536" s="29" t="s">
        <v>57</v>
      </c>
      <c r="E2536" s="36"/>
      <c r="F2536" s="30" t="s">
        <v>58</v>
      </c>
      <c r="G2536" s="31">
        <f t="shared" si="5722"/>
        <v>22569.200000000001</v>
      </c>
      <c r="H2536" s="31">
        <f t="shared" si="5723"/>
        <v>23415.599999999999</v>
      </c>
      <c r="I2536" s="31">
        <f t="shared" si="5724"/>
        <v>24543.400000000001</v>
      </c>
      <c r="J2536" s="31">
        <f t="shared" si="5725"/>
        <v>0</v>
      </c>
      <c r="K2536" s="31">
        <f t="shared" si="5726"/>
        <v>0</v>
      </c>
      <c r="L2536" s="31">
        <f t="shared" si="5727"/>
        <v>0</v>
      </c>
      <c r="M2536" s="31">
        <f t="shared" si="5719"/>
        <v>22569.200000000001</v>
      </c>
      <c r="N2536" s="31">
        <f t="shared" si="5720"/>
        <v>23415.599999999999</v>
      </c>
      <c r="O2536" s="31">
        <f t="shared" si="5721"/>
        <v>24543.400000000001</v>
      </c>
      <c r="P2536" s="31">
        <f t="shared" si="5728"/>
        <v>0</v>
      </c>
      <c r="Q2536" s="31">
        <f t="shared" si="5729"/>
        <v>0</v>
      </c>
      <c r="R2536" s="31">
        <f t="shared" si="5730"/>
        <v>-1269.5999999999999</v>
      </c>
      <c r="S2536" s="31">
        <f t="shared" si="5731"/>
        <v>0</v>
      </c>
      <c r="T2536" s="31">
        <f t="shared" si="5732"/>
        <v>0</v>
      </c>
      <c r="U2536" s="31">
        <f t="shared" si="5733"/>
        <v>0</v>
      </c>
      <c r="V2536" s="31">
        <f t="shared" si="5734"/>
        <v>0</v>
      </c>
      <c r="W2536" s="31">
        <f t="shared" si="5735"/>
        <v>0</v>
      </c>
      <c r="X2536" s="31">
        <f t="shared" si="5736"/>
        <v>0</v>
      </c>
      <c r="Y2536" s="31">
        <f t="shared" si="5737"/>
        <v>0</v>
      </c>
      <c r="Z2536" s="31">
        <f t="shared" si="5738"/>
        <v>0</v>
      </c>
      <c r="AA2536" s="31">
        <f t="shared" si="5739"/>
        <v>0</v>
      </c>
      <c r="AB2536" s="31">
        <f t="shared" si="5740"/>
        <v>0</v>
      </c>
      <c r="AC2536" s="31">
        <f t="shared" si="5683"/>
        <v>21299.600000000002</v>
      </c>
      <c r="AD2536" s="31">
        <f t="shared" si="5684"/>
        <v>23415.599999999999</v>
      </c>
      <c r="AE2536" s="31">
        <f t="shared" si="5685"/>
        <v>24543.400000000001</v>
      </c>
      <c r="AF2536" s="31">
        <f t="shared" si="5741"/>
        <v>0</v>
      </c>
      <c r="AG2536" s="31">
        <f t="shared" si="5686"/>
        <v>21299.600000000002</v>
      </c>
      <c r="AH2536" s="31">
        <f t="shared" si="5687"/>
        <v>23415.599999999999</v>
      </c>
      <c r="AI2536" s="31">
        <f t="shared" si="5688"/>
        <v>24543.400000000001</v>
      </c>
      <c r="AJ2536" s="31">
        <f t="shared" si="5742"/>
        <v>0</v>
      </c>
      <c r="AK2536" s="31">
        <f t="shared" si="5743"/>
        <v>0</v>
      </c>
      <c r="AL2536" s="31">
        <f t="shared" si="5744"/>
        <v>0</v>
      </c>
      <c r="AM2536" s="31">
        <f t="shared" si="5745"/>
        <v>0</v>
      </c>
      <c r="AN2536" s="31">
        <f t="shared" si="5746"/>
        <v>0</v>
      </c>
      <c r="AO2536" s="31">
        <f t="shared" si="5747"/>
        <v>0</v>
      </c>
      <c r="AP2536" s="31">
        <f t="shared" si="5748"/>
        <v>0</v>
      </c>
      <c r="AQ2536" s="31">
        <f t="shared" si="5749"/>
        <v>0</v>
      </c>
      <c r="AR2536" s="31">
        <f t="shared" si="5750"/>
        <v>0</v>
      </c>
      <c r="AS2536" s="31">
        <f t="shared" ref="AS2536:AS2599" si="5752">AG2536+AJ2536+AK2536+AL2536+AM2536</f>
        <v>21299.600000000002</v>
      </c>
      <c r="AT2536" s="31">
        <f t="shared" ref="AT2536:AT2599" si="5753">AH2536+AN2536+AO2536+AP2536</f>
        <v>23415.599999999999</v>
      </c>
      <c r="AU2536" s="31">
        <f t="shared" ref="AU2536:AU2599" si="5754">AI2536+AR2536+AQ2536</f>
        <v>24543.400000000001</v>
      </c>
      <c r="AV2536" s="31">
        <f t="shared" si="5751"/>
        <v>0</v>
      </c>
      <c r="AW2536" s="32"/>
      <c r="AX2536" s="32"/>
      <c r="AY2536" s="1"/>
      <c r="AZ2536" s="1"/>
      <c r="BA2536" s="1"/>
      <c r="BB2536" s="1"/>
      <c r="BC2536" s="1"/>
      <c r="BD2536" s="1"/>
      <c r="BE2536" s="1"/>
    </row>
    <row r="2537" ht="47.25">
      <c r="A2537" s="29" t="s">
        <v>1016</v>
      </c>
      <c r="B2537" s="29" t="s">
        <v>295</v>
      </c>
      <c r="C2537" s="29" t="s">
        <v>63</v>
      </c>
      <c r="D2537" s="29" t="s">
        <v>1068</v>
      </c>
      <c r="E2537" s="36"/>
      <c r="F2537" s="30" t="s">
        <v>1069</v>
      </c>
      <c r="G2537" s="31">
        <f t="shared" si="5722"/>
        <v>22569.200000000001</v>
      </c>
      <c r="H2537" s="31">
        <f t="shared" si="5723"/>
        <v>23415.599999999999</v>
      </c>
      <c r="I2537" s="31">
        <f t="shared" si="5724"/>
        <v>24543.400000000001</v>
      </c>
      <c r="J2537" s="31">
        <f t="shared" si="5725"/>
        <v>0</v>
      </c>
      <c r="K2537" s="31">
        <f t="shared" si="5726"/>
        <v>0</v>
      </c>
      <c r="L2537" s="31">
        <f t="shared" si="5727"/>
        <v>0</v>
      </c>
      <c r="M2537" s="31">
        <f t="shared" si="5719"/>
        <v>22569.200000000001</v>
      </c>
      <c r="N2537" s="31">
        <f t="shared" si="5720"/>
        <v>23415.599999999999</v>
      </c>
      <c r="O2537" s="31">
        <f t="shared" si="5721"/>
        <v>24543.400000000001</v>
      </c>
      <c r="P2537" s="31">
        <f t="shared" si="5728"/>
        <v>0</v>
      </c>
      <c r="Q2537" s="31">
        <f t="shared" si="5729"/>
        <v>0</v>
      </c>
      <c r="R2537" s="31">
        <f t="shared" si="5730"/>
        <v>-1269.5999999999999</v>
      </c>
      <c r="S2537" s="31">
        <f t="shared" si="5731"/>
        <v>0</v>
      </c>
      <c r="T2537" s="31">
        <f t="shared" si="5732"/>
        <v>0</v>
      </c>
      <c r="U2537" s="31">
        <f t="shared" si="5733"/>
        <v>0</v>
      </c>
      <c r="V2537" s="31">
        <f t="shared" si="5734"/>
        <v>0</v>
      </c>
      <c r="W2537" s="31">
        <f t="shared" si="5735"/>
        <v>0</v>
      </c>
      <c r="X2537" s="31">
        <f t="shared" si="5736"/>
        <v>0</v>
      </c>
      <c r="Y2537" s="31">
        <f t="shared" si="5737"/>
        <v>0</v>
      </c>
      <c r="Z2537" s="31">
        <f t="shared" si="5738"/>
        <v>0</v>
      </c>
      <c r="AA2537" s="31">
        <f t="shared" si="5739"/>
        <v>0</v>
      </c>
      <c r="AB2537" s="31">
        <f t="shared" si="5740"/>
        <v>0</v>
      </c>
      <c r="AC2537" s="31">
        <f t="shared" si="5683"/>
        <v>21299.600000000002</v>
      </c>
      <c r="AD2537" s="31">
        <f t="shared" si="5684"/>
        <v>23415.599999999999</v>
      </c>
      <c r="AE2537" s="31">
        <f t="shared" si="5685"/>
        <v>24543.400000000001</v>
      </c>
      <c r="AF2537" s="31">
        <f t="shared" si="5741"/>
        <v>0</v>
      </c>
      <c r="AG2537" s="31">
        <f t="shared" si="5686"/>
        <v>21299.600000000002</v>
      </c>
      <c r="AH2537" s="31">
        <f t="shared" si="5687"/>
        <v>23415.599999999999</v>
      </c>
      <c r="AI2537" s="31">
        <f t="shared" si="5688"/>
        <v>24543.400000000001</v>
      </c>
      <c r="AJ2537" s="31">
        <f t="shared" si="5742"/>
        <v>0</v>
      </c>
      <c r="AK2537" s="31">
        <f t="shared" si="5743"/>
        <v>0</v>
      </c>
      <c r="AL2537" s="31">
        <f t="shared" si="5744"/>
        <v>0</v>
      </c>
      <c r="AM2537" s="31">
        <f t="shared" si="5745"/>
        <v>0</v>
      </c>
      <c r="AN2537" s="31">
        <f t="shared" si="5746"/>
        <v>0</v>
      </c>
      <c r="AO2537" s="31">
        <f t="shared" si="5747"/>
        <v>0</v>
      </c>
      <c r="AP2537" s="31">
        <f t="shared" si="5748"/>
        <v>0</v>
      </c>
      <c r="AQ2537" s="31">
        <f t="shared" si="5749"/>
        <v>0</v>
      </c>
      <c r="AR2537" s="31">
        <f t="shared" si="5750"/>
        <v>0</v>
      </c>
      <c r="AS2537" s="31">
        <f t="shared" si="5752"/>
        <v>21299.600000000002</v>
      </c>
      <c r="AT2537" s="31">
        <f t="shared" si="5753"/>
        <v>23415.599999999999</v>
      </c>
      <c r="AU2537" s="31">
        <f t="shared" si="5754"/>
        <v>24543.400000000001</v>
      </c>
      <c r="AV2537" s="31">
        <f t="shared" si="5751"/>
        <v>0</v>
      </c>
      <c r="AW2537" s="32"/>
      <c r="AX2537" s="32"/>
      <c r="AY2537" s="1"/>
      <c r="AZ2537" s="1"/>
      <c r="BA2537" s="1"/>
      <c r="BB2537" s="1"/>
      <c r="BC2537" s="1"/>
      <c r="BD2537" s="1"/>
      <c r="BE2537" s="1"/>
    </row>
    <row r="2538">
      <c r="A2538" s="29" t="s">
        <v>1016</v>
      </c>
      <c r="B2538" s="29" t="s">
        <v>295</v>
      </c>
      <c r="C2538" s="29" t="s">
        <v>63</v>
      </c>
      <c r="D2538" s="29" t="s">
        <v>1068</v>
      </c>
      <c r="E2538" s="29" t="s">
        <v>244</v>
      </c>
      <c r="F2538" s="30" t="s">
        <v>245</v>
      </c>
      <c r="G2538" s="31">
        <v>22569.200000000001</v>
      </c>
      <c r="H2538" s="31">
        <v>23415.599999999999</v>
      </c>
      <c r="I2538" s="31">
        <v>24543.400000000001</v>
      </c>
      <c r="J2538" s="31"/>
      <c r="K2538" s="31"/>
      <c r="L2538" s="31"/>
      <c r="M2538" s="31">
        <f t="shared" si="5719"/>
        <v>22569.200000000001</v>
      </c>
      <c r="N2538" s="31">
        <f t="shared" si="5720"/>
        <v>23415.599999999999</v>
      </c>
      <c r="O2538" s="31">
        <f t="shared" si="5721"/>
        <v>24543.400000000001</v>
      </c>
      <c r="P2538" s="31"/>
      <c r="Q2538" s="31"/>
      <c r="R2538" s="31">
        <v>-1269.5999999999999</v>
      </c>
      <c r="S2538" s="31"/>
      <c r="T2538" s="31"/>
      <c r="U2538" s="31"/>
      <c r="V2538" s="31"/>
      <c r="W2538" s="31"/>
      <c r="X2538" s="31"/>
      <c r="Y2538" s="31"/>
      <c r="Z2538" s="31"/>
      <c r="AA2538" s="31"/>
      <c r="AB2538" s="31"/>
      <c r="AC2538" s="31">
        <f t="shared" ref="AC2538:AC2601" si="5755">M2538+R2538+P2538+Q2538+T2538+S2538</f>
        <v>21299.600000000002</v>
      </c>
      <c r="AD2538" s="31">
        <f t="shared" ref="AD2538:AD2601" si="5756">N2538+V2538+X2538+U2538+W2538</f>
        <v>23415.599999999999</v>
      </c>
      <c r="AE2538" s="31">
        <f t="shared" ref="AE2538:AE2601" si="5757">O2538+Z2538+AB2538+Y2538+AA2538</f>
        <v>24543.400000000001</v>
      </c>
      <c r="AF2538" s="31"/>
      <c r="AG2538" s="31">
        <f t="shared" ref="AG2538:AG2601" si="5758">AC2538+AF2538</f>
        <v>21299.600000000002</v>
      </c>
      <c r="AH2538" s="31">
        <f t="shared" ref="AH2538:AH2601" si="5759">AD2538</f>
        <v>23415.599999999999</v>
      </c>
      <c r="AI2538" s="31">
        <f t="shared" ref="AI2538:AI2601" si="5760">AE2538</f>
        <v>24543.400000000001</v>
      </c>
      <c r="AJ2538" s="31"/>
      <c r="AK2538" s="31"/>
      <c r="AL2538" s="31"/>
      <c r="AM2538" s="31"/>
      <c r="AN2538" s="31"/>
      <c r="AO2538" s="31"/>
      <c r="AP2538" s="31"/>
      <c r="AQ2538" s="31"/>
      <c r="AR2538" s="31"/>
      <c r="AS2538" s="31">
        <f t="shared" si="5752"/>
        <v>21299.600000000002</v>
      </c>
      <c r="AT2538" s="31">
        <f t="shared" si="5753"/>
        <v>23415.599999999999</v>
      </c>
      <c r="AU2538" s="31">
        <f t="shared" si="5754"/>
        <v>24543.400000000001</v>
      </c>
      <c r="AV2538" s="31"/>
      <c r="AW2538" s="32"/>
      <c r="AX2538" s="32"/>
      <c r="AY2538" s="1"/>
      <c r="AZ2538" s="1"/>
      <c r="BA2538" s="1"/>
      <c r="BB2538" s="1"/>
      <c r="BC2538" s="1"/>
      <c r="BD2538" s="1"/>
      <c r="BE2538" s="1"/>
    </row>
    <row r="2539" s="19" customFormat="1" ht="31.5">
      <c r="A2539" s="20" t="s">
        <v>1070</v>
      </c>
      <c r="B2539" s="20"/>
      <c r="C2539" s="20"/>
      <c r="D2539" s="20"/>
      <c r="E2539" s="34"/>
      <c r="F2539" s="21" t="s">
        <v>1071</v>
      </c>
      <c r="G2539" s="22">
        <f>G2540+G2558+G2551</f>
        <v>1956566.7999999998</v>
      </c>
      <c r="H2539" s="22">
        <f>H2540+H2558+H2551</f>
        <v>1990931.6000000001</v>
      </c>
      <c r="I2539" s="22">
        <f>I2540+I2558+I2551</f>
        <v>1983888.4000000001</v>
      </c>
      <c r="J2539" s="22">
        <f>J2540+J2558+J2551</f>
        <v>0</v>
      </c>
      <c r="K2539" s="22">
        <f>K2540+K2558+K2551</f>
        <v>0</v>
      </c>
      <c r="L2539" s="22">
        <f>L2540+L2558+L2551</f>
        <v>0</v>
      </c>
      <c r="M2539" s="22">
        <f t="shared" si="5719"/>
        <v>1956566.7999999998</v>
      </c>
      <c r="N2539" s="22">
        <f t="shared" si="5720"/>
        <v>1990931.6000000001</v>
      </c>
      <c r="O2539" s="22">
        <f t="shared" si="5721"/>
        <v>1983888.4000000001</v>
      </c>
      <c r="P2539" s="22">
        <f>P2540+P2558+P2551</f>
        <v>0</v>
      </c>
      <c r="Q2539" s="22">
        <f>Q2540+Q2558+Q2551</f>
        <v>0</v>
      </c>
      <c r="R2539" s="22">
        <f>R2540+R2558+R2551</f>
        <v>-38830.546999999999</v>
      </c>
      <c r="S2539" s="22">
        <f>S2540+S2558+S2551</f>
        <v>-58868.499999999993</v>
      </c>
      <c r="T2539" s="22">
        <f>T2540+T2558+T2551</f>
        <v>0</v>
      </c>
      <c r="U2539" s="22">
        <f>U2540+U2558+U2551</f>
        <v>0</v>
      </c>
      <c r="V2539" s="22">
        <f>V2540+V2558+V2551</f>
        <v>3509.5879999999997</v>
      </c>
      <c r="W2539" s="22">
        <f>W2540+W2558+W2551</f>
        <v>0</v>
      </c>
      <c r="X2539" s="22">
        <f>X2540+X2558+X2551</f>
        <v>0</v>
      </c>
      <c r="Y2539" s="22">
        <f>Y2540+Y2558+Y2551</f>
        <v>0</v>
      </c>
      <c r="Z2539" s="22">
        <f>Z2540+Z2558+Z2551</f>
        <v>3509.5879999999997</v>
      </c>
      <c r="AA2539" s="22">
        <f>AA2540+AA2558+AA2551</f>
        <v>58868.499999999993</v>
      </c>
      <c r="AB2539" s="22">
        <f>AB2540+AB2558+AB2551</f>
        <v>0</v>
      </c>
      <c r="AC2539" s="22">
        <f t="shared" si="5755"/>
        <v>1858867.7529999998</v>
      </c>
      <c r="AD2539" s="22">
        <f t="shared" si="5756"/>
        <v>1994441.1880000001</v>
      </c>
      <c r="AE2539" s="22">
        <f t="shared" si="5757"/>
        <v>2046266.4880000001</v>
      </c>
      <c r="AF2539" s="22">
        <f>AF2540+AF2558+AF2551</f>
        <v>0</v>
      </c>
      <c r="AG2539" s="22">
        <f t="shared" si="5758"/>
        <v>1858867.7529999998</v>
      </c>
      <c r="AH2539" s="22">
        <f t="shared" si="5759"/>
        <v>1994441.1880000001</v>
      </c>
      <c r="AI2539" s="22">
        <f t="shared" si="5760"/>
        <v>2046266.4880000001</v>
      </c>
      <c r="AJ2539" s="22">
        <f>AJ2540+AJ2558+AJ2551</f>
        <v>4.5474735088646412e-13</v>
      </c>
      <c r="AK2539" s="22">
        <f>AK2540+AK2558+AK2551</f>
        <v>0</v>
      </c>
      <c r="AL2539" s="22">
        <f>AL2540+AL2558+AL2551</f>
        <v>-5157.951</v>
      </c>
      <c r="AM2539" s="22">
        <f>AM2540+AM2558+AM2551</f>
        <v>0</v>
      </c>
      <c r="AN2539" s="22">
        <f>AN2540+AN2558+AN2551</f>
        <v>0</v>
      </c>
      <c r="AO2539" s="22">
        <f>AO2540+AO2558+AO2551</f>
        <v>0</v>
      </c>
      <c r="AP2539" s="22">
        <f>AP2540+AP2558+AP2551</f>
        <v>0</v>
      </c>
      <c r="AQ2539" s="22">
        <f>AQ2540+AQ2558+AQ2551</f>
        <v>0</v>
      </c>
      <c r="AR2539" s="22">
        <f>AR2540+AR2558+AR2551</f>
        <v>0</v>
      </c>
      <c r="AS2539" s="22">
        <f t="shared" si="5752"/>
        <v>1853709.8019999999</v>
      </c>
      <c r="AT2539" s="22">
        <f t="shared" si="5753"/>
        <v>1994441.1880000001</v>
      </c>
      <c r="AU2539" s="22">
        <f t="shared" si="5754"/>
        <v>2046266.4880000001</v>
      </c>
      <c r="AV2539" s="22">
        <f>AV2540+AV2558+AV2551</f>
        <v>0</v>
      </c>
      <c r="AW2539" s="23"/>
      <c r="AX2539" s="23"/>
      <c r="AY2539" s="19"/>
      <c r="AZ2539" s="19"/>
      <c r="BA2539" s="19"/>
      <c r="BB2539" s="19"/>
      <c r="BC2539" s="19"/>
      <c r="BD2539" s="19"/>
      <c r="BE2539" s="19"/>
    </row>
    <row r="2540" s="19" customFormat="1">
      <c r="A2540" s="20" t="s">
        <v>1070</v>
      </c>
      <c r="B2540" s="20" t="s">
        <v>74</v>
      </c>
      <c r="C2540" s="20"/>
      <c r="D2540" s="20"/>
      <c r="E2540" s="34"/>
      <c r="F2540" s="21" t="s">
        <v>201</v>
      </c>
      <c r="G2540" s="22">
        <f t="shared" ref="G2540:G2543" si="5761">G2541</f>
        <v>17815.5</v>
      </c>
      <c r="H2540" s="22">
        <f t="shared" ref="H2540:H2543" si="5762">H2541</f>
        <v>18056.599999999999</v>
      </c>
      <c r="I2540" s="22">
        <f t="shared" ref="I2540:I2543" si="5763">I2541</f>
        <v>18056.599999999999</v>
      </c>
      <c r="J2540" s="22">
        <f t="shared" ref="J2540:J2543" si="5764">J2541</f>
        <v>0</v>
      </c>
      <c r="K2540" s="22">
        <f t="shared" ref="K2540:K2543" si="5765">K2541</f>
        <v>0</v>
      </c>
      <c r="L2540" s="22">
        <f t="shared" ref="L2540:L2543" si="5766">L2541</f>
        <v>0</v>
      </c>
      <c r="M2540" s="22">
        <f t="shared" si="5719"/>
        <v>17815.5</v>
      </c>
      <c r="N2540" s="22">
        <f t="shared" si="5720"/>
        <v>18056.599999999999</v>
      </c>
      <c r="O2540" s="22">
        <f t="shared" si="5721"/>
        <v>18056.599999999999</v>
      </c>
      <c r="P2540" s="22">
        <f t="shared" ref="P2540:P2543" si="5767">P2541</f>
        <v>0</v>
      </c>
      <c r="Q2540" s="22">
        <f t="shared" ref="Q2540:Q2543" si="5768">Q2541</f>
        <v>0</v>
      </c>
      <c r="R2540" s="22">
        <f t="shared" ref="R2540:R2543" si="5769">R2541</f>
        <v>0</v>
      </c>
      <c r="S2540" s="22">
        <f t="shared" ref="S2540:S2543" si="5770">S2541</f>
        <v>0</v>
      </c>
      <c r="T2540" s="22">
        <f t="shared" ref="T2540:T2543" si="5771">T2541</f>
        <v>0</v>
      </c>
      <c r="U2540" s="22">
        <f t="shared" ref="U2540:U2543" si="5772">U2541</f>
        <v>0</v>
      </c>
      <c r="V2540" s="22">
        <f t="shared" ref="V2540:V2543" si="5773">V2541</f>
        <v>0</v>
      </c>
      <c r="W2540" s="22">
        <f t="shared" ref="W2540:W2543" si="5774">W2541</f>
        <v>0</v>
      </c>
      <c r="X2540" s="22">
        <f t="shared" ref="X2540:X2543" si="5775">X2541</f>
        <v>0</v>
      </c>
      <c r="Y2540" s="22">
        <f t="shared" ref="Y2540:Y2543" si="5776">Y2541</f>
        <v>0</v>
      </c>
      <c r="Z2540" s="22">
        <f t="shared" ref="Z2540:Z2543" si="5777">Z2541</f>
        <v>0</v>
      </c>
      <c r="AA2540" s="22">
        <f t="shared" ref="AA2540:AA2543" si="5778">AA2541</f>
        <v>0</v>
      </c>
      <c r="AB2540" s="22">
        <f t="shared" ref="AB2540:AB2543" si="5779">AB2541</f>
        <v>0</v>
      </c>
      <c r="AC2540" s="22">
        <f t="shared" si="5755"/>
        <v>17815.5</v>
      </c>
      <c r="AD2540" s="22">
        <f t="shared" si="5756"/>
        <v>18056.599999999999</v>
      </c>
      <c r="AE2540" s="22">
        <f t="shared" si="5757"/>
        <v>18056.599999999999</v>
      </c>
      <c r="AF2540" s="22">
        <f t="shared" ref="AF2540:AF2543" si="5780">AF2541</f>
        <v>0</v>
      </c>
      <c r="AG2540" s="22">
        <f t="shared" si="5758"/>
        <v>17815.5</v>
      </c>
      <c r="AH2540" s="22">
        <f t="shared" si="5759"/>
        <v>18056.599999999999</v>
      </c>
      <c r="AI2540" s="22">
        <f t="shared" si="5760"/>
        <v>18056.599999999999</v>
      </c>
      <c r="AJ2540" s="22">
        <f t="shared" ref="AJ2540:AJ2543" si="5781">AJ2541</f>
        <v>0</v>
      </c>
      <c r="AK2540" s="22">
        <f t="shared" ref="AK2540:AK2543" si="5782">AK2541</f>
        <v>0</v>
      </c>
      <c r="AL2540" s="22">
        <f t="shared" ref="AL2540:AL2543" si="5783">AL2541</f>
        <v>-75.700000000000003</v>
      </c>
      <c r="AM2540" s="22">
        <f t="shared" ref="AM2540:AM2543" si="5784">AM2541</f>
        <v>0</v>
      </c>
      <c r="AN2540" s="22">
        <f t="shared" ref="AN2540:AN2543" si="5785">AN2541</f>
        <v>0</v>
      </c>
      <c r="AO2540" s="22">
        <f t="shared" ref="AO2540:AO2543" si="5786">AO2541</f>
        <v>0</v>
      </c>
      <c r="AP2540" s="22">
        <f t="shared" ref="AP2540:AP2543" si="5787">AP2541</f>
        <v>0</v>
      </c>
      <c r="AQ2540" s="22">
        <f t="shared" ref="AQ2540:AQ2543" si="5788">AQ2541</f>
        <v>0</v>
      </c>
      <c r="AR2540" s="22">
        <f t="shared" ref="AR2540:AR2543" si="5789">AR2541</f>
        <v>0</v>
      </c>
      <c r="AS2540" s="22">
        <f t="shared" si="5752"/>
        <v>17739.799999999999</v>
      </c>
      <c r="AT2540" s="22">
        <f t="shared" si="5753"/>
        <v>18056.599999999999</v>
      </c>
      <c r="AU2540" s="22">
        <f t="shared" si="5754"/>
        <v>18056.599999999999</v>
      </c>
      <c r="AV2540" s="22">
        <f t="shared" ref="AV2540:AV2543" si="5790">AV2541</f>
        <v>0</v>
      </c>
      <c r="AW2540" s="23"/>
      <c r="AX2540" s="23"/>
      <c r="AY2540" s="19"/>
      <c r="AZ2540" s="19"/>
      <c r="BA2540" s="19"/>
      <c r="BB2540" s="19"/>
      <c r="BC2540" s="19"/>
      <c r="BD2540" s="19"/>
      <c r="BE2540" s="19"/>
    </row>
    <row r="2541" s="24" customFormat="1">
      <c r="A2541" s="25" t="s">
        <v>1070</v>
      </c>
      <c r="B2541" s="25" t="s">
        <v>74</v>
      </c>
      <c r="C2541" s="25" t="s">
        <v>255</v>
      </c>
      <c r="D2541" s="25"/>
      <c r="E2541" s="35"/>
      <c r="F2541" s="26" t="s">
        <v>256</v>
      </c>
      <c r="G2541" s="27">
        <f t="shared" si="5761"/>
        <v>17815.5</v>
      </c>
      <c r="H2541" s="27">
        <f t="shared" si="5762"/>
        <v>18056.599999999999</v>
      </c>
      <c r="I2541" s="27">
        <f t="shared" si="5763"/>
        <v>18056.599999999999</v>
      </c>
      <c r="J2541" s="27">
        <f t="shared" si="5764"/>
        <v>0</v>
      </c>
      <c r="K2541" s="27">
        <f t="shared" si="5765"/>
        <v>0</v>
      </c>
      <c r="L2541" s="27">
        <f t="shared" si="5766"/>
        <v>0</v>
      </c>
      <c r="M2541" s="27">
        <f t="shared" si="5719"/>
        <v>17815.5</v>
      </c>
      <c r="N2541" s="27">
        <f t="shared" si="5720"/>
        <v>18056.599999999999</v>
      </c>
      <c r="O2541" s="27">
        <f t="shared" si="5721"/>
        <v>18056.599999999999</v>
      </c>
      <c r="P2541" s="27">
        <f t="shared" si="5767"/>
        <v>0</v>
      </c>
      <c r="Q2541" s="27">
        <f t="shared" si="5768"/>
        <v>0</v>
      </c>
      <c r="R2541" s="27">
        <f t="shared" si="5769"/>
        <v>0</v>
      </c>
      <c r="S2541" s="27">
        <f t="shared" si="5770"/>
        <v>0</v>
      </c>
      <c r="T2541" s="27">
        <f t="shared" si="5771"/>
        <v>0</v>
      </c>
      <c r="U2541" s="27">
        <f t="shared" si="5772"/>
        <v>0</v>
      </c>
      <c r="V2541" s="27">
        <f t="shared" si="5773"/>
        <v>0</v>
      </c>
      <c r="W2541" s="27">
        <f t="shared" si="5774"/>
        <v>0</v>
      </c>
      <c r="X2541" s="27">
        <f t="shared" si="5775"/>
        <v>0</v>
      </c>
      <c r="Y2541" s="27">
        <f t="shared" si="5776"/>
        <v>0</v>
      </c>
      <c r="Z2541" s="27">
        <f t="shared" si="5777"/>
        <v>0</v>
      </c>
      <c r="AA2541" s="27">
        <f t="shared" si="5778"/>
        <v>0</v>
      </c>
      <c r="AB2541" s="27">
        <f t="shared" si="5779"/>
        <v>0</v>
      </c>
      <c r="AC2541" s="27">
        <f t="shared" si="5755"/>
        <v>17815.5</v>
      </c>
      <c r="AD2541" s="27">
        <f t="shared" si="5756"/>
        <v>18056.599999999999</v>
      </c>
      <c r="AE2541" s="27">
        <f t="shared" si="5757"/>
        <v>18056.599999999999</v>
      </c>
      <c r="AF2541" s="27">
        <f t="shared" si="5780"/>
        <v>0</v>
      </c>
      <c r="AG2541" s="27">
        <f t="shared" si="5758"/>
        <v>17815.5</v>
      </c>
      <c r="AH2541" s="27">
        <f t="shared" si="5759"/>
        <v>18056.599999999999</v>
      </c>
      <c r="AI2541" s="27">
        <f t="shared" si="5760"/>
        <v>18056.599999999999</v>
      </c>
      <c r="AJ2541" s="27">
        <f t="shared" si="5781"/>
        <v>0</v>
      </c>
      <c r="AK2541" s="27">
        <f t="shared" si="5782"/>
        <v>0</v>
      </c>
      <c r="AL2541" s="27">
        <f t="shared" si="5783"/>
        <v>-75.700000000000003</v>
      </c>
      <c r="AM2541" s="27">
        <f t="shared" si="5784"/>
        <v>0</v>
      </c>
      <c r="AN2541" s="27">
        <f t="shared" si="5785"/>
        <v>0</v>
      </c>
      <c r="AO2541" s="27">
        <f t="shared" si="5786"/>
        <v>0</v>
      </c>
      <c r="AP2541" s="27">
        <f t="shared" si="5787"/>
        <v>0</v>
      </c>
      <c r="AQ2541" s="27">
        <f t="shared" si="5788"/>
        <v>0</v>
      </c>
      <c r="AR2541" s="27">
        <f t="shared" si="5789"/>
        <v>0</v>
      </c>
      <c r="AS2541" s="27">
        <f t="shared" si="5752"/>
        <v>17739.799999999999</v>
      </c>
      <c r="AT2541" s="27">
        <f t="shared" si="5753"/>
        <v>18056.599999999999</v>
      </c>
      <c r="AU2541" s="27">
        <f t="shared" si="5754"/>
        <v>18056.599999999999</v>
      </c>
      <c r="AV2541" s="27">
        <f t="shared" si="5790"/>
        <v>0</v>
      </c>
      <c r="AW2541" s="28"/>
      <c r="AX2541" s="28"/>
      <c r="AY2541" s="24"/>
      <c r="AZ2541" s="24"/>
      <c r="BA2541" s="24"/>
      <c r="BB2541" s="24"/>
      <c r="BC2541" s="24"/>
      <c r="BD2541" s="24"/>
      <c r="BE2541" s="24"/>
    </row>
    <row r="2542" ht="47.25">
      <c r="A2542" s="29" t="s">
        <v>1070</v>
      </c>
      <c r="B2542" s="29" t="s">
        <v>74</v>
      </c>
      <c r="C2542" s="29" t="s">
        <v>255</v>
      </c>
      <c r="D2542" s="29" t="s">
        <v>248</v>
      </c>
      <c r="E2542" s="36"/>
      <c r="F2542" s="30" t="s">
        <v>249</v>
      </c>
      <c r="G2542" s="31">
        <f t="shared" si="5761"/>
        <v>17815.5</v>
      </c>
      <c r="H2542" s="31">
        <f t="shared" si="5762"/>
        <v>18056.599999999999</v>
      </c>
      <c r="I2542" s="31">
        <f t="shared" si="5763"/>
        <v>18056.599999999999</v>
      </c>
      <c r="J2542" s="31">
        <f t="shared" si="5764"/>
        <v>0</v>
      </c>
      <c r="K2542" s="31">
        <f t="shared" si="5765"/>
        <v>0</v>
      </c>
      <c r="L2542" s="31">
        <f t="shared" si="5766"/>
        <v>0</v>
      </c>
      <c r="M2542" s="31">
        <f t="shared" si="5719"/>
        <v>17815.5</v>
      </c>
      <c r="N2542" s="31">
        <f t="shared" si="5720"/>
        <v>18056.599999999999</v>
      </c>
      <c r="O2542" s="31">
        <f t="shared" si="5721"/>
        <v>18056.599999999999</v>
      </c>
      <c r="P2542" s="31">
        <f t="shared" si="5767"/>
        <v>0</v>
      </c>
      <c r="Q2542" s="31">
        <f t="shared" si="5768"/>
        <v>0</v>
      </c>
      <c r="R2542" s="31">
        <f t="shared" si="5769"/>
        <v>0</v>
      </c>
      <c r="S2542" s="31">
        <f t="shared" si="5770"/>
        <v>0</v>
      </c>
      <c r="T2542" s="31">
        <f t="shared" si="5771"/>
        <v>0</v>
      </c>
      <c r="U2542" s="31">
        <f t="shared" si="5772"/>
        <v>0</v>
      </c>
      <c r="V2542" s="31">
        <f t="shared" si="5773"/>
        <v>0</v>
      </c>
      <c r="W2542" s="31">
        <f t="shared" si="5774"/>
        <v>0</v>
      </c>
      <c r="X2542" s="31">
        <f t="shared" si="5775"/>
        <v>0</v>
      </c>
      <c r="Y2542" s="31">
        <f t="shared" si="5776"/>
        <v>0</v>
      </c>
      <c r="Z2542" s="31">
        <f t="shared" si="5777"/>
        <v>0</v>
      </c>
      <c r="AA2542" s="31">
        <f t="shared" si="5778"/>
        <v>0</v>
      </c>
      <c r="AB2542" s="31">
        <f t="shared" si="5779"/>
        <v>0</v>
      </c>
      <c r="AC2542" s="31">
        <f t="shared" si="5755"/>
        <v>17815.5</v>
      </c>
      <c r="AD2542" s="31">
        <f t="shared" si="5756"/>
        <v>18056.599999999999</v>
      </c>
      <c r="AE2542" s="31">
        <f t="shared" si="5757"/>
        <v>18056.599999999999</v>
      </c>
      <c r="AF2542" s="31">
        <f t="shared" si="5780"/>
        <v>0</v>
      </c>
      <c r="AG2542" s="31">
        <f t="shared" si="5758"/>
        <v>17815.5</v>
      </c>
      <c r="AH2542" s="31">
        <f t="shared" si="5759"/>
        <v>18056.599999999999</v>
      </c>
      <c r="AI2542" s="31">
        <f t="shared" si="5760"/>
        <v>18056.599999999999</v>
      </c>
      <c r="AJ2542" s="31">
        <f t="shared" si="5781"/>
        <v>0</v>
      </c>
      <c r="AK2542" s="31">
        <f t="shared" si="5782"/>
        <v>0</v>
      </c>
      <c r="AL2542" s="31">
        <f t="shared" si="5783"/>
        <v>-75.700000000000003</v>
      </c>
      <c r="AM2542" s="31">
        <f t="shared" si="5784"/>
        <v>0</v>
      </c>
      <c r="AN2542" s="31">
        <f t="shared" si="5785"/>
        <v>0</v>
      </c>
      <c r="AO2542" s="31">
        <f t="shared" si="5786"/>
        <v>0</v>
      </c>
      <c r="AP2542" s="31">
        <f t="shared" si="5787"/>
        <v>0</v>
      </c>
      <c r="AQ2542" s="31">
        <f t="shared" si="5788"/>
        <v>0</v>
      </c>
      <c r="AR2542" s="31">
        <f t="shared" si="5789"/>
        <v>0</v>
      </c>
      <c r="AS2542" s="31">
        <f t="shared" si="5752"/>
        <v>17739.799999999999</v>
      </c>
      <c r="AT2542" s="31">
        <f t="shared" si="5753"/>
        <v>18056.599999999999</v>
      </c>
      <c r="AU2542" s="31">
        <f t="shared" si="5754"/>
        <v>18056.599999999999</v>
      </c>
      <c r="AV2542" s="31">
        <f t="shared" si="5790"/>
        <v>0</v>
      </c>
      <c r="AW2542" s="32"/>
      <c r="AX2542" s="32"/>
      <c r="AY2542" s="1"/>
      <c r="AZ2542" s="1"/>
      <c r="BA2542" s="1"/>
      <c r="BB2542" s="1"/>
      <c r="BC2542" s="1"/>
      <c r="BD2542" s="1"/>
      <c r="BE2542" s="1"/>
    </row>
    <row r="2543" hidden="1">
      <c r="A2543" s="29" t="s">
        <v>1070</v>
      </c>
      <c r="B2543" s="29" t="s">
        <v>74</v>
      </c>
      <c r="C2543" s="29" t="s">
        <v>255</v>
      </c>
      <c r="D2543" s="29" t="s">
        <v>250</v>
      </c>
      <c r="E2543" s="36"/>
      <c r="F2543" s="30" t="s">
        <v>34</v>
      </c>
      <c r="G2543" s="31">
        <f t="shared" si="5761"/>
        <v>17815.5</v>
      </c>
      <c r="H2543" s="31">
        <f t="shared" si="5762"/>
        <v>18056.599999999999</v>
      </c>
      <c r="I2543" s="31">
        <f t="shared" si="5763"/>
        <v>18056.599999999999</v>
      </c>
      <c r="J2543" s="31">
        <f t="shared" si="5764"/>
        <v>0</v>
      </c>
      <c r="K2543" s="31">
        <f t="shared" si="5765"/>
        <v>0</v>
      </c>
      <c r="L2543" s="31">
        <f t="shared" si="5766"/>
        <v>0</v>
      </c>
      <c r="M2543" s="31">
        <f t="shared" si="5719"/>
        <v>17815.5</v>
      </c>
      <c r="N2543" s="31">
        <f t="shared" si="5720"/>
        <v>18056.599999999999</v>
      </c>
      <c r="O2543" s="31">
        <f t="shared" si="5721"/>
        <v>18056.599999999999</v>
      </c>
      <c r="P2543" s="31">
        <f t="shared" si="5767"/>
        <v>0</v>
      </c>
      <c r="Q2543" s="31">
        <f t="shared" si="5768"/>
        <v>0</v>
      </c>
      <c r="R2543" s="31">
        <f t="shared" si="5769"/>
        <v>0</v>
      </c>
      <c r="S2543" s="31">
        <f t="shared" si="5770"/>
        <v>0</v>
      </c>
      <c r="T2543" s="31">
        <f t="shared" si="5771"/>
        <v>0</v>
      </c>
      <c r="U2543" s="31">
        <f t="shared" si="5772"/>
        <v>0</v>
      </c>
      <c r="V2543" s="31">
        <f t="shared" si="5773"/>
        <v>0</v>
      </c>
      <c r="W2543" s="31">
        <f t="shared" si="5774"/>
        <v>0</v>
      </c>
      <c r="X2543" s="31">
        <f t="shared" si="5775"/>
        <v>0</v>
      </c>
      <c r="Y2543" s="31">
        <f t="shared" si="5776"/>
        <v>0</v>
      </c>
      <c r="Z2543" s="31">
        <f t="shared" si="5777"/>
        <v>0</v>
      </c>
      <c r="AA2543" s="31">
        <f t="shared" si="5778"/>
        <v>0</v>
      </c>
      <c r="AB2543" s="31">
        <f t="shared" si="5779"/>
        <v>0</v>
      </c>
      <c r="AC2543" s="31">
        <f t="shared" si="5755"/>
        <v>17815.5</v>
      </c>
      <c r="AD2543" s="31">
        <f t="shared" si="5756"/>
        <v>18056.599999999999</v>
      </c>
      <c r="AE2543" s="31">
        <f t="shared" si="5757"/>
        <v>18056.599999999999</v>
      </c>
      <c r="AF2543" s="31">
        <f t="shared" si="5780"/>
        <v>0</v>
      </c>
      <c r="AG2543" s="31">
        <f t="shared" si="5758"/>
        <v>17815.5</v>
      </c>
      <c r="AH2543" s="31">
        <f t="shared" si="5759"/>
        <v>18056.599999999999</v>
      </c>
      <c r="AI2543" s="31">
        <f t="shared" si="5760"/>
        <v>18056.599999999999</v>
      </c>
      <c r="AJ2543" s="31">
        <f t="shared" si="5781"/>
        <v>0</v>
      </c>
      <c r="AK2543" s="31">
        <f t="shared" si="5782"/>
        <v>0</v>
      </c>
      <c r="AL2543" s="31">
        <f t="shared" si="5783"/>
        <v>-75.700000000000003</v>
      </c>
      <c r="AM2543" s="31">
        <f t="shared" si="5784"/>
        <v>0</v>
      </c>
      <c r="AN2543" s="31">
        <f t="shared" si="5785"/>
        <v>0</v>
      </c>
      <c r="AO2543" s="31">
        <f t="shared" si="5786"/>
        <v>0</v>
      </c>
      <c r="AP2543" s="31">
        <f t="shared" si="5787"/>
        <v>0</v>
      </c>
      <c r="AQ2543" s="31">
        <f t="shared" si="5788"/>
        <v>0</v>
      </c>
      <c r="AR2543" s="31">
        <f t="shared" si="5789"/>
        <v>0</v>
      </c>
      <c r="AS2543" s="31">
        <f t="shared" si="5752"/>
        <v>17739.799999999999</v>
      </c>
      <c r="AT2543" s="31">
        <f t="shared" si="5753"/>
        <v>18056.599999999999</v>
      </c>
      <c r="AU2543" s="31">
        <f t="shared" si="5754"/>
        <v>18056.599999999999</v>
      </c>
      <c r="AV2543" s="31">
        <f t="shared" si="5790"/>
        <v>0</v>
      </c>
      <c r="AW2543" s="32">
        <v>0</v>
      </c>
      <c r="AX2543" s="32"/>
      <c r="AY2543" s="1" t="s">
        <v>152</v>
      </c>
      <c r="AZ2543" s="1"/>
      <c r="BA2543" s="1"/>
      <c r="BB2543" s="1"/>
      <c r="BC2543" s="1"/>
      <c r="BD2543" s="1"/>
      <c r="BE2543" s="1"/>
    </row>
    <row r="2544" ht="31.5">
      <c r="A2544" s="29" t="s">
        <v>1070</v>
      </c>
      <c r="B2544" s="29" t="s">
        <v>74</v>
      </c>
      <c r="C2544" s="29" t="s">
        <v>255</v>
      </c>
      <c r="D2544" s="29" t="s">
        <v>259</v>
      </c>
      <c r="E2544" s="36"/>
      <c r="F2544" s="30" t="s">
        <v>260</v>
      </c>
      <c r="G2544" s="31">
        <f>G2545+G2547+G2549</f>
        <v>17815.5</v>
      </c>
      <c r="H2544" s="31">
        <f>H2545+H2547+H2549</f>
        <v>18056.599999999999</v>
      </c>
      <c r="I2544" s="31">
        <f>I2545+I2547+I2549</f>
        <v>18056.599999999999</v>
      </c>
      <c r="J2544" s="31">
        <f>J2545+J2547+J2549</f>
        <v>0</v>
      </c>
      <c r="K2544" s="31">
        <f>K2545+K2547+K2549</f>
        <v>0</v>
      </c>
      <c r="L2544" s="31">
        <f>L2545+L2547+L2549</f>
        <v>0</v>
      </c>
      <c r="M2544" s="31">
        <f t="shared" si="5719"/>
        <v>17815.5</v>
      </c>
      <c r="N2544" s="31">
        <f t="shared" si="5720"/>
        <v>18056.599999999999</v>
      </c>
      <c r="O2544" s="31">
        <f t="shared" si="5721"/>
        <v>18056.599999999999</v>
      </c>
      <c r="P2544" s="31">
        <f>P2545+P2547+P2549</f>
        <v>0</v>
      </c>
      <c r="Q2544" s="31">
        <f>Q2545+Q2547+Q2549</f>
        <v>0</v>
      </c>
      <c r="R2544" s="31">
        <f>R2545+R2547+R2549</f>
        <v>0</v>
      </c>
      <c r="S2544" s="31">
        <f>S2545+S2547+S2549</f>
        <v>0</v>
      </c>
      <c r="T2544" s="31">
        <f>T2545+T2547+T2549</f>
        <v>0</v>
      </c>
      <c r="U2544" s="31">
        <f>U2545+U2547+U2549</f>
        <v>0</v>
      </c>
      <c r="V2544" s="31">
        <f>V2545+V2547+V2549</f>
        <v>0</v>
      </c>
      <c r="W2544" s="31">
        <f>W2545+W2547+W2549</f>
        <v>0</v>
      </c>
      <c r="X2544" s="31">
        <f>X2545+X2547+X2549</f>
        <v>0</v>
      </c>
      <c r="Y2544" s="31">
        <f>Y2545+Y2547+Y2549</f>
        <v>0</v>
      </c>
      <c r="Z2544" s="31">
        <f>Z2545+Z2547+Z2549</f>
        <v>0</v>
      </c>
      <c r="AA2544" s="31">
        <f>AA2545+AA2547+AA2549</f>
        <v>0</v>
      </c>
      <c r="AB2544" s="31">
        <f>AB2545+AB2547+AB2549</f>
        <v>0</v>
      </c>
      <c r="AC2544" s="31">
        <f t="shared" si="5755"/>
        <v>17815.5</v>
      </c>
      <c r="AD2544" s="31">
        <f t="shared" si="5756"/>
        <v>18056.599999999999</v>
      </c>
      <c r="AE2544" s="31">
        <f t="shared" si="5757"/>
        <v>18056.599999999999</v>
      </c>
      <c r="AF2544" s="31">
        <f>AF2545+AF2547+AF2549</f>
        <v>0</v>
      </c>
      <c r="AG2544" s="31">
        <f t="shared" si="5758"/>
        <v>17815.5</v>
      </c>
      <c r="AH2544" s="31">
        <f t="shared" si="5759"/>
        <v>18056.599999999999</v>
      </c>
      <c r="AI2544" s="31">
        <f t="shared" si="5760"/>
        <v>18056.599999999999</v>
      </c>
      <c r="AJ2544" s="31">
        <f>AJ2545+AJ2547+AJ2549</f>
        <v>0</v>
      </c>
      <c r="AK2544" s="31">
        <f>AK2545+AK2547+AK2549</f>
        <v>0</v>
      </c>
      <c r="AL2544" s="31">
        <f>AL2545+AL2547+AL2549</f>
        <v>-75.700000000000003</v>
      </c>
      <c r="AM2544" s="31">
        <f>AM2545+AM2547+AM2549</f>
        <v>0</v>
      </c>
      <c r="AN2544" s="31">
        <f>AN2545+AN2547+AN2549</f>
        <v>0</v>
      </c>
      <c r="AO2544" s="31">
        <f>AO2545+AO2547+AO2549</f>
        <v>0</v>
      </c>
      <c r="AP2544" s="31">
        <f>AP2545+AP2547+AP2549</f>
        <v>0</v>
      </c>
      <c r="AQ2544" s="31">
        <f>AQ2545+AQ2547+AQ2549</f>
        <v>0</v>
      </c>
      <c r="AR2544" s="31">
        <f>AR2545+AR2547+AR2549</f>
        <v>0</v>
      </c>
      <c r="AS2544" s="31">
        <f t="shared" si="5752"/>
        <v>17739.799999999999</v>
      </c>
      <c r="AT2544" s="31">
        <f t="shared" si="5753"/>
        <v>18056.599999999999</v>
      </c>
      <c r="AU2544" s="31">
        <f t="shared" si="5754"/>
        <v>18056.599999999999</v>
      </c>
      <c r="AV2544" s="31">
        <f>AV2545+AV2547+AV2549</f>
        <v>0</v>
      </c>
      <c r="AW2544" s="32"/>
      <c r="AX2544" s="32"/>
      <c r="AY2544" s="1"/>
      <c r="AZ2544" s="1"/>
      <c r="BA2544" s="1"/>
      <c r="BB2544" s="1"/>
      <c r="BC2544" s="1"/>
      <c r="BD2544" s="1"/>
      <c r="BE2544" s="1"/>
    </row>
    <row r="2545" ht="47.25">
      <c r="A2545" s="29" t="s">
        <v>1070</v>
      </c>
      <c r="B2545" s="29" t="s">
        <v>74</v>
      </c>
      <c r="C2545" s="29" t="s">
        <v>255</v>
      </c>
      <c r="D2545" s="29" t="s">
        <v>261</v>
      </c>
      <c r="E2545" s="36"/>
      <c r="F2545" s="30" t="s">
        <v>54</v>
      </c>
      <c r="G2545" s="31">
        <f>G2546</f>
        <v>12010</v>
      </c>
      <c r="H2545" s="31">
        <f>H2546</f>
        <v>12326.799999999999</v>
      </c>
      <c r="I2545" s="31">
        <f>I2546</f>
        <v>12326.799999999999</v>
      </c>
      <c r="J2545" s="31">
        <f>J2546</f>
        <v>0</v>
      </c>
      <c r="K2545" s="31">
        <f>K2546</f>
        <v>0</v>
      </c>
      <c r="L2545" s="31">
        <f>L2546</f>
        <v>0</v>
      </c>
      <c r="M2545" s="31">
        <f t="shared" si="5719"/>
        <v>12010</v>
      </c>
      <c r="N2545" s="31">
        <f t="shared" si="5720"/>
        <v>12326.799999999999</v>
      </c>
      <c r="O2545" s="31">
        <f t="shared" si="5721"/>
        <v>12326.799999999999</v>
      </c>
      <c r="P2545" s="31">
        <f>P2546</f>
        <v>0</v>
      </c>
      <c r="Q2545" s="31">
        <f>Q2546</f>
        <v>0</v>
      </c>
      <c r="R2545" s="31">
        <f>R2546</f>
        <v>0</v>
      </c>
      <c r="S2545" s="31">
        <f>S2546</f>
        <v>0</v>
      </c>
      <c r="T2545" s="31">
        <f>T2546</f>
        <v>0</v>
      </c>
      <c r="U2545" s="31">
        <f>U2546</f>
        <v>0</v>
      </c>
      <c r="V2545" s="31">
        <f>V2546</f>
        <v>0</v>
      </c>
      <c r="W2545" s="31">
        <f>W2546</f>
        <v>0</v>
      </c>
      <c r="X2545" s="31">
        <f>X2546</f>
        <v>0</v>
      </c>
      <c r="Y2545" s="31">
        <f>Y2546</f>
        <v>0</v>
      </c>
      <c r="Z2545" s="31">
        <f>Z2546</f>
        <v>0</v>
      </c>
      <c r="AA2545" s="31">
        <f>AA2546</f>
        <v>0</v>
      </c>
      <c r="AB2545" s="31">
        <f>AB2546</f>
        <v>0</v>
      </c>
      <c r="AC2545" s="31">
        <f t="shared" si="5755"/>
        <v>12010</v>
      </c>
      <c r="AD2545" s="31">
        <f t="shared" si="5756"/>
        <v>12326.799999999999</v>
      </c>
      <c r="AE2545" s="31">
        <f t="shared" si="5757"/>
        <v>12326.799999999999</v>
      </c>
      <c r="AF2545" s="31">
        <f>AF2546</f>
        <v>0</v>
      </c>
      <c r="AG2545" s="31">
        <f t="shared" si="5758"/>
        <v>12010</v>
      </c>
      <c r="AH2545" s="31">
        <f t="shared" si="5759"/>
        <v>12326.799999999999</v>
      </c>
      <c r="AI2545" s="31">
        <f t="shared" si="5760"/>
        <v>12326.799999999999</v>
      </c>
      <c r="AJ2545" s="31">
        <f>AJ2546</f>
        <v>0</v>
      </c>
      <c r="AK2545" s="31">
        <f>AK2546</f>
        <v>0</v>
      </c>
      <c r="AL2545" s="31">
        <f>AL2546</f>
        <v>0</v>
      </c>
      <c r="AM2545" s="31">
        <f>AM2546</f>
        <v>0</v>
      </c>
      <c r="AN2545" s="31">
        <f>AN2546</f>
        <v>0</v>
      </c>
      <c r="AO2545" s="31">
        <f>AO2546</f>
        <v>0</v>
      </c>
      <c r="AP2545" s="31">
        <f>AP2546</f>
        <v>0</v>
      </c>
      <c r="AQ2545" s="31">
        <f>AQ2546</f>
        <v>0</v>
      </c>
      <c r="AR2545" s="31">
        <f>AR2546</f>
        <v>0</v>
      </c>
      <c r="AS2545" s="31">
        <f t="shared" si="5752"/>
        <v>12010</v>
      </c>
      <c r="AT2545" s="31">
        <f t="shared" si="5753"/>
        <v>12326.799999999999</v>
      </c>
      <c r="AU2545" s="31">
        <f t="shared" si="5754"/>
        <v>12326.799999999999</v>
      </c>
      <c r="AV2545" s="31">
        <f>AV2546</f>
        <v>0</v>
      </c>
      <c r="AW2545" s="32"/>
      <c r="AX2545" s="32"/>
      <c r="AY2545" s="1"/>
      <c r="AZ2545" s="1"/>
      <c r="BA2545" s="1"/>
      <c r="BB2545" s="1"/>
      <c r="BC2545" s="1"/>
      <c r="BD2545" s="1"/>
      <c r="BE2545" s="1"/>
    </row>
    <row r="2546" ht="31.5">
      <c r="A2546" s="29" t="s">
        <v>1070</v>
      </c>
      <c r="B2546" s="29" t="s">
        <v>74</v>
      </c>
      <c r="C2546" s="29" t="s">
        <v>255</v>
      </c>
      <c r="D2546" s="29" t="s">
        <v>261</v>
      </c>
      <c r="E2546" s="29" t="s">
        <v>129</v>
      </c>
      <c r="F2546" s="30" t="s">
        <v>130</v>
      </c>
      <c r="G2546" s="31">
        <v>12010</v>
      </c>
      <c r="H2546" s="31">
        <v>12326.799999999999</v>
      </c>
      <c r="I2546" s="31">
        <v>12326.799999999999</v>
      </c>
      <c r="J2546" s="31"/>
      <c r="K2546" s="31"/>
      <c r="L2546" s="31"/>
      <c r="M2546" s="31">
        <f t="shared" si="5719"/>
        <v>12010</v>
      </c>
      <c r="N2546" s="31">
        <f t="shared" si="5720"/>
        <v>12326.799999999999</v>
      </c>
      <c r="O2546" s="31">
        <f t="shared" si="5721"/>
        <v>12326.799999999999</v>
      </c>
      <c r="P2546" s="31"/>
      <c r="Q2546" s="31"/>
      <c r="R2546" s="31"/>
      <c r="S2546" s="31"/>
      <c r="T2546" s="31"/>
      <c r="U2546" s="31"/>
      <c r="V2546" s="31"/>
      <c r="W2546" s="31"/>
      <c r="X2546" s="31"/>
      <c r="Y2546" s="31"/>
      <c r="Z2546" s="31"/>
      <c r="AA2546" s="31"/>
      <c r="AB2546" s="31"/>
      <c r="AC2546" s="31">
        <f t="shared" si="5755"/>
        <v>12010</v>
      </c>
      <c r="AD2546" s="31">
        <f t="shared" si="5756"/>
        <v>12326.799999999999</v>
      </c>
      <c r="AE2546" s="31">
        <f t="shared" si="5757"/>
        <v>12326.799999999999</v>
      </c>
      <c r="AF2546" s="31"/>
      <c r="AG2546" s="31">
        <f t="shared" si="5758"/>
        <v>12010</v>
      </c>
      <c r="AH2546" s="31">
        <f t="shared" si="5759"/>
        <v>12326.799999999999</v>
      </c>
      <c r="AI2546" s="31">
        <f t="shared" si="5760"/>
        <v>12326.799999999999</v>
      </c>
      <c r="AJ2546" s="31"/>
      <c r="AK2546" s="31"/>
      <c r="AL2546" s="31"/>
      <c r="AM2546" s="31"/>
      <c r="AN2546" s="31"/>
      <c r="AO2546" s="31"/>
      <c r="AP2546" s="31"/>
      <c r="AQ2546" s="31"/>
      <c r="AR2546" s="31"/>
      <c r="AS2546" s="31">
        <f t="shared" si="5752"/>
        <v>12010</v>
      </c>
      <c r="AT2546" s="31">
        <f t="shared" si="5753"/>
        <v>12326.799999999999</v>
      </c>
      <c r="AU2546" s="31">
        <f t="shared" si="5754"/>
        <v>12326.799999999999</v>
      </c>
      <c r="AV2546" s="31"/>
      <c r="AW2546" s="32"/>
      <c r="AX2546" s="32"/>
      <c r="AY2546" s="1"/>
      <c r="AZ2546" s="1"/>
      <c r="BA2546" s="1"/>
      <c r="BB2546" s="1"/>
      <c r="BC2546" s="1"/>
      <c r="BD2546" s="1"/>
      <c r="BE2546" s="1"/>
    </row>
    <row r="2547" hidden="1">
      <c r="A2547" s="29" t="s">
        <v>1070</v>
      </c>
      <c r="B2547" s="29" t="s">
        <v>74</v>
      </c>
      <c r="C2547" s="29" t="s">
        <v>255</v>
      </c>
      <c r="D2547" s="29" t="s">
        <v>262</v>
      </c>
      <c r="E2547" s="36"/>
      <c r="F2547" s="30" t="s">
        <v>218</v>
      </c>
      <c r="G2547" s="31">
        <f>G2548</f>
        <v>75.700000000000003</v>
      </c>
      <c r="H2547" s="31">
        <f>H2548</f>
        <v>0</v>
      </c>
      <c r="I2547" s="31">
        <f>I2548</f>
        <v>0</v>
      </c>
      <c r="J2547" s="31">
        <f>J2548</f>
        <v>0</v>
      </c>
      <c r="K2547" s="31">
        <f>K2548</f>
        <v>0</v>
      </c>
      <c r="L2547" s="31">
        <f>L2548</f>
        <v>0</v>
      </c>
      <c r="M2547" s="31">
        <f t="shared" si="5719"/>
        <v>75.700000000000003</v>
      </c>
      <c r="N2547" s="31">
        <f t="shared" si="5720"/>
        <v>0</v>
      </c>
      <c r="O2547" s="31">
        <f t="shared" si="5721"/>
        <v>0</v>
      </c>
      <c r="P2547" s="31">
        <f>P2548</f>
        <v>0</v>
      </c>
      <c r="Q2547" s="31">
        <f>Q2548</f>
        <v>0</v>
      </c>
      <c r="R2547" s="31">
        <f>R2548</f>
        <v>0</v>
      </c>
      <c r="S2547" s="31">
        <f>S2548</f>
        <v>0</v>
      </c>
      <c r="T2547" s="31">
        <f>T2548</f>
        <v>0</v>
      </c>
      <c r="U2547" s="31">
        <f>U2548</f>
        <v>0</v>
      </c>
      <c r="V2547" s="31">
        <f>V2548</f>
        <v>0</v>
      </c>
      <c r="W2547" s="31">
        <f>W2548</f>
        <v>0</v>
      </c>
      <c r="X2547" s="31">
        <f>X2548</f>
        <v>0</v>
      </c>
      <c r="Y2547" s="31">
        <f>Y2548</f>
        <v>0</v>
      </c>
      <c r="Z2547" s="31">
        <f>Z2548</f>
        <v>0</v>
      </c>
      <c r="AA2547" s="31">
        <f>AA2548</f>
        <v>0</v>
      </c>
      <c r="AB2547" s="31">
        <f>AB2548</f>
        <v>0</v>
      </c>
      <c r="AC2547" s="31">
        <f t="shared" si="5755"/>
        <v>75.700000000000003</v>
      </c>
      <c r="AD2547" s="31">
        <f t="shared" si="5756"/>
        <v>0</v>
      </c>
      <c r="AE2547" s="31">
        <f t="shared" si="5757"/>
        <v>0</v>
      </c>
      <c r="AF2547" s="31">
        <f>AF2548</f>
        <v>0</v>
      </c>
      <c r="AG2547" s="31">
        <f t="shared" si="5758"/>
        <v>75.700000000000003</v>
      </c>
      <c r="AH2547" s="31">
        <f t="shared" si="5759"/>
        <v>0</v>
      </c>
      <c r="AI2547" s="31">
        <f t="shared" si="5760"/>
        <v>0</v>
      </c>
      <c r="AJ2547" s="31">
        <f>AJ2548</f>
        <v>0</v>
      </c>
      <c r="AK2547" s="31">
        <f>AK2548</f>
        <v>0</v>
      </c>
      <c r="AL2547" s="31">
        <f>AL2548</f>
        <v>-75.700000000000003</v>
      </c>
      <c r="AM2547" s="31">
        <f>AM2548</f>
        <v>0</v>
      </c>
      <c r="AN2547" s="31">
        <f>AN2548</f>
        <v>0</v>
      </c>
      <c r="AO2547" s="31">
        <f>AO2548</f>
        <v>0</v>
      </c>
      <c r="AP2547" s="31">
        <f>AP2548</f>
        <v>0</v>
      </c>
      <c r="AQ2547" s="31">
        <f>AQ2548</f>
        <v>0</v>
      </c>
      <c r="AR2547" s="31">
        <f>AR2548</f>
        <v>0</v>
      </c>
      <c r="AS2547" s="31">
        <f t="shared" si="5752"/>
        <v>0</v>
      </c>
      <c r="AT2547" s="31">
        <f t="shared" si="5753"/>
        <v>0</v>
      </c>
      <c r="AU2547" s="31">
        <f t="shared" si="5754"/>
        <v>0</v>
      </c>
      <c r="AV2547" s="31">
        <f>AV2548</f>
        <v>0</v>
      </c>
      <c r="AW2547" s="32">
        <v>0</v>
      </c>
      <c r="AX2547" s="32"/>
      <c r="AY2547" s="1"/>
      <c r="AZ2547" s="1"/>
      <c r="BA2547" s="1"/>
      <c r="BB2547" s="1"/>
      <c r="BC2547" s="1"/>
      <c r="BD2547" s="1"/>
      <c r="BE2547" s="1"/>
    </row>
    <row r="2548" ht="31.5" hidden="1">
      <c r="A2548" s="29" t="s">
        <v>1070</v>
      </c>
      <c r="B2548" s="29" t="s">
        <v>74</v>
      </c>
      <c r="C2548" s="29" t="s">
        <v>255</v>
      </c>
      <c r="D2548" s="29" t="s">
        <v>262</v>
      </c>
      <c r="E2548" s="29" t="s">
        <v>129</v>
      </c>
      <c r="F2548" s="30" t="s">
        <v>130</v>
      </c>
      <c r="G2548" s="31">
        <v>75.700000000000003</v>
      </c>
      <c r="H2548" s="31"/>
      <c r="I2548" s="31"/>
      <c r="J2548" s="31"/>
      <c r="K2548" s="31"/>
      <c r="L2548" s="31"/>
      <c r="M2548" s="31">
        <f t="shared" si="5719"/>
        <v>75.700000000000003</v>
      </c>
      <c r="N2548" s="31">
        <f t="shared" si="5720"/>
        <v>0</v>
      </c>
      <c r="O2548" s="31">
        <f t="shared" si="5721"/>
        <v>0</v>
      </c>
      <c r="P2548" s="31"/>
      <c r="Q2548" s="31"/>
      <c r="R2548" s="31"/>
      <c r="S2548" s="31"/>
      <c r="T2548" s="31"/>
      <c r="U2548" s="31"/>
      <c r="V2548" s="31"/>
      <c r="W2548" s="31"/>
      <c r="X2548" s="31"/>
      <c r="Y2548" s="31"/>
      <c r="Z2548" s="31"/>
      <c r="AA2548" s="31"/>
      <c r="AB2548" s="31"/>
      <c r="AC2548" s="31">
        <f t="shared" si="5755"/>
        <v>75.700000000000003</v>
      </c>
      <c r="AD2548" s="31">
        <f t="shared" si="5756"/>
        <v>0</v>
      </c>
      <c r="AE2548" s="31">
        <f t="shared" si="5757"/>
        <v>0</v>
      </c>
      <c r="AF2548" s="31"/>
      <c r="AG2548" s="31">
        <f t="shared" si="5758"/>
        <v>75.700000000000003</v>
      </c>
      <c r="AH2548" s="31">
        <f t="shared" si="5759"/>
        <v>0</v>
      </c>
      <c r="AI2548" s="31">
        <f t="shared" si="5760"/>
        <v>0</v>
      </c>
      <c r="AJ2548" s="31"/>
      <c r="AK2548" s="31"/>
      <c r="AL2548" s="31">
        <v>-75.700000000000003</v>
      </c>
      <c r="AM2548" s="31"/>
      <c r="AN2548" s="31"/>
      <c r="AO2548" s="31"/>
      <c r="AP2548" s="31"/>
      <c r="AQ2548" s="31"/>
      <c r="AR2548" s="31"/>
      <c r="AS2548" s="31">
        <f t="shared" si="5752"/>
        <v>0</v>
      </c>
      <c r="AT2548" s="31">
        <f t="shared" si="5753"/>
        <v>0</v>
      </c>
      <c r="AU2548" s="31">
        <f t="shared" si="5754"/>
        <v>0</v>
      </c>
      <c r="AV2548" s="31"/>
      <c r="AW2548" s="32">
        <v>0</v>
      </c>
      <c r="AX2548" s="32"/>
      <c r="AY2548" s="1"/>
      <c r="AZ2548" s="1"/>
      <c r="BA2548" s="1"/>
      <c r="BB2548" s="1"/>
      <c r="BC2548" s="1"/>
      <c r="BD2548" s="1"/>
      <c r="BE2548" s="1"/>
    </row>
    <row r="2549">
      <c r="A2549" s="29" t="s">
        <v>1070</v>
      </c>
      <c r="B2549" s="29" t="s">
        <v>74</v>
      </c>
      <c r="C2549" s="29" t="s">
        <v>255</v>
      </c>
      <c r="D2549" s="29" t="s">
        <v>263</v>
      </c>
      <c r="E2549" s="29"/>
      <c r="F2549" s="30" t="s">
        <v>264</v>
      </c>
      <c r="G2549" s="31">
        <f>G2550</f>
        <v>5729.8000000000002</v>
      </c>
      <c r="H2549" s="31">
        <f>H2550</f>
        <v>5729.8000000000002</v>
      </c>
      <c r="I2549" s="31">
        <f>I2550</f>
        <v>5729.8000000000002</v>
      </c>
      <c r="J2549" s="31">
        <f>J2550</f>
        <v>0</v>
      </c>
      <c r="K2549" s="31">
        <f>K2550</f>
        <v>0</v>
      </c>
      <c r="L2549" s="31">
        <f>L2550</f>
        <v>0</v>
      </c>
      <c r="M2549" s="31">
        <f t="shared" si="5719"/>
        <v>5729.8000000000002</v>
      </c>
      <c r="N2549" s="31">
        <f t="shared" si="5720"/>
        <v>5729.8000000000002</v>
      </c>
      <c r="O2549" s="31">
        <f t="shared" si="5721"/>
        <v>5729.8000000000002</v>
      </c>
      <c r="P2549" s="31">
        <f>P2550</f>
        <v>0</v>
      </c>
      <c r="Q2549" s="31">
        <f>Q2550</f>
        <v>0</v>
      </c>
      <c r="R2549" s="31">
        <f>R2550</f>
        <v>0</v>
      </c>
      <c r="S2549" s="31">
        <f>S2550</f>
        <v>0</v>
      </c>
      <c r="T2549" s="31">
        <f>T2550</f>
        <v>0</v>
      </c>
      <c r="U2549" s="31">
        <f>U2550</f>
        <v>0</v>
      </c>
      <c r="V2549" s="31">
        <f>V2550</f>
        <v>0</v>
      </c>
      <c r="W2549" s="31">
        <f>W2550</f>
        <v>0</v>
      </c>
      <c r="X2549" s="31">
        <f>X2550</f>
        <v>0</v>
      </c>
      <c r="Y2549" s="31">
        <f>Y2550</f>
        <v>0</v>
      </c>
      <c r="Z2549" s="31">
        <f>Z2550</f>
        <v>0</v>
      </c>
      <c r="AA2549" s="31">
        <f>AA2550</f>
        <v>0</v>
      </c>
      <c r="AB2549" s="31">
        <f>AB2550</f>
        <v>0</v>
      </c>
      <c r="AC2549" s="31">
        <f t="shared" si="5755"/>
        <v>5729.8000000000002</v>
      </c>
      <c r="AD2549" s="31">
        <f t="shared" si="5756"/>
        <v>5729.8000000000002</v>
      </c>
      <c r="AE2549" s="31">
        <f t="shared" si="5757"/>
        <v>5729.8000000000002</v>
      </c>
      <c r="AF2549" s="31">
        <f>AF2550</f>
        <v>0</v>
      </c>
      <c r="AG2549" s="31">
        <f t="shared" si="5758"/>
        <v>5729.8000000000002</v>
      </c>
      <c r="AH2549" s="31">
        <f t="shared" si="5759"/>
        <v>5729.8000000000002</v>
      </c>
      <c r="AI2549" s="31">
        <f t="shared" si="5760"/>
        <v>5729.8000000000002</v>
      </c>
      <c r="AJ2549" s="31">
        <f>AJ2550</f>
        <v>0</v>
      </c>
      <c r="AK2549" s="31">
        <f>AK2550</f>
        <v>0</v>
      </c>
      <c r="AL2549" s="31">
        <f>AL2550</f>
        <v>0</v>
      </c>
      <c r="AM2549" s="31">
        <f>AM2550</f>
        <v>0</v>
      </c>
      <c r="AN2549" s="31">
        <f>AN2550</f>
        <v>0</v>
      </c>
      <c r="AO2549" s="31">
        <f>AO2550</f>
        <v>0</v>
      </c>
      <c r="AP2549" s="31">
        <f>AP2550</f>
        <v>0</v>
      </c>
      <c r="AQ2549" s="31">
        <f>AQ2550</f>
        <v>0</v>
      </c>
      <c r="AR2549" s="31">
        <f>AR2550</f>
        <v>0</v>
      </c>
      <c r="AS2549" s="31">
        <f t="shared" si="5752"/>
        <v>5729.8000000000002</v>
      </c>
      <c r="AT2549" s="31">
        <f t="shared" si="5753"/>
        <v>5729.8000000000002</v>
      </c>
      <c r="AU2549" s="31">
        <f t="shared" si="5754"/>
        <v>5729.8000000000002</v>
      </c>
      <c r="AV2549" s="31">
        <f>AV2550</f>
        <v>0</v>
      </c>
      <c r="AW2549" s="32"/>
      <c r="AX2549" s="32"/>
      <c r="AY2549" s="1"/>
      <c r="AZ2549" s="1"/>
      <c r="BA2549" s="1"/>
      <c r="BB2549" s="1"/>
      <c r="BC2549" s="1"/>
      <c r="BD2549" s="1"/>
      <c r="BE2549" s="1"/>
    </row>
    <row r="2550" ht="31.5">
      <c r="A2550" s="29" t="s">
        <v>1070</v>
      </c>
      <c r="B2550" s="29" t="s">
        <v>74</v>
      </c>
      <c r="C2550" s="29" t="s">
        <v>255</v>
      </c>
      <c r="D2550" s="29" t="s">
        <v>263</v>
      </c>
      <c r="E2550" s="29" t="s">
        <v>129</v>
      </c>
      <c r="F2550" s="30" t="s">
        <v>130</v>
      </c>
      <c r="G2550" s="31">
        <v>5729.8000000000002</v>
      </c>
      <c r="H2550" s="31">
        <v>5729.8000000000002</v>
      </c>
      <c r="I2550" s="31">
        <v>5729.8000000000002</v>
      </c>
      <c r="J2550" s="31"/>
      <c r="K2550" s="31"/>
      <c r="L2550" s="31"/>
      <c r="M2550" s="31">
        <f t="shared" si="5719"/>
        <v>5729.8000000000002</v>
      </c>
      <c r="N2550" s="31">
        <f t="shared" si="5720"/>
        <v>5729.8000000000002</v>
      </c>
      <c r="O2550" s="31">
        <f t="shared" si="5721"/>
        <v>5729.8000000000002</v>
      </c>
      <c r="P2550" s="31"/>
      <c r="Q2550" s="31"/>
      <c r="R2550" s="31"/>
      <c r="S2550" s="31"/>
      <c r="T2550" s="31"/>
      <c r="U2550" s="31"/>
      <c r="V2550" s="31"/>
      <c r="W2550" s="31"/>
      <c r="X2550" s="31"/>
      <c r="Y2550" s="31"/>
      <c r="Z2550" s="31"/>
      <c r="AA2550" s="31"/>
      <c r="AB2550" s="31"/>
      <c r="AC2550" s="31">
        <f t="shared" si="5755"/>
        <v>5729.8000000000002</v>
      </c>
      <c r="AD2550" s="31">
        <f t="shared" si="5756"/>
        <v>5729.8000000000002</v>
      </c>
      <c r="AE2550" s="31">
        <f t="shared" si="5757"/>
        <v>5729.8000000000002</v>
      </c>
      <c r="AF2550" s="31"/>
      <c r="AG2550" s="31">
        <f t="shared" si="5758"/>
        <v>5729.8000000000002</v>
      </c>
      <c r="AH2550" s="31">
        <f t="shared" si="5759"/>
        <v>5729.8000000000002</v>
      </c>
      <c r="AI2550" s="31">
        <f t="shared" si="5760"/>
        <v>5729.8000000000002</v>
      </c>
      <c r="AJ2550" s="31"/>
      <c r="AK2550" s="31"/>
      <c r="AL2550" s="31"/>
      <c r="AM2550" s="31"/>
      <c r="AN2550" s="31"/>
      <c r="AO2550" s="31"/>
      <c r="AP2550" s="31"/>
      <c r="AQ2550" s="31"/>
      <c r="AR2550" s="31"/>
      <c r="AS2550" s="31">
        <f t="shared" si="5752"/>
        <v>5729.8000000000002</v>
      </c>
      <c r="AT2550" s="31">
        <f t="shared" si="5753"/>
        <v>5729.8000000000002</v>
      </c>
      <c r="AU2550" s="31">
        <f t="shared" si="5754"/>
        <v>5729.8000000000002</v>
      </c>
      <c r="AV2550" s="31"/>
      <c r="AW2550" s="32"/>
      <c r="AX2550" s="32"/>
      <c r="AY2550" s="1"/>
      <c r="AZ2550" s="1"/>
      <c r="BA2550" s="1"/>
      <c r="BB2550" s="1"/>
      <c r="BC2550" s="1"/>
      <c r="BD2550" s="1"/>
      <c r="BE2550" s="1"/>
    </row>
    <row r="2551">
      <c r="A2551" s="20" t="s">
        <v>1070</v>
      </c>
      <c r="B2551" s="20" t="s">
        <v>295</v>
      </c>
      <c r="C2551" s="20"/>
      <c r="D2551" s="20"/>
      <c r="E2551" s="20"/>
      <c r="F2551" s="21" t="s">
        <v>296</v>
      </c>
      <c r="G2551" s="22">
        <f t="shared" ref="G2551:G2556" si="5791">G2552</f>
        <v>200</v>
      </c>
      <c r="H2551" s="22">
        <f t="shared" ref="H2551:H2556" si="5792">H2552</f>
        <v>200</v>
      </c>
      <c r="I2551" s="22">
        <f t="shared" ref="I2551:I2556" si="5793">I2552</f>
        <v>200</v>
      </c>
      <c r="J2551" s="22">
        <f t="shared" ref="J2551:J2556" si="5794">J2552</f>
        <v>0</v>
      </c>
      <c r="K2551" s="22">
        <f t="shared" ref="K2551:K2556" si="5795">K2552</f>
        <v>0</v>
      </c>
      <c r="L2551" s="22">
        <f t="shared" ref="L2551:L2556" si="5796">L2552</f>
        <v>0</v>
      </c>
      <c r="M2551" s="22">
        <f t="shared" si="5719"/>
        <v>200</v>
      </c>
      <c r="N2551" s="22">
        <f t="shared" si="5720"/>
        <v>200</v>
      </c>
      <c r="O2551" s="22">
        <f t="shared" si="5721"/>
        <v>200</v>
      </c>
      <c r="P2551" s="22">
        <f t="shared" ref="P2551:P2556" si="5797">P2552</f>
        <v>0</v>
      </c>
      <c r="Q2551" s="22">
        <f t="shared" ref="Q2551:Q2556" si="5798">Q2552</f>
        <v>0</v>
      </c>
      <c r="R2551" s="22">
        <f t="shared" ref="R2551:R2556" si="5799">R2552</f>
        <v>0</v>
      </c>
      <c r="S2551" s="22">
        <f t="shared" ref="S2551:S2556" si="5800">S2552</f>
        <v>0</v>
      </c>
      <c r="T2551" s="22">
        <f t="shared" ref="T2551:T2556" si="5801">T2552</f>
        <v>0</v>
      </c>
      <c r="U2551" s="22">
        <f t="shared" ref="U2551:U2556" si="5802">U2552</f>
        <v>0</v>
      </c>
      <c r="V2551" s="22">
        <f t="shared" ref="V2551:V2556" si="5803">V2552</f>
        <v>0</v>
      </c>
      <c r="W2551" s="22">
        <f t="shared" ref="W2551:W2556" si="5804">W2552</f>
        <v>0</v>
      </c>
      <c r="X2551" s="22">
        <f t="shared" ref="X2551:X2556" si="5805">X2552</f>
        <v>0</v>
      </c>
      <c r="Y2551" s="22">
        <f t="shared" ref="Y2551:Y2556" si="5806">Y2552</f>
        <v>0</v>
      </c>
      <c r="Z2551" s="22">
        <f t="shared" ref="Z2551:Z2556" si="5807">Z2552</f>
        <v>0</v>
      </c>
      <c r="AA2551" s="22">
        <f t="shared" ref="AA2551:AA2556" si="5808">AA2552</f>
        <v>0</v>
      </c>
      <c r="AB2551" s="22">
        <f t="shared" ref="AB2551:AB2556" si="5809">AB2552</f>
        <v>0</v>
      </c>
      <c r="AC2551" s="22">
        <f t="shared" si="5755"/>
        <v>200</v>
      </c>
      <c r="AD2551" s="22">
        <f t="shared" si="5756"/>
        <v>200</v>
      </c>
      <c r="AE2551" s="22">
        <f t="shared" si="5757"/>
        <v>200</v>
      </c>
      <c r="AF2551" s="22">
        <f t="shared" ref="AF2551:AF2556" si="5810">AF2552</f>
        <v>0</v>
      </c>
      <c r="AG2551" s="22">
        <f t="shared" si="5758"/>
        <v>200</v>
      </c>
      <c r="AH2551" s="22">
        <f t="shared" si="5759"/>
        <v>200</v>
      </c>
      <c r="AI2551" s="22">
        <f t="shared" si="5760"/>
        <v>200</v>
      </c>
      <c r="AJ2551" s="22">
        <f t="shared" ref="AJ2551:AJ2556" si="5811">AJ2552</f>
        <v>0</v>
      </c>
      <c r="AK2551" s="22">
        <f t="shared" ref="AK2551:AK2556" si="5812">AK2552</f>
        <v>0</v>
      </c>
      <c r="AL2551" s="22">
        <f t="shared" ref="AL2551:AL2556" si="5813">AL2552</f>
        <v>0</v>
      </c>
      <c r="AM2551" s="22">
        <f t="shared" ref="AM2551:AM2556" si="5814">AM2552</f>
        <v>0</v>
      </c>
      <c r="AN2551" s="22">
        <f t="shared" ref="AN2551:AN2556" si="5815">AN2552</f>
        <v>0</v>
      </c>
      <c r="AO2551" s="22">
        <f t="shared" ref="AO2551:AO2556" si="5816">AO2552</f>
        <v>0</v>
      </c>
      <c r="AP2551" s="22">
        <f t="shared" ref="AP2551:AP2556" si="5817">AP2552</f>
        <v>0</v>
      </c>
      <c r="AQ2551" s="22">
        <f t="shared" ref="AQ2551:AQ2556" si="5818">AQ2552</f>
        <v>0</v>
      </c>
      <c r="AR2551" s="22">
        <f t="shared" ref="AR2551:AR2556" si="5819">AR2552</f>
        <v>0</v>
      </c>
      <c r="AS2551" s="22">
        <f t="shared" si="5752"/>
        <v>200</v>
      </c>
      <c r="AT2551" s="22">
        <f t="shared" si="5753"/>
        <v>200</v>
      </c>
      <c r="AU2551" s="22">
        <f t="shared" si="5754"/>
        <v>200</v>
      </c>
      <c r="AV2551" s="22">
        <f t="shared" ref="AV2551:AV2556" si="5820">AV2552</f>
        <v>0</v>
      </c>
      <c r="AW2551" s="32"/>
      <c r="AX2551" s="32"/>
      <c r="AY2551" s="1"/>
      <c r="AZ2551" s="1"/>
      <c r="BA2551" s="1"/>
      <c r="BB2551" s="1"/>
      <c r="BC2551" s="1"/>
      <c r="BD2551" s="1"/>
      <c r="BE2551" s="1"/>
    </row>
    <row r="2552">
      <c r="A2552" s="25" t="s">
        <v>1070</v>
      </c>
      <c r="B2552" s="25" t="s">
        <v>295</v>
      </c>
      <c r="C2552" s="25" t="s">
        <v>63</v>
      </c>
      <c r="D2552" s="25"/>
      <c r="E2552" s="25"/>
      <c r="F2552" s="26" t="s">
        <v>297</v>
      </c>
      <c r="G2552" s="27">
        <f t="shared" si="5791"/>
        <v>200</v>
      </c>
      <c r="H2552" s="27">
        <f t="shared" si="5792"/>
        <v>200</v>
      </c>
      <c r="I2552" s="27">
        <f t="shared" si="5793"/>
        <v>200</v>
      </c>
      <c r="J2552" s="27">
        <f t="shared" si="5794"/>
        <v>0</v>
      </c>
      <c r="K2552" s="27">
        <f t="shared" si="5795"/>
        <v>0</v>
      </c>
      <c r="L2552" s="27">
        <f t="shared" si="5796"/>
        <v>0</v>
      </c>
      <c r="M2552" s="27">
        <f t="shared" si="5719"/>
        <v>200</v>
      </c>
      <c r="N2552" s="27">
        <f t="shared" si="5720"/>
        <v>200</v>
      </c>
      <c r="O2552" s="27">
        <f t="shared" si="5721"/>
        <v>200</v>
      </c>
      <c r="P2552" s="27">
        <f t="shared" si="5797"/>
        <v>0</v>
      </c>
      <c r="Q2552" s="27">
        <f t="shared" si="5798"/>
        <v>0</v>
      </c>
      <c r="R2552" s="27">
        <f t="shared" si="5799"/>
        <v>0</v>
      </c>
      <c r="S2552" s="27">
        <f t="shared" si="5800"/>
        <v>0</v>
      </c>
      <c r="T2552" s="27">
        <f t="shared" si="5801"/>
        <v>0</v>
      </c>
      <c r="U2552" s="27">
        <f t="shared" si="5802"/>
        <v>0</v>
      </c>
      <c r="V2552" s="27">
        <f t="shared" si="5803"/>
        <v>0</v>
      </c>
      <c r="W2552" s="27">
        <f t="shared" si="5804"/>
        <v>0</v>
      </c>
      <c r="X2552" s="27">
        <f t="shared" si="5805"/>
        <v>0</v>
      </c>
      <c r="Y2552" s="27">
        <f t="shared" si="5806"/>
        <v>0</v>
      </c>
      <c r="Z2552" s="27">
        <f t="shared" si="5807"/>
        <v>0</v>
      </c>
      <c r="AA2552" s="27">
        <f t="shared" si="5808"/>
        <v>0</v>
      </c>
      <c r="AB2552" s="27">
        <f t="shared" si="5809"/>
        <v>0</v>
      </c>
      <c r="AC2552" s="27">
        <f t="shared" si="5755"/>
        <v>200</v>
      </c>
      <c r="AD2552" s="27">
        <f t="shared" si="5756"/>
        <v>200</v>
      </c>
      <c r="AE2552" s="27">
        <f t="shared" si="5757"/>
        <v>200</v>
      </c>
      <c r="AF2552" s="27">
        <f t="shared" si="5810"/>
        <v>0</v>
      </c>
      <c r="AG2552" s="27">
        <f t="shared" si="5758"/>
        <v>200</v>
      </c>
      <c r="AH2552" s="27">
        <f t="shared" si="5759"/>
        <v>200</v>
      </c>
      <c r="AI2552" s="27">
        <f t="shared" si="5760"/>
        <v>200</v>
      </c>
      <c r="AJ2552" s="27">
        <f t="shared" si="5811"/>
        <v>0</v>
      </c>
      <c r="AK2552" s="27">
        <f t="shared" si="5812"/>
        <v>0</v>
      </c>
      <c r="AL2552" s="27">
        <f t="shared" si="5813"/>
        <v>0</v>
      </c>
      <c r="AM2552" s="27">
        <f t="shared" si="5814"/>
        <v>0</v>
      </c>
      <c r="AN2552" s="27">
        <f t="shared" si="5815"/>
        <v>0</v>
      </c>
      <c r="AO2552" s="27">
        <f t="shared" si="5816"/>
        <v>0</v>
      </c>
      <c r="AP2552" s="27">
        <f t="shared" si="5817"/>
        <v>0</v>
      </c>
      <c r="AQ2552" s="27">
        <f t="shared" si="5818"/>
        <v>0</v>
      </c>
      <c r="AR2552" s="27">
        <f t="shared" si="5819"/>
        <v>0</v>
      </c>
      <c r="AS2552" s="27">
        <f t="shared" si="5752"/>
        <v>200</v>
      </c>
      <c r="AT2552" s="27">
        <f t="shared" si="5753"/>
        <v>200</v>
      </c>
      <c r="AU2552" s="27">
        <f t="shared" si="5754"/>
        <v>200</v>
      </c>
      <c r="AV2552" s="27">
        <f t="shared" si="5820"/>
        <v>0</v>
      </c>
      <c r="AW2552" s="32"/>
      <c r="AX2552" s="32"/>
      <c r="AY2552" s="1"/>
      <c r="AZ2552" s="1"/>
      <c r="BA2552" s="1"/>
      <c r="BB2552" s="1"/>
      <c r="BC2552" s="1"/>
      <c r="BD2552" s="1"/>
      <c r="BE2552" s="1"/>
    </row>
    <row r="2553" ht="31.5">
      <c r="A2553" s="29" t="s">
        <v>1070</v>
      </c>
      <c r="B2553" s="29" t="s">
        <v>295</v>
      </c>
      <c r="C2553" s="29" t="s">
        <v>63</v>
      </c>
      <c r="D2553" s="29" t="s">
        <v>413</v>
      </c>
      <c r="E2553" s="36"/>
      <c r="F2553" s="30" t="s">
        <v>414</v>
      </c>
      <c r="G2553" s="31">
        <f t="shared" si="5791"/>
        <v>200</v>
      </c>
      <c r="H2553" s="31">
        <f t="shared" si="5792"/>
        <v>200</v>
      </c>
      <c r="I2553" s="31">
        <f t="shared" si="5793"/>
        <v>200</v>
      </c>
      <c r="J2553" s="31">
        <f t="shared" si="5794"/>
        <v>0</v>
      </c>
      <c r="K2553" s="31">
        <f t="shared" si="5795"/>
        <v>0</v>
      </c>
      <c r="L2553" s="31">
        <f t="shared" si="5796"/>
        <v>0</v>
      </c>
      <c r="M2553" s="31">
        <f t="shared" ref="M2553:M2616" si="5821">G2553+J2553</f>
        <v>200</v>
      </c>
      <c r="N2553" s="31">
        <f t="shared" ref="N2553:N2616" si="5822">H2553+K2553</f>
        <v>200</v>
      </c>
      <c r="O2553" s="31">
        <f t="shared" ref="O2553:O2616" si="5823">I2553+L2553</f>
        <v>200</v>
      </c>
      <c r="P2553" s="31">
        <f t="shared" si="5797"/>
        <v>0</v>
      </c>
      <c r="Q2553" s="31">
        <f t="shared" si="5798"/>
        <v>0</v>
      </c>
      <c r="R2553" s="31">
        <f t="shared" si="5799"/>
        <v>0</v>
      </c>
      <c r="S2553" s="31">
        <f t="shared" si="5800"/>
        <v>0</v>
      </c>
      <c r="T2553" s="31">
        <f t="shared" si="5801"/>
        <v>0</v>
      </c>
      <c r="U2553" s="31">
        <f t="shared" si="5802"/>
        <v>0</v>
      </c>
      <c r="V2553" s="31">
        <f t="shared" si="5803"/>
        <v>0</v>
      </c>
      <c r="W2553" s="31">
        <f t="shared" si="5804"/>
        <v>0</v>
      </c>
      <c r="X2553" s="31">
        <f t="shared" si="5805"/>
        <v>0</v>
      </c>
      <c r="Y2553" s="31">
        <f t="shared" si="5806"/>
        <v>0</v>
      </c>
      <c r="Z2553" s="31">
        <f t="shared" si="5807"/>
        <v>0</v>
      </c>
      <c r="AA2553" s="31">
        <f t="shared" si="5808"/>
        <v>0</v>
      </c>
      <c r="AB2553" s="31">
        <f t="shared" si="5809"/>
        <v>0</v>
      </c>
      <c r="AC2553" s="31">
        <f t="shared" si="5755"/>
        <v>200</v>
      </c>
      <c r="AD2553" s="31">
        <f t="shared" si="5756"/>
        <v>200</v>
      </c>
      <c r="AE2553" s="31">
        <f t="shared" si="5757"/>
        <v>200</v>
      </c>
      <c r="AF2553" s="31">
        <f t="shared" si="5810"/>
        <v>0</v>
      </c>
      <c r="AG2553" s="31">
        <f t="shared" si="5758"/>
        <v>200</v>
      </c>
      <c r="AH2553" s="31">
        <f t="shared" si="5759"/>
        <v>200</v>
      </c>
      <c r="AI2553" s="31">
        <f t="shared" si="5760"/>
        <v>200</v>
      </c>
      <c r="AJ2553" s="31">
        <f t="shared" si="5811"/>
        <v>0</v>
      </c>
      <c r="AK2553" s="31">
        <f t="shared" si="5812"/>
        <v>0</v>
      </c>
      <c r="AL2553" s="31">
        <f t="shared" si="5813"/>
        <v>0</v>
      </c>
      <c r="AM2553" s="31">
        <f t="shared" si="5814"/>
        <v>0</v>
      </c>
      <c r="AN2553" s="31">
        <f t="shared" si="5815"/>
        <v>0</v>
      </c>
      <c r="AO2553" s="31">
        <f t="shared" si="5816"/>
        <v>0</v>
      </c>
      <c r="AP2553" s="31">
        <f t="shared" si="5817"/>
        <v>0</v>
      </c>
      <c r="AQ2553" s="31">
        <f t="shared" si="5818"/>
        <v>0</v>
      </c>
      <c r="AR2553" s="31">
        <f t="shared" si="5819"/>
        <v>0</v>
      </c>
      <c r="AS2553" s="31">
        <f t="shared" si="5752"/>
        <v>200</v>
      </c>
      <c r="AT2553" s="31">
        <f t="shared" si="5753"/>
        <v>200</v>
      </c>
      <c r="AU2553" s="31">
        <f t="shared" si="5754"/>
        <v>200</v>
      </c>
      <c r="AV2553" s="31">
        <f t="shared" si="5820"/>
        <v>0</v>
      </c>
      <c r="AW2553" s="32"/>
      <c r="AX2553" s="32"/>
      <c r="AY2553" s="1"/>
      <c r="AZ2553" s="1"/>
      <c r="BA2553" s="1"/>
      <c r="BB2553" s="1"/>
      <c r="BC2553" s="1"/>
      <c r="BD2553" s="1"/>
      <c r="BE2553" s="1"/>
    </row>
    <row r="2554" hidden="1">
      <c r="A2554" s="29" t="s">
        <v>1070</v>
      </c>
      <c r="B2554" s="29" t="s">
        <v>295</v>
      </c>
      <c r="C2554" s="29" t="s">
        <v>63</v>
      </c>
      <c r="D2554" s="29" t="s">
        <v>419</v>
      </c>
      <c r="E2554" s="36"/>
      <c r="F2554" s="30" t="s">
        <v>34</v>
      </c>
      <c r="G2554" s="31">
        <f t="shared" si="5791"/>
        <v>200</v>
      </c>
      <c r="H2554" s="31">
        <f t="shared" si="5792"/>
        <v>200</v>
      </c>
      <c r="I2554" s="31">
        <f t="shared" si="5793"/>
        <v>200</v>
      </c>
      <c r="J2554" s="31">
        <f t="shared" si="5794"/>
        <v>0</v>
      </c>
      <c r="K2554" s="31">
        <f t="shared" si="5795"/>
        <v>0</v>
      </c>
      <c r="L2554" s="31">
        <f t="shared" si="5796"/>
        <v>0</v>
      </c>
      <c r="M2554" s="31">
        <f t="shared" si="5821"/>
        <v>200</v>
      </c>
      <c r="N2554" s="31">
        <f t="shared" si="5822"/>
        <v>200</v>
      </c>
      <c r="O2554" s="31">
        <f t="shared" si="5823"/>
        <v>200</v>
      </c>
      <c r="P2554" s="31">
        <f t="shared" si="5797"/>
        <v>0</v>
      </c>
      <c r="Q2554" s="31">
        <f t="shared" si="5798"/>
        <v>0</v>
      </c>
      <c r="R2554" s="31">
        <f t="shared" si="5799"/>
        <v>0</v>
      </c>
      <c r="S2554" s="31">
        <f t="shared" si="5800"/>
        <v>0</v>
      </c>
      <c r="T2554" s="31">
        <f t="shared" si="5801"/>
        <v>0</v>
      </c>
      <c r="U2554" s="31">
        <f t="shared" si="5802"/>
        <v>0</v>
      </c>
      <c r="V2554" s="31">
        <f t="shared" si="5803"/>
        <v>0</v>
      </c>
      <c r="W2554" s="31">
        <f t="shared" si="5804"/>
        <v>0</v>
      </c>
      <c r="X2554" s="31">
        <f t="shared" si="5805"/>
        <v>0</v>
      </c>
      <c r="Y2554" s="31">
        <f t="shared" si="5806"/>
        <v>0</v>
      </c>
      <c r="Z2554" s="31">
        <f t="shared" si="5807"/>
        <v>0</v>
      </c>
      <c r="AA2554" s="31">
        <f t="shared" si="5808"/>
        <v>0</v>
      </c>
      <c r="AB2554" s="31">
        <f t="shared" si="5809"/>
        <v>0</v>
      </c>
      <c r="AC2554" s="31">
        <f t="shared" si="5755"/>
        <v>200</v>
      </c>
      <c r="AD2554" s="31">
        <f t="shared" si="5756"/>
        <v>200</v>
      </c>
      <c r="AE2554" s="31">
        <f t="shared" si="5757"/>
        <v>200</v>
      </c>
      <c r="AF2554" s="31">
        <f t="shared" si="5810"/>
        <v>0</v>
      </c>
      <c r="AG2554" s="31">
        <f t="shared" si="5758"/>
        <v>200</v>
      </c>
      <c r="AH2554" s="31">
        <f t="shared" si="5759"/>
        <v>200</v>
      </c>
      <c r="AI2554" s="31">
        <f t="shared" si="5760"/>
        <v>200</v>
      </c>
      <c r="AJ2554" s="31">
        <f t="shared" si="5811"/>
        <v>0</v>
      </c>
      <c r="AK2554" s="31">
        <f t="shared" si="5812"/>
        <v>0</v>
      </c>
      <c r="AL2554" s="31">
        <f t="shared" si="5813"/>
        <v>0</v>
      </c>
      <c r="AM2554" s="31">
        <f t="shared" si="5814"/>
        <v>0</v>
      </c>
      <c r="AN2554" s="31">
        <f t="shared" si="5815"/>
        <v>0</v>
      </c>
      <c r="AO2554" s="31">
        <f t="shared" si="5816"/>
        <v>0</v>
      </c>
      <c r="AP2554" s="31">
        <f t="shared" si="5817"/>
        <v>0</v>
      </c>
      <c r="AQ2554" s="31">
        <f t="shared" si="5818"/>
        <v>0</v>
      </c>
      <c r="AR2554" s="31">
        <f t="shared" si="5819"/>
        <v>0</v>
      </c>
      <c r="AS2554" s="31">
        <f t="shared" si="5752"/>
        <v>200</v>
      </c>
      <c r="AT2554" s="31">
        <f t="shared" si="5753"/>
        <v>200</v>
      </c>
      <c r="AU2554" s="31">
        <f t="shared" si="5754"/>
        <v>200</v>
      </c>
      <c r="AV2554" s="31">
        <f t="shared" si="5820"/>
        <v>0</v>
      </c>
      <c r="AW2554" s="32">
        <v>0</v>
      </c>
      <c r="AX2554" s="32"/>
      <c r="AY2554" s="1" t="s">
        <v>152</v>
      </c>
      <c r="AZ2554" s="1"/>
      <c r="BA2554" s="1"/>
      <c r="BB2554" s="1"/>
      <c r="BC2554" s="1"/>
      <c r="BD2554" s="1"/>
      <c r="BE2554" s="1"/>
    </row>
    <row r="2555" ht="31.5">
      <c r="A2555" s="29" t="s">
        <v>1070</v>
      </c>
      <c r="B2555" s="29" t="s">
        <v>295</v>
      </c>
      <c r="C2555" s="29" t="s">
        <v>63</v>
      </c>
      <c r="D2555" s="29" t="s">
        <v>425</v>
      </c>
      <c r="E2555" s="36"/>
      <c r="F2555" s="30" t="s">
        <v>426</v>
      </c>
      <c r="G2555" s="31">
        <f t="shared" si="5791"/>
        <v>200</v>
      </c>
      <c r="H2555" s="31">
        <f t="shared" si="5792"/>
        <v>200</v>
      </c>
      <c r="I2555" s="31">
        <f t="shared" si="5793"/>
        <v>200</v>
      </c>
      <c r="J2555" s="31">
        <f t="shared" si="5794"/>
        <v>0</v>
      </c>
      <c r="K2555" s="31">
        <f t="shared" si="5795"/>
        <v>0</v>
      </c>
      <c r="L2555" s="31">
        <f t="shared" si="5796"/>
        <v>0</v>
      </c>
      <c r="M2555" s="31">
        <f t="shared" si="5821"/>
        <v>200</v>
      </c>
      <c r="N2555" s="31">
        <f t="shared" si="5822"/>
        <v>200</v>
      </c>
      <c r="O2555" s="31">
        <f t="shared" si="5823"/>
        <v>200</v>
      </c>
      <c r="P2555" s="31">
        <f t="shared" si="5797"/>
        <v>0</v>
      </c>
      <c r="Q2555" s="31">
        <f t="shared" si="5798"/>
        <v>0</v>
      </c>
      <c r="R2555" s="31">
        <f t="shared" si="5799"/>
        <v>0</v>
      </c>
      <c r="S2555" s="31">
        <f t="shared" si="5800"/>
        <v>0</v>
      </c>
      <c r="T2555" s="31">
        <f t="shared" si="5801"/>
        <v>0</v>
      </c>
      <c r="U2555" s="31">
        <f t="shared" si="5802"/>
        <v>0</v>
      </c>
      <c r="V2555" s="31">
        <f t="shared" si="5803"/>
        <v>0</v>
      </c>
      <c r="W2555" s="31">
        <f t="shared" si="5804"/>
        <v>0</v>
      </c>
      <c r="X2555" s="31">
        <f t="shared" si="5805"/>
        <v>0</v>
      </c>
      <c r="Y2555" s="31">
        <f t="shared" si="5806"/>
        <v>0</v>
      </c>
      <c r="Z2555" s="31">
        <f t="shared" si="5807"/>
        <v>0</v>
      </c>
      <c r="AA2555" s="31">
        <f t="shared" si="5808"/>
        <v>0</v>
      </c>
      <c r="AB2555" s="31">
        <f t="shared" si="5809"/>
        <v>0</v>
      </c>
      <c r="AC2555" s="31">
        <f t="shared" si="5755"/>
        <v>200</v>
      </c>
      <c r="AD2555" s="31">
        <f t="shared" si="5756"/>
        <v>200</v>
      </c>
      <c r="AE2555" s="31">
        <f t="shared" si="5757"/>
        <v>200</v>
      </c>
      <c r="AF2555" s="31">
        <f t="shared" si="5810"/>
        <v>0</v>
      </c>
      <c r="AG2555" s="31">
        <f t="shared" si="5758"/>
        <v>200</v>
      </c>
      <c r="AH2555" s="31">
        <f t="shared" si="5759"/>
        <v>200</v>
      </c>
      <c r="AI2555" s="31">
        <f t="shared" si="5760"/>
        <v>200</v>
      </c>
      <c r="AJ2555" s="31">
        <f t="shared" si="5811"/>
        <v>0</v>
      </c>
      <c r="AK2555" s="31">
        <f t="shared" si="5812"/>
        <v>0</v>
      </c>
      <c r="AL2555" s="31">
        <f t="shared" si="5813"/>
        <v>0</v>
      </c>
      <c r="AM2555" s="31">
        <f t="shared" si="5814"/>
        <v>0</v>
      </c>
      <c r="AN2555" s="31">
        <f t="shared" si="5815"/>
        <v>0</v>
      </c>
      <c r="AO2555" s="31">
        <f t="shared" si="5816"/>
        <v>0</v>
      </c>
      <c r="AP2555" s="31">
        <f t="shared" si="5817"/>
        <v>0</v>
      </c>
      <c r="AQ2555" s="31">
        <f t="shared" si="5818"/>
        <v>0</v>
      </c>
      <c r="AR2555" s="31">
        <f t="shared" si="5819"/>
        <v>0</v>
      </c>
      <c r="AS2555" s="31">
        <f t="shared" si="5752"/>
        <v>200</v>
      </c>
      <c r="AT2555" s="31">
        <f t="shared" si="5753"/>
        <v>200</v>
      </c>
      <c r="AU2555" s="31">
        <f t="shared" si="5754"/>
        <v>200</v>
      </c>
      <c r="AV2555" s="31">
        <f t="shared" si="5820"/>
        <v>0</v>
      </c>
      <c r="AW2555" s="32"/>
      <c r="AX2555" s="32"/>
      <c r="AY2555" s="1"/>
      <c r="AZ2555" s="1"/>
      <c r="BA2555" s="1"/>
      <c r="BB2555" s="1"/>
      <c r="BC2555" s="1"/>
      <c r="BD2555" s="1"/>
      <c r="BE2555" s="1"/>
    </row>
    <row r="2556" ht="63">
      <c r="A2556" s="29" t="s">
        <v>1070</v>
      </c>
      <c r="B2556" s="29" t="s">
        <v>295</v>
      </c>
      <c r="C2556" s="29" t="s">
        <v>63</v>
      </c>
      <c r="D2556" s="29" t="s">
        <v>1072</v>
      </c>
      <c r="E2556" s="36"/>
      <c r="F2556" s="30" t="s">
        <v>220</v>
      </c>
      <c r="G2556" s="31">
        <f t="shared" si="5791"/>
        <v>200</v>
      </c>
      <c r="H2556" s="31">
        <f t="shared" si="5792"/>
        <v>200</v>
      </c>
      <c r="I2556" s="31">
        <f t="shared" si="5793"/>
        <v>200</v>
      </c>
      <c r="J2556" s="31">
        <f t="shared" si="5794"/>
        <v>0</v>
      </c>
      <c r="K2556" s="31">
        <f t="shared" si="5795"/>
        <v>0</v>
      </c>
      <c r="L2556" s="31">
        <f t="shared" si="5796"/>
        <v>0</v>
      </c>
      <c r="M2556" s="31">
        <f t="shared" si="5821"/>
        <v>200</v>
      </c>
      <c r="N2556" s="31">
        <f t="shared" si="5822"/>
        <v>200</v>
      </c>
      <c r="O2556" s="31">
        <f t="shared" si="5823"/>
        <v>200</v>
      </c>
      <c r="P2556" s="31">
        <f t="shared" si="5797"/>
        <v>0</v>
      </c>
      <c r="Q2556" s="31">
        <f t="shared" si="5798"/>
        <v>0</v>
      </c>
      <c r="R2556" s="31">
        <f t="shared" si="5799"/>
        <v>0</v>
      </c>
      <c r="S2556" s="31">
        <f t="shared" si="5800"/>
        <v>0</v>
      </c>
      <c r="T2556" s="31">
        <f t="shared" si="5801"/>
        <v>0</v>
      </c>
      <c r="U2556" s="31">
        <f t="shared" si="5802"/>
        <v>0</v>
      </c>
      <c r="V2556" s="31">
        <f t="shared" si="5803"/>
        <v>0</v>
      </c>
      <c r="W2556" s="31">
        <f t="shared" si="5804"/>
        <v>0</v>
      </c>
      <c r="X2556" s="31">
        <f t="shared" si="5805"/>
        <v>0</v>
      </c>
      <c r="Y2556" s="31">
        <f t="shared" si="5806"/>
        <v>0</v>
      </c>
      <c r="Z2556" s="31">
        <f t="shared" si="5807"/>
        <v>0</v>
      </c>
      <c r="AA2556" s="31">
        <f t="shared" si="5808"/>
        <v>0</v>
      </c>
      <c r="AB2556" s="31">
        <f t="shared" si="5809"/>
        <v>0</v>
      </c>
      <c r="AC2556" s="31">
        <f t="shared" si="5755"/>
        <v>200</v>
      </c>
      <c r="AD2556" s="31">
        <f t="shared" si="5756"/>
        <v>200</v>
      </c>
      <c r="AE2556" s="31">
        <f t="shared" si="5757"/>
        <v>200</v>
      </c>
      <c r="AF2556" s="31">
        <f t="shared" si="5810"/>
        <v>0</v>
      </c>
      <c r="AG2556" s="31">
        <f t="shared" si="5758"/>
        <v>200</v>
      </c>
      <c r="AH2556" s="31">
        <f t="shared" si="5759"/>
        <v>200</v>
      </c>
      <c r="AI2556" s="31">
        <f t="shared" si="5760"/>
        <v>200</v>
      </c>
      <c r="AJ2556" s="31">
        <f t="shared" si="5811"/>
        <v>0</v>
      </c>
      <c r="AK2556" s="31">
        <f t="shared" si="5812"/>
        <v>0</v>
      </c>
      <c r="AL2556" s="31">
        <f t="shared" si="5813"/>
        <v>0</v>
      </c>
      <c r="AM2556" s="31">
        <f t="shared" si="5814"/>
        <v>0</v>
      </c>
      <c r="AN2556" s="31">
        <f t="shared" si="5815"/>
        <v>0</v>
      </c>
      <c r="AO2556" s="31">
        <f t="shared" si="5816"/>
        <v>0</v>
      </c>
      <c r="AP2556" s="31">
        <f t="shared" si="5817"/>
        <v>0</v>
      </c>
      <c r="AQ2556" s="31">
        <f t="shared" si="5818"/>
        <v>0</v>
      </c>
      <c r="AR2556" s="31">
        <f t="shared" si="5819"/>
        <v>0</v>
      </c>
      <c r="AS2556" s="31">
        <f t="shared" si="5752"/>
        <v>200</v>
      </c>
      <c r="AT2556" s="31">
        <f t="shared" si="5753"/>
        <v>200</v>
      </c>
      <c r="AU2556" s="31">
        <f t="shared" si="5754"/>
        <v>200</v>
      </c>
      <c r="AV2556" s="31">
        <f t="shared" si="5820"/>
        <v>0</v>
      </c>
      <c r="AW2556" s="32"/>
      <c r="AX2556" s="32"/>
      <c r="AY2556" s="1"/>
      <c r="AZ2556" s="1"/>
      <c r="BA2556" s="1"/>
      <c r="BB2556" s="1"/>
      <c r="BC2556" s="1"/>
      <c r="BD2556" s="1"/>
      <c r="BE2556" s="1"/>
    </row>
    <row r="2557" ht="31.5">
      <c r="A2557" s="29" t="s">
        <v>1070</v>
      </c>
      <c r="B2557" s="29" t="s">
        <v>295</v>
      </c>
      <c r="C2557" s="29" t="s">
        <v>63</v>
      </c>
      <c r="D2557" s="29" t="s">
        <v>1072</v>
      </c>
      <c r="E2557" s="29" t="s">
        <v>129</v>
      </c>
      <c r="F2557" s="30" t="s">
        <v>130</v>
      </c>
      <c r="G2557" s="31">
        <v>200</v>
      </c>
      <c r="H2557" s="31">
        <v>200</v>
      </c>
      <c r="I2557" s="31">
        <v>200</v>
      </c>
      <c r="J2557" s="31"/>
      <c r="K2557" s="31"/>
      <c r="L2557" s="31"/>
      <c r="M2557" s="31">
        <f t="shared" si="5821"/>
        <v>200</v>
      </c>
      <c r="N2557" s="31">
        <f t="shared" si="5822"/>
        <v>200</v>
      </c>
      <c r="O2557" s="31">
        <f t="shared" si="5823"/>
        <v>200</v>
      </c>
      <c r="P2557" s="31"/>
      <c r="Q2557" s="31"/>
      <c r="R2557" s="31"/>
      <c r="S2557" s="31"/>
      <c r="T2557" s="31"/>
      <c r="U2557" s="31"/>
      <c r="V2557" s="31"/>
      <c r="W2557" s="31"/>
      <c r="X2557" s="31"/>
      <c r="Y2557" s="31"/>
      <c r="Z2557" s="31"/>
      <c r="AA2557" s="31"/>
      <c r="AB2557" s="31"/>
      <c r="AC2557" s="31">
        <f t="shared" si="5755"/>
        <v>200</v>
      </c>
      <c r="AD2557" s="31">
        <f t="shared" si="5756"/>
        <v>200</v>
      </c>
      <c r="AE2557" s="31">
        <f t="shared" si="5757"/>
        <v>200</v>
      </c>
      <c r="AF2557" s="31"/>
      <c r="AG2557" s="31">
        <f t="shared" si="5758"/>
        <v>200</v>
      </c>
      <c r="AH2557" s="31">
        <f t="shared" si="5759"/>
        <v>200</v>
      </c>
      <c r="AI2557" s="31">
        <f t="shared" si="5760"/>
        <v>200</v>
      </c>
      <c r="AJ2557" s="31"/>
      <c r="AK2557" s="31"/>
      <c r="AL2557" s="31"/>
      <c r="AM2557" s="31"/>
      <c r="AN2557" s="31"/>
      <c r="AO2557" s="31"/>
      <c r="AP2557" s="31"/>
      <c r="AQ2557" s="31"/>
      <c r="AR2557" s="31"/>
      <c r="AS2557" s="31">
        <f t="shared" si="5752"/>
        <v>200</v>
      </c>
      <c r="AT2557" s="31">
        <f t="shared" si="5753"/>
        <v>200</v>
      </c>
      <c r="AU2557" s="31">
        <f t="shared" si="5754"/>
        <v>200</v>
      </c>
      <c r="AV2557" s="31"/>
      <c r="AW2557" s="32"/>
      <c r="AX2557" s="32"/>
      <c r="AY2557" s="1"/>
      <c r="AZ2557" s="1"/>
      <c r="BA2557" s="1"/>
      <c r="BB2557" s="1"/>
      <c r="BC2557" s="1"/>
      <c r="BD2557" s="1"/>
      <c r="BE2557" s="1"/>
    </row>
    <row r="2558" s="19" customFormat="1">
      <c r="A2558" s="20" t="s">
        <v>1070</v>
      </c>
      <c r="B2558" s="20" t="s">
        <v>87</v>
      </c>
      <c r="C2558" s="20"/>
      <c r="D2558" s="20"/>
      <c r="E2558" s="34"/>
      <c r="F2558" s="21" t="s">
        <v>411</v>
      </c>
      <c r="G2558" s="22">
        <f>G2559+G2585+G2600+G2622</f>
        <v>1938551.2999999998</v>
      </c>
      <c r="H2558" s="22">
        <f>H2559+H2585+H2600+H2622</f>
        <v>1972675</v>
      </c>
      <c r="I2558" s="22">
        <f>I2559+I2585+I2600+I2622</f>
        <v>1965631.8</v>
      </c>
      <c r="J2558" s="22">
        <f>J2559+J2585+J2600+J2622</f>
        <v>0</v>
      </c>
      <c r="K2558" s="22">
        <f>K2559+K2585+K2600+K2622</f>
        <v>0</v>
      </c>
      <c r="L2558" s="22">
        <f>L2559+L2585+L2600+L2622</f>
        <v>0</v>
      </c>
      <c r="M2558" s="22">
        <f t="shared" si="5821"/>
        <v>1938551.2999999998</v>
      </c>
      <c r="N2558" s="22">
        <f t="shared" si="5822"/>
        <v>1972675</v>
      </c>
      <c r="O2558" s="22">
        <f t="shared" si="5823"/>
        <v>1965631.8</v>
      </c>
      <c r="P2558" s="22">
        <f>P2559+P2585+P2600+P2622</f>
        <v>0</v>
      </c>
      <c r="Q2558" s="22">
        <f>Q2559+Q2585+Q2600+Q2622</f>
        <v>0</v>
      </c>
      <c r="R2558" s="22">
        <f>R2559+R2585+R2600+R2622</f>
        <v>-38830.546999999999</v>
      </c>
      <c r="S2558" s="22">
        <f>S2559+S2585+S2600+S2622</f>
        <v>-58868.499999999993</v>
      </c>
      <c r="T2558" s="22">
        <f>T2559+T2585+T2600+T2622</f>
        <v>0</v>
      </c>
      <c r="U2558" s="22">
        <f>U2559+U2585+U2600+U2622</f>
        <v>0</v>
      </c>
      <c r="V2558" s="22">
        <f>V2559+V2585+V2600+V2622</f>
        <v>3509.5879999999997</v>
      </c>
      <c r="W2558" s="22">
        <f>W2559+W2585+W2600+W2622</f>
        <v>0</v>
      </c>
      <c r="X2558" s="22">
        <f>X2559+X2585+X2600+X2622</f>
        <v>0</v>
      </c>
      <c r="Y2558" s="22">
        <f>Y2559+Y2585+Y2600+Y2622</f>
        <v>0</v>
      </c>
      <c r="Z2558" s="22">
        <f>Z2559+Z2585+Z2600+Z2622</f>
        <v>3509.5879999999997</v>
      </c>
      <c r="AA2558" s="22">
        <f>AA2559+AA2585+AA2600+AA2622</f>
        <v>58868.499999999993</v>
      </c>
      <c r="AB2558" s="22">
        <f>AB2559+AB2585+AB2600+AB2622</f>
        <v>0</v>
      </c>
      <c r="AC2558" s="22">
        <f t="shared" si="5755"/>
        <v>1840852.2529999998</v>
      </c>
      <c r="AD2558" s="22">
        <f t="shared" si="5756"/>
        <v>1976184.588</v>
      </c>
      <c r="AE2558" s="22">
        <f t="shared" si="5757"/>
        <v>2028009.888</v>
      </c>
      <c r="AF2558" s="22">
        <f>AF2559+AF2585+AF2600+AF2622</f>
        <v>0</v>
      </c>
      <c r="AG2558" s="22">
        <f t="shared" si="5758"/>
        <v>1840852.2529999998</v>
      </c>
      <c r="AH2558" s="22">
        <f t="shared" si="5759"/>
        <v>1976184.588</v>
      </c>
      <c r="AI2558" s="22">
        <f t="shared" si="5760"/>
        <v>2028009.888</v>
      </c>
      <c r="AJ2558" s="22">
        <f>AJ2559+AJ2585+AJ2600+AJ2622</f>
        <v>4.5474735088646412e-13</v>
      </c>
      <c r="AK2558" s="22">
        <f>AK2559+AK2585+AK2600+AK2622</f>
        <v>0</v>
      </c>
      <c r="AL2558" s="22">
        <f>AL2559+AL2585+AL2600+AL2622</f>
        <v>-5082.2510000000002</v>
      </c>
      <c r="AM2558" s="22">
        <f>AM2559+AM2585+AM2600+AM2622</f>
        <v>0</v>
      </c>
      <c r="AN2558" s="22">
        <f>AN2559+AN2585+AN2600+AN2622</f>
        <v>0</v>
      </c>
      <c r="AO2558" s="22">
        <f>AO2559+AO2585+AO2600+AO2622</f>
        <v>0</v>
      </c>
      <c r="AP2558" s="22">
        <f>AP2559+AP2585+AP2600+AP2622</f>
        <v>0</v>
      </c>
      <c r="AQ2558" s="22">
        <f>AQ2559+AQ2585+AQ2600+AQ2622</f>
        <v>0</v>
      </c>
      <c r="AR2558" s="22">
        <f>AR2559+AR2585+AR2600+AR2622</f>
        <v>0</v>
      </c>
      <c r="AS2558" s="22">
        <f t="shared" si="5752"/>
        <v>1835770.0019999999</v>
      </c>
      <c r="AT2558" s="22">
        <f t="shared" si="5753"/>
        <v>1976184.588</v>
      </c>
      <c r="AU2558" s="22">
        <f t="shared" si="5754"/>
        <v>2028009.888</v>
      </c>
      <c r="AV2558" s="22">
        <f>AV2559+AV2585+AV2600+AV2622</f>
        <v>0</v>
      </c>
      <c r="AW2558" s="23"/>
      <c r="AX2558" s="23"/>
      <c r="AY2558" s="19"/>
      <c r="AZ2558" s="19"/>
      <c r="BA2558" s="19"/>
      <c r="BB2558" s="19"/>
      <c r="BC2558" s="19"/>
      <c r="BD2558" s="19"/>
      <c r="BE2558" s="19"/>
    </row>
    <row r="2559" s="24" customFormat="1">
      <c r="A2559" s="25" t="s">
        <v>1070</v>
      </c>
      <c r="B2559" s="25" t="s">
        <v>87</v>
      </c>
      <c r="C2559" s="25" t="s">
        <v>27</v>
      </c>
      <c r="D2559" s="25"/>
      <c r="E2559" s="35"/>
      <c r="F2559" s="26" t="s">
        <v>412</v>
      </c>
      <c r="G2559" s="27">
        <f t="shared" ref="G2559:G2560" si="5824">G2560</f>
        <v>275032.40000000002</v>
      </c>
      <c r="H2559" s="27">
        <f t="shared" ref="H2559:H2560" si="5825">H2560</f>
        <v>206546.60000000001</v>
      </c>
      <c r="I2559" s="27">
        <f t="shared" ref="I2559:I2560" si="5826">I2560</f>
        <v>194650.5</v>
      </c>
      <c r="J2559" s="27">
        <f t="shared" ref="J2559:J2560" si="5827">J2560</f>
        <v>0</v>
      </c>
      <c r="K2559" s="27">
        <f t="shared" ref="K2559:K2560" si="5828">K2560</f>
        <v>0</v>
      </c>
      <c r="L2559" s="27">
        <f t="shared" ref="L2559:L2560" si="5829">L2560</f>
        <v>0</v>
      </c>
      <c r="M2559" s="27">
        <f t="shared" si="5821"/>
        <v>275032.40000000002</v>
      </c>
      <c r="N2559" s="27">
        <f t="shared" si="5822"/>
        <v>206546.60000000001</v>
      </c>
      <c r="O2559" s="27">
        <f t="shared" si="5823"/>
        <v>194650.5</v>
      </c>
      <c r="P2559" s="27">
        <f t="shared" ref="P2559:P2560" si="5830">P2560</f>
        <v>-9094</v>
      </c>
      <c r="Q2559" s="27">
        <f t="shared" ref="Q2559:Q2560" si="5831">Q2560</f>
        <v>0</v>
      </c>
      <c r="R2559" s="27">
        <f t="shared" ref="R2559:R2560" si="5832">R2560</f>
        <v>1279.444</v>
      </c>
      <c r="S2559" s="27">
        <f t="shared" ref="S2559:S2560" si="5833">S2560</f>
        <v>-41984.899999999994</v>
      </c>
      <c r="T2559" s="27">
        <f t="shared" ref="T2559:T2560" si="5834">T2560</f>
        <v>0</v>
      </c>
      <c r="U2559" s="27">
        <f t="shared" ref="U2559:U2560" si="5835">U2560</f>
        <v>0</v>
      </c>
      <c r="V2559" s="27">
        <f t="shared" ref="V2559:V2560" si="5836">V2560</f>
        <v>0</v>
      </c>
      <c r="W2559" s="27">
        <f t="shared" ref="W2559:W2560" si="5837">W2560</f>
        <v>0</v>
      </c>
      <c r="X2559" s="27">
        <f t="shared" ref="X2559:X2560" si="5838">X2560</f>
        <v>0</v>
      </c>
      <c r="Y2559" s="27">
        <f t="shared" ref="Y2559:Y2560" si="5839">Y2560</f>
        <v>0</v>
      </c>
      <c r="Z2559" s="27">
        <f t="shared" ref="Z2559:Z2560" si="5840">Z2560</f>
        <v>0</v>
      </c>
      <c r="AA2559" s="27">
        <f t="shared" ref="AA2559:AA2560" si="5841">AA2560</f>
        <v>41984.899999999994</v>
      </c>
      <c r="AB2559" s="27">
        <f t="shared" ref="AB2559:AB2560" si="5842">AB2560</f>
        <v>0</v>
      </c>
      <c r="AC2559" s="27">
        <f t="shared" si="5755"/>
        <v>225232.94400000005</v>
      </c>
      <c r="AD2559" s="27">
        <f t="shared" si="5756"/>
        <v>206546.60000000001</v>
      </c>
      <c r="AE2559" s="27">
        <f t="shared" si="5757"/>
        <v>236635.39999999999</v>
      </c>
      <c r="AF2559" s="27">
        <f t="shared" ref="AF2559:AF2560" si="5843">AF2560</f>
        <v>0</v>
      </c>
      <c r="AG2559" s="27">
        <f t="shared" si="5758"/>
        <v>225232.94400000005</v>
      </c>
      <c r="AH2559" s="27">
        <f t="shared" si="5759"/>
        <v>206546.60000000001</v>
      </c>
      <c r="AI2559" s="27">
        <f t="shared" si="5760"/>
        <v>236635.39999999999</v>
      </c>
      <c r="AJ2559" s="27">
        <f t="shared" ref="AJ2559:AJ2560" si="5844">AJ2560</f>
        <v>-4966.7550000000001</v>
      </c>
      <c r="AK2559" s="27">
        <f t="shared" ref="AK2559:AK2560" si="5845">AK2560</f>
        <v>0</v>
      </c>
      <c r="AL2559" s="27">
        <f t="shared" ref="AL2559:AL2560" si="5846">AL2560</f>
        <v>-1409.2360000000001</v>
      </c>
      <c r="AM2559" s="27">
        <f t="shared" ref="AM2559:AM2560" si="5847">AM2560</f>
        <v>0</v>
      </c>
      <c r="AN2559" s="27">
        <f t="shared" ref="AN2559:AN2560" si="5848">AN2560</f>
        <v>0</v>
      </c>
      <c r="AO2559" s="27">
        <f t="shared" ref="AO2559:AO2560" si="5849">AO2560</f>
        <v>0</v>
      </c>
      <c r="AP2559" s="27">
        <f t="shared" ref="AP2559:AP2560" si="5850">AP2560</f>
        <v>0</v>
      </c>
      <c r="AQ2559" s="27">
        <f t="shared" ref="AQ2559:AQ2560" si="5851">AQ2560</f>
        <v>0</v>
      </c>
      <c r="AR2559" s="27">
        <f t="shared" ref="AR2559:AR2560" si="5852">AR2560</f>
        <v>0</v>
      </c>
      <c r="AS2559" s="27">
        <f t="shared" si="5752"/>
        <v>218856.95300000004</v>
      </c>
      <c r="AT2559" s="27">
        <f t="shared" si="5753"/>
        <v>206546.60000000001</v>
      </c>
      <c r="AU2559" s="27">
        <f t="shared" si="5754"/>
        <v>236635.39999999999</v>
      </c>
      <c r="AV2559" s="27">
        <f t="shared" ref="AV2559:AV2560" si="5853">AV2560</f>
        <v>0</v>
      </c>
      <c r="AW2559" s="28"/>
      <c r="AX2559" s="28"/>
      <c r="AY2559" s="24"/>
      <c r="AZ2559" s="24"/>
      <c r="BA2559" s="24"/>
      <c r="BB2559" s="24"/>
      <c r="BC2559" s="24"/>
      <c r="BD2559" s="24"/>
      <c r="BE2559" s="24"/>
    </row>
    <row r="2560" ht="31.5">
      <c r="A2560" s="29" t="s">
        <v>1070</v>
      </c>
      <c r="B2560" s="29" t="s">
        <v>87</v>
      </c>
      <c r="C2560" s="29" t="s">
        <v>27</v>
      </c>
      <c r="D2560" s="29" t="s">
        <v>413</v>
      </c>
      <c r="E2560" s="36"/>
      <c r="F2560" s="30" t="s">
        <v>414</v>
      </c>
      <c r="G2560" s="31">
        <f t="shared" si="5824"/>
        <v>275032.40000000002</v>
      </c>
      <c r="H2560" s="31">
        <f t="shared" si="5825"/>
        <v>206546.60000000001</v>
      </c>
      <c r="I2560" s="31">
        <f t="shared" si="5826"/>
        <v>194650.5</v>
      </c>
      <c r="J2560" s="31">
        <f t="shared" si="5827"/>
        <v>0</v>
      </c>
      <c r="K2560" s="31">
        <f t="shared" si="5828"/>
        <v>0</v>
      </c>
      <c r="L2560" s="31">
        <f t="shared" si="5829"/>
        <v>0</v>
      </c>
      <c r="M2560" s="31">
        <f t="shared" si="5821"/>
        <v>275032.40000000002</v>
      </c>
      <c r="N2560" s="31">
        <f t="shared" si="5822"/>
        <v>206546.60000000001</v>
      </c>
      <c r="O2560" s="31">
        <f t="shared" si="5823"/>
        <v>194650.5</v>
      </c>
      <c r="P2560" s="31">
        <f t="shared" si="5830"/>
        <v>-9094</v>
      </c>
      <c r="Q2560" s="31">
        <f t="shared" si="5831"/>
        <v>0</v>
      </c>
      <c r="R2560" s="31">
        <f t="shared" si="5832"/>
        <v>1279.444</v>
      </c>
      <c r="S2560" s="31">
        <f t="shared" si="5833"/>
        <v>-41984.899999999994</v>
      </c>
      <c r="T2560" s="31">
        <f t="shared" si="5834"/>
        <v>0</v>
      </c>
      <c r="U2560" s="31">
        <f t="shared" si="5835"/>
        <v>0</v>
      </c>
      <c r="V2560" s="31">
        <f t="shared" si="5836"/>
        <v>0</v>
      </c>
      <c r="W2560" s="31">
        <f t="shared" si="5837"/>
        <v>0</v>
      </c>
      <c r="X2560" s="31">
        <f t="shared" si="5838"/>
        <v>0</v>
      </c>
      <c r="Y2560" s="31">
        <f t="shared" si="5839"/>
        <v>0</v>
      </c>
      <c r="Z2560" s="31">
        <f t="shared" si="5840"/>
        <v>0</v>
      </c>
      <c r="AA2560" s="31">
        <f t="shared" si="5841"/>
        <v>41984.899999999994</v>
      </c>
      <c r="AB2560" s="31">
        <f t="shared" si="5842"/>
        <v>0</v>
      </c>
      <c r="AC2560" s="31">
        <f t="shared" si="5755"/>
        <v>225232.94400000005</v>
      </c>
      <c r="AD2560" s="31">
        <f t="shared" si="5756"/>
        <v>206546.60000000001</v>
      </c>
      <c r="AE2560" s="31">
        <f t="shared" si="5757"/>
        <v>236635.39999999999</v>
      </c>
      <c r="AF2560" s="31">
        <f t="shared" si="5843"/>
        <v>0</v>
      </c>
      <c r="AG2560" s="31">
        <f t="shared" si="5758"/>
        <v>225232.94400000005</v>
      </c>
      <c r="AH2560" s="31">
        <f t="shared" si="5759"/>
        <v>206546.60000000001</v>
      </c>
      <c r="AI2560" s="31">
        <f t="shared" si="5760"/>
        <v>236635.39999999999</v>
      </c>
      <c r="AJ2560" s="31">
        <f t="shared" si="5844"/>
        <v>-4966.7550000000001</v>
      </c>
      <c r="AK2560" s="31">
        <f t="shared" si="5845"/>
        <v>0</v>
      </c>
      <c r="AL2560" s="31">
        <f t="shared" si="5846"/>
        <v>-1409.2360000000001</v>
      </c>
      <c r="AM2560" s="31">
        <f t="shared" si="5847"/>
        <v>0</v>
      </c>
      <c r="AN2560" s="31">
        <f t="shared" si="5848"/>
        <v>0</v>
      </c>
      <c r="AO2560" s="31">
        <f t="shared" si="5849"/>
        <v>0</v>
      </c>
      <c r="AP2560" s="31">
        <f t="shared" si="5850"/>
        <v>0</v>
      </c>
      <c r="AQ2560" s="31">
        <f t="shared" si="5851"/>
        <v>0</v>
      </c>
      <c r="AR2560" s="31">
        <f t="shared" si="5852"/>
        <v>0</v>
      </c>
      <c r="AS2560" s="31">
        <f t="shared" si="5752"/>
        <v>218856.95300000004</v>
      </c>
      <c r="AT2560" s="31">
        <f t="shared" si="5753"/>
        <v>206546.60000000001</v>
      </c>
      <c r="AU2560" s="31">
        <f t="shared" si="5754"/>
        <v>236635.39999999999</v>
      </c>
      <c r="AV2560" s="31">
        <f t="shared" si="5853"/>
        <v>0</v>
      </c>
      <c r="AW2560" s="32"/>
      <c r="AX2560" s="32"/>
      <c r="AY2560" s="1"/>
      <c r="AZ2560" s="1"/>
      <c r="BA2560" s="1"/>
      <c r="BB2560" s="1"/>
      <c r="BC2560" s="1"/>
      <c r="BD2560" s="1"/>
      <c r="BE2560" s="1"/>
    </row>
    <row r="2561">
      <c r="A2561" s="29" t="s">
        <v>1070</v>
      </c>
      <c r="B2561" s="29" t="s">
        <v>87</v>
      </c>
      <c r="C2561" s="29" t="s">
        <v>27</v>
      </c>
      <c r="D2561" s="29" t="s">
        <v>419</v>
      </c>
      <c r="E2561" s="36"/>
      <c r="F2561" s="30" t="s">
        <v>34</v>
      </c>
      <c r="G2561" s="31">
        <f>G2562+G2569+G2580</f>
        <v>275032.40000000002</v>
      </c>
      <c r="H2561" s="31">
        <f>H2562+H2569+H2580</f>
        <v>206546.60000000001</v>
      </c>
      <c r="I2561" s="31">
        <f>I2562+I2569+I2580</f>
        <v>194650.5</v>
      </c>
      <c r="J2561" s="31">
        <f>J2562+J2569+J2580</f>
        <v>0</v>
      </c>
      <c r="K2561" s="31">
        <f>K2562+K2569+K2580</f>
        <v>0</v>
      </c>
      <c r="L2561" s="31">
        <f>L2562+L2569+L2580</f>
        <v>0</v>
      </c>
      <c r="M2561" s="31">
        <f t="shared" si="5821"/>
        <v>275032.40000000002</v>
      </c>
      <c r="N2561" s="31">
        <f t="shared" si="5822"/>
        <v>206546.60000000001</v>
      </c>
      <c r="O2561" s="31">
        <f t="shared" si="5823"/>
        <v>194650.5</v>
      </c>
      <c r="P2561" s="31">
        <f>P2562+P2569+P2580</f>
        <v>-9094</v>
      </c>
      <c r="Q2561" s="31">
        <f>Q2562+Q2569+Q2580</f>
        <v>0</v>
      </c>
      <c r="R2561" s="31">
        <f>R2562+R2569+R2580</f>
        <v>1279.444</v>
      </c>
      <c r="S2561" s="31">
        <f>S2562+S2569+S2580</f>
        <v>-41984.899999999994</v>
      </c>
      <c r="T2561" s="31">
        <f>T2562+T2569+T2580</f>
        <v>0</v>
      </c>
      <c r="U2561" s="31">
        <f>U2562+U2569+U2580</f>
        <v>0</v>
      </c>
      <c r="V2561" s="31">
        <f>V2562+V2569+V2580</f>
        <v>0</v>
      </c>
      <c r="W2561" s="31">
        <f>W2562+W2569+W2580</f>
        <v>0</v>
      </c>
      <c r="X2561" s="31">
        <f>X2562+X2569+X2580</f>
        <v>0</v>
      </c>
      <c r="Y2561" s="31">
        <f>Y2562+Y2569+Y2580</f>
        <v>0</v>
      </c>
      <c r="Z2561" s="31">
        <f>Z2562+Z2569+Z2580</f>
        <v>0</v>
      </c>
      <c r="AA2561" s="31">
        <f>AA2562+AA2569+AA2580</f>
        <v>41984.899999999994</v>
      </c>
      <c r="AB2561" s="31">
        <f>AB2562+AB2569+AB2580</f>
        <v>0</v>
      </c>
      <c r="AC2561" s="31">
        <f t="shared" si="5755"/>
        <v>225232.94400000005</v>
      </c>
      <c r="AD2561" s="31">
        <f t="shared" si="5756"/>
        <v>206546.60000000001</v>
      </c>
      <c r="AE2561" s="31">
        <f t="shared" si="5757"/>
        <v>236635.39999999999</v>
      </c>
      <c r="AF2561" s="31">
        <f>AF2562+AF2569+AF2580</f>
        <v>0</v>
      </c>
      <c r="AG2561" s="31">
        <f t="shared" si="5758"/>
        <v>225232.94400000005</v>
      </c>
      <c r="AH2561" s="31">
        <f t="shared" si="5759"/>
        <v>206546.60000000001</v>
      </c>
      <c r="AI2561" s="31">
        <f t="shared" si="5760"/>
        <v>236635.39999999999</v>
      </c>
      <c r="AJ2561" s="31">
        <f>AJ2562+AJ2569+AJ2580</f>
        <v>-4966.7550000000001</v>
      </c>
      <c r="AK2561" s="31">
        <f>AK2562+AK2569+AK2580</f>
        <v>0</v>
      </c>
      <c r="AL2561" s="31">
        <f>AL2562+AL2569+AL2580</f>
        <v>-1409.2360000000001</v>
      </c>
      <c r="AM2561" s="31">
        <f>AM2562+AM2569+AM2580</f>
        <v>0</v>
      </c>
      <c r="AN2561" s="31">
        <f>AN2562+AN2569+AN2580</f>
        <v>0</v>
      </c>
      <c r="AO2561" s="31">
        <f>AO2562+AO2569+AO2580</f>
        <v>0</v>
      </c>
      <c r="AP2561" s="31">
        <f>AP2562+AP2569+AP2580</f>
        <v>0</v>
      </c>
      <c r="AQ2561" s="31">
        <f>AQ2562+AQ2569+AQ2580</f>
        <v>0</v>
      </c>
      <c r="AR2561" s="31">
        <f>AR2562+AR2569+AR2580</f>
        <v>0</v>
      </c>
      <c r="AS2561" s="31">
        <f t="shared" si="5752"/>
        <v>218856.95300000004</v>
      </c>
      <c r="AT2561" s="31">
        <f t="shared" si="5753"/>
        <v>206546.60000000001</v>
      </c>
      <c r="AU2561" s="31">
        <f t="shared" si="5754"/>
        <v>236635.39999999999</v>
      </c>
      <c r="AV2561" s="31">
        <f>AV2562+AV2569+AV2580</f>
        <v>0</v>
      </c>
      <c r="AW2561" s="32"/>
      <c r="AX2561" s="32"/>
      <c r="AY2561" s="1"/>
      <c r="AZ2561" s="1"/>
      <c r="BA2561" s="1"/>
      <c r="BB2561" s="1"/>
      <c r="BC2561" s="1"/>
      <c r="BD2561" s="1"/>
      <c r="BE2561" s="1"/>
    </row>
    <row r="2562" ht="63">
      <c r="A2562" s="29" t="s">
        <v>1070</v>
      </c>
      <c r="B2562" s="29" t="s">
        <v>87</v>
      </c>
      <c r="C2562" s="29" t="s">
        <v>27</v>
      </c>
      <c r="D2562" s="29" t="s">
        <v>743</v>
      </c>
      <c r="E2562" s="36"/>
      <c r="F2562" s="30" t="s">
        <v>744</v>
      </c>
      <c r="G2562" s="31">
        <f>G2563+G2565+G2567</f>
        <v>107369.89999999999</v>
      </c>
      <c r="H2562" s="31">
        <f>H2563+H2565+H2567</f>
        <v>36061.599999999999</v>
      </c>
      <c r="I2562" s="31">
        <f>I2563+I2565+I2567</f>
        <v>24165.5</v>
      </c>
      <c r="J2562" s="31">
        <f>J2563+J2565+J2567</f>
        <v>0</v>
      </c>
      <c r="K2562" s="31">
        <f>K2563+K2565+K2567</f>
        <v>0</v>
      </c>
      <c r="L2562" s="31">
        <f>L2563+L2565+L2567</f>
        <v>0</v>
      </c>
      <c r="M2562" s="31">
        <f t="shared" si="5821"/>
        <v>107369.89999999999</v>
      </c>
      <c r="N2562" s="31">
        <f t="shared" si="5822"/>
        <v>36061.599999999999</v>
      </c>
      <c r="O2562" s="31">
        <f t="shared" si="5823"/>
        <v>24165.5</v>
      </c>
      <c r="P2562" s="31">
        <f>P2563+P2565+P2567</f>
        <v>-9094</v>
      </c>
      <c r="Q2562" s="31">
        <f>Q2563+Q2565+Q2567</f>
        <v>0</v>
      </c>
      <c r="R2562" s="31">
        <f>R2563+R2565+R2567</f>
        <v>1279.444</v>
      </c>
      <c r="S2562" s="31">
        <f>S2563+S2565+S2567</f>
        <v>-41984.899999999994</v>
      </c>
      <c r="T2562" s="31">
        <f>T2563+T2565+T2567</f>
        <v>0</v>
      </c>
      <c r="U2562" s="31">
        <f>U2563+U2565+U2567</f>
        <v>0</v>
      </c>
      <c r="V2562" s="31">
        <f>V2563+V2565+V2567</f>
        <v>0</v>
      </c>
      <c r="W2562" s="31">
        <f>W2563+W2565+W2567</f>
        <v>0</v>
      </c>
      <c r="X2562" s="31">
        <f>X2563+X2565+X2567</f>
        <v>0</v>
      </c>
      <c r="Y2562" s="31">
        <f>Y2563+Y2565+Y2567</f>
        <v>0</v>
      </c>
      <c r="Z2562" s="31">
        <f>Z2563+Z2565+Z2567</f>
        <v>0</v>
      </c>
      <c r="AA2562" s="31">
        <f>AA2563+AA2565+AA2567</f>
        <v>41984.899999999994</v>
      </c>
      <c r="AB2562" s="31">
        <f>AB2563+AB2565+AB2567</f>
        <v>0</v>
      </c>
      <c r="AC2562" s="31">
        <f t="shared" si="5755"/>
        <v>57570.444000000003</v>
      </c>
      <c r="AD2562" s="31">
        <f t="shared" si="5756"/>
        <v>36061.599999999999</v>
      </c>
      <c r="AE2562" s="31">
        <f t="shared" si="5757"/>
        <v>66150.399999999994</v>
      </c>
      <c r="AF2562" s="31">
        <f>AF2563+AF2565+AF2567</f>
        <v>0</v>
      </c>
      <c r="AG2562" s="31">
        <f t="shared" si="5758"/>
        <v>57570.444000000003</v>
      </c>
      <c r="AH2562" s="31">
        <f t="shared" si="5759"/>
        <v>36061.599999999999</v>
      </c>
      <c r="AI2562" s="31">
        <f t="shared" si="5760"/>
        <v>66150.399999999994</v>
      </c>
      <c r="AJ2562" s="31">
        <f>AJ2563+AJ2565+AJ2567</f>
        <v>-4342.2700000000004</v>
      </c>
      <c r="AK2562" s="31">
        <f>AK2563+AK2565+AK2567</f>
        <v>0</v>
      </c>
      <c r="AL2562" s="31">
        <f>AL2563+AL2565+AL2567</f>
        <v>1.964</v>
      </c>
      <c r="AM2562" s="31">
        <f>AM2563+AM2565+AM2567</f>
        <v>0</v>
      </c>
      <c r="AN2562" s="31">
        <f>AN2563+AN2565+AN2567</f>
        <v>0</v>
      </c>
      <c r="AO2562" s="31">
        <f>AO2563+AO2565+AO2567</f>
        <v>0</v>
      </c>
      <c r="AP2562" s="31">
        <f>AP2563+AP2565+AP2567</f>
        <v>0</v>
      </c>
      <c r="AQ2562" s="31">
        <f>AQ2563+AQ2565+AQ2567</f>
        <v>0</v>
      </c>
      <c r="AR2562" s="31">
        <f>AR2563+AR2565+AR2567</f>
        <v>0</v>
      </c>
      <c r="AS2562" s="31">
        <f t="shared" si="5752"/>
        <v>53230.137999999999</v>
      </c>
      <c r="AT2562" s="31">
        <f t="shared" si="5753"/>
        <v>36061.599999999999</v>
      </c>
      <c r="AU2562" s="31">
        <f t="shared" si="5754"/>
        <v>66150.399999999994</v>
      </c>
      <c r="AV2562" s="31">
        <f>AV2563+AV2565+AV2567</f>
        <v>0</v>
      </c>
      <c r="AW2562" s="32"/>
      <c r="AX2562" s="32"/>
      <c r="AY2562" s="1"/>
      <c r="AZ2562" s="1"/>
      <c r="BA2562" s="1"/>
      <c r="BB2562" s="1"/>
      <c r="BC2562" s="1"/>
      <c r="BD2562" s="1"/>
      <c r="BE2562" s="1"/>
    </row>
    <row r="2563">
      <c r="A2563" s="29" t="s">
        <v>1070</v>
      </c>
      <c r="B2563" s="29" t="s">
        <v>87</v>
      </c>
      <c r="C2563" s="29" t="s">
        <v>27</v>
      </c>
      <c r="D2563" s="29" t="s">
        <v>1073</v>
      </c>
      <c r="E2563" s="36"/>
      <c r="F2563" s="30" t="s">
        <v>209</v>
      </c>
      <c r="G2563" s="31">
        <f>G2564</f>
        <v>10850</v>
      </c>
      <c r="H2563" s="31">
        <f>H2564</f>
        <v>10850</v>
      </c>
      <c r="I2563" s="31">
        <f>I2564</f>
        <v>10850</v>
      </c>
      <c r="J2563" s="31">
        <f>J2564</f>
        <v>0</v>
      </c>
      <c r="K2563" s="31">
        <f>K2564</f>
        <v>0</v>
      </c>
      <c r="L2563" s="31">
        <f>L2564</f>
        <v>0</v>
      </c>
      <c r="M2563" s="31">
        <f t="shared" si="5821"/>
        <v>10850</v>
      </c>
      <c r="N2563" s="31">
        <f t="shared" si="5822"/>
        <v>10850</v>
      </c>
      <c r="O2563" s="31">
        <f t="shared" si="5823"/>
        <v>10850</v>
      </c>
      <c r="P2563" s="31">
        <f>P2564</f>
        <v>0</v>
      </c>
      <c r="Q2563" s="31">
        <f>Q2564</f>
        <v>0</v>
      </c>
      <c r="R2563" s="31">
        <f>R2564</f>
        <v>1279.444</v>
      </c>
      <c r="S2563" s="31">
        <f>S2564</f>
        <v>0</v>
      </c>
      <c r="T2563" s="31">
        <f>T2564</f>
        <v>0</v>
      </c>
      <c r="U2563" s="31">
        <f>U2564</f>
        <v>0</v>
      </c>
      <c r="V2563" s="31">
        <f>V2564</f>
        <v>0</v>
      </c>
      <c r="W2563" s="31">
        <f>W2564</f>
        <v>0</v>
      </c>
      <c r="X2563" s="31">
        <f>X2564</f>
        <v>0</v>
      </c>
      <c r="Y2563" s="31">
        <f>Y2564</f>
        <v>0</v>
      </c>
      <c r="Z2563" s="31">
        <f>Z2564</f>
        <v>0</v>
      </c>
      <c r="AA2563" s="31">
        <f>AA2564</f>
        <v>0</v>
      </c>
      <c r="AB2563" s="31">
        <f>AB2564</f>
        <v>0</v>
      </c>
      <c r="AC2563" s="31">
        <f t="shared" si="5755"/>
        <v>12129.444</v>
      </c>
      <c r="AD2563" s="31">
        <f t="shared" si="5756"/>
        <v>10850</v>
      </c>
      <c r="AE2563" s="31">
        <f t="shared" si="5757"/>
        <v>10850</v>
      </c>
      <c r="AF2563" s="31">
        <f>AF2564</f>
        <v>0</v>
      </c>
      <c r="AG2563" s="31">
        <f t="shared" si="5758"/>
        <v>12129.444</v>
      </c>
      <c r="AH2563" s="31">
        <f t="shared" si="5759"/>
        <v>10850</v>
      </c>
      <c r="AI2563" s="31">
        <f t="shared" si="5760"/>
        <v>10850</v>
      </c>
      <c r="AJ2563" s="31">
        <f>AJ2564</f>
        <v>0</v>
      </c>
      <c r="AK2563" s="31">
        <f>AK2564</f>
        <v>0</v>
      </c>
      <c r="AL2563" s="31">
        <f>AL2564</f>
        <v>1.964</v>
      </c>
      <c r="AM2563" s="31">
        <f>AM2564</f>
        <v>0</v>
      </c>
      <c r="AN2563" s="31">
        <f>AN2564</f>
        <v>0</v>
      </c>
      <c r="AO2563" s="31">
        <f>AO2564</f>
        <v>0</v>
      </c>
      <c r="AP2563" s="31">
        <f>AP2564</f>
        <v>0</v>
      </c>
      <c r="AQ2563" s="31">
        <f>AQ2564</f>
        <v>0</v>
      </c>
      <c r="AR2563" s="31">
        <f>AR2564</f>
        <v>0</v>
      </c>
      <c r="AS2563" s="31">
        <f t="shared" si="5752"/>
        <v>12131.407999999999</v>
      </c>
      <c r="AT2563" s="31">
        <f t="shared" si="5753"/>
        <v>10850</v>
      </c>
      <c r="AU2563" s="31">
        <f t="shared" si="5754"/>
        <v>10850</v>
      </c>
      <c r="AV2563" s="31">
        <f>AV2564</f>
        <v>0</v>
      </c>
      <c r="AW2563" s="32"/>
      <c r="AX2563" s="32"/>
      <c r="AY2563" s="1"/>
      <c r="AZ2563" s="1"/>
      <c r="BA2563" s="1"/>
      <c r="BB2563" s="1"/>
      <c r="BC2563" s="1"/>
      <c r="BD2563" s="1"/>
      <c r="BE2563" s="1"/>
    </row>
    <row r="2564" ht="31.5">
      <c r="A2564" s="29" t="s">
        <v>1070</v>
      </c>
      <c r="B2564" s="29" t="s">
        <v>87</v>
      </c>
      <c r="C2564" s="29" t="s">
        <v>27</v>
      </c>
      <c r="D2564" s="29" t="s">
        <v>1073</v>
      </c>
      <c r="E2564" s="29" t="s">
        <v>129</v>
      </c>
      <c r="F2564" s="30" t="s">
        <v>130</v>
      </c>
      <c r="G2564" s="31">
        <v>10850</v>
      </c>
      <c r="H2564" s="31">
        <v>10850</v>
      </c>
      <c r="I2564" s="31">
        <v>10850</v>
      </c>
      <c r="J2564" s="31"/>
      <c r="K2564" s="31"/>
      <c r="L2564" s="31"/>
      <c r="M2564" s="31">
        <f t="shared" si="5821"/>
        <v>10850</v>
      </c>
      <c r="N2564" s="31">
        <f t="shared" si="5822"/>
        <v>10850</v>
      </c>
      <c r="O2564" s="31">
        <f t="shared" si="5823"/>
        <v>10850</v>
      </c>
      <c r="P2564" s="31"/>
      <c r="Q2564" s="31"/>
      <c r="R2564" s="31">
        <v>1279.444</v>
      </c>
      <c r="S2564" s="31"/>
      <c r="T2564" s="31"/>
      <c r="U2564" s="31"/>
      <c r="V2564" s="31"/>
      <c r="W2564" s="31"/>
      <c r="X2564" s="31"/>
      <c r="Y2564" s="31"/>
      <c r="Z2564" s="31"/>
      <c r="AA2564" s="31"/>
      <c r="AB2564" s="31"/>
      <c r="AC2564" s="31">
        <f t="shared" si="5755"/>
        <v>12129.444</v>
      </c>
      <c r="AD2564" s="31">
        <f t="shared" si="5756"/>
        <v>10850</v>
      </c>
      <c r="AE2564" s="31">
        <f t="shared" si="5757"/>
        <v>10850</v>
      </c>
      <c r="AF2564" s="31"/>
      <c r="AG2564" s="31">
        <f t="shared" si="5758"/>
        <v>12129.444</v>
      </c>
      <c r="AH2564" s="31">
        <f t="shared" si="5759"/>
        <v>10850</v>
      </c>
      <c r="AI2564" s="31">
        <f t="shared" si="5760"/>
        <v>10850</v>
      </c>
      <c r="AJ2564" s="31"/>
      <c r="AK2564" s="31"/>
      <c r="AL2564" s="31">
        <v>1.964</v>
      </c>
      <c r="AM2564" s="31"/>
      <c r="AN2564" s="31"/>
      <c r="AO2564" s="31"/>
      <c r="AP2564" s="31"/>
      <c r="AQ2564" s="31"/>
      <c r="AR2564" s="31"/>
      <c r="AS2564" s="31">
        <f t="shared" si="5752"/>
        <v>12131.407999999999</v>
      </c>
      <c r="AT2564" s="31">
        <f t="shared" si="5753"/>
        <v>10850</v>
      </c>
      <c r="AU2564" s="31">
        <f t="shared" si="5754"/>
        <v>10850</v>
      </c>
      <c r="AV2564" s="31"/>
      <c r="AW2564" s="32"/>
      <c r="AX2564" s="32"/>
      <c r="AY2564" s="1"/>
      <c r="AZ2564" s="1"/>
      <c r="BA2564" s="1"/>
      <c r="BB2564" s="1"/>
      <c r="BC2564" s="1"/>
      <c r="BD2564" s="1"/>
      <c r="BE2564" s="1"/>
    </row>
    <row r="2565" ht="63">
      <c r="A2565" s="29" t="s">
        <v>1070</v>
      </c>
      <c r="B2565" s="29" t="s">
        <v>87</v>
      </c>
      <c r="C2565" s="29" t="s">
        <v>27</v>
      </c>
      <c r="D2565" s="29" t="s">
        <v>745</v>
      </c>
      <c r="E2565" s="36"/>
      <c r="F2565" s="30" t="s">
        <v>746</v>
      </c>
      <c r="G2565" s="31">
        <f>G2566</f>
        <v>40546.300000000003</v>
      </c>
      <c r="H2565" s="31">
        <f>H2566</f>
        <v>5199</v>
      </c>
      <c r="I2565" s="31">
        <f>I2566</f>
        <v>0</v>
      </c>
      <c r="J2565" s="31">
        <f>J2566</f>
        <v>0</v>
      </c>
      <c r="K2565" s="31">
        <f>K2566</f>
        <v>0</v>
      </c>
      <c r="L2565" s="31">
        <f>L2566</f>
        <v>0</v>
      </c>
      <c r="M2565" s="31">
        <f t="shared" si="5821"/>
        <v>40546.300000000003</v>
      </c>
      <c r="N2565" s="31">
        <f t="shared" si="5822"/>
        <v>5199</v>
      </c>
      <c r="O2565" s="31">
        <f t="shared" si="5823"/>
        <v>0</v>
      </c>
      <c r="P2565" s="31">
        <f>P2566</f>
        <v>1753.9000000000001</v>
      </c>
      <c r="Q2565" s="31">
        <f>Q2566</f>
        <v>0</v>
      </c>
      <c r="R2565" s="31">
        <f>R2566</f>
        <v>0</v>
      </c>
      <c r="S2565" s="31">
        <f>S2566</f>
        <v>-25546.299999999999</v>
      </c>
      <c r="T2565" s="31">
        <f>T2566</f>
        <v>0</v>
      </c>
      <c r="U2565" s="31">
        <f>U2566</f>
        <v>0</v>
      </c>
      <c r="V2565" s="31">
        <f>V2566</f>
        <v>0</v>
      </c>
      <c r="W2565" s="31">
        <f>W2566</f>
        <v>0</v>
      </c>
      <c r="X2565" s="31">
        <f>X2566</f>
        <v>0</v>
      </c>
      <c r="Y2565" s="31">
        <f>Y2566</f>
        <v>0</v>
      </c>
      <c r="Z2565" s="31">
        <f>Z2566</f>
        <v>0</v>
      </c>
      <c r="AA2565" s="31">
        <f>AA2566</f>
        <v>25546.299999999999</v>
      </c>
      <c r="AB2565" s="31">
        <f>AB2566</f>
        <v>0</v>
      </c>
      <c r="AC2565" s="31">
        <f t="shared" si="5755"/>
        <v>16753.900000000005</v>
      </c>
      <c r="AD2565" s="31">
        <f t="shared" si="5756"/>
        <v>5199</v>
      </c>
      <c r="AE2565" s="31">
        <f t="shared" si="5757"/>
        <v>25546.299999999999</v>
      </c>
      <c r="AF2565" s="31">
        <f>AF2566</f>
        <v>0</v>
      </c>
      <c r="AG2565" s="31">
        <f t="shared" si="5758"/>
        <v>16753.900000000005</v>
      </c>
      <c r="AH2565" s="31">
        <f t="shared" si="5759"/>
        <v>5199</v>
      </c>
      <c r="AI2565" s="31">
        <f t="shared" si="5760"/>
        <v>25546.299999999999</v>
      </c>
      <c r="AJ2565" s="31">
        <f>AJ2566</f>
        <v>0</v>
      </c>
      <c r="AK2565" s="31">
        <f>AK2566</f>
        <v>0</v>
      </c>
      <c r="AL2565" s="31">
        <f>AL2566</f>
        <v>0</v>
      </c>
      <c r="AM2565" s="31">
        <f>AM2566</f>
        <v>0</v>
      </c>
      <c r="AN2565" s="31">
        <f>AN2566</f>
        <v>0</v>
      </c>
      <c r="AO2565" s="31">
        <f>AO2566</f>
        <v>0</v>
      </c>
      <c r="AP2565" s="31">
        <f>AP2566</f>
        <v>0</v>
      </c>
      <c r="AQ2565" s="31">
        <f>AQ2566</f>
        <v>0</v>
      </c>
      <c r="AR2565" s="31">
        <f>AR2566</f>
        <v>0</v>
      </c>
      <c r="AS2565" s="31">
        <f t="shared" si="5752"/>
        <v>16753.900000000005</v>
      </c>
      <c r="AT2565" s="31">
        <f t="shared" si="5753"/>
        <v>5199</v>
      </c>
      <c r="AU2565" s="31">
        <f t="shared" si="5754"/>
        <v>25546.299999999999</v>
      </c>
      <c r="AV2565" s="31">
        <f>AV2566</f>
        <v>0</v>
      </c>
      <c r="AW2565" s="32"/>
      <c r="AX2565" s="32"/>
      <c r="AY2565" s="1"/>
      <c r="AZ2565" s="1"/>
      <c r="BA2565" s="1"/>
      <c r="BB2565" s="1"/>
      <c r="BC2565" s="1"/>
      <c r="BD2565" s="1"/>
      <c r="BE2565" s="1"/>
    </row>
    <row r="2566" ht="31.5">
      <c r="A2566" s="29" t="s">
        <v>1070</v>
      </c>
      <c r="B2566" s="29" t="s">
        <v>87</v>
      </c>
      <c r="C2566" s="29" t="s">
        <v>27</v>
      </c>
      <c r="D2566" s="29" t="s">
        <v>745</v>
      </c>
      <c r="E2566" s="29" t="s">
        <v>129</v>
      </c>
      <c r="F2566" s="30" t="s">
        <v>130</v>
      </c>
      <c r="G2566" s="31">
        <v>40546.300000000003</v>
      </c>
      <c r="H2566" s="31">
        <v>5199</v>
      </c>
      <c r="I2566" s="31"/>
      <c r="J2566" s="31"/>
      <c r="K2566" s="31"/>
      <c r="L2566" s="31"/>
      <c r="M2566" s="31">
        <f t="shared" si="5821"/>
        <v>40546.300000000003</v>
      </c>
      <c r="N2566" s="31">
        <f t="shared" si="5822"/>
        <v>5199</v>
      </c>
      <c r="O2566" s="31">
        <f t="shared" si="5823"/>
        <v>0</v>
      </c>
      <c r="P2566" s="31">
        <v>1753.9000000000001</v>
      </c>
      <c r="Q2566" s="31"/>
      <c r="R2566" s="31"/>
      <c r="S2566" s="31">
        <v>-25546.299999999999</v>
      </c>
      <c r="T2566" s="31"/>
      <c r="U2566" s="31"/>
      <c r="V2566" s="31"/>
      <c r="W2566" s="31"/>
      <c r="X2566" s="31"/>
      <c r="Y2566" s="31"/>
      <c r="Z2566" s="31"/>
      <c r="AA2566" s="31">
        <v>25546.299999999999</v>
      </c>
      <c r="AB2566" s="31"/>
      <c r="AC2566" s="31">
        <f t="shared" si="5755"/>
        <v>16753.900000000005</v>
      </c>
      <c r="AD2566" s="31">
        <f t="shared" si="5756"/>
        <v>5199</v>
      </c>
      <c r="AE2566" s="31">
        <f t="shared" si="5757"/>
        <v>25546.299999999999</v>
      </c>
      <c r="AF2566" s="31"/>
      <c r="AG2566" s="31">
        <f t="shared" si="5758"/>
        <v>16753.900000000005</v>
      </c>
      <c r="AH2566" s="31">
        <f t="shared" si="5759"/>
        <v>5199</v>
      </c>
      <c r="AI2566" s="31">
        <f t="shared" si="5760"/>
        <v>25546.299999999999</v>
      </c>
      <c r="AJ2566" s="31"/>
      <c r="AK2566" s="31"/>
      <c r="AL2566" s="31"/>
      <c r="AM2566" s="31"/>
      <c r="AN2566" s="31"/>
      <c r="AO2566" s="31"/>
      <c r="AP2566" s="31"/>
      <c r="AQ2566" s="31"/>
      <c r="AR2566" s="31"/>
      <c r="AS2566" s="31">
        <f t="shared" si="5752"/>
        <v>16753.900000000005</v>
      </c>
      <c r="AT2566" s="31">
        <f t="shared" si="5753"/>
        <v>5199</v>
      </c>
      <c r="AU2566" s="31">
        <f t="shared" si="5754"/>
        <v>25546.299999999999</v>
      </c>
      <c r="AV2566" s="31"/>
      <c r="AW2566" s="32"/>
      <c r="AX2566" s="32"/>
      <c r="AY2566" s="1"/>
      <c r="AZ2566" s="1"/>
      <c r="BA2566" s="1"/>
      <c r="BB2566" s="1"/>
      <c r="BC2566" s="1"/>
      <c r="BD2566" s="1"/>
      <c r="BE2566" s="1"/>
    </row>
    <row r="2567" ht="47.25">
      <c r="A2567" s="29" t="s">
        <v>1070</v>
      </c>
      <c r="B2567" s="29" t="s">
        <v>87</v>
      </c>
      <c r="C2567" s="29" t="s">
        <v>27</v>
      </c>
      <c r="D2567" s="29" t="s">
        <v>1074</v>
      </c>
      <c r="E2567" s="36"/>
      <c r="F2567" s="30" t="s">
        <v>1075</v>
      </c>
      <c r="G2567" s="31">
        <f>G2568</f>
        <v>55973.599999999999</v>
      </c>
      <c r="H2567" s="31">
        <f>H2568</f>
        <v>20012.599999999999</v>
      </c>
      <c r="I2567" s="31">
        <f>I2568</f>
        <v>13315.5</v>
      </c>
      <c r="J2567" s="31">
        <f>J2568</f>
        <v>0</v>
      </c>
      <c r="K2567" s="31">
        <f>K2568</f>
        <v>0</v>
      </c>
      <c r="L2567" s="31">
        <f>L2568</f>
        <v>0</v>
      </c>
      <c r="M2567" s="31">
        <f t="shared" si="5821"/>
        <v>55973.599999999999</v>
      </c>
      <c r="N2567" s="31">
        <f t="shared" si="5822"/>
        <v>20012.599999999999</v>
      </c>
      <c r="O2567" s="31">
        <f t="shared" si="5823"/>
        <v>13315.5</v>
      </c>
      <c r="P2567" s="31">
        <f>P2568</f>
        <v>-10847.9</v>
      </c>
      <c r="Q2567" s="31">
        <f>Q2568</f>
        <v>0</v>
      </c>
      <c r="R2567" s="31">
        <f>R2568</f>
        <v>0</v>
      </c>
      <c r="S2567" s="31">
        <f>S2568</f>
        <v>-16438.599999999999</v>
      </c>
      <c r="T2567" s="31">
        <f>T2568</f>
        <v>0</v>
      </c>
      <c r="U2567" s="31">
        <f>U2568</f>
        <v>0</v>
      </c>
      <c r="V2567" s="31">
        <f>V2568</f>
        <v>0</v>
      </c>
      <c r="W2567" s="31">
        <f>W2568</f>
        <v>0</v>
      </c>
      <c r="X2567" s="31">
        <f>X2568</f>
        <v>0</v>
      </c>
      <c r="Y2567" s="31">
        <f>Y2568</f>
        <v>0</v>
      </c>
      <c r="Z2567" s="31">
        <f>Z2568</f>
        <v>0</v>
      </c>
      <c r="AA2567" s="31">
        <f>AA2568</f>
        <v>16438.599999999999</v>
      </c>
      <c r="AB2567" s="31">
        <f>AB2568</f>
        <v>0</v>
      </c>
      <c r="AC2567" s="31">
        <f t="shared" si="5755"/>
        <v>28687.099999999999</v>
      </c>
      <c r="AD2567" s="31">
        <f t="shared" si="5756"/>
        <v>20012.599999999999</v>
      </c>
      <c r="AE2567" s="31">
        <f t="shared" si="5757"/>
        <v>29754.099999999999</v>
      </c>
      <c r="AF2567" s="31">
        <f>AF2568</f>
        <v>0</v>
      </c>
      <c r="AG2567" s="31">
        <f t="shared" si="5758"/>
        <v>28687.099999999999</v>
      </c>
      <c r="AH2567" s="31">
        <f t="shared" si="5759"/>
        <v>20012.599999999999</v>
      </c>
      <c r="AI2567" s="31">
        <f t="shared" si="5760"/>
        <v>29754.099999999999</v>
      </c>
      <c r="AJ2567" s="31">
        <f>AJ2568</f>
        <v>-4342.2700000000004</v>
      </c>
      <c r="AK2567" s="31">
        <f>AK2568</f>
        <v>0</v>
      </c>
      <c r="AL2567" s="31">
        <f>AL2568</f>
        <v>0</v>
      </c>
      <c r="AM2567" s="31">
        <f>AM2568</f>
        <v>0</v>
      </c>
      <c r="AN2567" s="31">
        <f>AN2568</f>
        <v>0</v>
      </c>
      <c r="AO2567" s="31">
        <f>AO2568</f>
        <v>0</v>
      </c>
      <c r="AP2567" s="31">
        <f>AP2568</f>
        <v>0</v>
      </c>
      <c r="AQ2567" s="31">
        <f>AQ2568</f>
        <v>0</v>
      </c>
      <c r="AR2567" s="31">
        <f>AR2568</f>
        <v>0</v>
      </c>
      <c r="AS2567" s="31">
        <f t="shared" si="5752"/>
        <v>24344.829999999998</v>
      </c>
      <c r="AT2567" s="31">
        <f t="shared" si="5753"/>
        <v>20012.599999999999</v>
      </c>
      <c r="AU2567" s="31">
        <f t="shared" si="5754"/>
        <v>29754.099999999999</v>
      </c>
      <c r="AV2567" s="31">
        <f>AV2568</f>
        <v>0</v>
      </c>
      <c r="AW2567" s="32"/>
      <c r="AX2567" s="32"/>
      <c r="AY2567" s="1"/>
      <c r="AZ2567" s="1"/>
      <c r="BA2567" s="1"/>
      <c r="BB2567" s="1"/>
      <c r="BC2567" s="1"/>
      <c r="BD2567" s="1"/>
      <c r="BE2567" s="1"/>
    </row>
    <row r="2568" ht="31.5">
      <c r="A2568" s="29" t="s">
        <v>1070</v>
      </c>
      <c r="B2568" s="29" t="s">
        <v>87</v>
      </c>
      <c r="C2568" s="29" t="s">
        <v>27</v>
      </c>
      <c r="D2568" s="29" t="s">
        <v>1074</v>
      </c>
      <c r="E2568" s="29" t="s">
        <v>129</v>
      </c>
      <c r="F2568" s="30" t="s">
        <v>130</v>
      </c>
      <c r="G2568" s="31">
        <v>55973.599999999999</v>
      </c>
      <c r="H2568" s="31">
        <v>20012.599999999999</v>
      </c>
      <c r="I2568" s="31">
        <v>13315.5</v>
      </c>
      <c r="J2568" s="31"/>
      <c r="K2568" s="31"/>
      <c r="L2568" s="31"/>
      <c r="M2568" s="31">
        <f t="shared" si="5821"/>
        <v>55973.599999999999</v>
      </c>
      <c r="N2568" s="31">
        <f t="shared" si="5822"/>
        <v>20012.599999999999</v>
      </c>
      <c r="O2568" s="31">
        <f t="shared" si="5823"/>
        <v>13315.5</v>
      </c>
      <c r="P2568" s="31">
        <v>-10847.9</v>
      </c>
      <c r="Q2568" s="31"/>
      <c r="R2568" s="31"/>
      <c r="S2568" s="31">
        <v>-16438.599999999999</v>
      </c>
      <c r="T2568" s="31"/>
      <c r="U2568" s="31"/>
      <c r="V2568" s="31"/>
      <c r="W2568" s="31"/>
      <c r="X2568" s="31"/>
      <c r="Y2568" s="31"/>
      <c r="Z2568" s="31"/>
      <c r="AA2568" s="31">
        <v>16438.599999999999</v>
      </c>
      <c r="AB2568" s="31"/>
      <c r="AC2568" s="31">
        <f t="shared" si="5755"/>
        <v>28687.099999999999</v>
      </c>
      <c r="AD2568" s="31">
        <f t="shared" si="5756"/>
        <v>20012.599999999999</v>
      </c>
      <c r="AE2568" s="31">
        <f t="shared" si="5757"/>
        <v>29754.099999999999</v>
      </c>
      <c r="AF2568" s="31"/>
      <c r="AG2568" s="31">
        <f t="shared" si="5758"/>
        <v>28687.099999999999</v>
      </c>
      <c r="AH2568" s="31">
        <f t="shared" si="5759"/>
        <v>20012.599999999999</v>
      </c>
      <c r="AI2568" s="31">
        <f t="shared" si="5760"/>
        <v>29754.099999999999</v>
      </c>
      <c r="AJ2568" s="31">
        <v>-4342.2700000000004</v>
      </c>
      <c r="AK2568" s="31"/>
      <c r="AL2568" s="31"/>
      <c r="AM2568" s="31"/>
      <c r="AN2568" s="31"/>
      <c r="AO2568" s="31"/>
      <c r="AP2568" s="31"/>
      <c r="AQ2568" s="31"/>
      <c r="AR2568" s="31"/>
      <c r="AS2568" s="31">
        <f t="shared" si="5752"/>
        <v>24344.829999999998</v>
      </c>
      <c r="AT2568" s="31">
        <f t="shared" si="5753"/>
        <v>20012.599999999999</v>
      </c>
      <c r="AU2568" s="31">
        <f t="shared" si="5754"/>
        <v>29754.099999999999</v>
      </c>
      <c r="AV2568" s="31"/>
      <c r="AW2568" s="32"/>
      <c r="AX2568" s="32"/>
      <c r="AY2568" s="1"/>
      <c r="AZ2568" s="1"/>
      <c r="BA2568" s="1"/>
      <c r="BB2568" s="1"/>
      <c r="BC2568" s="1"/>
      <c r="BD2568" s="1"/>
      <c r="BE2568" s="1"/>
    </row>
    <row r="2569" ht="47.25">
      <c r="A2569" s="29" t="s">
        <v>1070</v>
      </c>
      <c r="B2569" s="29" t="s">
        <v>87</v>
      </c>
      <c r="C2569" s="29" t="s">
        <v>27</v>
      </c>
      <c r="D2569" s="29" t="s">
        <v>420</v>
      </c>
      <c r="E2569" s="36"/>
      <c r="F2569" s="30" t="s">
        <v>421</v>
      </c>
      <c r="G2569" s="31">
        <f>G2570+G2572+G2574+G2576+G2578</f>
        <v>162476.60000000001</v>
      </c>
      <c r="H2569" s="31">
        <f>H2570+H2572+H2574+H2576+H2578</f>
        <v>165253.39999999999</v>
      </c>
      <c r="I2569" s="31">
        <f>I2570+I2572+I2574+I2576+I2578</f>
        <v>165253.39999999999</v>
      </c>
      <c r="J2569" s="31">
        <f>J2570+J2572+J2574+J2576+J2578</f>
        <v>0</v>
      </c>
      <c r="K2569" s="31">
        <f>K2570+K2572+K2574+K2576+K2578</f>
        <v>0</v>
      </c>
      <c r="L2569" s="31">
        <f>L2570+L2572+L2574+L2576+L2578</f>
        <v>0</v>
      </c>
      <c r="M2569" s="31">
        <f t="shared" si="5821"/>
        <v>162476.60000000001</v>
      </c>
      <c r="N2569" s="31">
        <f t="shared" si="5822"/>
        <v>165253.39999999999</v>
      </c>
      <c r="O2569" s="31">
        <f t="shared" si="5823"/>
        <v>165253.39999999999</v>
      </c>
      <c r="P2569" s="31">
        <f>P2570+P2572+P2574+P2576+P2578</f>
        <v>0</v>
      </c>
      <c r="Q2569" s="31">
        <f>Q2570+Q2572+Q2574+Q2576+Q2578</f>
        <v>0</v>
      </c>
      <c r="R2569" s="31">
        <f>R2570+R2572+R2574+R2576+R2578</f>
        <v>0</v>
      </c>
      <c r="S2569" s="31">
        <f>S2570+S2572+S2574+S2576+S2578</f>
        <v>0</v>
      </c>
      <c r="T2569" s="31">
        <f>T2570+T2572+T2574+T2576+T2578</f>
        <v>0</v>
      </c>
      <c r="U2569" s="31">
        <f>U2570+U2572+U2574+U2576+U2578</f>
        <v>0</v>
      </c>
      <c r="V2569" s="31">
        <f>V2570+V2572+V2574+V2576+V2578</f>
        <v>0</v>
      </c>
      <c r="W2569" s="31">
        <f>W2570+W2572+W2574+W2576+W2578</f>
        <v>0</v>
      </c>
      <c r="X2569" s="31">
        <f>X2570+X2572+X2574+X2576+X2578</f>
        <v>0</v>
      </c>
      <c r="Y2569" s="31">
        <f>Y2570+Y2572+Y2574+Y2576+Y2578</f>
        <v>0</v>
      </c>
      <c r="Z2569" s="31">
        <f>Z2570+Z2572+Z2574+Z2576+Z2578</f>
        <v>0</v>
      </c>
      <c r="AA2569" s="31">
        <f>AA2570+AA2572+AA2574+AA2576+AA2578</f>
        <v>0</v>
      </c>
      <c r="AB2569" s="31">
        <f>AB2570+AB2572+AB2574+AB2576+AB2578</f>
        <v>0</v>
      </c>
      <c r="AC2569" s="31">
        <f t="shared" si="5755"/>
        <v>162476.60000000001</v>
      </c>
      <c r="AD2569" s="31">
        <f t="shared" si="5756"/>
        <v>165253.39999999999</v>
      </c>
      <c r="AE2569" s="31">
        <f t="shared" si="5757"/>
        <v>165253.39999999999</v>
      </c>
      <c r="AF2569" s="31">
        <f>AF2570+AF2572+AF2574+AF2576+AF2578</f>
        <v>0</v>
      </c>
      <c r="AG2569" s="31">
        <f t="shared" si="5758"/>
        <v>162476.60000000001</v>
      </c>
      <c r="AH2569" s="31">
        <f t="shared" si="5759"/>
        <v>165253.39999999999</v>
      </c>
      <c r="AI2569" s="31">
        <f t="shared" si="5760"/>
        <v>165253.39999999999</v>
      </c>
      <c r="AJ2569" s="31">
        <f>AJ2570+AJ2572+AJ2574+AJ2576+AJ2578</f>
        <v>-624.48500000000001</v>
      </c>
      <c r="AK2569" s="31">
        <f>AK2570+AK2572+AK2574+AK2576+AK2578</f>
        <v>0</v>
      </c>
      <c r="AL2569" s="31">
        <f>AL2570+AL2572+AL2574+AL2576+AL2578</f>
        <v>-1388.4000000000001</v>
      </c>
      <c r="AM2569" s="31">
        <f>AM2570+AM2572+AM2574+AM2576+AM2578</f>
        <v>0</v>
      </c>
      <c r="AN2569" s="31">
        <f>AN2570+AN2572+AN2574+AN2576+AN2578</f>
        <v>0</v>
      </c>
      <c r="AO2569" s="31">
        <f>AO2570+AO2572+AO2574+AO2576+AO2578</f>
        <v>0</v>
      </c>
      <c r="AP2569" s="31">
        <f>AP2570+AP2572+AP2574+AP2576+AP2578</f>
        <v>0</v>
      </c>
      <c r="AQ2569" s="31">
        <f>AQ2570+AQ2572+AQ2574+AQ2576+AQ2578</f>
        <v>0</v>
      </c>
      <c r="AR2569" s="31">
        <f>AR2570+AR2572+AR2574+AR2576+AR2578</f>
        <v>0</v>
      </c>
      <c r="AS2569" s="31">
        <f t="shared" si="5752"/>
        <v>160463.71500000003</v>
      </c>
      <c r="AT2569" s="31">
        <f t="shared" si="5753"/>
        <v>165253.39999999999</v>
      </c>
      <c r="AU2569" s="31">
        <f t="shared" si="5754"/>
        <v>165253.39999999999</v>
      </c>
      <c r="AV2569" s="31">
        <f>AV2570+AV2572+AV2574+AV2576+AV2578</f>
        <v>0</v>
      </c>
      <c r="AW2569" s="32"/>
      <c r="AX2569" s="32"/>
      <c r="AY2569" s="1"/>
      <c r="AZ2569" s="1"/>
      <c r="BA2569" s="1"/>
      <c r="BB2569" s="1"/>
      <c r="BC2569" s="1"/>
      <c r="BD2569" s="1"/>
      <c r="BE2569" s="1"/>
    </row>
    <row r="2570" ht="47.25">
      <c r="A2570" s="29" t="s">
        <v>1070</v>
      </c>
      <c r="B2570" s="29" t="s">
        <v>87</v>
      </c>
      <c r="C2570" s="29" t="s">
        <v>27</v>
      </c>
      <c r="D2570" s="29" t="s">
        <v>1076</v>
      </c>
      <c r="E2570" s="36"/>
      <c r="F2570" s="30" t="s">
        <v>54</v>
      </c>
      <c r="G2570" s="31">
        <f>G2571</f>
        <v>151493.10000000001</v>
      </c>
      <c r="H2570" s="31">
        <f>H2571</f>
        <v>157046.79999999999</v>
      </c>
      <c r="I2570" s="31">
        <f>I2571</f>
        <v>157046.79999999999</v>
      </c>
      <c r="J2570" s="31">
        <f>J2571</f>
        <v>0</v>
      </c>
      <c r="K2570" s="31">
        <f>K2571</f>
        <v>0</v>
      </c>
      <c r="L2570" s="31">
        <f>L2571</f>
        <v>0</v>
      </c>
      <c r="M2570" s="31">
        <f t="shared" si="5821"/>
        <v>151493.10000000001</v>
      </c>
      <c r="N2570" s="31">
        <f t="shared" si="5822"/>
        <v>157046.79999999999</v>
      </c>
      <c r="O2570" s="31">
        <f t="shared" si="5823"/>
        <v>157046.79999999999</v>
      </c>
      <c r="P2570" s="31">
        <f>P2571</f>
        <v>0</v>
      </c>
      <c r="Q2570" s="31">
        <f>Q2571</f>
        <v>0</v>
      </c>
      <c r="R2570" s="31">
        <f>R2571</f>
        <v>0</v>
      </c>
      <c r="S2570" s="31">
        <f>S2571</f>
        <v>0</v>
      </c>
      <c r="T2570" s="31">
        <f>T2571</f>
        <v>0</v>
      </c>
      <c r="U2570" s="31">
        <f>U2571</f>
        <v>0</v>
      </c>
      <c r="V2570" s="31">
        <f>V2571</f>
        <v>0</v>
      </c>
      <c r="W2570" s="31">
        <f>W2571</f>
        <v>0</v>
      </c>
      <c r="X2570" s="31">
        <f>X2571</f>
        <v>0</v>
      </c>
      <c r="Y2570" s="31">
        <f>Y2571</f>
        <v>0</v>
      </c>
      <c r="Z2570" s="31">
        <f>Z2571</f>
        <v>0</v>
      </c>
      <c r="AA2570" s="31">
        <f>AA2571</f>
        <v>0</v>
      </c>
      <c r="AB2570" s="31">
        <f>AB2571</f>
        <v>0</v>
      </c>
      <c r="AC2570" s="31">
        <f t="shared" si="5755"/>
        <v>151493.10000000001</v>
      </c>
      <c r="AD2570" s="31">
        <f t="shared" si="5756"/>
        <v>157046.79999999999</v>
      </c>
      <c r="AE2570" s="31">
        <f t="shared" si="5757"/>
        <v>157046.79999999999</v>
      </c>
      <c r="AF2570" s="31">
        <f>AF2571</f>
        <v>0</v>
      </c>
      <c r="AG2570" s="31">
        <f t="shared" si="5758"/>
        <v>151493.10000000001</v>
      </c>
      <c r="AH2570" s="31">
        <f t="shared" si="5759"/>
        <v>157046.79999999999</v>
      </c>
      <c r="AI2570" s="31">
        <f t="shared" si="5760"/>
        <v>157046.79999999999</v>
      </c>
      <c r="AJ2570" s="31">
        <f>AJ2571</f>
        <v>0</v>
      </c>
      <c r="AK2570" s="31">
        <f>AK2571</f>
        <v>0</v>
      </c>
      <c r="AL2570" s="31">
        <f>AL2571</f>
        <v>0</v>
      </c>
      <c r="AM2570" s="31">
        <f>AM2571</f>
        <v>0</v>
      </c>
      <c r="AN2570" s="31">
        <f>AN2571</f>
        <v>0</v>
      </c>
      <c r="AO2570" s="31">
        <f>AO2571</f>
        <v>0</v>
      </c>
      <c r="AP2570" s="31">
        <f>AP2571</f>
        <v>0</v>
      </c>
      <c r="AQ2570" s="31">
        <f>AQ2571</f>
        <v>0</v>
      </c>
      <c r="AR2570" s="31">
        <f>AR2571</f>
        <v>0</v>
      </c>
      <c r="AS2570" s="31">
        <f t="shared" si="5752"/>
        <v>151493.10000000001</v>
      </c>
      <c r="AT2570" s="31">
        <f t="shared" si="5753"/>
        <v>157046.79999999999</v>
      </c>
      <c r="AU2570" s="31">
        <f t="shared" si="5754"/>
        <v>157046.79999999999</v>
      </c>
      <c r="AV2570" s="31">
        <f>AV2571</f>
        <v>0</v>
      </c>
      <c r="AW2570" s="32"/>
      <c r="AX2570" s="32"/>
      <c r="AY2570" s="1"/>
      <c r="AZ2570" s="1"/>
      <c r="BA2570" s="1"/>
      <c r="BB2570" s="1"/>
      <c r="BC2570" s="1"/>
      <c r="BD2570" s="1"/>
      <c r="BE2570" s="1"/>
    </row>
    <row r="2571" ht="31.5">
      <c r="A2571" s="29" t="s">
        <v>1070</v>
      </c>
      <c r="B2571" s="29" t="s">
        <v>87</v>
      </c>
      <c r="C2571" s="29" t="s">
        <v>27</v>
      </c>
      <c r="D2571" s="29" t="s">
        <v>1076</v>
      </c>
      <c r="E2571" s="29" t="s">
        <v>129</v>
      </c>
      <c r="F2571" s="30" t="s">
        <v>130</v>
      </c>
      <c r="G2571" s="31">
        <f>151522.6-29.5</f>
        <v>151493.10000000001</v>
      </c>
      <c r="H2571" s="31">
        <f>157069.5-22.7</f>
        <v>157046.79999999999</v>
      </c>
      <c r="I2571" s="31">
        <f>157069.5-22.7</f>
        <v>157046.79999999999</v>
      </c>
      <c r="J2571" s="31"/>
      <c r="K2571" s="31"/>
      <c r="L2571" s="31"/>
      <c r="M2571" s="31">
        <f t="shared" si="5821"/>
        <v>151493.10000000001</v>
      </c>
      <c r="N2571" s="31">
        <f t="shared" si="5822"/>
        <v>157046.79999999999</v>
      </c>
      <c r="O2571" s="31">
        <f t="shared" si="5823"/>
        <v>157046.79999999999</v>
      </c>
      <c r="P2571" s="31"/>
      <c r="Q2571" s="31"/>
      <c r="R2571" s="31"/>
      <c r="S2571" s="31"/>
      <c r="T2571" s="31"/>
      <c r="U2571" s="31"/>
      <c r="V2571" s="31"/>
      <c r="W2571" s="31"/>
      <c r="X2571" s="31"/>
      <c r="Y2571" s="31"/>
      <c r="Z2571" s="31"/>
      <c r="AA2571" s="31"/>
      <c r="AB2571" s="31"/>
      <c r="AC2571" s="31">
        <f t="shared" si="5755"/>
        <v>151493.10000000001</v>
      </c>
      <c r="AD2571" s="31">
        <f t="shared" si="5756"/>
        <v>157046.79999999999</v>
      </c>
      <c r="AE2571" s="31">
        <f t="shared" si="5757"/>
        <v>157046.79999999999</v>
      </c>
      <c r="AF2571" s="31"/>
      <c r="AG2571" s="31">
        <f t="shared" si="5758"/>
        <v>151493.10000000001</v>
      </c>
      <c r="AH2571" s="31">
        <f t="shared" si="5759"/>
        <v>157046.79999999999</v>
      </c>
      <c r="AI2571" s="31">
        <f t="shared" si="5760"/>
        <v>157046.79999999999</v>
      </c>
      <c r="AJ2571" s="31"/>
      <c r="AK2571" s="31"/>
      <c r="AL2571" s="31"/>
      <c r="AM2571" s="31"/>
      <c r="AN2571" s="31"/>
      <c r="AO2571" s="31"/>
      <c r="AP2571" s="31"/>
      <c r="AQ2571" s="31"/>
      <c r="AR2571" s="31"/>
      <c r="AS2571" s="31">
        <f t="shared" si="5752"/>
        <v>151493.10000000001</v>
      </c>
      <c r="AT2571" s="31">
        <f t="shared" si="5753"/>
        <v>157046.79999999999</v>
      </c>
      <c r="AU2571" s="31">
        <f t="shared" si="5754"/>
        <v>157046.79999999999</v>
      </c>
      <c r="AV2571" s="31"/>
      <c r="AW2571" s="32"/>
      <c r="AX2571" s="32"/>
      <c r="AY2571" s="1"/>
      <c r="AZ2571" s="1"/>
      <c r="BA2571" s="1"/>
      <c r="BB2571" s="1"/>
      <c r="BC2571" s="1"/>
      <c r="BD2571" s="1"/>
      <c r="BE2571" s="1"/>
    </row>
    <row r="2572">
      <c r="A2572" s="29" t="s">
        <v>1070</v>
      </c>
      <c r="B2572" s="29" t="s">
        <v>87</v>
      </c>
      <c r="C2572" s="29" t="s">
        <v>27</v>
      </c>
      <c r="D2572" s="29" t="s">
        <v>1077</v>
      </c>
      <c r="E2572" s="36"/>
      <c r="F2572" s="30" t="s">
        <v>218</v>
      </c>
      <c r="G2572" s="31">
        <f>G2573</f>
        <v>2776.9000000000001</v>
      </c>
      <c r="H2572" s="31">
        <f>H2573</f>
        <v>0</v>
      </c>
      <c r="I2572" s="31">
        <f>I2573</f>
        <v>0</v>
      </c>
      <c r="J2572" s="31">
        <f>J2573</f>
        <v>0</v>
      </c>
      <c r="K2572" s="31">
        <f>K2573</f>
        <v>0</v>
      </c>
      <c r="L2572" s="31">
        <f>L2573</f>
        <v>0</v>
      </c>
      <c r="M2572" s="31">
        <f t="shared" si="5821"/>
        <v>2776.9000000000001</v>
      </c>
      <c r="N2572" s="31">
        <f t="shared" si="5822"/>
        <v>0</v>
      </c>
      <c r="O2572" s="31">
        <f t="shared" si="5823"/>
        <v>0</v>
      </c>
      <c r="P2572" s="31">
        <f>P2573</f>
        <v>0</v>
      </c>
      <c r="Q2572" s="31">
        <f>Q2573</f>
        <v>0</v>
      </c>
      <c r="R2572" s="31">
        <f>R2573</f>
        <v>0</v>
      </c>
      <c r="S2572" s="31">
        <f>S2573</f>
        <v>0</v>
      </c>
      <c r="T2572" s="31">
        <f>T2573</f>
        <v>0</v>
      </c>
      <c r="U2572" s="31">
        <f>U2573</f>
        <v>0</v>
      </c>
      <c r="V2572" s="31">
        <f>V2573</f>
        <v>0</v>
      </c>
      <c r="W2572" s="31">
        <f>W2573</f>
        <v>0</v>
      </c>
      <c r="X2572" s="31">
        <f>X2573</f>
        <v>0</v>
      </c>
      <c r="Y2572" s="31">
        <f>Y2573</f>
        <v>0</v>
      </c>
      <c r="Z2572" s="31">
        <f>Z2573</f>
        <v>0</v>
      </c>
      <c r="AA2572" s="31">
        <f>AA2573</f>
        <v>0</v>
      </c>
      <c r="AB2572" s="31">
        <f>AB2573</f>
        <v>0</v>
      </c>
      <c r="AC2572" s="31">
        <f t="shared" si="5755"/>
        <v>2776.9000000000001</v>
      </c>
      <c r="AD2572" s="31">
        <f t="shared" si="5756"/>
        <v>0</v>
      </c>
      <c r="AE2572" s="31">
        <f t="shared" si="5757"/>
        <v>0</v>
      </c>
      <c r="AF2572" s="31">
        <f>AF2573</f>
        <v>0</v>
      </c>
      <c r="AG2572" s="31">
        <f t="shared" si="5758"/>
        <v>2776.9000000000001</v>
      </c>
      <c r="AH2572" s="31">
        <f t="shared" si="5759"/>
        <v>0</v>
      </c>
      <c r="AI2572" s="31">
        <f t="shared" si="5760"/>
        <v>0</v>
      </c>
      <c r="AJ2572" s="31">
        <f>AJ2573</f>
        <v>0</v>
      </c>
      <c r="AK2572" s="31">
        <f>AK2573</f>
        <v>0</v>
      </c>
      <c r="AL2572" s="31">
        <f>AL2573</f>
        <v>-1388.4000000000001</v>
      </c>
      <c r="AM2572" s="31">
        <f>AM2573</f>
        <v>0</v>
      </c>
      <c r="AN2572" s="31">
        <f>AN2573</f>
        <v>0</v>
      </c>
      <c r="AO2572" s="31">
        <f>AO2573</f>
        <v>0</v>
      </c>
      <c r="AP2572" s="31">
        <f>AP2573</f>
        <v>0</v>
      </c>
      <c r="AQ2572" s="31">
        <f>AQ2573</f>
        <v>0</v>
      </c>
      <c r="AR2572" s="31">
        <f>AR2573</f>
        <v>0</v>
      </c>
      <c r="AS2572" s="31">
        <f t="shared" si="5752"/>
        <v>1388.5</v>
      </c>
      <c r="AT2572" s="31">
        <f t="shared" si="5753"/>
        <v>0</v>
      </c>
      <c r="AU2572" s="31">
        <f t="shared" si="5754"/>
        <v>0</v>
      </c>
      <c r="AV2572" s="31">
        <f>AV2573</f>
        <v>0</v>
      </c>
      <c r="AW2572" s="32"/>
      <c r="AX2572" s="32"/>
      <c r="AY2572" s="1"/>
      <c r="AZ2572" s="1"/>
      <c r="BA2572" s="1"/>
      <c r="BB2572" s="1"/>
      <c r="BC2572" s="1"/>
      <c r="BD2572" s="1"/>
      <c r="BE2572" s="1"/>
    </row>
    <row r="2573" ht="31.5">
      <c r="A2573" s="29" t="s">
        <v>1070</v>
      </c>
      <c r="B2573" s="29" t="s">
        <v>87</v>
      </c>
      <c r="C2573" s="29" t="s">
        <v>27</v>
      </c>
      <c r="D2573" s="29" t="s">
        <v>1077</v>
      </c>
      <c r="E2573" s="29" t="s">
        <v>129</v>
      </c>
      <c r="F2573" s="30" t="s">
        <v>130</v>
      </c>
      <c r="G2573" s="31">
        <f>2773.4+3.5</f>
        <v>2776.9000000000001</v>
      </c>
      <c r="H2573" s="31"/>
      <c r="I2573" s="31"/>
      <c r="J2573" s="31"/>
      <c r="K2573" s="31"/>
      <c r="L2573" s="31"/>
      <c r="M2573" s="31">
        <f t="shared" si="5821"/>
        <v>2776.9000000000001</v>
      </c>
      <c r="N2573" s="31">
        <f t="shared" si="5822"/>
        <v>0</v>
      </c>
      <c r="O2573" s="31">
        <f t="shared" si="5823"/>
        <v>0</v>
      </c>
      <c r="P2573" s="31"/>
      <c r="Q2573" s="31"/>
      <c r="R2573" s="31"/>
      <c r="S2573" s="31"/>
      <c r="T2573" s="31"/>
      <c r="U2573" s="31"/>
      <c r="V2573" s="31"/>
      <c r="W2573" s="31"/>
      <c r="X2573" s="31"/>
      <c r="Y2573" s="31"/>
      <c r="Z2573" s="31"/>
      <c r="AA2573" s="31"/>
      <c r="AB2573" s="31"/>
      <c r="AC2573" s="31">
        <f t="shared" si="5755"/>
        <v>2776.9000000000001</v>
      </c>
      <c r="AD2573" s="31">
        <f t="shared" si="5756"/>
        <v>0</v>
      </c>
      <c r="AE2573" s="31">
        <f t="shared" si="5757"/>
        <v>0</v>
      </c>
      <c r="AF2573" s="31"/>
      <c r="AG2573" s="31">
        <f t="shared" si="5758"/>
        <v>2776.9000000000001</v>
      </c>
      <c r="AH2573" s="31">
        <f t="shared" si="5759"/>
        <v>0</v>
      </c>
      <c r="AI2573" s="31">
        <f t="shared" si="5760"/>
        <v>0</v>
      </c>
      <c r="AJ2573" s="31"/>
      <c r="AK2573" s="31"/>
      <c r="AL2573" s="31">
        <v>-1388.4000000000001</v>
      </c>
      <c r="AM2573" s="31"/>
      <c r="AN2573" s="31"/>
      <c r="AO2573" s="31"/>
      <c r="AP2573" s="31"/>
      <c r="AQ2573" s="31"/>
      <c r="AR2573" s="31"/>
      <c r="AS2573" s="31">
        <f t="shared" si="5752"/>
        <v>1388.5</v>
      </c>
      <c r="AT2573" s="31">
        <f t="shared" si="5753"/>
        <v>0</v>
      </c>
      <c r="AU2573" s="31">
        <f t="shared" si="5754"/>
        <v>0</v>
      </c>
      <c r="AV2573" s="31"/>
      <c r="AW2573" s="32"/>
      <c r="AX2573" s="32"/>
      <c r="AY2573" s="1"/>
      <c r="AZ2573" s="1"/>
      <c r="BA2573" s="1"/>
      <c r="BB2573" s="1"/>
      <c r="BC2573" s="1"/>
      <c r="BD2573" s="1"/>
      <c r="BE2573" s="1"/>
    </row>
    <row r="2574" ht="47.25">
      <c r="A2574" s="29" t="s">
        <v>1070</v>
      </c>
      <c r="B2574" s="29" t="s">
        <v>87</v>
      </c>
      <c r="C2574" s="29" t="s">
        <v>27</v>
      </c>
      <c r="D2574" s="29" t="s">
        <v>489</v>
      </c>
      <c r="E2574" s="36"/>
      <c r="F2574" s="30" t="s">
        <v>490</v>
      </c>
      <c r="G2574" s="31">
        <f>G2575</f>
        <v>5000</v>
      </c>
      <c r="H2574" s="31">
        <f>H2575</f>
        <v>5000</v>
      </c>
      <c r="I2574" s="31">
        <f>I2575</f>
        <v>5000</v>
      </c>
      <c r="J2574" s="31">
        <f>J2575</f>
        <v>0</v>
      </c>
      <c r="K2574" s="31">
        <f>K2575</f>
        <v>0</v>
      </c>
      <c r="L2574" s="31">
        <f>L2575</f>
        <v>0</v>
      </c>
      <c r="M2574" s="31">
        <f t="shared" si="5821"/>
        <v>5000</v>
      </c>
      <c r="N2574" s="31">
        <f t="shared" si="5822"/>
        <v>5000</v>
      </c>
      <c r="O2574" s="31">
        <f t="shared" si="5823"/>
        <v>5000</v>
      </c>
      <c r="P2574" s="31">
        <f>P2575</f>
        <v>0</v>
      </c>
      <c r="Q2574" s="31">
        <f>Q2575</f>
        <v>0</v>
      </c>
      <c r="R2574" s="31">
        <f>R2575</f>
        <v>0</v>
      </c>
      <c r="S2574" s="31">
        <f>S2575</f>
        <v>0</v>
      </c>
      <c r="T2574" s="31">
        <f>T2575</f>
        <v>0</v>
      </c>
      <c r="U2574" s="31">
        <f>U2575</f>
        <v>0</v>
      </c>
      <c r="V2574" s="31">
        <f>V2575</f>
        <v>0</v>
      </c>
      <c r="W2574" s="31">
        <f>W2575</f>
        <v>0</v>
      </c>
      <c r="X2574" s="31">
        <f>X2575</f>
        <v>0</v>
      </c>
      <c r="Y2574" s="31">
        <f>Y2575</f>
        <v>0</v>
      </c>
      <c r="Z2574" s="31">
        <f>Z2575</f>
        <v>0</v>
      </c>
      <c r="AA2574" s="31">
        <f>AA2575</f>
        <v>0</v>
      </c>
      <c r="AB2574" s="31">
        <f>AB2575</f>
        <v>0</v>
      </c>
      <c r="AC2574" s="31">
        <f t="shared" si="5755"/>
        <v>5000</v>
      </c>
      <c r="AD2574" s="31">
        <f t="shared" si="5756"/>
        <v>5000</v>
      </c>
      <c r="AE2574" s="31">
        <f t="shared" si="5757"/>
        <v>5000</v>
      </c>
      <c r="AF2574" s="31">
        <f>AF2575</f>
        <v>0</v>
      </c>
      <c r="AG2574" s="31">
        <f t="shared" si="5758"/>
        <v>5000</v>
      </c>
      <c r="AH2574" s="31">
        <f t="shared" si="5759"/>
        <v>5000</v>
      </c>
      <c r="AI2574" s="31">
        <f t="shared" si="5760"/>
        <v>5000</v>
      </c>
      <c r="AJ2574" s="31">
        <f>AJ2575</f>
        <v>-624.48500000000001</v>
      </c>
      <c r="AK2574" s="31">
        <f>AK2575</f>
        <v>0</v>
      </c>
      <c r="AL2574" s="31">
        <f>AL2575</f>
        <v>0</v>
      </c>
      <c r="AM2574" s="31">
        <f>AM2575</f>
        <v>0</v>
      </c>
      <c r="AN2574" s="31">
        <f>AN2575</f>
        <v>0</v>
      </c>
      <c r="AO2574" s="31">
        <f>AO2575</f>
        <v>0</v>
      </c>
      <c r="AP2574" s="31">
        <f>AP2575</f>
        <v>0</v>
      </c>
      <c r="AQ2574" s="31">
        <f>AQ2575</f>
        <v>0</v>
      </c>
      <c r="AR2574" s="31">
        <f>AR2575</f>
        <v>0</v>
      </c>
      <c r="AS2574" s="31">
        <f t="shared" si="5752"/>
        <v>4375.5150000000003</v>
      </c>
      <c r="AT2574" s="31">
        <f t="shared" si="5753"/>
        <v>5000</v>
      </c>
      <c r="AU2574" s="31">
        <f t="shared" si="5754"/>
        <v>5000</v>
      </c>
      <c r="AV2574" s="31">
        <f>AV2575</f>
        <v>0</v>
      </c>
      <c r="AW2574" s="32"/>
      <c r="AX2574" s="32"/>
      <c r="AY2574" s="1"/>
      <c r="AZ2574" s="1"/>
      <c r="BA2574" s="1"/>
      <c r="BB2574" s="1"/>
      <c r="BC2574" s="1"/>
      <c r="BD2574" s="1"/>
      <c r="BE2574" s="1"/>
    </row>
    <row r="2575" ht="31.5">
      <c r="A2575" s="29" t="s">
        <v>1070</v>
      </c>
      <c r="B2575" s="29" t="s">
        <v>87</v>
      </c>
      <c r="C2575" s="29" t="s">
        <v>27</v>
      </c>
      <c r="D2575" s="29" t="s">
        <v>489</v>
      </c>
      <c r="E2575" s="29" t="s">
        <v>129</v>
      </c>
      <c r="F2575" s="30" t="s">
        <v>130</v>
      </c>
      <c r="G2575" s="31">
        <v>5000</v>
      </c>
      <c r="H2575" s="31">
        <v>5000</v>
      </c>
      <c r="I2575" s="31">
        <v>5000</v>
      </c>
      <c r="J2575" s="31"/>
      <c r="K2575" s="31"/>
      <c r="L2575" s="31"/>
      <c r="M2575" s="31">
        <f t="shared" si="5821"/>
        <v>5000</v>
      </c>
      <c r="N2575" s="31">
        <f t="shared" si="5822"/>
        <v>5000</v>
      </c>
      <c r="O2575" s="31">
        <f t="shared" si="5823"/>
        <v>5000</v>
      </c>
      <c r="P2575" s="31"/>
      <c r="Q2575" s="31"/>
      <c r="R2575" s="31"/>
      <c r="S2575" s="31"/>
      <c r="T2575" s="31"/>
      <c r="U2575" s="31"/>
      <c r="V2575" s="31"/>
      <c r="W2575" s="31"/>
      <c r="X2575" s="31"/>
      <c r="Y2575" s="31"/>
      <c r="Z2575" s="31"/>
      <c r="AA2575" s="31"/>
      <c r="AB2575" s="31"/>
      <c r="AC2575" s="31">
        <f t="shared" si="5755"/>
        <v>5000</v>
      </c>
      <c r="AD2575" s="31">
        <f t="shared" si="5756"/>
        <v>5000</v>
      </c>
      <c r="AE2575" s="31">
        <f t="shared" si="5757"/>
        <v>5000</v>
      </c>
      <c r="AF2575" s="31"/>
      <c r="AG2575" s="31">
        <f t="shared" si="5758"/>
        <v>5000</v>
      </c>
      <c r="AH2575" s="31">
        <f t="shared" si="5759"/>
        <v>5000</v>
      </c>
      <c r="AI2575" s="31">
        <f t="shared" si="5760"/>
        <v>5000</v>
      </c>
      <c r="AJ2575" s="31">
        <v>-624.48500000000001</v>
      </c>
      <c r="AK2575" s="31"/>
      <c r="AL2575" s="31"/>
      <c r="AM2575" s="31"/>
      <c r="AN2575" s="31"/>
      <c r="AO2575" s="31"/>
      <c r="AP2575" s="31"/>
      <c r="AQ2575" s="31"/>
      <c r="AR2575" s="31"/>
      <c r="AS2575" s="31">
        <f t="shared" si="5752"/>
        <v>4375.5150000000003</v>
      </c>
      <c r="AT2575" s="31">
        <f t="shared" si="5753"/>
        <v>5000</v>
      </c>
      <c r="AU2575" s="31">
        <f t="shared" si="5754"/>
        <v>5000</v>
      </c>
      <c r="AV2575" s="31"/>
      <c r="AW2575" s="32"/>
      <c r="AX2575" s="32"/>
      <c r="AY2575" s="1"/>
      <c r="AZ2575" s="1"/>
      <c r="BA2575" s="1"/>
      <c r="BB2575" s="1"/>
      <c r="BC2575" s="1"/>
      <c r="BD2575" s="1"/>
      <c r="BE2575" s="1"/>
    </row>
    <row r="2576" ht="94.5">
      <c r="A2576" s="29" t="s">
        <v>1070</v>
      </c>
      <c r="B2576" s="29" t="s">
        <v>87</v>
      </c>
      <c r="C2576" s="29" t="s">
        <v>27</v>
      </c>
      <c r="D2576" s="29" t="s">
        <v>1078</v>
      </c>
      <c r="E2576" s="36"/>
      <c r="F2576" s="30" t="s">
        <v>1079</v>
      </c>
      <c r="G2576" s="31">
        <f>G2577</f>
        <v>806.60000000000002</v>
      </c>
      <c r="H2576" s="31">
        <f>H2577</f>
        <v>806.60000000000002</v>
      </c>
      <c r="I2576" s="31">
        <f>I2577</f>
        <v>806.60000000000002</v>
      </c>
      <c r="J2576" s="31">
        <f>J2577</f>
        <v>0</v>
      </c>
      <c r="K2576" s="31">
        <f>K2577</f>
        <v>0</v>
      </c>
      <c r="L2576" s="31">
        <f>L2577</f>
        <v>0</v>
      </c>
      <c r="M2576" s="31">
        <f t="shared" si="5821"/>
        <v>806.60000000000002</v>
      </c>
      <c r="N2576" s="31">
        <f t="shared" si="5822"/>
        <v>806.60000000000002</v>
      </c>
      <c r="O2576" s="31">
        <f t="shared" si="5823"/>
        <v>806.60000000000002</v>
      </c>
      <c r="P2576" s="31">
        <f>P2577</f>
        <v>0</v>
      </c>
      <c r="Q2576" s="31">
        <f>Q2577</f>
        <v>0</v>
      </c>
      <c r="R2576" s="31">
        <f>R2577</f>
        <v>0</v>
      </c>
      <c r="S2576" s="31">
        <f>S2577</f>
        <v>0</v>
      </c>
      <c r="T2576" s="31">
        <f>T2577</f>
        <v>0</v>
      </c>
      <c r="U2576" s="31">
        <f>U2577</f>
        <v>0</v>
      </c>
      <c r="V2576" s="31">
        <f>V2577</f>
        <v>0</v>
      </c>
      <c r="W2576" s="31">
        <f>W2577</f>
        <v>0</v>
      </c>
      <c r="X2576" s="31">
        <f>X2577</f>
        <v>0</v>
      </c>
      <c r="Y2576" s="31">
        <f>Y2577</f>
        <v>0</v>
      </c>
      <c r="Z2576" s="31">
        <f>Z2577</f>
        <v>0</v>
      </c>
      <c r="AA2576" s="31">
        <f>AA2577</f>
        <v>0</v>
      </c>
      <c r="AB2576" s="31">
        <f>AB2577</f>
        <v>0</v>
      </c>
      <c r="AC2576" s="31">
        <f t="shared" si="5755"/>
        <v>806.60000000000002</v>
      </c>
      <c r="AD2576" s="31">
        <f t="shared" si="5756"/>
        <v>806.60000000000002</v>
      </c>
      <c r="AE2576" s="31">
        <f t="shared" si="5757"/>
        <v>806.60000000000002</v>
      </c>
      <c r="AF2576" s="31">
        <f>AF2577</f>
        <v>0</v>
      </c>
      <c r="AG2576" s="31">
        <f t="shared" si="5758"/>
        <v>806.60000000000002</v>
      </c>
      <c r="AH2576" s="31">
        <f t="shared" si="5759"/>
        <v>806.60000000000002</v>
      </c>
      <c r="AI2576" s="31">
        <f t="shared" si="5760"/>
        <v>806.60000000000002</v>
      </c>
      <c r="AJ2576" s="31">
        <f>AJ2577</f>
        <v>0</v>
      </c>
      <c r="AK2576" s="31">
        <f>AK2577</f>
        <v>0</v>
      </c>
      <c r="AL2576" s="31">
        <f>AL2577</f>
        <v>0</v>
      </c>
      <c r="AM2576" s="31">
        <f>AM2577</f>
        <v>0</v>
      </c>
      <c r="AN2576" s="31">
        <f>AN2577</f>
        <v>0</v>
      </c>
      <c r="AO2576" s="31">
        <f>AO2577</f>
        <v>0</v>
      </c>
      <c r="AP2576" s="31">
        <f>AP2577</f>
        <v>0</v>
      </c>
      <c r="AQ2576" s="31">
        <f>AQ2577</f>
        <v>0</v>
      </c>
      <c r="AR2576" s="31">
        <f>AR2577</f>
        <v>0</v>
      </c>
      <c r="AS2576" s="31">
        <f t="shared" si="5752"/>
        <v>806.60000000000002</v>
      </c>
      <c r="AT2576" s="31">
        <f t="shared" si="5753"/>
        <v>806.60000000000002</v>
      </c>
      <c r="AU2576" s="31">
        <f t="shared" si="5754"/>
        <v>806.60000000000002</v>
      </c>
      <c r="AV2576" s="31">
        <f>AV2577</f>
        <v>0</v>
      </c>
      <c r="AW2576" s="32"/>
      <c r="AX2576" s="32"/>
      <c r="AY2576" s="1"/>
      <c r="AZ2576" s="1"/>
      <c r="BA2576" s="1"/>
      <c r="BB2576" s="1"/>
      <c r="BC2576" s="1"/>
      <c r="BD2576" s="1"/>
      <c r="BE2576" s="1"/>
    </row>
    <row r="2577" ht="31.5">
      <c r="A2577" s="29" t="s">
        <v>1070</v>
      </c>
      <c r="B2577" s="29" t="s">
        <v>87</v>
      </c>
      <c r="C2577" s="29" t="s">
        <v>27</v>
      </c>
      <c r="D2577" s="29" t="s">
        <v>1078</v>
      </c>
      <c r="E2577" s="29" t="s">
        <v>129</v>
      </c>
      <c r="F2577" s="30" t="s">
        <v>130</v>
      </c>
      <c r="G2577" s="31">
        <v>806.60000000000002</v>
      </c>
      <c r="H2577" s="31">
        <v>806.60000000000002</v>
      </c>
      <c r="I2577" s="31">
        <v>806.60000000000002</v>
      </c>
      <c r="J2577" s="31"/>
      <c r="K2577" s="31"/>
      <c r="L2577" s="31"/>
      <c r="M2577" s="31">
        <f t="shared" si="5821"/>
        <v>806.60000000000002</v>
      </c>
      <c r="N2577" s="31">
        <f t="shared" si="5822"/>
        <v>806.60000000000002</v>
      </c>
      <c r="O2577" s="31">
        <f t="shared" si="5823"/>
        <v>806.60000000000002</v>
      </c>
      <c r="P2577" s="31"/>
      <c r="Q2577" s="31"/>
      <c r="R2577" s="31"/>
      <c r="S2577" s="31"/>
      <c r="T2577" s="31"/>
      <c r="U2577" s="31"/>
      <c r="V2577" s="31"/>
      <c r="W2577" s="31"/>
      <c r="X2577" s="31"/>
      <c r="Y2577" s="31"/>
      <c r="Z2577" s="31"/>
      <c r="AA2577" s="31"/>
      <c r="AB2577" s="31"/>
      <c r="AC2577" s="31">
        <f t="shared" si="5755"/>
        <v>806.60000000000002</v>
      </c>
      <c r="AD2577" s="31">
        <f t="shared" si="5756"/>
        <v>806.60000000000002</v>
      </c>
      <c r="AE2577" s="31">
        <f t="shared" si="5757"/>
        <v>806.60000000000002</v>
      </c>
      <c r="AF2577" s="31"/>
      <c r="AG2577" s="31">
        <f t="shared" si="5758"/>
        <v>806.60000000000002</v>
      </c>
      <c r="AH2577" s="31">
        <f t="shared" si="5759"/>
        <v>806.60000000000002</v>
      </c>
      <c r="AI2577" s="31">
        <f t="shared" si="5760"/>
        <v>806.60000000000002</v>
      </c>
      <c r="AJ2577" s="31"/>
      <c r="AK2577" s="31"/>
      <c r="AL2577" s="31"/>
      <c r="AM2577" s="31"/>
      <c r="AN2577" s="31"/>
      <c r="AO2577" s="31"/>
      <c r="AP2577" s="31"/>
      <c r="AQ2577" s="31"/>
      <c r="AR2577" s="31"/>
      <c r="AS2577" s="31">
        <f t="shared" si="5752"/>
        <v>806.60000000000002</v>
      </c>
      <c r="AT2577" s="31">
        <f t="shared" si="5753"/>
        <v>806.60000000000002</v>
      </c>
      <c r="AU2577" s="31">
        <f t="shared" si="5754"/>
        <v>806.60000000000002</v>
      </c>
      <c r="AV2577" s="31"/>
      <c r="AW2577" s="32"/>
      <c r="AX2577" s="32"/>
      <c r="AY2577" s="1"/>
      <c r="AZ2577" s="1"/>
      <c r="BA2577" s="1"/>
      <c r="BB2577" s="1"/>
      <c r="BC2577" s="1"/>
      <c r="BD2577" s="1"/>
      <c r="BE2577" s="1"/>
    </row>
    <row r="2578" ht="63">
      <c r="A2578" s="29" t="s">
        <v>1070</v>
      </c>
      <c r="B2578" s="29" t="s">
        <v>87</v>
      </c>
      <c r="C2578" s="29" t="s">
        <v>27</v>
      </c>
      <c r="D2578" s="29" t="s">
        <v>1080</v>
      </c>
      <c r="E2578" s="36"/>
      <c r="F2578" s="30" t="s">
        <v>1081</v>
      </c>
      <c r="G2578" s="31">
        <f>G2579</f>
        <v>2400</v>
      </c>
      <c r="H2578" s="31">
        <f>H2579</f>
        <v>2400</v>
      </c>
      <c r="I2578" s="31">
        <f>I2579</f>
        <v>2400</v>
      </c>
      <c r="J2578" s="31">
        <f>J2579</f>
        <v>0</v>
      </c>
      <c r="K2578" s="31">
        <f>K2579</f>
        <v>0</v>
      </c>
      <c r="L2578" s="31">
        <f>L2579</f>
        <v>0</v>
      </c>
      <c r="M2578" s="31">
        <f t="shared" si="5821"/>
        <v>2400</v>
      </c>
      <c r="N2578" s="31">
        <f t="shared" si="5822"/>
        <v>2400</v>
      </c>
      <c r="O2578" s="31">
        <f t="shared" si="5823"/>
        <v>2400</v>
      </c>
      <c r="P2578" s="31">
        <f>P2579</f>
        <v>0</v>
      </c>
      <c r="Q2578" s="31">
        <f>Q2579</f>
        <v>0</v>
      </c>
      <c r="R2578" s="31">
        <f>R2579</f>
        <v>0</v>
      </c>
      <c r="S2578" s="31">
        <f>S2579</f>
        <v>0</v>
      </c>
      <c r="T2578" s="31">
        <f>T2579</f>
        <v>0</v>
      </c>
      <c r="U2578" s="31">
        <f>U2579</f>
        <v>0</v>
      </c>
      <c r="V2578" s="31">
        <f>V2579</f>
        <v>0</v>
      </c>
      <c r="W2578" s="31">
        <f>W2579</f>
        <v>0</v>
      </c>
      <c r="X2578" s="31">
        <f>X2579</f>
        <v>0</v>
      </c>
      <c r="Y2578" s="31">
        <f>Y2579</f>
        <v>0</v>
      </c>
      <c r="Z2578" s="31">
        <f>Z2579</f>
        <v>0</v>
      </c>
      <c r="AA2578" s="31">
        <f>AA2579</f>
        <v>0</v>
      </c>
      <c r="AB2578" s="31">
        <f>AB2579</f>
        <v>0</v>
      </c>
      <c r="AC2578" s="31">
        <f t="shared" si="5755"/>
        <v>2400</v>
      </c>
      <c r="AD2578" s="31">
        <f t="shared" si="5756"/>
        <v>2400</v>
      </c>
      <c r="AE2578" s="31">
        <f t="shared" si="5757"/>
        <v>2400</v>
      </c>
      <c r="AF2578" s="31">
        <f>AF2579</f>
        <v>0</v>
      </c>
      <c r="AG2578" s="31">
        <f t="shared" si="5758"/>
        <v>2400</v>
      </c>
      <c r="AH2578" s="31">
        <f t="shared" si="5759"/>
        <v>2400</v>
      </c>
      <c r="AI2578" s="31">
        <f t="shared" si="5760"/>
        <v>2400</v>
      </c>
      <c r="AJ2578" s="31">
        <f>AJ2579</f>
        <v>0</v>
      </c>
      <c r="AK2578" s="31">
        <f>AK2579</f>
        <v>0</v>
      </c>
      <c r="AL2578" s="31">
        <f>AL2579</f>
        <v>0</v>
      </c>
      <c r="AM2578" s="31">
        <f>AM2579</f>
        <v>0</v>
      </c>
      <c r="AN2578" s="31">
        <f>AN2579</f>
        <v>0</v>
      </c>
      <c r="AO2578" s="31">
        <f>AO2579</f>
        <v>0</v>
      </c>
      <c r="AP2578" s="31">
        <f>AP2579</f>
        <v>0</v>
      </c>
      <c r="AQ2578" s="31">
        <f>AQ2579</f>
        <v>0</v>
      </c>
      <c r="AR2578" s="31">
        <f>AR2579</f>
        <v>0</v>
      </c>
      <c r="AS2578" s="31">
        <f t="shared" si="5752"/>
        <v>2400</v>
      </c>
      <c r="AT2578" s="31">
        <f t="shared" si="5753"/>
        <v>2400</v>
      </c>
      <c r="AU2578" s="31">
        <f t="shared" si="5754"/>
        <v>2400</v>
      </c>
      <c r="AV2578" s="31">
        <f>AV2579</f>
        <v>0</v>
      </c>
      <c r="AW2578" s="32"/>
      <c r="AX2578" s="32"/>
      <c r="AY2578" s="1"/>
      <c r="AZ2578" s="1"/>
      <c r="BA2578" s="1"/>
      <c r="BB2578" s="1"/>
      <c r="BC2578" s="1"/>
      <c r="BD2578" s="1"/>
      <c r="BE2578" s="1"/>
    </row>
    <row r="2579" ht="31.5">
      <c r="A2579" s="29" t="s">
        <v>1070</v>
      </c>
      <c r="B2579" s="29" t="s">
        <v>87</v>
      </c>
      <c r="C2579" s="29" t="s">
        <v>27</v>
      </c>
      <c r="D2579" s="29" t="s">
        <v>1080</v>
      </c>
      <c r="E2579" s="29" t="s">
        <v>129</v>
      </c>
      <c r="F2579" s="30" t="s">
        <v>130</v>
      </c>
      <c r="G2579" s="31">
        <v>2400</v>
      </c>
      <c r="H2579" s="31">
        <v>2400</v>
      </c>
      <c r="I2579" s="31">
        <v>2400</v>
      </c>
      <c r="J2579" s="31"/>
      <c r="K2579" s="31"/>
      <c r="L2579" s="31"/>
      <c r="M2579" s="31">
        <f t="shared" si="5821"/>
        <v>2400</v>
      </c>
      <c r="N2579" s="31">
        <f t="shared" si="5822"/>
        <v>2400</v>
      </c>
      <c r="O2579" s="31">
        <f t="shared" si="5823"/>
        <v>2400</v>
      </c>
      <c r="P2579" s="31"/>
      <c r="Q2579" s="31"/>
      <c r="R2579" s="31"/>
      <c r="S2579" s="31"/>
      <c r="T2579" s="31"/>
      <c r="U2579" s="31"/>
      <c r="V2579" s="31"/>
      <c r="W2579" s="31"/>
      <c r="X2579" s="31"/>
      <c r="Y2579" s="31"/>
      <c r="Z2579" s="31"/>
      <c r="AA2579" s="31"/>
      <c r="AB2579" s="31"/>
      <c r="AC2579" s="31">
        <f t="shared" si="5755"/>
        <v>2400</v>
      </c>
      <c r="AD2579" s="31">
        <f t="shared" si="5756"/>
        <v>2400</v>
      </c>
      <c r="AE2579" s="31">
        <f t="shared" si="5757"/>
        <v>2400</v>
      </c>
      <c r="AF2579" s="31"/>
      <c r="AG2579" s="31">
        <f t="shared" si="5758"/>
        <v>2400</v>
      </c>
      <c r="AH2579" s="31">
        <f t="shared" si="5759"/>
        <v>2400</v>
      </c>
      <c r="AI2579" s="31">
        <f t="shared" si="5760"/>
        <v>2400</v>
      </c>
      <c r="AJ2579" s="31"/>
      <c r="AK2579" s="31"/>
      <c r="AL2579" s="31"/>
      <c r="AM2579" s="31"/>
      <c r="AN2579" s="31"/>
      <c r="AO2579" s="31"/>
      <c r="AP2579" s="31"/>
      <c r="AQ2579" s="31"/>
      <c r="AR2579" s="31"/>
      <c r="AS2579" s="31">
        <f t="shared" si="5752"/>
        <v>2400</v>
      </c>
      <c r="AT2579" s="31">
        <f t="shared" si="5753"/>
        <v>2400</v>
      </c>
      <c r="AU2579" s="31">
        <f t="shared" si="5754"/>
        <v>2400</v>
      </c>
      <c r="AV2579" s="31"/>
      <c r="AW2579" s="32"/>
      <c r="AX2579" s="32"/>
      <c r="AY2579" s="1"/>
      <c r="AZ2579" s="1"/>
      <c r="BA2579" s="1"/>
      <c r="BB2579" s="1"/>
      <c r="BC2579" s="1"/>
      <c r="BD2579" s="1"/>
      <c r="BE2579" s="1"/>
    </row>
    <row r="2580" ht="31.5">
      <c r="A2580" s="29" t="s">
        <v>1070</v>
      </c>
      <c r="B2580" s="29" t="s">
        <v>87</v>
      </c>
      <c r="C2580" s="29" t="s">
        <v>27</v>
      </c>
      <c r="D2580" s="29" t="s">
        <v>425</v>
      </c>
      <c r="E2580" s="36"/>
      <c r="F2580" s="30" t="s">
        <v>426</v>
      </c>
      <c r="G2580" s="31">
        <f>G2581+G2583</f>
        <v>5185.9000000000005</v>
      </c>
      <c r="H2580" s="31">
        <f>H2581+H2583</f>
        <v>5231.6000000000004</v>
      </c>
      <c r="I2580" s="31">
        <f>I2581+I2583</f>
        <v>5231.6000000000004</v>
      </c>
      <c r="J2580" s="31">
        <f>J2581+J2583</f>
        <v>0</v>
      </c>
      <c r="K2580" s="31">
        <f>K2581+K2583</f>
        <v>0</v>
      </c>
      <c r="L2580" s="31">
        <f>L2581+L2583</f>
        <v>0</v>
      </c>
      <c r="M2580" s="31">
        <f t="shared" si="5821"/>
        <v>5185.9000000000005</v>
      </c>
      <c r="N2580" s="31">
        <f t="shared" si="5822"/>
        <v>5231.6000000000004</v>
      </c>
      <c r="O2580" s="31">
        <f t="shared" si="5823"/>
        <v>5231.6000000000004</v>
      </c>
      <c r="P2580" s="31">
        <f>P2581+P2583</f>
        <v>0</v>
      </c>
      <c r="Q2580" s="31">
        <f>Q2581+Q2583</f>
        <v>0</v>
      </c>
      <c r="R2580" s="31">
        <f>R2581+R2583</f>
        <v>0</v>
      </c>
      <c r="S2580" s="31">
        <f>S2581+S2583</f>
        <v>0</v>
      </c>
      <c r="T2580" s="31">
        <f>T2581+T2583</f>
        <v>0</v>
      </c>
      <c r="U2580" s="31">
        <f>U2581+U2583</f>
        <v>0</v>
      </c>
      <c r="V2580" s="31">
        <f>V2581+V2583</f>
        <v>0</v>
      </c>
      <c r="W2580" s="31">
        <f>W2581+W2583</f>
        <v>0</v>
      </c>
      <c r="X2580" s="31">
        <f>X2581+X2583</f>
        <v>0</v>
      </c>
      <c r="Y2580" s="31">
        <f>Y2581+Y2583</f>
        <v>0</v>
      </c>
      <c r="Z2580" s="31">
        <f>Z2581+Z2583</f>
        <v>0</v>
      </c>
      <c r="AA2580" s="31">
        <f>AA2581+AA2583</f>
        <v>0</v>
      </c>
      <c r="AB2580" s="31">
        <f>AB2581+AB2583</f>
        <v>0</v>
      </c>
      <c r="AC2580" s="31">
        <f t="shared" si="5755"/>
        <v>5185.9000000000005</v>
      </c>
      <c r="AD2580" s="31">
        <f t="shared" si="5756"/>
        <v>5231.6000000000004</v>
      </c>
      <c r="AE2580" s="31">
        <f t="shared" si="5757"/>
        <v>5231.6000000000004</v>
      </c>
      <c r="AF2580" s="31">
        <f>AF2581+AF2583</f>
        <v>0</v>
      </c>
      <c r="AG2580" s="31">
        <f t="shared" si="5758"/>
        <v>5185.9000000000005</v>
      </c>
      <c r="AH2580" s="31">
        <f t="shared" si="5759"/>
        <v>5231.6000000000004</v>
      </c>
      <c r="AI2580" s="31">
        <f t="shared" si="5760"/>
        <v>5231.6000000000004</v>
      </c>
      <c r="AJ2580" s="31">
        <f>AJ2581+AJ2583</f>
        <v>0</v>
      </c>
      <c r="AK2580" s="31">
        <f>AK2581+AK2583</f>
        <v>0</v>
      </c>
      <c r="AL2580" s="31">
        <f>AL2581+AL2583</f>
        <v>-22.800000000000001</v>
      </c>
      <c r="AM2580" s="31">
        <f>AM2581+AM2583</f>
        <v>0</v>
      </c>
      <c r="AN2580" s="31">
        <f>AN2581+AN2583</f>
        <v>0</v>
      </c>
      <c r="AO2580" s="31">
        <f>AO2581+AO2583</f>
        <v>0</v>
      </c>
      <c r="AP2580" s="31">
        <f>AP2581+AP2583</f>
        <v>0</v>
      </c>
      <c r="AQ2580" s="31">
        <f>AQ2581+AQ2583</f>
        <v>0</v>
      </c>
      <c r="AR2580" s="31">
        <f>AR2581+AR2583</f>
        <v>0</v>
      </c>
      <c r="AS2580" s="31">
        <f t="shared" si="5752"/>
        <v>5163.1000000000004</v>
      </c>
      <c r="AT2580" s="31">
        <f t="shared" si="5753"/>
        <v>5231.6000000000004</v>
      </c>
      <c r="AU2580" s="31">
        <f t="shared" si="5754"/>
        <v>5231.6000000000004</v>
      </c>
      <c r="AV2580" s="31">
        <f>AV2581+AV2583</f>
        <v>0</v>
      </c>
      <c r="AW2580" s="32"/>
      <c r="AX2580" s="32"/>
      <c r="AY2580" s="1"/>
      <c r="AZ2580" s="1"/>
      <c r="BA2580" s="1"/>
      <c r="BB2580" s="1"/>
      <c r="BC2580" s="1"/>
      <c r="BD2580" s="1"/>
      <c r="BE2580" s="1"/>
    </row>
    <row r="2581" ht="47.25">
      <c r="A2581" s="29" t="s">
        <v>1070</v>
      </c>
      <c r="B2581" s="29" t="s">
        <v>87</v>
      </c>
      <c r="C2581" s="29" t="s">
        <v>27</v>
      </c>
      <c r="D2581" s="29" t="s">
        <v>427</v>
      </c>
      <c r="E2581" s="36"/>
      <c r="F2581" s="30" t="s">
        <v>54</v>
      </c>
      <c r="G2581" s="31">
        <f>G2582</f>
        <v>5140.3000000000002</v>
      </c>
      <c r="H2581" s="31">
        <f>H2582</f>
        <v>5231.6000000000004</v>
      </c>
      <c r="I2581" s="31">
        <f>I2582</f>
        <v>5231.6000000000004</v>
      </c>
      <c r="J2581" s="31">
        <f>J2582</f>
        <v>0</v>
      </c>
      <c r="K2581" s="31">
        <f>K2582</f>
        <v>0</v>
      </c>
      <c r="L2581" s="31">
        <f>L2582</f>
        <v>0</v>
      </c>
      <c r="M2581" s="31">
        <f t="shared" si="5821"/>
        <v>5140.3000000000002</v>
      </c>
      <c r="N2581" s="31">
        <f t="shared" si="5822"/>
        <v>5231.6000000000004</v>
      </c>
      <c r="O2581" s="31">
        <f t="shared" si="5823"/>
        <v>5231.6000000000004</v>
      </c>
      <c r="P2581" s="31">
        <f>P2582</f>
        <v>0</v>
      </c>
      <c r="Q2581" s="31">
        <f>Q2582</f>
        <v>0</v>
      </c>
      <c r="R2581" s="31">
        <f>R2582</f>
        <v>0</v>
      </c>
      <c r="S2581" s="31">
        <f>S2582</f>
        <v>0</v>
      </c>
      <c r="T2581" s="31">
        <f>T2582</f>
        <v>0</v>
      </c>
      <c r="U2581" s="31">
        <f>U2582</f>
        <v>0</v>
      </c>
      <c r="V2581" s="31">
        <f>V2582</f>
        <v>0</v>
      </c>
      <c r="W2581" s="31">
        <f>W2582</f>
        <v>0</v>
      </c>
      <c r="X2581" s="31">
        <f>X2582</f>
        <v>0</v>
      </c>
      <c r="Y2581" s="31">
        <f>Y2582</f>
        <v>0</v>
      </c>
      <c r="Z2581" s="31">
        <f>Z2582</f>
        <v>0</v>
      </c>
      <c r="AA2581" s="31">
        <f>AA2582</f>
        <v>0</v>
      </c>
      <c r="AB2581" s="31">
        <f>AB2582</f>
        <v>0</v>
      </c>
      <c r="AC2581" s="31">
        <f t="shared" si="5755"/>
        <v>5140.3000000000002</v>
      </c>
      <c r="AD2581" s="31">
        <f t="shared" si="5756"/>
        <v>5231.6000000000004</v>
      </c>
      <c r="AE2581" s="31">
        <f t="shared" si="5757"/>
        <v>5231.6000000000004</v>
      </c>
      <c r="AF2581" s="31">
        <f>AF2582</f>
        <v>0</v>
      </c>
      <c r="AG2581" s="31">
        <f t="shared" si="5758"/>
        <v>5140.3000000000002</v>
      </c>
      <c r="AH2581" s="31">
        <f t="shared" si="5759"/>
        <v>5231.6000000000004</v>
      </c>
      <c r="AI2581" s="31">
        <f t="shared" si="5760"/>
        <v>5231.6000000000004</v>
      </c>
      <c r="AJ2581" s="31">
        <f>AJ2582</f>
        <v>0</v>
      </c>
      <c r="AK2581" s="31">
        <f>AK2582</f>
        <v>0</v>
      </c>
      <c r="AL2581" s="31">
        <f>AL2582</f>
        <v>0</v>
      </c>
      <c r="AM2581" s="31">
        <f>AM2582</f>
        <v>0</v>
      </c>
      <c r="AN2581" s="31">
        <f>AN2582</f>
        <v>0</v>
      </c>
      <c r="AO2581" s="31">
        <f>AO2582</f>
        <v>0</v>
      </c>
      <c r="AP2581" s="31">
        <f>AP2582</f>
        <v>0</v>
      </c>
      <c r="AQ2581" s="31">
        <f>AQ2582</f>
        <v>0</v>
      </c>
      <c r="AR2581" s="31">
        <f>AR2582</f>
        <v>0</v>
      </c>
      <c r="AS2581" s="31">
        <f t="shared" si="5752"/>
        <v>5140.3000000000002</v>
      </c>
      <c r="AT2581" s="31">
        <f t="shared" si="5753"/>
        <v>5231.6000000000004</v>
      </c>
      <c r="AU2581" s="31">
        <f t="shared" si="5754"/>
        <v>5231.6000000000004</v>
      </c>
      <c r="AV2581" s="31">
        <f>AV2582</f>
        <v>0</v>
      </c>
      <c r="AW2581" s="32"/>
      <c r="AX2581" s="32"/>
      <c r="AY2581" s="1"/>
      <c r="AZ2581" s="1"/>
      <c r="BA2581" s="1"/>
      <c r="BB2581" s="1"/>
      <c r="BC2581" s="1"/>
      <c r="BD2581" s="1"/>
      <c r="BE2581" s="1"/>
    </row>
    <row r="2582" ht="31.5">
      <c r="A2582" s="29" t="s">
        <v>1070</v>
      </c>
      <c r="B2582" s="29" t="s">
        <v>87</v>
      </c>
      <c r="C2582" s="29" t="s">
        <v>27</v>
      </c>
      <c r="D2582" s="29" t="s">
        <v>427</v>
      </c>
      <c r="E2582" s="29" t="s">
        <v>129</v>
      </c>
      <c r="F2582" s="30" t="s">
        <v>130</v>
      </c>
      <c r="G2582" s="31">
        <v>5140.3000000000002</v>
      </c>
      <c r="H2582" s="31">
        <v>5231.6000000000004</v>
      </c>
      <c r="I2582" s="31">
        <v>5231.6000000000004</v>
      </c>
      <c r="J2582" s="31"/>
      <c r="K2582" s="31"/>
      <c r="L2582" s="31"/>
      <c r="M2582" s="31">
        <f t="shared" si="5821"/>
        <v>5140.3000000000002</v>
      </c>
      <c r="N2582" s="31">
        <f t="shared" si="5822"/>
        <v>5231.6000000000004</v>
      </c>
      <c r="O2582" s="31">
        <f t="shared" si="5823"/>
        <v>5231.6000000000004</v>
      </c>
      <c r="P2582" s="31"/>
      <c r="Q2582" s="31"/>
      <c r="R2582" s="31"/>
      <c r="S2582" s="31"/>
      <c r="T2582" s="31"/>
      <c r="U2582" s="31"/>
      <c r="V2582" s="31"/>
      <c r="W2582" s="31"/>
      <c r="X2582" s="31"/>
      <c r="Y2582" s="31"/>
      <c r="Z2582" s="31"/>
      <c r="AA2582" s="31"/>
      <c r="AB2582" s="31"/>
      <c r="AC2582" s="31">
        <f t="shared" si="5755"/>
        <v>5140.3000000000002</v>
      </c>
      <c r="AD2582" s="31">
        <f t="shared" si="5756"/>
        <v>5231.6000000000004</v>
      </c>
      <c r="AE2582" s="31">
        <f t="shared" si="5757"/>
        <v>5231.6000000000004</v>
      </c>
      <c r="AF2582" s="31"/>
      <c r="AG2582" s="31">
        <f t="shared" si="5758"/>
        <v>5140.3000000000002</v>
      </c>
      <c r="AH2582" s="31">
        <f t="shared" si="5759"/>
        <v>5231.6000000000004</v>
      </c>
      <c r="AI2582" s="31">
        <f t="shared" si="5760"/>
        <v>5231.6000000000004</v>
      </c>
      <c r="AJ2582" s="31"/>
      <c r="AK2582" s="31"/>
      <c r="AL2582" s="31"/>
      <c r="AM2582" s="31"/>
      <c r="AN2582" s="31"/>
      <c r="AO2582" s="31"/>
      <c r="AP2582" s="31"/>
      <c r="AQ2582" s="31"/>
      <c r="AR2582" s="31"/>
      <c r="AS2582" s="31">
        <f t="shared" si="5752"/>
        <v>5140.3000000000002</v>
      </c>
      <c r="AT2582" s="31">
        <f t="shared" si="5753"/>
        <v>5231.6000000000004</v>
      </c>
      <c r="AU2582" s="31">
        <f t="shared" si="5754"/>
        <v>5231.6000000000004</v>
      </c>
      <c r="AV2582" s="31"/>
      <c r="AW2582" s="32"/>
      <c r="AX2582" s="32"/>
      <c r="AY2582" s="1"/>
      <c r="AZ2582" s="1"/>
      <c r="BA2582" s="1"/>
      <c r="BB2582" s="1"/>
      <c r="BC2582" s="1"/>
      <c r="BD2582" s="1"/>
      <c r="BE2582" s="1"/>
    </row>
    <row r="2583">
      <c r="A2583" s="29" t="s">
        <v>1070</v>
      </c>
      <c r="B2583" s="29" t="s">
        <v>87</v>
      </c>
      <c r="C2583" s="29" t="s">
        <v>27</v>
      </c>
      <c r="D2583" s="29" t="s">
        <v>428</v>
      </c>
      <c r="E2583" s="29"/>
      <c r="F2583" s="30" t="s">
        <v>218</v>
      </c>
      <c r="G2583" s="31">
        <f>G2584</f>
        <v>45.600000000000001</v>
      </c>
      <c r="H2583" s="31">
        <f>H2584</f>
        <v>0</v>
      </c>
      <c r="I2583" s="31">
        <f>I2584</f>
        <v>0</v>
      </c>
      <c r="J2583" s="31">
        <f>J2584</f>
        <v>0</v>
      </c>
      <c r="K2583" s="31">
        <f>K2584</f>
        <v>0</v>
      </c>
      <c r="L2583" s="31">
        <f>L2584</f>
        <v>0</v>
      </c>
      <c r="M2583" s="31">
        <f t="shared" si="5821"/>
        <v>45.600000000000001</v>
      </c>
      <c r="N2583" s="31">
        <f t="shared" si="5822"/>
        <v>0</v>
      </c>
      <c r="O2583" s="31">
        <f t="shared" si="5823"/>
        <v>0</v>
      </c>
      <c r="P2583" s="31">
        <f>P2584</f>
        <v>0</v>
      </c>
      <c r="Q2583" s="31">
        <f>Q2584</f>
        <v>0</v>
      </c>
      <c r="R2583" s="31">
        <f>R2584</f>
        <v>0</v>
      </c>
      <c r="S2583" s="31">
        <f>S2584</f>
        <v>0</v>
      </c>
      <c r="T2583" s="31">
        <f>T2584</f>
        <v>0</v>
      </c>
      <c r="U2583" s="31">
        <f>U2584</f>
        <v>0</v>
      </c>
      <c r="V2583" s="31">
        <f>V2584</f>
        <v>0</v>
      </c>
      <c r="W2583" s="31">
        <f>W2584</f>
        <v>0</v>
      </c>
      <c r="X2583" s="31">
        <f>X2584</f>
        <v>0</v>
      </c>
      <c r="Y2583" s="31">
        <f>Y2584</f>
        <v>0</v>
      </c>
      <c r="Z2583" s="31">
        <f>Z2584</f>
        <v>0</v>
      </c>
      <c r="AA2583" s="31">
        <f>AA2584</f>
        <v>0</v>
      </c>
      <c r="AB2583" s="31">
        <f>AB2584</f>
        <v>0</v>
      </c>
      <c r="AC2583" s="31">
        <f t="shared" si="5755"/>
        <v>45.600000000000001</v>
      </c>
      <c r="AD2583" s="31">
        <f t="shared" si="5756"/>
        <v>0</v>
      </c>
      <c r="AE2583" s="31">
        <f t="shared" si="5757"/>
        <v>0</v>
      </c>
      <c r="AF2583" s="31">
        <f>AF2584</f>
        <v>0</v>
      </c>
      <c r="AG2583" s="31">
        <f t="shared" si="5758"/>
        <v>45.600000000000001</v>
      </c>
      <c r="AH2583" s="31">
        <f t="shared" si="5759"/>
        <v>0</v>
      </c>
      <c r="AI2583" s="31">
        <f t="shared" si="5760"/>
        <v>0</v>
      </c>
      <c r="AJ2583" s="31">
        <f>AJ2584</f>
        <v>0</v>
      </c>
      <c r="AK2583" s="31">
        <f>AK2584</f>
        <v>0</v>
      </c>
      <c r="AL2583" s="31">
        <f>AL2584</f>
        <v>-22.800000000000001</v>
      </c>
      <c r="AM2583" s="31">
        <f>AM2584</f>
        <v>0</v>
      </c>
      <c r="AN2583" s="31">
        <f>AN2584</f>
        <v>0</v>
      </c>
      <c r="AO2583" s="31">
        <f>AO2584</f>
        <v>0</v>
      </c>
      <c r="AP2583" s="31">
        <f>AP2584</f>
        <v>0</v>
      </c>
      <c r="AQ2583" s="31">
        <f>AQ2584</f>
        <v>0</v>
      </c>
      <c r="AR2583" s="31">
        <f>AR2584</f>
        <v>0</v>
      </c>
      <c r="AS2583" s="31">
        <f t="shared" si="5752"/>
        <v>22.800000000000001</v>
      </c>
      <c r="AT2583" s="31">
        <f t="shared" si="5753"/>
        <v>0</v>
      </c>
      <c r="AU2583" s="31">
        <f t="shared" si="5754"/>
        <v>0</v>
      </c>
      <c r="AV2583" s="31">
        <f>AV2584</f>
        <v>0</v>
      </c>
      <c r="AW2583" s="32"/>
      <c r="AX2583" s="32"/>
      <c r="AY2583" s="1"/>
      <c r="AZ2583" s="1"/>
      <c r="BA2583" s="1"/>
      <c r="BB2583" s="1"/>
      <c r="BC2583" s="1"/>
      <c r="BD2583" s="1"/>
      <c r="BE2583" s="1"/>
    </row>
    <row r="2584" ht="31.5">
      <c r="A2584" s="29" t="s">
        <v>1070</v>
      </c>
      <c r="B2584" s="29" t="s">
        <v>87</v>
      </c>
      <c r="C2584" s="29" t="s">
        <v>27</v>
      </c>
      <c r="D2584" s="29" t="s">
        <v>428</v>
      </c>
      <c r="E2584" s="29" t="s">
        <v>129</v>
      </c>
      <c r="F2584" s="30" t="s">
        <v>130</v>
      </c>
      <c r="G2584" s="31">
        <v>45.600000000000001</v>
      </c>
      <c r="H2584" s="31"/>
      <c r="I2584" s="31"/>
      <c r="J2584" s="31"/>
      <c r="K2584" s="31"/>
      <c r="L2584" s="31"/>
      <c r="M2584" s="31">
        <f t="shared" si="5821"/>
        <v>45.600000000000001</v>
      </c>
      <c r="N2584" s="31">
        <f t="shared" si="5822"/>
        <v>0</v>
      </c>
      <c r="O2584" s="31">
        <f t="shared" si="5823"/>
        <v>0</v>
      </c>
      <c r="P2584" s="31"/>
      <c r="Q2584" s="31"/>
      <c r="R2584" s="31"/>
      <c r="S2584" s="31"/>
      <c r="T2584" s="31"/>
      <c r="U2584" s="31"/>
      <c r="V2584" s="31"/>
      <c r="W2584" s="31"/>
      <c r="X2584" s="31"/>
      <c r="Y2584" s="31"/>
      <c r="Z2584" s="31"/>
      <c r="AA2584" s="31"/>
      <c r="AB2584" s="31"/>
      <c r="AC2584" s="31">
        <f t="shared" si="5755"/>
        <v>45.600000000000001</v>
      </c>
      <c r="AD2584" s="31">
        <f t="shared" si="5756"/>
        <v>0</v>
      </c>
      <c r="AE2584" s="31">
        <f t="shared" si="5757"/>
        <v>0</v>
      </c>
      <c r="AF2584" s="31"/>
      <c r="AG2584" s="31">
        <f t="shared" si="5758"/>
        <v>45.600000000000001</v>
      </c>
      <c r="AH2584" s="31">
        <f t="shared" si="5759"/>
        <v>0</v>
      </c>
      <c r="AI2584" s="31">
        <f t="shared" si="5760"/>
        <v>0</v>
      </c>
      <c r="AJ2584" s="31"/>
      <c r="AK2584" s="31"/>
      <c r="AL2584" s="31">
        <v>-22.800000000000001</v>
      </c>
      <c r="AM2584" s="31"/>
      <c r="AN2584" s="31"/>
      <c r="AO2584" s="31"/>
      <c r="AP2584" s="31"/>
      <c r="AQ2584" s="31"/>
      <c r="AR2584" s="31"/>
      <c r="AS2584" s="31">
        <f t="shared" si="5752"/>
        <v>22.800000000000001</v>
      </c>
      <c r="AT2584" s="31">
        <f t="shared" si="5753"/>
        <v>0</v>
      </c>
      <c r="AU2584" s="31">
        <f t="shared" si="5754"/>
        <v>0</v>
      </c>
      <c r="AV2584" s="31"/>
      <c r="AW2584" s="32"/>
      <c r="AX2584" s="32"/>
      <c r="AY2584" s="1"/>
      <c r="AZ2584" s="1"/>
      <c r="BA2584" s="1"/>
      <c r="BB2584" s="1"/>
      <c r="BC2584" s="1"/>
      <c r="BD2584" s="1"/>
      <c r="BE2584" s="1"/>
    </row>
    <row r="2585" s="24" customFormat="1">
      <c r="A2585" s="25" t="s">
        <v>1070</v>
      </c>
      <c r="B2585" s="25" t="s">
        <v>87</v>
      </c>
      <c r="C2585" s="25" t="s">
        <v>329</v>
      </c>
      <c r="D2585" s="25"/>
      <c r="E2585" s="35"/>
      <c r="F2585" s="26" t="s">
        <v>1082</v>
      </c>
      <c r="G2585" s="27">
        <f>G2586+G2595</f>
        <v>41116.099999999999</v>
      </c>
      <c r="H2585" s="27">
        <f>H2586+H2595</f>
        <v>41116.099999999999</v>
      </c>
      <c r="I2585" s="27">
        <f>I2586+I2595</f>
        <v>41116.099999999999</v>
      </c>
      <c r="J2585" s="27">
        <f>J2586+J2595</f>
        <v>0</v>
      </c>
      <c r="K2585" s="27">
        <f>K2586+K2595</f>
        <v>0</v>
      </c>
      <c r="L2585" s="27">
        <f>L2586+L2595</f>
        <v>0</v>
      </c>
      <c r="M2585" s="27">
        <f t="shared" si="5821"/>
        <v>41116.099999999999</v>
      </c>
      <c r="N2585" s="27">
        <f t="shared" si="5822"/>
        <v>41116.099999999999</v>
      </c>
      <c r="O2585" s="27">
        <f t="shared" si="5823"/>
        <v>41116.099999999999</v>
      </c>
      <c r="P2585" s="27">
        <f>P2586+P2595</f>
        <v>0</v>
      </c>
      <c r="Q2585" s="27">
        <f>Q2586+Q2595</f>
        <v>0</v>
      </c>
      <c r="R2585" s="27">
        <f>R2586+R2595</f>
        <v>827.58799999999997</v>
      </c>
      <c r="S2585" s="27">
        <f>S2586+S2595</f>
        <v>0</v>
      </c>
      <c r="T2585" s="27">
        <f>T2586+T2595</f>
        <v>0</v>
      </c>
      <c r="U2585" s="27">
        <f>U2586+U2595</f>
        <v>0</v>
      </c>
      <c r="V2585" s="27">
        <f>V2586+V2595</f>
        <v>827.58799999999997</v>
      </c>
      <c r="W2585" s="27">
        <f>W2586+W2595</f>
        <v>0</v>
      </c>
      <c r="X2585" s="27">
        <f>X2586+X2595</f>
        <v>0</v>
      </c>
      <c r="Y2585" s="27">
        <f>Y2586+Y2595</f>
        <v>0</v>
      </c>
      <c r="Z2585" s="27">
        <f>Z2586+Z2595</f>
        <v>827.58799999999997</v>
      </c>
      <c r="AA2585" s="27">
        <f>AA2586+AA2595</f>
        <v>0</v>
      </c>
      <c r="AB2585" s="27">
        <f>AB2586+AB2595</f>
        <v>0</v>
      </c>
      <c r="AC2585" s="27">
        <f t="shared" si="5755"/>
        <v>41943.688000000002</v>
      </c>
      <c r="AD2585" s="27">
        <f t="shared" si="5756"/>
        <v>41943.688000000002</v>
      </c>
      <c r="AE2585" s="27">
        <f t="shared" si="5757"/>
        <v>41943.688000000002</v>
      </c>
      <c r="AF2585" s="27">
        <f>AF2586+AF2595</f>
        <v>0</v>
      </c>
      <c r="AG2585" s="27">
        <f t="shared" si="5758"/>
        <v>41943.688000000002</v>
      </c>
      <c r="AH2585" s="27">
        <f t="shared" si="5759"/>
        <v>41943.688000000002</v>
      </c>
      <c r="AI2585" s="27">
        <f t="shared" si="5760"/>
        <v>41943.688000000002</v>
      </c>
      <c r="AJ2585" s="27">
        <f>AJ2586+AJ2595</f>
        <v>1344.2260000000001</v>
      </c>
      <c r="AK2585" s="27">
        <f>AK2586+AK2595</f>
        <v>0</v>
      </c>
      <c r="AL2585" s="27">
        <f>AL2586+AL2595</f>
        <v>0</v>
      </c>
      <c r="AM2585" s="27">
        <f>AM2586+AM2595</f>
        <v>0</v>
      </c>
      <c r="AN2585" s="27">
        <f>AN2586+AN2595</f>
        <v>0</v>
      </c>
      <c r="AO2585" s="27">
        <f>AO2586+AO2595</f>
        <v>0</v>
      </c>
      <c r="AP2585" s="27">
        <f>AP2586+AP2595</f>
        <v>0</v>
      </c>
      <c r="AQ2585" s="27">
        <f>AQ2586+AQ2595</f>
        <v>0</v>
      </c>
      <c r="AR2585" s="27">
        <f>AR2586+AR2595</f>
        <v>0</v>
      </c>
      <c r="AS2585" s="27">
        <f t="shared" si="5752"/>
        <v>43287.914000000004</v>
      </c>
      <c r="AT2585" s="27">
        <f t="shared" si="5753"/>
        <v>41943.688000000002</v>
      </c>
      <c r="AU2585" s="27">
        <f t="shared" si="5754"/>
        <v>41943.688000000002</v>
      </c>
      <c r="AV2585" s="27">
        <f>AV2586+AV2595</f>
        <v>0</v>
      </c>
      <c r="AW2585" s="28"/>
      <c r="AX2585" s="28"/>
      <c r="AY2585" s="24"/>
      <c r="AZ2585" s="24"/>
      <c r="BA2585" s="24"/>
      <c r="BB2585" s="24"/>
      <c r="BC2585" s="24"/>
      <c r="BD2585" s="24"/>
      <c r="BE2585" s="24"/>
    </row>
    <row r="2586" ht="31.5">
      <c r="A2586" s="29" t="s">
        <v>1070</v>
      </c>
      <c r="B2586" s="29" t="s">
        <v>87</v>
      </c>
      <c r="C2586" s="29" t="s">
        <v>329</v>
      </c>
      <c r="D2586" s="29" t="s">
        <v>413</v>
      </c>
      <c r="E2586" s="36"/>
      <c r="F2586" s="30" t="s">
        <v>414</v>
      </c>
      <c r="G2586" s="31">
        <f t="shared" ref="G2586:G2587" si="5854">G2587</f>
        <v>40503.599999999999</v>
      </c>
      <c r="H2586" s="31">
        <f t="shared" ref="H2586:H2587" si="5855">H2587</f>
        <v>40503.599999999999</v>
      </c>
      <c r="I2586" s="31">
        <f t="shared" ref="I2586:I2587" si="5856">I2587</f>
        <v>40503.599999999999</v>
      </c>
      <c r="J2586" s="31">
        <f t="shared" ref="J2586:J2587" si="5857">J2587</f>
        <v>0</v>
      </c>
      <c r="K2586" s="31">
        <f t="shared" ref="K2586:K2587" si="5858">K2587</f>
        <v>0</v>
      </c>
      <c r="L2586" s="31">
        <f t="shared" ref="L2586:L2587" si="5859">L2587</f>
        <v>0</v>
      </c>
      <c r="M2586" s="31">
        <f t="shared" si="5821"/>
        <v>40503.599999999999</v>
      </c>
      <c r="N2586" s="31">
        <f t="shared" si="5822"/>
        <v>40503.599999999999</v>
      </c>
      <c r="O2586" s="31">
        <f t="shared" si="5823"/>
        <v>40503.599999999999</v>
      </c>
      <c r="P2586" s="31">
        <f t="shared" ref="P2586:P2587" si="5860">P2587</f>
        <v>0</v>
      </c>
      <c r="Q2586" s="31">
        <f t="shared" ref="Q2586:Q2587" si="5861">Q2587</f>
        <v>0</v>
      </c>
      <c r="R2586" s="31">
        <f t="shared" ref="R2586:R2587" si="5862">R2587</f>
        <v>827.58799999999997</v>
      </c>
      <c r="S2586" s="31">
        <f t="shared" ref="S2586:S2587" si="5863">S2587</f>
        <v>0</v>
      </c>
      <c r="T2586" s="31">
        <f t="shared" ref="T2586:T2587" si="5864">T2587</f>
        <v>0</v>
      </c>
      <c r="U2586" s="31">
        <f t="shared" ref="U2586:U2587" si="5865">U2587</f>
        <v>0</v>
      </c>
      <c r="V2586" s="31">
        <f t="shared" ref="V2586:V2587" si="5866">V2587</f>
        <v>827.58799999999997</v>
      </c>
      <c r="W2586" s="31">
        <f t="shared" ref="W2586:W2587" si="5867">W2587</f>
        <v>0</v>
      </c>
      <c r="X2586" s="31">
        <f t="shared" ref="X2586:X2587" si="5868">X2587</f>
        <v>0</v>
      </c>
      <c r="Y2586" s="31">
        <f t="shared" ref="Y2586:Y2587" si="5869">Y2587</f>
        <v>0</v>
      </c>
      <c r="Z2586" s="31">
        <f t="shared" ref="Z2586:Z2587" si="5870">Z2587</f>
        <v>827.58799999999997</v>
      </c>
      <c r="AA2586" s="31">
        <f t="shared" ref="AA2586:AA2587" si="5871">AA2587</f>
        <v>0</v>
      </c>
      <c r="AB2586" s="31">
        <f t="shared" ref="AB2586:AB2587" si="5872">AB2587</f>
        <v>0</v>
      </c>
      <c r="AC2586" s="31">
        <f t="shared" si="5755"/>
        <v>41331.188000000002</v>
      </c>
      <c r="AD2586" s="31">
        <f t="shared" si="5756"/>
        <v>41331.188000000002</v>
      </c>
      <c r="AE2586" s="31">
        <f t="shared" si="5757"/>
        <v>41331.188000000002</v>
      </c>
      <c r="AF2586" s="31">
        <f t="shared" ref="AF2586:AF2587" si="5873">AF2587</f>
        <v>0</v>
      </c>
      <c r="AG2586" s="31">
        <f t="shared" si="5758"/>
        <v>41331.188000000002</v>
      </c>
      <c r="AH2586" s="31">
        <f t="shared" si="5759"/>
        <v>41331.188000000002</v>
      </c>
      <c r="AI2586" s="31">
        <f t="shared" si="5760"/>
        <v>41331.188000000002</v>
      </c>
      <c r="AJ2586" s="31">
        <f t="shared" ref="AJ2586:AJ2587" si="5874">AJ2587</f>
        <v>1344.2260000000001</v>
      </c>
      <c r="AK2586" s="31">
        <f t="shared" ref="AK2586:AK2587" si="5875">AK2587</f>
        <v>0</v>
      </c>
      <c r="AL2586" s="31">
        <f t="shared" ref="AL2586:AL2587" si="5876">AL2587</f>
        <v>0</v>
      </c>
      <c r="AM2586" s="31">
        <f t="shared" ref="AM2586:AM2587" si="5877">AM2587</f>
        <v>0</v>
      </c>
      <c r="AN2586" s="31">
        <f t="shared" ref="AN2586:AN2587" si="5878">AN2587</f>
        <v>0</v>
      </c>
      <c r="AO2586" s="31">
        <f t="shared" ref="AO2586:AO2587" si="5879">AO2587</f>
        <v>0</v>
      </c>
      <c r="AP2586" s="31">
        <f t="shared" ref="AP2586:AP2587" si="5880">AP2587</f>
        <v>0</v>
      </c>
      <c r="AQ2586" s="31">
        <f t="shared" ref="AQ2586:AQ2587" si="5881">AQ2587</f>
        <v>0</v>
      </c>
      <c r="AR2586" s="31">
        <f t="shared" ref="AR2586:AR2587" si="5882">AR2587</f>
        <v>0</v>
      </c>
      <c r="AS2586" s="31">
        <f t="shared" si="5752"/>
        <v>42675.414000000004</v>
      </c>
      <c r="AT2586" s="31">
        <f t="shared" si="5753"/>
        <v>41331.188000000002</v>
      </c>
      <c r="AU2586" s="31">
        <f t="shared" si="5754"/>
        <v>41331.188000000002</v>
      </c>
      <c r="AV2586" s="31">
        <f t="shared" ref="AV2586:AV2587" si="5883">AV2587</f>
        <v>0</v>
      </c>
      <c r="AW2586" s="32"/>
      <c r="AX2586" s="32"/>
      <c r="AY2586" s="1"/>
      <c r="AZ2586" s="1"/>
      <c r="BA2586" s="1"/>
      <c r="BB2586" s="1"/>
      <c r="BC2586" s="1"/>
      <c r="BD2586" s="1"/>
      <c r="BE2586" s="1"/>
    </row>
    <row r="2587" hidden="1">
      <c r="A2587" s="29" t="s">
        <v>1070</v>
      </c>
      <c r="B2587" s="29" t="s">
        <v>87</v>
      </c>
      <c r="C2587" s="29" t="s">
        <v>329</v>
      </c>
      <c r="D2587" s="29" t="s">
        <v>419</v>
      </c>
      <c r="E2587" s="36"/>
      <c r="F2587" s="30" t="s">
        <v>34</v>
      </c>
      <c r="G2587" s="31">
        <f t="shared" si="5854"/>
        <v>40503.599999999999</v>
      </c>
      <c r="H2587" s="31">
        <f t="shared" si="5855"/>
        <v>40503.599999999999</v>
      </c>
      <c r="I2587" s="31">
        <f t="shared" si="5856"/>
        <v>40503.599999999999</v>
      </c>
      <c r="J2587" s="31">
        <f t="shared" si="5857"/>
        <v>0</v>
      </c>
      <c r="K2587" s="31">
        <f t="shared" si="5858"/>
        <v>0</v>
      </c>
      <c r="L2587" s="31">
        <f t="shared" si="5859"/>
        <v>0</v>
      </c>
      <c r="M2587" s="31">
        <f t="shared" si="5821"/>
        <v>40503.599999999999</v>
      </c>
      <c r="N2587" s="31">
        <f t="shared" si="5822"/>
        <v>40503.599999999999</v>
      </c>
      <c r="O2587" s="31">
        <f t="shared" si="5823"/>
        <v>40503.599999999999</v>
      </c>
      <c r="P2587" s="31">
        <f t="shared" si="5860"/>
        <v>0</v>
      </c>
      <c r="Q2587" s="31">
        <f t="shared" si="5861"/>
        <v>0</v>
      </c>
      <c r="R2587" s="31">
        <f t="shared" si="5862"/>
        <v>827.58799999999997</v>
      </c>
      <c r="S2587" s="31">
        <f t="shared" si="5863"/>
        <v>0</v>
      </c>
      <c r="T2587" s="31">
        <f t="shared" si="5864"/>
        <v>0</v>
      </c>
      <c r="U2587" s="31">
        <f t="shared" si="5865"/>
        <v>0</v>
      </c>
      <c r="V2587" s="31">
        <f t="shared" si="5866"/>
        <v>827.58799999999997</v>
      </c>
      <c r="W2587" s="31">
        <f t="shared" si="5867"/>
        <v>0</v>
      </c>
      <c r="X2587" s="31">
        <f t="shared" si="5868"/>
        <v>0</v>
      </c>
      <c r="Y2587" s="31">
        <f t="shared" si="5869"/>
        <v>0</v>
      </c>
      <c r="Z2587" s="31">
        <f t="shared" si="5870"/>
        <v>827.58799999999997</v>
      </c>
      <c r="AA2587" s="31">
        <f t="shared" si="5871"/>
        <v>0</v>
      </c>
      <c r="AB2587" s="31">
        <f t="shared" si="5872"/>
        <v>0</v>
      </c>
      <c r="AC2587" s="31">
        <f t="shared" si="5755"/>
        <v>41331.188000000002</v>
      </c>
      <c r="AD2587" s="31">
        <f t="shared" si="5756"/>
        <v>41331.188000000002</v>
      </c>
      <c r="AE2587" s="31">
        <f t="shared" si="5757"/>
        <v>41331.188000000002</v>
      </c>
      <c r="AF2587" s="31">
        <f t="shared" si="5873"/>
        <v>0</v>
      </c>
      <c r="AG2587" s="31">
        <f t="shared" si="5758"/>
        <v>41331.188000000002</v>
      </c>
      <c r="AH2587" s="31">
        <f t="shared" si="5759"/>
        <v>41331.188000000002</v>
      </c>
      <c r="AI2587" s="31">
        <f t="shared" si="5760"/>
        <v>41331.188000000002</v>
      </c>
      <c r="AJ2587" s="31">
        <f t="shared" si="5874"/>
        <v>1344.2260000000001</v>
      </c>
      <c r="AK2587" s="31">
        <f t="shared" si="5875"/>
        <v>0</v>
      </c>
      <c r="AL2587" s="31">
        <f t="shared" si="5876"/>
        <v>0</v>
      </c>
      <c r="AM2587" s="31">
        <f t="shared" si="5877"/>
        <v>0</v>
      </c>
      <c r="AN2587" s="31">
        <f t="shared" si="5878"/>
        <v>0</v>
      </c>
      <c r="AO2587" s="31">
        <f t="shared" si="5879"/>
        <v>0</v>
      </c>
      <c r="AP2587" s="31">
        <f t="shared" si="5880"/>
        <v>0</v>
      </c>
      <c r="AQ2587" s="31">
        <f t="shared" si="5881"/>
        <v>0</v>
      </c>
      <c r="AR2587" s="31">
        <f t="shared" si="5882"/>
        <v>0</v>
      </c>
      <c r="AS2587" s="31">
        <f t="shared" si="5752"/>
        <v>42675.414000000004</v>
      </c>
      <c r="AT2587" s="31">
        <f t="shared" si="5753"/>
        <v>41331.188000000002</v>
      </c>
      <c r="AU2587" s="31">
        <f t="shared" si="5754"/>
        <v>41331.188000000002</v>
      </c>
      <c r="AV2587" s="31">
        <f t="shared" si="5883"/>
        <v>0</v>
      </c>
      <c r="AW2587" s="32">
        <v>0</v>
      </c>
      <c r="AX2587" s="32"/>
      <c r="AY2587" s="1" t="s">
        <v>152</v>
      </c>
      <c r="AZ2587" s="1"/>
      <c r="BA2587" s="1"/>
      <c r="BB2587" s="1"/>
      <c r="BC2587" s="1"/>
      <c r="BD2587" s="1"/>
      <c r="BE2587" s="1"/>
    </row>
    <row r="2588" ht="47.25">
      <c r="A2588" s="29" t="s">
        <v>1070</v>
      </c>
      <c r="B2588" s="29" t="s">
        <v>87</v>
      </c>
      <c r="C2588" s="29" t="s">
        <v>329</v>
      </c>
      <c r="D2588" s="29" t="s">
        <v>420</v>
      </c>
      <c r="E2588" s="36"/>
      <c r="F2588" s="30" t="s">
        <v>421</v>
      </c>
      <c r="G2588" s="31">
        <f>G2589+G2593</f>
        <v>40503.599999999999</v>
      </c>
      <c r="H2588" s="31">
        <f>H2589+H2593</f>
        <v>40503.599999999999</v>
      </c>
      <c r="I2588" s="31">
        <f>I2589+I2593</f>
        <v>40503.599999999999</v>
      </c>
      <c r="J2588" s="31">
        <f>J2589+J2593</f>
        <v>0</v>
      </c>
      <c r="K2588" s="31">
        <f>K2589+K2593</f>
        <v>0</v>
      </c>
      <c r="L2588" s="31">
        <f>L2589+L2593</f>
        <v>0</v>
      </c>
      <c r="M2588" s="31">
        <f t="shared" si="5821"/>
        <v>40503.599999999999</v>
      </c>
      <c r="N2588" s="31">
        <f t="shared" si="5822"/>
        <v>40503.599999999999</v>
      </c>
      <c r="O2588" s="31">
        <f t="shared" si="5823"/>
        <v>40503.599999999999</v>
      </c>
      <c r="P2588" s="31">
        <f>P2589+P2593</f>
        <v>0</v>
      </c>
      <c r="Q2588" s="31">
        <f>Q2589+Q2593</f>
        <v>0</v>
      </c>
      <c r="R2588" s="31">
        <f>R2589+R2593</f>
        <v>827.58799999999997</v>
      </c>
      <c r="S2588" s="31">
        <f>S2589+S2593</f>
        <v>0</v>
      </c>
      <c r="T2588" s="31">
        <f>T2589+T2593</f>
        <v>0</v>
      </c>
      <c r="U2588" s="31">
        <f>U2589+U2593</f>
        <v>0</v>
      </c>
      <c r="V2588" s="31">
        <f>V2589+V2593</f>
        <v>827.58799999999997</v>
      </c>
      <c r="W2588" s="31">
        <f>W2589+W2593</f>
        <v>0</v>
      </c>
      <c r="X2588" s="31">
        <f>X2589+X2593</f>
        <v>0</v>
      </c>
      <c r="Y2588" s="31">
        <f>Y2589+Y2593</f>
        <v>0</v>
      </c>
      <c r="Z2588" s="31">
        <f>Z2589+Z2593</f>
        <v>827.58799999999997</v>
      </c>
      <c r="AA2588" s="31">
        <f>AA2589+AA2593</f>
        <v>0</v>
      </c>
      <c r="AB2588" s="31">
        <f>AB2589+AB2593</f>
        <v>0</v>
      </c>
      <c r="AC2588" s="31">
        <f t="shared" si="5755"/>
        <v>41331.188000000002</v>
      </c>
      <c r="AD2588" s="31">
        <f t="shared" si="5756"/>
        <v>41331.188000000002</v>
      </c>
      <c r="AE2588" s="31">
        <f t="shared" si="5757"/>
        <v>41331.188000000002</v>
      </c>
      <c r="AF2588" s="31">
        <f>AF2589+AF2593</f>
        <v>0</v>
      </c>
      <c r="AG2588" s="31">
        <f t="shared" si="5758"/>
        <v>41331.188000000002</v>
      </c>
      <c r="AH2588" s="31">
        <f t="shared" si="5759"/>
        <v>41331.188000000002</v>
      </c>
      <c r="AI2588" s="31">
        <f t="shared" si="5760"/>
        <v>41331.188000000002</v>
      </c>
      <c r="AJ2588" s="31">
        <f>AJ2589+AJ2593</f>
        <v>1344.2260000000001</v>
      </c>
      <c r="AK2588" s="31">
        <f>AK2589+AK2593</f>
        <v>0</v>
      </c>
      <c r="AL2588" s="31">
        <f>AL2589+AL2593</f>
        <v>0</v>
      </c>
      <c r="AM2588" s="31">
        <f>AM2589+AM2593</f>
        <v>0</v>
      </c>
      <c r="AN2588" s="31">
        <f>AN2589+AN2593</f>
        <v>0</v>
      </c>
      <c r="AO2588" s="31">
        <f>AO2589+AO2593</f>
        <v>0</v>
      </c>
      <c r="AP2588" s="31">
        <f>AP2589+AP2593</f>
        <v>0</v>
      </c>
      <c r="AQ2588" s="31">
        <f>AQ2589+AQ2593</f>
        <v>0</v>
      </c>
      <c r="AR2588" s="31">
        <f>AR2589+AR2593</f>
        <v>0</v>
      </c>
      <c r="AS2588" s="31">
        <f t="shared" si="5752"/>
        <v>42675.414000000004</v>
      </c>
      <c r="AT2588" s="31">
        <f t="shared" si="5753"/>
        <v>41331.188000000002</v>
      </c>
      <c r="AU2588" s="31">
        <f t="shared" si="5754"/>
        <v>41331.188000000002</v>
      </c>
      <c r="AV2588" s="31">
        <f>AV2589+AV2593</f>
        <v>0</v>
      </c>
      <c r="AW2588" s="32"/>
      <c r="AX2588" s="32"/>
      <c r="AY2588" s="1"/>
      <c r="AZ2588" s="1"/>
      <c r="BA2588" s="1"/>
      <c r="BB2588" s="1"/>
      <c r="BC2588" s="1"/>
      <c r="BD2588" s="1"/>
      <c r="BE2588" s="1"/>
    </row>
    <row r="2589" ht="47.25">
      <c r="A2589" s="29" t="s">
        <v>1070</v>
      </c>
      <c r="B2589" s="29" t="s">
        <v>87</v>
      </c>
      <c r="C2589" s="29" t="s">
        <v>329</v>
      </c>
      <c r="D2589" s="29" t="s">
        <v>489</v>
      </c>
      <c r="E2589" s="36"/>
      <c r="F2589" s="30" t="s">
        <v>490</v>
      </c>
      <c r="G2589" s="31">
        <f>G2590+G2592</f>
        <v>14730.300000000001</v>
      </c>
      <c r="H2589" s="31">
        <f>H2590+H2592</f>
        <v>14730.300000000001</v>
      </c>
      <c r="I2589" s="31">
        <f>I2590+I2592</f>
        <v>14730.300000000001</v>
      </c>
      <c r="J2589" s="31">
        <f>J2590+J2592</f>
        <v>0</v>
      </c>
      <c r="K2589" s="31">
        <f>K2590+K2592</f>
        <v>0</v>
      </c>
      <c r="L2589" s="31">
        <f>L2590+L2592</f>
        <v>0</v>
      </c>
      <c r="M2589" s="31">
        <f t="shared" si="5821"/>
        <v>14730.300000000001</v>
      </c>
      <c r="N2589" s="31">
        <f t="shared" si="5822"/>
        <v>14730.300000000001</v>
      </c>
      <c r="O2589" s="31">
        <f t="shared" si="5823"/>
        <v>14730.300000000001</v>
      </c>
      <c r="P2589" s="31">
        <f>P2590+P2592+P2591</f>
        <v>0</v>
      </c>
      <c r="Q2589" s="31">
        <f>Q2590+Q2592+Q2591</f>
        <v>0</v>
      </c>
      <c r="R2589" s="31">
        <f>R2590+R2592+R2591</f>
        <v>827.58799999999997</v>
      </c>
      <c r="S2589" s="31">
        <f>S2590+S2592+S2591</f>
        <v>0</v>
      </c>
      <c r="T2589" s="31">
        <f>T2590+T2592+T2591</f>
        <v>0</v>
      </c>
      <c r="U2589" s="31">
        <f>U2590+U2592+U2591</f>
        <v>0</v>
      </c>
      <c r="V2589" s="31">
        <f>V2590+V2592+V2591</f>
        <v>827.58799999999997</v>
      </c>
      <c r="W2589" s="31">
        <f>W2590+W2592+W2591</f>
        <v>0</v>
      </c>
      <c r="X2589" s="31">
        <f>X2590+X2592+X2591</f>
        <v>0</v>
      </c>
      <c r="Y2589" s="31">
        <f>Y2590+Y2592+Y2591</f>
        <v>0</v>
      </c>
      <c r="Z2589" s="31">
        <f>Z2590+Z2592+Z2591</f>
        <v>827.58799999999997</v>
      </c>
      <c r="AA2589" s="31">
        <f>AA2590+AA2592+AA2591</f>
        <v>0</v>
      </c>
      <c r="AB2589" s="31">
        <f>AB2590+AB2592+AB2591</f>
        <v>0</v>
      </c>
      <c r="AC2589" s="31">
        <f t="shared" si="5755"/>
        <v>15557.888000000001</v>
      </c>
      <c r="AD2589" s="31">
        <f t="shared" si="5756"/>
        <v>15557.888000000001</v>
      </c>
      <c r="AE2589" s="31">
        <f t="shared" si="5757"/>
        <v>15557.888000000001</v>
      </c>
      <c r="AF2589" s="31">
        <f>AF2590+AF2592+AF2591</f>
        <v>0</v>
      </c>
      <c r="AG2589" s="31">
        <f t="shared" si="5758"/>
        <v>15557.888000000001</v>
      </c>
      <c r="AH2589" s="31">
        <f t="shared" si="5759"/>
        <v>15557.888000000001</v>
      </c>
      <c r="AI2589" s="31">
        <f t="shared" si="5760"/>
        <v>15557.888000000001</v>
      </c>
      <c r="AJ2589" s="31">
        <f>AJ2590+AJ2592+AJ2591</f>
        <v>1344.2260000000001</v>
      </c>
      <c r="AK2589" s="31">
        <f>AK2590+AK2592+AK2591</f>
        <v>0</v>
      </c>
      <c r="AL2589" s="31">
        <f>AL2590+AL2592+AL2591</f>
        <v>0</v>
      </c>
      <c r="AM2589" s="31">
        <f>AM2590+AM2592+AM2591</f>
        <v>0</v>
      </c>
      <c r="AN2589" s="31">
        <f>AN2590+AN2592+AN2591</f>
        <v>0</v>
      </c>
      <c r="AO2589" s="31">
        <f>AO2590+AO2592+AO2591</f>
        <v>0</v>
      </c>
      <c r="AP2589" s="31">
        <f>AP2590+AP2592+AP2591</f>
        <v>0</v>
      </c>
      <c r="AQ2589" s="31">
        <f>AQ2590+AQ2592+AQ2591</f>
        <v>0</v>
      </c>
      <c r="AR2589" s="31">
        <f>AR2590+AR2592+AR2591</f>
        <v>0</v>
      </c>
      <c r="AS2589" s="31">
        <f t="shared" si="5752"/>
        <v>16902.114000000001</v>
      </c>
      <c r="AT2589" s="31">
        <f t="shared" si="5753"/>
        <v>15557.888000000001</v>
      </c>
      <c r="AU2589" s="31">
        <f t="shared" si="5754"/>
        <v>15557.888000000001</v>
      </c>
      <c r="AV2589" s="31">
        <f>AV2590+AV2592+AV2591</f>
        <v>0</v>
      </c>
      <c r="AW2589" s="32"/>
      <c r="AX2589" s="32"/>
      <c r="AY2589" s="1"/>
      <c r="AZ2589" s="1"/>
      <c r="BA2589" s="1"/>
      <c r="BB2589" s="1"/>
      <c r="BC2589" s="1"/>
      <c r="BD2589" s="1"/>
      <c r="BE2589" s="1"/>
    </row>
    <row r="2590" ht="31.5">
      <c r="A2590" s="29" t="s">
        <v>1070</v>
      </c>
      <c r="B2590" s="29" t="s">
        <v>87</v>
      </c>
      <c r="C2590" s="29" t="s">
        <v>329</v>
      </c>
      <c r="D2590" s="29" t="s">
        <v>489</v>
      </c>
      <c r="E2590" s="29" t="s">
        <v>39</v>
      </c>
      <c r="F2590" s="30" t="s">
        <v>40</v>
      </c>
      <c r="G2590" s="31">
        <f>1271.1</f>
        <v>1271.0999999999999</v>
      </c>
      <c r="H2590" s="31">
        <f>26.9+1244.2</f>
        <v>1271.1000000000001</v>
      </c>
      <c r="I2590" s="31">
        <f>26.9+1244.2</f>
        <v>1271.1000000000001</v>
      </c>
      <c r="J2590" s="31"/>
      <c r="K2590" s="31"/>
      <c r="L2590" s="31"/>
      <c r="M2590" s="31">
        <f t="shared" si="5821"/>
        <v>1271.0999999999999</v>
      </c>
      <c r="N2590" s="31">
        <f t="shared" si="5822"/>
        <v>1271.1000000000001</v>
      </c>
      <c r="O2590" s="31">
        <f t="shared" si="5823"/>
        <v>1271.1000000000001</v>
      </c>
      <c r="P2590" s="31"/>
      <c r="Q2590" s="31"/>
      <c r="R2590" s="31"/>
      <c r="S2590" s="31"/>
      <c r="T2590" s="31"/>
      <c r="U2590" s="31"/>
      <c r="V2590" s="31"/>
      <c r="W2590" s="31"/>
      <c r="X2590" s="31"/>
      <c r="Y2590" s="31"/>
      <c r="Z2590" s="31"/>
      <c r="AA2590" s="31"/>
      <c r="AB2590" s="31"/>
      <c r="AC2590" s="31">
        <f t="shared" si="5755"/>
        <v>1271.0999999999999</v>
      </c>
      <c r="AD2590" s="31">
        <f t="shared" si="5756"/>
        <v>1271.1000000000001</v>
      </c>
      <c r="AE2590" s="31">
        <f t="shared" si="5757"/>
        <v>1271.1000000000001</v>
      </c>
      <c r="AF2590" s="31"/>
      <c r="AG2590" s="31">
        <f t="shared" si="5758"/>
        <v>1271.0999999999999</v>
      </c>
      <c r="AH2590" s="31">
        <f t="shared" si="5759"/>
        <v>1271.1000000000001</v>
      </c>
      <c r="AI2590" s="31">
        <f t="shared" si="5760"/>
        <v>1271.1000000000001</v>
      </c>
      <c r="AJ2590" s="31"/>
      <c r="AK2590" s="31"/>
      <c r="AL2590" s="31"/>
      <c r="AM2590" s="31"/>
      <c r="AN2590" s="31"/>
      <c r="AO2590" s="31"/>
      <c r="AP2590" s="31"/>
      <c r="AQ2590" s="31"/>
      <c r="AR2590" s="31"/>
      <c r="AS2590" s="31">
        <f t="shared" si="5752"/>
        <v>1271.0999999999999</v>
      </c>
      <c r="AT2590" s="31">
        <f t="shared" si="5753"/>
        <v>1271.1000000000001</v>
      </c>
      <c r="AU2590" s="31">
        <f t="shared" si="5754"/>
        <v>1271.1000000000001</v>
      </c>
      <c r="AV2590" s="31"/>
      <c r="AW2590" s="32"/>
      <c r="AX2590" s="32"/>
      <c r="AY2590" s="1"/>
      <c r="AZ2590" s="1"/>
      <c r="BA2590" s="1"/>
      <c r="BB2590" s="1"/>
      <c r="BC2590" s="1"/>
      <c r="BD2590" s="1"/>
      <c r="BE2590" s="1"/>
    </row>
    <row r="2591" ht="31.5">
      <c r="A2591" s="29" t="s">
        <v>1070</v>
      </c>
      <c r="B2591" s="29" t="s">
        <v>87</v>
      </c>
      <c r="C2591" s="29" t="s">
        <v>329</v>
      </c>
      <c r="D2591" s="29" t="s">
        <v>489</v>
      </c>
      <c r="E2591" s="29" t="s">
        <v>244</v>
      </c>
      <c r="F2591" s="30" t="s">
        <v>245</v>
      </c>
      <c r="G2591" s="31"/>
      <c r="H2591" s="31"/>
      <c r="I2591" s="31"/>
      <c r="J2591" s="31"/>
      <c r="K2591" s="31"/>
      <c r="L2591" s="31"/>
      <c r="M2591" s="31"/>
      <c r="N2591" s="31"/>
      <c r="O2591" s="31"/>
      <c r="P2591" s="31"/>
      <c r="Q2591" s="31"/>
      <c r="R2591" s="31">
        <v>827.58799999999997</v>
      </c>
      <c r="S2591" s="31"/>
      <c r="T2591" s="31"/>
      <c r="U2591" s="31"/>
      <c r="V2591" s="31">
        <v>827.58799999999997</v>
      </c>
      <c r="W2591" s="31"/>
      <c r="X2591" s="31"/>
      <c r="Y2591" s="31"/>
      <c r="Z2591" s="31">
        <v>827.58799999999997</v>
      </c>
      <c r="AA2591" s="31"/>
      <c r="AB2591" s="31"/>
      <c r="AC2591" s="31">
        <f t="shared" si="5755"/>
        <v>827.58799999999997</v>
      </c>
      <c r="AD2591" s="31">
        <f t="shared" si="5756"/>
        <v>827.58799999999997</v>
      </c>
      <c r="AE2591" s="31">
        <f t="shared" si="5757"/>
        <v>827.58799999999997</v>
      </c>
      <c r="AF2591" s="31"/>
      <c r="AG2591" s="31">
        <f t="shared" si="5758"/>
        <v>827.58799999999997</v>
      </c>
      <c r="AH2591" s="31">
        <f t="shared" si="5759"/>
        <v>827.58799999999997</v>
      </c>
      <c r="AI2591" s="31">
        <f t="shared" si="5760"/>
        <v>827.58799999999997</v>
      </c>
      <c r="AJ2591" s="31"/>
      <c r="AK2591" s="31"/>
      <c r="AL2591" s="31"/>
      <c r="AM2591" s="31"/>
      <c r="AN2591" s="31"/>
      <c r="AO2591" s="31"/>
      <c r="AP2591" s="31"/>
      <c r="AQ2591" s="31"/>
      <c r="AR2591" s="31"/>
      <c r="AS2591" s="31">
        <f t="shared" si="5752"/>
        <v>827.58799999999997</v>
      </c>
      <c r="AT2591" s="31">
        <f t="shared" si="5753"/>
        <v>827.58799999999997</v>
      </c>
      <c r="AU2591" s="31">
        <f t="shared" si="5754"/>
        <v>827.58799999999997</v>
      </c>
      <c r="AV2591" s="31"/>
      <c r="AW2591" s="32"/>
      <c r="AX2591" s="32"/>
      <c r="AY2591" s="1"/>
      <c r="AZ2591" s="1"/>
      <c r="BA2591" s="1"/>
      <c r="BB2591" s="1"/>
      <c r="BC2591" s="1"/>
      <c r="BD2591" s="1"/>
      <c r="BE2591" s="1"/>
    </row>
    <row r="2592" ht="31.5">
      <c r="A2592" s="29" t="s">
        <v>1070</v>
      </c>
      <c r="B2592" s="29" t="s">
        <v>87</v>
      </c>
      <c r="C2592" s="29" t="s">
        <v>329</v>
      </c>
      <c r="D2592" s="29" t="s">
        <v>489</v>
      </c>
      <c r="E2592" s="29" t="s">
        <v>129</v>
      </c>
      <c r="F2592" s="30" t="s">
        <v>130</v>
      </c>
      <c r="G2592" s="31">
        <v>13459.200000000001</v>
      </c>
      <c r="H2592" s="31">
        <f>13486.1-26.9</f>
        <v>13459.200000000001</v>
      </c>
      <c r="I2592" s="31">
        <f>13486.1-26.9</f>
        <v>13459.200000000001</v>
      </c>
      <c r="J2592" s="31"/>
      <c r="K2592" s="31"/>
      <c r="L2592" s="31"/>
      <c r="M2592" s="31">
        <f t="shared" si="5821"/>
        <v>13459.200000000001</v>
      </c>
      <c r="N2592" s="31">
        <f t="shared" si="5822"/>
        <v>13459.200000000001</v>
      </c>
      <c r="O2592" s="31">
        <f t="shared" si="5823"/>
        <v>13459.200000000001</v>
      </c>
      <c r="P2592" s="31"/>
      <c r="Q2592" s="31"/>
      <c r="R2592" s="31"/>
      <c r="S2592" s="31"/>
      <c r="T2592" s="31"/>
      <c r="U2592" s="31"/>
      <c r="V2592" s="31"/>
      <c r="W2592" s="31"/>
      <c r="X2592" s="31"/>
      <c r="Y2592" s="31"/>
      <c r="Z2592" s="31"/>
      <c r="AA2592" s="31"/>
      <c r="AB2592" s="31"/>
      <c r="AC2592" s="31">
        <f t="shared" si="5755"/>
        <v>13459.200000000001</v>
      </c>
      <c r="AD2592" s="31">
        <f t="shared" si="5756"/>
        <v>13459.200000000001</v>
      </c>
      <c r="AE2592" s="31">
        <f t="shared" si="5757"/>
        <v>13459.200000000001</v>
      </c>
      <c r="AF2592" s="31"/>
      <c r="AG2592" s="31">
        <f t="shared" si="5758"/>
        <v>13459.200000000001</v>
      </c>
      <c r="AH2592" s="31">
        <f t="shared" si="5759"/>
        <v>13459.200000000001</v>
      </c>
      <c r="AI2592" s="31">
        <f t="shared" si="5760"/>
        <v>13459.200000000001</v>
      </c>
      <c r="AJ2592" s="31">
        <v>1344.2260000000001</v>
      </c>
      <c r="AK2592" s="31"/>
      <c r="AL2592" s="31"/>
      <c r="AM2592" s="31"/>
      <c r="AN2592" s="31"/>
      <c r="AO2592" s="31"/>
      <c r="AP2592" s="31"/>
      <c r="AQ2592" s="31"/>
      <c r="AR2592" s="31"/>
      <c r="AS2592" s="31">
        <f t="shared" si="5752"/>
        <v>14803.426000000001</v>
      </c>
      <c r="AT2592" s="31">
        <f t="shared" si="5753"/>
        <v>13459.200000000001</v>
      </c>
      <c r="AU2592" s="31">
        <f t="shared" si="5754"/>
        <v>13459.200000000001</v>
      </c>
      <c r="AV2592" s="31"/>
      <c r="AW2592" s="32"/>
      <c r="AX2592" s="32"/>
      <c r="AY2592" s="1"/>
      <c r="AZ2592" s="1"/>
      <c r="BA2592" s="1"/>
      <c r="BB2592" s="1"/>
      <c r="BC2592" s="1"/>
      <c r="BD2592" s="1"/>
      <c r="BE2592" s="1"/>
    </row>
    <row r="2593" ht="94.5">
      <c r="A2593" s="29" t="s">
        <v>1070</v>
      </c>
      <c r="B2593" s="29" t="s">
        <v>87</v>
      </c>
      <c r="C2593" s="29" t="s">
        <v>329</v>
      </c>
      <c r="D2593" s="29" t="s">
        <v>1083</v>
      </c>
      <c r="E2593" s="29"/>
      <c r="F2593" s="30" t="s">
        <v>1084</v>
      </c>
      <c r="G2593" s="31">
        <f>G2594</f>
        <v>25773.299999999999</v>
      </c>
      <c r="H2593" s="31">
        <f>H2594</f>
        <v>25773.299999999999</v>
      </c>
      <c r="I2593" s="31">
        <f>I2594</f>
        <v>25773.299999999999</v>
      </c>
      <c r="J2593" s="31">
        <f>J2594</f>
        <v>0</v>
      </c>
      <c r="K2593" s="31">
        <f>K2594</f>
        <v>0</v>
      </c>
      <c r="L2593" s="31">
        <f>L2594</f>
        <v>0</v>
      </c>
      <c r="M2593" s="31">
        <f t="shared" si="5821"/>
        <v>25773.299999999999</v>
      </c>
      <c r="N2593" s="31">
        <f t="shared" si="5822"/>
        <v>25773.299999999999</v>
      </c>
      <c r="O2593" s="31">
        <f t="shared" si="5823"/>
        <v>25773.299999999999</v>
      </c>
      <c r="P2593" s="31">
        <f>P2594</f>
        <v>0</v>
      </c>
      <c r="Q2593" s="31">
        <f>Q2594</f>
        <v>0</v>
      </c>
      <c r="R2593" s="31">
        <f>R2594</f>
        <v>0</v>
      </c>
      <c r="S2593" s="31">
        <f>S2594</f>
        <v>0</v>
      </c>
      <c r="T2593" s="31">
        <f>T2594</f>
        <v>0</v>
      </c>
      <c r="U2593" s="31">
        <f>U2594</f>
        <v>0</v>
      </c>
      <c r="V2593" s="31">
        <f>V2594</f>
        <v>0</v>
      </c>
      <c r="W2593" s="31">
        <f>W2594</f>
        <v>0</v>
      </c>
      <c r="X2593" s="31">
        <f>X2594</f>
        <v>0</v>
      </c>
      <c r="Y2593" s="31">
        <f>Y2594</f>
        <v>0</v>
      </c>
      <c r="Z2593" s="31">
        <f>Z2594</f>
        <v>0</v>
      </c>
      <c r="AA2593" s="31">
        <f>AA2594</f>
        <v>0</v>
      </c>
      <c r="AB2593" s="31">
        <f>AB2594</f>
        <v>0</v>
      </c>
      <c r="AC2593" s="31">
        <f t="shared" si="5755"/>
        <v>25773.299999999999</v>
      </c>
      <c r="AD2593" s="31">
        <f t="shared" si="5756"/>
        <v>25773.299999999999</v>
      </c>
      <c r="AE2593" s="31">
        <f t="shared" si="5757"/>
        <v>25773.299999999999</v>
      </c>
      <c r="AF2593" s="31">
        <f>AF2594</f>
        <v>0</v>
      </c>
      <c r="AG2593" s="31">
        <f t="shared" si="5758"/>
        <v>25773.299999999999</v>
      </c>
      <c r="AH2593" s="31">
        <f t="shared" si="5759"/>
        <v>25773.299999999999</v>
      </c>
      <c r="AI2593" s="31">
        <f t="shared" si="5760"/>
        <v>25773.299999999999</v>
      </c>
      <c r="AJ2593" s="31">
        <f>AJ2594</f>
        <v>0</v>
      </c>
      <c r="AK2593" s="31">
        <f>AK2594</f>
        <v>0</v>
      </c>
      <c r="AL2593" s="31">
        <f>AL2594</f>
        <v>0</v>
      </c>
      <c r="AM2593" s="31">
        <f>AM2594</f>
        <v>0</v>
      </c>
      <c r="AN2593" s="31">
        <f>AN2594</f>
        <v>0</v>
      </c>
      <c r="AO2593" s="31">
        <f>AO2594</f>
        <v>0</v>
      </c>
      <c r="AP2593" s="31">
        <f>AP2594</f>
        <v>0</v>
      </c>
      <c r="AQ2593" s="31">
        <f>AQ2594</f>
        <v>0</v>
      </c>
      <c r="AR2593" s="31">
        <f>AR2594</f>
        <v>0</v>
      </c>
      <c r="AS2593" s="31">
        <f t="shared" si="5752"/>
        <v>25773.299999999999</v>
      </c>
      <c r="AT2593" s="31">
        <f t="shared" si="5753"/>
        <v>25773.299999999999</v>
      </c>
      <c r="AU2593" s="31">
        <f t="shared" si="5754"/>
        <v>25773.299999999999</v>
      </c>
      <c r="AV2593" s="31">
        <f>AV2594</f>
        <v>0</v>
      </c>
      <c r="AW2593" s="32"/>
      <c r="AX2593" s="32"/>
      <c r="AY2593" s="1"/>
      <c r="AZ2593" s="1"/>
      <c r="BA2593" s="1"/>
      <c r="BB2593" s="1"/>
      <c r="BC2593" s="1"/>
      <c r="BD2593" s="1"/>
      <c r="BE2593" s="1"/>
    </row>
    <row r="2594" ht="31.5">
      <c r="A2594" s="29" t="s">
        <v>1070</v>
      </c>
      <c r="B2594" s="29" t="s">
        <v>87</v>
      </c>
      <c r="C2594" s="29" t="s">
        <v>329</v>
      </c>
      <c r="D2594" s="29" t="s">
        <v>1083</v>
      </c>
      <c r="E2594" s="29" t="s">
        <v>129</v>
      </c>
      <c r="F2594" s="30" t="s">
        <v>130</v>
      </c>
      <c r="G2594" s="31">
        <v>25773.299999999999</v>
      </c>
      <c r="H2594" s="31">
        <v>25773.299999999999</v>
      </c>
      <c r="I2594" s="31">
        <v>25773.299999999999</v>
      </c>
      <c r="J2594" s="31"/>
      <c r="K2594" s="31"/>
      <c r="L2594" s="31"/>
      <c r="M2594" s="31">
        <f t="shared" si="5821"/>
        <v>25773.299999999999</v>
      </c>
      <c r="N2594" s="31">
        <f t="shared" si="5822"/>
        <v>25773.299999999999</v>
      </c>
      <c r="O2594" s="31">
        <f t="shared" si="5823"/>
        <v>25773.299999999999</v>
      </c>
      <c r="P2594" s="31"/>
      <c r="Q2594" s="31"/>
      <c r="R2594" s="31"/>
      <c r="S2594" s="31"/>
      <c r="T2594" s="31"/>
      <c r="U2594" s="31"/>
      <c r="V2594" s="31"/>
      <c r="W2594" s="31"/>
      <c r="X2594" s="31"/>
      <c r="Y2594" s="31"/>
      <c r="Z2594" s="31"/>
      <c r="AA2594" s="31"/>
      <c r="AB2594" s="31"/>
      <c r="AC2594" s="31">
        <f t="shared" si="5755"/>
        <v>25773.299999999999</v>
      </c>
      <c r="AD2594" s="31">
        <f t="shared" si="5756"/>
        <v>25773.299999999999</v>
      </c>
      <c r="AE2594" s="31">
        <f t="shared" si="5757"/>
        <v>25773.299999999999</v>
      </c>
      <c r="AF2594" s="31"/>
      <c r="AG2594" s="31">
        <f t="shared" si="5758"/>
        <v>25773.299999999999</v>
      </c>
      <c r="AH2594" s="31">
        <f t="shared" si="5759"/>
        <v>25773.299999999999</v>
      </c>
      <c r="AI2594" s="31">
        <f t="shared" si="5760"/>
        <v>25773.299999999999</v>
      </c>
      <c r="AJ2594" s="31"/>
      <c r="AK2594" s="31"/>
      <c r="AL2594" s="31"/>
      <c r="AM2594" s="31"/>
      <c r="AN2594" s="31"/>
      <c r="AO2594" s="31"/>
      <c r="AP2594" s="31"/>
      <c r="AQ2594" s="31"/>
      <c r="AR2594" s="31"/>
      <c r="AS2594" s="31">
        <f t="shared" si="5752"/>
        <v>25773.299999999999</v>
      </c>
      <c r="AT2594" s="31">
        <f t="shared" si="5753"/>
        <v>25773.299999999999</v>
      </c>
      <c r="AU2594" s="31">
        <f t="shared" si="5754"/>
        <v>25773.299999999999</v>
      </c>
      <c r="AV2594" s="31"/>
      <c r="AW2594" s="32"/>
      <c r="AX2594" s="32"/>
      <c r="AY2594" s="1"/>
      <c r="AZ2594" s="1"/>
      <c r="BA2594" s="1"/>
      <c r="BB2594" s="1"/>
      <c r="BC2594" s="1"/>
      <c r="BD2594" s="1"/>
      <c r="BE2594" s="1"/>
    </row>
    <row r="2595" ht="47.25">
      <c r="A2595" s="29" t="s">
        <v>1070</v>
      </c>
      <c r="B2595" s="29" t="s">
        <v>87</v>
      </c>
      <c r="C2595" s="29" t="s">
        <v>329</v>
      </c>
      <c r="D2595" s="29" t="s">
        <v>248</v>
      </c>
      <c r="E2595" s="36"/>
      <c r="F2595" s="30" t="s">
        <v>249</v>
      </c>
      <c r="G2595" s="31">
        <f t="shared" ref="G2595:G2601" si="5884">G2596</f>
        <v>612.5</v>
      </c>
      <c r="H2595" s="31">
        <f t="shared" ref="H2595:H2601" si="5885">H2596</f>
        <v>612.5</v>
      </c>
      <c r="I2595" s="31">
        <f t="shared" ref="I2595:I2601" si="5886">I2596</f>
        <v>612.5</v>
      </c>
      <c r="J2595" s="31">
        <f t="shared" ref="J2595:J2601" si="5887">J2596</f>
        <v>0</v>
      </c>
      <c r="K2595" s="31">
        <f t="shared" ref="K2595:K2601" si="5888">K2596</f>
        <v>0</v>
      </c>
      <c r="L2595" s="31">
        <f t="shared" ref="L2595:L2601" si="5889">L2596</f>
        <v>0</v>
      </c>
      <c r="M2595" s="31">
        <f t="shared" si="5821"/>
        <v>612.5</v>
      </c>
      <c r="N2595" s="31">
        <f t="shared" si="5822"/>
        <v>612.5</v>
      </c>
      <c r="O2595" s="31">
        <f t="shared" si="5823"/>
        <v>612.5</v>
      </c>
      <c r="P2595" s="31">
        <f t="shared" ref="P2595:P2601" si="5890">P2596</f>
        <v>0</v>
      </c>
      <c r="Q2595" s="31">
        <f t="shared" ref="Q2595:Q2601" si="5891">Q2596</f>
        <v>0</v>
      </c>
      <c r="R2595" s="31">
        <f t="shared" ref="R2595:R2601" si="5892">R2596</f>
        <v>0</v>
      </c>
      <c r="S2595" s="31">
        <f t="shared" ref="S2595:S2601" si="5893">S2596</f>
        <v>0</v>
      </c>
      <c r="T2595" s="31">
        <f t="shared" ref="T2595:T2601" si="5894">T2596</f>
        <v>0</v>
      </c>
      <c r="U2595" s="31">
        <f t="shared" ref="U2595:U2601" si="5895">U2596</f>
        <v>0</v>
      </c>
      <c r="V2595" s="31">
        <f t="shared" ref="V2595:V2601" si="5896">V2596</f>
        <v>0</v>
      </c>
      <c r="W2595" s="31">
        <f t="shared" ref="W2595:W2601" si="5897">W2596</f>
        <v>0</v>
      </c>
      <c r="X2595" s="31">
        <f t="shared" ref="X2595:X2601" si="5898">X2596</f>
        <v>0</v>
      </c>
      <c r="Y2595" s="31">
        <f t="shared" ref="Y2595:Y2601" si="5899">Y2596</f>
        <v>0</v>
      </c>
      <c r="Z2595" s="31">
        <f t="shared" ref="Z2595:Z2601" si="5900">Z2596</f>
        <v>0</v>
      </c>
      <c r="AA2595" s="31">
        <f t="shared" ref="AA2595:AA2601" si="5901">AA2596</f>
        <v>0</v>
      </c>
      <c r="AB2595" s="31">
        <f t="shared" ref="AB2595:AB2601" si="5902">AB2596</f>
        <v>0</v>
      </c>
      <c r="AC2595" s="31">
        <f t="shared" si="5755"/>
        <v>612.5</v>
      </c>
      <c r="AD2595" s="31">
        <f t="shared" si="5756"/>
        <v>612.5</v>
      </c>
      <c r="AE2595" s="31">
        <f t="shared" si="5757"/>
        <v>612.5</v>
      </c>
      <c r="AF2595" s="31">
        <f t="shared" ref="AF2595:AF2601" si="5903">AF2596</f>
        <v>0</v>
      </c>
      <c r="AG2595" s="31">
        <f t="shared" si="5758"/>
        <v>612.5</v>
      </c>
      <c r="AH2595" s="31">
        <f t="shared" si="5759"/>
        <v>612.5</v>
      </c>
      <c r="AI2595" s="31">
        <f t="shared" si="5760"/>
        <v>612.5</v>
      </c>
      <c r="AJ2595" s="31">
        <f t="shared" ref="AJ2595:AJ2601" si="5904">AJ2596</f>
        <v>0</v>
      </c>
      <c r="AK2595" s="31">
        <f t="shared" ref="AK2595:AK2601" si="5905">AK2596</f>
        <v>0</v>
      </c>
      <c r="AL2595" s="31">
        <f t="shared" ref="AL2595:AL2601" si="5906">AL2596</f>
        <v>0</v>
      </c>
      <c r="AM2595" s="31">
        <f t="shared" ref="AM2595:AM2601" si="5907">AM2596</f>
        <v>0</v>
      </c>
      <c r="AN2595" s="31">
        <f t="shared" ref="AN2595:AN2601" si="5908">AN2596</f>
        <v>0</v>
      </c>
      <c r="AO2595" s="31">
        <f t="shared" ref="AO2595:AO2601" si="5909">AO2596</f>
        <v>0</v>
      </c>
      <c r="AP2595" s="31">
        <f t="shared" ref="AP2595:AP2601" si="5910">AP2596</f>
        <v>0</v>
      </c>
      <c r="AQ2595" s="31">
        <f t="shared" ref="AQ2595:AQ2601" si="5911">AQ2596</f>
        <v>0</v>
      </c>
      <c r="AR2595" s="31">
        <f t="shared" ref="AR2595:AR2601" si="5912">AR2596</f>
        <v>0</v>
      </c>
      <c r="AS2595" s="31">
        <f t="shared" si="5752"/>
        <v>612.5</v>
      </c>
      <c r="AT2595" s="31">
        <f t="shared" si="5753"/>
        <v>612.5</v>
      </c>
      <c r="AU2595" s="31">
        <f t="shared" si="5754"/>
        <v>612.5</v>
      </c>
      <c r="AV2595" s="31">
        <f t="shared" ref="AV2595:AV2601" si="5913">AV2596</f>
        <v>0</v>
      </c>
      <c r="AW2595" s="32"/>
      <c r="AX2595" s="32"/>
      <c r="AY2595" s="1"/>
      <c r="AZ2595" s="1"/>
      <c r="BA2595" s="1"/>
      <c r="BB2595" s="1"/>
      <c r="BC2595" s="1"/>
      <c r="BD2595" s="1"/>
      <c r="BE2595" s="1"/>
    </row>
    <row r="2596" hidden="1">
      <c r="A2596" s="29" t="s">
        <v>1070</v>
      </c>
      <c r="B2596" s="29" t="s">
        <v>87</v>
      </c>
      <c r="C2596" s="29" t="s">
        <v>329</v>
      </c>
      <c r="D2596" s="29" t="s">
        <v>250</v>
      </c>
      <c r="E2596" s="36"/>
      <c r="F2596" s="30" t="s">
        <v>34</v>
      </c>
      <c r="G2596" s="31">
        <f t="shared" si="5884"/>
        <v>612.5</v>
      </c>
      <c r="H2596" s="31">
        <f t="shared" si="5885"/>
        <v>612.5</v>
      </c>
      <c r="I2596" s="31">
        <f t="shared" si="5886"/>
        <v>612.5</v>
      </c>
      <c r="J2596" s="31">
        <f t="shared" si="5887"/>
        <v>0</v>
      </c>
      <c r="K2596" s="31">
        <f t="shared" si="5888"/>
        <v>0</v>
      </c>
      <c r="L2596" s="31">
        <f t="shared" si="5889"/>
        <v>0</v>
      </c>
      <c r="M2596" s="31">
        <f t="shared" si="5821"/>
        <v>612.5</v>
      </c>
      <c r="N2596" s="31">
        <f t="shared" si="5822"/>
        <v>612.5</v>
      </c>
      <c r="O2596" s="31">
        <f t="shared" si="5823"/>
        <v>612.5</v>
      </c>
      <c r="P2596" s="31">
        <f t="shared" si="5890"/>
        <v>0</v>
      </c>
      <c r="Q2596" s="31">
        <f t="shared" si="5891"/>
        <v>0</v>
      </c>
      <c r="R2596" s="31">
        <f t="shared" si="5892"/>
        <v>0</v>
      </c>
      <c r="S2596" s="31">
        <f t="shared" si="5893"/>
        <v>0</v>
      </c>
      <c r="T2596" s="31">
        <f t="shared" si="5894"/>
        <v>0</v>
      </c>
      <c r="U2596" s="31">
        <f t="shared" si="5895"/>
        <v>0</v>
      </c>
      <c r="V2596" s="31">
        <f t="shared" si="5896"/>
        <v>0</v>
      </c>
      <c r="W2596" s="31">
        <f t="shared" si="5897"/>
        <v>0</v>
      </c>
      <c r="X2596" s="31">
        <f t="shared" si="5898"/>
        <v>0</v>
      </c>
      <c r="Y2596" s="31">
        <f t="shared" si="5899"/>
        <v>0</v>
      </c>
      <c r="Z2596" s="31">
        <f t="shared" si="5900"/>
        <v>0</v>
      </c>
      <c r="AA2596" s="31">
        <f t="shared" si="5901"/>
        <v>0</v>
      </c>
      <c r="AB2596" s="31">
        <f t="shared" si="5902"/>
        <v>0</v>
      </c>
      <c r="AC2596" s="31">
        <f t="shared" si="5755"/>
        <v>612.5</v>
      </c>
      <c r="AD2596" s="31">
        <f t="shared" si="5756"/>
        <v>612.5</v>
      </c>
      <c r="AE2596" s="31">
        <f t="shared" si="5757"/>
        <v>612.5</v>
      </c>
      <c r="AF2596" s="31">
        <f t="shared" si="5903"/>
        <v>0</v>
      </c>
      <c r="AG2596" s="31">
        <f t="shared" si="5758"/>
        <v>612.5</v>
      </c>
      <c r="AH2596" s="31">
        <f t="shared" si="5759"/>
        <v>612.5</v>
      </c>
      <c r="AI2596" s="31">
        <f t="shared" si="5760"/>
        <v>612.5</v>
      </c>
      <c r="AJ2596" s="31">
        <f t="shared" si="5904"/>
        <v>0</v>
      </c>
      <c r="AK2596" s="31">
        <f t="shared" si="5905"/>
        <v>0</v>
      </c>
      <c r="AL2596" s="31">
        <f t="shared" si="5906"/>
        <v>0</v>
      </c>
      <c r="AM2596" s="31">
        <f t="shared" si="5907"/>
        <v>0</v>
      </c>
      <c r="AN2596" s="31">
        <f t="shared" si="5908"/>
        <v>0</v>
      </c>
      <c r="AO2596" s="31">
        <f t="shared" si="5909"/>
        <v>0</v>
      </c>
      <c r="AP2596" s="31">
        <f t="shared" si="5910"/>
        <v>0</v>
      </c>
      <c r="AQ2596" s="31">
        <f t="shared" si="5911"/>
        <v>0</v>
      </c>
      <c r="AR2596" s="31">
        <f t="shared" si="5912"/>
        <v>0</v>
      </c>
      <c r="AS2596" s="31">
        <f t="shared" si="5752"/>
        <v>612.5</v>
      </c>
      <c r="AT2596" s="31">
        <f t="shared" si="5753"/>
        <v>612.5</v>
      </c>
      <c r="AU2596" s="31">
        <f t="shared" si="5754"/>
        <v>612.5</v>
      </c>
      <c r="AV2596" s="31">
        <f t="shared" si="5913"/>
        <v>0</v>
      </c>
      <c r="AW2596" s="32">
        <v>0</v>
      </c>
      <c r="AX2596" s="32"/>
      <c r="AY2596" s="1" t="s">
        <v>152</v>
      </c>
      <c r="AZ2596" s="1"/>
      <c r="BA2596" s="1"/>
      <c r="BB2596" s="1"/>
      <c r="BC2596" s="1"/>
      <c r="BD2596" s="1"/>
      <c r="BE2596" s="1"/>
    </row>
    <row r="2597" ht="47.25">
      <c r="A2597" s="29" t="s">
        <v>1070</v>
      </c>
      <c r="B2597" s="29" t="s">
        <v>87</v>
      </c>
      <c r="C2597" s="29" t="s">
        <v>329</v>
      </c>
      <c r="D2597" s="29" t="s">
        <v>251</v>
      </c>
      <c r="E2597" s="36"/>
      <c r="F2597" s="30" t="s">
        <v>252</v>
      </c>
      <c r="G2597" s="31">
        <f t="shared" si="5884"/>
        <v>612.5</v>
      </c>
      <c r="H2597" s="31">
        <f t="shared" si="5885"/>
        <v>612.5</v>
      </c>
      <c r="I2597" s="31">
        <f t="shared" si="5886"/>
        <v>612.5</v>
      </c>
      <c r="J2597" s="31">
        <f t="shared" si="5887"/>
        <v>0</v>
      </c>
      <c r="K2597" s="31">
        <f t="shared" si="5888"/>
        <v>0</v>
      </c>
      <c r="L2597" s="31">
        <f t="shared" si="5889"/>
        <v>0</v>
      </c>
      <c r="M2597" s="31">
        <f t="shared" si="5821"/>
        <v>612.5</v>
      </c>
      <c r="N2597" s="31">
        <f t="shared" si="5822"/>
        <v>612.5</v>
      </c>
      <c r="O2597" s="31">
        <f t="shared" si="5823"/>
        <v>612.5</v>
      </c>
      <c r="P2597" s="31">
        <f t="shared" si="5890"/>
        <v>0</v>
      </c>
      <c r="Q2597" s="31">
        <f t="shared" si="5891"/>
        <v>0</v>
      </c>
      <c r="R2597" s="31">
        <f t="shared" si="5892"/>
        <v>0</v>
      </c>
      <c r="S2597" s="31">
        <f t="shared" si="5893"/>
        <v>0</v>
      </c>
      <c r="T2597" s="31">
        <f t="shared" si="5894"/>
        <v>0</v>
      </c>
      <c r="U2597" s="31">
        <f t="shared" si="5895"/>
        <v>0</v>
      </c>
      <c r="V2597" s="31">
        <f t="shared" si="5896"/>
        <v>0</v>
      </c>
      <c r="W2597" s="31">
        <f t="shared" si="5897"/>
        <v>0</v>
      </c>
      <c r="X2597" s="31">
        <f t="shared" si="5898"/>
        <v>0</v>
      </c>
      <c r="Y2597" s="31">
        <f t="shared" si="5899"/>
        <v>0</v>
      </c>
      <c r="Z2597" s="31">
        <f t="shared" si="5900"/>
        <v>0</v>
      </c>
      <c r="AA2597" s="31">
        <f t="shared" si="5901"/>
        <v>0</v>
      </c>
      <c r="AB2597" s="31">
        <f t="shared" si="5902"/>
        <v>0</v>
      </c>
      <c r="AC2597" s="31">
        <f t="shared" si="5755"/>
        <v>612.5</v>
      </c>
      <c r="AD2597" s="31">
        <f t="shared" si="5756"/>
        <v>612.5</v>
      </c>
      <c r="AE2597" s="31">
        <f t="shared" si="5757"/>
        <v>612.5</v>
      </c>
      <c r="AF2597" s="31">
        <f t="shared" si="5903"/>
        <v>0</v>
      </c>
      <c r="AG2597" s="31">
        <f t="shared" si="5758"/>
        <v>612.5</v>
      </c>
      <c r="AH2597" s="31">
        <f t="shared" si="5759"/>
        <v>612.5</v>
      </c>
      <c r="AI2597" s="31">
        <f t="shared" si="5760"/>
        <v>612.5</v>
      </c>
      <c r="AJ2597" s="31">
        <f t="shared" si="5904"/>
        <v>0</v>
      </c>
      <c r="AK2597" s="31">
        <f t="shared" si="5905"/>
        <v>0</v>
      </c>
      <c r="AL2597" s="31">
        <f t="shared" si="5906"/>
        <v>0</v>
      </c>
      <c r="AM2597" s="31">
        <f t="shared" si="5907"/>
        <v>0</v>
      </c>
      <c r="AN2597" s="31">
        <f t="shared" si="5908"/>
        <v>0</v>
      </c>
      <c r="AO2597" s="31">
        <f t="shared" si="5909"/>
        <v>0</v>
      </c>
      <c r="AP2597" s="31">
        <f t="shared" si="5910"/>
        <v>0</v>
      </c>
      <c r="AQ2597" s="31">
        <f t="shared" si="5911"/>
        <v>0</v>
      </c>
      <c r="AR2597" s="31">
        <f t="shared" si="5912"/>
        <v>0</v>
      </c>
      <c r="AS2597" s="31">
        <f t="shared" si="5752"/>
        <v>612.5</v>
      </c>
      <c r="AT2597" s="31">
        <f t="shared" si="5753"/>
        <v>612.5</v>
      </c>
      <c r="AU2597" s="31">
        <f t="shared" si="5754"/>
        <v>612.5</v>
      </c>
      <c r="AV2597" s="31">
        <f t="shared" si="5913"/>
        <v>0</v>
      </c>
      <c r="AW2597" s="32"/>
      <c r="AX2597" s="32"/>
      <c r="AY2597" s="1"/>
      <c r="AZ2597" s="1"/>
      <c r="BA2597" s="1"/>
      <c r="BB2597" s="1"/>
      <c r="BC2597" s="1"/>
      <c r="BD2597" s="1"/>
      <c r="BE2597" s="1"/>
    </row>
    <row r="2598" ht="31.5">
      <c r="A2598" s="29" t="s">
        <v>1070</v>
      </c>
      <c r="B2598" s="29" t="s">
        <v>87</v>
      </c>
      <c r="C2598" s="29" t="s">
        <v>329</v>
      </c>
      <c r="D2598" s="29" t="s">
        <v>253</v>
      </c>
      <c r="E2598" s="36"/>
      <c r="F2598" s="30" t="s">
        <v>254</v>
      </c>
      <c r="G2598" s="31">
        <f t="shared" si="5884"/>
        <v>612.5</v>
      </c>
      <c r="H2598" s="31">
        <f t="shared" si="5885"/>
        <v>612.5</v>
      </c>
      <c r="I2598" s="31">
        <f t="shared" si="5886"/>
        <v>612.5</v>
      </c>
      <c r="J2598" s="31">
        <f t="shared" si="5887"/>
        <v>0</v>
      </c>
      <c r="K2598" s="31">
        <f t="shared" si="5888"/>
        <v>0</v>
      </c>
      <c r="L2598" s="31">
        <f t="shared" si="5889"/>
        <v>0</v>
      </c>
      <c r="M2598" s="31">
        <f t="shared" si="5821"/>
        <v>612.5</v>
      </c>
      <c r="N2598" s="31">
        <f t="shared" si="5822"/>
        <v>612.5</v>
      </c>
      <c r="O2598" s="31">
        <f t="shared" si="5823"/>
        <v>612.5</v>
      </c>
      <c r="P2598" s="31">
        <f t="shared" si="5890"/>
        <v>0</v>
      </c>
      <c r="Q2598" s="31">
        <f t="shared" si="5891"/>
        <v>0</v>
      </c>
      <c r="R2598" s="31">
        <f t="shared" si="5892"/>
        <v>0</v>
      </c>
      <c r="S2598" s="31">
        <f t="shared" si="5893"/>
        <v>0</v>
      </c>
      <c r="T2598" s="31">
        <f t="shared" si="5894"/>
        <v>0</v>
      </c>
      <c r="U2598" s="31">
        <f t="shared" si="5895"/>
        <v>0</v>
      </c>
      <c r="V2598" s="31">
        <f t="shared" si="5896"/>
        <v>0</v>
      </c>
      <c r="W2598" s="31">
        <f t="shared" si="5897"/>
        <v>0</v>
      </c>
      <c r="X2598" s="31">
        <f t="shared" si="5898"/>
        <v>0</v>
      </c>
      <c r="Y2598" s="31">
        <f t="shared" si="5899"/>
        <v>0</v>
      </c>
      <c r="Z2598" s="31">
        <f t="shared" si="5900"/>
        <v>0</v>
      </c>
      <c r="AA2598" s="31">
        <f t="shared" si="5901"/>
        <v>0</v>
      </c>
      <c r="AB2598" s="31">
        <f t="shared" si="5902"/>
        <v>0</v>
      </c>
      <c r="AC2598" s="31">
        <f t="shared" si="5755"/>
        <v>612.5</v>
      </c>
      <c r="AD2598" s="31">
        <f t="shared" si="5756"/>
        <v>612.5</v>
      </c>
      <c r="AE2598" s="31">
        <f t="shared" si="5757"/>
        <v>612.5</v>
      </c>
      <c r="AF2598" s="31">
        <f t="shared" si="5903"/>
        <v>0</v>
      </c>
      <c r="AG2598" s="31">
        <f t="shared" si="5758"/>
        <v>612.5</v>
      </c>
      <c r="AH2598" s="31">
        <f t="shared" si="5759"/>
        <v>612.5</v>
      </c>
      <c r="AI2598" s="31">
        <f t="shared" si="5760"/>
        <v>612.5</v>
      </c>
      <c r="AJ2598" s="31">
        <f t="shared" si="5904"/>
        <v>0</v>
      </c>
      <c r="AK2598" s="31">
        <f t="shared" si="5905"/>
        <v>0</v>
      </c>
      <c r="AL2598" s="31">
        <f t="shared" si="5906"/>
        <v>0</v>
      </c>
      <c r="AM2598" s="31">
        <f t="shared" si="5907"/>
        <v>0</v>
      </c>
      <c r="AN2598" s="31">
        <f t="shared" si="5908"/>
        <v>0</v>
      </c>
      <c r="AO2598" s="31">
        <f t="shared" si="5909"/>
        <v>0</v>
      </c>
      <c r="AP2598" s="31">
        <f t="shared" si="5910"/>
        <v>0</v>
      </c>
      <c r="AQ2598" s="31">
        <f t="shared" si="5911"/>
        <v>0</v>
      </c>
      <c r="AR2598" s="31">
        <f t="shared" si="5912"/>
        <v>0</v>
      </c>
      <c r="AS2598" s="31">
        <f t="shared" si="5752"/>
        <v>612.5</v>
      </c>
      <c r="AT2598" s="31">
        <f t="shared" si="5753"/>
        <v>612.5</v>
      </c>
      <c r="AU2598" s="31">
        <f t="shared" si="5754"/>
        <v>612.5</v>
      </c>
      <c r="AV2598" s="31">
        <f t="shared" si="5913"/>
        <v>0</v>
      </c>
      <c r="AW2598" s="32"/>
      <c r="AX2598" s="32"/>
      <c r="AY2598" s="1"/>
      <c r="AZ2598" s="1"/>
      <c r="BA2598" s="1"/>
      <c r="BB2598" s="1"/>
      <c r="BC2598" s="1"/>
      <c r="BD2598" s="1"/>
      <c r="BE2598" s="1"/>
    </row>
    <row r="2599" ht="31.5">
      <c r="A2599" s="29" t="s">
        <v>1070</v>
      </c>
      <c r="B2599" s="29" t="s">
        <v>87</v>
      </c>
      <c r="C2599" s="29" t="s">
        <v>329</v>
      </c>
      <c r="D2599" s="29" t="s">
        <v>253</v>
      </c>
      <c r="E2599" s="29" t="s">
        <v>39</v>
      </c>
      <c r="F2599" s="30" t="s">
        <v>40</v>
      </c>
      <c r="G2599" s="31">
        <v>612.5</v>
      </c>
      <c r="H2599" s="31">
        <v>612.5</v>
      </c>
      <c r="I2599" s="31">
        <v>612.5</v>
      </c>
      <c r="J2599" s="31"/>
      <c r="K2599" s="31"/>
      <c r="L2599" s="31"/>
      <c r="M2599" s="31">
        <f t="shared" si="5821"/>
        <v>612.5</v>
      </c>
      <c r="N2599" s="31">
        <f t="shared" si="5822"/>
        <v>612.5</v>
      </c>
      <c r="O2599" s="31">
        <f t="shared" si="5823"/>
        <v>612.5</v>
      </c>
      <c r="P2599" s="31"/>
      <c r="Q2599" s="31"/>
      <c r="R2599" s="31"/>
      <c r="S2599" s="31"/>
      <c r="T2599" s="31"/>
      <c r="U2599" s="31"/>
      <c r="V2599" s="31"/>
      <c r="W2599" s="31"/>
      <c r="X2599" s="31"/>
      <c r="Y2599" s="31"/>
      <c r="Z2599" s="31"/>
      <c r="AA2599" s="31"/>
      <c r="AB2599" s="31"/>
      <c r="AC2599" s="31">
        <f t="shared" si="5755"/>
        <v>612.5</v>
      </c>
      <c r="AD2599" s="31">
        <f t="shared" si="5756"/>
        <v>612.5</v>
      </c>
      <c r="AE2599" s="31">
        <f t="shared" si="5757"/>
        <v>612.5</v>
      </c>
      <c r="AF2599" s="31"/>
      <c r="AG2599" s="31">
        <f t="shared" si="5758"/>
        <v>612.5</v>
      </c>
      <c r="AH2599" s="31">
        <f t="shared" si="5759"/>
        <v>612.5</v>
      </c>
      <c r="AI2599" s="31">
        <f t="shared" si="5760"/>
        <v>612.5</v>
      </c>
      <c r="AJ2599" s="31"/>
      <c r="AK2599" s="31"/>
      <c r="AL2599" s="31"/>
      <c r="AM2599" s="31"/>
      <c r="AN2599" s="31"/>
      <c r="AO2599" s="31"/>
      <c r="AP2599" s="31"/>
      <c r="AQ2599" s="31"/>
      <c r="AR2599" s="31"/>
      <c r="AS2599" s="31">
        <f t="shared" si="5752"/>
        <v>612.5</v>
      </c>
      <c r="AT2599" s="31">
        <f t="shared" si="5753"/>
        <v>612.5</v>
      </c>
      <c r="AU2599" s="31">
        <f t="shared" si="5754"/>
        <v>612.5</v>
      </c>
      <c r="AV2599" s="31"/>
      <c r="AW2599" s="32"/>
      <c r="AX2599" s="32"/>
      <c r="AY2599" s="1"/>
      <c r="AZ2599" s="1"/>
      <c r="BA2599" s="1"/>
      <c r="BB2599" s="1"/>
      <c r="BC2599" s="1"/>
      <c r="BD2599" s="1"/>
      <c r="BE2599" s="1"/>
    </row>
    <row r="2600" s="24" customFormat="1">
      <c r="A2600" s="25" t="s">
        <v>1070</v>
      </c>
      <c r="B2600" s="25" t="s">
        <v>87</v>
      </c>
      <c r="C2600" s="25" t="s">
        <v>63</v>
      </c>
      <c r="D2600" s="25"/>
      <c r="E2600" s="35"/>
      <c r="F2600" s="26" t="s">
        <v>424</v>
      </c>
      <c r="G2600" s="27">
        <f t="shared" si="5884"/>
        <v>1526019.9999999998</v>
      </c>
      <c r="H2600" s="27">
        <f t="shared" si="5885"/>
        <v>1626078</v>
      </c>
      <c r="I2600" s="27">
        <f t="shared" si="5886"/>
        <v>1630930.8999999999</v>
      </c>
      <c r="J2600" s="27">
        <f t="shared" si="5887"/>
        <v>0</v>
      </c>
      <c r="K2600" s="27">
        <f t="shared" si="5888"/>
        <v>0</v>
      </c>
      <c r="L2600" s="27">
        <f t="shared" si="5889"/>
        <v>0</v>
      </c>
      <c r="M2600" s="27">
        <f t="shared" si="5821"/>
        <v>1526019.9999999998</v>
      </c>
      <c r="N2600" s="27">
        <f t="shared" si="5822"/>
        <v>1626078</v>
      </c>
      <c r="O2600" s="27">
        <f t="shared" si="5823"/>
        <v>1630930.8999999999</v>
      </c>
      <c r="P2600" s="27">
        <f t="shared" si="5890"/>
        <v>9094</v>
      </c>
      <c r="Q2600" s="27">
        <f t="shared" si="5891"/>
        <v>0</v>
      </c>
      <c r="R2600" s="27">
        <f t="shared" si="5892"/>
        <v>-40937.578999999998</v>
      </c>
      <c r="S2600" s="27">
        <f t="shared" si="5893"/>
        <v>-16883.599999999999</v>
      </c>
      <c r="T2600" s="27">
        <f t="shared" si="5894"/>
        <v>0</v>
      </c>
      <c r="U2600" s="27">
        <f t="shared" si="5895"/>
        <v>0</v>
      </c>
      <c r="V2600" s="27">
        <f t="shared" si="5896"/>
        <v>2682</v>
      </c>
      <c r="W2600" s="27">
        <f t="shared" si="5897"/>
        <v>0</v>
      </c>
      <c r="X2600" s="27">
        <f t="shared" si="5898"/>
        <v>0</v>
      </c>
      <c r="Y2600" s="27">
        <f t="shared" si="5899"/>
        <v>0</v>
      </c>
      <c r="Z2600" s="27">
        <f t="shared" si="5900"/>
        <v>2682</v>
      </c>
      <c r="AA2600" s="27">
        <f t="shared" si="5901"/>
        <v>16883.599999999999</v>
      </c>
      <c r="AB2600" s="27">
        <f t="shared" si="5902"/>
        <v>0</v>
      </c>
      <c r="AC2600" s="27">
        <f t="shared" si="5755"/>
        <v>1477292.8209999998</v>
      </c>
      <c r="AD2600" s="27">
        <f t="shared" si="5756"/>
        <v>1628760</v>
      </c>
      <c r="AE2600" s="27">
        <f t="shared" si="5757"/>
        <v>1650496.5</v>
      </c>
      <c r="AF2600" s="27">
        <f t="shared" si="5903"/>
        <v>0</v>
      </c>
      <c r="AG2600" s="27">
        <f t="shared" si="5758"/>
        <v>1477292.8209999998</v>
      </c>
      <c r="AH2600" s="27">
        <f t="shared" si="5759"/>
        <v>1628760</v>
      </c>
      <c r="AI2600" s="27">
        <f t="shared" si="5760"/>
        <v>1650496.5</v>
      </c>
      <c r="AJ2600" s="27">
        <f t="shared" si="5904"/>
        <v>3622.5290000000005</v>
      </c>
      <c r="AK2600" s="27">
        <f t="shared" si="5905"/>
        <v>0</v>
      </c>
      <c r="AL2600" s="27">
        <f t="shared" si="5906"/>
        <v>-2398.915</v>
      </c>
      <c r="AM2600" s="27">
        <f t="shared" si="5907"/>
        <v>0</v>
      </c>
      <c r="AN2600" s="27">
        <f t="shared" si="5908"/>
        <v>0</v>
      </c>
      <c r="AO2600" s="27">
        <f t="shared" si="5909"/>
        <v>0</v>
      </c>
      <c r="AP2600" s="27">
        <f t="shared" si="5910"/>
        <v>0</v>
      </c>
      <c r="AQ2600" s="27">
        <f t="shared" si="5911"/>
        <v>0</v>
      </c>
      <c r="AR2600" s="27">
        <f t="shared" si="5912"/>
        <v>0</v>
      </c>
      <c r="AS2600" s="27">
        <f t="shared" ref="AS2600:AS2663" si="5914">AG2600+AJ2600+AK2600+AL2600+AM2600</f>
        <v>1478516.4349999998</v>
      </c>
      <c r="AT2600" s="27">
        <f t="shared" ref="AT2600:AT2663" si="5915">AH2600+AN2600+AO2600+AP2600</f>
        <v>1628760</v>
      </c>
      <c r="AU2600" s="27">
        <f t="shared" ref="AU2600:AU2663" si="5916">AI2600+AR2600+AQ2600</f>
        <v>1650496.5</v>
      </c>
      <c r="AV2600" s="27">
        <f t="shared" si="5913"/>
        <v>0</v>
      </c>
      <c r="AW2600" s="28"/>
      <c r="AX2600" s="28"/>
      <c r="AY2600" s="24"/>
      <c r="AZ2600" s="24"/>
      <c r="BA2600" s="24"/>
      <c r="BB2600" s="24"/>
      <c r="BC2600" s="24"/>
      <c r="BD2600" s="24"/>
      <c r="BE2600" s="24"/>
    </row>
    <row r="2601" ht="31.5">
      <c r="A2601" s="29" t="s">
        <v>1070</v>
      </c>
      <c r="B2601" s="29" t="s">
        <v>87</v>
      </c>
      <c r="C2601" s="29" t="s">
        <v>63</v>
      </c>
      <c r="D2601" s="29" t="s">
        <v>413</v>
      </c>
      <c r="E2601" s="36"/>
      <c r="F2601" s="30" t="s">
        <v>414</v>
      </c>
      <c r="G2601" s="31">
        <f t="shared" si="5884"/>
        <v>1526019.9999999998</v>
      </c>
      <c r="H2601" s="31">
        <f t="shared" si="5885"/>
        <v>1626078</v>
      </c>
      <c r="I2601" s="31">
        <f t="shared" si="5886"/>
        <v>1630930.8999999999</v>
      </c>
      <c r="J2601" s="31">
        <f t="shared" si="5887"/>
        <v>0</v>
      </c>
      <c r="K2601" s="31">
        <f t="shared" si="5888"/>
        <v>0</v>
      </c>
      <c r="L2601" s="31">
        <f t="shared" si="5889"/>
        <v>0</v>
      </c>
      <c r="M2601" s="31">
        <f t="shared" si="5821"/>
        <v>1526019.9999999998</v>
      </c>
      <c r="N2601" s="31">
        <f t="shared" si="5822"/>
        <v>1626078</v>
      </c>
      <c r="O2601" s="31">
        <f t="shared" si="5823"/>
        <v>1630930.8999999999</v>
      </c>
      <c r="P2601" s="31">
        <f t="shared" si="5890"/>
        <v>9094</v>
      </c>
      <c r="Q2601" s="31">
        <f t="shared" si="5891"/>
        <v>0</v>
      </c>
      <c r="R2601" s="31">
        <f t="shared" si="5892"/>
        <v>-40937.578999999998</v>
      </c>
      <c r="S2601" s="31">
        <f t="shared" si="5893"/>
        <v>-16883.599999999999</v>
      </c>
      <c r="T2601" s="31">
        <f t="shared" si="5894"/>
        <v>0</v>
      </c>
      <c r="U2601" s="31">
        <f t="shared" si="5895"/>
        <v>0</v>
      </c>
      <c r="V2601" s="31">
        <f t="shared" si="5896"/>
        <v>2682</v>
      </c>
      <c r="W2601" s="31">
        <f t="shared" si="5897"/>
        <v>0</v>
      </c>
      <c r="X2601" s="31">
        <f t="shared" si="5898"/>
        <v>0</v>
      </c>
      <c r="Y2601" s="31">
        <f t="shared" si="5899"/>
        <v>0</v>
      </c>
      <c r="Z2601" s="31">
        <f t="shared" si="5900"/>
        <v>2682</v>
      </c>
      <c r="AA2601" s="31">
        <f t="shared" si="5901"/>
        <v>16883.599999999999</v>
      </c>
      <c r="AB2601" s="31">
        <f t="shared" si="5902"/>
        <v>0</v>
      </c>
      <c r="AC2601" s="31">
        <f t="shared" si="5755"/>
        <v>1477292.8209999998</v>
      </c>
      <c r="AD2601" s="31">
        <f t="shared" si="5756"/>
        <v>1628760</v>
      </c>
      <c r="AE2601" s="31">
        <f t="shared" si="5757"/>
        <v>1650496.5</v>
      </c>
      <c r="AF2601" s="31">
        <f t="shared" si="5903"/>
        <v>0</v>
      </c>
      <c r="AG2601" s="31">
        <f t="shared" si="5758"/>
        <v>1477292.8209999998</v>
      </c>
      <c r="AH2601" s="31">
        <f t="shared" si="5759"/>
        <v>1628760</v>
      </c>
      <c r="AI2601" s="31">
        <f t="shared" si="5760"/>
        <v>1650496.5</v>
      </c>
      <c r="AJ2601" s="31">
        <f t="shared" si="5904"/>
        <v>3622.5290000000005</v>
      </c>
      <c r="AK2601" s="31">
        <f t="shared" si="5905"/>
        <v>0</v>
      </c>
      <c r="AL2601" s="31">
        <f t="shared" si="5906"/>
        <v>-2398.915</v>
      </c>
      <c r="AM2601" s="31">
        <f t="shared" si="5907"/>
        <v>0</v>
      </c>
      <c r="AN2601" s="31">
        <f t="shared" si="5908"/>
        <v>0</v>
      </c>
      <c r="AO2601" s="31">
        <f t="shared" si="5909"/>
        <v>0</v>
      </c>
      <c r="AP2601" s="31">
        <f t="shared" si="5910"/>
        <v>0</v>
      </c>
      <c r="AQ2601" s="31">
        <f t="shared" si="5911"/>
        <v>0</v>
      </c>
      <c r="AR2601" s="31">
        <f t="shared" si="5912"/>
        <v>0</v>
      </c>
      <c r="AS2601" s="31">
        <f t="shared" si="5914"/>
        <v>1478516.4349999998</v>
      </c>
      <c r="AT2601" s="31">
        <f t="shared" si="5915"/>
        <v>1628760</v>
      </c>
      <c r="AU2601" s="31">
        <f t="shared" si="5916"/>
        <v>1650496.5</v>
      </c>
      <c r="AV2601" s="31">
        <f t="shared" si="5913"/>
        <v>0</v>
      </c>
      <c r="AW2601" s="32"/>
      <c r="AX2601" s="32"/>
      <c r="AY2601" s="1"/>
      <c r="AZ2601" s="1"/>
      <c r="BA2601" s="1"/>
      <c r="BB2601" s="1"/>
      <c r="BC2601" s="1"/>
      <c r="BD2601" s="1"/>
      <c r="BE2601" s="1"/>
    </row>
    <row r="2602">
      <c r="A2602" s="29" t="s">
        <v>1070</v>
      </c>
      <c r="B2602" s="29" t="s">
        <v>87</v>
      </c>
      <c r="C2602" s="29" t="s">
        <v>63</v>
      </c>
      <c r="D2602" s="29" t="s">
        <v>419</v>
      </c>
      <c r="E2602" s="36"/>
      <c r="F2602" s="30" t="s">
        <v>34</v>
      </c>
      <c r="G2602" s="31">
        <f>G2603+G2608+G2611</f>
        <v>1526019.9999999998</v>
      </c>
      <c r="H2602" s="31">
        <f>H2603+H2608+H2611</f>
        <v>1626078</v>
      </c>
      <c r="I2602" s="31">
        <f>I2603+I2608+I2611</f>
        <v>1630930.8999999999</v>
      </c>
      <c r="J2602" s="31">
        <f>J2603+J2608+J2611</f>
        <v>0</v>
      </c>
      <c r="K2602" s="31">
        <f>K2603+K2608+K2611</f>
        <v>0</v>
      </c>
      <c r="L2602" s="31">
        <f>L2603+L2608+L2611</f>
        <v>0</v>
      </c>
      <c r="M2602" s="31">
        <f t="shared" si="5821"/>
        <v>1526019.9999999998</v>
      </c>
      <c r="N2602" s="31">
        <f t="shared" si="5822"/>
        <v>1626078</v>
      </c>
      <c r="O2602" s="31">
        <f t="shared" si="5823"/>
        <v>1630930.8999999999</v>
      </c>
      <c r="P2602" s="31">
        <f>P2603+P2608+P2611</f>
        <v>9094</v>
      </c>
      <c r="Q2602" s="31">
        <f>Q2603+Q2608+Q2611</f>
        <v>0</v>
      </c>
      <c r="R2602" s="31">
        <f>R2603+R2608+R2611</f>
        <v>-40937.578999999998</v>
      </c>
      <c r="S2602" s="31">
        <f>S2603+S2608+S2611</f>
        <v>-16883.599999999999</v>
      </c>
      <c r="T2602" s="31">
        <f>T2603+T2608+T2611</f>
        <v>0</v>
      </c>
      <c r="U2602" s="31">
        <f>U2603+U2608+U2611</f>
        <v>0</v>
      </c>
      <c r="V2602" s="31">
        <f>V2603+V2608+V2611</f>
        <v>2682</v>
      </c>
      <c r="W2602" s="31">
        <f>W2603+W2608+W2611</f>
        <v>0</v>
      </c>
      <c r="X2602" s="31">
        <f>X2603+X2608+X2611</f>
        <v>0</v>
      </c>
      <c r="Y2602" s="31">
        <f>Y2603+Y2608+Y2611</f>
        <v>0</v>
      </c>
      <c r="Z2602" s="31">
        <f>Z2603+Z2608+Z2611</f>
        <v>2682</v>
      </c>
      <c r="AA2602" s="31">
        <f>AA2603+AA2608+AA2611</f>
        <v>16883.599999999999</v>
      </c>
      <c r="AB2602" s="31">
        <f>AB2603+AB2608+AB2611</f>
        <v>0</v>
      </c>
      <c r="AC2602" s="31">
        <f t="shared" ref="AC2602:AC2665" si="5917">M2602+R2602+P2602+Q2602+T2602+S2602</f>
        <v>1477292.8209999998</v>
      </c>
      <c r="AD2602" s="31">
        <f t="shared" ref="AD2602:AD2665" si="5918">N2602+V2602+X2602+U2602+W2602</f>
        <v>1628760</v>
      </c>
      <c r="AE2602" s="31">
        <f t="shared" ref="AE2602:AE2665" si="5919">O2602+Z2602+AB2602+Y2602+AA2602</f>
        <v>1650496.5</v>
      </c>
      <c r="AF2602" s="31">
        <f>AF2603+AF2608+AF2611</f>
        <v>0</v>
      </c>
      <c r="AG2602" s="31">
        <f t="shared" ref="AG2602:AG2665" si="5920">AC2602+AF2602</f>
        <v>1477292.8209999998</v>
      </c>
      <c r="AH2602" s="31">
        <f t="shared" ref="AH2602:AH2665" si="5921">AD2602</f>
        <v>1628760</v>
      </c>
      <c r="AI2602" s="31">
        <f t="shared" ref="AI2602:AI2665" si="5922">AE2602</f>
        <v>1650496.5</v>
      </c>
      <c r="AJ2602" s="31">
        <f>AJ2603+AJ2608+AJ2611</f>
        <v>3622.5290000000005</v>
      </c>
      <c r="AK2602" s="31">
        <f>AK2603+AK2608+AK2611</f>
        <v>0</v>
      </c>
      <c r="AL2602" s="31">
        <f>AL2603+AL2608+AL2611</f>
        <v>-2398.915</v>
      </c>
      <c r="AM2602" s="31">
        <f>AM2603+AM2608+AM2611</f>
        <v>0</v>
      </c>
      <c r="AN2602" s="31">
        <f>AN2603+AN2608+AN2611</f>
        <v>0</v>
      </c>
      <c r="AO2602" s="31">
        <f>AO2603+AO2608+AO2611</f>
        <v>0</v>
      </c>
      <c r="AP2602" s="31">
        <f>AP2603+AP2608+AP2611</f>
        <v>0</v>
      </c>
      <c r="AQ2602" s="31">
        <f>AQ2603+AQ2608+AQ2611</f>
        <v>0</v>
      </c>
      <c r="AR2602" s="31">
        <f>AR2603+AR2608+AR2611</f>
        <v>0</v>
      </c>
      <c r="AS2602" s="31">
        <f t="shared" si="5914"/>
        <v>1478516.4349999998</v>
      </c>
      <c r="AT2602" s="31">
        <f t="shared" si="5915"/>
        <v>1628760</v>
      </c>
      <c r="AU2602" s="31">
        <f t="shared" si="5916"/>
        <v>1650496.5</v>
      </c>
      <c r="AV2602" s="31">
        <f>AV2603+AV2608+AV2611</f>
        <v>0</v>
      </c>
      <c r="AW2602" s="32"/>
      <c r="AX2602" s="32"/>
      <c r="AY2602" s="1"/>
      <c r="AZ2602" s="1"/>
      <c r="BA2602" s="1"/>
      <c r="BB2602" s="1"/>
      <c r="BC2602" s="1"/>
      <c r="BD2602" s="1"/>
      <c r="BE2602" s="1"/>
    </row>
    <row r="2603" ht="63">
      <c r="A2603" s="29" t="s">
        <v>1070</v>
      </c>
      <c r="B2603" s="29" t="s">
        <v>87</v>
      </c>
      <c r="C2603" s="29" t="s">
        <v>63</v>
      </c>
      <c r="D2603" s="29" t="s">
        <v>743</v>
      </c>
      <c r="E2603" s="36"/>
      <c r="F2603" s="30" t="s">
        <v>744</v>
      </c>
      <c r="G2603" s="31">
        <f>G2604+G2606</f>
        <v>105636.70000000001</v>
      </c>
      <c r="H2603" s="31">
        <f>H2604+H2606</f>
        <v>199784.5</v>
      </c>
      <c r="I2603" s="31">
        <f>I2604+I2606</f>
        <v>204637.39999999999</v>
      </c>
      <c r="J2603" s="31">
        <f>J2604+J2606</f>
        <v>0</v>
      </c>
      <c r="K2603" s="31">
        <f>K2604+K2606</f>
        <v>0</v>
      </c>
      <c r="L2603" s="31">
        <f>L2604+L2606</f>
        <v>0</v>
      </c>
      <c r="M2603" s="31">
        <f t="shared" si="5821"/>
        <v>105636.70000000001</v>
      </c>
      <c r="N2603" s="31">
        <f t="shared" si="5822"/>
        <v>199784.5</v>
      </c>
      <c r="O2603" s="31">
        <f t="shared" si="5823"/>
        <v>204637.39999999999</v>
      </c>
      <c r="P2603" s="31">
        <f>P2604+P2606</f>
        <v>9094</v>
      </c>
      <c r="Q2603" s="31">
        <f>Q2604+Q2606</f>
        <v>0</v>
      </c>
      <c r="R2603" s="31">
        <f>R2604+R2606</f>
        <v>2798.0210000000002</v>
      </c>
      <c r="S2603" s="31">
        <f>S2604+S2606</f>
        <v>-16883.599999999999</v>
      </c>
      <c r="T2603" s="31">
        <f>T2604+T2606</f>
        <v>0</v>
      </c>
      <c r="U2603" s="31">
        <f>U2604+U2606</f>
        <v>0</v>
      </c>
      <c r="V2603" s="31">
        <f>V2604+V2606</f>
        <v>0</v>
      </c>
      <c r="W2603" s="31">
        <f>W2604+W2606</f>
        <v>0</v>
      </c>
      <c r="X2603" s="31">
        <f>X2604+X2606</f>
        <v>0</v>
      </c>
      <c r="Y2603" s="31">
        <f>Y2604+Y2606</f>
        <v>0</v>
      </c>
      <c r="Z2603" s="31">
        <f>Z2604+Z2606</f>
        <v>0</v>
      </c>
      <c r="AA2603" s="31">
        <f>AA2604+AA2606</f>
        <v>16883.599999999999</v>
      </c>
      <c r="AB2603" s="31">
        <f>AB2604+AB2606</f>
        <v>0</v>
      </c>
      <c r="AC2603" s="31">
        <f t="shared" si="5917"/>
        <v>100645.12100000001</v>
      </c>
      <c r="AD2603" s="31">
        <f t="shared" si="5918"/>
        <v>199784.5</v>
      </c>
      <c r="AE2603" s="31">
        <f t="shared" si="5919"/>
        <v>221521</v>
      </c>
      <c r="AF2603" s="31">
        <f>AF2604+AF2606</f>
        <v>0</v>
      </c>
      <c r="AG2603" s="31">
        <f t="shared" si="5920"/>
        <v>100645.12100000001</v>
      </c>
      <c r="AH2603" s="31">
        <f t="shared" si="5921"/>
        <v>199784.5</v>
      </c>
      <c r="AI2603" s="31">
        <f t="shared" si="5922"/>
        <v>221521</v>
      </c>
      <c r="AJ2603" s="31">
        <f>AJ2604+AJ2606</f>
        <v>4342.2700000000004</v>
      </c>
      <c r="AK2603" s="31">
        <f>AK2604+AK2606</f>
        <v>0</v>
      </c>
      <c r="AL2603" s="31">
        <f>AL2604+AL2606</f>
        <v>274.04399999999998</v>
      </c>
      <c r="AM2603" s="31">
        <f>AM2604+AM2606</f>
        <v>0</v>
      </c>
      <c r="AN2603" s="31">
        <f>AN2604+AN2606</f>
        <v>0</v>
      </c>
      <c r="AO2603" s="31">
        <f>AO2604+AO2606</f>
        <v>0</v>
      </c>
      <c r="AP2603" s="31">
        <f>AP2604+AP2606</f>
        <v>0</v>
      </c>
      <c r="AQ2603" s="31">
        <f>AQ2604+AQ2606</f>
        <v>0</v>
      </c>
      <c r="AR2603" s="31">
        <f>AR2604+AR2606</f>
        <v>0</v>
      </c>
      <c r="AS2603" s="31">
        <f t="shared" si="5914"/>
        <v>105261.43500000001</v>
      </c>
      <c r="AT2603" s="31">
        <f t="shared" si="5915"/>
        <v>199784.5</v>
      </c>
      <c r="AU2603" s="31">
        <f t="shared" si="5916"/>
        <v>221521</v>
      </c>
      <c r="AV2603" s="31">
        <f>AV2604+AV2606</f>
        <v>0</v>
      </c>
      <c r="AW2603" s="32"/>
      <c r="AX2603" s="32"/>
      <c r="AY2603" s="1"/>
      <c r="AZ2603" s="1"/>
      <c r="BA2603" s="1"/>
      <c r="BB2603" s="1"/>
      <c r="BC2603" s="1"/>
      <c r="BD2603" s="1"/>
      <c r="BE2603" s="1"/>
    </row>
    <row r="2604">
      <c r="A2604" s="29" t="s">
        <v>1070</v>
      </c>
      <c r="B2604" s="29" t="s">
        <v>87</v>
      </c>
      <c r="C2604" s="29" t="s">
        <v>63</v>
      </c>
      <c r="D2604" s="29" t="s">
        <v>1073</v>
      </c>
      <c r="E2604" s="36"/>
      <c r="F2604" s="30" t="s">
        <v>209</v>
      </c>
      <c r="G2604" s="31">
        <f>G2605</f>
        <v>21664.900000000001</v>
      </c>
      <c r="H2604" s="31">
        <f>H2605</f>
        <v>21664.900000000001</v>
      </c>
      <c r="I2604" s="31">
        <f>I2605</f>
        <v>21664.900000000001</v>
      </c>
      <c r="J2604" s="31">
        <f>J2605</f>
        <v>0</v>
      </c>
      <c r="K2604" s="31">
        <f>K2605</f>
        <v>0</v>
      </c>
      <c r="L2604" s="31">
        <f>L2605</f>
        <v>0</v>
      </c>
      <c r="M2604" s="31">
        <f t="shared" si="5821"/>
        <v>21664.900000000001</v>
      </c>
      <c r="N2604" s="31">
        <f t="shared" si="5822"/>
        <v>21664.900000000001</v>
      </c>
      <c r="O2604" s="31">
        <f t="shared" si="5823"/>
        <v>21664.900000000001</v>
      </c>
      <c r="P2604" s="31">
        <f>P2605</f>
        <v>0</v>
      </c>
      <c r="Q2604" s="31">
        <f>Q2605</f>
        <v>0</v>
      </c>
      <c r="R2604" s="31">
        <f>R2605</f>
        <v>2798.0210000000002</v>
      </c>
      <c r="S2604" s="31">
        <f>S2605</f>
        <v>0</v>
      </c>
      <c r="T2604" s="31">
        <f>T2605</f>
        <v>0</v>
      </c>
      <c r="U2604" s="31">
        <f>U2605</f>
        <v>0</v>
      </c>
      <c r="V2604" s="31">
        <f>V2605</f>
        <v>0</v>
      </c>
      <c r="W2604" s="31">
        <f>W2605</f>
        <v>0</v>
      </c>
      <c r="X2604" s="31">
        <f>X2605</f>
        <v>0</v>
      </c>
      <c r="Y2604" s="31">
        <f>Y2605</f>
        <v>0</v>
      </c>
      <c r="Z2604" s="31">
        <f>Z2605</f>
        <v>0</v>
      </c>
      <c r="AA2604" s="31">
        <f>AA2605</f>
        <v>0</v>
      </c>
      <c r="AB2604" s="31">
        <f>AB2605</f>
        <v>0</v>
      </c>
      <c r="AC2604" s="31">
        <f t="shared" si="5917"/>
        <v>24462.921000000002</v>
      </c>
      <c r="AD2604" s="31">
        <f t="shared" si="5918"/>
        <v>21664.900000000001</v>
      </c>
      <c r="AE2604" s="31">
        <f t="shared" si="5919"/>
        <v>21664.900000000001</v>
      </c>
      <c r="AF2604" s="31">
        <f>AF2605</f>
        <v>0</v>
      </c>
      <c r="AG2604" s="31">
        <f t="shared" si="5920"/>
        <v>24462.921000000002</v>
      </c>
      <c r="AH2604" s="31">
        <f t="shared" si="5921"/>
        <v>21664.900000000001</v>
      </c>
      <c r="AI2604" s="31">
        <f t="shared" si="5922"/>
        <v>21664.900000000001</v>
      </c>
      <c r="AJ2604" s="31">
        <f>AJ2605</f>
        <v>0</v>
      </c>
      <c r="AK2604" s="31">
        <f>AK2605</f>
        <v>0</v>
      </c>
      <c r="AL2604" s="31">
        <f>AL2605</f>
        <v>274.04399999999998</v>
      </c>
      <c r="AM2604" s="31">
        <f>AM2605</f>
        <v>0</v>
      </c>
      <c r="AN2604" s="31">
        <f>AN2605</f>
        <v>0</v>
      </c>
      <c r="AO2604" s="31">
        <f>AO2605</f>
        <v>0</v>
      </c>
      <c r="AP2604" s="31">
        <f>AP2605</f>
        <v>0</v>
      </c>
      <c r="AQ2604" s="31">
        <f>AQ2605</f>
        <v>0</v>
      </c>
      <c r="AR2604" s="31">
        <f>AR2605</f>
        <v>0</v>
      </c>
      <c r="AS2604" s="31">
        <f t="shared" si="5914"/>
        <v>24736.965000000004</v>
      </c>
      <c r="AT2604" s="31">
        <f t="shared" si="5915"/>
        <v>21664.900000000001</v>
      </c>
      <c r="AU2604" s="31">
        <f t="shared" si="5916"/>
        <v>21664.900000000001</v>
      </c>
      <c r="AV2604" s="31">
        <f>AV2605</f>
        <v>0</v>
      </c>
      <c r="AW2604" s="32"/>
      <c r="AX2604" s="32"/>
      <c r="AY2604" s="1"/>
      <c r="AZ2604" s="1"/>
      <c r="BA2604" s="1"/>
      <c r="BB2604" s="1"/>
      <c r="BC2604" s="1"/>
      <c r="BD2604" s="1"/>
      <c r="BE2604" s="1"/>
    </row>
    <row r="2605" ht="31.5">
      <c r="A2605" s="29" t="s">
        <v>1070</v>
      </c>
      <c r="B2605" s="29" t="s">
        <v>87</v>
      </c>
      <c r="C2605" s="29" t="s">
        <v>63</v>
      </c>
      <c r="D2605" s="29" t="s">
        <v>1073</v>
      </c>
      <c r="E2605" s="29" t="s">
        <v>129</v>
      </c>
      <c r="F2605" s="30" t="s">
        <v>130</v>
      </c>
      <c r="G2605" s="31">
        <v>21664.900000000001</v>
      </c>
      <c r="H2605" s="31">
        <v>21664.900000000001</v>
      </c>
      <c r="I2605" s="31">
        <v>21664.900000000001</v>
      </c>
      <c r="J2605" s="31"/>
      <c r="K2605" s="31"/>
      <c r="L2605" s="31"/>
      <c r="M2605" s="31">
        <f t="shared" si="5821"/>
        <v>21664.900000000001</v>
      </c>
      <c r="N2605" s="31">
        <f t="shared" si="5822"/>
        <v>21664.900000000001</v>
      </c>
      <c r="O2605" s="31">
        <f t="shared" si="5823"/>
        <v>21664.900000000001</v>
      </c>
      <c r="P2605" s="31"/>
      <c r="Q2605" s="31"/>
      <c r="R2605" s="31">
        <v>2798.0210000000002</v>
      </c>
      <c r="S2605" s="31"/>
      <c r="T2605" s="31"/>
      <c r="U2605" s="31"/>
      <c r="V2605" s="31"/>
      <c r="W2605" s="31"/>
      <c r="X2605" s="31"/>
      <c r="Y2605" s="31"/>
      <c r="Z2605" s="31"/>
      <c r="AA2605" s="31"/>
      <c r="AB2605" s="31"/>
      <c r="AC2605" s="31">
        <f t="shared" si="5917"/>
        <v>24462.921000000002</v>
      </c>
      <c r="AD2605" s="31">
        <f t="shared" si="5918"/>
        <v>21664.900000000001</v>
      </c>
      <c r="AE2605" s="31">
        <f t="shared" si="5919"/>
        <v>21664.900000000001</v>
      </c>
      <c r="AF2605" s="31"/>
      <c r="AG2605" s="31">
        <f t="shared" si="5920"/>
        <v>24462.921000000002</v>
      </c>
      <c r="AH2605" s="31">
        <f t="shared" si="5921"/>
        <v>21664.900000000001</v>
      </c>
      <c r="AI2605" s="31">
        <f t="shared" si="5922"/>
        <v>21664.900000000001</v>
      </c>
      <c r="AJ2605" s="31"/>
      <c r="AK2605" s="31"/>
      <c r="AL2605" s="31">
        <v>274.04399999999998</v>
      </c>
      <c r="AM2605" s="31"/>
      <c r="AN2605" s="31"/>
      <c r="AO2605" s="31"/>
      <c r="AP2605" s="31"/>
      <c r="AQ2605" s="31"/>
      <c r="AR2605" s="31"/>
      <c r="AS2605" s="31">
        <f t="shared" si="5914"/>
        <v>24736.965000000004</v>
      </c>
      <c r="AT2605" s="31">
        <f t="shared" si="5915"/>
        <v>21664.900000000001</v>
      </c>
      <c r="AU2605" s="31">
        <f t="shared" si="5916"/>
        <v>21664.900000000001</v>
      </c>
      <c r="AV2605" s="31"/>
      <c r="AW2605" s="32"/>
      <c r="AX2605" s="32"/>
      <c r="AY2605" s="1"/>
      <c r="AZ2605" s="1"/>
      <c r="BA2605" s="1"/>
      <c r="BB2605" s="1"/>
      <c r="BC2605" s="1"/>
      <c r="BD2605" s="1"/>
      <c r="BE2605" s="1"/>
    </row>
    <row r="2606" ht="63">
      <c r="A2606" s="29" t="s">
        <v>1070</v>
      </c>
      <c r="B2606" s="29" t="s">
        <v>87</v>
      </c>
      <c r="C2606" s="29" t="s">
        <v>63</v>
      </c>
      <c r="D2606" s="29" t="s">
        <v>745</v>
      </c>
      <c r="E2606" s="36"/>
      <c r="F2606" s="30" t="s">
        <v>746</v>
      </c>
      <c r="G2606" s="31">
        <f>G2607</f>
        <v>83971.800000000003</v>
      </c>
      <c r="H2606" s="31">
        <f>H2607</f>
        <v>178119.60000000001</v>
      </c>
      <c r="I2606" s="31">
        <f>I2607</f>
        <v>182972.5</v>
      </c>
      <c r="J2606" s="31">
        <f>J2607</f>
        <v>0</v>
      </c>
      <c r="K2606" s="31">
        <f>K2607</f>
        <v>0</v>
      </c>
      <c r="L2606" s="31">
        <f>L2607</f>
        <v>0</v>
      </c>
      <c r="M2606" s="31">
        <f t="shared" si="5821"/>
        <v>83971.800000000003</v>
      </c>
      <c r="N2606" s="31">
        <f t="shared" si="5822"/>
        <v>178119.60000000001</v>
      </c>
      <c r="O2606" s="31">
        <f t="shared" si="5823"/>
        <v>182972.5</v>
      </c>
      <c r="P2606" s="31">
        <f>P2607</f>
        <v>9094</v>
      </c>
      <c r="Q2606" s="31">
        <f>Q2607</f>
        <v>0</v>
      </c>
      <c r="R2606" s="31">
        <f>R2607</f>
        <v>0</v>
      </c>
      <c r="S2606" s="31">
        <f>S2607</f>
        <v>-16883.599999999999</v>
      </c>
      <c r="T2606" s="31">
        <f>T2607</f>
        <v>0</v>
      </c>
      <c r="U2606" s="31">
        <f>U2607</f>
        <v>0</v>
      </c>
      <c r="V2606" s="31">
        <f>V2607</f>
        <v>0</v>
      </c>
      <c r="W2606" s="31">
        <f>W2607</f>
        <v>0</v>
      </c>
      <c r="X2606" s="31">
        <f>X2607</f>
        <v>0</v>
      </c>
      <c r="Y2606" s="31">
        <f>Y2607</f>
        <v>0</v>
      </c>
      <c r="Z2606" s="31">
        <f>Z2607</f>
        <v>0</v>
      </c>
      <c r="AA2606" s="31">
        <f>AA2607</f>
        <v>16883.599999999999</v>
      </c>
      <c r="AB2606" s="31">
        <f>AB2607</f>
        <v>0</v>
      </c>
      <c r="AC2606" s="31">
        <f t="shared" si="5917"/>
        <v>76182.200000000012</v>
      </c>
      <c r="AD2606" s="31">
        <f t="shared" si="5918"/>
        <v>178119.60000000001</v>
      </c>
      <c r="AE2606" s="31">
        <f t="shared" si="5919"/>
        <v>199856.10000000001</v>
      </c>
      <c r="AF2606" s="31">
        <f>AF2607</f>
        <v>0</v>
      </c>
      <c r="AG2606" s="31">
        <f t="shared" si="5920"/>
        <v>76182.200000000012</v>
      </c>
      <c r="AH2606" s="31">
        <f t="shared" si="5921"/>
        <v>178119.60000000001</v>
      </c>
      <c r="AI2606" s="31">
        <f t="shared" si="5922"/>
        <v>199856.10000000001</v>
      </c>
      <c r="AJ2606" s="31">
        <f>AJ2607</f>
        <v>4342.2700000000004</v>
      </c>
      <c r="AK2606" s="31">
        <f>AK2607</f>
        <v>0</v>
      </c>
      <c r="AL2606" s="31">
        <f>AL2607</f>
        <v>0</v>
      </c>
      <c r="AM2606" s="31">
        <f>AM2607</f>
        <v>0</v>
      </c>
      <c r="AN2606" s="31">
        <f>AN2607</f>
        <v>0</v>
      </c>
      <c r="AO2606" s="31">
        <f>AO2607</f>
        <v>0</v>
      </c>
      <c r="AP2606" s="31">
        <f>AP2607</f>
        <v>0</v>
      </c>
      <c r="AQ2606" s="31">
        <f>AQ2607</f>
        <v>0</v>
      </c>
      <c r="AR2606" s="31">
        <f>AR2607</f>
        <v>0</v>
      </c>
      <c r="AS2606" s="31">
        <f t="shared" si="5914"/>
        <v>80524.470000000016</v>
      </c>
      <c r="AT2606" s="31">
        <f t="shared" si="5915"/>
        <v>178119.60000000001</v>
      </c>
      <c r="AU2606" s="31">
        <f t="shared" si="5916"/>
        <v>199856.10000000001</v>
      </c>
      <c r="AV2606" s="31">
        <f>AV2607</f>
        <v>0</v>
      </c>
      <c r="AW2606" s="32"/>
      <c r="AX2606" s="32"/>
      <c r="AY2606" s="1"/>
      <c r="AZ2606" s="1"/>
      <c r="BA2606" s="1"/>
      <c r="BB2606" s="1"/>
      <c r="BC2606" s="1"/>
      <c r="BD2606" s="1"/>
      <c r="BE2606" s="1"/>
    </row>
    <row r="2607" ht="31.5">
      <c r="A2607" s="29" t="s">
        <v>1070</v>
      </c>
      <c r="B2607" s="29" t="s">
        <v>87</v>
      </c>
      <c r="C2607" s="29" t="s">
        <v>63</v>
      </c>
      <c r="D2607" s="29" t="s">
        <v>745</v>
      </c>
      <c r="E2607" s="29" t="s">
        <v>129</v>
      </c>
      <c r="F2607" s="30" t="s">
        <v>130</v>
      </c>
      <c r="G2607" s="31">
        <v>83971.800000000003</v>
      </c>
      <c r="H2607" s="31">
        <v>178119.60000000001</v>
      </c>
      <c r="I2607" s="31">
        <v>182972.5</v>
      </c>
      <c r="J2607" s="31"/>
      <c r="K2607" s="31"/>
      <c r="L2607" s="31"/>
      <c r="M2607" s="31">
        <f t="shared" si="5821"/>
        <v>83971.800000000003</v>
      </c>
      <c r="N2607" s="31">
        <f t="shared" si="5822"/>
        <v>178119.60000000001</v>
      </c>
      <c r="O2607" s="31">
        <f t="shared" si="5823"/>
        <v>182972.5</v>
      </c>
      <c r="P2607" s="31">
        <v>9094</v>
      </c>
      <c r="Q2607" s="31"/>
      <c r="R2607" s="31"/>
      <c r="S2607" s="31">
        <v>-16883.599999999999</v>
      </c>
      <c r="T2607" s="31"/>
      <c r="U2607" s="31"/>
      <c r="V2607" s="31"/>
      <c r="W2607" s="31"/>
      <c r="X2607" s="31"/>
      <c r="Y2607" s="31"/>
      <c r="Z2607" s="31"/>
      <c r="AA2607" s="31">
        <v>16883.599999999999</v>
      </c>
      <c r="AB2607" s="31"/>
      <c r="AC2607" s="31">
        <f t="shared" si="5917"/>
        <v>76182.200000000012</v>
      </c>
      <c r="AD2607" s="31">
        <f t="shared" si="5918"/>
        <v>178119.60000000001</v>
      </c>
      <c r="AE2607" s="31">
        <f t="shared" si="5919"/>
        <v>199856.10000000001</v>
      </c>
      <c r="AF2607" s="31"/>
      <c r="AG2607" s="31">
        <f t="shared" si="5920"/>
        <v>76182.200000000012</v>
      </c>
      <c r="AH2607" s="31">
        <f t="shared" si="5921"/>
        <v>178119.60000000001</v>
      </c>
      <c r="AI2607" s="31">
        <f t="shared" si="5922"/>
        <v>199856.10000000001</v>
      </c>
      <c r="AJ2607" s="31">
        <v>4342.2700000000004</v>
      </c>
      <c r="AK2607" s="31"/>
      <c r="AL2607" s="31"/>
      <c r="AM2607" s="31"/>
      <c r="AN2607" s="31"/>
      <c r="AO2607" s="31"/>
      <c r="AP2607" s="31"/>
      <c r="AQ2607" s="31"/>
      <c r="AR2607" s="31"/>
      <c r="AS2607" s="31">
        <f t="shared" si="5914"/>
        <v>80524.470000000016</v>
      </c>
      <c r="AT2607" s="31">
        <f t="shared" si="5915"/>
        <v>178119.60000000001</v>
      </c>
      <c r="AU2607" s="31">
        <f t="shared" si="5916"/>
        <v>199856.10000000001</v>
      </c>
      <c r="AV2607" s="31"/>
      <c r="AW2607" s="32"/>
      <c r="AX2607" s="32"/>
      <c r="AY2607" s="1"/>
      <c r="AZ2607" s="1"/>
      <c r="BA2607" s="1"/>
      <c r="BB2607" s="1"/>
      <c r="BC2607" s="1"/>
      <c r="BD2607" s="1"/>
      <c r="BE2607" s="1"/>
    </row>
    <row r="2608" ht="47.25">
      <c r="A2608" s="29" t="s">
        <v>1070</v>
      </c>
      <c r="B2608" s="29" t="s">
        <v>87</v>
      </c>
      <c r="C2608" s="29" t="s">
        <v>63</v>
      </c>
      <c r="D2608" s="29" t="s">
        <v>420</v>
      </c>
      <c r="E2608" s="36"/>
      <c r="F2608" s="30" t="s">
        <v>421</v>
      </c>
      <c r="G2608" s="31">
        <f t="shared" ref="G2608:G2609" si="5923">G2609</f>
        <v>100000</v>
      </c>
      <c r="H2608" s="31">
        <f t="shared" ref="H2608:H2609" si="5924">H2609</f>
        <v>100000</v>
      </c>
      <c r="I2608" s="31">
        <f t="shared" ref="I2608:I2609" si="5925">I2609</f>
        <v>100000</v>
      </c>
      <c r="J2608" s="31">
        <f t="shared" ref="J2608:J2609" si="5926">J2609</f>
        <v>0</v>
      </c>
      <c r="K2608" s="31">
        <f t="shared" ref="K2608:K2609" si="5927">K2609</f>
        <v>0</v>
      </c>
      <c r="L2608" s="31">
        <f t="shared" ref="L2608:L2609" si="5928">L2609</f>
        <v>0</v>
      </c>
      <c r="M2608" s="31">
        <f t="shared" si="5821"/>
        <v>100000</v>
      </c>
      <c r="N2608" s="31">
        <f t="shared" si="5822"/>
        <v>100000</v>
      </c>
      <c r="O2608" s="31">
        <f t="shared" si="5823"/>
        <v>100000</v>
      </c>
      <c r="P2608" s="31">
        <f t="shared" ref="P2608:P2609" si="5929">P2609</f>
        <v>0</v>
      </c>
      <c r="Q2608" s="31">
        <f t="shared" ref="Q2608:Q2609" si="5930">Q2609</f>
        <v>0</v>
      </c>
      <c r="R2608" s="31">
        <f t="shared" ref="R2608:R2609" si="5931">R2609</f>
        <v>0</v>
      </c>
      <c r="S2608" s="31">
        <f t="shared" ref="S2608:S2609" si="5932">S2609</f>
        <v>0</v>
      </c>
      <c r="T2608" s="31">
        <f t="shared" ref="T2608:T2609" si="5933">T2609</f>
        <v>0</v>
      </c>
      <c r="U2608" s="31">
        <f t="shared" ref="U2608:U2609" si="5934">U2609</f>
        <v>0</v>
      </c>
      <c r="V2608" s="31">
        <f t="shared" ref="V2608:V2609" si="5935">V2609</f>
        <v>0</v>
      </c>
      <c r="W2608" s="31">
        <f t="shared" ref="W2608:W2609" si="5936">W2609</f>
        <v>0</v>
      </c>
      <c r="X2608" s="31">
        <f t="shared" ref="X2608:X2609" si="5937">X2609</f>
        <v>0</v>
      </c>
      <c r="Y2608" s="31">
        <f t="shared" ref="Y2608:Y2609" si="5938">Y2609</f>
        <v>0</v>
      </c>
      <c r="Z2608" s="31">
        <f t="shared" ref="Z2608:Z2609" si="5939">Z2609</f>
        <v>0</v>
      </c>
      <c r="AA2608" s="31">
        <f t="shared" ref="AA2608:AA2609" si="5940">AA2609</f>
        <v>0</v>
      </c>
      <c r="AB2608" s="31">
        <f t="shared" ref="AB2608:AB2609" si="5941">AB2609</f>
        <v>0</v>
      </c>
      <c r="AC2608" s="31">
        <f t="shared" si="5917"/>
        <v>100000</v>
      </c>
      <c r="AD2608" s="31">
        <f t="shared" si="5918"/>
        <v>100000</v>
      </c>
      <c r="AE2608" s="31">
        <f t="shared" si="5919"/>
        <v>100000</v>
      </c>
      <c r="AF2608" s="31">
        <f t="shared" ref="AF2608:AF2609" si="5942">AF2609</f>
        <v>0</v>
      </c>
      <c r="AG2608" s="31">
        <f t="shared" si="5920"/>
        <v>100000</v>
      </c>
      <c r="AH2608" s="31">
        <f t="shared" si="5921"/>
        <v>100000</v>
      </c>
      <c r="AI2608" s="31">
        <f t="shared" si="5922"/>
        <v>100000</v>
      </c>
      <c r="AJ2608" s="31">
        <f t="shared" ref="AJ2608:AJ2609" si="5943">AJ2609</f>
        <v>0</v>
      </c>
      <c r="AK2608" s="31">
        <f t="shared" ref="AK2608:AK2609" si="5944">AK2609</f>
        <v>0</v>
      </c>
      <c r="AL2608" s="31">
        <f t="shared" ref="AL2608:AL2609" si="5945">AL2609</f>
        <v>0</v>
      </c>
      <c r="AM2608" s="31">
        <f t="shared" ref="AM2608:AM2609" si="5946">AM2609</f>
        <v>0</v>
      </c>
      <c r="AN2608" s="31">
        <f t="shared" ref="AN2608:AN2609" si="5947">AN2609</f>
        <v>0</v>
      </c>
      <c r="AO2608" s="31">
        <f t="shared" ref="AO2608:AO2609" si="5948">AO2609</f>
        <v>0</v>
      </c>
      <c r="AP2608" s="31">
        <f t="shared" ref="AP2608:AP2609" si="5949">AP2609</f>
        <v>0</v>
      </c>
      <c r="AQ2608" s="31">
        <f t="shared" ref="AQ2608:AQ2609" si="5950">AQ2609</f>
        <v>0</v>
      </c>
      <c r="AR2608" s="31">
        <f t="shared" ref="AR2608:AR2609" si="5951">AR2609</f>
        <v>0</v>
      </c>
      <c r="AS2608" s="31">
        <f t="shared" si="5914"/>
        <v>100000</v>
      </c>
      <c r="AT2608" s="31">
        <f t="shared" si="5915"/>
        <v>100000</v>
      </c>
      <c r="AU2608" s="31">
        <f t="shared" si="5916"/>
        <v>100000</v>
      </c>
      <c r="AV2608" s="31">
        <f t="shared" ref="AV2608:AV2609" si="5952">AV2609</f>
        <v>0</v>
      </c>
      <c r="AW2608" s="32"/>
      <c r="AX2608" s="32"/>
      <c r="AY2608" s="1"/>
      <c r="AZ2608" s="1"/>
      <c r="BA2608" s="1"/>
      <c r="BB2608" s="1"/>
      <c r="BC2608" s="1"/>
      <c r="BD2608" s="1"/>
      <c r="BE2608" s="1"/>
    </row>
    <row r="2609" ht="94.5">
      <c r="A2609" s="29" t="s">
        <v>1070</v>
      </c>
      <c r="B2609" s="29" t="s">
        <v>87</v>
      </c>
      <c r="C2609" s="29" t="s">
        <v>63</v>
      </c>
      <c r="D2609" s="29" t="s">
        <v>1085</v>
      </c>
      <c r="E2609" s="36"/>
      <c r="F2609" s="30" t="s">
        <v>1086</v>
      </c>
      <c r="G2609" s="31">
        <f t="shared" si="5923"/>
        <v>100000</v>
      </c>
      <c r="H2609" s="31">
        <f t="shared" si="5924"/>
        <v>100000</v>
      </c>
      <c r="I2609" s="31">
        <f t="shared" si="5925"/>
        <v>100000</v>
      </c>
      <c r="J2609" s="31">
        <f t="shared" si="5926"/>
        <v>0</v>
      </c>
      <c r="K2609" s="31">
        <f t="shared" si="5927"/>
        <v>0</v>
      </c>
      <c r="L2609" s="31">
        <f t="shared" si="5928"/>
        <v>0</v>
      </c>
      <c r="M2609" s="31">
        <f t="shared" si="5821"/>
        <v>100000</v>
      </c>
      <c r="N2609" s="31">
        <f t="shared" si="5822"/>
        <v>100000</v>
      </c>
      <c r="O2609" s="31">
        <f t="shared" si="5823"/>
        <v>100000</v>
      </c>
      <c r="P2609" s="31">
        <f t="shared" si="5929"/>
        <v>0</v>
      </c>
      <c r="Q2609" s="31">
        <f t="shared" si="5930"/>
        <v>0</v>
      </c>
      <c r="R2609" s="31">
        <f t="shared" si="5931"/>
        <v>0</v>
      </c>
      <c r="S2609" s="31">
        <f t="shared" si="5932"/>
        <v>0</v>
      </c>
      <c r="T2609" s="31">
        <f t="shared" si="5933"/>
        <v>0</v>
      </c>
      <c r="U2609" s="31">
        <f t="shared" si="5934"/>
        <v>0</v>
      </c>
      <c r="V2609" s="31">
        <f t="shared" si="5935"/>
        <v>0</v>
      </c>
      <c r="W2609" s="31">
        <f t="shared" si="5936"/>
        <v>0</v>
      </c>
      <c r="X2609" s="31">
        <f t="shared" si="5937"/>
        <v>0</v>
      </c>
      <c r="Y2609" s="31">
        <f t="shared" si="5938"/>
        <v>0</v>
      </c>
      <c r="Z2609" s="31">
        <f t="shared" si="5939"/>
        <v>0</v>
      </c>
      <c r="AA2609" s="31">
        <f t="shared" si="5940"/>
        <v>0</v>
      </c>
      <c r="AB2609" s="31">
        <f t="shared" si="5941"/>
        <v>0</v>
      </c>
      <c r="AC2609" s="31">
        <f t="shared" si="5917"/>
        <v>100000</v>
      </c>
      <c r="AD2609" s="31">
        <f t="shared" si="5918"/>
        <v>100000</v>
      </c>
      <c r="AE2609" s="31">
        <f t="shared" si="5919"/>
        <v>100000</v>
      </c>
      <c r="AF2609" s="31">
        <f t="shared" si="5942"/>
        <v>0</v>
      </c>
      <c r="AG2609" s="31">
        <f t="shared" si="5920"/>
        <v>100000</v>
      </c>
      <c r="AH2609" s="31">
        <f t="shared" si="5921"/>
        <v>100000</v>
      </c>
      <c r="AI2609" s="31">
        <f t="shared" si="5922"/>
        <v>100000</v>
      </c>
      <c r="AJ2609" s="31">
        <f t="shared" si="5943"/>
        <v>0</v>
      </c>
      <c r="AK2609" s="31">
        <f t="shared" si="5944"/>
        <v>0</v>
      </c>
      <c r="AL2609" s="31">
        <f t="shared" si="5945"/>
        <v>0</v>
      </c>
      <c r="AM2609" s="31">
        <f t="shared" si="5946"/>
        <v>0</v>
      </c>
      <c r="AN2609" s="31">
        <f t="shared" si="5947"/>
        <v>0</v>
      </c>
      <c r="AO2609" s="31">
        <f t="shared" si="5948"/>
        <v>0</v>
      </c>
      <c r="AP2609" s="31">
        <f t="shared" si="5949"/>
        <v>0</v>
      </c>
      <c r="AQ2609" s="31">
        <f t="shared" si="5950"/>
        <v>0</v>
      </c>
      <c r="AR2609" s="31">
        <f t="shared" si="5951"/>
        <v>0</v>
      </c>
      <c r="AS2609" s="31">
        <f t="shared" si="5914"/>
        <v>100000</v>
      </c>
      <c r="AT2609" s="31">
        <f t="shared" si="5915"/>
        <v>100000</v>
      </c>
      <c r="AU2609" s="31">
        <f t="shared" si="5916"/>
        <v>100000</v>
      </c>
      <c r="AV2609" s="31">
        <f t="shared" si="5952"/>
        <v>0</v>
      </c>
      <c r="AW2609" s="32"/>
      <c r="AX2609" s="32"/>
      <c r="AY2609" s="1"/>
      <c r="AZ2609" s="1"/>
      <c r="BA2609" s="1"/>
      <c r="BB2609" s="1"/>
      <c r="BC2609" s="1"/>
      <c r="BD2609" s="1"/>
      <c r="BE2609" s="1"/>
    </row>
    <row r="2610" ht="31.5">
      <c r="A2610" s="29" t="s">
        <v>1070</v>
      </c>
      <c r="B2610" s="29" t="s">
        <v>87</v>
      </c>
      <c r="C2610" s="29" t="s">
        <v>63</v>
      </c>
      <c r="D2610" s="29" t="s">
        <v>1085</v>
      </c>
      <c r="E2610" s="29" t="s">
        <v>129</v>
      </c>
      <c r="F2610" s="30" t="s">
        <v>130</v>
      </c>
      <c r="G2610" s="31">
        <v>100000</v>
      </c>
      <c r="H2610" s="31">
        <v>100000</v>
      </c>
      <c r="I2610" s="31">
        <v>100000</v>
      </c>
      <c r="J2610" s="31"/>
      <c r="K2610" s="31"/>
      <c r="L2610" s="31"/>
      <c r="M2610" s="31">
        <f t="shared" si="5821"/>
        <v>100000</v>
      </c>
      <c r="N2610" s="31">
        <f t="shared" si="5822"/>
        <v>100000</v>
      </c>
      <c r="O2610" s="31">
        <f t="shared" si="5823"/>
        <v>100000</v>
      </c>
      <c r="P2610" s="31"/>
      <c r="Q2610" s="31"/>
      <c r="R2610" s="31"/>
      <c r="S2610" s="31"/>
      <c r="T2610" s="31"/>
      <c r="U2610" s="31"/>
      <c r="V2610" s="31"/>
      <c r="W2610" s="31"/>
      <c r="X2610" s="31"/>
      <c r="Y2610" s="31"/>
      <c r="Z2610" s="31"/>
      <c r="AA2610" s="31"/>
      <c r="AB2610" s="31"/>
      <c r="AC2610" s="31">
        <f t="shared" si="5917"/>
        <v>100000</v>
      </c>
      <c r="AD2610" s="31">
        <f t="shared" si="5918"/>
        <v>100000</v>
      </c>
      <c r="AE2610" s="31">
        <f t="shared" si="5919"/>
        <v>100000</v>
      </c>
      <c r="AF2610" s="31"/>
      <c r="AG2610" s="31">
        <f t="shared" si="5920"/>
        <v>100000</v>
      </c>
      <c r="AH2610" s="31">
        <f t="shared" si="5921"/>
        <v>100000</v>
      </c>
      <c r="AI2610" s="31">
        <f t="shared" si="5922"/>
        <v>100000</v>
      </c>
      <c r="AJ2610" s="31"/>
      <c r="AK2610" s="31"/>
      <c r="AL2610" s="31"/>
      <c r="AM2610" s="31"/>
      <c r="AN2610" s="31"/>
      <c r="AO2610" s="31"/>
      <c r="AP2610" s="31"/>
      <c r="AQ2610" s="31"/>
      <c r="AR2610" s="31"/>
      <c r="AS2610" s="31">
        <f t="shared" si="5914"/>
        <v>100000</v>
      </c>
      <c r="AT2610" s="31">
        <f t="shared" si="5915"/>
        <v>100000</v>
      </c>
      <c r="AU2610" s="31">
        <f t="shared" si="5916"/>
        <v>100000</v>
      </c>
      <c r="AV2610" s="31"/>
      <c r="AW2610" s="32"/>
      <c r="AX2610" s="32"/>
      <c r="AY2610" s="1"/>
      <c r="AZ2610" s="1"/>
      <c r="BA2610" s="1"/>
      <c r="BB2610" s="1"/>
      <c r="BC2610" s="1"/>
      <c r="BD2610" s="1"/>
      <c r="BE2610" s="1"/>
    </row>
    <row r="2611" ht="31.5">
      <c r="A2611" s="29" t="s">
        <v>1070</v>
      </c>
      <c r="B2611" s="29" t="s">
        <v>87</v>
      </c>
      <c r="C2611" s="29" t="s">
        <v>63</v>
      </c>
      <c r="D2611" s="29" t="s">
        <v>425</v>
      </c>
      <c r="E2611" s="36"/>
      <c r="F2611" s="30" t="s">
        <v>426</v>
      </c>
      <c r="G2611" s="31">
        <f>G2612+G2614+G2616+G2618+G2620</f>
        <v>1320383.2999999998</v>
      </c>
      <c r="H2611" s="31">
        <f>H2612+H2614+H2616+H2618+H2620</f>
        <v>1326293.5</v>
      </c>
      <c r="I2611" s="31">
        <f>I2612+I2614+I2616+I2618+I2620</f>
        <v>1326293.5</v>
      </c>
      <c r="J2611" s="31">
        <f>J2612+J2614+J2616+J2618+J2620</f>
        <v>0</v>
      </c>
      <c r="K2611" s="31">
        <f>K2612+K2614+K2616+K2618+K2620</f>
        <v>0</v>
      </c>
      <c r="L2611" s="31">
        <f>L2612+L2614+L2616+L2618+L2620</f>
        <v>0</v>
      </c>
      <c r="M2611" s="31">
        <f t="shared" si="5821"/>
        <v>1320383.2999999998</v>
      </c>
      <c r="N2611" s="31">
        <f t="shared" si="5822"/>
        <v>1326293.5</v>
      </c>
      <c r="O2611" s="31">
        <f t="shared" si="5823"/>
        <v>1326293.5</v>
      </c>
      <c r="P2611" s="31">
        <f>P2612+P2614+P2616+P2618+P2620</f>
        <v>0</v>
      </c>
      <c r="Q2611" s="31">
        <f>Q2612+Q2614+Q2616+Q2618+Q2620</f>
        <v>0</v>
      </c>
      <c r="R2611" s="31">
        <f>R2612+R2614+R2616+R2618+R2620</f>
        <v>-43735.599999999999</v>
      </c>
      <c r="S2611" s="31">
        <f>S2612+S2614+S2616+S2618+S2620</f>
        <v>0</v>
      </c>
      <c r="T2611" s="31">
        <f>T2612+T2614+T2616+T2618+T2620</f>
        <v>0</v>
      </c>
      <c r="U2611" s="31">
        <f>U2612+U2614+U2616+U2618+U2620</f>
        <v>0</v>
      </c>
      <c r="V2611" s="31">
        <f>V2612+V2614+V2616+V2618+V2620</f>
        <v>2682</v>
      </c>
      <c r="W2611" s="31">
        <f>W2612+W2614+W2616+W2618+W2620</f>
        <v>0</v>
      </c>
      <c r="X2611" s="31">
        <f>X2612+X2614+X2616+X2618+X2620</f>
        <v>0</v>
      </c>
      <c r="Y2611" s="31">
        <f>Y2612+Y2614+Y2616+Y2618+Y2620</f>
        <v>0</v>
      </c>
      <c r="Z2611" s="31">
        <f>Z2612+Z2614+Z2616+Z2618+Z2620</f>
        <v>2682</v>
      </c>
      <c r="AA2611" s="31">
        <f>AA2612+AA2614+AA2616+AA2618+AA2620</f>
        <v>0</v>
      </c>
      <c r="AB2611" s="31">
        <f>AB2612+AB2614+AB2616+AB2618+AB2620</f>
        <v>0</v>
      </c>
      <c r="AC2611" s="31">
        <f t="shared" si="5917"/>
        <v>1276647.6999999997</v>
      </c>
      <c r="AD2611" s="31">
        <f t="shared" si="5918"/>
        <v>1328975.5</v>
      </c>
      <c r="AE2611" s="31">
        <f t="shared" si="5919"/>
        <v>1328975.5</v>
      </c>
      <c r="AF2611" s="31">
        <f>AF2612+AF2614+AF2616+AF2618+AF2620</f>
        <v>0</v>
      </c>
      <c r="AG2611" s="31">
        <f t="shared" si="5920"/>
        <v>1276647.6999999997</v>
      </c>
      <c r="AH2611" s="31">
        <f t="shared" si="5921"/>
        <v>1328975.5</v>
      </c>
      <c r="AI2611" s="31">
        <f t="shared" si="5922"/>
        <v>1328975.5</v>
      </c>
      <c r="AJ2611" s="31">
        <f>AJ2612+AJ2614+AJ2616+AJ2618+AJ2620</f>
        <v>-719.74099999999999</v>
      </c>
      <c r="AK2611" s="31">
        <f>AK2612+AK2614+AK2616+AK2618+AK2620</f>
        <v>0</v>
      </c>
      <c r="AL2611" s="31">
        <f>AL2612+AL2614+AL2616+AL2618+AL2620</f>
        <v>-2672.9589999999998</v>
      </c>
      <c r="AM2611" s="31">
        <f>AM2612+AM2614+AM2616+AM2618+AM2620</f>
        <v>0</v>
      </c>
      <c r="AN2611" s="31">
        <f>AN2612+AN2614+AN2616+AN2618+AN2620</f>
        <v>0</v>
      </c>
      <c r="AO2611" s="31">
        <f>AO2612+AO2614+AO2616+AO2618+AO2620</f>
        <v>0</v>
      </c>
      <c r="AP2611" s="31">
        <f>AP2612+AP2614+AP2616+AP2618+AP2620</f>
        <v>0</v>
      </c>
      <c r="AQ2611" s="31">
        <f>AQ2612+AQ2614+AQ2616+AQ2618+AQ2620</f>
        <v>0</v>
      </c>
      <c r="AR2611" s="31">
        <f>AR2612+AR2614+AR2616+AR2618+AR2620</f>
        <v>0</v>
      </c>
      <c r="AS2611" s="31">
        <f t="shared" si="5914"/>
        <v>1273254.9999999998</v>
      </c>
      <c r="AT2611" s="31">
        <f t="shared" si="5915"/>
        <v>1328975.5</v>
      </c>
      <c r="AU2611" s="31">
        <f t="shared" si="5916"/>
        <v>1328975.5</v>
      </c>
      <c r="AV2611" s="31">
        <f>AV2612+AV2614+AV2616+AV2618+AV2620</f>
        <v>0</v>
      </c>
      <c r="AW2611" s="32"/>
      <c r="AX2611" s="32"/>
      <c r="AY2611" s="1"/>
      <c r="AZ2611" s="1"/>
      <c r="BA2611" s="1"/>
      <c r="BB2611" s="1"/>
      <c r="BC2611" s="1"/>
      <c r="BD2611" s="1"/>
      <c r="BE2611" s="1"/>
    </row>
    <row r="2612" ht="47.25">
      <c r="A2612" s="29" t="s">
        <v>1070</v>
      </c>
      <c r="B2612" s="29" t="s">
        <v>87</v>
      </c>
      <c r="C2612" s="29" t="s">
        <v>63</v>
      </c>
      <c r="D2612" s="29" t="s">
        <v>427</v>
      </c>
      <c r="E2612" s="36"/>
      <c r="F2612" s="30" t="s">
        <v>54</v>
      </c>
      <c r="G2612" s="31">
        <f>G2613</f>
        <v>1239279.5999999999</v>
      </c>
      <c r="H2612" s="31">
        <f>H2613</f>
        <v>1250535.5</v>
      </c>
      <c r="I2612" s="31">
        <f>I2613</f>
        <v>1250535.5</v>
      </c>
      <c r="J2612" s="31">
        <f>J2613</f>
        <v>0</v>
      </c>
      <c r="K2612" s="31">
        <f>K2613</f>
        <v>0</v>
      </c>
      <c r="L2612" s="31">
        <f>L2613</f>
        <v>0</v>
      </c>
      <c r="M2612" s="31">
        <f t="shared" si="5821"/>
        <v>1239279.5999999999</v>
      </c>
      <c r="N2612" s="31">
        <f t="shared" si="5822"/>
        <v>1250535.5</v>
      </c>
      <c r="O2612" s="31">
        <f t="shared" si="5823"/>
        <v>1250535.5</v>
      </c>
      <c r="P2612" s="31">
        <f>P2613</f>
        <v>0</v>
      </c>
      <c r="Q2612" s="31">
        <f>Q2613</f>
        <v>0</v>
      </c>
      <c r="R2612" s="31">
        <f>R2613</f>
        <v>-46417.599999999999</v>
      </c>
      <c r="S2612" s="31">
        <f>S2613</f>
        <v>0</v>
      </c>
      <c r="T2612" s="31">
        <f>T2613</f>
        <v>0</v>
      </c>
      <c r="U2612" s="31">
        <f>U2613</f>
        <v>0</v>
      </c>
      <c r="V2612" s="31">
        <f>V2613</f>
        <v>0</v>
      </c>
      <c r="W2612" s="31">
        <f>W2613</f>
        <v>0</v>
      </c>
      <c r="X2612" s="31">
        <f>X2613</f>
        <v>0</v>
      </c>
      <c r="Y2612" s="31">
        <f>Y2613</f>
        <v>0</v>
      </c>
      <c r="Z2612" s="31">
        <f>Z2613</f>
        <v>0</v>
      </c>
      <c r="AA2612" s="31">
        <f>AA2613</f>
        <v>0</v>
      </c>
      <c r="AB2612" s="31">
        <f>AB2613</f>
        <v>0</v>
      </c>
      <c r="AC2612" s="31">
        <f t="shared" si="5917"/>
        <v>1192861.9999999998</v>
      </c>
      <c r="AD2612" s="31">
        <f t="shared" si="5918"/>
        <v>1250535.5</v>
      </c>
      <c r="AE2612" s="31">
        <f t="shared" si="5919"/>
        <v>1250535.5</v>
      </c>
      <c r="AF2612" s="31">
        <f>AF2613</f>
        <v>0</v>
      </c>
      <c r="AG2612" s="31">
        <f t="shared" si="5920"/>
        <v>1192861.9999999998</v>
      </c>
      <c r="AH2612" s="31">
        <f t="shared" si="5921"/>
        <v>1250535.5</v>
      </c>
      <c r="AI2612" s="31">
        <f t="shared" si="5922"/>
        <v>1250535.5</v>
      </c>
      <c r="AJ2612" s="31">
        <f>AJ2613</f>
        <v>0</v>
      </c>
      <c r="AK2612" s="31">
        <f>AK2613</f>
        <v>0</v>
      </c>
      <c r="AL2612" s="31">
        <f>AL2613</f>
        <v>0</v>
      </c>
      <c r="AM2612" s="31">
        <f>AM2613</f>
        <v>0</v>
      </c>
      <c r="AN2612" s="31">
        <f>AN2613</f>
        <v>0</v>
      </c>
      <c r="AO2612" s="31">
        <f>AO2613</f>
        <v>0</v>
      </c>
      <c r="AP2612" s="31">
        <f>AP2613</f>
        <v>0</v>
      </c>
      <c r="AQ2612" s="31">
        <f>AQ2613</f>
        <v>0</v>
      </c>
      <c r="AR2612" s="31">
        <f>AR2613</f>
        <v>0</v>
      </c>
      <c r="AS2612" s="31">
        <f t="shared" si="5914"/>
        <v>1192861.9999999998</v>
      </c>
      <c r="AT2612" s="31">
        <f t="shared" si="5915"/>
        <v>1250535.5</v>
      </c>
      <c r="AU2612" s="31">
        <f t="shared" si="5916"/>
        <v>1250535.5</v>
      </c>
      <c r="AV2612" s="31">
        <f>AV2613</f>
        <v>0</v>
      </c>
      <c r="AW2612" s="32"/>
      <c r="AX2612" s="32"/>
      <c r="AY2612" s="1"/>
      <c r="AZ2612" s="1"/>
      <c r="BA2612" s="1"/>
      <c r="BB2612" s="1"/>
      <c r="BC2612" s="1"/>
      <c r="BD2612" s="1"/>
      <c r="BE2612" s="1"/>
    </row>
    <row r="2613" ht="31.5">
      <c r="A2613" s="29" t="s">
        <v>1070</v>
      </c>
      <c r="B2613" s="29" t="s">
        <v>87</v>
      </c>
      <c r="C2613" s="29" t="s">
        <v>63</v>
      </c>
      <c r="D2613" s="29" t="s">
        <v>427</v>
      </c>
      <c r="E2613" s="29" t="s">
        <v>129</v>
      </c>
      <c r="F2613" s="30" t="s">
        <v>130</v>
      </c>
      <c r="G2613" s="31">
        <f>1239429.7-150.1</f>
        <v>1239279.5999999999</v>
      </c>
      <c r="H2613" s="31">
        <f>1250512.8+22.7</f>
        <v>1250535.5</v>
      </c>
      <c r="I2613" s="31">
        <f>1250512.8+22.7</f>
        <v>1250535.5</v>
      </c>
      <c r="J2613" s="31"/>
      <c r="K2613" s="31"/>
      <c r="L2613" s="31"/>
      <c r="M2613" s="31">
        <f t="shared" si="5821"/>
        <v>1239279.5999999999</v>
      </c>
      <c r="N2613" s="31">
        <f t="shared" si="5822"/>
        <v>1250535.5</v>
      </c>
      <c r="O2613" s="31">
        <f t="shared" si="5823"/>
        <v>1250535.5</v>
      </c>
      <c r="P2613" s="31"/>
      <c r="Q2613" s="31"/>
      <c r="R2613" s="31">
        <v>-46417.599999999999</v>
      </c>
      <c r="S2613" s="31"/>
      <c r="T2613" s="31"/>
      <c r="U2613" s="31"/>
      <c r="V2613" s="31"/>
      <c r="W2613" s="31"/>
      <c r="X2613" s="31"/>
      <c r="Y2613" s="31"/>
      <c r="Z2613" s="31"/>
      <c r="AA2613" s="31"/>
      <c r="AB2613" s="31"/>
      <c r="AC2613" s="31">
        <f t="shared" si="5917"/>
        <v>1192861.9999999998</v>
      </c>
      <c r="AD2613" s="31">
        <f t="shared" si="5918"/>
        <v>1250535.5</v>
      </c>
      <c r="AE2613" s="31">
        <f t="shared" si="5919"/>
        <v>1250535.5</v>
      </c>
      <c r="AF2613" s="31"/>
      <c r="AG2613" s="31">
        <f t="shared" si="5920"/>
        <v>1192861.9999999998</v>
      </c>
      <c r="AH2613" s="31">
        <f t="shared" si="5921"/>
        <v>1250535.5</v>
      </c>
      <c r="AI2613" s="31">
        <f t="shared" si="5922"/>
        <v>1250535.5</v>
      </c>
      <c r="AJ2613" s="31"/>
      <c r="AK2613" s="31"/>
      <c r="AL2613" s="31"/>
      <c r="AM2613" s="31"/>
      <c r="AN2613" s="31"/>
      <c r="AO2613" s="31"/>
      <c r="AP2613" s="31"/>
      <c r="AQ2613" s="31"/>
      <c r="AR2613" s="31"/>
      <c r="AS2613" s="31">
        <f t="shared" si="5914"/>
        <v>1192861.9999999998</v>
      </c>
      <c r="AT2613" s="31">
        <f t="shared" si="5915"/>
        <v>1250535.5</v>
      </c>
      <c r="AU2613" s="31">
        <f t="shared" si="5916"/>
        <v>1250535.5</v>
      </c>
      <c r="AV2613" s="31"/>
      <c r="AW2613" s="32"/>
      <c r="AX2613" s="32"/>
      <c r="AY2613" s="1"/>
      <c r="AZ2613" s="1"/>
      <c r="BA2613" s="1"/>
      <c r="BB2613" s="1"/>
      <c r="BC2613" s="1"/>
      <c r="BD2613" s="1"/>
      <c r="BE2613" s="1"/>
    </row>
    <row r="2614" ht="63">
      <c r="A2614" s="29" t="s">
        <v>1070</v>
      </c>
      <c r="B2614" s="29" t="s">
        <v>87</v>
      </c>
      <c r="C2614" s="29" t="s">
        <v>63</v>
      </c>
      <c r="D2614" s="29" t="s">
        <v>1087</v>
      </c>
      <c r="E2614" s="36"/>
      <c r="F2614" s="30" t="s">
        <v>1088</v>
      </c>
      <c r="G2614" s="31">
        <f>G2615</f>
        <v>53855.699999999997</v>
      </c>
      <c r="H2614" s="31">
        <f>H2615</f>
        <v>53855.699999999997</v>
      </c>
      <c r="I2614" s="31">
        <f>I2615</f>
        <v>53855.699999999997</v>
      </c>
      <c r="J2614" s="31">
        <f>J2615</f>
        <v>0</v>
      </c>
      <c r="K2614" s="31">
        <f>K2615</f>
        <v>0</v>
      </c>
      <c r="L2614" s="31">
        <f>L2615</f>
        <v>0</v>
      </c>
      <c r="M2614" s="31">
        <f t="shared" si="5821"/>
        <v>53855.699999999997</v>
      </c>
      <c r="N2614" s="31">
        <f t="shared" si="5822"/>
        <v>53855.699999999997</v>
      </c>
      <c r="O2614" s="31">
        <f t="shared" si="5823"/>
        <v>53855.699999999997</v>
      </c>
      <c r="P2614" s="31">
        <f>P2615</f>
        <v>0</v>
      </c>
      <c r="Q2614" s="31">
        <f>Q2615</f>
        <v>0</v>
      </c>
      <c r="R2614" s="31">
        <f>R2615</f>
        <v>0</v>
      </c>
      <c r="S2614" s="31">
        <f>S2615</f>
        <v>0</v>
      </c>
      <c r="T2614" s="31">
        <f>T2615</f>
        <v>0</v>
      </c>
      <c r="U2614" s="31">
        <f>U2615</f>
        <v>0</v>
      </c>
      <c r="V2614" s="31">
        <f>V2615</f>
        <v>0</v>
      </c>
      <c r="W2614" s="31">
        <f>W2615</f>
        <v>0</v>
      </c>
      <c r="X2614" s="31">
        <f>X2615</f>
        <v>0</v>
      </c>
      <c r="Y2614" s="31">
        <f>Y2615</f>
        <v>0</v>
      </c>
      <c r="Z2614" s="31">
        <f>Z2615</f>
        <v>0</v>
      </c>
      <c r="AA2614" s="31">
        <f>AA2615</f>
        <v>0</v>
      </c>
      <c r="AB2614" s="31">
        <f>AB2615</f>
        <v>0</v>
      </c>
      <c r="AC2614" s="31">
        <f t="shared" si="5917"/>
        <v>53855.699999999997</v>
      </c>
      <c r="AD2614" s="31">
        <f t="shared" si="5918"/>
        <v>53855.699999999997</v>
      </c>
      <c r="AE2614" s="31">
        <f t="shared" si="5919"/>
        <v>53855.699999999997</v>
      </c>
      <c r="AF2614" s="31">
        <f>AF2615</f>
        <v>0</v>
      </c>
      <c r="AG2614" s="31">
        <f t="shared" si="5920"/>
        <v>53855.699999999997</v>
      </c>
      <c r="AH2614" s="31">
        <f t="shared" si="5921"/>
        <v>53855.699999999997</v>
      </c>
      <c r="AI2614" s="31">
        <f t="shared" si="5922"/>
        <v>53855.699999999997</v>
      </c>
      <c r="AJ2614" s="31">
        <f>AJ2615</f>
        <v>0</v>
      </c>
      <c r="AK2614" s="31">
        <f>AK2615</f>
        <v>0</v>
      </c>
      <c r="AL2614" s="31">
        <f>AL2615</f>
        <v>0</v>
      </c>
      <c r="AM2614" s="31">
        <f>AM2615</f>
        <v>0</v>
      </c>
      <c r="AN2614" s="31">
        <f>AN2615</f>
        <v>0</v>
      </c>
      <c r="AO2614" s="31">
        <f>AO2615</f>
        <v>0</v>
      </c>
      <c r="AP2614" s="31">
        <f>AP2615</f>
        <v>0</v>
      </c>
      <c r="AQ2614" s="31">
        <f>AQ2615</f>
        <v>0</v>
      </c>
      <c r="AR2614" s="31">
        <f>AR2615</f>
        <v>0</v>
      </c>
      <c r="AS2614" s="31">
        <f t="shared" si="5914"/>
        <v>53855.699999999997</v>
      </c>
      <c r="AT2614" s="31">
        <f t="shared" si="5915"/>
        <v>53855.699999999997</v>
      </c>
      <c r="AU2614" s="31">
        <f t="shared" si="5916"/>
        <v>53855.699999999997</v>
      </c>
      <c r="AV2614" s="31">
        <f>AV2615</f>
        <v>0</v>
      </c>
      <c r="AW2614" s="32"/>
      <c r="AX2614" s="32"/>
      <c r="AY2614" s="1"/>
      <c r="AZ2614" s="1"/>
      <c r="BA2614" s="1"/>
      <c r="BB2614" s="1"/>
      <c r="BC2614" s="1"/>
      <c r="BD2614" s="1"/>
      <c r="BE2614" s="1"/>
    </row>
    <row r="2615" ht="31.5">
      <c r="A2615" s="29" t="s">
        <v>1070</v>
      </c>
      <c r="B2615" s="29" t="s">
        <v>87</v>
      </c>
      <c r="C2615" s="29" t="s">
        <v>63</v>
      </c>
      <c r="D2615" s="29" t="s">
        <v>1087</v>
      </c>
      <c r="E2615" s="29" t="s">
        <v>129</v>
      </c>
      <c r="F2615" s="30" t="s">
        <v>130</v>
      </c>
      <c r="G2615" s="31">
        <v>53855.699999999997</v>
      </c>
      <c r="H2615" s="31">
        <v>53855.699999999997</v>
      </c>
      <c r="I2615" s="31">
        <v>53855.699999999997</v>
      </c>
      <c r="J2615" s="31"/>
      <c r="K2615" s="31"/>
      <c r="L2615" s="31"/>
      <c r="M2615" s="31">
        <f t="shared" si="5821"/>
        <v>53855.699999999997</v>
      </c>
      <c r="N2615" s="31">
        <f t="shared" si="5822"/>
        <v>53855.699999999997</v>
      </c>
      <c r="O2615" s="31">
        <f t="shared" si="5823"/>
        <v>53855.699999999997</v>
      </c>
      <c r="P2615" s="31"/>
      <c r="Q2615" s="31"/>
      <c r="R2615" s="31"/>
      <c r="S2615" s="31"/>
      <c r="T2615" s="31"/>
      <c r="U2615" s="31"/>
      <c r="V2615" s="31"/>
      <c r="W2615" s="31"/>
      <c r="X2615" s="31"/>
      <c r="Y2615" s="31"/>
      <c r="Z2615" s="31"/>
      <c r="AA2615" s="31"/>
      <c r="AB2615" s="31"/>
      <c r="AC2615" s="31">
        <f t="shared" si="5917"/>
        <v>53855.699999999997</v>
      </c>
      <c r="AD2615" s="31">
        <f t="shared" si="5918"/>
        <v>53855.699999999997</v>
      </c>
      <c r="AE2615" s="31">
        <f t="shared" si="5919"/>
        <v>53855.699999999997</v>
      </c>
      <c r="AF2615" s="31"/>
      <c r="AG2615" s="31">
        <f t="shared" si="5920"/>
        <v>53855.699999999997</v>
      </c>
      <c r="AH2615" s="31">
        <f t="shared" si="5921"/>
        <v>53855.699999999997</v>
      </c>
      <c r="AI2615" s="31">
        <f t="shared" si="5922"/>
        <v>53855.699999999997</v>
      </c>
      <c r="AJ2615" s="31"/>
      <c r="AK2615" s="31"/>
      <c r="AL2615" s="31"/>
      <c r="AM2615" s="31"/>
      <c r="AN2615" s="31"/>
      <c r="AO2615" s="31"/>
      <c r="AP2615" s="31"/>
      <c r="AQ2615" s="31"/>
      <c r="AR2615" s="31"/>
      <c r="AS2615" s="31">
        <f t="shared" si="5914"/>
        <v>53855.699999999997</v>
      </c>
      <c r="AT2615" s="31">
        <f t="shared" si="5915"/>
        <v>53855.699999999997</v>
      </c>
      <c r="AU2615" s="31">
        <f t="shared" si="5916"/>
        <v>53855.699999999997</v>
      </c>
      <c r="AV2615" s="31"/>
      <c r="AW2615" s="32"/>
      <c r="AX2615" s="32"/>
      <c r="AY2615" s="1"/>
      <c r="AZ2615" s="1"/>
      <c r="BA2615" s="1"/>
      <c r="BB2615" s="1"/>
      <c r="BC2615" s="1"/>
      <c r="BD2615" s="1"/>
      <c r="BE2615" s="1"/>
    </row>
    <row r="2616">
      <c r="A2616" s="29" t="s">
        <v>1070</v>
      </c>
      <c r="B2616" s="29" t="s">
        <v>87</v>
      </c>
      <c r="C2616" s="29" t="s">
        <v>63</v>
      </c>
      <c r="D2616" s="29" t="s">
        <v>428</v>
      </c>
      <c r="E2616" s="36"/>
      <c r="F2616" s="30" t="s">
        <v>218</v>
      </c>
      <c r="G2616" s="31">
        <f>G2617</f>
        <v>5345.7000000000007</v>
      </c>
      <c r="H2616" s="31">
        <f>H2617</f>
        <v>0</v>
      </c>
      <c r="I2616" s="31">
        <f>I2617</f>
        <v>0</v>
      </c>
      <c r="J2616" s="31">
        <f>J2617</f>
        <v>0</v>
      </c>
      <c r="K2616" s="31">
        <f>K2617</f>
        <v>0</v>
      </c>
      <c r="L2616" s="31">
        <f>L2617</f>
        <v>0</v>
      </c>
      <c r="M2616" s="31">
        <f t="shared" si="5821"/>
        <v>5345.7000000000007</v>
      </c>
      <c r="N2616" s="31">
        <f t="shared" si="5822"/>
        <v>0</v>
      </c>
      <c r="O2616" s="31">
        <f t="shared" si="5823"/>
        <v>0</v>
      </c>
      <c r="P2616" s="31">
        <f>P2617</f>
        <v>0</v>
      </c>
      <c r="Q2616" s="31">
        <f>Q2617</f>
        <v>0</v>
      </c>
      <c r="R2616" s="31">
        <f>R2617</f>
        <v>0</v>
      </c>
      <c r="S2616" s="31">
        <f>S2617</f>
        <v>0</v>
      </c>
      <c r="T2616" s="31">
        <f>T2617</f>
        <v>0</v>
      </c>
      <c r="U2616" s="31">
        <f>U2617</f>
        <v>0</v>
      </c>
      <c r="V2616" s="31">
        <f>V2617</f>
        <v>0</v>
      </c>
      <c r="W2616" s="31">
        <f>W2617</f>
        <v>0</v>
      </c>
      <c r="X2616" s="31">
        <f>X2617</f>
        <v>0</v>
      </c>
      <c r="Y2616" s="31">
        <f>Y2617</f>
        <v>0</v>
      </c>
      <c r="Z2616" s="31">
        <f>Z2617</f>
        <v>0</v>
      </c>
      <c r="AA2616" s="31">
        <f>AA2617</f>
        <v>0</v>
      </c>
      <c r="AB2616" s="31">
        <f>AB2617</f>
        <v>0</v>
      </c>
      <c r="AC2616" s="31">
        <f t="shared" si="5917"/>
        <v>5345.7000000000007</v>
      </c>
      <c r="AD2616" s="31">
        <f t="shared" si="5918"/>
        <v>0</v>
      </c>
      <c r="AE2616" s="31">
        <f t="shared" si="5919"/>
        <v>0</v>
      </c>
      <c r="AF2616" s="31">
        <f>AF2617</f>
        <v>0</v>
      </c>
      <c r="AG2616" s="31">
        <f t="shared" si="5920"/>
        <v>5345.7000000000007</v>
      </c>
      <c r="AH2616" s="31">
        <f t="shared" si="5921"/>
        <v>0</v>
      </c>
      <c r="AI2616" s="31">
        <f t="shared" si="5922"/>
        <v>0</v>
      </c>
      <c r="AJ2616" s="31">
        <f>AJ2617</f>
        <v>0</v>
      </c>
      <c r="AK2616" s="31">
        <f>AK2617</f>
        <v>0</v>
      </c>
      <c r="AL2616" s="31">
        <f>AL2617</f>
        <v>-2672.6999999999998</v>
      </c>
      <c r="AM2616" s="31">
        <f>AM2617</f>
        <v>0</v>
      </c>
      <c r="AN2616" s="31">
        <f>AN2617</f>
        <v>0</v>
      </c>
      <c r="AO2616" s="31">
        <f>AO2617</f>
        <v>0</v>
      </c>
      <c r="AP2616" s="31">
        <f>AP2617</f>
        <v>0</v>
      </c>
      <c r="AQ2616" s="31">
        <f>AQ2617</f>
        <v>0</v>
      </c>
      <c r="AR2616" s="31">
        <f>AR2617</f>
        <v>0</v>
      </c>
      <c r="AS2616" s="31">
        <f t="shared" si="5914"/>
        <v>2673.0000000000009</v>
      </c>
      <c r="AT2616" s="31">
        <f t="shared" si="5915"/>
        <v>0</v>
      </c>
      <c r="AU2616" s="31">
        <f t="shared" si="5916"/>
        <v>0</v>
      </c>
      <c r="AV2616" s="31">
        <f>AV2617</f>
        <v>0</v>
      </c>
      <c r="AW2616" s="32"/>
      <c r="AX2616" s="32"/>
      <c r="AY2616" s="1"/>
      <c r="AZ2616" s="1"/>
      <c r="BA2616" s="1"/>
      <c r="BB2616" s="1"/>
      <c r="BC2616" s="1"/>
      <c r="BD2616" s="1"/>
      <c r="BE2616" s="1"/>
    </row>
    <row r="2617" ht="31.5">
      <c r="A2617" s="29" t="s">
        <v>1070</v>
      </c>
      <c r="B2617" s="29" t="s">
        <v>87</v>
      </c>
      <c r="C2617" s="29" t="s">
        <v>63</v>
      </c>
      <c r="D2617" s="29" t="s">
        <v>428</v>
      </c>
      <c r="E2617" s="29" t="s">
        <v>129</v>
      </c>
      <c r="F2617" s="30" t="s">
        <v>130</v>
      </c>
      <c r="G2617" s="31">
        <f>5169.6+176.1</f>
        <v>5345.7000000000007</v>
      </c>
      <c r="H2617" s="31"/>
      <c r="I2617" s="31"/>
      <c r="J2617" s="31"/>
      <c r="K2617" s="31"/>
      <c r="L2617" s="31"/>
      <c r="M2617" s="31">
        <f t="shared" ref="M2617:M2680" si="5953">G2617+J2617</f>
        <v>5345.7000000000007</v>
      </c>
      <c r="N2617" s="31">
        <f t="shared" ref="N2617:N2680" si="5954">H2617+K2617</f>
        <v>0</v>
      </c>
      <c r="O2617" s="31">
        <f t="shared" ref="O2617:O2680" si="5955">I2617+L2617</f>
        <v>0</v>
      </c>
      <c r="P2617" s="31"/>
      <c r="Q2617" s="31"/>
      <c r="R2617" s="31"/>
      <c r="S2617" s="31"/>
      <c r="T2617" s="31"/>
      <c r="U2617" s="31"/>
      <c r="V2617" s="31"/>
      <c r="W2617" s="31"/>
      <c r="X2617" s="31"/>
      <c r="Y2617" s="31"/>
      <c r="Z2617" s="31"/>
      <c r="AA2617" s="31"/>
      <c r="AB2617" s="31"/>
      <c r="AC2617" s="31">
        <f t="shared" si="5917"/>
        <v>5345.7000000000007</v>
      </c>
      <c r="AD2617" s="31">
        <f t="shared" si="5918"/>
        <v>0</v>
      </c>
      <c r="AE2617" s="31">
        <f t="shared" si="5919"/>
        <v>0</v>
      </c>
      <c r="AF2617" s="31"/>
      <c r="AG2617" s="31">
        <f t="shared" si="5920"/>
        <v>5345.7000000000007</v>
      </c>
      <c r="AH2617" s="31">
        <f t="shared" si="5921"/>
        <v>0</v>
      </c>
      <c r="AI2617" s="31">
        <f t="shared" si="5922"/>
        <v>0</v>
      </c>
      <c r="AJ2617" s="31"/>
      <c r="AK2617" s="31"/>
      <c r="AL2617" s="31">
        <v>-2672.6999999999998</v>
      </c>
      <c r="AM2617" s="31"/>
      <c r="AN2617" s="31"/>
      <c r="AO2617" s="31"/>
      <c r="AP2617" s="31"/>
      <c r="AQ2617" s="31"/>
      <c r="AR2617" s="31"/>
      <c r="AS2617" s="31">
        <f t="shared" si="5914"/>
        <v>2673.0000000000009</v>
      </c>
      <c r="AT2617" s="31">
        <f t="shared" si="5915"/>
        <v>0</v>
      </c>
      <c r="AU2617" s="31">
        <f t="shared" si="5916"/>
        <v>0</v>
      </c>
      <c r="AV2617" s="31"/>
      <c r="AW2617" s="32"/>
      <c r="AX2617" s="32"/>
      <c r="AY2617" s="1"/>
      <c r="AZ2617" s="1"/>
      <c r="BA2617" s="1"/>
      <c r="BB2617" s="1"/>
      <c r="BC2617" s="1"/>
      <c r="BD2617" s="1"/>
      <c r="BE2617" s="1"/>
    </row>
    <row r="2618" ht="31.5">
      <c r="A2618" s="29" t="s">
        <v>1070</v>
      </c>
      <c r="B2618" s="29" t="s">
        <v>87</v>
      </c>
      <c r="C2618" s="29" t="s">
        <v>63</v>
      </c>
      <c r="D2618" s="29" t="s">
        <v>1089</v>
      </c>
      <c r="E2618" s="36"/>
      <c r="F2618" s="30" t="s">
        <v>1090</v>
      </c>
      <c r="G2618" s="31">
        <f>G2619</f>
        <v>2682</v>
      </c>
      <c r="H2618" s="31">
        <f>H2619</f>
        <v>2682</v>
      </c>
      <c r="I2618" s="31">
        <f>I2619</f>
        <v>2682</v>
      </c>
      <c r="J2618" s="31">
        <f>J2619</f>
        <v>0</v>
      </c>
      <c r="K2618" s="31">
        <f>K2619</f>
        <v>0</v>
      </c>
      <c r="L2618" s="31">
        <f>L2619</f>
        <v>0</v>
      </c>
      <c r="M2618" s="31">
        <f t="shared" si="5953"/>
        <v>2682</v>
      </c>
      <c r="N2618" s="31">
        <f t="shared" si="5954"/>
        <v>2682</v>
      </c>
      <c r="O2618" s="31">
        <f t="shared" si="5955"/>
        <v>2682</v>
      </c>
      <c r="P2618" s="31">
        <f>P2619</f>
        <v>0</v>
      </c>
      <c r="Q2618" s="31">
        <f>Q2619</f>
        <v>0</v>
      </c>
      <c r="R2618" s="31">
        <f>R2619</f>
        <v>2682</v>
      </c>
      <c r="S2618" s="31">
        <f>S2619</f>
        <v>0</v>
      </c>
      <c r="T2618" s="31">
        <f>T2619</f>
        <v>0</v>
      </c>
      <c r="U2618" s="31">
        <f>U2619</f>
        <v>0</v>
      </c>
      <c r="V2618" s="31">
        <f>V2619</f>
        <v>2682</v>
      </c>
      <c r="W2618" s="31">
        <f>W2619</f>
        <v>0</v>
      </c>
      <c r="X2618" s="31">
        <f>X2619</f>
        <v>0</v>
      </c>
      <c r="Y2618" s="31">
        <f>Y2619</f>
        <v>0</v>
      </c>
      <c r="Z2618" s="31">
        <f>Z2619</f>
        <v>2682</v>
      </c>
      <c r="AA2618" s="31">
        <f>AA2619</f>
        <v>0</v>
      </c>
      <c r="AB2618" s="31">
        <f>AB2619</f>
        <v>0</v>
      </c>
      <c r="AC2618" s="31">
        <f t="shared" si="5917"/>
        <v>5364</v>
      </c>
      <c r="AD2618" s="31">
        <f t="shared" si="5918"/>
        <v>5364</v>
      </c>
      <c r="AE2618" s="31">
        <f t="shared" si="5919"/>
        <v>5364</v>
      </c>
      <c r="AF2618" s="31">
        <f>AF2619</f>
        <v>0</v>
      </c>
      <c r="AG2618" s="31">
        <f t="shared" si="5920"/>
        <v>5364</v>
      </c>
      <c r="AH2618" s="31">
        <f t="shared" si="5921"/>
        <v>5364</v>
      </c>
      <c r="AI2618" s="31">
        <f t="shared" si="5922"/>
        <v>5364</v>
      </c>
      <c r="AJ2618" s="31">
        <f>AJ2619</f>
        <v>-719.74099999999999</v>
      </c>
      <c r="AK2618" s="31">
        <f>AK2619</f>
        <v>0</v>
      </c>
      <c r="AL2618" s="31">
        <f>AL2619</f>
        <v>-0.25900000000000001</v>
      </c>
      <c r="AM2618" s="31">
        <f>AM2619</f>
        <v>0</v>
      </c>
      <c r="AN2618" s="31">
        <f>AN2619</f>
        <v>0</v>
      </c>
      <c r="AO2618" s="31">
        <f>AO2619</f>
        <v>0</v>
      </c>
      <c r="AP2618" s="31">
        <f>AP2619</f>
        <v>0</v>
      </c>
      <c r="AQ2618" s="31">
        <f>AQ2619</f>
        <v>0</v>
      </c>
      <c r="AR2618" s="31">
        <f>AR2619</f>
        <v>0</v>
      </c>
      <c r="AS2618" s="31">
        <f t="shared" si="5914"/>
        <v>4644</v>
      </c>
      <c r="AT2618" s="31">
        <f t="shared" si="5915"/>
        <v>5364</v>
      </c>
      <c r="AU2618" s="31">
        <f t="shared" si="5916"/>
        <v>5364</v>
      </c>
      <c r="AV2618" s="31">
        <f>AV2619</f>
        <v>0</v>
      </c>
      <c r="AW2618" s="32"/>
      <c r="AX2618" s="32"/>
      <c r="AY2618" s="1"/>
      <c r="AZ2618" s="1"/>
      <c r="BA2618" s="1"/>
      <c r="BB2618" s="1"/>
      <c r="BC2618" s="1"/>
      <c r="BD2618" s="1"/>
      <c r="BE2618" s="1"/>
    </row>
    <row r="2619">
      <c r="A2619" s="29" t="s">
        <v>1070</v>
      </c>
      <c r="B2619" s="29" t="s">
        <v>87</v>
      </c>
      <c r="C2619" s="29" t="s">
        <v>63</v>
      </c>
      <c r="D2619" s="29" t="s">
        <v>1089</v>
      </c>
      <c r="E2619" s="29" t="s">
        <v>244</v>
      </c>
      <c r="F2619" s="30" t="s">
        <v>245</v>
      </c>
      <c r="G2619" s="31">
        <v>2682</v>
      </c>
      <c r="H2619" s="31">
        <v>2682</v>
      </c>
      <c r="I2619" s="31">
        <v>2682</v>
      </c>
      <c r="J2619" s="31"/>
      <c r="K2619" s="31"/>
      <c r="L2619" s="31"/>
      <c r="M2619" s="31">
        <f t="shared" si="5953"/>
        <v>2682</v>
      </c>
      <c r="N2619" s="31">
        <f t="shared" si="5954"/>
        <v>2682</v>
      </c>
      <c r="O2619" s="31">
        <f t="shared" si="5955"/>
        <v>2682</v>
      </c>
      <c r="P2619" s="31"/>
      <c r="Q2619" s="31"/>
      <c r="R2619" s="31">
        <v>2682</v>
      </c>
      <c r="S2619" s="31"/>
      <c r="T2619" s="31"/>
      <c r="U2619" s="31"/>
      <c r="V2619" s="31">
        <v>2682</v>
      </c>
      <c r="W2619" s="31"/>
      <c r="X2619" s="31"/>
      <c r="Y2619" s="31"/>
      <c r="Z2619" s="31">
        <v>2682</v>
      </c>
      <c r="AA2619" s="31"/>
      <c r="AB2619" s="31"/>
      <c r="AC2619" s="31">
        <f t="shared" si="5917"/>
        <v>5364</v>
      </c>
      <c r="AD2619" s="31">
        <f t="shared" si="5918"/>
        <v>5364</v>
      </c>
      <c r="AE2619" s="31">
        <f t="shared" si="5919"/>
        <v>5364</v>
      </c>
      <c r="AF2619" s="31"/>
      <c r="AG2619" s="31">
        <f t="shared" si="5920"/>
        <v>5364</v>
      </c>
      <c r="AH2619" s="31">
        <f t="shared" si="5921"/>
        <v>5364</v>
      </c>
      <c r="AI2619" s="31">
        <f t="shared" si="5922"/>
        <v>5364</v>
      </c>
      <c r="AJ2619" s="31">
        <v>-719.74099999999999</v>
      </c>
      <c r="AK2619" s="31"/>
      <c r="AL2619" s="31">
        <v>-0.25900000000000001</v>
      </c>
      <c r="AM2619" s="31"/>
      <c r="AN2619" s="31"/>
      <c r="AO2619" s="31"/>
      <c r="AP2619" s="31"/>
      <c r="AQ2619" s="31"/>
      <c r="AR2619" s="31"/>
      <c r="AS2619" s="31">
        <f t="shared" si="5914"/>
        <v>4644</v>
      </c>
      <c r="AT2619" s="31">
        <f t="shared" si="5915"/>
        <v>5364</v>
      </c>
      <c r="AU2619" s="31">
        <f t="shared" si="5916"/>
        <v>5364</v>
      </c>
      <c r="AV2619" s="31"/>
      <c r="AW2619" s="32"/>
      <c r="AX2619" s="32"/>
      <c r="AY2619" s="1"/>
      <c r="AZ2619" s="1"/>
      <c r="BA2619" s="1"/>
      <c r="BB2619" s="1"/>
      <c r="BC2619" s="1"/>
      <c r="BD2619" s="1"/>
      <c r="BE2619" s="1"/>
    </row>
    <row r="2620" ht="63">
      <c r="A2620" s="29" t="s">
        <v>1070</v>
      </c>
      <c r="B2620" s="29" t="s">
        <v>87</v>
      </c>
      <c r="C2620" s="29" t="s">
        <v>63</v>
      </c>
      <c r="D2620" s="29" t="s">
        <v>1072</v>
      </c>
      <c r="E2620" s="36"/>
      <c r="F2620" s="30" t="s">
        <v>220</v>
      </c>
      <c r="G2620" s="31">
        <f>G2621</f>
        <v>19220.299999999999</v>
      </c>
      <c r="H2620" s="31">
        <f>H2621</f>
        <v>19220.299999999999</v>
      </c>
      <c r="I2620" s="31">
        <f>I2621</f>
        <v>19220.299999999999</v>
      </c>
      <c r="J2620" s="31">
        <f>J2621</f>
        <v>0</v>
      </c>
      <c r="K2620" s="31">
        <f>K2621</f>
        <v>0</v>
      </c>
      <c r="L2620" s="31">
        <f>L2621</f>
        <v>0</v>
      </c>
      <c r="M2620" s="31">
        <f t="shared" si="5953"/>
        <v>19220.299999999999</v>
      </c>
      <c r="N2620" s="31">
        <f t="shared" si="5954"/>
        <v>19220.299999999999</v>
      </c>
      <c r="O2620" s="31">
        <f t="shared" si="5955"/>
        <v>19220.299999999999</v>
      </c>
      <c r="P2620" s="31">
        <f>P2621</f>
        <v>0</v>
      </c>
      <c r="Q2620" s="31">
        <f>Q2621</f>
        <v>0</v>
      </c>
      <c r="R2620" s="31">
        <f>R2621</f>
        <v>0</v>
      </c>
      <c r="S2620" s="31">
        <f>S2621</f>
        <v>0</v>
      </c>
      <c r="T2620" s="31">
        <f>T2621</f>
        <v>0</v>
      </c>
      <c r="U2620" s="31">
        <f>U2621</f>
        <v>0</v>
      </c>
      <c r="V2620" s="31">
        <f>V2621</f>
        <v>0</v>
      </c>
      <c r="W2620" s="31">
        <f>W2621</f>
        <v>0</v>
      </c>
      <c r="X2620" s="31">
        <f>X2621</f>
        <v>0</v>
      </c>
      <c r="Y2620" s="31">
        <f>Y2621</f>
        <v>0</v>
      </c>
      <c r="Z2620" s="31">
        <f>Z2621</f>
        <v>0</v>
      </c>
      <c r="AA2620" s="31">
        <f>AA2621</f>
        <v>0</v>
      </c>
      <c r="AB2620" s="31">
        <f>AB2621</f>
        <v>0</v>
      </c>
      <c r="AC2620" s="31">
        <f t="shared" si="5917"/>
        <v>19220.299999999999</v>
      </c>
      <c r="AD2620" s="31">
        <f t="shared" si="5918"/>
        <v>19220.299999999999</v>
      </c>
      <c r="AE2620" s="31">
        <f t="shared" si="5919"/>
        <v>19220.299999999999</v>
      </c>
      <c r="AF2620" s="31">
        <f>AF2621</f>
        <v>0</v>
      </c>
      <c r="AG2620" s="31">
        <f t="shared" si="5920"/>
        <v>19220.299999999999</v>
      </c>
      <c r="AH2620" s="31">
        <f t="shared" si="5921"/>
        <v>19220.299999999999</v>
      </c>
      <c r="AI2620" s="31">
        <f t="shared" si="5922"/>
        <v>19220.299999999999</v>
      </c>
      <c r="AJ2620" s="31">
        <f>AJ2621</f>
        <v>0</v>
      </c>
      <c r="AK2620" s="31">
        <f>AK2621</f>
        <v>0</v>
      </c>
      <c r="AL2620" s="31">
        <f>AL2621</f>
        <v>0</v>
      </c>
      <c r="AM2620" s="31">
        <f>AM2621</f>
        <v>0</v>
      </c>
      <c r="AN2620" s="31">
        <f>AN2621</f>
        <v>0</v>
      </c>
      <c r="AO2620" s="31">
        <f>AO2621</f>
        <v>0</v>
      </c>
      <c r="AP2620" s="31">
        <f>AP2621</f>
        <v>0</v>
      </c>
      <c r="AQ2620" s="31">
        <f>AQ2621</f>
        <v>0</v>
      </c>
      <c r="AR2620" s="31">
        <f>AR2621</f>
        <v>0</v>
      </c>
      <c r="AS2620" s="31">
        <f t="shared" si="5914"/>
        <v>19220.299999999999</v>
      </c>
      <c r="AT2620" s="31">
        <f t="shared" si="5915"/>
        <v>19220.299999999999</v>
      </c>
      <c r="AU2620" s="31">
        <f t="shared" si="5916"/>
        <v>19220.299999999999</v>
      </c>
      <c r="AV2620" s="31">
        <f>AV2621</f>
        <v>0</v>
      </c>
      <c r="AW2620" s="32"/>
      <c r="AX2620" s="32"/>
      <c r="AY2620" s="1"/>
      <c r="AZ2620" s="1"/>
      <c r="BA2620" s="1"/>
      <c r="BB2620" s="1"/>
      <c r="BC2620" s="1"/>
      <c r="BD2620" s="1"/>
      <c r="BE2620" s="1"/>
    </row>
    <row r="2621" ht="31.5">
      <c r="A2621" s="29" t="s">
        <v>1070</v>
      </c>
      <c r="B2621" s="29" t="s">
        <v>87</v>
      </c>
      <c r="C2621" s="29" t="s">
        <v>63</v>
      </c>
      <c r="D2621" s="29" t="s">
        <v>1072</v>
      </c>
      <c r="E2621" s="29" t="s">
        <v>129</v>
      </c>
      <c r="F2621" s="30" t="s">
        <v>130</v>
      </c>
      <c r="G2621" s="31">
        <v>19220.299999999999</v>
      </c>
      <c r="H2621" s="31">
        <v>19220.299999999999</v>
      </c>
      <c r="I2621" s="31">
        <v>19220.299999999999</v>
      </c>
      <c r="J2621" s="31"/>
      <c r="K2621" s="31"/>
      <c r="L2621" s="31"/>
      <c r="M2621" s="31">
        <f t="shared" si="5953"/>
        <v>19220.299999999999</v>
      </c>
      <c r="N2621" s="31">
        <f t="shared" si="5954"/>
        <v>19220.299999999999</v>
      </c>
      <c r="O2621" s="31">
        <f t="shared" si="5955"/>
        <v>19220.299999999999</v>
      </c>
      <c r="P2621" s="31"/>
      <c r="Q2621" s="31"/>
      <c r="R2621" s="31"/>
      <c r="S2621" s="31"/>
      <c r="T2621" s="31"/>
      <c r="U2621" s="31"/>
      <c r="V2621" s="31"/>
      <c r="W2621" s="31"/>
      <c r="X2621" s="31"/>
      <c r="Y2621" s="31"/>
      <c r="Z2621" s="31"/>
      <c r="AA2621" s="31"/>
      <c r="AB2621" s="31"/>
      <c r="AC2621" s="31">
        <f t="shared" si="5917"/>
        <v>19220.299999999999</v>
      </c>
      <c r="AD2621" s="31">
        <f t="shared" si="5918"/>
        <v>19220.299999999999</v>
      </c>
      <c r="AE2621" s="31">
        <f t="shared" si="5919"/>
        <v>19220.299999999999</v>
      </c>
      <c r="AF2621" s="31"/>
      <c r="AG2621" s="31">
        <f t="shared" si="5920"/>
        <v>19220.299999999999</v>
      </c>
      <c r="AH2621" s="31">
        <f t="shared" si="5921"/>
        <v>19220.299999999999</v>
      </c>
      <c r="AI2621" s="31">
        <f t="shared" si="5922"/>
        <v>19220.299999999999</v>
      </c>
      <c r="AJ2621" s="31"/>
      <c r="AK2621" s="31"/>
      <c r="AL2621" s="31"/>
      <c r="AM2621" s="31"/>
      <c r="AN2621" s="31"/>
      <c r="AO2621" s="31"/>
      <c r="AP2621" s="31"/>
      <c r="AQ2621" s="31"/>
      <c r="AR2621" s="31"/>
      <c r="AS2621" s="31">
        <f t="shared" si="5914"/>
        <v>19220.299999999999</v>
      </c>
      <c r="AT2621" s="31">
        <f t="shared" si="5915"/>
        <v>19220.299999999999</v>
      </c>
      <c r="AU2621" s="31">
        <f t="shared" si="5916"/>
        <v>19220.299999999999</v>
      </c>
      <c r="AV2621" s="31"/>
      <c r="AW2621" s="32"/>
      <c r="AX2621" s="32"/>
      <c r="AY2621" s="1"/>
      <c r="AZ2621" s="1"/>
      <c r="BA2621" s="1"/>
      <c r="BB2621" s="1"/>
      <c r="BC2621" s="1"/>
      <c r="BD2621" s="1"/>
      <c r="BE2621" s="1"/>
    </row>
    <row r="2622" s="24" customFormat="1" ht="31.5">
      <c r="A2622" s="25" t="s">
        <v>1070</v>
      </c>
      <c r="B2622" s="25" t="s">
        <v>87</v>
      </c>
      <c r="C2622" s="25" t="s">
        <v>61</v>
      </c>
      <c r="D2622" s="25"/>
      <c r="E2622" s="35"/>
      <c r="F2622" s="26" t="s">
        <v>1091</v>
      </c>
      <c r="G2622" s="27">
        <f t="shared" ref="G2622:G2624" si="5956">G2623</f>
        <v>96382.800000000003</v>
      </c>
      <c r="H2622" s="27">
        <f t="shared" ref="H2622:H2624" si="5957">H2623</f>
        <v>98934.300000000003</v>
      </c>
      <c r="I2622" s="27">
        <f t="shared" ref="I2622:I2624" si="5958">I2623</f>
        <v>98934.300000000003</v>
      </c>
      <c r="J2622" s="27">
        <f t="shared" ref="J2622:J2624" si="5959">J2623</f>
        <v>0</v>
      </c>
      <c r="K2622" s="27">
        <f t="shared" ref="K2622:K2624" si="5960">K2623</f>
        <v>0</v>
      </c>
      <c r="L2622" s="27">
        <f t="shared" ref="L2622:L2624" si="5961">L2623</f>
        <v>0</v>
      </c>
      <c r="M2622" s="27">
        <f t="shared" si="5953"/>
        <v>96382.800000000003</v>
      </c>
      <c r="N2622" s="27">
        <f t="shared" si="5954"/>
        <v>98934.300000000003</v>
      </c>
      <c r="O2622" s="27">
        <f t="shared" si="5955"/>
        <v>98934.300000000003</v>
      </c>
      <c r="P2622" s="27">
        <f t="shared" ref="P2622:P2624" si="5962">P2623</f>
        <v>0</v>
      </c>
      <c r="Q2622" s="27">
        <f t="shared" ref="Q2622:Q2624" si="5963">Q2623</f>
        <v>0</v>
      </c>
      <c r="R2622" s="27">
        <f t="shared" ref="R2622:R2624" si="5964">R2623</f>
        <v>0</v>
      </c>
      <c r="S2622" s="27">
        <f t="shared" ref="S2622:S2624" si="5965">S2623</f>
        <v>0</v>
      </c>
      <c r="T2622" s="27">
        <f t="shared" ref="T2622:T2624" si="5966">T2623</f>
        <v>0</v>
      </c>
      <c r="U2622" s="27">
        <f t="shared" ref="U2622:U2624" si="5967">U2623</f>
        <v>0</v>
      </c>
      <c r="V2622" s="27">
        <f t="shared" ref="V2622:V2624" si="5968">V2623</f>
        <v>0</v>
      </c>
      <c r="W2622" s="27">
        <f t="shared" ref="W2622:W2624" si="5969">W2623</f>
        <v>0</v>
      </c>
      <c r="X2622" s="27">
        <f t="shared" ref="X2622:X2624" si="5970">X2623</f>
        <v>0</v>
      </c>
      <c r="Y2622" s="27">
        <f t="shared" ref="Y2622:Y2624" si="5971">Y2623</f>
        <v>0</v>
      </c>
      <c r="Z2622" s="27">
        <f t="shared" ref="Z2622:Z2624" si="5972">Z2623</f>
        <v>0</v>
      </c>
      <c r="AA2622" s="27">
        <f t="shared" ref="AA2622:AA2624" si="5973">AA2623</f>
        <v>0</v>
      </c>
      <c r="AB2622" s="27">
        <f t="shared" ref="AB2622:AB2624" si="5974">AB2623</f>
        <v>0</v>
      </c>
      <c r="AC2622" s="27">
        <f t="shared" si="5917"/>
        <v>96382.800000000003</v>
      </c>
      <c r="AD2622" s="27">
        <f t="shared" si="5918"/>
        <v>98934.300000000003</v>
      </c>
      <c r="AE2622" s="27">
        <f t="shared" si="5919"/>
        <v>98934.300000000003</v>
      </c>
      <c r="AF2622" s="27">
        <f t="shared" ref="AF2622:AF2624" si="5975">AF2623</f>
        <v>0</v>
      </c>
      <c r="AG2622" s="27">
        <f t="shared" si="5920"/>
        <v>96382.800000000003</v>
      </c>
      <c r="AH2622" s="27">
        <f t="shared" si="5921"/>
        <v>98934.300000000003</v>
      </c>
      <c r="AI2622" s="27">
        <f t="shared" si="5922"/>
        <v>98934.300000000003</v>
      </c>
      <c r="AJ2622" s="27">
        <f t="shared" ref="AJ2622:AJ2624" si="5976">AJ2623</f>
        <v>0</v>
      </c>
      <c r="AK2622" s="27">
        <f t="shared" ref="AK2622:AK2624" si="5977">AK2623</f>
        <v>0</v>
      </c>
      <c r="AL2622" s="27">
        <f t="shared" ref="AL2622:AL2624" si="5978">AL2623</f>
        <v>-1274.0999999999999</v>
      </c>
      <c r="AM2622" s="27">
        <f t="shared" ref="AM2622:AM2624" si="5979">AM2623</f>
        <v>0</v>
      </c>
      <c r="AN2622" s="27">
        <f t="shared" ref="AN2622:AN2624" si="5980">AN2623</f>
        <v>0</v>
      </c>
      <c r="AO2622" s="27">
        <f t="shared" ref="AO2622:AO2624" si="5981">AO2623</f>
        <v>0</v>
      </c>
      <c r="AP2622" s="27">
        <f t="shared" ref="AP2622:AP2624" si="5982">AP2623</f>
        <v>0</v>
      </c>
      <c r="AQ2622" s="27">
        <f t="shared" ref="AQ2622:AQ2624" si="5983">AQ2623</f>
        <v>0</v>
      </c>
      <c r="AR2622" s="27">
        <f t="shared" ref="AR2622:AR2624" si="5984">AR2623</f>
        <v>0</v>
      </c>
      <c r="AS2622" s="27">
        <f t="shared" si="5914"/>
        <v>95108.699999999997</v>
      </c>
      <c r="AT2622" s="27">
        <f t="shared" si="5915"/>
        <v>98934.300000000003</v>
      </c>
      <c r="AU2622" s="27">
        <f t="shared" si="5916"/>
        <v>98934.300000000003</v>
      </c>
      <c r="AV2622" s="27">
        <f t="shared" ref="AV2622:AV2624" si="5985">AV2623</f>
        <v>0</v>
      </c>
      <c r="AW2622" s="28"/>
      <c r="AX2622" s="28"/>
      <c r="AY2622" s="24"/>
      <c r="AZ2622" s="24"/>
      <c r="BA2622" s="24"/>
      <c r="BB2622" s="24"/>
      <c r="BC2622" s="24"/>
      <c r="BD2622" s="24"/>
      <c r="BE2622" s="24"/>
    </row>
    <row r="2623" ht="31.5">
      <c r="A2623" s="29" t="s">
        <v>1070</v>
      </c>
      <c r="B2623" s="29" t="s">
        <v>87</v>
      </c>
      <c r="C2623" s="29" t="s">
        <v>61</v>
      </c>
      <c r="D2623" s="29" t="s">
        <v>413</v>
      </c>
      <c r="E2623" s="36"/>
      <c r="F2623" s="30" t="s">
        <v>414</v>
      </c>
      <c r="G2623" s="31">
        <f t="shared" si="5956"/>
        <v>96382.800000000003</v>
      </c>
      <c r="H2623" s="31">
        <f t="shared" si="5957"/>
        <v>98934.300000000003</v>
      </c>
      <c r="I2623" s="31">
        <f t="shared" si="5958"/>
        <v>98934.300000000003</v>
      </c>
      <c r="J2623" s="31">
        <f t="shared" si="5959"/>
        <v>0</v>
      </c>
      <c r="K2623" s="31">
        <f t="shared" si="5960"/>
        <v>0</v>
      </c>
      <c r="L2623" s="31">
        <f t="shared" si="5961"/>
        <v>0</v>
      </c>
      <c r="M2623" s="31">
        <f t="shared" si="5953"/>
        <v>96382.800000000003</v>
      </c>
      <c r="N2623" s="31">
        <f t="shared" si="5954"/>
        <v>98934.300000000003</v>
      </c>
      <c r="O2623" s="31">
        <f t="shared" si="5955"/>
        <v>98934.300000000003</v>
      </c>
      <c r="P2623" s="31">
        <f t="shared" si="5962"/>
        <v>0</v>
      </c>
      <c r="Q2623" s="31">
        <f t="shared" si="5963"/>
        <v>0</v>
      </c>
      <c r="R2623" s="31">
        <f t="shared" si="5964"/>
        <v>0</v>
      </c>
      <c r="S2623" s="31">
        <f t="shared" si="5965"/>
        <v>0</v>
      </c>
      <c r="T2623" s="31">
        <f t="shared" si="5966"/>
        <v>0</v>
      </c>
      <c r="U2623" s="31">
        <f t="shared" si="5967"/>
        <v>0</v>
      </c>
      <c r="V2623" s="31">
        <f t="shared" si="5968"/>
        <v>0</v>
      </c>
      <c r="W2623" s="31">
        <f t="shared" si="5969"/>
        <v>0</v>
      </c>
      <c r="X2623" s="31">
        <f t="shared" si="5970"/>
        <v>0</v>
      </c>
      <c r="Y2623" s="31">
        <f t="shared" si="5971"/>
        <v>0</v>
      </c>
      <c r="Z2623" s="31">
        <f t="shared" si="5972"/>
        <v>0</v>
      </c>
      <c r="AA2623" s="31">
        <f t="shared" si="5973"/>
        <v>0</v>
      </c>
      <c r="AB2623" s="31">
        <f t="shared" si="5974"/>
        <v>0</v>
      </c>
      <c r="AC2623" s="31">
        <f t="shared" si="5917"/>
        <v>96382.800000000003</v>
      </c>
      <c r="AD2623" s="31">
        <f t="shared" si="5918"/>
        <v>98934.300000000003</v>
      </c>
      <c r="AE2623" s="31">
        <f t="shared" si="5919"/>
        <v>98934.300000000003</v>
      </c>
      <c r="AF2623" s="31">
        <f t="shared" si="5975"/>
        <v>0</v>
      </c>
      <c r="AG2623" s="31">
        <f t="shared" si="5920"/>
        <v>96382.800000000003</v>
      </c>
      <c r="AH2623" s="31">
        <f t="shared" si="5921"/>
        <v>98934.300000000003</v>
      </c>
      <c r="AI2623" s="31">
        <f t="shared" si="5922"/>
        <v>98934.300000000003</v>
      </c>
      <c r="AJ2623" s="31">
        <f t="shared" si="5976"/>
        <v>0</v>
      </c>
      <c r="AK2623" s="31">
        <f t="shared" si="5977"/>
        <v>0</v>
      </c>
      <c r="AL2623" s="31">
        <f t="shared" si="5978"/>
        <v>-1274.0999999999999</v>
      </c>
      <c r="AM2623" s="31">
        <f t="shared" si="5979"/>
        <v>0</v>
      </c>
      <c r="AN2623" s="31">
        <f t="shared" si="5980"/>
        <v>0</v>
      </c>
      <c r="AO2623" s="31">
        <f t="shared" si="5981"/>
        <v>0</v>
      </c>
      <c r="AP2623" s="31">
        <f t="shared" si="5982"/>
        <v>0</v>
      </c>
      <c r="AQ2623" s="31">
        <f t="shared" si="5983"/>
        <v>0</v>
      </c>
      <c r="AR2623" s="31">
        <f t="shared" si="5984"/>
        <v>0</v>
      </c>
      <c r="AS2623" s="31">
        <f t="shared" si="5914"/>
        <v>95108.699999999997</v>
      </c>
      <c r="AT2623" s="31">
        <f t="shared" si="5915"/>
        <v>98934.300000000003</v>
      </c>
      <c r="AU2623" s="31">
        <f t="shared" si="5916"/>
        <v>98934.300000000003</v>
      </c>
      <c r="AV2623" s="31">
        <f t="shared" si="5985"/>
        <v>0</v>
      </c>
      <c r="AW2623" s="32"/>
      <c r="AX2623" s="32"/>
      <c r="AY2623" s="1"/>
      <c r="AZ2623" s="1"/>
      <c r="BA2623" s="1"/>
      <c r="BB2623" s="1"/>
      <c r="BC2623" s="1"/>
      <c r="BD2623" s="1"/>
      <c r="BE2623" s="1"/>
    </row>
    <row r="2624" hidden="1">
      <c r="A2624" s="29" t="s">
        <v>1070</v>
      </c>
      <c r="B2624" s="29" t="s">
        <v>87</v>
      </c>
      <c r="C2624" s="29" t="s">
        <v>61</v>
      </c>
      <c r="D2624" s="29" t="s">
        <v>419</v>
      </c>
      <c r="E2624" s="36"/>
      <c r="F2624" s="30" t="s">
        <v>34</v>
      </c>
      <c r="G2624" s="31">
        <f t="shared" si="5956"/>
        <v>96382.800000000003</v>
      </c>
      <c r="H2624" s="31">
        <f t="shared" si="5957"/>
        <v>98934.300000000003</v>
      </c>
      <c r="I2624" s="31">
        <f t="shared" si="5958"/>
        <v>98934.300000000003</v>
      </c>
      <c r="J2624" s="31">
        <f t="shared" si="5959"/>
        <v>0</v>
      </c>
      <c r="K2624" s="31">
        <f t="shared" si="5960"/>
        <v>0</v>
      </c>
      <c r="L2624" s="31">
        <f t="shared" si="5961"/>
        <v>0</v>
      </c>
      <c r="M2624" s="31">
        <f t="shared" si="5953"/>
        <v>96382.800000000003</v>
      </c>
      <c r="N2624" s="31">
        <f t="shared" si="5954"/>
        <v>98934.300000000003</v>
      </c>
      <c r="O2624" s="31">
        <f t="shared" si="5955"/>
        <v>98934.300000000003</v>
      </c>
      <c r="P2624" s="31">
        <f t="shared" si="5962"/>
        <v>0</v>
      </c>
      <c r="Q2624" s="31">
        <f t="shared" si="5963"/>
        <v>0</v>
      </c>
      <c r="R2624" s="31">
        <f t="shared" si="5964"/>
        <v>0</v>
      </c>
      <c r="S2624" s="31">
        <f t="shared" si="5965"/>
        <v>0</v>
      </c>
      <c r="T2624" s="31">
        <f t="shared" si="5966"/>
        <v>0</v>
      </c>
      <c r="U2624" s="31">
        <f t="shared" si="5967"/>
        <v>0</v>
      </c>
      <c r="V2624" s="31">
        <f t="shared" si="5968"/>
        <v>0</v>
      </c>
      <c r="W2624" s="31">
        <f t="shared" si="5969"/>
        <v>0</v>
      </c>
      <c r="X2624" s="31">
        <f t="shared" si="5970"/>
        <v>0</v>
      </c>
      <c r="Y2624" s="31">
        <f t="shared" si="5971"/>
        <v>0</v>
      </c>
      <c r="Z2624" s="31">
        <f t="shared" si="5972"/>
        <v>0</v>
      </c>
      <c r="AA2624" s="31">
        <f t="shared" si="5973"/>
        <v>0</v>
      </c>
      <c r="AB2624" s="31">
        <f t="shared" si="5974"/>
        <v>0</v>
      </c>
      <c r="AC2624" s="31">
        <f t="shared" si="5917"/>
        <v>96382.800000000003</v>
      </c>
      <c r="AD2624" s="31">
        <f t="shared" si="5918"/>
        <v>98934.300000000003</v>
      </c>
      <c r="AE2624" s="31">
        <f t="shared" si="5919"/>
        <v>98934.300000000003</v>
      </c>
      <c r="AF2624" s="31">
        <f t="shared" si="5975"/>
        <v>0</v>
      </c>
      <c r="AG2624" s="31">
        <f t="shared" si="5920"/>
        <v>96382.800000000003</v>
      </c>
      <c r="AH2624" s="31">
        <f t="shared" si="5921"/>
        <v>98934.300000000003</v>
      </c>
      <c r="AI2624" s="31">
        <f t="shared" si="5922"/>
        <v>98934.300000000003</v>
      </c>
      <c r="AJ2624" s="31">
        <f t="shared" si="5976"/>
        <v>0</v>
      </c>
      <c r="AK2624" s="31">
        <f t="shared" si="5977"/>
        <v>0</v>
      </c>
      <c r="AL2624" s="31">
        <f t="shared" si="5978"/>
        <v>-1274.0999999999999</v>
      </c>
      <c r="AM2624" s="31">
        <f t="shared" si="5979"/>
        <v>0</v>
      </c>
      <c r="AN2624" s="31">
        <f t="shared" si="5980"/>
        <v>0</v>
      </c>
      <c r="AO2624" s="31">
        <f t="shared" si="5981"/>
        <v>0</v>
      </c>
      <c r="AP2624" s="31">
        <f t="shared" si="5982"/>
        <v>0</v>
      </c>
      <c r="AQ2624" s="31">
        <f t="shared" si="5983"/>
        <v>0</v>
      </c>
      <c r="AR2624" s="31">
        <f t="shared" si="5984"/>
        <v>0</v>
      </c>
      <c r="AS2624" s="31">
        <f t="shared" si="5914"/>
        <v>95108.699999999997</v>
      </c>
      <c r="AT2624" s="31">
        <f t="shared" si="5915"/>
        <v>98934.300000000003</v>
      </c>
      <c r="AU2624" s="31">
        <f t="shared" si="5916"/>
        <v>98934.300000000003</v>
      </c>
      <c r="AV2624" s="31">
        <f t="shared" si="5985"/>
        <v>0</v>
      </c>
      <c r="AW2624" s="32">
        <v>0</v>
      </c>
      <c r="AX2624" s="32"/>
      <c r="AY2624" s="1" t="s">
        <v>152</v>
      </c>
      <c r="AZ2624" s="1"/>
      <c r="BA2624" s="1"/>
      <c r="BB2624" s="1"/>
      <c r="BC2624" s="1"/>
      <c r="BD2624" s="1"/>
      <c r="BE2624" s="1"/>
    </row>
    <row r="2625" ht="47.25">
      <c r="A2625" s="29" t="s">
        <v>1070</v>
      </c>
      <c r="B2625" s="29" t="s">
        <v>87</v>
      </c>
      <c r="C2625" s="29" t="s">
        <v>61</v>
      </c>
      <c r="D2625" s="29" t="s">
        <v>1092</v>
      </c>
      <c r="E2625" s="36"/>
      <c r="F2625" s="30" t="s">
        <v>1093</v>
      </c>
      <c r="G2625" s="31">
        <f>G2629+G2626</f>
        <v>96382.800000000003</v>
      </c>
      <c r="H2625" s="31">
        <f>H2629+H2626</f>
        <v>98934.300000000003</v>
      </c>
      <c r="I2625" s="31">
        <f>I2629+I2626</f>
        <v>98934.300000000003</v>
      </c>
      <c r="J2625" s="31">
        <f>J2629+J2626</f>
        <v>0</v>
      </c>
      <c r="K2625" s="31">
        <f>K2629+K2626</f>
        <v>0</v>
      </c>
      <c r="L2625" s="31">
        <f>L2629+L2626</f>
        <v>0</v>
      </c>
      <c r="M2625" s="31">
        <f t="shared" si="5953"/>
        <v>96382.800000000003</v>
      </c>
      <c r="N2625" s="31">
        <f t="shared" si="5954"/>
        <v>98934.300000000003</v>
      </c>
      <c r="O2625" s="31">
        <f t="shared" si="5955"/>
        <v>98934.300000000003</v>
      </c>
      <c r="P2625" s="31">
        <f>P2629+P2626</f>
        <v>0</v>
      </c>
      <c r="Q2625" s="31">
        <f>Q2629+Q2626</f>
        <v>0</v>
      </c>
      <c r="R2625" s="31">
        <f>R2629+R2626</f>
        <v>0</v>
      </c>
      <c r="S2625" s="31">
        <f>S2629+S2626</f>
        <v>0</v>
      </c>
      <c r="T2625" s="31">
        <f>T2629+T2626</f>
        <v>0</v>
      </c>
      <c r="U2625" s="31">
        <f>U2629+U2626</f>
        <v>0</v>
      </c>
      <c r="V2625" s="31">
        <f>V2629+V2626</f>
        <v>0</v>
      </c>
      <c r="W2625" s="31">
        <f>W2629+W2626</f>
        <v>0</v>
      </c>
      <c r="X2625" s="31">
        <f>X2629+X2626</f>
        <v>0</v>
      </c>
      <c r="Y2625" s="31">
        <f>Y2629+Y2626</f>
        <v>0</v>
      </c>
      <c r="Z2625" s="31">
        <f>Z2629+Z2626</f>
        <v>0</v>
      </c>
      <c r="AA2625" s="31">
        <f>AA2629+AA2626</f>
        <v>0</v>
      </c>
      <c r="AB2625" s="31">
        <f>AB2629+AB2626</f>
        <v>0</v>
      </c>
      <c r="AC2625" s="31">
        <f t="shared" si="5917"/>
        <v>96382.800000000003</v>
      </c>
      <c r="AD2625" s="31">
        <f t="shared" si="5918"/>
        <v>98934.300000000003</v>
      </c>
      <c r="AE2625" s="31">
        <f t="shared" si="5919"/>
        <v>98934.300000000003</v>
      </c>
      <c r="AF2625" s="31">
        <f>AF2629+AF2626</f>
        <v>0</v>
      </c>
      <c r="AG2625" s="31">
        <f t="shared" si="5920"/>
        <v>96382.800000000003</v>
      </c>
      <c r="AH2625" s="31">
        <f t="shared" si="5921"/>
        <v>98934.300000000003</v>
      </c>
      <c r="AI2625" s="31">
        <f t="shared" si="5922"/>
        <v>98934.300000000003</v>
      </c>
      <c r="AJ2625" s="31">
        <f>AJ2629+AJ2626</f>
        <v>0</v>
      </c>
      <c r="AK2625" s="31">
        <f>AK2629+AK2626</f>
        <v>0</v>
      </c>
      <c r="AL2625" s="31">
        <f>AL2629+AL2626</f>
        <v>-1274.0999999999999</v>
      </c>
      <c r="AM2625" s="31">
        <f>AM2629+AM2626</f>
        <v>0</v>
      </c>
      <c r="AN2625" s="31">
        <f>AN2629+AN2626</f>
        <v>0</v>
      </c>
      <c r="AO2625" s="31">
        <f>AO2629+AO2626</f>
        <v>0</v>
      </c>
      <c r="AP2625" s="31">
        <f>AP2629+AP2626</f>
        <v>0</v>
      </c>
      <c r="AQ2625" s="31">
        <f>AQ2629+AQ2626</f>
        <v>0</v>
      </c>
      <c r="AR2625" s="31">
        <f>AR2629+AR2626</f>
        <v>0</v>
      </c>
      <c r="AS2625" s="31">
        <f t="shared" si="5914"/>
        <v>95108.699999999997</v>
      </c>
      <c r="AT2625" s="31">
        <f t="shared" si="5915"/>
        <v>98934.300000000003</v>
      </c>
      <c r="AU2625" s="31">
        <f t="shared" si="5916"/>
        <v>98934.300000000003</v>
      </c>
      <c r="AV2625" s="31">
        <f>AV2629+AV2626</f>
        <v>0</v>
      </c>
      <c r="AW2625" s="32"/>
      <c r="AX2625" s="32"/>
      <c r="AY2625" s="1"/>
      <c r="AZ2625" s="1"/>
      <c r="BA2625" s="1"/>
      <c r="BB2625" s="1"/>
      <c r="BC2625" s="1"/>
      <c r="BD2625" s="1"/>
      <c r="BE2625" s="1"/>
    </row>
    <row r="2626">
      <c r="A2626" s="29" t="s">
        <v>1070</v>
      </c>
      <c r="B2626" s="29" t="s">
        <v>87</v>
      </c>
      <c r="C2626" s="29" t="s">
        <v>61</v>
      </c>
      <c r="D2626" s="29" t="s">
        <v>1094</v>
      </c>
      <c r="E2626" s="36"/>
      <c r="F2626" s="30" t="s">
        <v>50</v>
      </c>
      <c r="G2626" s="31">
        <f>G2627+G2628</f>
        <v>25170</v>
      </c>
      <c r="H2626" s="31">
        <f>H2627+H2628</f>
        <v>25840.100000000002</v>
      </c>
      <c r="I2626" s="31">
        <f>I2627+I2628</f>
        <v>25840.100000000002</v>
      </c>
      <c r="J2626" s="31">
        <f>J2627+J2628</f>
        <v>0</v>
      </c>
      <c r="K2626" s="31">
        <f>K2627+K2628</f>
        <v>0</v>
      </c>
      <c r="L2626" s="31">
        <f>L2627+L2628</f>
        <v>0</v>
      </c>
      <c r="M2626" s="31">
        <f t="shared" si="5953"/>
        <v>25170</v>
      </c>
      <c r="N2626" s="31">
        <f t="shared" si="5954"/>
        <v>25840.100000000002</v>
      </c>
      <c r="O2626" s="31">
        <f t="shared" si="5955"/>
        <v>25840.100000000002</v>
      </c>
      <c r="P2626" s="31">
        <f>P2627+P2628</f>
        <v>0</v>
      </c>
      <c r="Q2626" s="31">
        <f>Q2627+Q2628</f>
        <v>0</v>
      </c>
      <c r="R2626" s="31">
        <f>R2627+R2628</f>
        <v>0</v>
      </c>
      <c r="S2626" s="31">
        <f>S2627+S2628</f>
        <v>0</v>
      </c>
      <c r="T2626" s="31">
        <f>T2627+T2628</f>
        <v>0</v>
      </c>
      <c r="U2626" s="31">
        <f>U2627+U2628</f>
        <v>0</v>
      </c>
      <c r="V2626" s="31">
        <f>V2627+V2628</f>
        <v>0</v>
      </c>
      <c r="W2626" s="31">
        <f>W2627+W2628</f>
        <v>0</v>
      </c>
      <c r="X2626" s="31">
        <f>X2627+X2628</f>
        <v>0</v>
      </c>
      <c r="Y2626" s="31">
        <f>Y2627+Y2628</f>
        <v>0</v>
      </c>
      <c r="Z2626" s="31">
        <f>Z2627+Z2628</f>
        <v>0</v>
      </c>
      <c r="AA2626" s="31">
        <f>AA2627+AA2628</f>
        <v>0</v>
      </c>
      <c r="AB2626" s="31">
        <f>AB2627+AB2628</f>
        <v>0</v>
      </c>
      <c r="AC2626" s="31">
        <f t="shared" si="5917"/>
        <v>25170</v>
      </c>
      <c r="AD2626" s="31">
        <f t="shared" si="5918"/>
        <v>25840.100000000002</v>
      </c>
      <c r="AE2626" s="31">
        <f t="shared" si="5919"/>
        <v>25840.100000000002</v>
      </c>
      <c r="AF2626" s="31">
        <f>AF2627+AF2628</f>
        <v>0</v>
      </c>
      <c r="AG2626" s="31">
        <f t="shared" si="5920"/>
        <v>25170</v>
      </c>
      <c r="AH2626" s="31">
        <f t="shared" si="5921"/>
        <v>25840.100000000002</v>
      </c>
      <c r="AI2626" s="31">
        <f t="shared" si="5922"/>
        <v>25840.100000000002</v>
      </c>
      <c r="AJ2626" s="31">
        <f>AJ2627+AJ2628</f>
        <v>0</v>
      </c>
      <c r="AK2626" s="31">
        <f>AK2627+AK2628</f>
        <v>0</v>
      </c>
      <c r="AL2626" s="31">
        <f>AL2627+AL2628</f>
        <v>-333.39999999999998</v>
      </c>
      <c r="AM2626" s="31">
        <f>AM2627+AM2628</f>
        <v>0</v>
      </c>
      <c r="AN2626" s="31">
        <f>AN2627+AN2628</f>
        <v>0</v>
      </c>
      <c r="AO2626" s="31">
        <f>AO2627+AO2628</f>
        <v>0</v>
      </c>
      <c r="AP2626" s="31">
        <f>AP2627+AP2628</f>
        <v>0</v>
      </c>
      <c r="AQ2626" s="31">
        <f>AQ2627+AQ2628</f>
        <v>0</v>
      </c>
      <c r="AR2626" s="31">
        <f>AR2627+AR2628</f>
        <v>0</v>
      </c>
      <c r="AS2626" s="31">
        <f t="shared" si="5914"/>
        <v>24836.599999999999</v>
      </c>
      <c r="AT2626" s="31">
        <f t="shared" si="5915"/>
        <v>25840.100000000002</v>
      </c>
      <c r="AU2626" s="31">
        <f t="shared" si="5916"/>
        <v>25840.100000000002</v>
      </c>
      <c r="AV2626" s="31">
        <f>AV2627+AV2628</f>
        <v>0</v>
      </c>
      <c r="AW2626" s="32"/>
      <c r="AX2626" s="32"/>
      <c r="AY2626" s="1"/>
      <c r="AZ2626" s="1"/>
      <c r="BA2626" s="1"/>
      <c r="BB2626" s="1"/>
      <c r="BC2626" s="1"/>
      <c r="BD2626" s="1"/>
      <c r="BE2626" s="1"/>
    </row>
    <row r="2627" ht="78.75">
      <c r="A2627" s="29" t="s">
        <v>1070</v>
      </c>
      <c r="B2627" s="29" t="s">
        <v>87</v>
      </c>
      <c r="C2627" s="29" t="s">
        <v>61</v>
      </c>
      <c r="D2627" s="29" t="s">
        <v>1094</v>
      </c>
      <c r="E2627" s="29" t="s">
        <v>51</v>
      </c>
      <c r="F2627" s="30" t="s">
        <v>52</v>
      </c>
      <c r="G2627" s="31">
        <v>23975</v>
      </c>
      <c r="H2627" s="31">
        <v>24645.100000000002</v>
      </c>
      <c r="I2627" s="31">
        <v>24645.100000000002</v>
      </c>
      <c r="J2627" s="31"/>
      <c r="K2627" s="31"/>
      <c r="L2627" s="31"/>
      <c r="M2627" s="31">
        <f t="shared" si="5953"/>
        <v>23975</v>
      </c>
      <c r="N2627" s="31">
        <f t="shared" si="5954"/>
        <v>24645.100000000002</v>
      </c>
      <c r="O2627" s="31">
        <f t="shared" si="5955"/>
        <v>24645.100000000002</v>
      </c>
      <c r="P2627" s="31"/>
      <c r="Q2627" s="31"/>
      <c r="R2627" s="31"/>
      <c r="S2627" s="31"/>
      <c r="T2627" s="31"/>
      <c r="U2627" s="31"/>
      <c r="V2627" s="31"/>
      <c r="W2627" s="31"/>
      <c r="X2627" s="31"/>
      <c r="Y2627" s="31"/>
      <c r="Z2627" s="31"/>
      <c r="AA2627" s="31"/>
      <c r="AB2627" s="31"/>
      <c r="AC2627" s="31">
        <f t="shared" si="5917"/>
        <v>23975</v>
      </c>
      <c r="AD2627" s="31">
        <f t="shared" si="5918"/>
        <v>24645.100000000002</v>
      </c>
      <c r="AE2627" s="31">
        <f t="shared" si="5919"/>
        <v>24645.100000000002</v>
      </c>
      <c r="AF2627" s="31"/>
      <c r="AG2627" s="31">
        <f t="shared" si="5920"/>
        <v>23975</v>
      </c>
      <c r="AH2627" s="31">
        <f t="shared" si="5921"/>
        <v>24645.100000000002</v>
      </c>
      <c r="AI2627" s="31">
        <f t="shared" si="5922"/>
        <v>24645.100000000002</v>
      </c>
      <c r="AJ2627" s="31"/>
      <c r="AK2627" s="31"/>
      <c r="AL2627" s="31">
        <v>-333.39999999999998</v>
      </c>
      <c r="AM2627" s="31"/>
      <c r="AN2627" s="31"/>
      <c r="AO2627" s="31"/>
      <c r="AP2627" s="31"/>
      <c r="AQ2627" s="31"/>
      <c r="AR2627" s="31"/>
      <c r="AS2627" s="31">
        <f t="shared" si="5914"/>
        <v>23641.599999999999</v>
      </c>
      <c r="AT2627" s="31">
        <f t="shared" si="5915"/>
        <v>24645.100000000002</v>
      </c>
      <c r="AU2627" s="31">
        <f t="shared" si="5916"/>
        <v>24645.100000000002</v>
      </c>
      <c r="AV2627" s="31"/>
      <c r="AW2627" s="32"/>
      <c r="AX2627" s="32"/>
      <c r="AY2627" s="1"/>
      <c r="AZ2627" s="1"/>
      <c r="BA2627" s="1"/>
      <c r="BB2627" s="1"/>
      <c r="BC2627" s="1"/>
      <c r="BD2627" s="1"/>
      <c r="BE2627" s="1"/>
    </row>
    <row r="2628" ht="31.5">
      <c r="A2628" s="29" t="s">
        <v>1070</v>
      </c>
      <c r="B2628" s="29" t="s">
        <v>87</v>
      </c>
      <c r="C2628" s="29" t="s">
        <v>61</v>
      </c>
      <c r="D2628" s="29" t="s">
        <v>1094</v>
      </c>
      <c r="E2628" s="29" t="s">
        <v>39</v>
      </c>
      <c r="F2628" s="30" t="s">
        <v>40</v>
      </c>
      <c r="G2628" s="31">
        <v>1195</v>
      </c>
      <c r="H2628" s="31">
        <v>1195</v>
      </c>
      <c r="I2628" s="31">
        <v>1195</v>
      </c>
      <c r="J2628" s="31"/>
      <c r="K2628" s="31"/>
      <c r="L2628" s="31"/>
      <c r="M2628" s="31">
        <f t="shared" si="5953"/>
        <v>1195</v>
      </c>
      <c r="N2628" s="31">
        <f t="shared" si="5954"/>
        <v>1195</v>
      </c>
      <c r="O2628" s="31">
        <f t="shared" si="5955"/>
        <v>1195</v>
      </c>
      <c r="P2628" s="31"/>
      <c r="Q2628" s="31"/>
      <c r="R2628" s="31"/>
      <c r="S2628" s="31"/>
      <c r="T2628" s="31"/>
      <c r="U2628" s="31"/>
      <c r="V2628" s="31"/>
      <c r="W2628" s="31"/>
      <c r="X2628" s="31"/>
      <c r="Y2628" s="31"/>
      <c r="Z2628" s="31"/>
      <c r="AA2628" s="31"/>
      <c r="AB2628" s="31"/>
      <c r="AC2628" s="31">
        <f t="shared" si="5917"/>
        <v>1195</v>
      </c>
      <c r="AD2628" s="31">
        <f t="shared" si="5918"/>
        <v>1195</v>
      </c>
      <c r="AE2628" s="31">
        <f t="shared" si="5919"/>
        <v>1195</v>
      </c>
      <c r="AF2628" s="31"/>
      <c r="AG2628" s="31">
        <f t="shared" si="5920"/>
        <v>1195</v>
      </c>
      <c r="AH2628" s="31">
        <f t="shared" si="5921"/>
        <v>1195</v>
      </c>
      <c r="AI2628" s="31">
        <f t="shared" si="5922"/>
        <v>1195</v>
      </c>
      <c r="AJ2628" s="31"/>
      <c r="AK2628" s="31"/>
      <c r="AL2628" s="31"/>
      <c r="AM2628" s="31"/>
      <c r="AN2628" s="31"/>
      <c r="AO2628" s="31"/>
      <c r="AP2628" s="31"/>
      <c r="AQ2628" s="31"/>
      <c r="AR2628" s="31"/>
      <c r="AS2628" s="31">
        <f t="shared" si="5914"/>
        <v>1195</v>
      </c>
      <c r="AT2628" s="31">
        <f t="shared" si="5915"/>
        <v>1195</v>
      </c>
      <c r="AU2628" s="31">
        <f t="shared" si="5916"/>
        <v>1195</v>
      </c>
      <c r="AV2628" s="31"/>
      <c r="AW2628" s="32"/>
      <c r="AX2628" s="32"/>
      <c r="AY2628" s="1"/>
      <c r="AZ2628" s="1"/>
      <c r="BA2628" s="1"/>
      <c r="BB2628" s="1"/>
      <c r="BC2628" s="1"/>
      <c r="BD2628" s="1"/>
      <c r="BE2628" s="1"/>
    </row>
    <row r="2629" ht="47.25">
      <c r="A2629" s="29" t="s">
        <v>1070</v>
      </c>
      <c r="B2629" s="29" t="s">
        <v>87</v>
      </c>
      <c r="C2629" s="29" t="s">
        <v>61</v>
      </c>
      <c r="D2629" s="29" t="s">
        <v>1095</v>
      </c>
      <c r="E2629" s="36"/>
      <c r="F2629" s="30" t="s">
        <v>54</v>
      </c>
      <c r="G2629" s="31">
        <f>G2630+G2631</f>
        <v>71212.800000000003</v>
      </c>
      <c r="H2629" s="31">
        <f>H2630+H2631</f>
        <v>73094.199999999997</v>
      </c>
      <c r="I2629" s="31">
        <f>I2630+I2631</f>
        <v>73094.199999999997</v>
      </c>
      <c r="J2629" s="31">
        <f>J2630+J2631</f>
        <v>0</v>
      </c>
      <c r="K2629" s="31">
        <f>K2630+K2631</f>
        <v>0</v>
      </c>
      <c r="L2629" s="31">
        <f>L2630+L2631</f>
        <v>0</v>
      </c>
      <c r="M2629" s="31">
        <f t="shared" si="5953"/>
        <v>71212.800000000003</v>
      </c>
      <c r="N2629" s="31">
        <f t="shared" si="5954"/>
        <v>73094.199999999997</v>
      </c>
      <c r="O2629" s="31">
        <f t="shared" si="5955"/>
        <v>73094.199999999997</v>
      </c>
      <c r="P2629" s="31">
        <f>P2630+P2631</f>
        <v>0</v>
      </c>
      <c r="Q2629" s="31">
        <f>Q2630+Q2631</f>
        <v>0</v>
      </c>
      <c r="R2629" s="31">
        <f>R2630+R2631</f>
        <v>0</v>
      </c>
      <c r="S2629" s="31">
        <f>S2630+S2631</f>
        <v>0</v>
      </c>
      <c r="T2629" s="31">
        <f>T2630+T2631</f>
        <v>0</v>
      </c>
      <c r="U2629" s="31">
        <f>U2630+U2631</f>
        <v>0</v>
      </c>
      <c r="V2629" s="31">
        <f>V2630+V2631</f>
        <v>0</v>
      </c>
      <c r="W2629" s="31">
        <f>W2630+W2631</f>
        <v>0</v>
      </c>
      <c r="X2629" s="31">
        <f>X2630+X2631</f>
        <v>0</v>
      </c>
      <c r="Y2629" s="31">
        <f>Y2630+Y2631</f>
        <v>0</v>
      </c>
      <c r="Z2629" s="31">
        <f>Z2630+Z2631</f>
        <v>0</v>
      </c>
      <c r="AA2629" s="31">
        <f>AA2630+AA2631</f>
        <v>0</v>
      </c>
      <c r="AB2629" s="31">
        <f>AB2630+AB2631</f>
        <v>0</v>
      </c>
      <c r="AC2629" s="31">
        <f t="shared" si="5917"/>
        <v>71212.800000000003</v>
      </c>
      <c r="AD2629" s="31">
        <f t="shared" si="5918"/>
        <v>73094.199999999997</v>
      </c>
      <c r="AE2629" s="31">
        <f t="shared" si="5919"/>
        <v>73094.199999999997</v>
      </c>
      <c r="AF2629" s="31">
        <f>AF2630+AF2631</f>
        <v>0</v>
      </c>
      <c r="AG2629" s="31">
        <f t="shared" si="5920"/>
        <v>71212.800000000003</v>
      </c>
      <c r="AH2629" s="31">
        <f t="shared" si="5921"/>
        <v>73094.199999999997</v>
      </c>
      <c r="AI2629" s="31">
        <f t="shared" si="5922"/>
        <v>73094.199999999997</v>
      </c>
      <c r="AJ2629" s="31">
        <f>AJ2630+AJ2631</f>
        <v>0</v>
      </c>
      <c r="AK2629" s="31">
        <f>AK2630+AK2631</f>
        <v>0</v>
      </c>
      <c r="AL2629" s="31">
        <f>AL2630+AL2631</f>
        <v>-940.70000000000005</v>
      </c>
      <c r="AM2629" s="31">
        <f>AM2630+AM2631</f>
        <v>0</v>
      </c>
      <c r="AN2629" s="31">
        <f>AN2630+AN2631</f>
        <v>0</v>
      </c>
      <c r="AO2629" s="31">
        <f>AO2630+AO2631</f>
        <v>0</v>
      </c>
      <c r="AP2629" s="31">
        <f>AP2630+AP2631</f>
        <v>0</v>
      </c>
      <c r="AQ2629" s="31">
        <f>AQ2630+AQ2631</f>
        <v>0</v>
      </c>
      <c r="AR2629" s="31">
        <f>AR2630+AR2631</f>
        <v>0</v>
      </c>
      <c r="AS2629" s="31">
        <f t="shared" si="5914"/>
        <v>70272.100000000006</v>
      </c>
      <c r="AT2629" s="31">
        <f t="shared" si="5915"/>
        <v>73094.199999999997</v>
      </c>
      <c r="AU2629" s="31">
        <f t="shared" si="5916"/>
        <v>73094.199999999997</v>
      </c>
      <c r="AV2629" s="31">
        <f>AV2630+AV2631</f>
        <v>0</v>
      </c>
      <c r="AW2629" s="32"/>
      <c r="AX2629" s="32"/>
      <c r="AY2629" s="1"/>
      <c r="AZ2629" s="1"/>
      <c r="BA2629" s="1"/>
      <c r="BB2629" s="1"/>
      <c r="BC2629" s="1"/>
      <c r="BD2629" s="1"/>
      <c r="BE2629" s="1"/>
    </row>
    <row r="2630" ht="78.75">
      <c r="A2630" s="29" t="s">
        <v>1070</v>
      </c>
      <c r="B2630" s="29" t="s">
        <v>87</v>
      </c>
      <c r="C2630" s="29" t="s">
        <v>61</v>
      </c>
      <c r="D2630" s="29" t="s">
        <v>1095</v>
      </c>
      <c r="E2630" s="29" t="s">
        <v>51</v>
      </c>
      <c r="F2630" s="30" t="s">
        <v>52</v>
      </c>
      <c r="G2630" s="31">
        <v>66827.600000000006</v>
      </c>
      <c r="H2630" s="31">
        <v>68709</v>
      </c>
      <c r="I2630" s="31">
        <v>68709</v>
      </c>
      <c r="J2630" s="31"/>
      <c r="K2630" s="31"/>
      <c r="L2630" s="31"/>
      <c r="M2630" s="31">
        <f t="shared" si="5953"/>
        <v>66827.600000000006</v>
      </c>
      <c r="N2630" s="31">
        <f t="shared" si="5954"/>
        <v>68709</v>
      </c>
      <c r="O2630" s="31">
        <f t="shared" si="5955"/>
        <v>68709</v>
      </c>
      <c r="P2630" s="31"/>
      <c r="Q2630" s="31"/>
      <c r="R2630" s="31"/>
      <c r="S2630" s="31"/>
      <c r="T2630" s="31"/>
      <c r="U2630" s="31"/>
      <c r="V2630" s="31"/>
      <c r="W2630" s="31"/>
      <c r="X2630" s="31"/>
      <c r="Y2630" s="31"/>
      <c r="Z2630" s="31"/>
      <c r="AA2630" s="31"/>
      <c r="AB2630" s="31"/>
      <c r="AC2630" s="31">
        <f t="shared" si="5917"/>
        <v>66827.600000000006</v>
      </c>
      <c r="AD2630" s="31">
        <f t="shared" si="5918"/>
        <v>68709</v>
      </c>
      <c r="AE2630" s="31">
        <f t="shared" si="5919"/>
        <v>68709</v>
      </c>
      <c r="AF2630" s="31"/>
      <c r="AG2630" s="31">
        <f t="shared" si="5920"/>
        <v>66827.600000000006</v>
      </c>
      <c r="AH2630" s="31">
        <f t="shared" si="5921"/>
        <v>68709</v>
      </c>
      <c r="AI2630" s="31">
        <f t="shared" si="5922"/>
        <v>68709</v>
      </c>
      <c r="AJ2630" s="31"/>
      <c r="AK2630" s="31"/>
      <c r="AL2630" s="31">
        <v>-940.70000000000005</v>
      </c>
      <c r="AM2630" s="31"/>
      <c r="AN2630" s="31"/>
      <c r="AO2630" s="31"/>
      <c r="AP2630" s="31"/>
      <c r="AQ2630" s="31"/>
      <c r="AR2630" s="31"/>
      <c r="AS2630" s="31">
        <f t="shared" si="5914"/>
        <v>65886.900000000009</v>
      </c>
      <c r="AT2630" s="31">
        <f t="shared" si="5915"/>
        <v>68709</v>
      </c>
      <c r="AU2630" s="31">
        <f t="shared" si="5916"/>
        <v>68709</v>
      </c>
      <c r="AV2630" s="31"/>
      <c r="AW2630" s="32"/>
      <c r="AX2630" s="32"/>
      <c r="AY2630" s="1"/>
      <c r="AZ2630" s="1"/>
      <c r="BA2630" s="1"/>
      <c r="BB2630" s="1"/>
      <c r="BC2630" s="1"/>
      <c r="BD2630" s="1"/>
      <c r="BE2630" s="1"/>
    </row>
    <row r="2631" ht="31.5">
      <c r="A2631" s="29" t="s">
        <v>1070</v>
      </c>
      <c r="B2631" s="29" t="s">
        <v>87</v>
      </c>
      <c r="C2631" s="29" t="s">
        <v>61</v>
      </c>
      <c r="D2631" s="29" t="s">
        <v>1095</v>
      </c>
      <c r="E2631" s="29" t="s">
        <v>39</v>
      </c>
      <c r="F2631" s="30" t="s">
        <v>40</v>
      </c>
      <c r="G2631" s="31">
        <v>4385.1999999999998</v>
      </c>
      <c r="H2631" s="31">
        <v>4385.1999999999998</v>
      </c>
      <c r="I2631" s="31">
        <v>4385.1999999999998</v>
      </c>
      <c r="J2631" s="31"/>
      <c r="K2631" s="31"/>
      <c r="L2631" s="31"/>
      <c r="M2631" s="31">
        <f t="shared" si="5953"/>
        <v>4385.1999999999998</v>
      </c>
      <c r="N2631" s="31">
        <f t="shared" si="5954"/>
        <v>4385.1999999999998</v>
      </c>
      <c r="O2631" s="31">
        <f t="shared" si="5955"/>
        <v>4385.1999999999998</v>
      </c>
      <c r="P2631" s="31"/>
      <c r="Q2631" s="31"/>
      <c r="R2631" s="31"/>
      <c r="S2631" s="31"/>
      <c r="T2631" s="31"/>
      <c r="U2631" s="31"/>
      <c r="V2631" s="31"/>
      <c r="W2631" s="31"/>
      <c r="X2631" s="31"/>
      <c r="Y2631" s="31"/>
      <c r="Z2631" s="31"/>
      <c r="AA2631" s="31"/>
      <c r="AB2631" s="31"/>
      <c r="AC2631" s="31">
        <f t="shared" si="5917"/>
        <v>4385.1999999999998</v>
      </c>
      <c r="AD2631" s="31">
        <f t="shared" si="5918"/>
        <v>4385.1999999999998</v>
      </c>
      <c r="AE2631" s="31">
        <f t="shared" si="5919"/>
        <v>4385.1999999999998</v>
      </c>
      <c r="AF2631" s="31"/>
      <c r="AG2631" s="31">
        <f t="shared" si="5920"/>
        <v>4385.1999999999998</v>
      </c>
      <c r="AH2631" s="31">
        <f t="shared" si="5921"/>
        <v>4385.1999999999998</v>
      </c>
      <c r="AI2631" s="31">
        <f t="shared" si="5922"/>
        <v>4385.1999999999998</v>
      </c>
      <c r="AJ2631" s="31"/>
      <c r="AK2631" s="31"/>
      <c r="AL2631" s="31"/>
      <c r="AM2631" s="31"/>
      <c r="AN2631" s="31"/>
      <c r="AO2631" s="31"/>
      <c r="AP2631" s="31"/>
      <c r="AQ2631" s="31"/>
      <c r="AR2631" s="31"/>
      <c r="AS2631" s="31">
        <f t="shared" si="5914"/>
        <v>4385.1999999999998</v>
      </c>
      <c r="AT2631" s="31">
        <f t="shared" si="5915"/>
        <v>4385.1999999999998</v>
      </c>
      <c r="AU2631" s="31">
        <f t="shared" si="5916"/>
        <v>4385.1999999999998</v>
      </c>
      <c r="AV2631" s="31"/>
      <c r="AW2631" s="32"/>
      <c r="AX2631" s="32"/>
      <c r="AY2631" s="1"/>
      <c r="AZ2631" s="1"/>
      <c r="BA2631" s="1"/>
      <c r="BB2631" s="1"/>
      <c r="BC2631" s="1"/>
      <c r="BD2631" s="1"/>
      <c r="BE2631" s="1"/>
    </row>
    <row r="2632" s="19" customFormat="1">
      <c r="A2632" s="20" t="s">
        <v>1096</v>
      </c>
      <c r="B2632" s="20"/>
      <c r="C2632" s="20"/>
      <c r="D2632" s="20"/>
      <c r="E2632" s="34"/>
      <c r="F2632" s="21" t="s">
        <v>1097</v>
      </c>
      <c r="G2632" s="22">
        <f t="shared" ref="G2632:G2634" si="5986">G2633</f>
        <v>95310.199999999997</v>
      </c>
      <c r="H2632" s="22">
        <f t="shared" ref="H2632:H2634" si="5987">H2633</f>
        <v>97692</v>
      </c>
      <c r="I2632" s="22">
        <f t="shared" ref="I2632:I2634" si="5988">I2633</f>
        <v>97692</v>
      </c>
      <c r="J2632" s="22">
        <f t="shared" ref="J2632:J2634" si="5989">J2633</f>
        <v>0</v>
      </c>
      <c r="K2632" s="22">
        <f t="shared" ref="K2632:K2634" si="5990">K2633</f>
        <v>0</v>
      </c>
      <c r="L2632" s="22">
        <f t="shared" ref="L2632:L2634" si="5991">L2633</f>
        <v>0</v>
      </c>
      <c r="M2632" s="22">
        <f t="shared" si="5953"/>
        <v>95310.199999999997</v>
      </c>
      <c r="N2632" s="22">
        <f t="shared" si="5954"/>
        <v>97692</v>
      </c>
      <c r="O2632" s="22">
        <f t="shared" si="5955"/>
        <v>97692</v>
      </c>
      <c r="P2632" s="22">
        <f t="shared" ref="P2632:P2634" si="5992">P2633</f>
        <v>0</v>
      </c>
      <c r="Q2632" s="22">
        <f t="shared" ref="Q2632:Q2634" si="5993">Q2633</f>
        <v>0</v>
      </c>
      <c r="R2632" s="22">
        <f t="shared" ref="R2632:R2634" si="5994">R2633</f>
        <v>0</v>
      </c>
      <c r="S2632" s="22">
        <f t="shared" ref="S2632:S2634" si="5995">S2633</f>
        <v>0</v>
      </c>
      <c r="T2632" s="22">
        <f t="shared" ref="T2632:T2634" si="5996">T2633</f>
        <v>0</v>
      </c>
      <c r="U2632" s="22">
        <f t="shared" ref="U2632:U2634" si="5997">U2633</f>
        <v>0</v>
      </c>
      <c r="V2632" s="22">
        <f t="shared" ref="V2632:V2634" si="5998">V2633</f>
        <v>0</v>
      </c>
      <c r="W2632" s="22">
        <f t="shared" ref="W2632:W2634" si="5999">W2633</f>
        <v>0</v>
      </c>
      <c r="X2632" s="22">
        <f t="shared" ref="X2632:X2634" si="6000">X2633</f>
        <v>0</v>
      </c>
      <c r="Y2632" s="22">
        <f t="shared" ref="Y2632:Y2634" si="6001">Y2633</f>
        <v>0</v>
      </c>
      <c r="Z2632" s="22">
        <f t="shared" ref="Z2632:Z2634" si="6002">Z2633</f>
        <v>0</v>
      </c>
      <c r="AA2632" s="22">
        <f t="shared" ref="AA2632:AA2634" si="6003">AA2633</f>
        <v>0</v>
      </c>
      <c r="AB2632" s="22">
        <f t="shared" ref="AB2632:AB2634" si="6004">AB2633</f>
        <v>0</v>
      </c>
      <c r="AC2632" s="22">
        <f t="shared" si="5917"/>
        <v>95310.199999999997</v>
      </c>
      <c r="AD2632" s="22">
        <f t="shared" si="5918"/>
        <v>97692</v>
      </c>
      <c r="AE2632" s="22">
        <f t="shared" si="5919"/>
        <v>97692</v>
      </c>
      <c r="AF2632" s="22">
        <f t="shared" ref="AF2632:AF2634" si="6005">AF2633</f>
        <v>2500</v>
      </c>
      <c r="AG2632" s="22">
        <f t="shared" si="5920"/>
        <v>97810.199999999997</v>
      </c>
      <c r="AH2632" s="22">
        <f t="shared" si="5921"/>
        <v>97692</v>
      </c>
      <c r="AI2632" s="22">
        <f t="shared" si="5922"/>
        <v>97692</v>
      </c>
      <c r="AJ2632" s="22">
        <f t="shared" ref="AJ2632:AJ2634" si="6006">AJ2633</f>
        <v>0</v>
      </c>
      <c r="AK2632" s="22">
        <f t="shared" ref="AK2632:AK2634" si="6007">AK2633</f>
        <v>0</v>
      </c>
      <c r="AL2632" s="22">
        <f t="shared" ref="AL2632:AL2634" si="6008">AL2633</f>
        <v>-1190.8</v>
      </c>
      <c r="AM2632" s="22">
        <f t="shared" ref="AM2632:AM2634" si="6009">AM2633</f>
        <v>0</v>
      </c>
      <c r="AN2632" s="22">
        <f t="shared" ref="AN2632:AN2634" si="6010">AN2633</f>
        <v>0</v>
      </c>
      <c r="AO2632" s="22">
        <f t="shared" ref="AO2632:AO2634" si="6011">AO2633</f>
        <v>0</v>
      </c>
      <c r="AP2632" s="22">
        <f t="shared" ref="AP2632:AP2634" si="6012">AP2633</f>
        <v>0</v>
      </c>
      <c r="AQ2632" s="22">
        <f t="shared" ref="AQ2632:AQ2634" si="6013">AQ2633</f>
        <v>0</v>
      </c>
      <c r="AR2632" s="22">
        <f t="shared" ref="AR2632:AR2634" si="6014">AR2633</f>
        <v>0</v>
      </c>
      <c r="AS2632" s="22">
        <f t="shared" si="5914"/>
        <v>96619.399999999994</v>
      </c>
      <c r="AT2632" s="22">
        <f t="shared" si="5915"/>
        <v>97692</v>
      </c>
      <c r="AU2632" s="22">
        <f t="shared" si="5916"/>
        <v>97692</v>
      </c>
      <c r="AV2632" s="22">
        <f t="shared" ref="AV2632:AV2634" si="6015">AV2633</f>
        <v>0</v>
      </c>
      <c r="AW2632" s="23"/>
      <c r="AX2632" s="23"/>
      <c r="AY2632" s="19"/>
      <c r="AZ2632" s="19"/>
      <c r="BA2632" s="19"/>
      <c r="BB2632" s="19"/>
      <c r="BC2632" s="19"/>
      <c r="BD2632" s="19"/>
      <c r="BE2632" s="19"/>
    </row>
    <row r="2633" s="19" customFormat="1">
      <c r="A2633" s="20" t="s">
        <v>1096</v>
      </c>
      <c r="B2633" s="20" t="s">
        <v>27</v>
      </c>
      <c r="C2633" s="20"/>
      <c r="D2633" s="20"/>
      <c r="E2633" s="34"/>
      <c r="F2633" s="21" t="s">
        <v>28</v>
      </c>
      <c r="G2633" s="22">
        <f t="shared" si="5986"/>
        <v>95310.199999999997</v>
      </c>
      <c r="H2633" s="22">
        <f t="shared" si="5987"/>
        <v>97692</v>
      </c>
      <c r="I2633" s="22">
        <f t="shared" si="5988"/>
        <v>97692</v>
      </c>
      <c r="J2633" s="22">
        <f t="shared" si="5989"/>
        <v>0</v>
      </c>
      <c r="K2633" s="22">
        <f t="shared" si="5990"/>
        <v>0</v>
      </c>
      <c r="L2633" s="22">
        <f t="shared" si="5991"/>
        <v>0</v>
      </c>
      <c r="M2633" s="22">
        <f t="shared" si="5953"/>
        <v>95310.199999999997</v>
      </c>
      <c r="N2633" s="22">
        <f t="shared" si="5954"/>
        <v>97692</v>
      </c>
      <c r="O2633" s="22">
        <f t="shared" si="5955"/>
        <v>97692</v>
      </c>
      <c r="P2633" s="22">
        <f t="shared" si="5992"/>
        <v>0</v>
      </c>
      <c r="Q2633" s="22">
        <f t="shared" si="5993"/>
        <v>0</v>
      </c>
      <c r="R2633" s="22">
        <f t="shared" si="5994"/>
        <v>0</v>
      </c>
      <c r="S2633" s="22">
        <f t="shared" si="5995"/>
        <v>0</v>
      </c>
      <c r="T2633" s="22">
        <f t="shared" si="5996"/>
        <v>0</v>
      </c>
      <c r="U2633" s="22">
        <f t="shared" si="5997"/>
        <v>0</v>
      </c>
      <c r="V2633" s="22">
        <f t="shared" si="5998"/>
        <v>0</v>
      </c>
      <c r="W2633" s="22">
        <f t="shared" si="5999"/>
        <v>0</v>
      </c>
      <c r="X2633" s="22">
        <f t="shared" si="6000"/>
        <v>0</v>
      </c>
      <c r="Y2633" s="22">
        <f t="shared" si="6001"/>
        <v>0</v>
      </c>
      <c r="Z2633" s="22">
        <f t="shared" si="6002"/>
        <v>0</v>
      </c>
      <c r="AA2633" s="22">
        <f t="shared" si="6003"/>
        <v>0</v>
      </c>
      <c r="AB2633" s="22">
        <f t="shared" si="6004"/>
        <v>0</v>
      </c>
      <c r="AC2633" s="22">
        <f t="shared" si="5917"/>
        <v>95310.199999999997</v>
      </c>
      <c r="AD2633" s="22">
        <f t="shared" si="5918"/>
        <v>97692</v>
      </c>
      <c r="AE2633" s="22">
        <f t="shared" si="5919"/>
        <v>97692</v>
      </c>
      <c r="AF2633" s="22">
        <f t="shared" si="6005"/>
        <v>2500</v>
      </c>
      <c r="AG2633" s="22">
        <f t="shared" si="5920"/>
        <v>97810.199999999997</v>
      </c>
      <c r="AH2633" s="22">
        <f t="shared" si="5921"/>
        <v>97692</v>
      </c>
      <c r="AI2633" s="22">
        <f t="shared" si="5922"/>
        <v>97692</v>
      </c>
      <c r="AJ2633" s="22">
        <f t="shared" si="6006"/>
        <v>0</v>
      </c>
      <c r="AK2633" s="22">
        <f t="shared" si="6007"/>
        <v>0</v>
      </c>
      <c r="AL2633" s="22">
        <f t="shared" si="6008"/>
        <v>-1190.8</v>
      </c>
      <c r="AM2633" s="22">
        <f t="shared" si="6009"/>
        <v>0</v>
      </c>
      <c r="AN2633" s="22">
        <f t="shared" si="6010"/>
        <v>0</v>
      </c>
      <c r="AO2633" s="22">
        <f t="shared" si="6011"/>
        <v>0</v>
      </c>
      <c r="AP2633" s="22">
        <f t="shared" si="6012"/>
        <v>0</v>
      </c>
      <c r="AQ2633" s="22">
        <f t="shared" si="6013"/>
        <v>0</v>
      </c>
      <c r="AR2633" s="22">
        <f t="shared" si="6014"/>
        <v>0</v>
      </c>
      <c r="AS2633" s="22">
        <f t="shared" si="5914"/>
        <v>96619.399999999994</v>
      </c>
      <c r="AT2633" s="22">
        <f t="shared" si="5915"/>
        <v>97692</v>
      </c>
      <c r="AU2633" s="22">
        <f t="shared" si="5916"/>
        <v>97692</v>
      </c>
      <c r="AV2633" s="22">
        <f t="shared" si="6015"/>
        <v>0</v>
      </c>
      <c r="AW2633" s="23"/>
      <c r="AX2633" s="23"/>
      <c r="AY2633" s="19"/>
      <c r="AZ2633" s="19"/>
      <c r="BA2633" s="19"/>
      <c r="BB2633" s="19"/>
      <c r="BC2633" s="19"/>
      <c r="BD2633" s="19"/>
      <c r="BE2633" s="19"/>
    </row>
    <row r="2634" s="24" customFormat="1" ht="47.25">
      <c r="A2634" s="25" t="s">
        <v>1096</v>
      </c>
      <c r="B2634" s="25" t="s">
        <v>27</v>
      </c>
      <c r="C2634" s="25" t="s">
        <v>80</v>
      </c>
      <c r="D2634" s="25"/>
      <c r="E2634" s="35"/>
      <c r="F2634" s="26" t="s">
        <v>81</v>
      </c>
      <c r="G2634" s="27">
        <f t="shared" si="5986"/>
        <v>95310.199999999997</v>
      </c>
      <c r="H2634" s="27">
        <f t="shared" si="5987"/>
        <v>97692</v>
      </c>
      <c r="I2634" s="27">
        <f t="shared" si="5988"/>
        <v>97692</v>
      </c>
      <c r="J2634" s="27">
        <f t="shared" si="5989"/>
        <v>0</v>
      </c>
      <c r="K2634" s="27">
        <f t="shared" si="5990"/>
        <v>0</v>
      </c>
      <c r="L2634" s="27">
        <f t="shared" si="5991"/>
        <v>0</v>
      </c>
      <c r="M2634" s="27">
        <f t="shared" si="5953"/>
        <v>95310.199999999997</v>
      </c>
      <c r="N2634" s="27">
        <f t="shared" si="5954"/>
        <v>97692</v>
      </c>
      <c r="O2634" s="27">
        <f t="shared" si="5955"/>
        <v>97692</v>
      </c>
      <c r="P2634" s="27">
        <f t="shared" si="5992"/>
        <v>0</v>
      </c>
      <c r="Q2634" s="27">
        <f t="shared" si="5993"/>
        <v>0</v>
      </c>
      <c r="R2634" s="27">
        <f t="shared" si="5994"/>
        <v>0</v>
      </c>
      <c r="S2634" s="27">
        <f t="shared" si="5995"/>
        <v>0</v>
      </c>
      <c r="T2634" s="27">
        <f t="shared" si="5996"/>
        <v>0</v>
      </c>
      <c r="U2634" s="27">
        <f t="shared" si="5997"/>
        <v>0</v>
      </c>
      <c r="V2634" s="27">
        <f t="shared" si="5998"/>
        <v>0</v>
      </c>
      <c r="W2634" s="27">
        <f t="shared" si="5999"/>
        <v>0</v>
      </c>
      <c r="X2634" s="27">
        <f t="shared" si="6000"/>
        <v>0</v>
      </c>
      <c r="Y2634" s="27">
        <f t="shared" si="6001"/>
        <v>0</v>
      </c>
      <c r="Z2634" s="27">
        <f t="shared" si="6002"/>
        <v>0</v>
      </c>
      <c r="AA2634" s="27">
        <f t="shared" si="6003"/>
        <v>0</v>
      </c>
      <c r="AB2634" s="27">
        <f t="shared" si="6004"/>
        <v>0</v>
      </c>
      <c r="AC2634" s="27">
        <f t="shared" si="5917"/>
        <v>95310.199999999997</v>
      </c>
      <c r="AD2634" s="27">
        <f t="shared" si="5918"/>
        <v>97692</v>
      </c>
      <c r="AE2634" s="27">
        <f t="shared" si="5919"/>
        <v>97692</v>
      </c>
      <c r="AF2634" s="27">
        <f t="shared" si="6005"/>
        <v>2500</v>
      </c>
      <c r="AG2634" s="27">
        <f t="shared" si="5920"/>
        <v>97810.199999999997</v>
      </c>
      <c r="AH2634" s="27">
        <f t="shared" si="5921"/>
        <v>97692</v>
      </c>
      <c r="AI2634" s="27">
        <f t="shared" si="5922"/>
        <v>97692</v>
      </c>
      <c r="AJ2634" s="27">
        <f t="shared" si="6006"/>
        <v>0</v>
      </c>
      <c r="AK2634" s="27">
        <f t="shared" si="6007"/>
        <v>0</v>
      </c>
      <c r="AL2634" s="27">
        <f t="shared" si="6008"/>
        <v>-1190.8</v>
      </c>
      <c r="AM2634" s="27">
        <f t="shared" si="6009"/>
        <v>0</v>
      </c>
      <c r="AN2634" s="27">
        <f t="shared" si="6010"/>
        <v>0</v>
      </c>
      <c r="AO2634" s="27">
        <f t="shared" si="6011"/>
        <v>0</v>
      </c>
      <c r="AP2634" s="27">
        <f t="shared" si="6012"/>
        <v>0</v>
      </c>
      <c r="AQ2634" s="27">
        <f t="shared" si="6013"/>
        <v>0</v>
      </c>
      <c r="AR2634" s="27">
        <f t="shared" si="6014"/>
        <v>0</v>
      </c>
      <c r="AS2634" s="27">
        <f t="shared" si="5914"/>
        <v>96619.399999999994</v>
      </c>
      <c r="AT2634" s="27">
        <f t="shared" si="5915"/>
        <v>97692</v>
      </c>
      <c r="AU2634" s="27">
        <f t="shared" si="5916"/>
        <v>97692</v>
      </c>
      <c r="AV2634" s="27">
        <f t="shared" si="6015"/>
        <v>0</v>
      </c>
      <c r="AW2634" s="28"/>
      <c r="AX2634" s="28"/>
      <c r="AY2634" s="24"/>
      <c r="AZ2634" s="24"/>
      <c r="BA2634" s="24"/>
      <c r="BB2634" s="24"/>
      <c r="BC2634" s="24"/>
      <c r="BD2634" s="24"/>
      <c r="BE2634" s="24"/>
    </row>
    <row r="2635" ht="47.25">
      <c r="A2635" s="29" t="s">
        <v>1096</v>
      </c>
      <c r="B2635" s="29" t="s">
        <v>27</v>
      </c>
      <c r="C2635" s="29" t="s">
        <v>80</v>
      </c>
      <c r="D2635" s="29" t="s">
        <v>1098</v>
      </c>
      <c r="E2635" s="36"/>
      <c r="F2635" s="30" t="s">
        <v>1099</v>
      </c>
      <c r="G2635" s="31">
        <f>G2636+G2639</f>
        <v>95310.199999999997</v>
      </c>
      <c r="H2635" s="31">
        <f>H2636+H2639</f>
        <v>97692</v>
      </c>
      <c r="I2635" s="31">
        <f>I2636+I2639</f>
        <v>97692</v>
      </c>
      <c r="J2635" s="31">
        <f>J2636+J2639</f>
        <v>0</v>
      </c>
      <c r="K2635" s="31">
        <f>K2636+K2639</f>
        <v>0</v>
      </c>
      <c r="L2635" s="31">
        <f>L2636+L2639</f>
        <v>0</v>
      </c>
      <c r="M2635" s="31">
        <f t="shared" si="5953"/>
        <v>95310.199999999997</v>
      </c>
      <c r="N2635" s="31">
        <f t="shared" si="5954"/>
        <v>97692</v>
      </c>
      <c r="O2635" s="31">
        <f t="shared" si="5955"/>
        <v>97692</v>
      </c>
      <c r="P2635" s="31">
        <f>P2636+P2639</f>
        <v>0</v>
      </c>
      <c r="Q2635" s="31">
        <f>Q2636+Q2639</f>
        <v>0</v>
      </c>
      <c r="R2635" s="31">
        <f>R2636+R2639</f>
        <v>0</v>
      </c>
      <c r="S2635" s="31">
        <f>S2636+S2639</f>
        <v>0</v>
      </c>
      <c r="T2635" s="31">
        <f>T2636+T2639</f>
        <v>0</v>
      </c>
      <c r="U2635" s="31">
        <f>U2636+U2639</f>
        <v>0</v>
      </c>
      <c r="V2635" s="31">
        <f>V2636+V2639</f>
        <v>0</v>
      </c>
      <c r="W2635" s="31">
        <f>W2636+W2639</f>
        <v>0</v>
      </c>
      <c r="X2635" s="31">
        <f>X2636+X2639</f>
        <v>0</v>
      </c>
      <c r="Y2635" s="31">
        <f>Y2636+Y2639</f>
        <v>0</v>
      </c>
      <c r="Z2635" s="31">
        <f>Z2636+Z2639</f>
        <v>0</v>
      </c>
      <c r="AA2635" s="31">
        <f>AA2636+AA2639</f>
        <v>0</v>
      </c>
      <c r="AB2635" s="31">
        <f>AB2636+AB2639</f>
        <v>0</v>
      </c>
      <c r="AC2635" s="31">
        <f t="shared" si="5917"/>
        <v>95310.199999999997</v>
      </c>
      <c r="AD2635" s="31">
        <f t="shared" si="5918"/>
        <v>97692</v>
      </c>
      <c r="AE2635" s="31">
        <f t="shared" si="5919"/>
        <v>97692</v>
      </c>
      <c r="AF2635" s="31">
        <f>AF2636+AF2639</f>
        <v>2500</v>
      </c>
      <c r="AG2635" s="31">
        <f t="shared" si="5920"/>
        <v>97810.199999999997</v>
      </c>
      <c r="AH2635" s="31">
        <f t="shared" si="5921"/>
        <v>97692</v>
      </c>
      <c r="AI2635" s="31">
        <f t="shared" si="5922"/>
        <v>97692</v>
      </c>
      <c r="AJ2635" s="31">
        <f>AJ2636+AJ2639</f>
        <v>0</v>
      </c>
      <c r="AK2635" s="31">
        <f>AK2636+AK2639</f>
        <v>0</v>
      </c>
      <c r="AL2635" s="31">
        <f>AL2636+AL2639</f>
        <v>-1190.8</v>
      </c>
      <c r="AM2635" s="31">
        <f>AM2636+AM2639</f>
        <v>0</v>
      </c>
      <c r="AN2635" s="31">
        <f>AN2636+AN2639</f>
        <v>0</v>
      </c>
      <c r="AO2635" s="31">
        <f>AO2636+AO2639</f>
        <v>0</v>
      </c>
      <c r="AP2635" s="31">
        <f>AP2636+AP2639</f>
        <v>0</v>
      </c>
      <c r="AQ2635" s="31">
        <f>AQ2636+AQ2639</f>
        <v>0</v>
      </c>
      <c r="AR2635" s="31">
        <f>AR2636+AR2639</f>
        <v>0</v>
      </c>
      <c r="AS2635" s="31">
        <f t="shared" si="5914"/>
        <v>96619.399999999994</v>
      </c>
      <c r="AT2635" s="31">
        <f t="shared" si="5915"/>
        <v>97692</v>
      </c>
      <c r="AU2635" s="31">
        <f t="shared" si="5916"/>
        <v>97692</v>
      </c>
      <c r="AV2635" s="31">
        <f>AV2636+AV2639</f>
        <v>0</v>
      </c>
      <c r="AW2635" s="32"/>
      <c r="AX2635" s="32"/>
      <c r="AY2635" s="1"/>
      <c r="AZ2635" s="1"/>
      <c r="BA2635" s="1"/>
      <c r="BB2635" s="1"/>
      <c r="BC2635" s="1"/>
      <c r="BD2635" s="1"/>
      <c r="BE2635" s="1"/>
    </row>
    <row r="2636" ht="31.5">
      <c r="A2636" s="29" t="s">
        <v>1096</v>
      </c>
      <c r="B2636" s="29" t="s">
        <v>27</v>
      </c>
      <c r="C2636" s="29" t="s">
        <v>80</v>
      </c>
      <c r="D2636" s="29" t="s">
        <v>1100</v>
      </c>
      <c r="E2636" s="36"/>
      <c r="F2636" s="30" t="s">
        <v>1101</v>
      </c>
      <c r="G2636" s="31">
        <f t="shared" ref="G2636:G2639" si="6016">G2637</f>
        <v>42151.800000000003</v>
      </c>
      <c r="H2636" s="31">
        <f t="shared" ref="H2636:H2639" si="6017">H2637</f>
        <v>43339.699999999997</v>
      </c>
      <c r="I2636" s="31">
        <f t="shared" ref="I2636:I2639" si="6018">I2637</f>
        <v>43339.699999999997</v>
      </c>
      <c r="J2636" s="31">
        <f t="shared" ref="J2636:J2639" si="6019">J2637</f>
        <v>0</v>
      </c>
      <c r="K2636" s="31">
        <f t="shared" ref="K2636:K2639" si="6020">K2637</f>
        <v>0</v>
      </c>
      <c r="L2636" s="31">
        <f t="shared" ref="L2636:L2639" si="6021">L2637</f>
        <v>0</v>
      </c>
      <c r="M2636" s="31">
        <f t="shared" si="5953"/>
        <v>42151.800000000003</v>
      </c>
      <c r="N2636" s="31">
        <f t="shared" si="5954"/>
        <v>43339.699999999997</v>
      </c>
      <c r="O2636" s="31">
        <f t="shared" si="5955"/>
        <v>43339.699999999997</v>
      </c>
      <c r="P2636" s="31">
        <f t="shared" ref="P2636:P2639" si="6022">P2637</f>
        <v>0</v>
      </c>
      <c r="Q2636" s="31">
        <f t="shared" ref="Q2636:Q2639" si="6023">Q2637</f>
        <v>0</v>
      </c>
      <c r="R2636" s="31">
        <f t="shared" ref="R2636:R2639" si="6024">R2637</f>
        <v>0</v>
      </c>
      <c r="S2636" s="31">
        <f t="shared" ref="S2636:S2639" si="6025">S2637</f>
        <v>0</v>
      </c>
      <c r="T2636" s="31">
        <f t="shared" ref="T2636:T2639" si="6026">T2637</f>
        <v>0</v>
      </c>
      <c r="U2636" s="31">
        <f t="shared" ref="U2636:U2639" si="6027">U2637</f>
        <v>0</v>
      </c>
      <c r="V2636" s="31">
        <f t="shared" ref="V2636:V2639" si="6028">V2637</f>
        <v>0</v>
      </c>
      <c r="W2636" s="31">
        <f t="shared" ref="W2636:W2639" si="6029">W2637</f>
        <v>0</v>
      </c>
      <c r="X2636" s="31">
        <f t="shared" ref="X2636:X2639" si="6030">X2637</f>
        <v>0</v>
      </c>
      <c r="Y2636" s="31">
        <f t="shared" ref="Y2636:Y2639" si="6031">Y2637</f>
        <v>0</v>
      </c>
      <c r="Z2636" s="31">
        <f t="shared" ref="Z2636:Z2639" si="6032">Z2637</f>
        <v>0</v>
      </c>
      <c r="AA2636" s="31">
        <f t="shared" ref="AA2636:AA2639" si="6033">AA2637</f>
        <v>0</v>
      </c>
      <c r="AB2636" s="31">
        <f t="shared" ref="AB2636:AB2639" si="6034">AB2637</f>
        <v>0</v>
      </c>
      <c r="AC2636" s="31">
        <f t="shared" si="5917"/>
        <v>42151.800000000003</v>
      </c>
      <c r="AD2636" s="31">
        <f t="shared" si="5918"/>
        <v>43339.699999999997</v>
      </c>
      <c r="AE2636" s="31">
        <f t="shared" si="5919"/>
        <v>43339.699999999997</v>
      </c>
      <c r="AF2636" s="31">
        <f t="shared" ref="AF2636:AF2639" si="6035">AF2637</f>
        <v>2500</v>
      </c>
      <c r="AG2636" s="31">
        <f t="shared" si="5920"/>
        <v>44651.800000000003</v>
      </c>
      <c r="AH2636" s="31">
        <f t="shared" si="5921"/>
        <v>43339.699999999997</v>
      </c>
      <c r="AI2636" s="31">
        <f t="shared" si="5922"/>
        <v>43339.699999999997</v>
      </c>
      <c r="AJ2636" s="31">
        <f t="shared" ref="AJ2636:AJ2639" si="6036">AJ2637</f>
        <v>0</v>
      </c>
      <c r="AK2636" s="31">
        <f t="shared" ref="AK2636:AK2639" si="6037">AK2637</f>
        <v>0</v>
      </c>
      <c r="AL2636" s="31">
        <f t="shared" ref="AL2636:AL2639" si="6038">AL2637</f>
        <v>-593.89999999999998</v>
      </c>
      <c r="AM2636" s="31">
        <f t="shared" ref="AM2636:AM2639" si="6039">AM2637</f>
        <v>0</v>
      </c>
      <c r="AN2636" s="31">
        <f t="shared" ref="AN2636:AN2639" si="6040">AN2637</f>
        <v>0</v>
      </c>
      <c r="AO2636" s="31">
        <f t="shared" ref="AO2636:AO2639" si="6041">AO2637</f>
        <v>0</v>
      </c>
      <c r="AP2636" s="31">
        <f t="shared" ref="AP2636:AP2639" si="6042">AP2637</f>
        <v>0</v>
      </c>
      <c r="AQ2636" s="31">
        <f t="shared" ref="AQ2636:AQ2639" si="6043">AQ2637</f>
        <v>0</v>
      </c>
      <c r="AR2636" s="31">
        <f t="shared" ref="AR2636:AR2639" si="6044">AR2637</f>
        <v>0</v>
      </c>
      <c r="AS2636" s="31">
        <f t="shared" si="5914"/>
        <v>44057.900000000001</v>
      </c>
      <c r="AT2636" s="31">
        <f t="shared" si="5915"/>
        <v>43339.699999999997</v>
      </c>
      <c r="AU2636" s="31">
        <f t="shared" si="5916"/>
        <v>43339.699999999997</v>
      </c>
      <c r="AV2636" s="31">
        <f t="shared" ref="AV2636:AV2639" si="6045">AV2637</f>
        <v>0</v>
      </c>
      <c r="AW2636" s="32"/>
      <c r="AX2636" s="32"/>
      <c r="AY2636" s="1"/>
      <c r="AZ2636" s="1"/>
      <c r="BA2636" s="1"/>
      <c r="BB2636" s="1"/>
      <c r="BC2636" s="1"/>
      <c r="BD2636" s="1"/>
      <c r="BE2636" s="1"/>
    </row>
    <row r="2637">
      <c r="A2637" s="29" t="s">
        <v>1096</v>
      </c>
      <c r="B2637" s="29" t="s">
        <v>27</v>
      </c>
      <c r="C2637" s="29" t="s">
        <v>80</v>
      </c>
      <c r="D2637" s="29" t="s">
        <v>1102</v>
      </c>
      <c r="E2637" s="36"/>
      <c r="F2637" s="30" t="s">
        <v>50</v>
      </c>
      <c r="G2637" s="31">
        <f t="shared" si="6016"/>
        <v>42151.800000000003</v>
      </c>
      <c r="H2637" s="31">
        <f t="shared" si="6017"/>
        <v>43339.699999999997</v>
      </c>
      <c r="I2637" s="31">
        <f t="shared" si="6018"/>
        <v>43339.699999999997</v>
      </c>
      <c r="J2637" s="31">
        <f t="shared" si="6019"/>
        <v>0</v>
      </c>
      <c r="K2637" s="31">
        <f t="shared" si="6020"/>
        <v>0</v>
      </c>
      <c r="L2637" s="31">
        <f t="shared" si="6021"/>
        <v>0</v>
      </c>
      <c r="M2637" s="31">
        <f t="shared" si="5953"/>
        <v>42151.800000000003</v>
      </c>
      <c r="N2637" s="31">
        <f t="shared" si="5954"/>
        <v>43339.699999999997</v>
      </c>
      <c r="O2637" s="31">
        <f t="shared" si="5955"/>
        <v>43339.699999999997</v>
      </c>
      <c r="P2637" s="31">
        <f t="shared" si="6022"/>
        <v>0</v>
      </c>
      <c r="Q2637" s="31">
        <f t="shared" si="6023"/>
        <v>0</v>
      </c>
      <c r="R2637" s="31">
        <f t="shared" si="6024"/>
        <v>0</v>
      </c>
      <c r="S2637" s="31">
        <f t="shared" si="6025"/>
        <v>0</v>
      </c>
      <c r="T2637" s="31">
        <f t="shared" si="6026"/>
        <v>0</v>
      </c>
      <c r="U2637" s="31">
        <f t="shared" si="6027"/>
        <v>0</v>
      </c>
      <c r="V2637" s="31">
        <f t="shared" si="6028"/>
        <v>0</v>
      </c>
      <c r="W2637" s="31">
        <f t="shared" si="6029"/>
        <v>0</v>
      </c>
      <c r="X2637" s="31">
        <f t="shared" si="6030"/>
        <v>0</v>
      </c>
      <c r="Y2637" s="31">
        <f t="shared" si="6031"/>
        <v>0</v>
      </c>
      <c r="Z2637" s="31">
        <f t="shared" si="6032"/>
        <v>0</v>
      </c>
      <c r="AA2637" s="31">
        <f t="shared" si="6033"/>
        <v>0</v>
      </c>
      <c r="AB2637" s="31">
        <f t="shared" si="6034"/>
        <v>0</v>
      </c>
      <c r="AC2637" s="31">
        <f t="shared" si="5917"/>
        <v>42151.800000000003</v>
      </c>
      <c r="AD2637" s="31">
        <f t="shared" si="5918"/>
        <v>43339.699999999997</v>
      </c>
      <c r="AE2637" s="31">
        <f t="shared" si="5919"/>
        <v>43339.699999999997</v>
      </c>
      <c r="AF2637" s="31">
        <f t="shared" si="6035"/>
        <v>2500</v>
      </c>
      <c r="AG2637" s="31">
        <f t="shared" si="5920"/>
        <v>44651.800000000003</v>
      </c>
      <c r="AH2637" s="31">
        <f t="shared" si="5921"/>
        <v>43339.699999999997</v>
      </c>
      <c r="AI2637" s="31">
        <f t="shared" si="5922"/>
        <v>43339.699999999997</v>
      </c>
      <c r="AJ2637" s="31">
        <f t="shared" si="6036"/>
        <v>0</v>
      </c>
      <c r="AK2637" s="31">
        <f t="shared" si="6037"/>
        <v>0</v>
      </c>
      <c r="AL2637" s="31">
        <f t="shared" si="6038"/>
        <v>-593.89999999999998</v>
      </c>
      <c r="AM2637" s="31">
        <f t="shared" si="6039"/>
        <v>0</v>
      </c>
      <c r="AN2637" s="31">
        <f t="shared" si="6040"/>
        <v>0</v>
      </c>
      <c r="AO2637" s="31">
        <f t="shared" si="6041"/>
        <v>0</v>
      </c>
      <c r="AP2637" s="31">
        <f t="shared" si="6042"/>
        <v>0</v>
      </c>
      <c r="AQ2637" s="31">
        <f t="shared" si="6043"/>
        <v>0</v>
      </c>
      <c r="AR2637" s="31">
        <f t="shared" si="6044"/>
        <v>0</v>
      </c>
      <c r="AS2637" s="31">
        <f t="shared" si="5914"/>
        <v>44057.900000000001</v>
      </c>
      <c r="AT2637" s="31">
        <f t="shared" si="5915"/>
        <v>43339.699999999997</v>
      </c>
      <c r="AU2637" s="31">
        <f t="shared" si="5916"/>
        <v>43339.699999999997</v>
      </c>
      <c r="AV2637" s="31">
        <f t="shared" si="6045"/>
        <v>0</v>
      </c>
      <c r="AW2637" s="32"/>
      <c r="AX2637" s="32"/>
      <c r="AY2637" s="1"/>
      <c r="AZ2637" s="1"/>
      <c r="BA2637" s="1"/>
      <c r="BB2637" s="1"/>
      <c r="BC2637" s="1"/>
      <c r="BD2637" s="1"/>
      <c r="BE2637" s="1"/>
    </row>
    <row r="2638" ht="78.75">
      <c r="A2638" s="29" t="s">
        <v>1096</v>
      </c>
      <c r="B2638" s="29" t="s">
        <v>27</v>
      </c>
      <c r="C2638" s="29" t="s">
        <v>80</v>
      </c>
      <c r="D2638" s="29" t="s">
        <v>1102</v>
      </c>
      <c r="E2638" s="29" t="s">
        <v>51</v>
      </c>
      <c r="F2638" s="30" t="s">
        <v>52</v>
      </c>
      <c r="G2638" s="31">
        <v>42151.800000000003</v>
      </c>
      <c r="H2638" s="31">
        <v>43339.699999999997</v>
      </c>
      <c r="I2638" s="31">
        <v>43339.699999999997</v>
      </c>
      <c r="J2638" s="31"/>
      <c r="K2638" s="31"/>
      <c r="L2638" s="31"/>
      <c r="M2638" s="31">
        <f t="shared" si="5953"/>
        <v>42151.800000000003</v>
      </c>
      <c r="N2638" s="31">
        <f t="shared" si="5954"/>
        <v>43339.699999999997</v>
      </c>
      <c r="O2638" s="31">
        <f t="shared" si="5955"/>
        <v>43339.699999999997</v>
      </c>
      <c r="P2638" s="31"/>
      <c r="Q2638" s="31"/>
      <c r="R2638" s="31"/>
      <c r="S2638" s="31"/>
      <c r="T2638" s="31"/>
      <c r="U2638" s="31"/>
      <c r="V2638" s="31"/>
      <c r="W2638" s="31"/>
      <c r="X2638" s="31"/>
      <c r="Y2638" s="31"/>
      <c r="Z2638" s="31"/>
      <c r="AA2638" s="31"/>
      <c r="AB2638" s="31"/>
      <c r="AC2638" s="31">
        <f t="shared" si="5917"/>
        <v>42151.800000000003</v>
      </c>
      <c r="AD2638" s="31">
        <f t="shared" si="5918"/>
        <v>43339.699999999997</v>
      </c>
      <c r="AE2638" s="31">
        <f t="shared" si="5919"/>
        <v>43339.699999999997</v>
      </c>
      <c r="AF2638" s="31">
        <v>2500</v>
      </c>
      <c r="AG2638" s="31">
        <f t="shared" si="5920"/>
        <v>44651.800000000003</v>
      </c>
      <c r="AH2638" s="31">
        <f t="shared" si="5921"/>
        <v>43339.699999999997</v>
      </c>
      <c r="AI2638" s="31">
        <f t="shared" si="5922"/>
        <v>43339.699999999997</v>
      </c>
      <c r="AJ2638" s="31"/>
      <c r="AK2638" s="31"/>
      <c r="AL2638" s="31">
        <v>-593.89999999999998</v>
      </c>
      <c r="AM2638" s="31"/>
      <c r="AN2638" s="31"/>
      <c r="AO2638" s="31"/>
      <c r="AP2638" s="31"/>
      <c r="AQ2638" s="31"/>
      <c r="AR2638" s="31"/>
      <c r="AS2638" s="31">
        <f t="shared" si="5914"/>
        <v>44057.900000000001</v>
      </c>
      <c r="AT2638" s="31">
        <f t="shared" si="5915"/>
        <v>43339.699999999997</v>
      </c>
      <c r="AU2638" s="31">
        <f t="shared" si="5916"/>
        <v>43339.699999999997</v>
      </c>
      <c r="AV2638" s="31"/>
      <c r="AW2638" s="32"/>
      <c r="AX2638" s="32"/>
      <c r="AY2638" s="1"/>
      <c r="AZ2638" s="1"/>
      <c r="BA2638" s="1"/>
      <c r="BB2638" s="1"/>
      <c r="BC2638" s="1"/>
      <c r="BD2638" s="1"/>
      <c r="BE2638" s="1"/>
    </row>
    <row r="2639">
      <c r="A2639" s="29" t="s">
        <v>1096</v>
      </c>
      <c r="B2639" s="29" t="s">
        <v>27</v>
      </c>
      <c r="C2639" s="29" t="s">
        <v>80</v>
      </c>
      <c r="D2639" s="29" t="s">
        <v>1103</v>
      </c>
      <c r="E2639" s="36"/>
      <c r="F2639" s="30" t="s">
        <v>139</v>
      </c>
      <c r="G2639" s="31">
        <f t="shared" si="6016"/>
        <v>53158.399999999994</v>
      </c>
      <c r="H2639" s="31">
        <f t="shared" si="6017"/>
        <v>54352.300000000003</v>
      </c>
      <c r="I2639" s="31">
        <f t="shared" si="6018"/>
        <v>54352.300000000003</v>
      </c>
      <c r="J2639" s="31">
        <f t="shared" si="6019"/>
        <v>0</v>
      </c>
      <c r="K2639" s="31">
        <f t="shared" si="6020"/>
        <v>0</v>
      </c>
      <c r="L2639" s="31">
        <f t="shared" si="6021"/>
        <v>0</v>
      </c>
      <c r="M2639" s="31">
        <f t="shared" si="5953"/>
        <v>53158.399999999994</v>
      </c>
      <c r="N2639" s="31">
        <f t="shared" si="5954"/>
        <v>54352.300000000003</v>
      </c>
      <c r="O2639" s="31">
        <f t="shared" si="5955"/>
        <v>54352.300000000003</v>
      </c>
      <c r="P2639" s="31">
        <f t="shared" si="6022"/>
        <v>0</v>
      </c>
      <c r="Q2639" s="31">
        <f t="shared" si="6023"/>
        <v>0</v>
      </c>
      <c r="R2639" s="31">
        <f t="shared" si="6024"/>
        <v>0</v>
      </c>
      <c r="S2639" s="31">
        <f t="shared" si="6025"/>
        <v>0</v>
      </c>
      <c r="T2639" s="31">
        <f t="shared" si="6026"/>
        <v>0</v>
      </c>
      <c r="U2639" s="31">
        <f t="shared" si="6027"/>
        <v>0</v>
      </c>
      <c r="V2639" s="31">
        <f t="shared" si="6028"/>
        <v>0</v>
      </c>
      <c r="W2639" s="31">
        <f t="shared" si="6029"/>
        <v>0</v>
      </c>
      <c r="X2639" s="31">
        <f t="shared" si="6030"/>
        <v>0</v>
      </c>
      <c r="Y2639" s="31">
        <f t="shared" si="6031"/>
        <v>0</v>
      </c>
      <c r="Z2639" s="31">
        <f t="shared" si="6032"/>
        <v>0</v>
      </c>
      <c r="AA2639" s="31">
        <f t="shared" si="6033"/>
        <v>0</v>
      </c>
      <c r="AB2639" s="31">
        <f t="shared" si="6034"/>
        <v>0</v>
      </c>
      <c r="AC2639" s="31">
        <f t="shared" si="5917"/>
        <v>53158.399999999994</v>
      </c>
      <c r="AD2639" s="31">
        <f t="shared" si="5918"/>
        <v>54352.300000000003</v>
      </c>
      <c r="AE2639" s="31">
        <f t="shared" si="5919"/>
        <v>54352.300000000003</v>
      </c>
      <c r="AF2639" s="31">
        <f t="shared" si="6035"/>
        <v>0</v>
      </c>
      <c r="AG2639" s="31">
        <f t="shared" si="5920"/>
        <v>53158.399999999994</v>
      </c>
      <c r="AH2639" s="31">
        <f t="shared" si="5921"/>
        <v>54352.300000000003</v>
      </c>
      <c r="AI2639" s="31">
        <f t="shared" si="5922"/>
        <v>54352.300000000003</v>
      </c>
      <c r="AJ2639" s="31">
        <f t="shared" si="6036"/>
        <v>0</v>
      </c>
      <c r="AK2639" s="31">
        <f t="shared" si="6037"/>
        <v>0</v>
      </c>
      <c r="AL2639" s="31">
        <f t="shared" si="6038"/>
        <v>-596.89999999999998</v>
      </c>
      <c r="AM2639" s="31">
        <f t="shared" si="6039"/>
        <v>0</v>
      </c>
      <c r="AN2639" s="31">
        <f t="shared" si="6040"/>
        <v>0</v>
      </c>
      <c r="AO2639" s="31">
        <f t="shared" si="6041"/>
        <v>0</v>
      </c>
      <c r="AP2639" s="31">
        <f t="shared" si="6042"/>
        <v>0</v>
      </c>
      <c r="AQ2639" s="31">
        <f t="shared" si="6043"/>
        <v>0</v>
      </c>
      <c r="AR2639" s="31">
        <f t="shared" si="6044"/>
        <v>0</v>
      </c>
      <c r="AS2639" s="31">
        <f t="shared" si="5914"/>
        <v>52561.499999999993</v>
      </c>
      <c r="AT2639" s="31">
        <f t="shared" si="5915"/>
        <v>54352.300000000003</v>
      </c>
      <c r="AU2639" s="31">
        <f t="shared" si="5916"/>
        <v>54352.300000000003</v>
      </c>
      <c r="AV2639" s="31">
        <f t="shared" si="6045"/>
        <v>0</v>
      </c>
      <c r="AW2639" s="32"/>
      <c r="AX2639" s="32"/>
      <c r="AY2639" s="1"/>
      <c r="AZ2639" s="1"/>
      <c r="BA2639" s="1"/>
      <c r="BB2639" s="1"/>
      <c r="BC2639" s="1"/>
      <c r="BD2639" s="1"/>
      <c r="BE2639" s="1"/>
    </row>
    <row r="2640">
      <c r="A2640" s="29" t="s">
        <v>1096</v>
      </c>
      <c r="B2640" s="29" t="s">
        <v>27</v>
      </c>
      <c r="C2640" s="29" t="s">
        <v>80</v>
      </c>
      <c r="D2640" s="29" t="s">
        <v>1104</v>
      </c>
      <c r="E2640" s="36"/>
      <c r="F2640" s="30" t="s">
        <v>50</v>
      </c>
      <c r="G2640" s="31">
        <f>G2641+G2642+G2643</f>
        <v>53158.399999999994</v>
      </c>
      <c r="H2640" s="31">
        <f>H2641+H2642+H2643</f>
        <v>54352.300000000003</v>
      </c>
      <c r="I2640" s="31">
        <f>I2641+I2642+I2643</f>
        <v>54352.300000000003</v>
      </c>
      <c r="J2640" s="31">
        <f>J2641+J2642+J2643</f>
        <v>0</v>
      </c>
      <c r="K2640" s="31">
        <f>K2641+K2642+K2643</f>
        <v>0</v>
      </c>
      <c r="L2640" s="31">
        <f>L2641+L2642+L2643</f>
        <v>0</v>
      </c>
      <c r="M2640" s="31">
        <f t="shared" si="5953"/>
        <v>53158.399999999994</v>
      </c>
      <c r="N2640" s="31">
        <f t="shared" si="5954"/>
        <v>54352.300000000003</v>
      </c>
      <c r="O2640" s="31">
        <f t="shared" si="5955"/>
        <v>54352.300000000003</v>
      </c>
      <c r="P2640" s="31">
        <f>P2641+P2642+P2643</f>
        <v>0</v>
      </c>
      <c r="Q2640" s="31">
        <f>Q2641+Q2642+Q2643</f>
        <v>0</v>
      </c>
      <c r="R2640" s="31">
        <f>R2641+R2642+R2643</f>
        <v>0</v>
      </c>
      <c r="S2640" s="31">
        <f>S2641+S2642+S2643</f>
        <v>0</v>
      </c>
      <c r="T2640" s="31">
        <f>T2641+T2642+T2643</f>
        <v>0</v>
      </c>
      <c r="U2640" s="31">
        <f>U2641+U2642+U2643</f>
        <v>0</v>
      </c>
      <c r="V2640" s="31">
        <f>V2641+V2642+V2643</f>
        <v>0</v>
      </c>
      <c r="W2640" s="31">
        <f>W2641+W2642+W2643</f>
        <v>0</v>
      </c>
      <c r="X2640" s="31">
        <f>X2641+X2642+X2643</f>
        <v>0</v>
      </c>
      <c r="Y2640" s="31">
        <f>Y2641+Y2642+Y2643</f>
        <v>0</v>
      </c>
      <c r="Z2640" s="31">
        <f>Z2641+Z2642+Z2643</f>
        <v>0</v>
      </c>
      <c r="AA2640" s="31">
        <f>AA2641+AA2642+AA2643</f>
        <v>0</v>
      </c>
      <c r="AB2640" s="31">
        <f>AB2641+AB2642+AB2643</f>
        <v>0</v>
      </c>
      <c r="AC2640" s="31">
        <f t="shared" si="5917"/>
        <v>53158.399999999994</v>
      </c>
      <c r="AD2640" s="31">
        <f t="shared" si="5918"/>
        <v>54352.300000000003</v>
      </c>
      <c r="AE2640" s="31">
        <f t="shared" si="5919"/>
        <v>54352.300000000003</v>
      </c>
      <c r="AF2640" s="31">
        <f>AF2641+AF2642+AF2643</f>
        <v>0</v>
      </c>
      <c r="AG2640" s="31">
        <f t="shared" si="5920"/>
        <v>53158.399999999994</v>
      </c>
      <c r="AH2640" s="31">
        <f t="shared" si="5921"/>
        <v>54352.300000000003</v>
      </c>
      <c r="AI2640" s="31">
        <f t="shared" si="5922"/>
        <v>54352.300000000003</v>
      </c>
      <c r="AJ2640" s="31">
        <f>AJ2641+AJ2642+AJ2643</f>
        <v>0</v>
      </c>
      <c r="AK2640" s="31">
        <f>AK2641+AK2642+AK2643</f>
        <v>0</v>
      </c>
      <c r="AL2640" s="31">
        <f>AL2641+AL2642+AL2643</f>
        <v>-596.89999999999998</v>
      </c>
      <c r="AM2640" s="31">
        <f>AM2641+AM2642+AM2643</f>
        <v>0</v>
      </c>
      <c r="AN2640" s="31">
        <f>AN2641+AN2642+AN2643</f>
        <v>0</v>
      </c>
      <c r="AO2640" s="31">
        <f>AO2641+AO2642+AO2643</f>
        <v>0</v>
      </c>
      <c r="AP2640" s="31">
        <f>AP2641+AP2642+AP2643</f>
        <v>0</v>
      </c>
      <c r="AQ2640" s="31">
        <f>AQ2641+AQ2642+AQ2643</f>
        <v>0</v>
      </c>
      <c r="AR2640" s="31">
        <f>AR2641+AR2642+AR2643</f>
        <v>0</v>
      </c>
      <c r="AS2640" s="31">
        <f t="shared" si="5914"/>
        <v>52561.499999999993</v>
      </c>
      <c r="AT2640" s="31">
        <f t="shared" si="5915"/>
        <v>54352.300000000003</v>
      </c>
      <c r="AU2640" s="31">
        <f t="shared" si="5916"/>
        <v>54352.300000000003</v>
      </c>
      <c r="AV2640" s="31">
        <f>AV2641+AV2642+AV2643</f>
        <v>0</v>
      </c>
      <c r="AW2640" s="32"/>
      <c r="AX2640" s="32"/>
      <c r="AY2640" s="1"/>
      <c r="AZ2640" s="1"/>
      <c r="BA2640" s="1"/>
      <c r="BB2640" s="1"/>
      <c r="BC2640" s="1"/>
      <c r="BD2640" s="1"/>
      <c r="BE2640" s="1"/>
    </row>
    <row r="2641" ht="78.75">
      <c r="A2641" s="29" t="s">
        <v>1096</v>
      </c>
      <c r="B2641" s="29" t="s">
        <v>27</v>
      </c>
      <c r="C2641" s="29" t="s">
        <v>80</v>
      </c>
      <c r="D2641" s="29" t="s">
        <v>1104</v>
      </c>
      <c r="E2641" s="29" t="s">
        <v>51</v>
      </c>
      <c r="F2641" s="30" t="s">
        <v>52</v>
      </c>
      <c r="G2641" s="31">
        <v>42957.699999999997</v>
      </c>
      <c r="H2641" s="31">
        <v>44151.600000000006</v>
      </c>
      <c r="I2641" s="31">
        <v>44151.600000000006</v>
      </c>
      <c r="J2641" s="31"/>
      <c r="K2641" s="31"/>
      <c r="L2641" s="31"/>
      <c r="M2641" s="31">
        <f t="shared" si="5953"/>
        <v>42957.699999999997</v>
      </c>
      <c r="N2641" s="31">
        <f t="shared" si="5954"/>
        <v>44151.600000000006</v>
      </c>
      <c r="O2641" s="31">
        <f t="shared" si="5955"/>
        <v>44151.600000000006</v>
      </c>
      <c r="P2641" s="31"/>
      <c r="Q2641" s="31"/>
      <c r="R2641" s="31"/>
      <c r="S2641" s="31"/>
      <c r="T2641" s="31"/>
      <c r="U2641" s="31"/>
      <c r="V2641" s="31"/>
      <c r="W2641" s="31"/>
      <c r="X2641" s="31"/>
      <c r="Y2641" s="31"/>
      <c r="Z2641" s="31"/>
      <c r="AA2641" s="31"/>
      <c r="AB2641" s="31"/>
      <c r="AC2641" s="31">
        <f t="shared" si="5917"/>
        <v>42957.699999999997</v>
      </c>
      <c r="AD2641" s="31">
        <f t="shared" si="5918"/>
        <v>44151.600000000006</v>
      </c>
      <c r="AE2641" s="31">
        <f t="shared" si="5919"/>
        <v>44151.600000000006</v>
      </c>
      <c r="AF2641" s="31"/>
      <c r="AG2641" s="31">
        <f t="shared" si="5920"/>
        <v>42957.699999999997</v>
      </c>
      <c r="AH2641" s="31">
        <f t="shared" si="5921"/>
        <v>44151.600000000006</v>
      </c>
      <c r="AI2641" s="31">
        <f t="shared" si="5922"/>
        <v>44151.600000000006</v>
      </c>
      <c r="AJ2641" s="31"/>
      <c r="AK2641" s="31"/>
      <c r="AL2641" s="31">
        <v>-596.89999999999998</v>
      </c>
      <c r="AM2641" s="31"/>
      <c r="AN2641" s="31"/>
      <c r="AO2641" s="31"/>
      <c r="AP2641" s="31"/>
      <c r="AQ2641" s="31"/>
      <c r="AR2641" s="31"/>
      <c r="AS2641" s="31">
        <f t="shared" si="5914"/>
        <v>42360.799999999996</v>
      </c>
      <c r="AT2641" s="31">
        <f t="shared" si="5915"/>
        <v>44151.600000000006</v>
      </c>
      <c r="AU2641" s="31">
        <f t="shared" si="5916"/>
        <v>44151.600000000006</v>
      </c>
      <c r="AV2641" s="31"/>
      <c r="AW2641" s="32"/>
      <c r="AX2641" s="32"/>
      <c r="AY2641" s="1"/>
      <c r="AZ2641" s="1"/>
      <c r="BA2641" s="1"/>
      <c r="BB2641" s="1"/>
      <c r="BC2641" s="1"/>
      <c r="BD2641" s="1"/>
      <c r="BE2641" s="1"/>
    </row>
    <row r="2642" ht="31.5">
      <c r="A2642" s="29" t="s">
        <v>1096</v>
      </c>
      <c r="B2642" s="29" t="s">
        <v>27</v>
      </c>
      <c r="C2642" s="29" t="s">
        <v>80</v>
      </c>
      <c r="D2642" s="29" t="s">
        <v>1104</v>
      </c>
      <c r="E2642" s="29" t="s">
        <v>39</v>
      </c>
      <c r="F2642" s="30" t="s">
        <v>40</v>
      </c>
      <c r="G2642" s="31">
        <v>10106.700000000001</v>
      </c>
      <c r="H2642" s="31">
        <v>10106.700000000001</v>
      </c>
      <c r="I2642" s="31">
        <v>10106.700000000001</v>
      </c>
      <c r="J2642" s="31"/>
      <c r="K2642" s="31"/>
      <c r="L2642" s="31"/>
      <c r="M2642" s="31">
        <f t="shared" si="5953"/>
        <v>10106.700000000001</v>
      </c>
      <c r="N2642" s="31">
        <f t="shared" si="5954"/>
        <v>10106.700000000001</v>
      </c>
      <c r="O2642" s="31">
        <f t="shared" si="5955"/>
        <v>10106.700000000001</v>
      </c>
      <c r="P2642" s="31"/>
      <c r="Q2642" s="31"/>
      <c r="R2642" s="31"/>
      <c r="S2642" s="31"/>
      <c r="T2642" s="31"/>
      <c r="U2642" s="31"/>
      <c r="V2642" s="31"/>
      <c r="W2642" s="31"/>
      <c r="X2642" s="31"/>
      <c r="Y2642" s="31"/>
      <c r="Z2642" s="31"/>
      <c r="AA2642" s="31"/>
      <c r="AB2642" s="31"/>
      <c r="AC2642" s="31">
        <f t="shared" si="5917"/>
        <v>10106.700000000001</v>
      </c>
      <c r="AD2642" s="31">
        <f t="shared" si="5918"/>
        <v>10106.700000000001</v>
      </c>
      <c r="AE2642" s="31">
        <f t="shared" si="5919"/>
        <v>10106.700000000001</v>
      </c>
      <c r="AF2642" s="31"/>
      <c r="AG2642" s="31">
        <f t="shared" si="5920"/>
        <v>10106.700000000001</v>
      </c>
      <c r="AH2642" s="31">
        <f t="shared" si="5921"/>
        <v>10106.700000000001</v>
      </c>
      <c r="AI2642" s="31">
        <f t="shared" si="5922"/>
        <v>10106.700000000001</v>
      </c>
      <c r="AJ2642" s="31"/>
      <c r="AK2642" s="31"/>
      <c r="AL2642" s="31"/>
      <c r="AM2642" s="31"/>
      <c r="AN2642" s="31"/>
      <c r="AO2642" s="31"/>
      <c r="AP2642" s="31"/>
      <c r="AQ2642" s="31"/>
      <c r="AR2642" s="31"/>
      <c r="AS2642" s="31">
        <f t="shared" si="5914"/>
        <v>10106.700000000001</v>
      </c>
      <c r="AT2642" s="31">
        <f t="shared" si="5915"/>
        <v>10106.700000000001</v>
      </c>
      <c r="AU2642" s="31">
        <f t="shared" si="5916"/>
        <v>10106.700000000001</v>
      </c>
      <c r="AV2642" s="31"/>
      <c r="AW2642" s="32"/>
      <c r="AX2642" s="32"/>
      <c r="AY2642" s="1"/>
      <c r="AZ2642" s="1"/>
      <c r="BA2642" s="1"/>
      <c r="BB2642" s="1"/>
      <c r="BC2642" s="1"/>
      <c r="BD2642" s="1"/>
      <c r="BE2642" s="1"/>
    </row>
    <row r="2643">
      <c r="A2643" s="29" t="s">
        <v>1096</v>
      </c>
      <c r="B2643" s="29" t="s">
        <v>27</v>
      </c>
      <c r="C2643" s="29" t="s">
        <v>80</v>
      </c>
      <c r="D2643" s="29" t="s">
        <v>1104</v>
      </c>
      <c r="E2643" s="29" t="s">
        <v>41</v>
      </c>
      <c r="F2643" s="30" t="s">
        <v>42</v>
      </c>
      <c r="G2643" s="31">
        <v>94</v>
      </c>
      <c r="H2643" s="31">
        <v>94</v>
      </c>
      <c r="I2643" s="31">
        <v>94</v>
      </c>
      <c r="J2643" s="31"/>
      <c r="K2643" s="31"/>
      <c r="L2643" s="31"/>
      <c r="M2643" s="31">
        <f t="shared" si="5953"/>
        <v>94</v>
      </c>
      <c r="N2643" s="31">
        <f t="shared" si="5954"/>
        <v>94</v>
      </c>
      <c r="O2643" s="31">
        <f t="shared" si="5955"/>
        <v>94</v>
      </c>
      <c r="P2643" s="31"/>
      <c r="Q2643" s="31"/>
      <c r="R2643" s="31"/>
      <c r="S2643" s="31"/>
      <c r="T2643" s="31"/>
      <c r="U2643" s="31"/>
      <c r="V2643" s="31"/>
      <c r="W2643" s="31"/>
      <c r="X2643" s="31"/>
      <c r="Y2643" s="31"/>
      <c r="Z2643" s="31"/>
      <c r="AA2643" s="31"/>
      <c r="AB2643" s="31"/>
      <c r="AC2643" s="31">
        <f t="shared" si="5917"/>
        <v>94</v>
      </c>
      <c r="AD2643" s="31">
        <f t="shared" si="5918"/>
        <v>94</v>
      </c>
      <c r="AE2643" s="31">
        <f t="shared" si="5919"/>
        <v>94</v>
      </c>
      <c r="AF2643" s="31"/>
      <c r="AG2643" s="31">
        <f t="shared" si="5920"/>
        <v>94</v>
      </c>
      <c r="AH2643" s="31">
        <f t="shared" si="5921"/>
        <v>94</v>
      </c>
      <c r="AI2643" s="31">
        <f t="shared" si="5922"/>
        <v>94</v>
      </c>
      <c r="AJ2643" s="31"/>
      <c r="AK2643" s="31"/>
      <c r="AL2643" s="31"/>
      <c r="AM2643" s="31"/>
      <c r="AN2643" s="31"/>
      <c r="AO2643" s="31"/>
      <c r="AP2643" s="31"/>
      <c r="AQ2643" s="31"/>
      <c r="AR2643" s="31"/>
      <c r="AS2643" s="31">
        <f t="shared" si="5914"/>
        <v>94</v>
      </c>
      <c r="AT2643" s="31">
        <f t="shared" si="5915"/>
        <v>94</v>
      </c>
      <c r="AU2643" s="31">
        <f t="shared" si="5916"/>
        <v>94</v>
      </c>
      <c r="AV2643" s="31"/>
      <c r="AW2643" s="32"/>
      <c r="AX2643" s="32"/>
      <c r="AY2643" s="1"/>
      <c r="AZ2643" s="1"/>
      <c r="BA2643" s="1"/>
      <c r="BB2643" s="1"/>
      <c r="BC2643" s="1"/>
      <c r="BD2643" s="1"/>
      <c r="BE2643" s="1"/>
    </row>
    <row r="2644" s="19" customFormat="1">
      <c r="A2644" s="20" t="s">
        <v>1105</v>
      </c>
      <c r="B2644" s="20"/>
      <c r="C2644" s="20"/>
      <c r="D2644" s="20"/>
      <c r="E2644" s="34"/>
      <c r="F2644" s="21" t="s">
        <v>1106</v>
      </c>
      <c r="G2644" s="22">
        <f>G2645</f>
        <v>341703.70000000001</v>
      </c>
      <c r="H2644" s="22">
        <f>H2645</f>
        <v>348742.69999999995</v>
      </c>
      <c r="I2644" s="22">
        <f>I2645</f>
        <v>348742.69999999995</v>
      </c>
      <c r="J2644" s="22">
        <f>J2645</f>
        <v>0</v>
      </c>
      <c r="K2644" s="22">
        <f>K2645</f>
        <v>0</v>
      </c>
      <c r="L2644" s="22">
        <f>L2645</f>
        <v>0</v>
      </c>
      <c r="M2644" s="22">
        <f t="shared" si="5953"/>
        <v>341703.70000000001</v>
      </c>
      <c r="N2644" s="22">
        <f t="shared" si="5954"/>
        <v>348742.69999999995</v>
      </c>
      <c r="O2644" s="22">
        <f t="shared" si="5955"/>
        <v>348742.69999999995</v>
      </c>
      <c r="P2644" s="22">
        <f>P2645</f>
        <v>0</v>
      </c>
      <c r="Q2644" s="22">
        <f>Q2645</f>
        <v>0</v>
      </c>
      <c r="R2644" s="22">
        <f>R2645</f>
        <v>0</v>
      </c>
      <c r="S2644" s="22">
        <f>S2645</f>
        <v>0</v>
      </c>
      <c r="T2644" s="22">
        <f>T2645</f>
        <v>0</v>
      </c>
      <c r="U2644" s="22">
        <f>U2645</f>
        <v>0</v>
      </c>
      <c r="V2644" s="22">
        <f>V2645</f>
        <v>0</v>
      </c>
      <c r="W2644" s="22">
        <f>W2645</f>
        <v>0</v>
      </c>
      <c r="X2644" s="22">
        <f>X2645</f>
        <v>0</v>
      </c>
      <c r="Y2644" s="22">
        <f>Y2645</f>
        <v>0</v>
      </c>
      <c r="Z2644" s="22">
        <f>Z2645</f>
        <v>0</v>
      </c>
      <c r="AA2644" s="22">
        <f>AA2645</f>
        <v>0</v>
      </c>
      <c r="AB2644" s="22">
        <f>AB2645</f>
        <v>0</v>
      </c>
      <c r="AC2644" s="22">
        <f t="shared" si="5917"/>
        <v>341703.70000000001</v>
      </c>
      <c r="AD2644" s="22">
        <f t="shared" si="5918"/>
        <v>348742.69999999995</v>
      </c>
      <c r="AE2644" s="22">
        <f t="shared" si="5919"/>
        <v>348742.69999999995</v>
      </c>
      <c r="AF2644" s="22">
        <f>AF2645</f>
        <v>0</v>
      </c>
      <c r="AG2644" s="22">
        <f t="shared" si="5920"/>
        <v>341703.70000000001</v>
      </c>
      <c r="AH2644" s="22">
        <f t="shared" si="5921"/>
        <v>348742.69999999995</v>
      </c>
      <c r="AI2644" s="22">
        <f t="shared" si="5922"/>
        <v>348742.69999999995</v>
      </c>
      <c r="AJ2644" s="22">
        <f>AJ2645</f>
        <v>0</v>
      </c>
      <c r="AK2644" s="22">
        <f>AK2645</f>
        <v>0</v>
      </c>
      <c r="AL2644" s="22">
        <f>AL2645</f>
        <v>-1795.1080000000002</v>
      </c>
      <c r="AM2644" s="22">
        <f>AM2645</f>
        <v>0</v>
      </c>
      <c r="AN2644" s="22">
        <f>AN2645</f>
        <v>0</v>
      </c>
      <c r="AO2644" s="22">
        <f>AO2645</f>
        <v>0</v>
      </c>
      <c r="AP2644" s="22">
        <f>AP2645</f>
        <v>0</v>
      </c>
      <c r="AQ2644" s="22">
        <f>AQ2645</f>
        <v>0</v>
      </c>
      <c r="AR2644" s="22">
        <f>AR2645</f>
        <v>0</v>
      </c>
      <c r="AS2644" s="22">
        <f t="shared" si="5914"/>
        <v>339908.592</v>
      </c>
      <c r="AT2644" s="22">
        <f t="shared" si="5915"/>
        <v>348742.69999999995</v>
      </c>
      <c r="AU2644" s="22">
        <f t="shared" si="5916"/>
        <v>348742.69999999995</v>
      </c>
      <c r="AV2644" s="22">
        <f>AV2645</f>
        <v>0</v>
      </c>
      <c r="AW2644" s="23"/>
      <c r="AX2644" s="23"/>
      <c r="AY2644" s="19"/>
      <c r="AZ2644" s="19"/>
      <c r="BA2644" s="19"/>
      <c r="BB2644" s="19"/>
      <c r="BC2644" s="19"/>
      <c r="BD2644" s="19"/>
      <c r="BE2644" s="19"/>
    </row>
    <row r="2645" s="19" customFormat="1">
      <c r="A2645" s="20" t="s">
        <v>1105</v>
      </c>
      <c r="B2645" s="20" t="s">
        <v>27</v>
      </c>
      <c r="C2645" s="20"/>
      <c r="D2645" s="20"/>
      <c r="E2645" s="34"/>
      <c r="F2645" s="21" t="s">
        <v>28</v>
      </c>
      <c r="G2645" s="22">
        <f>G2646+G2655</f>
        <v>341703.70000000001</v>
      </c>
      <c r="H2645" s="22">
        <f>H2646+H2655</f>
        <v>348742.69999999995</v>
      </c>
      <c r="I2645" s="22">
        <f>I2646+I2655</f>
        <v>348742.69999999995</v>
      </c>
      <c r="J2645" s="22">
        <f>J2646+J2655</f>
        <v>0</v>
      </c>
      <c r="K2645" s="22">
        <f>K2646+K2655</f>
        <v>0</v>
      </c>
      <c r="L2645" s="22">
        <f>L2646+L2655</f>
        <v>0</v>
      </c>
      <c r="M2645" s="22">
        <f t="shared" si="5953"/>
        <v>341703.70000000001</v>
      </c>
      <c r="N2645" s="22">
        <f t="shared" si="5954"/>
        <v>348742.69999999995</v>
      </c>
      <c r="O2645" s="22">
        <f t="shared" si="5955"/>
        <v>348742.69999999995</v>
      </c>
      <c r="P2645" s="22">
        <f>P2646+P2655</f>
        <v>0</v>
      </c>
      <c r="Q2645" s="22">
        <f>Q2646+Q2655</f>
        <v>0</v>
      </c>
      <c r="R2645" s="22">
        <f>R2646+R2655</f>
        <v>0</v>
      </c>
      <c r="S2645" s="22">
        <f>S2646+S2655</f>
        <v>0</v>
      </c>
      <c r="T2645" s="22">
        <f>T2646+T2655</f>
        <v>0</v>
      </c>
      <c r="U2645" s="22">
        <f>U2646+U2655</f>
        <v>0</v>
      </c>
      <c r="V2645" s="22">
        <f>V2646+V2655</f>
        <v>0</v>
      </c>
      <c r="W2645" s="22">
        <f>W2646+W2655</f>
        <v>0</v>
      </c>
      <c r="X2645" s="22">
        <f>X2646+X2655</f>
        <v>0</v>
      </c>
      <c r="Y2645" s="22">
        <f>Y2646+Y2655</f>
        <v>0</v>
      </c>
      <c r="Z2645" s="22">
        <f>Z2646+Z2655</f>
        <v>0</v>
      </c>
      <c r="AA2645" s="22">
        <f>AA2646+AA2655</f>
        <v>0</v>
      </c>
      <c r="AB2645" s="22">
        <f>AB2646+AB2655</f>
        <v>0</v>
      </c>
      <c r="AC2645" s="22">
        <f t="shared" si="5917"/>
        <v>341703.70000000001</v>
      </c>
      <c r="AD2645" s="22">
        <f t="shared" si="5918"/>
        <v>348742.69999999995</v>
      </c>
      <c r="AE2645" s="22">
        <f t="shared" si="5919"/>
        <v>348742.69999999995</v>
      </c>
      <c r="AF2645" s="22">
        <f>AF2646+AF2655</f>
        <v>0</v>
      </c>
      <c r="AG2645" s="22">
        <f t="shared" si="5920"/>
        <v>341703.70000000001</v>
      </c>
      <c r="AH2645" s="22">
        <f t="shared" si="5921"/>
        <v>348742.69999999995</v>
      </c>
      <c r="AI2645" s="22">
        <f t="shared" si="5922"/>
        <v>348742.69999999995</v>
      </c>
      <c r="AJ2645" s="22">
        <f>AJ2646+AJ2655</f>
        <v>0</v>
      </c>
      <c r="AK2645" s="22">
        <f>AK2646+AK2655</f>
        <v>0</v>
      </c>
      <c r="AL2645" s="22">
        <f>AL2646+AL2655</f>
        <v>-1795.1080000000002</v>
      </c>
      <c r="AM2645" s="22">
        <f>AM2646+AM2655</f>
        <v>0</v>
      </c>
      <c r="AN2645" s="22">
        <f>AN2646+AN2655</f>
        <v>0</v>
      </c>
      <c r="AO2645" s="22">
        <f>AO2646+AO2655</f>
        <v>0</v>
      </c>
      <c r="AP2645" s="22">
        <f>AP2646+AP2655</f>
        <v>0</v>
      </c>
      <c r="AQ2645" s="22">
        <f>AQ2646+AQ2655</f>
        <v>0</v>
      </c>
      <c r="AR2645" s="22">
        <f>AR2646+AR2655</f>
        <v>0</v>
      </c>
      <c r="AS2645" s="22">
        <f t="shared" si="5914"/>
        <v>339908.592</v>
      </c>
      <c r="AT2645" s="22">
        <f t="shared" si="5915"/>
        <v>348742.69999999995</v>
      </c>
      <c r="AU2645" s="22">
        <f t="shared" si="5916"/>
        <v>348742.69999999995</v>
      </c>
      <c r="AV2645" s="22">
        <f>AV2646+AV2655</f>
        <v>0</v>
      </c>
      <c r="AW2645" s="23"/>
      <c r="AX2645" s="23"/>
      <c r="AY2645" s="19"/>
      <c r="AZ2645" s="19"/>
      <c r="BA2645" s="19"/>
      <c r="BB2645" s="19"/>
      <c r="BC2645" s="19"/>
      <c r="BD2645" s="19"/>
      <c r="BE2645" s="19"/>
    </row>
    <row r="2646" s="24" customFormat="1" ht="63">
      <c r="A2646" s="25" t="s">
        <v>1105</v>
      </c>
      <c r="B2646" s="25" t="s">
        <v>27</v>
      </c>
      <c r="C2646" s="25" t="s">
        <v>63</v>
      </c>
      <c r="D2646" s="25"/>
      <c r="E2646" s="35"/>
      <c r="F2646" s="26" t="s">
        <v>1107</v>
      </c>
      <c r="G2646" s="27">
        <f>G2647</f>
        <v>294135.10000000003</v>
      </c>
      <c r="H2646" s="27">
        <f>H2647</f>
        <v>301174.09999999998</v>
      </c>
      <c r="I2646" s="27">
        <f>I2647</f>
        <v>301174.09999999998</v>
      </c>
      <c r="J2646" s="27">
        <f>J2647</f>
        <v>0</v>
      </c>
      <c r="K2646" s="27">
        <f>K2647</f>
        <v>0</v>
      </c>
      <c r="L2646" s="27">
        <f>L2647</f>
        <v>0</v>
      </c>
      <c r="M2646" s="27">
        <f t="shared" si="5953"/>
        <v>294135.10000000003</v>
      </c>
      <c r="N2646" s="27">
        <f t="shared" si="5954"/>
        <v>301174.09999999998</v>
      </c>
      <c r="O2646" s="27">
        <f t="shared" si="5955"/>
        <v>301174.09999999998</v>
      </c>
      <c r="P2646" s="27">
        <f>P2647</f>
        <v>0</v>
      </c>
      <c r="Q2646" s="27">
        <f>Q2647</f>
        <v>0</v>
      </c>
      <c r="R2646" s="27">
        <f>R2647</f>
        <v>0</v>
      </c>
      <c r="S2646" s="27">
        <f>S2647</f>
        <v>0</v>
      </c>
      <c r="T2646" s="27">
        <f>T2647</f>
        <v>0</v>
      </c>
      <c r="U2646" s="27">
        <f>U2647</f>
        <v>0</v>
      </c>
      <c r="V2646" s="27">
        <f>V2647</f>
        <v>0</v>
      </c>
      <c r="W2646" s="27">
        <f>W2647</f>
        <v>0</v>
      </c>
      <c r="X2646" s="27">
        <f>X2647</f>
        <v>0</v>
      </c>
      <c r="Y2646" s="27">
        <f>Y2647</f>
        <v>0</v>
      </c>
      <c r="Z2646" s="27">
        <f>Z2647</f>
        <v>0</v>
      </c>
      <c r="AA2646" s="27">
        <f>AA2647</f>
        <v>0</v>
      </c>
      <c r="AB2646" s="27">
        <f>AB2647</f>
        <v>0</v>
      </c>
      <c r="AC2646" s="27">
        <f t="shared" si="5917"/>
        <v>294135.10000000003</v>
      </c>
      <c r="AD2646" s="27">
        <f t="shared" si="5918"/>
        <v>301174.09999999998</v>
      </c>
      <c r="AE2646" s="27">
        <f t="shared" si="5919"/>
        <v>301174.09999999998</v>
      </c>
      <c r="AF2646" s="27">
        <f>AF2647</f>
        <v>0</v>
      </c>
      <c r="AG2646" s="27">
        <f t="shared" si="5920"/>
        <v>294135.10000000003</v>
      </c>
      <c r="AH2646" s="27">
        <f t="shared" si="5921"/>
        <v>301174.09999999998</v>
      </c>
      <c r="AI2646" s="27">
        <f t="shared" si="5922"/>
        <v>301174.09999999998</v>
      </c>
      <c r="AJ2646" s="27">
        <f>AJ2647</f>
        <v>0</v>
      </c>
      <c r="AK2646" s="27">
        <f>AK2647</f>
        <v>0</v>
      </c>
      <c r="AL2646" s="27">
        <f>AL2647</f>
        <v>-1795.1080000000002</v>
      </c>
      <c r="AM2646" s="27">
        <f>AM2647</f>
        <v>0</v>
      </c>
      <c r="AN2646" s="27">
        <f>AN2647</f>
        <v>0</v>
      </c>
      <c r="AO2646" s="27">
        <f>AO2647</f>
        <v>0</v>
      </c>
      <c r="AP2646" s="27">
        <f>AP2647</f>
        <v>0</v>
      </c>
      <c r="AQ2646" s="27">
        <f>AQ2647</f>
        <v>0</v>
      </c>
      <c r="AR2646" s="27">
        <f>AR2647</f>
        <v>0</v>
      </c>
      <c r="AS2646" s="27">
        <f t="shared" si="5914"/>
        <v>292339.99200000003</v>
      </c>
      <c r="AT2646" s="27">
        <f t="shared" si="5915"/>
        <v>301174.09999999998</v>
      </c>
      <c r="AU2646" s="27">
        <f t="shared" si="5916"/>
        <v>301174.09999999998</v>
      </c>
      <c r="AV2646" s="27">
        <f>AV2647</f>
        <v>0</v>
      </c>
      <c r="AW2646" s="28"/>
      <c r="AX2646" s="28"/>
      <c r="AY2646" s="24"/>
      <c r="AZ2646" s="24"/>
      <c r="BA2646" s="24"/>
      <c r="BB2646" s="24"/>
      <c r="BC2646" s="24"/>
      <c r="BD2646" s="24"/>
      <c r="BE2646" s="24"/>
    </row>
    <row r="2647" ht="31.5">
      <c r="A2647" s="29" t="s">
        <v>1105</v>
      </c>
      <c r="B2647" s="29" t="s">
        <v>27</v>
      </c>
      <c r="C2647" s="29" t="s">
        <v>63</v>
      </c>
      <c r="D2647" s="29" t="s">
        <v>1108</v>
      </c>
      <c r="E2647" s="36"/>
      <c r="F2647" s="30" t="s">
        <v>1109</v>
      </c>
      <c r="G2647" s="31">
        <f>G2648+G2651</f>
        <v>294135.10000000003</v>
      </c>
      <c r="H2647" s="31">
        <f>H2648+H2651</f>
        <v>301174.09999999998</v>
      </c>
      <c r="I2647" s="31">
        <f>I2648+I2651</f>
        <v>301174.09999999998</v>
      </c>
      <c r="J2647" s="31">
        <f>J2648+J2651</f>
        <v>0</v>
      </c>
      <c r="K2647" s="31">
        <f>K2648+K2651</f>
        <v>0</v>
      </c>
      <c r="L2647" s="31">
        <f>L2648+L2651</f>
        <v>0</v>
      </c>
      <c r="M2647" s="31">
        <f t="shared" si="5953"/>
        <v>294135.10000000003</v>
      </c>
      <c r="N2647" s="31">
        <f t="shared" si="5954"/>
        <v>301174.09999999998</v>
      </c>
      <c r="O2647" s="31">
        <f t="shared" si="5955"/>
        <v>301174.09999999998</v>
      </c>
      <c r="P2647" s="31">
        <f>P2648+P2651</f>
        <v>0</v>
      </c>
      <c r="Q2647" s="31">
        <f>Q2648+Q2651</f>
        <v>0</v>
      </c>
      <c r="R2647" s="31">
        <f>R2648+R2651</f>
        <v>0</v>
      </c>
      <c r="S2647" s="31">
        <f>S2648+S2651</f>
        <v>0</v>
      </c>
      <c r="T2647" s="31">
        <f>T2648+T2651</f>
        <v>0</v>
      </c>
      <c r="U2647" s="31">
        <f>U2648+U2651</f>
        <v>0</v>
      </c>
      <c r="V2647" s="31">
        <f>V2648+V2651</f>
        <v>0</v>
      </c>
      <c r="W2647" s="31">
        <f>W2648+W2651</f>
        <v>0</v>
      </c>
      <c r="X2647" s="31">
        <f>X2648+X2651</f>
        <v>0</v>
      </c>
      <c r="Y2647" s="31">
        <f>Y2648+Y2651</f>
        <v>0</v>
      </c>
      <c r="Z2647" s="31">
        <f>Z2648+Z2651</f>
        <v>0</v>
      </c>
      <c r="AA2647" s="31">
        <f>AA2648+AA2651</f>
        <v>0</v>
      </c>
      <c r="AB2647" s="31">
        <f>AB2648+AB2651</f>
        <v>0</v>
      </c>
      <c r="AC2647" s="31">
        <f t="shared" si="5917"/>
        <v>294135.10000000003</v>
      </c>
      <c r="AD2647" s="31">
        <f t="shared" si="5918"/>
        <v>301174.09999999998</v>
      </c>
      <c r="AE2647" s="31">
        <f t="shared" si="5919"/>
        <v>301174.09999999998</v>
      </c>
      <c r="AF2647" s="31">
        <f>AF2648+AF2651</f>
        <v>0</v>
      </c>
      <c r="AG2647" s="31">
        <f t="shared" si="5920"/>
        <v>294135.10000000003</v>
      </c>
      <c r="AH2647" s="31">
        <f t="shared" si="5921"/>
        <v>301174.09999999998</v>
      </c>
      <c r="AI2647" s="31">
        <f t="shared" si="5922"/>
        <v>301174.09999999998</v>
      </c>
      <c r="AJ2647" s="31">
        <f>AJ2648+AJ2651</f>
        <v>0</v>
      </c>
      <c r="AK2647" s="31">
        <f>AK2648+AK2651</f>
        <v>0</v>
      </c>
      <c r="AL2647" s="31">
        <f>AL2648+AL2651</f>
        <v>-1795.1080000000002</v>
      </c>
      <c r="AM2647" s="31">
        <f>AM2648+AM2651</f>
        <v>0</v>
      </c>
      <c r="AN2647" s="31">
        <f>AN2648+AN2651</f>
        <v>0</v>
      </c>
      <c r="AO2647" s="31">
        <f>AO2648+AO2651</f>
        <v>0</v>
      </c>
      <c r="AP2647" s="31">
        <f>AP2648+AP2651</f>
        <v>0</v>
      </c>
      <c r="AQ2647" s="31">
        <f>AQ2648+AQ2651</f>
        <v>0</v>
      </c>
      <c r="AR2647" s="31">
        <f>AR2648+AR2651</f>
        <v>0</v>
      </c>
      <c r="AS2647" s="31">
        <f t="shared" si="5914"/>
        <v>292339.99200000003</v>
      </c>
      <c r="AT2647" s="31">
        <f t="shared" si="5915"/>
        <v>301174.09999999998</v>
      </c>
      <c r="AU2647" s="31">
        <f t="shared" si="5916"/>
        <v>301174.09999999998</v>
      </c>
      <c r="AV2647" s="31">
        <f>AV2648+AV2651</f>
        <v>0</v>
      </c>
      <c r="AW2647" s="32"/>
      <c r="AX2647" s="32"/>
      <c r="AY2647" s="1"/>
      <c r="AZ2647" s="1"/>
      <c r="BA2647" s="1"/>
      <c r="BB2647" s="1"/>
      <c r="BC2647" s="1"/>
      <c r="BD2647" s="1"/>
      <c r="BE2647" s="1"/>
    </row>
    <row r="2648">
      <c r="A2648" s="29" t="s">
        <v>1105</v>
      </c>
      <c r="B2648" s="29" t="s">
        <v>27</v>
      </c>
      <c r="C2648" s="29" t="s">
        <v>63</v>
      </c>
      <c r="D2648" s="29" t="s">
        <v>1110</v>
      </c>
      <c r="E2648" s="36"/>
      <c r="F2648" s="30" t="s">
        <v>1111</v>
      </c>
      <c r="G2648" s="31">
        <f t="shared" ref="G2648:G2651" si="6046">G2649</f>
        <v>86921.199999999997</v>
      </c>
      <c r="H2648" s="31">
        <f t="shared" ref="H2648:H2651" si="6047">H2649</f>
        <v>89368.600000000006</v>
      </c>
      <c r="I2648" s="31">
        <f t="shared" ref="I2648:I2651" si="6048">I2649</f>
        <v>89368.600000000006</v>
      </c>
      <c r="J2648" s="31">
        <f t="shared" ref="J2648:J2651" si="6049">J2649</f>
        <v>0</v>
      </c>
      <c r="K2648" s="31">
        <f t="shared" ref="K2648:K2651" si="6050">K2649</f>
        <v>0</v>
      </c>
      <c r="L2648" s="31">
        <f t="shared" ref="L2648:L2651" si="6051">L2649</f>
        <v>0</v>
      </c>
      <c r="M2648" s="31">
        <f t="shared" si="5953"/>
        <v>86921.199999999997</v>
      </c>
      <c r="N2648" s="31">
        <f t="shared" si="5954"/>
        <v>89368.600000000006</v>
      </c>
      <c r="O2648" s="31">
        <f t="shared" si="5955"/>
        <v>89368.600000000006</v>
      </c>
      <c r="P2648" s="31">
        <f t="shared" ref="P2648:P2651" si="6052">P2649</f>
        <v>0</v>
      </c>
      <c r="Q2648" s="31">
        <f t="shared" ref="Q2648:Q2651" si="6053">Q2649</f>
        <v>0</v>
      </c>
      <c r="R2648" s="31">
        <f t="shared" ref="R2648:R2651" si="6054">R2649</f>
        <v>0</v>
      </c>
      <c r="S2648" s="31">
        <f t="shared" ref="S2648:S2651" si="6055">S2649</f>
        <v>0</v>
      </c>
      <c r="T2648" s="31">
        <f t="shared" ref="T2648:T2651" si="6056">T2649</f>
        <v>0</v>
      </c>
      <c r="U2648" s="31">
        <f t="shared" ref="U2648:U2651" si="6057">U2649</f>
        <v>0</v>
      </c>
      <c r="V2648" s="31">
        <f t="shared" ref="V2648:V2651" si="6058">V2649</f>
        <v>0</v>
      </c>
      <c r="W2648" s="31">
        <f t="shared" ref="W2648:W2651" si="6059">W2649</f>
        <v>0</v>
      </c>
      <c r="X2648" s="31">
        <f t="shared" ref="X2648:X2651" si="6060">X2649</f>
        <v>0</v>
      </c>
      <c r="Y2648" s="31">
        <f t="shared" ref="Y2648:Y2651" si="6061">Y2649</f>
        <v>0</v>
      </c>
      <c r="Z2648" s="31">
        <f t="shared" ref="Z2648:Z2651" si="6062">Z2649</f>
        <v>0</v>
      </c>
      <c r="AA2648" s="31">
        <f t="shared" ref="AA2648:AA2651" si="6063">AA2649</f>
        <v>0</v>
      </c>
      <c r="AB2648" s="31">
        <f t="shared" ref="AB2648:AB2651" si="6064">AB2649</f>
        <v>0</v>
      </c>
      <c r="AC2648" s="31">
        <f t="shared" si="5917"/>
        <v>86921.199999999997</v>
      </c>
      <c r="AD2648" s="31">
        <f t="shared" si="5918"/>
        <v>89368.600000000006</v>
      </c>
      <c r="AE2648" s="31">
        <f t="shared" si="5919"/>
        <v>89368.600000000006</v>
      </c>
      <c r="AF2648" s="31">
        <f t="shared" ref="AF2648:AF2651" si="6065">AF2649</f>
        <v>0</v>
      </c>
      <c r="AG2648" s="31">
        <f t="shared" si="5920"/>
        <v>86921.199999999997</v>
      </c>
      <c r="AH2648" s="31">
        <f t="shared" si="5921"/>
        <v>89368.600000000006</v>
      </c>
      <c r="AI2648" s="31">
        <f t="shared" si="5922"/>
        <v>89368.600000000006</v>
      </c>
      <c r="AJ2648" s="31">
        <f t="shared" ref="AJ2648:AJ2651" si="6066">AJ2649</f>
        <v>0</v>
      </c>
      <c r="AK2648" s="31">
        <f t="shared" ref="AK2648:AK2651" si="6067">AK2649</f>
        <v>0</v>
      </c>
      <c r="AL2648" s="31">
        <f t="shared" ref="AL2648:AL2651" si="6068">AL2649</f>
        <v>-1223.5999999999999</v>
      </c>
      <c r="AM2648" s="31">
        <f t="shared" ref="AM2648:AM2651" si="6069">AM2649</f>
        <v>0</v>
      </c>
      <c r="AN2648" s="31">
        <f t="shared" ref="AN2648:AN2651" si="6070">AN2649</f>
        <v>0</v>
      </c>
      <c r="AO2648" s="31">
        <f t="shared" ref="AO2648:AO2651" si="6071">AO2649</f>
        <v>0</v>
      </c>
      <c r="AP2648" s="31">
        <f t="shared" ref="AP2648:AP2651" si="6072">AP2649</f>
        <v>0</v>
      </c>
      <c r="AQ2648" s="31">
        <f t="shared" ref="AQ2648:AQ2651" si="6073">AQ2649</f>
        <v>0</v>
      </c>
      <c r="AR2648" s="31">
        <f t="shared" ref="AR2648:AR2651" si="6074">AR2649</f>
        <v>0</v>
      </c>
      <c r="AS2648" s="31">
        <f t="shared" si="5914"/>
        <v>85697.599999999991</v>
      </c>
      <c r="AT2648" s="31">
        <f t="shared" si="5915"/>
        <v>89368.600000000006</v>
      </c>
      <c r="AU2648" s="31">
        <f t="shared" si="5916"/>
        <v>89368.600000000006</v>
      </c>
      <c r="AV2648" s="31">
        <f t="shared" ref="AV2648:AV2651" si="6075">AV2649</f>
        <v>0</v>
      </c>
      <c r="AW2648" s="32"/>
      <c r="AX2648" s="32"/>
      <c r="AY2648" s="1"/>
      <c r="AZ2648" s="1"/>
      <c r="BA2648" s="1"/>
      <c r="BB2648" s="1"/>
      <c r="BC2648" s="1"/>
      <c r="BD2648" s="1"/>
      <c r="BE2648" s="1"/>
    </row>
    <row r="2649">
      <c r="A2649" s="29" t="s">
        <v>1105</v>
      </c>
      <c r="B2649" s="29" t="s">
        <v>27</v>
      </c>
      <c r="C2649" s="29" t="s">
        <v>63</v>
      </c>
      <c r="D2649" s="29" t="s">
        <v>1112</v>
      </c>
      <c r="E2649" s="36"/>
      <c r="F2649" s="30" t="s">
        <v>50</v>
      </c>
      <c r="G2649" s="31">
        <f t="shared" si="6046"/>
        <v>86921.199999999997</v>
      </c>
      <c r="H2649" s="31">
        <f t="shared" si="6047"/>
        <v>89368.600000000006</v>
      </c>
      <c r="I2649" s="31">
        <f t="shared" si="6048"/>
        <v>89368.600000000006</v>
      </c>
      <c r="J2649" s="31">
        <f t="shared" si="6049"/>
        <v>0</v>
      </c>
      <c r="K2649" s="31">
        <f t="shared" si="6050"/>
        <v>0</v>
      </c>
      <c r="L2649" s="31">
        <f t="shared" si="6051"/>
        <v>0</v>
      </c>
      <c r="M2649" s="31">
        <f t="shared" si="5953"/>
        <v>86921.199999999997</v>
      </c>
      <c r="N2649" s="31">
        <f t="shared" si="5954"/>
        <v>89368.600000000006</v>
      </c>
      <c r="O2649" s="31">
        <f t="shared" si="5955"/>
        <v>89368.600000000006</v>
      </c>
      <c r="P2649" s="31">
        <f t="shared" si="6052"/>
        <v>0</v>
      </c>
      <c r="Q2649" s="31">
        <f t="shared" si="6053"/>
        <v>0</v>
      </c>
      <c r="R2649" s="31">
        <f t="shared" si="6054"/>
        <v>0</v>
      </c>
      <c r="S2649" s="31">
        <f t="shared" si="6055"/>
        <v>0</v>
      </c>
      <c r="T2649" s="31">
        <f t="shared" si="6056"/>
        <v>0</v>
      </c>
      <c r="U2649" s="31">
        <f t="shared" si="6057"/>
        <v>0</v>
      </c>
      <c r="V2649" s="31">
        <f t="shared" si="6058"/>
        <v>0</v>
      </c>
      <c r="W2649" s="31">
        <f t="shared" si="6059"/>
        <v>0</v>
      </c>
      <c r="X2649" s="31">
        <f t="shared" si="6060"/>
        <v>0</v>
      </c>
      <c r="Y2649" s="31">
        <f t="shared" si="6061"/>
        <v>0</v>
      </c>
      <c r="Z2649" s="31">
        <f t="shared" si="6062"/>
        <v>0</v>
      </c>
      <c r="AA2649" s="31">
        <f t="shared" si="6063"/>
        <v>0</v>
      </c>
      <c r="AB2649" s="31">
        <f t="shared" si="6064"/>
        <v>0</v>
      </c>
      <c r="AC2649" s="31">
        <f t="shared" si="5917"/>
        <v>86921.199999999997</v>
      </c>
      <c r="AD2649" s="31">
        <f t="shared" si="5918"/>
        <v>89368.600000000006</v>
      </c>
      <c r="AE2649" s="31">
        <f t="shared" si="5919"/>
        <v>89368.600000000006</v>
      </c>
      <c r="AF2649" s="31">
        <f t="shared" si="6065"/>
        <v>0</v>
      </c>
      <c r="AG2649" s="31">
        <f t="shared" si="5920"/>
        <v>86921.199999999997</v>
      </c>
      <c r="AH2649" s="31">
        <f t="shared" si="5921"/>
        <v>89368.600000000006</v>
      </c>
      <c r="AI2649" s="31">
        <f t="shared" si="5922"/>
        <v>89368.600000000006</v>
      </c>
      <c r="AJ2649" s="31">
        <f t="shared" si="6066"/>
        <v>0</v>
      </c>
      <c r="AK2649" s="31">
        <f t="shared" si="6067"/>
        <v>0</v>
      </c>
      <c r="AL2649" s="31">
        <f t="shared" si="6068"/>
        <v>-1223.5999999999999</v>
      </c>
      <c r="AM2649" s="31">
        <f t="shared" si="6069"/>
        <v>0</v>
      </c>
      <c r="AN2649" s="31">
        <f t="shared" si="6070"/>
        <v>0</v>
      </c>
      <c r="AO2649" s="31">
        <f t="shared" si="6071"/>
        <v>0</v>
      </c>
      <c r="AP2649" s="31">
        <f t="shared" si="6072"/>
        <v>0</v>
      </c>
      <c r="AQ2649" s="31">
        <f t="shared" si="6073"/>
        <v>0</v>
      </c>
      <c r="AR2649" s="31">
        <f t="shared" si="6074"/>
        <v>0</v>
      </c>
      <c r="AS2649" s="31">
        <f t="shared" si="5914"/>
        <v>85697.599999999991</v>
      </c>
      <c r="AT2649" s="31">
        <f t="shared" si="5915"/>
        <v>89368.600000000006</v>
      </c>
      <c r="AU2649" s="31">
        <f t="shared" si="5916"/>
        <v>89368.600000000006</v>
      </c>
      <c r="AV2649" s="31">
        <f t="shared" si="6075"/>
        <v>0</v>
      </c>
      <c r="AW2649" s="32"/>
      <c r="AX2649" s="32"/>
      <c r="AY2649" s="1"/>
      <c r="AZ2649" s="1"/>
      <c r="BA2649" s="1"/>
      <c r="BB2649" s="1"/>
      <c r="BC2649" s="1"/>
      <c r="BD2649" s="1"/>
      <c r="BE2649" s="1"/>
    </row>
    <row r="2650" ht="78.75">
      <c r="A2650" s="29" t="s">
        <v>1105</v>
      </c>
      <c r="B2650" s="29" t="s">
        <v>27</v>
      </c>
      <c r="C2650" s="29" t="s">
        <v>63</v>
      </c>
      <c r="D2650" s="29" t="s">
        <v>1112</v>
      </c>
      <c r="E2650" s="29" t="s">
        <v>51</v>
      </c>
      <c r="F2650" s="30" t="s">
        <v>52</v>
      </c>
      <c r="G2650" s="31">
        <v>86921.199999999997</v>
      </c>
      <c r="H2650" s="31">
        <v>89368.600000000006</v>
      </c>
      <c r="I2650" s="31">
        <v>89368.600000000006</v>
      </c>
      <c r="J2650" s="31"/>
      <c r="K2650" s="31"/>
      <c r="L2650" s="31"/>
      <c r="M2650" s="31">
        <f t="shared" si="5953"/>
        <v>86921.199999999997</v>
      </c>
      <c r="N2650" s="31">
        <f t="shared" si="5954"/>
        <v>89368.600000000006</v>
      </c>
      <c r="O2650" s="31">
        <f t="shared" si="5955"/>
        <v>89368.600000000006</v>
      </c>
      <c r="P2650" s="31"/>
      <c r="Q2650" s="31"/>
      <c r="R2650" s="31"/>
      <c r="S2650" s="31"/>
      <c r="T2650" s="31"/>
      <c r="U2650" s="31"/>
      <c r="V2650" s="31"/>
      <c r="W2650" s="31"/>
      <c r="X2650" s="31"/>
      <c r="Y2650" s="31"/>
      <c r="Z2650" s="31"/>
      <c r="AA2650" s="31"/>
      <c r="AB2650" s="31"/>
      <c r="AC2650" s="31">
        <f t="shared" si="5917"/>
        <v>86921.199999999997</v>
      </c>
      <c r="AD2650" s="31">
        <f t="shared" si="5918"/>
        <v>89368.600000000006</v>
      </c>
      <c r="AE2650" s="31">
        <f t="shared" si="5919"/>
        <v>89368.600000000006</v>
      </c>
      <c r="AF2650" s="31"/>
      <c r="AG2650" s="31">
        <f t="shared" si="5920"/>
        <v>86921.199999999997</v>
      </c>
      <c r="AH2650" s="31">
        <f t="shared" si="5921"/>
        <v>89368.600000000006</v>
      </c>
      <c r="AI2650" s="31">
        <f t="shared" si="5922"/>
        <v>89368.600000000006</v>
      </c>
      <c r="AJ2650" s="31"/>
      <c r="AK2650" s="31"/>
      <c r="AL2650" s="31">
        <v>-1223.5999999999999</v>
      </c>
      <c r="AM2650" s="31"/>
      <c r="AN2650" s="31"/>
      <c r="AO2650" s="31"/>
      <c r="AP2650" s="31"/>
      <c r="AQ2650" s="31"/>
      <c r="AR2650" s="31"/>
      <c r="AS2650" s="31">
        <f t="shared" si="5914"/>
        <v>85697.599999999991</v>
      </c>
      <c r="AT2650" s="31">
        <f t="shared" si="5915"/>
        <v>89368.600000000006</v>
      </c>
      <c r="AU2650" s="31">
        <f t="shared" si="5916"/>
        <v>89368.600000000006</v>
      </c>
      <c r="AV2650" s="31"/>
      <c r="AW2650" s="32"/>
      <c r="AX2650" s="32"/>
      <c r="AY2650" s="1"/>
      <c r="AZ2650" s="1"/>
      <c r="BA2650" s="1"/>
      <c r="BB2650" s="1"/>
      <c r="BC2650" s="1"/>
      <c r="BD2650" s="1"/>
      <c r="BE2650" s="1"/>
    </row>
    <row r="2651">
      <c r="A2651" s="29" t="s">
        <v>1105</v>
      </c>
      <c r="B2651" s="29" t="s">
        <v>27</v>
      </c>
      <c r="C2651" s="29" t="s">
        <v>63</v>
      </c>
      <c r="D2651" s="29" t="s">
        <v>1113</v>
      </c>
      <c r="E2651" s="36"/>
      <c r="F2651" s="30" t="s">
        <v>139</v>
      </c>
      <c r="G2651" s="31">
        <f t="shared" si="6046"/>
        <v>207213.90000000002</v>
      </c>
      <c r="H2651" s="31">
        <f t="shared" si="6047"/>
        <v>211805.5</v>
      </c>
      <c r="I2651" s="31">
        <f t="shared" si="6048"/>
        <v>211805.5</v>
      </c>
      <c r="J2651" s="31">
        <f t="shared" si="6049"/>
        <v>0</v>
      </c>
      <c r="K2651" s="31">
        <f t="shared" si="6050"/>
        <v>0</v>
      </c>
      <c r="L2651" s="31">
        <f t="shared" si="6051"/>
        <v>0</v>
      </c>
      <c r="M2651" s="31">
        <f t="shared" si="5953"/>
        <v>207213.90000000002</v>
      </c>
      <c r="N2651" s="31">
        <f t="shared" si="5954"/>
        <v>211805.5</v>
      </c>
      <c r="O2651" s="31">
        <f t="shared" si="5955"/>
        <v>211805.5</v>
      </c>
      <c r="P2651" s="31">
        <f t="shared" si="6052"/>
        <v>0</v>
      </c>
      <c r="Q2651" s="31">
        <f t="shared" si="6053"/>
        <v>0</v>
      </c>
      <c r="R2651" s="31">
        <f t="shared" si="6054"/>
        <v>0</v>
      </c>
      <c r="S2651" s="31">
        <f t="shared" si="6055"/>
        <v>0</v>
      </c>
      <c r="T2651" s="31">
        <f t="shared" si="6056"/>
        <v>0</v>
      </c>
      <c r="U2651" s="31">
        <f t="shared" si="6057"/>
        <v>0</v>
      </c>
      <c r="V2651" s="31">
        <f t="shared" si="6058"/>
        <v>0</v>
      </c>
      <c r="W2651" s="31">
        <f t="shared" si="6059"/>
        <v>0</v>
      </c>
      <c r="X2651" s="31">
        <f t="shared" si="6060"/>
        <v>0</v>
      </c>
      <c r="Y2651" s="31">
        <f t="shared" si="6061"/>
        <v>0</v>
      </c>
      <c r="Z2651" s="31">
        <f t="shared" si="6062"/>
        <v>0</v>
      </c>
      <c r="AA2651" s="31">
        <f t="shared" si="6063"/>
        <v>0</v>
      </c>
      <c r="AB2651" s="31">
        <f t="shared" si="6064"/>
        <v>0</v>
      </c>
      <c r="AC2651" s="31">
        <f t="shared" si="5917"/>
        <v>207213.90000000002</v>
      </c>
      <c r="AD2651" s="31">
        <f t="shared" si="5918"/>
        <v>211805.5</v>
      </c>
      <c r="AE2651" s="31">
        <f t="shared" si="5919"/>
        <v>211805.5</v>
      </c>
      <c r="AF2651" s="31">
        <f t="shared" si="6065"/>
        <v>0</v>
      </c>
      <c r="AG2651" s="31">
        <f t="shared" si="5920"/>
        <v>207213.90000000002</v>
      </c>
      <c r="AH2651" s="31">
        <f t="shared" si="5921"/>
        <v>211805.5</v>
      </c>
      <c r="AI2651" s="31">
        <f t="shared" si="5922"/>
        <v>211805.5</v>
      </c>
      <c r="AJ2651" s="31">
        <f t="shared" si="6066"/>
        <v>0</v>
      </c>
      <c r="AK2651" s="31">
        <f t="shared" si="6067"/>
        <v>0</v>
      </c>
      <c r="AL2651" s="31">
        <f t="shared" si="6068"/>
        <v>-571.50800000000027</v>
      </c>
      <c r="AM2651" s="31">
        <f t="shared" si="6069"/>
        <v>0</v>
      </c>
      <c r="AN2651" s="31">
        <f t="shared" si="6070"/>
        <v>0</v>
      </c>
      <c r="AO2651" s="31">
        <f t="shared" si="6071"/>
        <v>0</v>
      </c>
      <c r="AP2651" s="31">
        <f t="shared" si="6072"/>
        <v>0</v>
      </c>
      <c r="AQ2651" s="31">
        <f t="shared" si="6073"/>
        <v>0</v>
      </c>
      <c r="AR2651" s="31">
        <f t="shared" si="6074"/>
        <v>0</v>
      </c>
      <c r="AS2651" s="31">
        <f t="shared" si="5914"/>
        <v>206642.39200000002</v>
      </c>
      <c r="AT2651" s="31">
        <f t="shared" si="5915"/>
        <v>211805.5</v>
      </c>
      <c r="AU2651" s="31">
        <f t="shared" si="5916"/>
        <v>211805.5</v>
      </c>
      <c r="AV2651" s="31">
        <f t="shared" si="6075"/>
        <v>0</v>
      </c>
      <c r="AW2651" s="32"/>
      <c r="AX2651" s="32"/>
      <c r="AY2651" s="1"/>
      <c r="AZ2651" s="1"/>
      <c r="BA2651" s="1"/>
      <c r="BB2651" s="1"/>
      <c r="BC2651" s="1"/>
      <c r="BD2651" s="1"/>
      <c r="BE2651" s="1"/>
    </row>
    <row r="2652">
      <c r="A2652" s="29" t="s">
        <v>1105</v>
      </c>
      <c r="B2652" s="29" t="s">
        <v>27</v>
      </c>
      <c r="C2652" s="29" t="s">
        <v>63</v>
      </c>
      <c r="D2652" s="29" t="s">
        <v>1114</v>
      </c>
      <c r="E2652" s="36"/>
      <c r="F2652" s="30" t="s">
        <v>50</v>
      </c>
      <c r="G2652" s="31">
        <f>G2653+G2654</f>
        <v>207213.90000000002</v>
      </c>
      <c r="H2652" s="31">
        <f>H2653+H2654</f>
        <v>211805.5</v>
      </c>
      <c r="I2652" s="31">
        <f>I2653+I2654</f>
        <v>211805.5</v>
      </c>
      <c r="J2652" s="31">
        <f>J2653+J2654</f>
        <v>0</v>
      </c>
      <c r="K2652" s="31">
        <f>K2653+K2654</f>
        <v>0</v>
      </c>
      <c r="L2652" s="31">
        <f>L2653+L2654</f>
        <v>0</v>
      </c>
      <c r="M2652" s="31">
        <f t="shared" si="5953"/>
        <v>207213.90000000002</v>
      </c>
      <c r="N2652" s="31">
        <f t="shared" si="5954"/>
        <v>211805.5</v>
      </c>
      <c r="O2652" s="31">
        <f t="shared" si="5955"/>
        <v>211805.5</v>
      </c>
      <c r="P2652" s="31">
        <f>P2653+P2654</f>
        <v>0</v>
      </c>
      <c r="Q2652" s="31">
        <f>Q2653+Q2654</f>
        <v>0</v>
      </c>
      <c r="R2652" s="31">
        <f>R2653+R2654</f>
        <v>0</v>
      </c>
      <c r="S2652" s="31">
        <f>S2653+S2654</f>
        <v>0</v>
      </c>
      <c r="T2652" s="31">
        <f>T2653+T2654</f>
        <v>0</v>
      </c>
      <c r="U2652" s="31">
        <f>U2653+U2654</f>
        <v>0</v>
      </c>
      <c r="V2652" s="31">
        <f>V2653+V2654</f>
        <v>0</v>
      </c>
      <c r="W2652" s="31">
        <f>W2653+W2654</f>
        <v>0</v>
      </c>
      <c r="X2652" s="31">
        <f>X2653+X2654</f>
        <v>0</v>
      </c>
      <c r="Y2652" s="31">
        <f>Y2653+Y2654</f>
        <v>0</v>
      </c>
      <c r="Z2652" s="31">
        <f>Z2653+Z2654</f>
        <v>0</v>
      </c>
      <c r="AA2652" s="31">
        <f>AA2653+AA2654</f>
        <v>0</v>
      </c>
      <c r="AB2652" s="31">
        <f>AB2653+AB2654</f>
        <v>0</v>
      </c>
      <c r="AC2652" s="31">
        <f t="shared" si="5917"/>
        <v>207213.90000000002</v>
      </c>
      <c r="AD2652" s="31">
        <f t="shared" si="5918"/>
        <v>211805.5</v>
      </c>
      <c r="AE2652" s="31">
        <f t="shared" si="5919"/>
        <v>211805.5</v>
      </c>
      <c r="AF2652" s="31">
        <f>AF2653+AF2654</f>
        <v>0</v>
      </c>
      <c r="AG2652" s="31">
        <f t="shared" si="5920"/>
        <v>207213.90000000002</v>
      </c>
      <c r="AH2652" s="31">
        <f t="shared" si="5921"/>
        <v>211805.5</v>
      </c>
      <c r="AI2652" s="31">
        <f t="shared" si="5922"/>
        <v>211805.5</v>
      </c>
      <c r="AJ2652" s="31">
        <f>AJ2653+AJ2654</f>
        <v>0</v>
      </c>
      <c r="AK2652" s="31">
        <f>AK2653+AK2654</f>
        <v>0</v>
      </c>
      <c r="AL2652" s="31">
        <f>AL2653+AL2654</f>
        <v>-571.50800000000027</v>
      </c>
      <c r="AM2652" s="31">
        <f>AM2653+AM2654</f>
        <v>0</v>
      </c>
      <c r="AN2652" s="31">
        <f>AN2653+AN2654</f>
        <v>0</v>
      </c>
      <c r="AO2652" s="31">
        <f>AO2653+AO2654</f>
        <v>0</v>
      </c>
      <c r="AP2652" s="31">
        <f>AP2653+AP2654</f>
        <v>0</v>
      </c>
      <c r="AQ2652" s="31">
        <f>AQ2653+AQ2654</f>
        <v>0</v>
      </c>
      <c r="AR2652" s="31">
        <f>AR2653+AR2654</f>
        <v>0</v>
      </c>
      <c r="AS2652" s="31">
        <f t="shared" si="5914"/>
        <v>206642.39200000002</v>
      </c>
      <c r="AT2652" s="31">
        <f t="shared" si="5915"/>
        <v>211805.5</v>
      </c>
      <c r="AU2652" s="31">
        <f t="shared" si="5916"/>
        <v>211805.5</v>
      </c>
      <c r="AV2652" s="31">
        <f>AV2653+AV2654</f>
        <v>0</v>
      </c>
      <c r="AW2652" s="32"/>
      <c r="AX2652" s="32"/>
      <c r="AY2652" s="1"/>
      <c r="AZ2652" s="1"/>
      <c r="BA2652" s="1"/>
      <c r="BB2652" s="1"/>
      <c r="BC2652" s="1"/>
      <c r="BD2652" s="1"/>
      <c r="BE2652" s="1"/>
    </row>
    <row r="2653" ht="78.75">
      <c r="A2653" s="29" t="s">
        <v>1105</v>
      </c>
      <c r="B2653" s="29" t="s">
        <v>27</v>
      </c>
      <c r="C2653" s="29" t="s">
        <v>63</v>
      </c>
      <c r="D2653" s="29" t="s">
        <v>1114</v>
      </c>
      <c r="E2653" s="29" t="s">
        <v>51</v>
      </c>
      <c r="F2653" s="30" t="s">
        <v>52</v>
      </c>
      <c r="G2653" s="31">
        <v>171024.70000000001</v>
      </c>
      <c r="H2653" s="31">
        <v>175883.29999999999</v>
      </c>
      <c r="I2653" s="31">
        <v>175884.20000000001</v>
      </c>
      <c r="J2653" s="31"/>
      <c r="K2653" s="31"/>
      <c r="L2653" s="31"/>
      <c r="M2653" s="31">
        <f t="shared" si="5953"/>
        <v>171024.70000000001</v>
      </c>
      <c r="N2653" s="31">
        <f t="shared" si="5954"/>
        <v>175883.29999999999</v>
      </c>
      <c r="O2653" s="31">
        <f t="shared" si="5955"/>
        <v>175884.20000000001</v>
      </c>
      <c r="P2653" s="31"/>
      <c r="Q2653" s="31"/>
      <c r="R2653" s="31"/>
      <c r="S2653" s="31"/>
      <c r="T2653" s="31"/>
      <c r="U2653" s="31"/>
      <c r="V2653" s="31"/>
      <c r="W2653" s="31"/>
      <c r="X2653" s="31"/>
      <c r="Y2653" s="31"/>
      <c r="Z2653" s="31"/>
      <c r="AA2653" s="31"/>
      <c r="AB2653" s="31"/>
      <c r="AC2653" s="31">
        <f t="shared" si="5917"/>
        <v>171024.70000000001</v>
      </c>
      <c r="AD2653" s="31">
        <f t="shared" si="5918"/>
        <v>175883.29999999999</v>
      </c>
      <c r="AE2653" s="31">
        <f t="shared" si="5919"/>
        <v>175884.20000000001</v>
      </c>
      <c r="AF2653" s="31"/>
      <c r="AG2653" s="31">
        <f t="shared" si="5920"/>
        <v>171024.70000000001</v>
      </c>
      <c r="AH2653" s="31">
        <f t="shared" si="5921"/>
        <v>175883.29999999999</v>
      </c>
      <c r="AI2653" s="31">
        <f t="shared" si="5922"/>
        <v>175884.20000000001</v>
      </c>
      <c r="AJ2653" s="31"/>
      <c r="AK2653" s="31"/>
      <c r="AL2653" s="31">
        <v>-2295.8000000000002</v>
      </c>
      <c r="AM2653" s="31"/>
      <c r="AN2653" s="31"/>
      <c r="AO2653" s="31"/>
      <c r="AP2653" s="31"/>
      <c r="AQ2653" s="31"/>
      <c r="AR2653" s="31"/>
      <c r="AS2653" s="31">
        <f t="shared" si="5914"/>
        <v>168728.90000000002</v>
      </c>
      <c r="AT2653" s="31">
        <f t="shared" si="5915"/>
        <v>175883.29999999999</v>
      </c>
      <c r="AU2653" s="31">
        <f t="shared" si="5916"/>
        <v>175884.20000000001</v>
      </c>
      <c r="AV2653" s="31"/>
      <c r="AW2653" s="32"/>
      <c r="AX2653" s="32"/>
      <c r="AY2653" s="1"/>
      <c r="AZ2653" s="1"/>
      <c r="BA2653" s="1"/>
      <c r="BB2653" s="1"/>
      <c r="BC2653" s="1"/>
      <c r="BD2653" s="1"/>
      <c r="BE2653" s="1"/>
    </row>
    <row r="2654" ht="31.5">
      <c r="A2654" s="29" t="s">
        <v>1105</v>
      </c>
      <c r="B2654" s="29" t="s">
        <v>27</v>
      </c>
      <c r="C2654" s="29" t="s">
        <v>63</v>
      </c>
      <c r="D2654" s="29" t="s">
        <v>1114</v>
      </c>
      <c r="E2654" s="29" t="s">
        <v>39</v>
      </c>
      <c r="F2654" s="30" t="s">
        <v>40</v>
      </c>
      <c r="G2654" s="31">
        <v>36189.199999999997</v>
      </c>
      <c r="H2654" s="31">
        <v>35922.199999999997</v>
      </c>
      <c r="I2654" s="31">
        <v>35921.300000000003</v>
      </c>
      <c r="J2654" s="31"/>
      <c r="K2654" s="31"/>
      <c r="L2654" s="31"/>
      <c r="M2654" s="31">
        <f t="shared" si="5953"/>
        <v>36189.199999999997</v>
      </c>
      <c r="N2654" s="31">
        <f t="shared" si="5954"/>
        <v>35922.199999999997</v>
      </c>
      <c r="O2654" s="31">
        <f t="shared" si="5955"/>
        <v>35921.300000000003</v>
      </c>
      <c r="P2654" s="31"/>
      <c r="Q2654" s="31"/>
      <c r="R2654" s="31"/>
      <c r="S2654" s="31"/>
      <c r="T2654" s="31"/>
      <c r="U2654" s="31"/>
      <c r="V2654" s="31"/>
      <c r="W2654" s="31"/>
      <c r="X2654" s="31"/>
      <c r="Y2654" s="31"/>
      <c r="Z2654" s="31"/>
      <c r="AA2654" s="31"/>
      <c r="AB2654" s="31"/>
      <c r="AC2654" s="31">
        <f t="shared" si="5917"/>
        <v>36189.199999999997</v>
      </c>
      <c r="AD2654" s="31">
        <f t="shared" si="5918"/>
        <v>35922.199999999997</v>
      </c>
      <c r="AE2654" s="31">
        <f t="shared" si="5919"/>
        <v>35921.300000000003</v>
      </c>
      <c r="AF2654" s="31"/>
      <c r="AG2654" s="31">
        <f t="shared" si="5920"/>
        <v>36189.199999999997</v>
      </c>
      <c r="AH2654" s="31">
        <f t="shared" si="5921"/>
        <v>35922.199999999997</v>
      </c>
      <c r="AI2654" s="31">
        <f t="shared" si="5922"/>
        <v>35921.300000000003</v>
      </c>
      <c r="AJ2654" s="31"/>
      <c r="AK2654" s="31"/>
      <c r="AL2654" s="31">
        <v>1724.2919999999999</v>
      </c>
      <c r="AM2654" s="31"/>
      <c r="AN2654" s="31"/>
      <c r="AO2654" s="31"/>
      <c r="AP2654" s="31"/>
      <c r="AQ2654" s="31"/>
      <c r="AR2654" s="31"/>
      <c r="AS2654" s="31">
        <f t="shared" si="5914"/>
        <v>37913.491999999998</v>
      </c>
      <c r="AT2654" s="31">
        <f t="shared" si="5915"/>
        <v>35922.199999999997</v>
      </c>
      <c r="AU2654" s="31">
        <f t="shared" si="5916"/>
        <v>35921.300000000003</v>
      </c>
      <c r="AV2654" s="31"/>
      <c r="AW2654" s="32"/>
      <c r="AX2654" s="32"/>
      <c r="AY2654" s="1"/>
      <c r="AZ2654" s="1"/>
      <c r="BA2654" s="1"/>
      <c r="BB2654" s="1"/>
      <c r="BC2654" s="1"/>
      <c r="BD2654" s="1"/>
      <c r="BE2654" s="1"/>
    </row>
    <row r="2655" s="24" customFormat="1">
      <c r="A2655" s="25" t="s">
        <v>1105</v>
      </c>
      <c r="B2655" s="25" t="s">
        <v>27</v>
      </c>
      <c r="C2655" s="25" t="s">
        <v>29</v>
      </c>
      <c r="D2655" s="25"/>
      <c r="E2655" s="35"/>
      <c r="F2655" s="26" t="s">
        <v>30</v>
      </c>
      <c r="G2655" s="27">
        <f t="shared" ref="G2655:G2656" si="6076">G2656</f>
        <v>47568.599999999999</v>
      </c>
      <c r="H2655" s="27">
        <f t="shared" ref="H2655:H2656" si="6077">H2656</f>
        <v>47568.599999999999</v>
      </c>
      <c r="I2655" s="27">
        <f t="shared" ref="I2655:I2656" si="6078">I2656</f>
        <v>47568.599999999999</v>
      </c>
      <c r="J2655" s="27">
        <f t="shared" ref="J2655:J2656" si="6079">J2656</f>
        <v>0</v>
      </c>
      <c r="K2655" s="27">
        <f t="shared" ref="K2655:K2656" si="6080">K2656</f>
        <v>0</v>
      </c>
      <c r="L2655" s="27">
        <f t="shared" ref="L2655:L2656" si="6081">L2656</f>
        <v>0</v>
      </c>
      <c r="M2655" s="27">
        <f t="shared" si="5953"/>
        <v>47568.599999999999</v>
      </c>
      <c r="N2655" s="27">
        <f t="shared" si="5954"/>
        <v>47568.599999999999</v>
      </c>
      <c r="O2655" s="27">
        <f t="shared" si="5955"/>
        <v>47568.599999999999</v>
      </c>
      <c r="P2655" s="27">
        <f t="shared" ref="P2655:P2656" si="6082">P2656</f>
        <v>0</v>
      </c>
      <c r="Q2655" s="27">
        <f t="shared" ref="Q2655:Q2656" si="6083">Q2656</f>
        <v>0</v>
      </c>
      <c r="R2655" s="27">
        <f t="shared" ref="R2655:R2656" si="6084">R2656</f>
        <v>0</v>
      </c>
      <c r="S2655" s="27">
        <f t="shared" ref="S2655:S2656" si="6085">S2656</f>
        <v>0</v>
      </c>
      <c r="T2655" s="27">
        <f t="shared" ref="T2655:T2656" si="6086">T2656</f>
        <v>0</v>
      </c>
      <c r="U2655" s="27">
        <f t="shared" ref="U2655:U2656" si="6087">U2656</f>
        <v>0</v>
      </c>
      <c r="V2655" s="27">
        <f t="shared" ref="V2655:V2656" si="6088">V2656</f>
        <v>0</v>
      </c>
      <c r="W2655" s="27">
        <f t="shared" ref="W2655:W2656" si="6089">W2656</f>
        <v>0</v>
      </c>
      <c r="X2655" s="27">
        <f t="shared" ref="X2655:X2656" si="6090">X2656</f>
        <v>0</v>
      </c>
      <c r="Y2655" s="27">
        <f t="shared" ref="Y2655:Y2656" si="6091">Y2656</f>
        <v>0</v>
      </c>
      <c r="Z2655" s="27">
        <f t="shared" ref="Z2655:Z2656" si="6092">Z2656</f>
        <v>0</v>
      </c>
      <c r="AA2655" s="27">
        <f t="shared" ref="AA2655:AA2656" si="6093">AA2656</f>
        <v>0</v>
      </c>
      <c r="AB2655" s="27">
        <f t="shared" ref="AB2655:AB2656" si="6094">AB2656</f>
        <v>0</v>
      </c>
      <c r="AC2655" s="27">
        <f t="shared" si="5917"/>
        <v>47568.599999999999</v>
      </c>
      <c r="AD2655" s="27">
        <f t="shared" si="5918"/>
        <v>47568.599999999999</v>
      </c>
      <c r="AE2655" s="27">
        <f t="shared" si="5919"/>
        <v>47568.599999999999</v>
      </c>
      <c r="AF2655" s="27">
        <f t="shared" ref="AF2655:AF2656" si="6095">AF2656</f>
        <v>0</v>
      </c>
      <c r="AG2655" s="27">
        <f t="shared" si="5920"/>
        <v>47568.599999999999</v>
      </c>
      <c r="AH2655" s="27">
        <f t="shared" si="5921"/>
        <v>47568.599999999999</v>
      </c>
      <c r="AI2655" s="27">
        <f t="shared" si="5922"/>
        <v>47568.599999999999</v>
      </c>
      <c r="AJ2655" s="27">
        <f t="shared" ref="AJ2655:AJ2656" si="6096">AJ2656</f>
        <v>0</v>
      </c>
      <c r="AK2655" s="27">
        <f t="shared" ref="AK2655:AK2656" si="6097">AK2656</f>
        <v>0</v>
      </c>
      <c r="AL2655" s="27">
        <f t="shared" ref="AL2655:AL2656" si="6098">AL2656</f>
        <v>0</v>
      </c>
      <c r="AM2655" s="27">
        <f t="shared" ref="AM2655:AM2656" si="6099">AM2656</f>
        <v>0</v>
      </c>
      <c r="AN2655" s="27">
        <f t="shared" ref="AN2655:AN2656" si="6100">AN2656</f>
        <v>0</v>
      </c>
      <c r="AO2655" s="27">
        <f t="shared" ref="AO2655:AO2656" si="6101">AO2656</f>
        <v>0</v>
      </c>
      <c r="AP2655" s="27">
        <f t="shared" ref="AP2655:AP2656" si="6102">AP2656</f>
        <v>0</v>
      </c>
      <c r="AQ2655" s="27">
        <f t="shared" ref="AQ2655:AQ2656" si="6103">AQ2656</f>
        <v>0</v>
      </c>
      <c r="AR2655" s="27">
        <f t="shared" ref="AR2655:AR2656" si="6104">AR2656</f>
        <v>0</v>
      </c>
      <c r="AS2655" s="27">
        <f t="shared" si="5914"/>
        <v>47568.599999999999</v>
      </c>
      <c r="AT2655" s="27">
        <f t="shared" si="5915"/>
        <v>47568.599999999999</v>
      </c>
      <c r="AU2655" s="27">
        <f t="shared" si="5916"/>
        <v>47568.599999999999</v>
      </c>
      <c r="AV2655" s="27">
        <f t="shared" ref="AV2655:AV2656" si="6105">AV2656</f>
        <v>0</v>
      </c>
      <c r="AW2655" s="28"/>
      <c r="AX2655" s="28"/>
      <c r="AY2655" s="24"/>
      <c r="AZ2655" s="24"/>
      <c r="BA2655" s="24"/>
      <c r="BB2655" s="24"/>
      <c r="BC2655" s="24"/>
      <c r="BD2655" s="24"/>
      <c r="BE2655" s="24"/>
    </row>
    <row r="2656" ht="31.5">
      <c r="A2656" s="29" t="s">
        <v>1105</v>
      </c>
      <c r="B2656" s="29" t="s">
        <v>27</v>
      </c>
      <c r="C2656" s="29" t="s">
        <v>29</v>
      </c>
      <c r="D2656" s="29" t="s">
        <v>55</v>
      </c>
      <c r="E2656" s="36"/>
      <c r="F2656" s="30" t="s">
        <v>56</v>
      </c>
      <c r="G2656" s="31">
        <f t="shared" si="6076"/>
        <v>47568.599999999999</v>
      </c>
      <c r="H2656" s="31">
        <f t="shared" si="6077"/>
        <v>47568.599999999999</v>
      </c>
      <c r="I2656" s="31">
        <f t="shared" si="6078"/>
        <v>47568.599999999999</v>
      </c>
      <c r="J2656" s="31">
        <f t="shared" si="6079"/>
        <v>0</v>
      </c>
      <c r="K2656" s="31">
        <f t="shared" si="6080"/>
        <v>0</v>
      </c>
      <c r="L2656" s="31">
        <f t="shared" si="6081"/>
        <v>0</v>
      </c>
      <c r="M2656" s="31">
        <f t="shared" si="5953"/>
        <v>47568.599999999999</v>
      </c>
      <c r="N2656" s="31">
        <f t="shared" si="5954"/>
        <v>47568.599999999999</v>
      </c>
      <c r="O2656" s="31">
        <f t="shared" si="5955"/>
        <v>47568.599999999999</v>
      </c>
      <c r="P2656" s="31">
        <f t="shared" si="6082"/>
        <v>0</v>
      </c>
      <c r="Q2656" s="31">
        <f t="shared" si="6083"/>
        <v>0</v>
      </c>
      <c r="R2656" s="31">
        <f t="shared" si="6084"/>
        <v>0</v>
      </c>
      <c r="S2656" s="31">
        <f t="shared" si="6085"/>
        <v>0</v>
      </c>
      <c r="T2656" s="31">
        <f t="shared" si="6086"/>
        <v>0</v>
      </c>
      <c r="U2656" s="31">
        <f t="shared" si="6087"/>
        <v>0</v>
      </c>
      <c r="V2656" s="31">
        <f t="shared" si="6088"/>
        <v>0</v>
      </c>
      <c r="W2656" s="31">
        <f t="shared" si="6089"/>
        <v>0</v>
      </c>
      <c r="X2656" s="31">
        <f t="shared" si="6090"/>
        <v>0</v>
      </c>
      <c r="Y2656" s="31">
        <f t="shared" si="6091"/>
        <v>0</v>
      </c>
      <c r="Z2656" s="31">
        <f t="shared" si="6092"/>
        <v>0</v>
      </c>
      <c r="AA2656" s="31">
        <f t="shared" si="6093"/>
        <v>0</v>
      </c>
      <c r="AB2656" s="31">
        <f t="shared" si="6094"/>
        <v>0</v>
      </c>
      <c r="AC2656" s="31">
        <f t="shared" si="5917"/>
        <v>47568.599999999999</v>
      </c>
      <c r="AD2656" s="31">
        <f t="shared" si="5918"/>
        <v>47568.599999999999</v>
      </c>
      <c r="AE2656" s="31">
        <f t="shared" si="5919"/>
        <v>47568.599999999999</v>
      </c>
      <c r="AF2656" s="31">
        <f t="shared" si="6095"/>
        <v>0</v>
      </c>
      <c r="AG2656" s="31">
        <f t="shared" si="5920"/>
        <v>47568.599999999999</v>
      </c>
      <c r="AH2656" s="31">
        <f t="shared" si="5921"/>
        <v>47568.599999999999</v>
      </c>
      <c r="AI2656" s="31">
        <f t="shared" si="5922"/>
        <v>47568.599999999999</v>
      </c>
      <c r="AJ2656" s="31">
        <f t="shared" si="6096"/>
        <v>0</v>
      </c>
      <c r="AK2656" s="31">
        <f t="shared" si="6097"/>
        <v>0</v>
      </c>
      <c r="AL2656" s="31">
        <f t="shared" si="6098"/>
        <v>0</v>
      </c>
      <c r="AM2656" s="31">
        <f t="shared" si="6099"/>
        <v>0</v>
      </c>
      <c r="AN2656" s="31">
        <f t="shared" si="6100"/>
        <v>0</v>
      </c>
      <c r="AO2656" s="31">
        <f t="shared" si="6101"/>
        <v>0</v>
      </c>
      <c r="AP2656" s="31">
        <f t="shared" si="6102"/>
        <v>0</v>
      </c>
      <c r="AQ2656" s="31">
        <f t="shared" si="6103"/>
        <v>0</v>
      </c>
      <c r="AR2656" s="31">
        <f t="shared" si="6104"/>
        <v>0</v>
      </c>
      <c r="AS2656" s="31">
        <f t="shared" si="5914"/>
        <v>47568.599999999999</v>
      </c>
      <c r="AT2656" s="31">
        <f t="shared" si="5915"/>
        <v>47568.599999999999</v>
      </c>
      <c r="AU2656" s="31">
        <f t="shared" si="5916"/>
        <v>47568.599999999999</v>
      </c>
      <c r="AV2656" s="31">
        <f t="shared" si="6105"/>
        <v>0</v>
      </c>
      <c r="AW2656" s="32"/>
      <c r="AX2656" s="32"/>
      <c r="AY2656" s="1"/>
      <c r="AZ2656" s="1"/>
      <c r="BA2656" s="1"/>
      <c r="BB2656" s="1"/>
      <c r="BC2656" s="1"/>
      <c r="BD2656" s="1"/>
      <c r="BE2656" s="1"/>
    </row>
    <row r="2657">
      <c r="A2657" s="29" t="s">
        <v>1105</v>
      </c>
      <c r="B2657" s="29" t="s">
        <v>27</v>
      </c>
      <c r="C2657" s="29" t="s">
        <v>29</v>
      </c>
      <c r="D2657" s="29" t="s">
        <v>57</v>
      </c>
      <c r="E2657" s="36"/>
      <c r="F2657" s="30" t="s">
        <v>58</v>
      </c>
      <c r="G2657" s="31">
        <f>G2658+G2660+G2662</f>
        <v>47568.599999999999</v>
      </c>
      <c r="H2657" s="31">
        <f>H2658+H2660+H2662</f>
        <v>47568.599999999999</v>
      </c>
      <c r="I2657" s="31">
        <f>I2658+I2660+I2662</f>
        <v>47568.599999999999</v>
      </c>
      <c r="J2657" s="31">
        <f>J2658+J2660+J2662</f>
        <v>0</v>
      </c>
      <c r="K2657" s="31">
        <f>K2658+K2660+K2662</f>
        <v>0</v>
      </c>
      <c r="L2657" s="31">
        <f>L2658+L2660+L2662</f>
        <v>0</v>
      </c>
      <c r="M2657" s="31">
        <f t="shared" si="5953"/>
        <v>47568.599999999999</v>
      </c>
      <c r="N2657" s="31">
        <f t="shared" si="5954"/>
        <v>47568.599999999999</v>
      </c>
      <c r="O2657" s="31">
        <f t="shared" si="5955"/>
        <v>47568.599999999999</v>
      </c>
      <c r="P2657" s="31">
        <f>P2658+P2660+P2662</f>
        <v>0</v>
      </c>
      <c r="Q2657" s="31">
        <f>Q2658+Q2660+Q2662</f>
        <v>0</v>
      </c>
      <c r="R2657" s="31">
        <f>R2658+R2660+R2662</f>
        <v>0</v>
      </c>
      <c r="S2657" s="31">
        <f>S2658+S2660+S2662</f>
        <v>0</v>
      </c>
      <c r="T2657" s="31">
        <f>T2658+T2660+T2662</f>
        <v>0</v>
      </c>
      <c r="U2657" s="31">
        <f>U2658+U2660+U2662</f>
        <v>0</v>
      </c>
      <c r="V2657" s="31">
        <f>V2658+V2660+V2662</f>
        <v>0</v>
      </c>
      <c r="W2657" s="31">
        <f>W2658+W2660+W2662</f>
        <v>0</v>
      </c>
      <c r="X2657" s="31">
        <f>X2658+X2660+X2662</f>
        <v>0</v>
      </c>
      <c r="Y2657" s="31">
        <f>Y2658+Y2660+Y2662</f>
        <v>0</v>
      </c>
      <c r="Z2657" s="31">
        <f>Z2658+Z2660+Z2662</f>
        <v>0</v>
      </c>
      <c r="AA2657" s="31">
        <f>AA2658+AA2660+AA2662</f>
        <v>0</v>
      </c>
      <c r="AB2657" s="31">
        <f>AB2658+AB2660+AB2662</f>
        <v>0</v>
      </c>
      <c r="AC2657" s="31">
        <f t="shared" si="5917"/>
        <v>47568.599999999999</v>
      </c>
      <c r="AD2657" s="31">
        <f t="shared" si="5918"/>
        <v>47568.599999999999</v>
      </c>
      <c r="AE2657" s="31">
        <f t="shared" si="5919"/>
        <v>47568.599999999999</v>
      </c>
      <c r="AF2657" s="31">
        <f>AF2658+AF2660+AF2662</f>
        <v>0</v>
      </c>
      <c r="AG2657" s="31">
        <f t="shared" si="5920"/>
        <v>47568.599999999999</v>
      </c>
      <c r="AH2657" s="31">
        <f t="shared" si="5921"/>
        <v>47568.599999999999</v>
      </c>
      <c r="AI2657" s="31">
        <f t="shared" si="5922"/>
        <v>47568.599999999999</v>
      </c>
      <c r="AJ2657" s="31">
        <f>AJ2658+AJ2660+AJ2662</f>
        <v>0</v>
      </c>
      <c r="AK2657" s="31">
        <f>AK2658+AK2660+AK2662</f>
        <v>0</v>
      </c>
      <c r="AL2657" s="31">
        <f>AL2658+AL2660+AL2662</f>
        <v>0</v>
      </c>
      <c r="AM2657" s="31">
        <f>AM2658+AM2660+AM2662</f>
        <v>0</v>
      </c>
      <c r="AN2657" s="31">
        <f>AN2658+AN2660+AN2662</f>
        <v>0</v>
      </c>
      <c r="AO2657" s="31">
        <f>AO2658+AO2660+AO2662</f>
        <v>0</v>
      </c>
      <c r="AP2657" s="31">
        <f>AP2658+AP2660+AP2662</f>
        <v>0</v>
      </c>
      <c r="AQ2657" s="31">
        <f>AQ2658+AQ2660+AQ2662</f>
        <v>0</v>
      </c>
      <c r="AR2657" s="31">
        <f>AR2658+AR2660+AR2662</f>
        <v>0</v>
      </c>
      <c r="AS2657" s="31">
        <f t="shared" si="5914"/>
        <v>47568.599999999999</v>
      </c>
      <c r="AT2657" s="31">
        <f t="shared" si="5915"/>
        <v>47568.599999999999</v>
      </c>
      <c r="AU2657" s="31">
        <f t="shared" si="5916"/>
        <v>47568.599999999999</v>
      </c>
      <c r="AV2657" s="31">
        <f>AV2658+AV2660+AV2662</f>
        <v>0</v>
      </c>
      <c r="AW2657" s="32"/>
      <c r="AX2657" s="32"/>
      <c r="AY2657" s="1"/>
      <c r="AZ2657" s="1"/>
      <c r="BA2657" s="1"/>
      <c r="BB2657" s="1"/>
      <c r="BC2657" s="1"/>
      <c r="BD2657" s="1"/>
      <c r="BE2657" s="1"/>
    </row>
    <row r="2658" ht="31.5">
      <c r="A2658" s="29" t="s">
        <v>1105</v>
      </c>
      <c r="B2658" s="29" t="s">
        <v>27</v>
      </c>
      <c r="C2658" s="29" t="s">
        <v>29</v>
      </c>
      <c r="D2658" s="29" t="s">
        <v>1048</v>
      </c>
      <c r="E2658" s="36"/>
      <c r="F2658" s="30" t="s">
        <v>1049</v>
      </c>
      <c r="G2658" s="31">
        <f>G2659</f>
        <v>47165.400000000001</v>
      </c>
      <c r="H2658" s="31">
        <f>H2659</f>
        <v>47165.400000000001</v>
      </c>
      <c r="I2658" s="31">
        <f>I2659</f>
        <v>47165.400000000001</v>
      </c>
      <c r="J2658" s="31">
        <f>J2659</f>
        <v>0</v>
      </c>
      <c r="K2658" s="31">
        <f>K2659</f>
        <v>0</v>
      </c>
      <c r="L2658" s="31">
        <f>L2659</f>
        <v>0</v>
      </c>
      <c r="M2658" s="31">
        <f t="shared" si="5953"/>
        <v>47165.400000000001</v>
      </c>
      <c r="N2658" s="31">
        <f t="shared" si="5954"/>
        <v>47165.400000000001</v>
      </c>
      <c r="O2658" s="31">
        <f t="shared" si="5955"/>
        <v>47165.400000000001</v>
      </c>
      <c r="P2658" s="31">
        <f>P2659</f>
        <v>0</v>
      </c>
      <c r="Q2658" s="31">
        <f>Q2659</f>
        <v>0</v>
      </c>
      <c r="R2658" s="31">
        <f>R2659</f>
        <v>0</v>
      </c>
      <c r="S2658" s="31">
        <f>S2659</f>
        <v>0</v>
      </c>
      <c r="T2658" s="31">
        <f>T2659</f>
        <v>0</v>
      </c>
      <c r="U2658" s="31">
        <f>U2659</f>
        <v>0</v>
      </c>
      <c r="V2658" s="31">
        <f>V2659</f>
        <v>0</v>
      </c>
      <c r="W2658" s="31">
        <f>W2659</f>
        <v>0</v>
      </c>
      <c r="X2658" s="31">
        <f>X2659</f>
        <v>0</v>
      </c>
      <c r="Y2658" s="31">
        <f>Y2659</f>
        <v>0</v>
      </c>
      <c r="Z2658" s="31">
        <f>Z2659</f>
        <v>0</v>
      </c>
      <c r="AA2658" s="31">
        <f>AA2659</f>
        <v>0</v>
      </c>
      <c r="AB2658" s="31">
        <f>AB2659</f>
        <v>0</v>
      </c>
      <c r="AC2658" s="31">
        <f t="shared" si="5917"/>
        <v>47165.400000000001</v>
      </c>
      <c r="AD2658" s="31">
        <f t="shared" si="5918"/>
        <v>47165.400000000001</v>
      </c>
      <c r="AE2658" s="31">
        <f t="shared" si="5919"/>
        <v>47165.400000000001</v>
      </c>
      <c r="AF2658" s="31">
        <f>AF2659</f>
        <v>0</v>
      </c>
      <c r="AG2658" s="31">
        <f t="shared" si="5920"/>
        <v>47165.400000000001</v>
      </c>
      <c r="AH2658" s="31">
        <f t="shared" si="5921"/>
        <v>47165.400000000001</v>
      </c>
      <c r="AI2658" s="31">
        <f t="shared" si="5922"/>
        <v>47165.400000000001</v>
      </c>
      <c r="AJ2658" s="31">
        <f>AJ2659</f>
        <v>0</v>
      </c>
      <c r="AK2658" s="31">
        <f>AK2659</f>
        <v>0</v>
      </c>
      <c r="AL2658" s="31">
        <f>AL2659</f>
        <v>0</v>
      </c>
      <c r="AM2658" s="31">
        <f>AM2659</f>
        <v>0</v>
      </c>
      <c r="AN2658" s="31">
        <f>AN2659</f>
        <v>0</v>
      </c>
      <c r="AO2658" s="31">
        <f>AO2659</f>
        <v>0</v>
      </c>
      <c r="AP2658" s="31">
        <f>AP2659</f>
        <v>0</v>
      </c>
      <c r="AQ2658" s="31">
        <f>AQ2659</f>
        <v>0</v>
      </c>
      <c r="AR2658" s="31">
        <f>AR2659</f>
        <v>0</v>
      </c>
      <c r="AS2658" s="31">
        <f t="shared" si="5914"/>
        <v>47165.400000000001</v>
      </c>
      <c r="AT2658" s="31">
        <f t="shared" si="5915"/>
        <v>47165.400000000001</v>
      </c>
      <c r="AU2658" s="31">
        <f t="shared" si="5916"/>
        <v>47165.400000000001</v>
      </c>
      <c r="AV2658" s="31">
        <f>AV2659</f>
        <v>0</v>
      </c>
      <c r="AW2658" s="32"/>
      <c r="AX2658" s="32"/>
      <c r="AY2658" s="1"/>
      <c r="AZ2658" s="1"/>
      <c r="BA2658" s="1"/>
      <c r="BB2658" s="1"/>
      <c r="BC2658" s="1"/>
      <c r="BD2658" s="1"/>
      <c r="BE2658" s="1"/>
    </row>
    <row r="2659" ht="31.5">
      <c r="A2659" s="29" t="s">
        <v>1105</v>
      </c>
      <c r="B2659" s="29" t="s">
        <v>27</v>
      </c>
      <c r="C2659" s="29" t="s">
        <v>29</v>
      </c>
      <c r="D2659" s="29" t="s">
        <v>1048</v>
      </c>
      <c r="E2659" s="29" t="s">
        <v>39</v>
      </c>
      <c r="F2659" s="30" t="s">
        <v>40</v>
      </c>
      <c r="G2659" s="31">
        <v>47165.400000000001</v>
      </c>
      <c r="H2659" s="31">
        <v>47165.400000000001</v>
      </c>
      <c r="I2659" s="31">
        <v>47165.400000000001</v>
      </c>
      <c r="J2659" s="31"/>
      <c r="K2659" s="31"/>
      <c r="L2659" s="31"/>
      <c r="M2659" s="31">
        <f t="shared" si="5953"/>
        <v>47165.400000000001</v>
      </c>
      <c r="N2659" s="31">
        <f t="shared" si="5954"/>
        <v>47165.400000000001</v>
      </c>
      <c r="O2659" s="31">
        <f t="shared" si="5955"/>
        <v>47165.400000000001</v>
      </c>
      <c r="P2659" s="31"/>
      <c r="Q2659" s="31"/>
      <c r="R2659" s="31"/>
      <c r="S2659" s="31"/>
      <c r="T2659" s="31"/>
      <c r="U2659" s="31"/>
      <c r="V2659" s="31"/>
      <c r="W2659" s="31"/>
      <c r="X2659" s="31"/>
      <c r="Y2659" s="31"/>
      <c r="Z2659" s="31"/>
      <c r="AA2659" s="31"/>
      <c r="AB2659" s="31"/>
      <c r="AC2659" s="31">
        <f t="shared" si="5917"/>
        <v>47165.400000000001</v>
      </c>
      <c r="AD2659" s="31">
        <f t="shared" si="5918"/>
        <v>47165.400000000001</v>
      </c>
      <c r="AE2659" s="31">
        <f t="shared" si="5919"/>
        <v>47165.400000000001</v>
      </c>
      <c r="AF2659" s="31"/>
      <c r="AG2659" s="31">
        <f t="shared" si="5920"/>
        <v>47165.400000000001</v>
      </c>
      <c r="AH2659" s="31">
        <f t="shared" si="5921"/>
        <v>47165.400000000001</v>
      </c>
      <c r="AI2659" s="31">
        <f t="shared" si="5922"/>
        <v>47165.400000000001</v>
      </c>
      <c r="AJ2659" s="31"/>
      <c r="AK2659" s="31"/>
      <c r="AL2659" s="31"/>
      <c r="AM2659" s="31"/>
      <c r="AN2659" s="31"/>
      <c r="AO2659" s="31"/>
      <c r="AP2659" s="31"/>
      <c r="AQ2659" s="31"/>
      <c r="AR2659" s="31"/>
      <c r="AS2659" s="31">
        <f t="shared" si="5914"/>
        <v>47165.400000000001</v>
      </c>
      <c r="AT2659" s="31">
        <f t="shared" si="5915"/>
        <v>47165.400000000001</v>
      </c>
      <c r="AU2659" s="31">
        <f t="shared" si="5916"/>
        <v>47165.400000000001</v>
      </c>
      <c r="AV2659" s="31"/>
      <c r="AW2659" s="32"/>
      <c r="AX2659" s="32"/>
      <c r="AY2659" s="1"/>
      <c r="AZ2659" s="1"/>
      <c r="BA2659" s="1"/>
      <c r="BB2659" s="1"/>
      <c r="BC2659" s="1"/>
      <c r="BD2659" s="1"/>
      <c r="BE2659" s="1"/>
    </row>
    <row r="2660" ht="47.25">
      <c r="A2660" s="29" t="s">
        <v>1105</v>
      </c>
      <c r="B2660" s="29" t="s">
        <v>27</v>
      </c>
      <c r="C2660" s="29" t="s">
        <v>29</v>
      </c>
      <c r="D2660" s="29" t="s">
        <v>1115</v>
      </c>
      <c r="E2660" s="36"/>
      <c r="F2660" s="30" t="s">
        <v>1116</v>
      </c>
      <c r="G2660" s="31">
        <f>G2661</f>
        <v>58.200000000000003</v>
      </c>
      <c r="H2660" s="31">
        <f>H2661</f>
        <v>58.200000000000003</v>
      </c>
      <c r="I2660" s="31">
        <f>I2661</f>
        <v>58.200000000000003</v>
      </c>
      <c r="J2660" s="31">
        <f>J2661</f>
        <v>0</v>
      </c>
      <c r="K2660" s="31">
        <f>K2661</f>
        <v>0</v>
      </c>
      <c r="L2660" s="31">
        <f>L2661</f>
        <v>0</v>
      </c>
      <c r="M2660" s="31">
        <f t="shared" si="5953"/>
        <v>58.200000000000003</v>
      </c>
      <c r="N2660" s="31">
        <f t="shared" si="5954"/>
        <v>58.200000000000003</v>
      </c>
      <c r="O2660" s="31">
        <f t="shared" si="5955"/>
        <v>58.200000000000003</v>
      </c>
      <c r="P2660" s="31">
        <f>P2661</f>
        <v>0</v>
      </c>
      <c r="Q2660" s="31">
        <f>Q2661</f>
        <v>0</v>
      </c>
      <c r="R2660" s="31">
        <f>R2661</f>
        <v>0</v>
      </c>
      <c r="S2660" s="31">
        <f>S2661</f>
        <v>0</v>
      </c>
      <c r="T2660" s="31">
        <f>T2661</f>
        <v>0</v>
      </c>
      <c r="U2660" s="31">
        <f>U2661</f>
        <v>0</v>
      </c>
      <c r="V2660" s="31">
        <f>V2661</f>
        <v>0</v>
      </c>
      <c r="W2660" s="31">
        <f>W2661</f>
        <v>0</v>
      </c>
      <c r="X2660" s="31">
        <f>X2661</f>
        <v>0</v>
      </c>
      <c r="Y2660" s="31">
        <f>Y2661</f>
        <v>0</v>
      </c>
      <c r="Z2660" s="31">
        <f>Z2661</f>
        <v>0</v>
      </c>
      <c r="AA2660" s="31">
        <f>AA2661</f>
        <v>0</v>
      </c>
      <c r="AB2660" s="31">
        <f>AB2661</f>
        <v>0</v>
      </c>
      <c r="AC2660" s="31">
        <f t="shared" si="5917"/>
        <v>58.200000000000003</v>
      </c>
      <c r="AD2660" s="31">
        <f t="shared" si="5918"/>
        <v>58.200000000000003</v>
      </c>
      <c r="AE2660" s="31">
        <f t="shared" si="5919"/>
        <v>58.200000000000003</v>
      </c>
      <c r="AF2660" s="31">
        <f>AF2661</f>
        <v>0</v>
      </c>
      <c r="AG2660" s="31">
        <f t="shared" si="5920"/>
        <v>58.200000000000003</v>
      </c>
      <c r="AH2660" s="31">
        <f t="shared" si="5921"/>
        <v>58.200000000000003</v>
      </c>
      <c r="AI2660" s="31">
        <f t="shared" si="5922"/>
        <v>58.200000000000003</v>
      </c>
      <c r="AJ2660" s="31">
        <f>AJ2661</f>
        <v>0</v>
      </c>
      <c r="AK2660" s="31">
        <f>AK2661</f>
        <v>0</v>
      </c>
      <c r="AL2660" s="31">
        <f>AL2661</f>
        <v>0</v>
      </c>
      <c r="AM2660" s="31">
        <f>AM2661</f>
        <v>0</v>
      </c>
      <c r="AN2660" s="31">
        <f>AN2661</f>
        <v>0</v>
      </c>
      <c r="AO2660" s="31">
        <f>AO2661</f>
        <v>0</v>
      </c>
      <c r="AP2660" s="31">
        <f>AP2661</f>
        <v>0</v>
      </c>
      <c r="AQ2660" s="31">
        <f>AQ2661</f>
        <v>0</v>
      </c>
      <c r="AR2660" s="31">
        <f>AR2661</f>
        <v>0</v>
      </c>
      <c r="AS2660" s="31">
        <f t="shared" si="5914"/>
        <v>58.200000000000003</v>
      </c>
      <c r="AT2660" s="31">
        <f t="shared" si="5915"/>
        <v>58.200000000000003</v>
      </c>
      <c r="AU2660" s="31">
        <f t="shared" si="5916"/>
        <v>58.200000000000003</v>
      </c>
      <c r="AV2660" s="31">
        <f>AV2661</f>
        <v>0</v>
      </c>
      <c r="AW2660" s="32"/>
      <c r="AX2660" s="32"/>
      <c r="AY2660" s="1"/>
      <c r="AZ2660" s="1"/>
      <c r="BA2660" s="1"/>
      <c r="BB2660" s="1"/>
      <c r="BC2660" s="1"/>
      <c r="BD2660" s="1"/>
      <c r="BE2660" s="1"/>
    </row>
    <row r="2661" ht="31.5">
      <c r="A2661" s="29" t="s">
        <v>1105</v>
      </c>
      <c r="B2661" s="29" t="s">
        <v>27</v>
      </c>
      <c r="C2661" s="29" t="s">
        <v>29</v>
      </c>
      <c r="D2661" s="29" t="s">
        <v>1115</v>
      </c>
      <c r="E2661" s="29" t="s">
        <v>39</v>
      </c>
      <c r="F2661" s="30" t="s">
        <v>40</v>
      </c>
      <c r="G2661" s="31">
        <v>58.200000000000003</v>
      </c>
      <c r="H2661" s="31">
        <v>58.200000000000003</v>
      </c>
      <c r="I2661" s="31">
        <v>58.200000000000003</v>
      </c>
      <c r="J2661" s="31"/>
      <c r="K2661" s="31"/>
      <c r="L2661" s="31"/>
      <c r="M2661" s="31">
        <f t="shared" si="5953"/>
        <v>58.200000000000003</v>
      </c>
      <c r="N2661" s="31">
        <f t="shared" si="5954"/>
        <v>58.200000000000003</v>
      </c>
      <c r="O2661" s="31">
        <f t="shared" si="5955"/>
        <v>58.200000000000003</v>
      </c>
      <c r="P2661" s="31"/>
      <c r="Q2661" s="31"/>
      <c r="R2661" s="31"/>
      <c r="S2661" s="31"/>
      <c r="T2661" s="31"/>
      <c r="U2661" s="31"/>
      <c r="V2661" s="31"/>
      <c r="W2661" s="31"/>
      <c r="X2661" s="31"/>
      <c r="Y2661" s="31"/>
      <c r="Z2661" s="31"/>
      <c r="AA2661" s="31"/>
      <c r="AB2661" s="31"/>
      <c r="AC2661" s="31">
        <f t="shared" si="5917"/>
        <v>58.200000000000003</v>
      </c>
      <c r="AD2661" s="31">
        <f t="shared" si="5918"/>
        <v>58.200000000000003</v>
      </c>
      <c r="AE2661" s="31">
        <f t="shared" si="5919"/>
        <v>58.200000000000003</v>
      </c>
      <c r="AF2661" s="31"/>
      <c r="AG2661" s="31">
        <f t="shared" si="5920"/>
        <v>58.200000000000003</v>
      </c>
      <c r="AH2661" s="31">
        <f t="shared" si="5921"/>
        <v>58.200000000000003</v>
      </c>
      <c r="AI2661" s="31">
        <f t="shared" si="5922"/>
        <v>58.200000000000003</v>
      </c>
      <c r="AJ2661" s="31"/>
      <c r="AK2661" s="31"/>
      <c r="AL2661" s="31"/>
      <c r="AM2661" s="31"/>
      <c r="AN2661" s="31"/>
      <c r="AO2661" s="31"/>
      <c r="AP2661" s="31"/>
      <c r="AQ2661" s="31"/>
      <c r="AR2661" s="31"/>
      <c r="AS2661" s="31">
        <f t="shared" si="5914"/>
        <v>58.200000000000003</v>
      </c>
      <c r="AT2661" s="31">
        <f t="shared" si="5915"/>
        <v>58.200000000000003</v>
      </c>
      <c r="AU2661" s="31">
        <f t="shared" si="5916"/>
        <v>58.200000000000003</v>
      </c>
      <c r="AV2661" s="31"/>
      <c r="AW2661" s="32"/>
      <c r="AX2661" s="32"/>
      <c r="AY2661" s="1"/>
      <c r="AZ2661" s="1"/>
      <c r="BA2661" s="1"/>
      <c r="BB2661" s="1"/>
      <c r="BC2661" s="1"/>
      <c r="BD2661" s="1"/>
      <c r="BE2661" s="1"/>
    </row>
    <row r="2662" ht="63">
      <c r="A2662" s="29" t="s">
        <v>1105</v>
      </c>
      <c r="B2662" s="29" t="s">
        <v>27</v>
      </c>
      <c r="C2662" s="29" t="s">
        <v>29</v>
      </c>
      <c r="D2662" s="29" t="s">
        <v>1117</v>
      </c>
      <c r="E2662" s="36"/>
      <c r="F2662" s="30" t="s">
        <v>1118</v>
      </c>
      <c r="G2662" s="31">
        <f>G2663</f>
        <v>345</v>
      </c>
      <c r="H2662" s="31">
        <f>H2663</f>
        <v>345</v>
      </c>
      <c r="I2662" s="31">
        <f>I2663</f>
        <v>345</v>
      </c>
      <c r="J2662" s="31">
        <f>J2663</f>
        <v>0</v>
      </c>
      <c r="K2662" s="31">
        <f>K2663</f>
        <v>0</v>
      </c>
      <c r="L2662" s="31">
        <f>L2663</f>
        <v>0</v>
      </c>
      <c r="M2662" s="31">
        <f t="shared" si="5953"/>
        <v>345</v>
      </c>
      <c r="N2662" s="31">
        <f t="shared" si="5954"/>
        <v>345</v>
      </c>
      <c r="O2662" s="31">
        <f t="shared" si="5955"/>
        <v>345</v>
      </c>
      <c r="P2662" s="31">
        <f>P2663</f>
        <v>0</v>
      </c>
      <c r="Q2662" s="31">
        <f>Q2663</f>
        <v>0</v>
      </c>
      <c r="R2662" s="31">
        <f>R2663</f>
        <v>0</v>
      </c>
      <c r="S2662" s="31">
        <f>S2663</f>
        <v>0</v>
      </c>
      <c r="T2662" s="31">
        <f>T2663</f>
        <v>0</v>
      </c>
      <c r="U2662" s="31">
        <f>U2663</f>
        <v>0</v>
      </c>
      <c r="V2662" s="31">
        <f>V2663</f>
        <v>0</v>
      </c>
      <c r="W2662" s="31">
        <f>W2663</f>
        <v>0</v>
      </c>
      <c r="X2662" s="31">
        <f>X2663</f>
        <v>0</v>
      </c>
      <c r="Y2662" s="31">
        <f>Y2663</f>
        <v>0</v>
      </c>
      <c r="Z2662" s="31">
        <f>Z2663</f>
        <v>0</v>
      </c>
      <c r="AA2662" s="31">
        <f>AA2663</f>
        <v>0</v>
      </c>
      <c r="AB2662" s="31">
        <f>AB2663</f>
        <v>0</v>
      </c>
      <c r="AC2662" s="31">
        <f t="shared" si="5917"/>
        <v>345</v>
      </c>
      <c r="AD2662" s="31">
        <f t="shared" si="5918"/>
        <v>345</v>
      </c>
      <c r="AE2662" s="31">
        <f t="shared" si="5919"/>
        <v>345</v>
      </c>
      <c r="AF2662" s="31">
        <f>AF2663</f>
        <v>0</v>
      </c>
      <c r="AG2662" s="31">
        <f t="shared" si="5920"/>
        <v>345</v>
      </c>
      <c r="AH2662" s="31">
        <f t="shared" si="5921"/>
        <v>345</v>
      </c>
      <c r="AI2662" s="31">
        <f t="shared" si="5922"/>
        <v>345</v>
      </c>
      <c r="AJ2662" s="31">
        <f>AJ2663</f>
        <v>0</v>
      </c>
      <c r="AK2662" s="31">
        <f>AK2663</f>
        <v>0</v>
      </c>
      <c r="AL2662" s="31">
        <f>AL2663</f>
        <v>0</v>
      </c>
      <c r="AM2662" s="31">
        <f>AM2663</f>
        <v>0</v>
      </c>
      <c r="AN2662" s="31">
        <f>AN2663</f>
        <v>0</v>
      </c>
      <c r="AO2662" s="31">
        <f>AO2663</f>
        <v>0</v>
      </c>
      <c r="AP2662" s="31">
        <f>AP2663</f>
        <v>0</v>
      </c>
      <c r="AQ2662" s="31">
        <f>AQ2663</f>
        <v>0</v>
      </c>
      <c r="AR2662" s="31">
        <f>AR2663</f>
        <v>0</v>
      </c>
      <c r="AS2662" s="31">
        <f t="shared" si="5914"/>
        <v>345</v>
      </c>
      <c r="AT2662" s="31">
        <f t="shared" si="5915"/>
        <v>345</v>
      </c>
      <c r="AU2662" s="31">
        <f t="shared" si="5916"/>
        <v>345</v>
      </c>
      <c r="AV2662" s="31">
        <f>AV2663</f>
        <v>0</v>
      </c>
      <c r="AW2662" s="32"/>
      <c r="AX2662" s="32"/>
      <c r="AY2662" s="1"/>
      <c r="AZ2662" s="1"/>
      <c r="BA2662" s="1"/>
      <c r="BB2662" s="1"/>
      <c r="BC2662" s="1"/>
      <c r="BD2662" s="1"/>
      <c r="BE2662" s="1"/>
    </row>
    <row r="2663">
      <c r="A2663" s="29" t="s">
        <v>1105</v>
      </c>
      <c r="B2663" s="29" t="s">
        <v>27</v>
      </c>
      <c r="C2663" s="29" t="s">
        <v>29</v>
      </c>
      <c r="D2663" s="29" t="s">
        <v>1117</v>
      </c>
      <c r="E2663" s="29" t="s">
        <v>244</v>
      </c>
      <c r="F2663" s="30" t="s">
        <v>245</v>
      </c>
      <c r="G2663" s="31">
        <v>345</v>
      </c>
      <c r="H2663" s="31">
        <v>345</v>
      </c>
      <c r="I2663" s="31">
        <v>345</v>
      </c>
      <c r="J2663" s="31"/>
      <c r="K2663" s="31"/>
      <c r="L2663" s="31"/>
      <c r="M2663" s="31">
        <f t="shared" si="5953"/>
        <v>345</v>
      </c>
      <c r="N2663" s="31">
        <f t="shared" si="5954"/>
        <v>345</v>
      </c>
      <c r="O2663" s="31">
        <f t="shared" si="5955"/>
        <v>345</v>
      </c>
      <c r="P2663" s="31"/>
      <c r="Q2663" s="31"/>
      <c r="R2663" s="31"/>
      <c r="S2663" s="31"/>
      <c r="T2663" s="31"/>
      <c r="U2663" s="31"/>
      <c r="V2663" s="31"/>
      <c r="W2663" s="31"/>
      <c r="X2663" s="31"/>
      <c r="Y2663" s="31"/>
      <c r="Z2663" s="31"/>
      <c r="AA2663" s="31"/>
      <c r="AB2663" s="31"/>
      <c r="AC2663" s="31">
        <f t="shared" si="5917"/>
        <v>345</v>
      </c>
      <c r="AD2663" s="31">
        <f t="shared" si="5918"/>
        <v>345</v>
      </c>
      <c r="AE2663" s="31">
        <f t="shared" si="5919"/>
        <v>345</v>
      </c>
      <c r="AF2663" s="31"/>
      <c r="AG2663" s="31">
        <f t="shared" si="5920"/>
        <v>345</v>
      </c>
      <c r="AH2663" s="31">
        <f t="shared" si="5921"/>
        <v>345</v>
      </c>
      <c r="AI2663" s="31">
        <f t="shared" si="5922"/>
        <v>345</v>
      </c>
      <c r="AJ2663" s="31"/>
      <c r="AK2663" s="31"/>
      <c r="AL2663" s="31"/>
      <c r="AM2663" s="31"/>
      <c r="AN2663" s="31"/>
      <c r="AO2663" s="31"/>
      <c r="AP2663" s="31"/>
      <c r="AQ2663" s="31"/>
      <c r="AR2663" s="31"/>
      <c r="AS2663" s="31">
        <f t="shared" si="5914"/>
        <v>345</v>
      </c>
      <c r="AT2663" s="31">
        <f t="shared" si="5915"/>
        <v>345</v>
      </c>
      <c r="AU2663" s="31">
        <f t="shared" si="5916"/>
        <v>345</v>
      </c>
      <c r="AV2663" s="31"/>
      <c r="AW2663" s="32"/>
      <c r="AX2663" s="32"/>
      <c r="AY2663" s="1"/>
      <c r="AZ2663" s="1"/>
      <c r="BA2663" s="1"/>
      <c r="BB2663" s="1"/>
      <c r="BC2663" s="1"/>
      <c r="BD2663" s="1"/>
      <c r="BE2663" s="1"/>
    </row>
    <row r="2664" s="19" customFormat="1" ht="31.5">
      <c r="A2664" s="20" t="s">
        <v>1119</v>
      </c>
      <c r="B2664" s="20"/>
      <c r="C2664" s="20"/>
      <c r="D2664" s="20"/>
      <c r="E2664" s="20"/>
      <c r="F2664" s="21" t="s">
        <v>1120</v>
      </c>
      <c r="G2664" s="22">
        <f>G2671+G2719+G2665</f>
        <v>3331043.6999999997</v>
      </c>
      <c r="H2664" s="22">
        <f>H2671+H2719+H2665</f>
        <v>3206733.6999999997</v>
      </c>
      <c r="I2664" s="22">
        <f>I2671+I2719+I2665</f>
        <v>3150357.6000000001</v>
      </c>
      <c r="J2664" s="22">
        <f>J2671+J2719+J2665</f>
        <v>0</v>
      </c>
      <c r="K2664" s="22">
        <f>K2671+K2719+K2665</f>
        <v>0</v>
      </c>
      <c r="L2664" s="22">
        <f>L2671+L2719+L2665</f>
        <v>0</v>
      </c>
      <c r="M2664" s="22">
        <f t="shared" si="5953"/>
        <v>3331043.6999999997</v>
      </c>
      <c r="N2664" s="22">
        <f t="shared" si="5954"/>
        <v>3206733.6999999997</v>
      </c>
      <c r="O2664" s="22">
        <f t="shared" si="5955"/>
        <v>3150357.6000000001</v>
      </c>
      <c r="P2664" s="22">
        <f>P2671+P2719+P2665</f>
        <v>0</v>
      </c>
      <c r="Q2664" s="22">
        <f>Q2671+Q2719+Q2665</f>
        <v>0</v>
      </c>
      <c r="R2664" s="22">
        <f>R2671+R2719+R2665</f>
        <v>67963.346999999994</v>
      </c>
      <c r="S2664" s="22">
        <f>S2671+S2719+S2665</f>
        <v>0</v>
      </c>
      <c r="T2664" s="22">
        <f>T2671+T2719+T2665</f>
        <v>0</v>
      </c>
      <c r="U2664" s="22">
        <f>U2671+U2719+U2665</f>
        <v>0</v>
      </c>
      <c r="V2664" s="22">
        <f>V2671+V2719+V2665</f>
        <v>0</v>
      </c>
      <c r="W2664" s="22">
        <f>W2671+W2719+W2665</f>
        <v>0</v>
      </c>
      <c r="X2664" s="22">
        <f>X2671+X2719+X2665</f>
        <v>0</v>
      </c>
      <c r="Y2664" s="22">
        <f>Y2671+Y2719+Y2665</f>
        <v>0</v>
      </c>
      <c r="Z2664" s="22">
        <f>Z2671+Z2719+Z2665</f>
        <v>0</v>
      </c>
      <c r="AA2664" s="22">
        <f>AA2671+AA2719+AA2665</f>
        <v>0</v>
      </c>
      <c r="AB2664" s="22">
        <f>AB2671+AB2719+AB2665</f>
        <v>0</v>
      </c>
      <c r="AC2664" s="22">
        <f t="shared" si="5917"/>
        <v>3399007.0469999998</v>
      </c>
      <c r="AD2664" s="22">
        <f t="shared" si="5918"/>
        <v>3206733.6999999997</v>
      </c>
      <c r="AE2664" s="22">
        <f t="shared" si="5919"/>
        <v>3150357.6000000001</v>
      </c>
      <c r="AF2664" s="22">
        <f>AF2671+AF2719+AF2665</f>
        <v>0</v>
      </c>
      <c r="AG2664" s="22">
        <f t="shared" si="5920"/>
        <v>3399007.0469999998</v>
      </c>
      <c r="AH2664" s="22">
        <f t="shared" si="5921"/>
        <v>3206733.6999999997</v>
      </c>
      <c r="AI2664" s="22">
        <f t="shared" si="5922"/>
        <v>3150357.6000000001</v>
      </c>
      <c r="AJ2664" s="22">
        <f>AJ2671+AJ2719+AJ2665</f>
        <v>0</v>
      </c>
      <c r="AK2664" s="22">
        <f>AK2671+AK2719+AK2665</f>
        <v>0</v>
      </c>
      <c r="AL2664" s="22">
        <f>AL2671+AL2719+AL2665</f>
        <v>-36822.217000000011</v>
      </c>
      <c r="AM2664" s="22">
        <f>AM2671+AM2719+AM2665</f>
        <v>48329.347999999998</v>
      </c>
      <c r="AN2664" s="22">
        <f>AN2671+AN2719+AN2665</f>
        <v>0</v>
      </c>
      <c r="AO2664" s="22">
        <f>AO2671+AO2719+AO2665</f>
        <v>0</v>
      </c>
      <c r="AP2664" s="22">
        <f>AP2671+AP2719+AP2665</f>
        <v>-48329.347999999998</v>
      </c>
      <c r="AQ2664" s="22">
        <f>AQ2671+AQ2719+AQ2665</f>
        <v>0</v>
      </c>
      <c r="AR2664" s="22">
        <f>AR2671+AR2719+AR2665</f>
        <v>0</v>
      </c>
      <c r="AS2664" s="22">
        <f t="shared" ref="AS2664:AS2727" si="6106">AG2664+AJ2664+AK2664+AL2664+AM2664</f>
        <v>3410514.1779999994</v>
      </c>
      <c r="AT2664" s="22">
        <f t="shared" ref="AT2664:AT2727" si="6107">AH2664+AN2664+AO2664+AP2664</f>
        <v>3158404.352</v>
      </c>
      <c r="AU2664" s="22">
        <f t="shared" ref="AU2664:AU2727" si="6108">AI2664+AR2664+AQ2664</f>
        <v>3150357.6000000001</v>
      </c>
      <c r="AV2664" s="22">
        <f>AV2671+AV2719+AV2665</f>
        <v>0</v>
      </c>
      <c r="AW2664" s="23"/>
      <c r="AX2664" s="23"/>
      <c r="AY2664" s="19"/>
      <c r="AZ2664" s="19"/>
      <c r="BA2664" s="19"/>
      <c r="BB2664" s="19"/>
      <c r="BC2664" s="19"/>
      <c r="BD2664" s="19"/>
      <c r="BE2664" s="19"/>
    </row>
    <row r="2665" s="19" customFormat="1">
      <c r="A2665" s="20" t="s">
        <v>1119</v>
      </c>
      <c r="B2665" s="20" t="s">
        <v>27</v>
      </c>
      <c r="C2665" s="20"/>
      <c r="D2665" s="20"/>
      <c r="E2665" s="20"/>
      <c r="F2665" s="21" t="s">
        <v>28</v>
      </c>
      <c r="G2665" s="22">
        <f t="shared" ref="G2665:G2669" si="6109">G2666</f>
        <v>4.4000000000000004</v>
      </c>
      <c r="H2665" s="22">
        <f t="shared" ref="H2665:H2669" si="6110">H2666</f>
        <v>4.5</v>
      </c>
      <c r="I2665" s="22">
        <f t="shared" ref="I2665:I2669" si="6111">I2666</f>
        <v>4.5</v>
      </c>
      <c r="J2665" s="22">
        <f t="shared" ref="J2665:J2669" si="6112">J2666</f>
        <v>0</v>
      </c>
      <c r="K2665" s="22">
        <f t="shared" ref="K2665:K2669" si="6113">K2666</f>
        <v>0</v>
      </c>
      <c r="L2665" s="22">
        <f t="shared" ref="L2665:L2669" si="6114">L2666</f>
        <v>0</v>
      </c>
      <c r="M2665" s="22">
        <f t="shared" si="5953"/>
        <v>4.4000000000000004</v>
      </c>
      <c r="N2665" s="22">
        <f t="shared" si="5954"/>
        <v>4.5</v>
      </c>
      <c r="O2665" s="22">
        <f t="shared" si="5955"/>
        <v>4.5</v>
      </c>
      <c r="P2665" s="22">
        <f t="shared" ref="P2665:P2669" si="6115">P2666</f>
        <v>0</v>
      </c>
      <c r="Q2665" s="22">
        <f t="shared" ref="Q2665:Q2669" si="6116">Q2666</f>
        <v>0</v>
      </c>
      <c r="R2665" s="22">
        <f t="shared" ref="R2665:R2669" si="6117">R2666</f>
        <v>0</v>
      </c>
      <c r="S2665" s="22">
        <f t="shared" ref="S2665:S2669" si="6118">S2666</f>
        <v>0</v>
      </c>
      <c r="T2665" s="22">
        <f t="shared" ref="T2665:T2669" si="6119">T2666</f>
        <v>0</v>
      </c>
      <c r="U2665" s="22">
        <f t="shared" ref="U2665:U2669" si="6120">U2666</f>
        <v>0</v>
      </c>
      <c r="V2665" s="22">
        <f t="shared" ref="V2665:V2669" si="6121">V2666</f>
        <v>0</v>
      </c>
      <c r="W2665" s="22">
        <f t="shared" ref="W2665:W2669" si="6122">W2666</f>
        <v>0</v>
      </c>
      <c r="X2665" s="22">
        <f t="shared" ref="X2665:X2669" si="6123">X2666</f>
        <v>0</v>
      </c>
      <c r="Y2665" s="22">
        <f t="shared" ref="Y2665:Y2669" si="6124">Y2666</f>
        <v>0</v>
      </c>
      <c r="Z2665" s="22">
        <f t="shared" ref="Z2665:Z2669" si="6125">Z2666</f>
        <v>0</v>
      </c>
      <c r="AA2665" s="22">
        <f t="shared" ref="AA2665:AA2669" si="6126">AA2666</f>
        <v>0</v>
      </c>
      <c r="AB2665" s="22">
        <f t="shared" ref="AB2665:AB2669" si="6127">AB2666</f>
        <v>0</v>
      </c>
      <c r="AC2665" s="22">
        <f t="shared" si="5917"/>
        <v>4.4000000000000004</v>
      </c>
      <c r="AD2665" s="22">
        <f t="shared" si="5918"/>
        <v>4.5</v>
      </c>
      <c r="AE2665" s="22">
        <f t="shared" si="5919"/>
        <v>4.5</v>
      </c>
      <c r="AF2665" s="22">
        <f t="shared" ref="AF2665:AF2669" si="6128">AF2666</f>
        <v>0</v>
      </c>
      <c r="AG2665" s="22">
        <f t="shared" si="5920"/>
        <v>4.4000000000000004</v>
      </c>
      <c r="AH2665" s="22">
        <f t="shared" si="5921"/>
        <v>4.5</v>
      </c>
      <c r="AI2665" s="22">
        <f t="shared" si="5922"/>
        <v>4.5</v>
      </c>
      <c r="AJ2665" s="22">
        <f t="shared" ref="AJ2665:AJ2669" si="6129">AJ2666</f>
        <v>0</v>
      </c>
      <c r="AK2665" s="22">
        <f t="shared" ref="AK2665:AK2669" si="6130">AK2666</f>
        <v>0</v>
      </c>
      <c r="AL2665" s="22">
        <f t="shared" ref="AL2665:AL2669" si="6131">AL2666</f>
        <v>0</v>
      </c>
      <c r="AM2665" s="22">
        <f t="shared" ref="AM2665:AM2669" si="6132">AM2666</f>
        <v>0</v>
      </c>
      <c r="AN2665" s="22">
        <f t="shared" ref="AN2665:AN2669" si="6133">AN2666</f>
        <v>0</v>
      </c>
      <c r="AO2665" s="22">
        <f t="shared" ref="AO2665:AO2669" si="6134">AO2666</f>
        <v>0</v>
      </c>
      <c r="AP2665" s="22">
        <f t="shared" ref="AP2665:AP2669" si="6135">AP2666</f>
        <v>0</v>
      </c>
      <c r="AQ2665" s="22">
        <f t="shared" ref="AQ2665:AQ2669" si="6136">AQ2666</f>
        <v>0</v>
      </c>
      <c r="AR2665" s="22">
        <f t="shared" ref="AR2665:AR2669" si="6137">AR2666</f>
        <v>0</v>
      </c>
      <c r="AS2665" s="22">
        <f t="shared" si="6106"/>
        <v>4.4000000000000004</v>
      </c>
      <c r="AT2665" s="22">
        <f t="shared" si="6107"/>
        <v>4.5</v>
      </c>
      <c r="AU2665" s="22">
        <f t="shared" si="6108"/>
        <v>4.5</v>
      </c>
      <c r="AV2665" s="22">
        <f t="shared" ref="AV2665:AV2669" si="6138">AV2666</f>
        <v>0</v>
      </c>
      <c r="AW2665" s="23"/>
      <c r="AX2665" s="23"/>
      <c r="AY2665" s="19"/>
      <c r="AZ2665" s="19"/>
      <c r="BA2665" s="19"/>
      <c r="BB2665" s="19"/>
      <c r="BC2665" s="19"/>
      <c r="BD2665" s="19"/>
      <c r="BE2665" s="19"/>
    </row>
    <row r="2666" s="24" customFormat="1">
      <c r="A2666" s="25" t="s">
        <v>1119</v>
      </c>
      <c r="B2666" s="25" t="s">
        <v>27</v>
      </c>
      <c r="C2666" s="25" t="s">
        <v>29</v>
      </c>
      <c r="D2666" s="25"/>
      <c r="E2666" s="25"/>
      <c r="F2666" s="26" t="s">
        <v>30</v>
      </c>
      <c r="G2666" s="27">
        <f t="shared" si="6109"/>
        <v>4.4000000000000004</v>
      </c>
      <c r="H2666" s="27">
        <f t="shared" si="6110"/>
        <v>4.5</v>
      </c>
      <c r="I2666" s="27">
        <f t="shared" si="6111"/>
        <v>4.5</v>
      </c>
      <c r="J2666" s="27">
        <f t="shared" si="6112"/>
        <v>0</v>
      </c>
      <c r="K2666" s="27">
        <f t="shared" si="6113"/>
        <v>0</v>
      </c>
      <c r="L2666" s="27">
        <f t="shared" si="6114"/>
        <v>0</v>
      </c>
      <c r="M2666" s="27">
        <f t="shared" si="5953"/>
        <v>4.4000000000000004</v>
      </c>
      <c r="N2666" s="27">
        <f t="shared" si="5954"/>
        <v>4.5</v>
      </c>
      <c r="O2666" s="27">
        <f t="shared" si="5955"/>
        <v>4.5</v>
      </c>
      <c r="P2666" s="27">
        <f t="shared" si="6115"/>
        <v>0</v>
      </c>
      <c r="Q2666" s="27">
        <f t="shared" si="6116"/>
        <v>0</v>
      </c>
      <c r="R2666" s="27">
        <f t="shared" si="6117"/>
        <v>0</v>
      </c>
      <c r="S2666" s="27">
        <f t="shared" si="6118"/>
        <v>0</v>
      </c>
      <c r="T2666" s="27">
        <f t="shared" si="6119"/>
        <v>0</v>
      </c>
      <c r="U2666" s="27">
        <f t="shared" si="6120"/>
        <v>0</v>
      </c>
      <c r="V2666" s="27">
        <f t="shared" si="6121"/>
        <v>0</v>
      </c>
      <c r="W2666" s="27">
        <f t="shared" si="6122"/>
        <v>0</v>
      </c>
      <c r="X2666" s="27">
        <f t="shared" si="6123"/>
        <v>0</v>
      </c>
      <c r="Y2666" s="27">
        <f t="shared" si="6124"/>
        <v>0</v>
      </c>
      <c r="Z2666" s="27">
        <f t="shared" si="6125"/>
        <v>0</v>
      </c>
      <c r="AA2666" s="27">
        <f t="shared" si="6126"/>
        <v>0</v>
      </c>
      <c r="AB2666" s="27">
        <f t="shared" si="6127"/>
        <v>0</v>
      </c>
      <c r="AC2666" s="27">
        <f t="shared" ref="AC2666:AC2729" si="6139">M2666+R2666+P2666+Q2666+T2666+S2666</f>
        <v>4.4000000000000004</v>
      </c>
      <c r="AD2666" s="27">
        <f t="shared" ref="AD2666:AD2729" si="6140">N2666+V2666+X2666+U2666+W2666</f>
        <v>4.5</v>
      </c>
      <c r="AE2666" s="27">
        <f t="shared" ref="AE2666:AE2729" si="6141">O2666+Z2666+AB2666+Y2666+AA2666</f>
        <v>4.5</v>
      </c>
      <c r="AF2666" s="27">
        <f t="shared" si="6128"/>
        <v>0</v>
      </c>
      <c r="AG2666" s="27">
        <f t="shared" ref="AG2666:AG2729" si="6142">AC2666+AF2666</f>
        <v>4.4000000000000004</v>
      </c>
      <c r="AH2666" s="27">
        <f t="shared" ref="AH2666:AH2729" si="6143">AD2666</f>
        <v>4.5</v>
      </c>
      <c r="AI2666" s="27">
        <f t="shared" ref="AI2666:AI2729" si="6144">AE2666</f>
        <v>4.5</v>
      </c>
      <c r="AJ2666" s="27">
        <f t="shared" si="6129"/>
        <v>0</v>
      </c>
      <c r="AK2666" s="27">
        <f t="shared" si="6130"/>
        <v>0</v>
      </c>
      <c r="AL2666" s="27">
        <f t="shared" si="6131"/>
        <v>0</v>
      </c>
      <c r="AM2666" s="27">
        <f t="shared" si="6132"/>
        <v>0</v>
      </c>
      <c r="AN2666" s="27">
        <f t="shared" si="6133"/>
        <v>0</v>
      </c>
      <c r="AO2666" s="27">
        <f t="shared" si="6134"/>
        <v>0</v>
      </c>
      <c r="AP2666" s="27">
        <f t="shared" si="6135"/>
        <v>0</v>
      </c>
      <c r="AQ2666" s="27">
        <f t="shared" si="6136"/>
        <v>0</v>
      </c>
      <c r="AR2666" s="27">
        <f t="shared" si="6137"/>
        <v>0</v>
      </c>
      <c r="AS2666" s="27">
        <f t="shared" si="6106"/>
        <v>4.4000000000000004</v>
      </c>
      <c r="AT2666" s="27">
        <f t="shared" si="6107"/>
        <v>4.5</v>
      </c>
      <c r="AU2666" s="27">
        <f t="shared" si="6108"/>
        <v>4.5</v>
      </c>
      <c r="AV2666" s="27">
        <f t="shared" si="6138"/>
        <v>0</v>
      </c>
      <c r="AW2666" s="28"/>
      <c r="AX2666" s="28"/>
      <c r="AY2666" s="24"/>
      <c r="AZ2666" s="24"/>
      <c r="BA2666" s="24"/>
      <c r="BB2666" s="24"/>
      <c r="BC2666" s="24"/>
      <c r="BD2666" s="24"/>
      <c r="BE2666" s="24"/>
    </row>
    <row r="2667" s="19" customFormat="1" ht="31.5">
      <c r="A2667" s="29" t="s">
        <v>1119</v>
      </c>
      <c r="B2667" s="29" t="s">
        <v>27</v>
      </c>
      <c r="C2667" s="29" t="s">
        <v>29</v>
      </c>
      <c r="D2667" s="29" t="s">
        <v>55</v>
      </c>
      <c r="E2667" s="36"/>
      <c r="F2667" s="30" t="s">
        <v>56</v>
      </c>
      <c r="G2667" s="31">
        <f t="shared" si="6109"/>
        <v>4.4000000000000004</v>
      </c>
      <c r="H2667" s="31">
        <f t="shared" si="6110"/>
        <v>4.5</v>
      </c>
      <c r="I2667" s="31">
        <f t="shared" si="6111"/>
        <v>4.5</v>
      </c>
      <c r="J2667" s="31">
        <f t="shared" si="6112"/>
        <v>0</v>
      </c>
      <c r="K2667" s="31">
        <f t="shared" si="6113"/>
        <v>0</v>
      </c>
      <c r="L2667" s="31">
        <f t="shared" si="6114"/>
        <v>0</v>
      </c>
      <c r="M2667" s="31">
        <f t="shared" si="5953"/>
        <v>4.4000000000000004</v>
      </c>
      <c r="N2667" s="31">
        <f t="shared" si="5954"/>
        <v>4.5</v>
      </c>
      <c r="O2667" s="31">
        <f t="shared" si="5955"/>
        <v>4.5</v>
      </c>
      <c r="P2667" s="31">
        <f t="shared" si="6115"/>
        <v>0</v>
      </c>
      <c r="Q2667" s="31">
        <f t="shared" si="6116"/>
        <v>0</v>
      </c>
      <c r="R2667" s="31">
        <f t="shared" si="6117"/>
        <v>0</v>
      </c>
      <c r="S2667" s="31">
        <f t="shared" si="6118"/>
        <v>0</v>
      </c>
      <c r="T2667" s="31">
        <f t="shared" si="6119"/>
        <v>0</v>
      </c>
      <c r="U2667" s="31">
        <f t="shared" si="6120"/>
        <v>0</v>
      </c>
      <c r="V2667" s="31">
        <f t="shared" si="6121"/>
        <v>0</v>
      </c>
      <c r="W2667" s="31">
        <f t="shared" si="6122"/>
        <v>0</v>
      </c>
      <c r="X2667" s="31">
        <f t="shared" si="6123"/>
        <v>0</v>
      </c>
      <c r="Y2667" s="31">
        <f t="shared" si="6124"/>
        <v>0</v>
      </c>
      <c r="Z2667" s="31">
        <f t="shared" si="6125"/>
        <v>0</v>
      </c>
      <c r="AA2667" s="31">
        <f t="shared" si="6126"/>
        <v>0</v>
      </c>
      <c r="AB2667" s="31">
        <f t="shared" si="6127"/>
        <v>0</v>
      </c>
      <c r="AC2667" s="31">
        <f t="shared" si="6139"/>
        <v>4.4000000000000004</v>
      </c>
      <c r="AD2667" s="31">
        <f t="shared" si="6140"/>
        <v>4.5</v>
      </c>
      <c r="AE2667" s="31">
        <f t="shared" si="6141"/>
        <v>4.5</v>
      </c>
      <c r="AF2667" s="31">
        <f t="shared" si="6128"/>
        <v>0</v>
      </c>
      <c r="AG2667" s="31">
        <f t="shared" si="6142"/>
        <v>4.4000000000000004</v>
      </c>
      <c r="AH2667" s="31">
        <f t="shared" si="6143"/>
        <v>4.5</v>
      </c>
      <c r="AI2667" s="31">
        <f t="shared" si="6144"/>
        <v>4.5</v>
      </c>
      <c r="AJ2667" s="31">
        <f t="shared" si="6129"/>
        <v>0</v>
      </c>
      <c r="AK2667" s="31">
        <f t="shared" si="6130"/>
        <v>0</v>
      </c>
      <c r="AL2667" s="31">
        <f t="shared" si="6131"/>
        <v>0</v>
      </c>
      <c r="AM2667" s="31">
        <f t="shared" si="6132"/>
        <v>0</v>
      </c>
      <c r="AN2667" s="31">
        <f t="shared" si="6133"/>
        <v>0</v>
      </c>
      <c r="AO2667" s="31">
        <f t="shared" si="6134"/>
        <v>0</v>
      </c>
      <c r="AP2667" s="31">
        <f t="shared" si="6135"/>
        <v>0</v>
      </c>
      <c r="AQ2667" s="31">
        <f t="shared" si="6136"/>
        <v>0</v>
      </c>
      <c r="AR2667" s="31">
        <f t="shared" si="6137"/>
        <v>0</v>
      </c>
      <c r="AS2667" s="31">
        <f t="shared" si="6106"/>
        <v>4.4000000000000004</v>
      </c>
      <c r="AT2667" s="31">
        <f t="shared" si="6107"/>
        <v>4.5</v>
      </c>
      <c r="AU2667" s="31">
        <f t="shared" si="6108"/>
        <v>4.5</v>
      </c>
      <c r="AV2667" s="31">
        <f t="shared" si="6138"/>
        <v>0</v>
      </c>
      <c r="AW2667" s="32"/>
      <c r="AX2667" s="32"/>
      <c r="AY2667" s="19"/>
      <c r="AZ2667" s="19"/>
      <c r="BA2667" s="19"/>
      <c r="BB2667" s="19"/>
      <c r="BC2667" s="19"/>
      <c r="BD2667" s="19"/>
      <c r="BE2667" s="19"/>
    </row>
    <row r="2668" s="19" customFormat="1">
      <c r="A2668" s="29" t="s">
        <v>1119</v>
      </c>
      <c r="B2668" s="29" t="s">
        <v>27</v>
      </c>
      <c r="C2668" s="29" t="s">
        <v>29</v>
      </c>
      <c r="D2668" s="29" t="s">
        <v>57</v>
      </c>
      <c r="E2668" s="36"/>
      <c r="F2668" s="30" t="s">
        <v>58</v>
      </c>
      <c r="G2668" s="31">
        <f t="shared" si="6109"/>
        <v>4.4000000000000004</v>
      </c>
      <c r="H2668" s="31">
        <f t="shared" si="6110"/>
        <v>4.5</v>
      </c>
      <c r="I2668" s="31">
        <f t="shared" si="6111"/>
        <v>4.5</v>
      </c>
      <c r="J2668" s="31">
        <f t="shared" si="6112"/>
        <v>0</v>
      </c>
      <c r="K2668" s="31">
        <f t="shared" si="6113"/>
        <v>0</v>
      </c>
      <c r="L2668" s="31">
        <f t="shared" si="6114"/>
        <v>0</v>
      </c>
      <c r="M2668" s="31">
        <f t="shared" si="5953"/>
        <v>4.4000000000000004</v>
      </c>
      <c r="N2668" s="31">
        <f t="shared" si="5954"/>
        <v>4.5</v>
      </c>
      <c r="O2668" s="31">
        <f t="shared" si="5955"/>
        <v>4.5</v>
      </c>
      <c r="P2668" s="31">
        <f t="shared" si="6115"/>
        <v>0</v>
      </c>
      <c r="Q2668" s="31">
        <f t="shared" si="6116"/>
        <v>0</v>
      </c>
      <c r="R2668" s="31">
        <f t="shared" si="6117"/>
        <v>0</v>
      </c>
      <c r="S2668" s="31">
        <f t="shared" si="6118"/>
        <v>0</v>
      </c>
      <c r="T2668" s="31">
        <f t="shared" si="6119"/>
        <v>0</v>
      </c>
      <c r="U2668" s="31">
        <f t="shared" si="6120"/>
        <v>0</v>
      </c>
      <c r="V2668" s="31">
        <f t="shared" si="6121"/>
        <v>0</v>
      </c>
      <c r="W2668" s="31">
        <f t="shared" si="6122"/>
        <v>0</v>
      </c>
      <c r="X2668" s="31">
        <f t="shared" si="6123"/>
        <v>0</v>
      </c>
      <c r="Y2668" s="31">
        <f t="shared" si="6124"/>
        <v>0</v>
      </c>
      <c r="Z2668" s="31">
        <f t="shared" si="6125"/>
        <v>0</v>
      </c>
      <c r="AA2668" s="31">
        <f t="shared" si="6126"/>
        <v>0</v>
      </c>
      <c r="AB2668" s="31">
        <f t="shared" si="6127"/>
        <v>0</v>
      </c>
      <c r="AC2668" s="31">
        <f t="shared" si="6139"/>
        <v>4.4000000000000004</v>
      </c>
      <c r="AD2668" s="31">
        <f t="shared" si="6140"/>
        <v>4.5</v>
      </c>
      <c r="AE2668" s="31">
        <f t="shared" si="6141"/>
        <v>4.5</v>
      </c>
      <c r="AF2668" s="31">
        <f t="shared" si="6128"/>
        <v>0</v>
      </c>
      <c r="AG2668" s="31">
        <f t="shared" si="6142"/>
        <v>4.4000000000000004</v>
      </c>
      <c r="AH2668" s="31">
        <f t="shared" si="6143"/>
        <v>4.5</v>
      </c>
      <c r="AI2668" s="31">
        <f t="shared" si="6144"/>
        <v>4.5</v>
      </c>
      <c r="AJ2668" s="31">
        <f t="shared" si="6129"/>
        <v>0</v>
      </c>
      <c r="AK2668" s="31">
        <f t="shared" si="6130"/>
        <v>0</v>
      </c>
      <c r="AL2668" s="31">
        <f t="shared" si="6131"/>
        <v>0</v>
      </c>
      <c r="AM2668" s="31">
        <f t="shared" si="6132"/>
        <v>0</v>
      </c>
      <c r="AN2668" s="31">
        <f t="shared" si="6133"/>
        <v>0</v>
      </c>
      <c r="AO2668" s="31">
        <f t="shared" si="6134"/>
        <v>0</v>
      </c>
      <c r="AP2668" s="31">
        <f t="shared" si="6135"/>
        <v>0</v>
      </c>
      <c r="AQ2668" s="31">
        <f t="shared" si="6136"/>
        <v>0</v>
      </c>
      <c r="AR2668" s="31">
        <f t="shared" si="6137"/>
        <v>0</v>
      </c>
      <c r="AS2668" s="31">
        <f t="shared" si="6106"/>
        <v>4.4000000000000004</v>
      </c>
      <c r="AT2668" s="31">
        <f t="shared" si="6107"/>
        <v>4.5</v>
      </c>
      <c r="AU2668" s="31">
        <f t="shared" si="6108"/>
        <v>4.5</v>
      </c>
      <c r="AV2668" s="31">
        <f t="shared" si="6138"/>
        <v>0</v>
      </c>
      <c r="AW2668" s="32"/>
      <c r="AX2668" s="32"/>
      <c r="AY2668" s="19"/>
      <c r="AZ2668" s="19"/>
      <c r="BA2668" s="19"/>
      <c r="BB2668" s="19"/>
      <c r="BC2668" s="19"/>
      <c r="BD2668" s="19"/>
      <c r="BE2668" s="19"/>
    </row>
    <row r="2669" s="19" customFormat="1" ht="78.75">
      <c r="A2669" s="29" t="s">
        <v>1119</v>
      </c>
      <c r="B2669" s="29" t="s">
        <v>27</v>
      </c>
      <c r="C2669" s="29" t="s">
        <v>29</v>
      </c>
      <c r="D2669" s="29" t="s">
        <v>1121</v>
      </c>
      <c r="E2669" s="36"/>
      <c r="F2669" s="30" t="s">
        <v>1122</v>
      </c>
      <c r="G2669" s="31">
        <f t="shared" si="6109"/>
        <v>4.4000000000000004</v>
      </c>
      <c r="H2669" s="31">
        <f t="shared" si="6110"/>
        <v>4.5</v>
      </c>
      <c r="I2669" s="31">
        <f t="shared" si="6111"/>
        <v>4.5</v>
      </c>
      <c r="J2669" s="31">
        <f t="shared" si="6112"/>
        <v>0</v>
      </c>
      <c r="K2669" s="31">
        <f t="shared" si="6113"/>
        <v>0</v>
      </c>
      <c r="L2669" s="31">
        <f t="shared" si="6114"/>
        <v>0</v>
      </c>
      <c r="M2669" s="31">
        <f t="shared" si="5953"/>
        <v>4.4000000000000004</v>
      </c>
      <c r="N2669" s="31">
        <f t="shared" si="5954"/>
        <v>4.5</v>
      </c>
      <c r="O2669" s="31">
        <f t="shared" si="5955"/>
        <v>4.5</v>
      </c>
      <c r="P2669" s="31">
        <f t="shared" si="6115"/>
        <v>0</v>
      </c>
      <c r="Q2669" s="31">
        <f t="shared" si="6116"/>
        <v>0</v>
      </c>
      <c r="R2669" s="31">
        <f t="shared" si="6117"/>
        <v>0</v>
      </c>
      <c r="S2669" s="31">
        <f t="shared" si="6118"/>
        <v>0</v>
      </c>
      <c r="T2669" s="31">
        <f t="shared" si="6119"/>
        <v>0</v>
      </c>
      <c r="U2669" s="31">
        <f t="shared" si="6120"/>
        <v>0</v>
      </c>
      <c r="V2669" s="31">
        <f t="shared" si="6121"/>
        <v>0</v>
      </c>
      <c r="W2669" s="31">
        <f t="shared" si="6122"/>
        <v>0</v>
      </c>
      <c r="X2669" s="31">
        <f t="shared" si="6123"/>
        <v>0</v>
      </c>
      <c r="Y2669" s="31">
        <f t="shared" si="6124"/>
        <v>0</v>
      </c>
      <c r="Z2669" s="31">
        <f t="shared" si="6125"/>
        <v>0</v>
      </c>
      <c r="AA2669" s="31">
        <f t="shared" si="6126"/>
        <v>0</v>
      </c>
      <c r="AB2669" s="31">
        <f t="shared" si="6127"/>
        <v>0</v>
      </c>
      <c r="AC2669" s="31">
        <f t="shared" si="6139"/>
        <v>4.4000000000000004</v>
      </c>
      <c r="AD2669" s="31">
        <f t="shared" si="6140"/>
        <v>4.5</v>
      </c>
      <c r="AE2669" s="31">
        <f t="shared" si="6141"/>
        <v>4.5</v>
      </c>
      <c r="AF2669" s="31">
        <f t="shared" si="6128"/>
        <v>0</v>
      </c>
      <c r="AG2669" s="31">
        <f t="shared" si="6142"/>
        <v>4.4000000000000004</v>
      </c>
      <c r="AH2669" s="31">
        <f t="shared" si="6143"/>
        <v>4.5</v>
      </c>
      <c r="AI2669" s="31">
        <f t="shared" si="6144"/>
        <v>4.5</v>
      </c>
      <c r="AJ2669" s="31">
        <f t="shared" si="6129"/>
        <v>0</v>
      </c>
      <c r="AK2669" s="31">
        <f t="shared" si="6130"/>
        <v>0</v>
      </c>
      <c r="AL2669" s="31">
        <f t="shared" si="6131"/>
        <v>0</v>
      </c>
      <c r="AM2669" s="31">
        <f t="shared" si="6132"/>
        <v>0</v>
      </c>
      <c r="AN2669" s="31">
        <f t="shared" si="6133"/>
        <v>0</v>
      </c>
      <c r="AO2669" s="31">
        <f t="shared" si="6134"/>
        <v>0</v>
      </c>
      <c r="AP2669" s="31">
        <f t="shared" si="6135"/>
        <v>0</v>
      </c>
      <c r="AQ2669" s="31">
        <f t="shared" si="6136"/>
        <v>0</v>
      </c>
      <c r="AR2669" s="31">
        <f t="shared" si="6137"/>
        <v>0</v>
      </c>
      <c r="AS2669" s="31">
        <f t="shared" si="6106"/>
        <v>4.4000000000000004</v>
      </c>
      <c r="AT2669" s="31">
        <f t="shared" si="6107"/>
        <v>4.5</v>
      </c>
      <c r="AU2669" s="31">
        <f t="shared" si="6108"/>
        <v>4.5</v>
      </c>
      <c r="AV2669" s="31">
        <f t="shared" si="6138"/>
        <v>0</v>
      </c>
      <c r="AW2669" s="32"/>
      <c r="AX2669" s="32"/>
      <c r="AY2669" s="19"/>
      <c r="AZ2669" s="19"/>
      <c r="BA2669" s="19"/>
      <c r="BB2669" s="19"/>
      <c r="BC2669" s="19"/>
      <c r="BD2669" s="19"/>
      <c r="BE2669" s="19"/>
    </row>
    <row r="2670" s="19" customFormat="1" ht="31.5">
      <c r="A2670" s="29" t="s">
        <v>1119</v>
      </c>
      <c r="B2670" s="29" t="s">
        <v>27</v>
      </c>
      <c r="C2670" s="29" t="s">
        <v>29</v>
      </c>
      <c r="D2670" s="29" t="s">
        <v>1121</v>
      </c>
      <c r="E2670" s="29" t="s">
        <v>39</v>
      </c>
      <c r="F2670" s="30" t="s">
        <v>40</v>
      </c>
      <c r="G2670" s="31">
        <v>4.4000000000000004</v>
      </c>
      <c r="H2670" s="31">
        <v>4.5</v>
      </c>
      <c r="I2670" s="31">
        <v>4.5</v>
      </c>
      <c r="J2670" s="31"/>
      <c r="K2670" s="31"/>
      <c r="L2670" s="31"/>
      <c r="M2670" s="31">
        <f t="shared" si="5953"/>
        <v>4.4000000000000004</v>
      </c>
      <c r="N2670" s="31">
        <f t="shared" si="5954"/>
        <v>4.5</v>
      </c>
      <c r="O2670" s="31">
        <f t="shared" si="5955"/>
        <v>4.5</v>
      </c>
      <c r="P2670" s="31"/>
      <c r="Q2670" s="31"/>
      <c r="R2670" s="31"/>
      <c r="S2670" s="31"/>
      <c r="T2670" s="31"/>
      <c r="U2670" s="31"/>
      <c r="V2670" s="31"/>
      <c r="W2670" s="31"/>
      <c r="X2670" s="31"/>
      <c r="Y2670" s="31"/>
      <c r="Z2670" s="31"/>
      <c r="AA2670" s="31"/>
      <c r="AB2670" s="31"/>
      <c r="AC2670" s="31">
        <f t="shared" si="6139"/>
        <v>4.4000000000000004</v>
      </c>
      <c r="AD2670" s="31">
        <f t="shared" si="6140"/>
        <v>4.5</v>
      </c>
      <c r="AE2670" s="31">
        <f t="shared" si="6141"/>
        <v>4.5</v>
      </c>
      <c r="AF2670" s="31"/>
      <c r="AG2670" s="31">
        <f t="shared" si="6142"/>
        <v>4.4000000000000004</v>
      </c>
      <c r="AH2670" s="31">
        <f t="shared" si="6143"/>
        <v>4.5</v>
      </c>
      <c r="AI2670" s="31">
        <f t="shared" si="6144"/>
        <v>4.5</v>
      </c>
      <c r="AJ2670" s="31"/>
      <c r="AK2670" s="31"/>
      <c r="AL2670" s="31"/>
      <c r="AM2670" s="31"/>
      <c r="AN2670" s="31"/>
      <c r="AO2670" s="31"/>
      <c r="AP2670" s="31"/>
      <c r="AQ2670" s="31"/>
      <c r="AR2670" s="31"/>
      <c r="AS2670" s="31">
        <f t="shared" si="6106"/>
        <v>4.4000000000000004</v>
      </c>
      <c r="AT2670" s="31">
        <f t="shared" si="6107"/>
        <v>4.5</v>
      </c>
      <c r="AU2670" s="31">
        <f t="shared" si="6108"/>
        <v>4.5</v>
      </c>
      <c r="AV2670" s="31"/>
      <c r="AW2670" s="32"/>
      <c r="AX2670" s="32"/>
      <c r="AY2670" s="19"/>
      <c r="AZ2670" s="19"/>
      <c r="BA2670" s="19"/>
      <c r="BB2670" s="19"/>
      <c r="BC2670" s="19"/>
      <c r="BD2670" s="19"/>
      <c r="BE2670" s="19"/>
    </row>
    <row r="2671" s="19" customFormat="1">
      <c r="A2671" s="20" t="s">
        <v>1119</v>
      </c>
      <c r="B2671" s="20" t="s">
        <v>61</v>
      </c>
      <c r="C2671" s="20"/>
      <c r="D2671" s="20"/>
      <c r="E2671" s="20"/>
      <c r="F2671" s="21" t="s">
        <v>62</v>
      </c>
      <c r="G2671" s="22">
        <f>G2672+G2708</f>
        <v>2666556</v>
      </c>
      <c r="H2671" s="22">
        <f>H2672+H2708</f>
        <v>2428822.7999999998</v>
      </c>
      <c r="I2671" s="22">
        <f>I2672+I2708</f>
        <v>2449467.7000000002</v>
      </c>
      <c r="J2671" s="22">
        <f>J2672+J2708</f>
        <v>0</v>
      </c>
      <c r="K2671" s="22">
        <f>K2672+K2708</f>
        <v>0</v>
      </c>
      <c r="L2671" s="22">
        <f>L2672+L2708</f>
        <v>0</v>
      </c>
      <c r="M2671" s="22">
        <f t="shared" si="5953"/>
        <v>2666556</v>
      </c>
      <c r="N2671" s="22">
        <f t="shared" si="5954"/>
        <v>2428822.7999999998</v>
      </c>
      <c r="O2671" s="22">
        <f t="shared" si="5955"/>
        <v>2449467.7000000002</v>
      </c>
      <c r="P2671" s="22">
        <f>P2672+P2708</f>
        <v>0</v>
      </c>
      <c r="Q2671" s="22">
        <f>Q2672+Q2708</f>
        <v>0</v>
      </c>
      <c r="R2671" s="22">
        <f>R2672+R2708</f>
        <v>67963.346999999994</v>
      </c>
      <c r="S2671" s="22">
        <f>S2672+S2708</f>
        <v>0</v>
      </c>
      <c r="T2671" s="22">
        <f>T2672+T2708</f>
        <v>0</v>
      </c>
      <c r="U2671" s="22">
        <f>U2672+U2708</f>
        <v>0</v>
      </c>
      <c r="V2671" s="22">
        <f>V2672+V2708</f>
        <v>0</v>
      </c>
      <c r="W2671" s="22">
        <f>W2672+W2708</f>
        <v>0</v>
      </c>
      <c r="X2671" s="22">
        <f>X2672+X2708</f>
        <v>0</v>
      </c>
      <c r="Y2671" s="22">
        <f>Y2672+Y2708</f>
        <v>0</v>
      </c>
      <c r="Z2671" s="22">
        <f>Z2672+Z2708</f>
        <v>0</v>
      </c>
      <c r="AA2671" s="22">
        <f>AA2672+AA2708</f>
        <v>0</v>
      </c>
      <c r="AB2671" s="22">
        <f>AB2672+AB2708</f>
        <v>0</v>
      </c>
      <c r="AC2671" s="22">
        <f t="shared" si="6139"/>
        <v>2734519.3470000001</v>
      </c>
      <c r="AD2671" s="22">
        <f t="shared" si="6140"/>
        <v>2428822.7999999998</v>
      </c>
      <c r="AE2671" s="22">
        <f t="shared" si="6141"/>
        <v>2449467.7000000002</v>
      </c>
      <c r="AF2671" s="22">
        <f>AF2672+AF2708</f>
        <v>0</v>
      </c>
      <c r="AG2671" s="22">
        <f t="shared" si="6142"/>
        <v>2734519.3470000001</v>
      </c>
      <c r="AH2671" s="22">
        <f t="shared" si="6143"/>
        <v>2428822.7999999998</v>
      </c>
      <c r="AI2671" s="22">
        <f t="shared" si="6144"/>
        <v>2449467.7000000002</v>
      </c>
      <c r="AJ2671" s="22">
        <f>AJ2672+AJ2708</f>
        <v>0</v>
      </c>
      <c r="AK2671" s="22">
        <f>AK2672+AK2708</f>
        <v>0</v>
      </c>
      <c r="AL2671" s="22">
        <f>AL2672+AL2708</f>
        <v>-36822.217000000011</v>
      </c>
      <c r="AM2671" s="22">
        <f>AM2672+AM2708</f>
        <v>48329.347999999998</v>
      </c>
      <c r="AN2671" s="22">
        <f>AN2672+AN2708</f>
        <v>0</v>
      </c>
      <c r="AO2671" s="22">
        <f>AO2672+AO2708</f>
        <v>0</v>
      </c>
      <c r="AP2671" s="22">
        <f>AP2672+AP2708</f>
        <v>-48329.347999999998</v>
      </c>
      <c r="AQ2671" s="22">
        <f>AQ2672+AQ2708</f>
        <v>0</v>
      </c>
      <c r="AR2671" s="22">
        <f>AR2672+AR2708</f>
        <v>0</v>
      </c>
      <c r="AS2671" s="22">
        <f t="shared" si="6106"/>
        <v>2746026.4780000001</v>
      </c>
      <c r="AT2671" s="22">
        <f t="shared" si="6107"/>
        <v>2380493.4519999996</v>
      </c>
      <c r="AU2671" s="22">
        <f t="shared" si="6108"/>
        <v>2449467.7000000002</v>
      </c>
      <c r="AV2671" s="22">
        <f>AV2672+AV2708</f>
        <v>0</v>
      </c>
      <c r="AW2671" s="23"/>
      <c r="AX2671" s="23"/>
      <c r="AY2671" s="19"/>
      <c r="AZ2671" s="19"/>
      <c r="BA2671" s="19"/>
      <c r="BB2671" s="19"/>
      <c r="BC2671" s="19"/>
      <c r="BD2671" s="19"/>
      <c r="BE2671" s="19"/>
    </row>
    <row r="2672" s="24" customFormat="1">
      <c r="A2672" s="25" t="s">
        <v>1119</v>
      </c>
      <c r="B2672" s="25" t="s">
        <v>61</v>
      </c>
      <c r="C2672" s="25" t="s">
        <v>27</v>
      </c>
      <c r="D2672" s="25"/>
      <c r="E2672" s="25"/>
      <c r="F2672" s="26" t="s">
        <v>530</v>
      </c>
      <c r="G2672" s="27">
        <f>G2673</f>
        <v>2468826.2999999998</v>
      </c>
      <c r="H2672" s="27">
        <f>H2673</f>
        <v>2225910.6999999997</v>
      </c>
      <c r="I2672" s="27">
        <f>I2673</f>
        <v>2246555.6000000001</v>
      </c>
      <c r="J2672" s="27">
        <f>J2673</f>
        <v>0</v>
      </c>
      <c r="K2672" s="27">
        <f>K2673</f>
        <v>0</v>
      </c>
      <c r="L2672" s="27">
        <f>L2673</f>
        <v>0</v>
      </c>
      <c r="M2672" s="27">
        <f t="shared" si="5953"/>
        <v>2468826.2999999998</v>
      </c>
      <c r="N2672" s="27">
        <f t="shared" si="5954"/>
        <v>2225910.6999999997</v>
      </c>
      <c r="O2672" s="27">
        <f t="shared" si="5955"/>
        <v>2246555.6000000001</v>
      </c>
      <c r="P2672" s="27">
        <f>P2673</f>
        <v>0</v>
      </c>
      <c r="Q2672" s="27">
        <f>Q2673</f>
        <v>0</v>
      </c>
      <c r="R2672" s="27">
        <f>R2673</f>
        <v>67963.346999999994</v>
      </c>
      <c r="S2672" s="27">
        <f>S2673</f>
        <v>0</v>
      </c>
      <c r="T2672" s="27">
        <f>T2673</f>
        <v>0</v>
      </c>
      <c r="U2672" s="27">
        <f>U2673</f>
        <v>0</v>
      </c>
      <c r="V2672" s="27">
        <f>V2673</f>
        <v>0</v>
      </c>
      <c r="W2672" s="27">
        <f>W2673</f>
        <v>0</v>
      </c>
      <c r="X2672" s="27">
        <f>X2673</f>
        <v>0</v>
      </c>
      <c r="Y2672" s="27">
        <f>Y2673</f>
        <v>0</v>
      </c>
      <c r="Z2672" s="27">
        <f>Z2673</f>
        <v>0</v>
      </c>
      <c r="AA2672" s="27">
        <f>AA2673</f>
        <v>0</v>
      </c>
      <c r="AB2672" s="27">
        <f>AB2673</f>
        <v>0</v>
      </c>
      <c r="AC2672" s="27">
        <f t="shared" si="6139"/>
        <v>2536789.6469999999</v>
      </c>
      <c r="AD2672" s="27">
        <f t="shared" si="6140"/>
        <v>2225910.6999999997</v>
      </c>
      <c r="AE2672" s="27">
        <f t="shared" si="6141"/>
        <v>2246555.6000000001</v>
      </c>
      <c r="AF2672" s="27">
        <f>AF2673</f>
        <v>0</v>
      </c>
      <c r="AG2672" s="27">
        <f t="shared" si="6142"/>
        <v>2536789.6469999999</v>
      </c>
      <c r="AH2672" s="27">
        <f t="shared" si="6143"/>
        <v>2225910.6999999997</v>
      </c>
      <c r="AI2672" s="27">
        <f t="shared" si="6144"/>
        <v>2246555.6000000001</v>
      </c>
      <c r="AJ2672" s="27">
        <f>AJ2673+AJ2702</f>
        <v>0</v>
      </c>
      <c r="AK2672" s="27">
        <f>AK2673+AK2702</f>
        <v>0</v>
      </c>
      <c r="AL2672" s="27">
        <f>AL2673+AL2702</f>
        <v>-34238.117000000013</v>
      </c>
      <c r="AM2672" s="27">
        <f>AM2673+AM2702</f>
        <v>48329.347999999998</v>
      </c>
      <c r="AN2672" s="27">
        <f>AN2673+AN2702</f>
        <v>0</v>
      </c>
      <c r="AO2672" s="27">
        <f>AO2673+AO2702</f>
        <v>0</v>
      </c>
      <c r="AP2672" s="27">
        <f>AP2673+AP2702</f>
        <v>-48329.347999999998</v>
      </c>
      <c r="AQ2672" s="27">
        <f>AQ2673+AQ2702</f>
        <v>0</v>
      </c>
      <c r="AR2672" s="27">
        <f>AR2673+AR2702</f>
        <v>0</v>
      </c>
      <c r="AS2672" s="27">
        <f t="shared" si="6106"/>
        <v>2550880.8779999996</v>
      </c>
      <c r="AT2672" s="27">
        <f t="shared" si="6107"/>
        <v>2177581.352</v>
      </c>
      <c r="AU2672" s="27">
        <f t="shared" si="6108"/>
        <v>2246555.6000000001</v>
      </c>
      <c r="AV2672" s="27">
        <f>AV2673+AV2702</f>
        <v>0</v>
      </c>
      <c r="AW2672" s="28"/>
      <c r="AX2672" s="28"/>
      <c r="AY2672" s="24"/>
      <c r="AZ2672" s="24"/>
      <c r="BA2672" s="24"/>
      <c r="BB2672" s="24"/>
      <c r="BC2672" s="24"/>
      <c r="BD2672" s="24"/>
      <c r="BE2672" s="24"/>
    </row>
    <row r="2673" ht="31.5">
      <c r="A2673" s="29" t="s">
        <v>1119</v>
      </c>
      <c r="B2673" s="29" t="s">
        <v>61</v>
      </c>
      <c r="C2673" s="29" t="s">
        <v>27</v>
      </c>
      <c r="D2673" s="29" t="s">
        <v>591</v>
      </c>
      <c r="E2673" s="36"/>
      <c r="F2673" s="30" t="s">
        <v>592</v>
      </c>
      <c r="G2673" s="31">
        <f>G2674+G2688+G2695+G2684</f>
        <v>2468826.2999999998</v>
      </c>
      <c r="H2673" s="31">
        <f>H2674+H2688+H2695+H2684</f>
        <v>2225910.6999999997</v>
      </c>
      <c r="I2673" s="31">
        <f>I2674+I2688+I2695+I2684</f>
        <v>2246555.6000000001</v>
      </c>
      <c r="J2673" s="31">
        <f>J2674+J2688+J2695+J2684</f>
        <v>0</v>
      </c>
      <c r="K2673" s="31">
        <f>K2674+K2688+K2695+K2684</f>
        <v>0</v>
      </c>
      <c r="L2673" s="31">
        <f>L2674+L2688+L2695+L2684</f>
        <v>0</v>
      </c>
      <c r="M2673" s="31">
        <f t="shared" si="5953"/>
        <v>2468826.2999999998</v>
      </c>
      <c r="N2673" s="31">
        <f t="shared" si="5954"/>
        <v>2225910.6999999997</v>
      </c>
      <c r="O2673" s="31">
        <f t="shared" si="5955"/>
        <v>2246555.6000000001</v>
      </c>
      <c r="P2673" s="31">
        <f>P2674+P2688+P2695+P2684</f>
        <v>0</v>
      </c>
      <c r="Q2673" s="31">
        <f>Q2674+Q2688+Q2695+Q2684</f>
        <v>0</v>
      </c>
      <c r="R2673" s="31">
        <f>R2674+R2688+R2695+R2684</f>
        <v>67963.346999999994</v>
      </c>
      <c r="S2673" s="31">
        <f>S2674+S2688+S2695+S2684</f>
        <v>0</v>
      </c>
      <c r="T2673" s="31">
        <f>T2674+T2688+T2695+T2684</f>
        <v>0</v>
      </c>
      <c r="U2673" s="31">
        <f>U2674+U2688+U2695+U2684</f>
        <v>0</v>
      </c>
      <c r="V2673" s="31">
        <f>V2674+V2688+V2695+V2684</f>
        <v>0</v>
      </c>
      <c r="W2673" s="31">
        <f>W2674+W2688+W2695+W2684</f>
        <v>0</v>
      </c>
      <c r="X2673" s="31">
        <f>X2674+X2688+X2695+X2684</f>
        <v>0</v>
      </c>
      <c r="Y2673" s="31">
        <f>Y2674+Y2688+Y2695+Y2684</f>
        <v>0</v>
      </c>
      <c r="Z2673" s="31">
        <f>Z2674+Z2688+Z2695+Z2684</f>
        <v>0</v>
      </c>
      <c r="AA2673" s="31">
        <f>AA2674+AA2688+AA2695+AA2684</f>
        <v>0</v>
      </c>
      <c r="AB2673" s="31">
        <f>AB2674+AB2688+AB2695+AB2684</f>
        <v>0</v>
      </c>
      <c r="AC2673" s="31">
        <f t="shared" si="6139"/>
        <v>2536789.6469999999</v>
      </c>
      <c r="AD2673" s="31">
        <f t="shared" si="6140"/>
        <v>2225910.6999999997</v>
      </c>
      <c r="AE2673" s="31">
        <f t="shared" si="6141"/>
        <v>2246555.6000000001</v>
      </c>
      <c r="AF2673" s="31">
        <f>AF2674+AF2688+AF2695+AF2684</f>
        <v>0</v>
      </c>
      <c r="AG2673" s="31">
        <f t="shared" si="6142"/>
        <v>2536789.6469999999</v>
      </c>
      <c r="AH2673" s="31">
        <f t="shared" si="6143"/>
        <v>2225910.6999999997</v>
      </c>
      <c r="AI2673" s="31">
        <f t="shared" si="6144"/>
        <v>2246555.6000000001</v>
      </c>
      <c r="AJ2673" s="31">
        <f>AJ2674+AJ2688+AJ2695+AJ2684</f>
        <v>0</v>
      </c>
      <c r="AK2673" s="31">
        <f>AK2674+AK2688+AK2695+AK2684</f>
        <v>0</v>
      </c>
      <c r="AL2673" s="31">
        <f>AL2674+AL2688+AL2695+AL2684</f>
        <v>-124851.08100000001</v>
      </c>
      <c r="AM2673" s="31">
        <f>AM2674+AM2688+AM2695+AM2684</f>
        <v>48329.347999999998</v>
      </c>
      <c r="AN2673" s="31">
        <f>AN2674+AN2688+AN2695+AN2684</f>
        <v>0</v>
      </c>
      <c r="AO2673" s="31">
        <f>AO2674+AO2688+AO2695+AO2684</f>
        <v>0</v>
      </c>
      <c r="AP2673" s="31">
        <f>AP2674+AP2688+AP2695+AP2684</f>
        <v>-48329.347999999998</v>
      </c>
      <c r="AQ2673" s="31">
        <f>AQ2674+AQ2688+AQ2695+AQ2684</f>
        <v>0</v>
      </c>
      <c r="AR2673" s="31">
        <f>AR2674+AR2688+AR2695+AR2684</f>
        <v>0</v>
      </c>
      <c r="AS2673" s="31">
        <f t="shared" si="6106"/>
        <v>2460267.9139999999</v>
      </c>
      <c r="AT2673" s="31">
        <f t="shared" si="6107"/>
        <v>2177581.352</v>
      </c>
      <c r="AU2673" s="31">
        <f t="shared" si="6108"/>
        <v>2246555.6000000001</v>
      </c>
      <c r="AV2673" s="31">
        <f>AV2674+AV2688+AV2695+AV2684</f>
        <v>0</v>
      </c>
      <c r="AW2673" s="32"/>
      <c r="AX2673" s="32"/>
      <c r="AY2673" s="1"/>
      <c r="AZ2673" s="1"/>
      <c r="BA2673" s="1"/>
      <c r="BB2673" s="1"/>
      <c r="BC2673" s="1"/>
      <c r="BD2673" s="1"/>
      <c r="BE2673" s="1"/>
    </row>
    <row r="2674" ht="31.5">
      <c r="A2674" s="29" t="s">
        <v>1119</v>
      </c>
      <c r="B2674" s="29" t="s">
        <v>61</v>
      </c>
      <c r="C2674" s="29" t="s">
        <v>27</v>
      </c>
      <c r="D2674" s="29" t="s">
        <v>1123</v>
      </c>
      <c r="E2674" s="36"/>
      <c r="F2674" s="30" t="s">
        <v>304</v>
      </c>
      <c r="G2674" s="31">
        <f t="shared" ref="G2674:G2688" si="6145">G2675</f>
        <v>1760417.7999999998</v>
      </c>
      <c r="H2674" s="31">
        <f>H2675</f>
        <v>1775683.5</v>
      </c>
      <c r="I2674" s="31">
        <f t="shared" ref="I2674:I2688" si="6146">I2675</f>
        <v>1887072.3</v>
      </c>
      <c r="J2674" s="31">
        <f>J2675</f>
        <v>0</v>
      </c>
      <c r="K2674" s="31">
        <f>K2675</f>
        <v>0</v>
      </c>
      <c r="L2674" s="31">
        <f>L2675</f>
        <v>0</v>
      </c>
      <c r="M2674" s="31">
        <f t="shared" si="5953"/>
        <v>1760417.7999999998</v>
      </c>
      <c r="N2674" s="31">
        <f t="shared" si="5954"/>
        <v>1775683.5</v>
      </c>
      <c r="O2674" s="31">
        <f t="shared" si="5955"/>
        <v>1887072.3</v>
      </c>
      <c r="P2674" s="31">
        <f>P2675</f>
        <v>0</v>
      </c>
      <c r="Q2674" s="31">
        <f>Q2675</f>
        <v>0</v>
      </c>
      <c r="R2674" s="31">
        <f>R2675</f>
        <v>0</v>
      </c>
      <c r="S2674" s="31">
        <f>S2675</f>
        <v>0</v>
      </c>
      <c r="T2674" s="31">
        <f>T2675</f>
        <v>0</v>
      </c>
      <c r="U2674" s="31">
        <f>U2675</f>
        <v>0</v>
      </c>
      <c r="V2674" s="31">
        <f>V2675</f>
        <v>0</v>
      </c>
      <c r="W2674" s="31">
        <f>W2675</f>
        <v>0</v>
      </c>
      <c r="X2674" s="31">
        <f>X2675</f>
        <v>0</v>
      </c>
      <c r="Y2674" s="31">
        <f>Y2675</f>
        <v>0</v>
      </c>
      <c r="Z2674" s="31">
        <f>Z2675</f>
        <v>0</v>
      </c>
      <c r="AA2674" s="31">
        <f>AA2675</f>
        <v>0</v>
      </c>
      <c r="AB2674" s="31">
        <f>AB2675</f>
        <v>0</v>
      </c>
      <c r="AC2674" s="31">
        <f t="shared" si="6139"/>
        <v>1760417.7999999998</v>
      </c>
      <c r="AD2674" s="31">
        <f t="shared" si="6140"/>
        <v>1775683.5</v>
      </c>
      <c r="AE2674" s="31">
        <f t="shared" si="6141"/>
        <v>1887072.3</v>
      </c>
      <c r="AF2674" s="31">
        <f>AF2675</f>
        <v>0</v>
      </c>
      <c r="AG2674" s="31">
        <f t="shared" si="6142"/>
        <v>1760417.7999999998</v>
      </c>
      <c r="AH2674" s="31">
        <f t="shared" si="6143"/>
        <v>1775683.5</v>
      </c>
      <c r="AI2674" s="31">
        <f t="shared" si="6144"/>
        <v>1887072.3</v>
      </c>
      <c r="AJ2674" s="31">
        <f>AJ2675</f>
        <v>0</v>
      </c>
      <c r="AK2674" s="31">
        <f>AK2675</f>
        <v>0</v>
      </c>
      <c r="AL2674" s="31">
        <f>AL2675</f>
        <v>0</v>
      </c>
      <c r="AM2674" s="31">
        <f>AM2675</f>
        <v>48329.347999999998</v>
      </c>
      <c r="AN2674" s="31">
        <f>AN2675</f>
        <v>0</v>
      </c>
      <c r="AO2674" s="31">
        <f>AO2675</f>
        <v>0</v>
      </c>
      <c r="AP2674" s="31">
        <f>AP2675</f>
        <v>-48329.347999999998</v>
      </c>
      <c r="AQ2674" s="31">
        <f>AQ2675</f>
        <v>-11445.052</v>
      </c>
      <c r="AR2674" s="31">
        <f>AR2675</f>
        <v>0</v>
      </c>
      <c r="AS2674" s="31">
        <f t="shared" si="6106"/>
        <v>1808747.1479999998</v>
      </c>
      <c r="AT2674" s="31">
        <f t="shared" si="6107"/>
        <v>1727354.152</v>
      </c>
      <c r="AU2674" s="31">
        <f t="shared" si="6108"/>
        <v>1875627.2480000001</v>
      </c>
      <c r="AV2674" s="31">
        <f>AV2675</f>
        <v>0</v>
      </c>
      <c r="AW2674" s="32"/>
      <c r="AX2674" s="32"/>
      <c r="AY2674" s="1"/>
      <c r="AZ2674" s="1"/>
      <c r="BA2674" s="1"/>
      <c r="BB2674" s="1"/>
      <c r="BC2674" s="1"/>
      <c r="BD2674" s="1"/>
      <c r="BE2674" s="1"/>
    </row>
    <row r="2675">
      <c r="A2675" s="29" t="s">
        <v>1119</v>
      </c>
      <c r="B2675" s="29" t="s">
        <v>61</v>
      </c>
      <c r="C2675" s="29" t="s">
        <v>27</v>
      </c>
      <c r="D2675" s="29" t="s">
        <v>1124</v>
      </c>
      <c r="E2675" s="36"/>
      <c r="F2675" s="30" t="s">
        <v>1125</v>
      </c>
      <c r="G2675" s="31">
        <f>G2680+G2682+G2676+G2678</f>
        <v>1760417.7999999998</v>
      </c>
      <c r="H2675" s="31">
        <f>H2680+H2682+H2676+H2678</f>
        <v>1775683.5</v>
      </c>
      <c r="I2675" s="31">
        <f>I2680+I2682+I2676+I2678</f>
        <v>1887072.3</v>
      </c>
      <c r="J2675" s="31">
        <f>J2680+J2682+J2676+J2678</f>
        <v>0</v>
      </c>
      <c r="K2675" s="31">
        <f>K2680+K2682+K2676+K2678</f>
        <v>0</v>
      </c>
      <c r="L2675" s="31">
        <f>L2680+L2682+L2676+L2678</f>
        <v>0</v>
      </c>
      <c r="M2675" s="31">
        <f t="shared" si="5953"/>
        <v>1760417.7999999998</v>
      </c>
      <c r="N2675" s="31">
        <f t="shared" si="5954"/>
        <v>1775683.5</v>
      </c>
      <c r="O2675" s="31">
        <f t="shared" si="5955"/>
        <v>1887072.3</v>
      </c>
      <c r="P2675" s="31">
        <f>P2680+P2682+P2676+P2678</f>
        <v>0</v>
      </c>
      <c r="Q2675" s="31">
        <f>Q2680+Q2682+Q2676+Q2678</f>
        <v>0</v>
      </c>
      <c r="R2675" s="31">
        <f>R2680+R2682+R2676+R2678</f>
        <v>0</v>
      </c>
      <c r="S2675" s="31">
        <f>S2680+S2682+S2676+S2678</f>
        <v>0</v>
      </c>
      <c r="T2675" s="31">
        <f>T2680+T2682+T2676+T2678</f>
        <v>0</v>
      </c>
      <c r="U2675" s="31">
        <f>U2680+U2682+U2676+U2678</f>
        <v>0</v>
      </c>
      <c r="V2675" s="31">
        <f>V2680+V2682+V2676+V2678</f>
        <v>0</v>
      </c>
      <c r="W2675" s="31">
        <f>W2680+W2682+W2676+W2678</f>
        <v>0</v>
      </c>
      <c r="X2675" s="31">
        <f>X2680+X2682+X2676+X2678</f>
        <v>0</v>
      </c>
      <c r="Y2675" s="31">
        <f>Y2680+Y2682+Y2676+Y2678</f>
        <v>0</v>
      </c>
      <c r="Z2675" s="31">
        <f>Z2680+Z2682+Z2676+Z2678</f>
        <v>0</v>
      </c>
      <c r="AA2675" s="31">
        <f>AA2680+AA2682+AA2676+AA2678</f>
        <v>0</v>
      </c>
      <c r="AB2675" s="31">
        <f>AB2680+AB2682+AB2676+AB2678</f>
        <v>0</v>
      </c>
      <c r="AC2675" s="31">
        <f t="shared" si="6139"/>
        <v>1760417.7999999998</v>
      </c>
      <c r="AD2675" s="31">
        <f t="shared" si="6140"/>
        <v>1775683.5</v>
      </c>
      <c r="AE2675" s="31">
        <f t="shared" si="6141"/>
        <v>1887072.3</v>
      </c>
      <c r="AF2675" s="31">
        <f>AF2680+AF2682+AF2676+AF2678</f>
        <v>0</v>
      </c>
      <c r="AG2675" s="31">
        <f t="shared" si="6142"/>
        <v>1760417.7999999998</v>
      </c>
      <c r="AH2675" s="31">
        <f t="shared" si="6143"/>
        <v>1775683.5</v>
      </c>
      <c r="AI2675" s="31">
        <f t="shared" si="6144"/>
        <v>1887072.3</v>
      </c>
      <c r="AJ2675" s="31">
        <f>AJ2680+AJ2682+AJ2676+AJ2678</f>
        <v>0</v>
      </c>
      <c r="AK2675" s="31">
        <f>AK2680+AK2682+AK2676+AK2678</f>
        <v>0</v>
      </c>
      <c r="AL2675" s="31">
        <f>AL2680+AL2682+AL2676+AL2678</f>
        <v>0</v>
      </c>
      <c r="AM2675" s="31">
        <f>AM2680+AM2682+AM2676+AM2678</f>
        <v>48329.347999999998</v>
      </c>
      <c r="AN2675" s="31">
        <f>AN2680+AN2682+AN2676+AN2678</f>
        <v>0</v>
      </c>
      <c r="AO2675" s="31">
        <f>AO2680+AO2682+AO2676+AO2678</f>
        <v>0</v>
      </c>
      <c r="AP2675" s="31">
        <f>AP2680+AP2682+AP2676+AP2678</f>
        <v>-48329.347999999998</v>
      </c>
      <c r="AQ2675" s="31">
        <f>AQ2680+AQ2682+AQ2676+AQ2678</f>
        <v>-11445.052</v>
      </c>
      <c r="AR2675" s="31">
        <f>AR2680+AR2682+AR2676+AR2678</f>
        <v>0</v>
      </c>
      <c r="AS2675" s="31">
        <f t="shared" si="6106"/>
        <v>1808747.1479999998</v>
      </c>
      <c r="AT2675" s="31">
        <f t="shared" si="6107"/>
        <v>1727354.152</v>
      </c>
      <c r="AU2675" s="31">
        <f t="shared" si="6108"/>
        <v>1875627.2480000001</v>
      </c>
      <c r="AV2675" s="31">
        <f>AV2680+AV2682+AV2676+AV2678</f>
        <v>0</v>
      </c>
      <c r="AW2675" s="32"/>
      <c r="AX2675" s="32"/>
      <c r="AY2675" s="1"/>
      <c r="AZ2675" s="1"/>
      <c r="BA2675" s="1"/>
      <c r="BB2675" s="1"/>
      <c r="BC2675" s="1"/>
      <c r="BD2675" s="1"/>
      <c r="BE2675" s="1"/>
    </row>
    <row r="2676" ht="31.5">
      <c r="A2676" s="29" t="s">
        <v>1119</v>
      </c>
      <c r="B2676" s="29" t="s">
        <v>61</v>
      </c>
      <c r="C2676" s="29" t="s">
        <v>27</v>
      </c>
      <c r="D2676" s="29" t="s">
        <v>1126</v>
      </c>
      <c r="E2676" s="36"/>
      <c r="F2676" s="30" t="s">
        <v>1127</v>
      </c>
      <c r="G2676" s="31">
        <f>G2677</f>
        <v>784891.90000000002</v>
      </c>
      <c r="H2676" s="31">
        <f>H2677</f>
        <v>885996.09999999998</v>
      </c>
      <c r="I2676" s="31">
        <f>I2677</f>
        <v>808023.09999999998</v>
      </c>
      <c r="J2676" s="31">
        <f>J2677</f>
        <v>0</v>
      </c>
      <c r="K2676" s="31">
        <f>K2677</f>
        <v>0</v>
      </c>
      <c r="L2676" s="31">
        <f>L2677</f>
        <v>0</v>
      </c>
      <c r="M2676" s="31">
        <f t="shared" si="5953"/>
        <v>784891.90000000002</v>
      </c>
      <c r="N2676" s="31">
        <f t="shared" si="5954"/>
        <v>885996.09999999998</v>
      </c>
      <c r="O2676" s="31">
        <f t="shared" si="5955"/>
        <v>808023.09999999998</v>
      </c>
      <c r="P2676" s="31">
        <f>P2677</f>
        <v>0</v>
      </c>
      <c r="Q2676" s="31">
        <f>Q2677</f>
        <v>0</v>
      </c>
      <c r="R2676" s="31">
        <f>R2677</f>
        <v>0</v>
      </c>
      <c r="S2676" s="31">
        <f>S2677</f>
        <v>0</v>
      </c>
      <c r="T2676" s="31">
        <f>T2677</f>
        <v>0</v>
      </c>
      <c r="U2676" s="31">
        <f>U2677</f>
        <v>0</v>
      </c>
      <c r="V2676" s="31">
        <f>V2677</f>
        <v>0</v>
      </c>
      <c r="W2676" s="31">
        <f>W2677</f>
        <v>0</v>
      </c>
      <c r="X2676" s="31">
        <f>X2677</f>
        <v>0</v>
      </c>
      <c r="Y2676" s="31">
        <f>Y2677</f>
        <v>0</v>
      </c>
      <c r="Z2676" s="31">
        <f>Z2677</f>
        <v>0</v>
      </c>
      <c r="AA2676" s="31">
        <f>AA2677</f>
        <v>0</v>
      </c>
      <c r="AB2676" s="31">
        <f>AB2677</f>
        <v>0</v>
      </c>
      <c r="AC2676" s="31">
        <f t="shared" si="6139"/>
        <v>784891.90000000002</v>
      </c>
      <c r="AD2676" s="31">
        <f t="shared" si="6140"/>
        <v>885996.09999999998</v>
      </c>
      <c r="AE2676" s="31">
        <f t="shared" si="6141"/>
        <v>808023.09999999998</v>
      </c>
      <c r="AF2676" s="31">
        <f>AF2677</f>
        <v>0</v>
      </c>
      <c r="AG2676" s="31">
        <f t="shared" si="6142"/>
        <v>784891.90000000002</v>
      </c>
      <c r="AH2676" s="31">
        <f t="shared" si="6143"/>
        <v>885996.09999999998</v>
      </c>
      <c r="AI2676" s="31">
        <f t="shared" si="6144"/>
        <v>808023.09999999998</v>
      </c>
      <c r="AJ2676" s="31">
        <f>AJ2677</f>
        <v>0</v>
      </c>
      <c r="AK2676" s="31">
        <f>AK2677</f>
        <v>0</v>
      </c>
      <c r="AL2676" s="31">
        <f>AL2677</f>
        <v>0</v>
      </c>
      <c r="AM2676" s="31">
        <f>AM2677</f>
        <v>0</v>
      </c>
      <c r="AN2676" s="31">
        <f>AN2677</f>
        <v>0</v>
      </c>
      <c r="AO2676" s="31">
        <f>AO2677</f>
        <v>0</v>
      </c>
      <c r="AP2676" s="31">
        <f>AP2677</f>
        <v>0</v>
      </c>
      <c r="AQ2676" s="31">
        <f>AQ2677</f>
        <v>0</v>
      </c>
      <c r="AR2676" s="31">
        <f>AR2677</f>
        <v>0</v>
      </c>
      <c r="AS2676" s="31">
        <f t="shared" si="6106"/>
        <v>784891.90000000002</v>
      </c>
      <c r="AT2676" s="31">
        <f t="shared" si="6107"/>
        <v>885996.09999999998</v>
      </c>
      <c r="AU2676" s="31">
        <f t="shared" si="6108"/>
        <v>808023.09999999998</v>
      </c>
      <c r="AV2676" s="31">
        <f>AV2677</f>
        <v>0</v>
      </c>
      <c r="AW2676" s="32"/>
      <c r="AX2676" s="32"/>
      <c r="AY2676" s="1"/>
      <c r="AZ2676" s="1"/>
      <c r="BA2676" s="1"/>
      <c r="BB2676" s="1"/>
      <c r="BC2676" s="1"/>
      <c r="BD2676" s="1"/>
      <c r="BE2676" s="1"/>
    </row>
    <row r="2677" ht="31.5">
      <c r="A2677" s="29" t="s">
        <v>1119</v>
      </c>
      <c r="B2677" s="29" t="s">
        <v>61</v>
      </c>
      <c r="C2677" s="29" t="s">
        <v>27</v>
      </c>
      <c r="D2677" s="29" t="s">
        <v>1126</v>
      </c>
      <c r="E2677" s="29" t="s">
        <v>335</v>
      </c>
      <c r="F2677" s="30" t="s">
        <v>336</v>
      </c>
      <c r="G2677" s="39">
        <v>784891.90000000002</v>
      </c>
      <c r="H2677" s="39">
        <v>885996.09999999998</v>
      </c>
      <c r="I2677" s="39">
        <v>808023.09999999998</v>
      </c>
      <c r="J2677" s="39"/>
      <c r="K2677" s="39"/>
      <c r="L2677" s="39"/>
      <c r="M2677" s="31">
        <f t="shared" si="5953"/>
        <v>784891.90000000002</v>
      </c>
      <c r="N2677" s="31">
        <f t="shared" si="5954"/>
        <v>885996.09999999998</v>
      </c>
      <c r="O2677" s="31">
        <f t="shared" si="5955"/>
        <v>808023.09999999998</v>
      </c>
      <c r="P2677" s="31"/>
      <c r="Q2677" s="31"/>
      <c r="R2677" s="31"/>
      <c r="S2677" s="31"/>
      <c r="T2677" s="31"/>
      <c r="U2677" s="31"/>
      <c r="V2677" s="31"/>
      <c r="W2677" s="31"/>
      <c r="X2677" s="31"/>
      <c r="Y2677" s="31"/>
      <c r="Z2677" s="31"/>
      <c r="AA2677" s="31"/>
      <c r="AB2677" s="31"/>
      <c r="AC2677" s="31">
        <f t="shared" si="6139"/>
        <v>784891.90000000002</v>
      </c>
      <c r="AD2677" s="31">
        <f t="shared" si="6140"/>
        <v>885996.09999999998</v>
      </c>
      <c r="AE2677" s="31">
        <f t="shared" si="6141"/>
        <v>808023.09999999998</v>
      </c>
      <c r="AF2677" s="31"/>
      <c r="AG2677" s="31">
        <f t="shared" si="6142"/>
        <v>784891.90000000002</v>
      </c>
      <c r="AH2677" s="31">
        <f t="shared" si="6143"/>
        <v>885996.09999999998</v>
      </c>
      <c r="AI2677" s="31">
        <f t="shared" si="6144"/>
        <v>808023.09999999998</v>
      </c>
      <c r="AJ2677" s="31"/>
      <c r="AK2677" s="31"/>
      <c r="AL2677" s="31"/>
      <c r="AM2677" s="31"/>
      <c r="AN2677" s="31"/>
      <c r="AO2677" s="31"/>
      <c r="AP2677" s="31"/>
      <c r="AQ2677" s="31"/>
      <c r="AR2677" s="31"/>
      <c r="AS2677" s="31">
        <f t="shared" si="6106"/>
        <v>784891.90000000002</v>
      </c>
      <c r="AT2677" s="31">
        <f t="shared" si="6107"/>
        <v>885996.09999999998</v>
      </c>
      <c r="AU2677" s="31">
        <f t="shared" si="6108"/>
        <v>808023.09999999998</v>
      </c>
      <c r="AV2677" s="31"/>
      <c r="AW2677" s="32"/>
      <c r="AX2677" s="32"/>
      <c r="AY2677" s="1"/>
      <c r="AZ2677" s="1"/>
      <c r="BA2677" s="1"/>
      <c r="BB2677" s="1"/>
      <c r="BC2677" s="1"/>
      <c r="BD2677" s="1"/>
      <c r="BE2677" s="1"/>
    </row>
    <row r="2678" ht="47.25">
      <c r="A2678" s="29" t="s">
        <v>1119</v>
      </c>
      <c r="B2678" s="29" t="s">
        <v>61</v>
      </c>
      <c r="C2678" s="29" t="s">
        <v>27</v>
      </c>
      <c r="D2678" s="29" t="s">
        <v>1128</v>
      </c>
      <c r="E2678" s="36"/>
      <c r="F2678" s="30" t="s">
        <v>1129</v>
      </c>
      <c r="G2678" s="31">
        <f>G2679</f>
        <v>431001.59999999998</v>
      </c>
      <c r="H2678" s="31">
        <f>H2679</f>
        <v>361133.29999999999</v>
      </c>
      <c r="I2678" s="31">
        <f>I2679</f>
        <v>152350.29999999999</v>
      </c>
      <c r="J2678" s="31">
        <f>J2679</f>
        <v>0</v>
      </c>
      <c r="K2678" s="31">
        <f>K2679</f>
        <v>0</v>
      </c>
      <c r="L2678" s="31">
        <f>L2679</f>
        <v>0</v>
      </c>
      <c r="M2678" s="31">
        <f t="shared" si="5953"/>
        <v>431001.59999999998</v>
      </c>
      <c r="N2678" s="31">
        <f t="shared" si="5954"/>
        <v>361133.29999999999</v>
      </c>
      <c r="O2678" s="31">
        <f t="shared" si="5955"/>
        <v>152350.29999999999</v>
      </c>
      <c r="P2678" s="31">
        <f>P2679</f>
        <v>0</v>
      </c>
      <c r="Q2678" s="31">
        <f>Q2679</f>
        <v>0</v>
      </c>
      <c r="R2678" s="31">
        <f>R2679</f>
        <v>0</v>
      </c>
      <c r="S2678" s="31">
        <f>S2679</f>
        <v>0</v>
      </c>
      <c r="T2678" s="31">
        <f>T2679</f>
        <v>0</v>
      </c>
      <c r="U2678" s="31">
        <f>U2679</f>
        <v>0</v>
      </c>
      <c r="V2678" s="31">
        <f>V2679</f>
        <v>0</v>
      </c>
      <c r="W2678" s="31">
        <f>W2679</f>
        <v>0</v>
      </c>
      <c r="X2678" s="31">
        <f>X2679</f>
        <v>0</v>
      </c>
      <c r="Y2678" s="31">
        <f>Y2679</f>
        <v>0</v>
      </c>
      <c r="Z2678" s="31">
        <f>Z2679</f>
        <v>0</v>
      </c>
      <c r="AA2678" s="31">
        <f>AA2679</f>
        <v>0</v>
      </c>
      <c r="AB2678" s="31">
        <f>AB2679</f>
        <v>0</v>
      </c>
      <c r="AC2678" s="31">
        <f t="shared" si="6139"/>
        <v>431001.59999999998</v>
      </c>
      <c r="AD2678" s="31">
        <f t="shared" si="6140"/>
        <v>361133.29999999999</v>
      </c>
      <c r="AE2678" s="31">
        <f t="shared" si="6141"/>
        <v>152350.29999999999</v>
      </c>
      <c r="AF2678" s="31">
        <f>AF2679</f>
        <v>0</v>
      </c>
      <c r="AG2678" s="31">
        <f t="shared" si="6142"/>
        <v>431001.59999999998</v>
      </c>
      <c r="AH2678" s="31">
        <f t="shared" si="6143"/>
        <v>361133.29999999999</v>
      </c>
      <c r="AI2678" s="31">
        <f t="shared" si="6144"/>
        <v>152350.29999999999</v>
      </c>
      <c r="AJ2678" s="31">
        <f>AJ2679</f>
        <v>0</v>
      </c>
      <c r="AK2678" s="31">
        <f>AK2679</f>
        <v>0</v>
      </c>
      <c r="AL2678" s="31">
        <f>AL2679</f>
        <v>0</v>
      </c>
      <c r="AM2678" s="31">
        <f>AM2679</f>
        <v>0</v>
      </c>
      <c r="AN2678" s="31">
        <f>AN2679</f>
        <v>0</v>
      </c>
      <c r="AO2678" s="31">
        <f>AO2679</f>
        <v>0</v>
      </c>
      <c r="AP2678" s="31">
        <f>AP2679</f>
        <v>0</v>
      </c>
      <c r="AQ2678" s="31">
        <f>AQ2679</f>
        <v>0</v>
      </c>
      <c r="AR2678" s="31">
        <f>AR2679</f>
        <v>0</v>
      </c>
      <c r="AS2678" s="31">
        <f t="shared" si="6106"/>
        <v>431001.59999999998</v>
      </c>
      <c r="AT2678" s="31">
        <f t="shared" si="6107"/>
        <v>361133.29999999999</v>
      </c>
      <c r="AU2678" s="31">
        <f t="shared" si="6108"/>
        <v>152350.29999999999</v>
      </c>
      <c r="AV2678" s="31">
        <f>AV2679</f>
        <v>0</v>
      </c>
      <c r="AW2678" s="32"/>
      <c r="AX2678" s="32"/>
      <c r="AY2678" s="1"/>
      <c r="AZ2678" s="1"/>
      <c r="BA2678" s="1"/>
      <c r="BB2678" s="1"/>
      <c r="BC2678" s="1"/>
      <c r="BD2678" s="1"/>
      <c r="BE2678" s="1"/>
    </row>
    <row r="2679" ht="31.5">
      <c r="A2679" s="29" t="s">
        <v>1119</v>
      </c>
      <c r="B2679" s="29" t="s">
        <v>61</v>
      </c>
      <c r="C2679" s="29" t="s">
        <v>27</v>
      </c>
      <c r="D2679" s="29" t="s">
        <v>1128</v>
      </c>
      <c r="E2679" s="29" t="s">
        <v>335</v>
      </c>
      <c r="F2679" s="30" t="s">
        <v>336</v>
      </c>
      <c r="G2679" s="39">
        <v>431001.59999999998</v>
      </c>
      <c r="H2679" s="39">
        <v>361133.29999999999</v>
      </c>
      <c r="I2679" s="39">
        <v>152350.29999999999</v>
      </c>
      <c r="J2679" s="39"/>
      <c r="K2679" s="39"/>
      <c r="L2679" s="39"/>
      <c r="M2679" s="31">
        <f t="shared" si="5953"/>
        <v>431001.59999999998</v>
      </c>
      <c r="N2679" s="31">
        <f t="shared" si="5954"/>
        <v>361133.29999999999</v>
      </c>
      <c r="O2679" s="31">
        <f t="shared" si="5955"/>
        <v>152350.29999999999</v>
      </c>
      <c r="P2679" s="31"/>
      <c r="Q2679" s="31"/>
      <c r="R2679" s="31"/>
      <c r="S2679" s="31"/>
      <c r="T2679" s="31"/>
      <c r="U2679" s="31"/>
      <c r="V2679" s="31"/>
      <c r="W2679" s="31"/>
      <c r="X2679" s="31"/>
      <c r="Y2679" s="31"/>
      <c r="Z2679" s="31"/>
      <c r="AA2679" s="31"/>
      <c r="AB2679" s="31"/>
      <c r="AC2679" s="31">
        <f t="shared" si="6139"/>
        <v>431001.59999999998</v>
      </c>
      <c r="AD2679" s="31">
        <f t="shared" si="6140"/>
        <v>361133.29999999999</v>
      </c>
      <c r="AE2679" s="31">
        <f t="shared" si="6141"/>
        <v>152350.29999999999</v>
      </c>
      <c r="AF2679" s="31"/>
      <c r="AG2679" s="31">
        <f t="shared" si="6142"/>
        <v>431001.59999999998</v>
      </c>
      <c r="AH2679" s="31">
        <f t="shared" si="6143"/>
        <v>361133.29999999999</v>
      </c>
      <c r="AI2679" s="31">
        <f t="shared" si="6144"/>
        <v>152350.29999999999</v>
      </c>
      <c r="AJ2679" s="31"/>
      <c r="AK2679" s="31"/>
      <c r="AL2679" s="31"/>
      <c r="AM2679" s="31"/>
      <c r="AN2679" s="31"/>
      <c r="AO2679" s="31"/>
      <c r="AP2679" s="31"/>
      <c r="AQ2679" s="31"/>
      <c r="AR2679" s="31"/>
      <c r="AS2679" s="31">
        <f t="shared" si="6106"/>
        <v>431001.59999999998</v>
      </c>
      <c r="AT2679" s="31">
        <f t="shared" si="6107"/>
        <v>361133.29999999999</v>
      </c>
      <c r="AU2679" s="31">
        <f t="shared" si="6108"/>
        <v>152350.29999999999</v>
      </c>
      <c r="AV2679" s="31"/>
      <c r="AW2679" s="32"/>
      <c r="AX2679" s="32"/>
      <c r="AY2679" s="1"/>
      <c r="AZ2679" s="1"/>
      <c r="BA2679" s="1"/>
      <c r="BB2679" s="1"/>
      <c r="BC2679" s="1"/>
      <c r="BD2679" s="1"/>
      <c r="BE2679" s="1"/>
    </row>
    <row r="2680" ht="45">
      <c r="A2680" s="29" t="s">
        <v>1119</v>
      </c>
      <c r="B2680" s="29" t="s">
        <v>61</v>
      </c>
      <c r="C2680" s="29" t="s">
        <v>27</v>
      </c>
      <c r="D2680" s="29" t="s">
        <v>1130</v>
      </c>
      <c r="E2680" s="36"/>
      <c r="F2680" s="30" t="s">
        <v>1129</v>
      </c>
      <c r="G2680" s="31">
        <f t="shared" si="6145"/>
        <v>431001.59999999998</v>
      </c>
      <c r="H2680" s="31">
        <f>H2681</f>
        <v>361133.29999999999</v>
      </c>
      <c r="I2680" s="31">
        <f t="shared" si="6146"/>
        <v>152350.29999999999</v>
      </c>
      <c r="J2680" s="31">
        <f>J2681</f>
        <v>0</v>
      </c>
      <c r="K2680" s="31">
        <f>K2681</f>
        <v>0</v>
      </c>
      <c r="L2680" s="31">
        <f>L2681</f>
        <v>0</v>
      </c>
      <c r="M2680" s="31">
        <f t="shared" si="5953"/>
        <v>431001.59999999998</v>
      </c>
      <c r="N2680" s="31">
        <f t="shared" si="5954"/>
        <v>361133.29999999999</v>
      </c>
      <c r="O2680" s="31">
        <f t="shared" si="5955"/>
        <v>152350.29999999999</v>
      </c>
      <c r="P2680" s="31">
        <f>P2681</f>
        <v>0</v>
      </c>
      <c r="Q2680" s="31">
        <f>Q2681</f>
        <v>0</v>
      </c>
      <c r="R2680" s="31">
        <f>R2681</f>
        <v>0</v>
      </c>
      <c r="S2680" s="31">
        <f>S2681</f>
        <v>0</v>
      </c>
      <c r="T2680" s="31">
        <f>T2681</f>
        <v>0</v>
      </c>
      <c r="U2680" s="31">
        <f>U2681</f>
        <v>0</v>
      </c>
      <c r="V2680" s="31">
        <f>V2681</f>
        <v>0</v>
      </c>
      <c r="W2680" s="31">
        <f>W2681</f>
        <v>0</v>
      </c>
      <c r="X2680" s="31">
        <f>X2681</f>
        <v>0</v>
      </c>
      <c r="Y2680" s="31">
        <f>Y2681</f>
        <v>0</v>
      </c>
      <c r="Z2680" s="31">
        <f>Z2681</f>
        <v>0</v>
      </c>
      <c r="AA2680" s="31">
        <f>AA2681</f>
        <v>0</v>
      </c>
      <c r="AB2680" s="31">
        <f>AB2681</f>
        <v>0</v>
      </c>
      <c r="AC2680" s="31">
        <f t="shared" si="6139"/>
        <v>431001.59999999998</v>
      </c>
      <c r="AD2680" s="31">
        <f t="shared" si="6140"/>
        <v>361133.29999999999</v>
      </c>
      <c r="AE2680" s="31">
        <f t="shared" si="6141"/>
        <v>152350.29999999999</v>
      </c>
      <c r="AF2680" s="31">
        <f>AF2681</f>
        <v>0</v>
      </c>
      <c r="AG2680" s="31">
        <f t="shared" si="6142"/>
        <v>431001.59999999998</v>
      </c>
      <c r="AH2680" s="31">
        <f t="shared" si="6143"/>
        <v>361133.29999999999</v>
      </c>
      <c r="AI2680" s="31">
        <f t="shared" si="6144"/>
        <v>152350.29999999999</v>
      </c>
      <c r="AJ2680" s="31">
        <f>AJ2681</f>
        <v>0</v>
      </c>
      <c r="AK2680" s="31">
        <f>AK2681</f>
        <v>0</v>
      </c>
      <c r="AL2680" s="31">
        <f>AL2681</f>
        <v>0</v>
      </c>
      <c r="AM2680" s="31">
        <f>AM2681</f>
        <v>0</v>
      </c>
      <c r="AN2680" s="31">
        <f>AN2681</f>
        <v>0</v>
      </c>
      <c r="AO2680" s="31">
        <f>AO2681</f>
        <v>0</v>
      </c>
      <c r="AP2680" s="31">
        <f>AP2681</f>
        <v>0</v>
      </c>
      <c r="AQ2680" s="31">
        <f>AQ2681</f>
        <v>0</v>
      </c>
      <c r="AR2680" s="31">
        <f>AR2681</f>
        <v>0</v>
      </c>
      <c r="AS2680" s="31">
        <f t="shared" si="6106"/>
        <v>431001.59999999998</v>
      </c>
      <c r="AT2680" s="31">
        <f t="shared" si="6107"/>
        <v>361133.29999999999</v>
      </c>
      <c r="AU2680" s="31">
        <f t="shared" si="6108"/>
        <v>152350.29999999999</v>
      </c>
      <c r="AV2680" s="31">
        <f>AV2681</f>
        <v>0</v>
      </c>
      <c r="AW2680" s="32"/>
      <c r="AX2680" s="32"/>
      <c r="AY2680" s="1"/>
      <c r="AZ2680" s="1"/>
      <c r="BA2680" s="1"/>
      <c r="BB2680" s="1"/>
      <c r="BC2680" s="1"/>
      <c r="BD2680" s="1"/>
      <c r="BE2680" s="1"/>
    </row>
    <row r="2681" ht="30">
      <c r="A2681" s="29" t="s">
        <v>1119</v>
      </c>
      <c r="B2681" s="29" t="s">
        <v>61</v>
      </c>
      <c r="C2681" s="29" t="s">
        <v>27</v>
      </c>
      <c r="D2681" s="29" t="s">
        <v>1130</v>
      </c>
      <c r="E2681" s="29" t="s">
        <v>335</v>
      </c>
      <c r="F2681" s="30" t="s">
        <v>336</v>
      </c>
      <c r="G2681" s="31">
        <v>431001.59999999998</v>
      </c>
      <c r="H2681" s="31">
        <v>361133.29999999999</v>
      </c>
      <c r="I2681" s="31">
        <v>152350.29999999999</v>
      </c>
      <c r="J2681" s="31"/>
      <c r="K2681" s="31"/>
      <c r="L2681" s="31"/>
      <c r="M2681" s="31">
        <f t="shared" ref="M2681:M2744" si="6147">G2681+J2681</f>
        <v>431001.59999999998</v>
      </c>
      <c r="N2681" s="31">
        <f t="shared" ref="N2681:N2744" si="6148">H2681+K2681</f>
        <v>361133.29999999999</v>
      </c>
      <c r="O2681" s="31">
        <f t="shared" ref="O2681:O2744" si="6149">I2681+L2681</f>
        <v>152350.29999999999</v>
      </c>
      <c r="P2681" s="31"/>
      <c r="Q2681" s="31"/>
      <c r="R2681" s="31"/>
      <c r="S2681" s="31"/>
      <c r="T2681" s="31"/>
      <c r="U2681" s="31"/>
      <c r="V2681" s="31"/>
      <c r="W2681" s="31"/>
      <c r="X2681" s="31"/>
      <c r="Y2681" s="31"/>
      <c r="Z2681" s="31"/>
      <c r="AA2681" s="31"/>
      <c r="AB2681" s="31"/>
      <c r="AC2681" s="31">
        <f t="shared" si="6139"/>
        <v>431001.59999999998</v>
      </c>
      <c r="AD2681" s="31">
        <f t="shared" si="6140"/>
        <v>361133.29999999999</v>
      </c>
      <c r="AE2681" s="31">
        <f t="shared" si="6141"/>
        <v>152350.29999999999</v>
      </c>
      <c r="AF2681" s="31"/>
      <c r="AG2681" s="31">
        <f t="shared" si="6142"/>
        <v>431001.59999999998</v>
      </c>
      <c r="AH2681" s="31">
        <f t="shared" si="6143"/>
        <v>361133.29999999999</v>
      </c>
      <c r="AI2681" s="31">
        <f t="shared" si="6144"/>
        <v>152350.29999999999</v>
      </c>
      <c r="AJ2681" s="31"/>
      <c r="AK2681" s="31"/>
      <c r="AL2681" s="31"/>
      <c r="AM2681" s="31"/>
      <c r="AN2681" s="31"/>
      <c r="AO2681" s="31"/>
      <c r="AP2681" s="31"/>
      <c r="AQ2681" s="31"/>
      <c r="AR2681" s="31"/>
      <c r="AS2681" s="31">
        <f t="shared" si="6106"/>
        <v>431001.59999999998</v>
      </c>
      <c r="AT2681" s="31">
        <f t="shared" si="6107"/>
        <v>361133.29999999999</v>
      </c>
      <c r="AU2681" s="31">
        <f t="shared" si="6108"/>
        <v>152350.29999999999</v>
      </c>
      <c r="AV2681" s="31"/>
      <c r="AW2681" s="32"/>
      <c r="AX2681" s="32"/>
      <c r="AY2681" s="1"/>
      <c r="AZ2681" s="1"/>
      <c r="BA2681" s="1"/>
      <c r="BB2681" s="1"/>
      <c r="BC2681" s="1"/>
      <c r="BD2681" s="1"/>
      <c r="BE2681" s="1"/>
    </row>
    <row r="2682" ht="135">
      <c r="A2682" s="29" t="s">
        <v>1119</v>
      </c>
      <c r="B2682" s="29" t="s">
        <v>61</v>
      </c>
      <c r="C2682" s="29" t="s">
        <v>27</v>
      </c>
      <c r="D2682" s="29" t="s">
        <v>1131</v>
      </c>
      <c r="E2682" s="36"/>
      <c r="F2682" s="30" t="s">
        <v>1132</v>
      </c>
      <c r="G2682" s="31">
        <f t="shared" si="6145"/>
        <v>113522.7</v>
      </c>
      <c r="H2682" s="31">
        <f>H2683</f>
        <v>167420.79999999999</v>
      </c>
      <c r="I2682" s="31">
        <f t="shared" si="6146"/>
        <v>774348.59999999998</v>
      </c>
      <c r="J2682" s="31">
        <f>J2683</f>
        <v>0</v>
      </c>
      <c r="K2682" s="31">
        <f>K2683</f>
        <v>0</v>
      </c>
      <c r="L2682" s="31">
        <f>L2683</f>
        <v>0</v>
      </c>
      <c r="M2682" s="31">
        <f t="shared" si="6147"/>
        <v>113522.7</v>
      </c>
      <c r="N2682" s="31">
        <f t="shared" si="6148"/>
        <v>167420.79999999999</v>
      </c>
      <c r="O2682" s="31">
        <f t="shared" si="6149"/>
        <v>774348.59999999998</v>
      </c>
      <c r="P2682" s="31">
        <f>P2683</f>
        <v>0</v>
      </c>
      <c r="Q2682" s="31">
        <f>Q2683</f>
        <v>0</v>
      </c>
      <c r="R2682" s="31">
        <f>R2683</f>
        <v>0</v>
      </c>
      <c r="S2682" s="31">
        <f>S2683</f>
        <v>0</v>
      </c>
      <c r="T2682" s="31">
        <f>T2683</f>
        <v>0</v>
      </c>
      <c r="U2682" s="31">
        <f>U2683</f>
        <v>0</v>
      </c>
      <c r="V2682" s="31">
        <f>V2683</f>
        <v>0</v>
      </c>
      <c r="W2682" s="31">
        <f>W2683</f>
        <v>0</v>
      </c>
      <c r="X2682" s="31">
        <f>X2683</f>
        <v>0</v>
      </c>
      <c r="Y2682" s="31">
        <f>Y2683</f>
        <v>0</v>
      </c>
      <c r="Z2682" s="31">
        <f>Z2683</f>
        <v>0</v>
      </c>
      <c r="AA2682" s="31">
        <f>AA2683</f>
        <v>0</v>
      </c>
      <c r="AB2682" s="31">
        <f>AB2683</f>
        <v>0</v>
      </c>
      <c r="AC2682" s="31">
        <f t="shared" si="6139"/>
        <v>113522.7</v>
      </c>
      <c r="AD2682" s="31">
        <f t="shared" si="6140"/>
        <v>167420.79999999999</v>
      </c>
      <c r="AE2682" s="31">
        <f t="shared" si="6141"/>
        <v>774348.59999999998</v>
      </c>
      <c r="AF2682" s="31">
        <f>AF2683</f>
        <v>0</v>
      </c>
      <c r="AG2682" s="31">
        <f t="shared" si="6142"/>
        <v>113522.7</v>
      </c>
      <c r="AH2682" s="31">
        <f t="shared" si="6143"/>
        <v>167420.79999999999</v>
      </c>
      <c r="AI2682" s="31">
        <f t="shared" si="6144"/>
        <v>774348.59999999998</v>
      </c>
      <c r="AJ2682" s="31">
        <f>AJ2683</f>
        <v>0</v>
      </c>
      <c r="AK2682" s="31">
        <f>AK2683</f>
        <v>0</v>
      </c>
      <c r="AL2682" s="31">
        <f>AL2683</f>
        <v>0</v>
      </c>
      <c r="AM2682" s="31">
        <f>AM2683</f>
        <v>48329.347999999998</v>
      </c>
      <c r="AN2682" s="31">
        <f>AN2683</f>
        <v>0</v>
      </c>
      <c r="AO2682" s="31">
        <f>AO2683</f>
        <v>0</v>
      </c>
      <c r="AP2682" s="31">
        <f>AP2683</f>
        <v>-48329.347999999998</v>
      </c>
      <c r="AQ2682" s="31">
        <f>AQ2683</f>
        <v>-11445.052</v>
      </c>
      <c r="AR2682" s="31">
        <f>AR2683</f>
        <v>0</v>
      </c>
      <c r="AS2682" s="31">
        <f t="shared" si="6106"/>
        <v>161852.04800000001</v>
      </c>
      <c r="AT2682" s="31">
        <f t="shared" si="6107"/>
        <v>119091.45199999999</v>
      </c>
      <c r="AU2682" s="31">
        <f t="shared" si="6108"/>
        <v>762903.54799999995</v>
      </c>
      <c r="AV2682" s="31">
        <f>AV2683</f>
        <v>0</v>
      </c>
      <c r="AW2682" s="32"/>
      <c r="AX2682" s="32"/>
      <c r="AY2682" s="1"/>
      <c r="AZ2682" s="1"/>
      <c r="BA2682" s="1"/>
      <c r="BB2682" s="1"/>
      <c r="BC2682" s="1"/>
      <c r="BD2682" s="1"/>
      <c r="BE2682" s="1"/>
    </row>
    <row r="2683" ht="30">
      <c r="A2683" s="29" t="s">
        <v>1119</v>
      </c>
      <c r="B2683" s="29" t="s">
        <v>61</v>
      </c>
      <c r="C2683" s="29" t="s">
        <v>27</v>
      </c>
      <c r="D2683" s="29" t="s">
        <v>1131</v>
      </c>
      <c r="E2683" s="29" t="s">
        <v>335</v>
      </c>
      <c r="F2683" s="30" t="s">
        <v>336</v>
      </c>
      <c r="G2683" s="31">
        <f>55654.5+57868.2</f>
        <v>113522.7</v>
      </c>
      <c r="H2683" s="31">
        <f>87647.4+79773.4</f>
        <v>167420.79999999999</v>
      </c>
      <c r="I2683" s="31">
        <f>387174.3+387174.3</f>
        <v>774348.59999999998</v>
      </c>
      <c r="J2683" s="31"/>
      <c r="K2683" s="31"/>
      <c r="L2683" s="31"/>
      <c r="M2683" s="31">
        <f t="shared" si="6147"/>
        <v>113522.7</v>
      </c>
      <c r="N2683" s="31">
        <f t="shared" si="6148"/>
        <v>167420.79999999999</v>
      </c>
      <c r="O2683" s="31">
        <f t="shared" si="6149"/>
        <v>774348.59999999998</v>
      </c>
      <c r="P2683" s="31"/>
      <c r="Q2683" s="31"/>
      <c r="R2683" s="31"/>
      <c r="S2683" s="31"/>
      <c r="T2683" s="31"/>
      <c r="U2683" s="31"/>
      <c r="V2683" s="31"/>
      <c r="W2683" s="31"/>
      <c r="X2683" s="31"/>
      <c r="Y2683" s="31"/>
      <c r="Z2683" s="31"/>
      <c r="AA2683" s="31"/>
      <c r="AB2683" s="31"/>
      <c r="AC2683" s="31">
        <f t="shared" si="6139"/>
        <v>113522.7</v>
      </c>
      <c r="AD2683" s="31">
        <f t="shared" si="6140"/>
        <v>167420.79999999999</v>
      </c>
      <c r="AE2683" s="31">
        <f t="shared" si="6141"/>
        <v>774348.59999999998</v>
      </c>
      <c r="AF2683" s="31"/>
      <c r="AG2683" s="31">
        <f t="shared" si="6142"/>
        <v>113522.7</v>
      </c>
      <c r="AH2683" s="31">
        <f t="shared" si="6143"/>
        <v>167420.79999999999</v>
      </c>
      <c r="AI2683" s="31">
        <f t="shared" si="6144"/>
        <v>774348.59999999998</v>
      </c>
      <c r="AJ2683" s="31"/>
      <c r="AK2683" s="31"/>
      <c r="AL2683" s="31"/>
      <c r="AM2683" s="31">
        <v>48329.347999999998</v>
      </c>
      <c r="AN2683" s="31"/>
      <c r="AO2683" s="31"/>
      <c r="AP2683" s="31">
        <v>-48329.347999999998</v>
      </c>
      <c r="AQ2683" s="31">
        <v>-11445.052</v>
      </c>
      <c r="AR2683" s="31"/>
      <c r="AS2683" s="31">
        <f t="shared" si="6106"/>
        <v>161852.04800000001</v>
      </c>
      <c r="AT2683" s="31">
        <f t="shared" si="6107"/>
        <v>119091.45199999999</v>
      </c>
      <c r="AU2683" s="31">
        <f t="shared" si="6108"/>
        <v>762903.54799999995</v>
      </c>
      <c r="AV2683" s="31"/>
      <c r="AW2683" s="32"/>
      <c r="AX2683" s="32"/>
      <c r="AY2683" s="1"/>
      <c r="AZ2683" s="1"/>
      <c r="BA2683" s="1"/>
      <c r="BB2683" s="1"/>
      <c r="BC2683" s="1"/>
      <c r="BD2683" s="1"/>
      <c r="BE2683" s="1"/>
    </row>
    <row r="2684" ht="30">
      <c r="A2684" s="29" t="s">
        <v>1119</v>
      </c>
      <c r="B2684" s="29" t="s">
        <v>61</v>
      </c>
      <c r="C2684" s="29" t="s">
        <v>27</v>
      </c>
      <c r="D2684" s="29" t="s">
        <v>1133</v>
      </c>
      <c r="E2684" s="36"/>
      <c r="F2684" s="30" t="s">
        <v>165</v>
      </c>
      <c r="G2684" s="31">
        <f t="shared" si="6145"/>
        <v>427033.40000000002</v>
      </c>
      <c r="H2684" s="31">
        <f t="shared" ref="H2684:H2688" si="6150">H2685</f>
        <v>0</v>
      </c>
      <c r="I2684" s="31">
        <f t="shared" si="6146"/>
        <v>0</v>
      </c>
      <c r="J2684" s="31">
        <f t="shared" ref="J2684:J2688" si="6151">J2685</f>
        <v>0</v>
      </c>
      <c r="K2684" s="31">
        <f t="shared" ref="K2684:K2688" si="6152">K2685</f>
        <v>0</v>
      </c>
      <c r="L2684" s="31">
        <f t="shared" ref="L2684:L2688" si="6153">L2685</f>
        <v>0</v>
      </c>
      <c r="M2684" s="31">
        <f t="shared" si="6147"/>
        <v>427033.40000000002</v>
      </c>
      <c r="N2684" s="31">
        <f t="shared" si="6148"/>
        <v>0</v>
      </c>
      <c r="O2684" s="31">
        <f t="shared" si="6149"/>
        <v>0</v>
      </c>
      <c r="P2684" s="31">
        <f t="shared" ref="P2684:P2688" si="6154">P2685</f>
        <v>0</v>
      </c>
      <c r="Q2684" s="31">
        <f t="shared" ref="Q2684:Q2688" si="6155">Q2685</f>
        <v>0</v>
      </c>
      <c r="R2684" s="31">
        <f t="shared" ref="R2684:R2688" si="6156">R2685</f>
        <v>0</v>
      </c>
      <c r="S2684" s="31">
        <f t="shared" ref="S2684:S2688" si="6157">S2685</f>
        <v>0</v>
      </c>
      <c r="T2684" s="31">
        <f t="shared" ref="T2684:T2688" si="6158">T2685</f>
        <v>0</v>
      </c>
      <c r="U2684" s="31">
        <f t="shared" ref="U2684:U2688" si="6159">U2685</f>
        <v>0</v>
      </c>
      <c r="V2684" s="31">
        <f t="shared" ref="V2684:V2688" si="6160">V2685</f>
        <v>0</v>
      </c>
      <c r="W2684" s="31">
        <f t="shared" ref="W2684:W2688" si="6161">W2685</f>
        <v>0</v>
      </c>
      <c r="X2684" s="31">
        <f t="shared" ref="X2684:X2688" si="6162">X2685</f>
        <v>0</v>
      </c>
      <c r="Y2684" s="31">
        <f t="shared" ref="Y2684:Y2688" si="6163">Y2685</f>
        <v>0</v>
      </c>
      <c r="Z2684" s="31">
        <f t="shared" ref="Z2684:Z2688" si="6164">Z2685</f>
        <v>0</v>
      </c>
      <c r="AA2684" s="31">
        <f t="shared" ref="AA2684:AA2688" si="6165">AA2685</f>
        <v>0</v>
      </c>
      <c r="AB2684" s="31">
        <f t="shared" ref="AB2684:AB2688" si="6166">AB2685</f>
        <v>0</v>
      </c>
      <c r="AC2684" s="31">
        <f t="shared" si="6139"/>
        <v>427033.40000000002</v>
      </c>
      <c r="AD2684" s="31">
        <f t="shared" si="6140"/>
        <v>0</v>
      </c>
      <c r="AE2684" s="31">
        <f t="shared" si="6141"/>
        <v>0</v>
      </c>
      <c r="AF2684" s="31">
        <f t="shared" ref="AF2684:AF2688" si="6167">AF2685</f>
        <v>0</v>
      </c>
      <c r="AG2684" s="31">
        <f t="shared" si="6142"/>
        <v>427033.40000000002</v>
      </c>
      <c r="AH2684" s="31">
        <f t="shared" si="6143"/>
        <v>0</v>
      </c>
      <c r="AI2684" s="31">
        <f t="shared" si="6144"/>
        <v>0</v>
      </c>
      <c r="AJ2684" s="31">
        <f t="shared" ref="AJ2684:AJ2688" si="6168">AJ2685</f>
        <v>0</v>
      </c>
      <c r="AK2684" s="31">
        <f t="shared" ref="AK2684:AK2688" si="6169">AK2685</f>
        <v>0</v>
      </c>
      <c r="AL2684" s="31">
        <f t="shared" ref="AL2684:AL2688" si="6170">AL2685</f>
        <v>-180307.655</v>
      </c>
      <c r="AM2684" s="31">
        <f t="shared" ref="AM2684:AM2688" si="6171">AM2685</f>
        <v>0</v>
      </c>
      <c r="AN2684" s="31">
        <f t="shared" ref="AN2684:AN2688" si="6172">AN2685</f>
        <v>0</v>
      </c>
      <c r="AO2684" s="31">
        <f t="shared" ref="AO2684:AO2688" si="6173">AO2685</f>
        <v>0</v>
      </c>
      <c r="AP2684" s="31">
        <f t="shared" ref="AP2684:AP2688" si="6174">AP2685</f>
        <v>0</v>
      </c>
      <c r="AQ2684" s="31">
        <f t="shared" ref="AQ2684:AQ2688" si="6175">AQ2685</f>
        <v>0</v>
      </c>
      <c r="AR2684" s="31">
        <f t="shared" ref="AR2684:AR2688" si="6176">AR2685</f>
        <v>0</v>
      </c>
      <c r="AS2684" s="31">
        <f t="shared" si="6106"/>
        <v>246725.74500000002</v>
      </c>
      <c r="AT2684" s="31">
        <f t="shared" si="6107"/>
        <v>0</v>
      </c>
      <c r="AU2684" s="31">
        <f t="shared" si="6108"/>
        <v>0</v>
      </c>
      <c r="AV2684" s="31">
        <f t="shared" ref="AV2684:AV2688" si="6177">AV2685</f>
        <v>0</v>
      </c>
      <c r="AW2684" s="32"/>
      <c r="AX2684" s="32"/>
      <c r="AY2684" s="1"/>
      <c r="AZ2684" s="1"/>
      <c r="BA2684" s="1"/>
      <c r="BB2684" s="1"/>
      <c r="BC2684" s="1"/>
      <c r="BD2684" s="1"/>
      <c r="BE2684" s="1"/>
    </row>
    <row r="2685" ht="30">
      <c r="A2685" s="29" t="s">
        <v>1119</v>
      </c>
      <c r="B2685" s="29" t="s">
        <v>61</v>
      </c>
      <c r="C2685" s="29" t="s">
        <v>27</v>
      </c>
      <c r="D2685" s="29" t="s">
        <v>1134</v>
      </c>
      <c r="E2685" s="36"/>
      <c r="F2685" s="30" t="s">
        <v>1135</v>
      </c>
      <c r="G2685" s="31">
        <f t="shared" si="6145"/>
        <v>427033.40000000002</v>
      </c>
      <c r="H2685" s="31">
        <f t="shared" si="6150"/>
        <v>0</v>
      </c>
      <c r="I2685" s="31">
        <f t="shared" si="6146"/>
        <v>0</v>
      </c>
      <c r="J2685" s="31">
        <f t="shared" si="6151"/>
        <v>0</v>
      </c>
      <c r="K2685" s="31">
        <f t="shared" si="6152"/>
        <v>0</v>
      </c>
      <c r="L2685" s="31">
        <f t="shared" si="6153"/>
        <v>0</v>
      </c>
      <c r="M2685" s="31">
        <f t="shared" si="6147"/>
        <v>427033.40000000002</v>
      </c>
      <c r="N2685" s="31">
        <f t="shared" si="6148"/>
        <v>0</v>
      </c>
      <c r="O2685" s="31">
        <f t="shared" si="6149"/>
        <v>0</v>
      </c>
      <c r="P2685" s="31">
        <f t="shared" si="6154"/>
        <v>0</v>
      </c>
      <c r="Q2685" s="31">
        <f t="shared" si="6155"/>
        <v>0</v>
      </c>
      <c r="R2685" s="31">
        <f t="shared" si="6156"/>
        <v>0</v>
      </c>
      <c r="S2685" s="31">
        <f t="shared" si="6157"/>
        <v>0</v>
      </c>
      <c r="T2685" s="31">
        <f t="shared" si="6158"/>
        <v>0</v>
      </c>
      <c r="U2685" s="31">
        <f t="shared" si="6159"/>
        <v>0</v>
      </c>
      <c r="V2685" s="31">
        <f t="shared" si="6160"/>
        <v>0</v>
      </c>
      <c r="W2685" s="31">
        <f t="shared" si="6161"/>
        <v>0</v>
      </c>
      <c r="X2685" s="31">
        <f t="shared" si="6162"/>
        <v>0</v>
      </c>
      <c r="Y2685" s="31">
        <f t="shared" si="6163"/>
        <v>0</v>
      </c>
      <c r="Z2685" s="31">
        <f t="shared" si="6164"/>
        <v>0</v>
      </c>
      <c r="AA2685" s="31">
        <f t="shared" si="6165"/>
        <v>0</v>
      </c>
      <c r="AB2685" s="31">
        <f t="shared" si="6166"/>
        <v>0</v>
      </c>
      <c r="AC2685" s="31">
        <f t="shared" si="6139"/>
        <v>427033.40000000002</v>
      </c>
      <c r="AD2685" s="31">
        <f t="shared" si="6140"/>
        <v>0</v>
      </c>
      <c r="AE2685" s="31">
        <f t="shared" si="6141"/>
        <v>0</v>
      </c>
      <c r="AF2685" s="31">
        <f t="shared" si="6167"/>
        <v>0</v>
      </c>
      <c r="AG2685" s="31">
        <f t="shared" si="6142"/>
        <v>427033.40000000002</v>
      </c>
      <c r="AH2685" s="31">
        <f t="shared" si="6143"/>
        <v>0</v>
      </c>
      <c r="AI2685" s="31">
        <f t="shared" si="6144"/>
        <v>0</v>
      </c>
      <c r="AJ2685" s="31">
        <f t="shared" si="6168"/>
        <v>0</v>
      </c>
      <c r="AK2685" s="31">
        <f t="shared" si="6169"/>
        <v>0</v>
      </c>
      <c r="AL2685" s="31">
        <f t="shared" si="6170"/>
        <v>-180307.655</v>
      </c>
      <c r="AM2685" s="31">
        <f t="shared" si="6171"/>
        <v>0</v>
      </c>
      <c r="AN2685" s="31">
        <f t="shared" si="6172"/>
        <v>0</v>
      </c>
      <c r="AO2685" s="31">
        <f t="shared" si="6173"/>
        <v>0</v>
      </c>
      <c r="AP2685" s="31">
        <f t="shared" si="6174"/>
        <v>0</v>
      </c>
      <c r="AQ2685" s="31">
        <f t="shared" si="6175"/>
        <v>0</v>
      </c>
      <c r="AR2685" s="31">
        <f t="shared" si="6176"/>
        <v>0</v>
      </c>
      <c r="AS2685" s="31">
        <f t="shared" si="6106"/>
        <v>246725.74500000002</v>
      </c>
      <c r="AT2685" s="31">
        <f t="shared" si="6107"/>
        <v>0</v>
      </c>
      <c r="AU2685" s="31">
        <f t="shared" si="6108"/>
        <v>0</v>
      </c>
      <c r="AV2685" s="31">
        <f t="shared" si="6177"/>
        <v>0</v>
      </c>
      <c r="AW2685" s="32"/>
      <c r="AX2685" s="32"/>
      <c r="AY2685" s="1"/>
      <c r="AZ2685" s="1"/>
      <c r="BA2685" s="1"/>
      <c r="BB2685" s="1"/>
      <c r="BC2685" s="1"/>
      <c r="BD2685" s="1"/>
      <c r="BE2685" s="1"/>
    </row>
    <row r="2686" ht="60">
      <c r="A2686" s="29" t="s">
        <v>1119</v>
      </c>
      <c r="B2686" s="29" t="s">
        <v>61</v>
      </c>
      <c r="C2686" s="29" t="s">
        <v>27</v>
      </c>
      <c r="D2686" s="29" t="s">
        <v>1136</v>
      </c>
      <c r="E2686" s="36"/>
      <c r="F2686" s="30" t="s">
        <v>1137</v>
      </c>
      <c r="G2686" s="31">
        <f t="shared" si="6145"/>
        <v>427033.40000000002</v>
      </c>
      <c r="H2686" s="31">
        <f t="shared" si="6150"/>
        <v>0</v>
      </c>
      <c r="I2686" s="31">
        <f t="shared" si="6146"/>
        <v>0</v>
      </c>
      <c r="J2686" s="31">
        <f t="shared" si="6151"/>
        <v>0</v>
      </c>
      <c r="K2686" s="31">
        <f t="shared" si="6152"/>
        <v>0</v>
      </c>
      <c r="L2686" s="31">
        <f t="shared" si="6153"/>
        <v>0</v>
      </c>
      <c r="M2686" s="31">
        <f t="shared" si="6147"/>
        <v>427033.40000000002</v>
      </c>
      <c r="N2686" s="31">
        <f t="shared" si="6148"/>
        <v>0</v>
      </c>
      <c r="O2686" s="31">
        <f t="shared" si="6149"/>
        <v>0</v>
      </c>
      <c r="P2686" s="31">
        <f t="shared" si="6154"/>
        <v>0</v>
      </c>
      <c r="Q2686" s="31">
        <f t="shared" si="6155"/>
        <v>0</v>
      </c>
      <c r="R2686" s="31">
        <f t="shared" si="6156"/>
        <v>0</v>
      </c>
      <c r="S2686" s="31">
        <f t="shared" si="6157"/>
        <v>0</v>
      </c>
      <c r="T2686" s="31">
        <f t="shared" si="6158"/>
        <v>0</v>
      </c>
      <c r="U2686" s="31">
        <f t="shared" si="6159"/>
        <v>0</v>
      </c>
      <c r="V2686" s="31">
        <f t="shared" si="6160"/>
        <v>0</v>
      </c>
      <c r="W2686" s="31">
        <f t="shared" si="6161"/>
        <v>0</v>
      </c>
      <c r="X2686" s="31">
        <f t="shared" si="6162"/>
        <v>0</v>
      </c>
      <c r="Y2686" s="31">
        <f t="shared" si="6163"/>
        <v>0</v>
      </c>
      <c r="Z2686" s="31">
        <f t="shared" si="6164"/>
        <v>0</v>
      </c>
      <c r="AA2686" s="31">
        <f t="shared" si="6165"/>
        <v>0</v>
      </c>
      <c r="AB2686" s="31">
        <f t="shared" si="6166"/>
        <v>0</v>
      </c>
      <c r="AC2686" s="31">
        <f t="shared" si="6139"/>
        <v>427033.40000000002</v>
      </c>
      <c r="AD2686" s="31">
        <f t="shared" si="6140"/>
        <v>0</v>
      </c>
      <c r="AE2686" s="31">
        <f t="shared" si="6141"/>
        <v>0</v>
      </c>
      <c r="AF2686" s="31">
        <f t="shared" si="6167"/>
        <v>0</v>
      </c>
      <c r="AG2686" s="31">
        <f t="shared" si="6142"/>
        <v>427033.40000000002</v>
      </c>
      <c r="AH2686" s="31">
        <f t="shared" si="6143"/>
        <v>0</v>
      </c>
      <c r="AI2686" s="31">
        <f t="shared" si="6144"/>
        <v>0</v>
      </c>
      <c r="AJ2686" s="31">
        <f t="shared" si="6168"/>
        <v>0</v>
      </c>
      <c r="AK2686" s="31">
        <f t="shared" si="6169"/>
        <v>0</v>
      </c>
      <c r="AL2686" s="31">
        <f t="shared" si="6170"/>
        <v>-180307.655</v>
      </c>
      <c r="AM2686" s="31">
        <f t="shared" si="6171"/>
        <v>0</v>
      </c>
      <c r="AN2686" s="31">
        <f t="shared" si="6172"/>
        <v>0</v>
      </c>
      <c r="AO2686" s="31">
        <f t="shared" si="6173"/>
        <v>0</v>
      </c>
      <c r="AP2686" s="31">
        <f t="shared" si="6174"/>
        <v>0</v>
      </c>
      <c r="AQ2686" s="31">
        <f t="shared" si="6175"/>
        <v>0</v>
      </c>
      <c r="AR2686" s="31">
        <f t="shared" si="6176"/>
        <v>0</v>
      </c>
      <c r="AS2686" s="31">
        <f t="shared" si="6106"/>
        <v>246725.74500000002</v>
      </c>
      <c r="AT2686" s="31">
        <f t="shared" si="6107"/>
        <v>0</v>
      </c>
      <c r="AU2686" s="31">
        <f t="shared" si="6108"/>
        <v>0</v>
      </c>
      <c r="AV2686" s="31">
        <f t="shared" si="6177"/>
        <v>0</v>
      </c>
      <c r="AW2686" s="32"/>
      <c r="AX2686" s="32"/>
      <c r="AY2686" s="1"/>
      <c r="AZ2686" s="1"/>
      <c r="BA2686" s="1"/>
      <c r="BB2686" s="1"/>
      <c r="BC2686" s="1"/>
      <c r="BD2686" s="1"/>
      <c r="BE2686" s="1"/>
    </row>
    <row r="2687" ht="30">
      <c r="A2687" s="29" t="s">
        <v>1119</v>
      </c>
      <c r="B2687" s="29" t="s">
        <v>61</v>
      </c>
      <c r="C2687" s="29" t="s">
        <v>27</v>
      </c>
      <c r="D2687" s="29" t="s">
        <v>1136</v>
      </c>
      <c r="E2687" s="29" t="s">
        <v>335</v>
      </c>
      <c r="F2687" s="30" t="s">
        <v>336</v>
      </c>
      <c r="G2687" s="31">
        <v>427033.40000000002</v>
      </c>
      <c r="H2687" s="31"/>
      <c r="I2687" s="31"/>
      <c r="J2687" s="31"/>
      <c r="K2687" s="31"/>
      <c r="L2687" s="31"/>
      <c r="M2687" s="31">
        <f t="shared" si="6147"/>
        <v>427033.40000000002</v>
      </c>
      <c r="N2687" s="31">
        <f t="shared" si="6148"/>
        <v>0</v>
      </c>
      <c r="O2687" s="31">
        <f t="shared" si="6149"/>
        <v>0</v>
      </c>
      <c r="P2687" s="31"/>
      <c r="Q2687" s="31"/>
      <c r="R2687" s="31"/>
      <c r="S2687" s="31"/>
      <c r="T2687" s="31"/>
      <c r="U2687" s="31"/>
      <c r="V2687" s="31"/>
      <c r="W2687" s="31"/>
      <c r="X2687" s="31"/>
      <c r="Y2687" s="31"/>
      <c r="Z2687" s="31"/>
      <c r="AA2687" s="31"/>
      <c r="AB2687" s="31"/>
      <c r="AC2687" s="31">
        <f t="shared" si="6139"/>
        <v>427033.40000000002</v>
      </c>
      <c r="AD2687" s="31">
        <f t="shared" si="6140"/>
        <v>0</v>
      </c>
      <c r="AE2687" s="31">
        <f t="shared" si="6141"/>
        <v>0</v>
      </c>
      <c r="AF2687" s="31"/>
      <c r="AG2687" s="31">
        <f t="shared" si="6142"/>
        <v>427033.40000000002</v>
      </c>
      <c r="AH2687" s="31">
        <f t="shared" si="6143"/>
        <v>0</v>
      </c>
      <c r="AI2687" s="31">
        <f t="shared" si="6144"/>
        <v>0</v>
      </c>
      <c r="AJ2687" s="31"/>
      <c r="AK2687" s="31"/>
      <c r="AL2687" s="31">
        <v>-180307.655</v>
      </c>
      <c r="AM2687" s="31"/>
      <c r="AN2687" s="31"/>
      <c r="AO2687" s="31"/>
      <c r="AP2687" s="31"/>
      <c r="AQ2687" s="31"/>
      <c r="AR2687" s="31"/>
      <c r="AS2687" s="31">
        <f t="shared" si="6106"/>
        <v>246725.74500000002</v>
      </c>
      <c r="AT2687" s="31">
        <f t="shared" si="6107"/>
        <v>0</v>
      </c>
      <c r="AU2687" s="31">
        <f t="shared" si="6108"/>
        <v>0</v>
      </c>
      <c r="AV2687" s="31"/>
      <c r="AW2687" s="32"/>
      <c r="AX2687" s="32"/>
      <c r="AY2687" s="1"/>
      <c r="AZ2687" s="1"/>
      <c r="BA2687" s="1"/>
      <c r="BB2687" s="1"/>
      <c r="BC2687" s="1"/>
      <c r="BD2687" s="1"/>
      <c r="BE2687" s="1"/>
    </row>
    <row r="2688" ht="15">
      <c r="A2688" s="29" t="s">
        <v>1119</v>
      </c>
      <c r="B2688" s="29" t="s">
        <v>61</v>
      </c>
      <c r="C2688" s="29" t="s">
        <v>27</v>
      </c>
      <c r="D2688" s="29" t="s">
        <v>593</v>
      </c>
      <c r="E2688" s="36"/>
      <c r="F2688" s="30" t="s">
        <v>440</v>
      </c>
      <c r="G2688" s="31">
        <f t="shared" si="6145"/>
        <v>209999.89999999999</v>
      </c>
      <c r="H2688" s="31">
        <f t="shared" si="6150"/>
        <v>351219.29999999999</v>
      </c>
      <c r="I2688" s="31">
        <f t="shared" si="6146"/>
        <v>260475.39999999999</v>
      </c>
      <c r="J2688" s="31">
        <f t="shared" si="6151"/>
        <v>0</v>
      </c>
      <c r="K2688" s="31">
        <f t="shared" si="6152"/>
        <v>0</v>
      </c>
      <c r="L2688" s="31">
        <f t="shared" si="6153"/>
        <v>0</v>
      </c>
      <c r="M2688" s="31">
        <f t="shared" si="6147"/>
        <v>209999.89999999999</v>
      </c>
      <c r="N2688" s="31">
        <f t="shared" si="6148"/>
        <v>351219.29999999999</v>
      </c>
      <c r="O2688" s="31">
        <f t="shared" si="6149"/>
        <v>260475.39999999999</v>
      </c>
      <c r="P2688" s="31">
        <f t="shared" si="6154"/>
        <v>0</v>
      </c>
      <c r="Q2688" s="31">
        <f t="shared" si="6155"/>
        <v>0</v>
      </c>
      <c r="R2688" s="31">
        <f t="shared" si="6156"/>
        <v>70000</v>
      </c>
      <c r="S2688" s="31">
        <f t="shared" si="6157"/>
        <v>0</v>
      </c>
      <c r="T2688" s="31">
        <f t="shared" si="6158"/>
        <v>0</v>
      </c>
      <c r="U2688" s="31">
        <f t="shared" si="6159"/>
        <v>0</v>
      </c>
      <c r="V2688" s="31">
        <f t="shared" si="6160"/>
        <v>0</v>
      </c>
      <c r="W2688" s="31">
        <f t="shared" si="6161"/>
        <v>0</v>
      </c>
      <c r="X2688" s="31">
        <f t="shared" si="6162"/>
        <v>0</v>
      </c>
      <c r="Y2688" s="31">
        <f t="shared" si="6163"/>
        <v>0</v>
      </c>
      <c r="Z2688" s="31">
        <f t="shared" si="6164"/>
        <v>0</v>
      </c>
      <c r="AA2688" s="31">
        <f t="shared" si="6165"/>
        <v>0</v>
      </c>
      <c r="AB2688" s="31">
        <f t="shared" si="6166"/>
        <v>0</v>
      </c>
      <c r="AC2688" s="31">
        <f t="shared" si="6139"/>
        <v>279999.90000000002</v>
      </c>
      <c r="AD2688" s="31">
        <f t="shared" si="6140"/>
        <v>351219.29999999999</v>
      </c>
      <c r="AE2688" s="31">
        <f t="shared" si="6141"/>
        <v>260475.39999999999</v>
      </c>
      <c r="AF2688" s="31">
        <f t="shared" si="6167"/>
        <v>0</v>
      </c>
      <c r="AG2688" s="31">
        <f t="shared" si="6142"/>
        <v>279999.90000000002</v>
      </c>
      <c r="AH2688" s="31">
        <f t="shared" si="6143"/>
        <v>351219.29999999999</v>
      </c>
      <c r="AI2688" s="31">
        <f t="shared" si="6144"/>
        <v>260475.39999999999</v>
      </c>
      <c r="AJ2688" s="31">
        <f t="shared" si="6168"/>
        <v>0</v>
      </c>
      <c r="AK2688" s="31">
        <f t="shared" si="6169"/>
        <v>0</v>
      </c>
      <c r="AL2688" s="31">
        <f t="shared" si="6170"/>
        <v>55779.112000000001</v>
      </c>
      <c r="AM2688" s="31">
        <f t="shared" si="6171"/>
        <v>0</v>
      </c>
      <c r="AN2688" s="31">
        <f t="shared" si="6172"/>
        <v>0</v>
      </c>
      <c r="AO2688" s="31">
        <f t="shared" si="6173"/>
        <v>0</v>
      </c>
      <c r="AP2688" s="31">
        <f t="shared" si="6174"/>
        <v>0</v>
      </c>
      <c r="AQ2688" s="31">
        <f t="shared" si="6175"/>
        <v>11445.052</v>
      </c>
      <c r="AR2688" s="31">
        <f t="shared" si="6176"/>
        <v>0</v>
      </c>
      <c r="AS2688" s="31">
        <f t="shared" si="6106"/>
        <v>335779.01200000005</v>
      </c>
      <c r="AT2688" s="31">
        <f t="shared" si="6107"/>
        <v>351219.29999999999</v>
      </c>
      <c r="AU2688" s="31">
        <f t="shared" si="6108"/>
        <v>271920.45199999999</v>
      </c>
      <c r="AV2688" s="31">
        <f t="shared" si="6177"/>
        <v>0</v>
      </c>
      <c r="AW2688" s="32"/>
      <c r="AX2688" s="32"/>
      <c r="AY2688" s="1"/>
      <c r="AZ2688" s="1"/>
      <c r="BA2688" s="1"/>
      <c r="BB2688" s="1"/>
      <c r="BC2688" s="1"/>
      <c r="BD2688" s="1"/>
      <c r="BE2688" s="1"/>
    </row>
    <row r="2689" ht="45">
      <c r="A2689" s="29" t="s">
        <v>1119</v>
      </c>
      <c r="B2689" s="29" t="s">
        <v>61</v>
      </c>
      <c r="C2689" s="29" t="s">
        <v>27</v>
      </c>
      <c r="D2689" s="29" t="s">
        <v>1138</v>
      </c>
      <c r="E2689" s="36"/>
      <c r="F2689" s="30" t="s">
        <v>1139</v>
      </c>
      <c r="G2689" s="31">
        <f>G2690+G2693</f>
        <v>209999.89999999999</v>
      </c>
      <c r="H2689" s="31">
        <f>H2690+H2693</f>
        <v>351219.29999999999</v>
      </c>
      <c r="I2689" s="31">
        <f>I2690+I2693</f>
        <v>260475.39999999999</v>
      </c>
      <c r="J2689" s="31">
        <f>J2690+J2693</f>
        <v>0</v>
      </c>
      <c r="K2689" s="31">
        <f>K2690+K2693</f>
        <v>0</v>
      </c>
      <c r="L2689" s="31">
        <f>L2690+L2693</f>
        <v>0</v>
      </c>
      <c r="M2689" s="31">
        <f t="shared" si="6147"/>
        <v>209999.89999999999</v>
      </c>
      <c r="N2689" s="31">
        <f t="shared" si="6148"/>
        <v>351219.29999999999</v>
      </c>
      <c r="O2689" s="31">
        <f t="shared" si="6149"/>
        <v>260475.39999999999</v>
      </c>
      <c r="P2689" s="31">
        <f>P2690+P2693</f>
        <v>0</v>
      </c>
      <c r="Q2689" s="31">
        <f>Q2690+Q2693</f>
        <v>0</v>
      </c>
      <c r="R2689" s="31">
        <f>R2690+R2693</f>
        <v>70000</v>
      </c>
      <c r="S2689" s="31">
        <f>S2690+S2693</f>
        <v>0</v>
      </c>
      <c r="T2689" s="31">
        <f>T2690+T2693</f>
        <v>0</v>
      </c>
      <c r="U2689" s="31">
        <f>U2690+U2693</f>
        <v>0</v>
      </c>
      <c r="V2689" s="31">
        <f>V2690+V2693</f>
        <v>0</v>
      </c>
      <c r="W2689" s="31">
        <f>W2690+W2693</f>
        <v>0</v>
      </c>
      <c r="X2689" s="31">
        <f>X2690+X2693</f>
        <v>0</v>
      </c>
      <c r="Y2689" s="31">
        <f>Y2690+Y2693</f>
        <v>0</v>
      </c>
      <c r="Z2689" s="31">
        <f>Z2690+Z2693</f>
        <v>0</v>
      </c>
      <c r="AA2689" s="31">
        <f>AA2690+AA2693</f>
        <v>0</v>
      </c>
      <c r="AB2689" s="31">
        <f>AB2690+AB2693</f>
        <v>0</v>
      </c>
      <c r="AC2689" s="31">
        <f t="shared" si="6139"/>
        <v>279999.90000000002</v>
      </c>
      <c r="AD2689" s="31">
        <f t="shared" si="6140"/>
        <v>351219.29999999999</v>
      </c>
      <c r="AE2689" s="31">
        <f t="shared" si="6141"/>
        <v>260475.39999999999</v>
      </c>
      <c r="AF2689" s="31">
        <f>AF2690+AF2693</f>
        <v>0</v>
      </c>
      <c r="AG2689" s="31">
        <f t="shared" si="6142"/>
        <v>279999.90000000002</v>
      </c>
      <c r="AH2689" s="31">
        <f t="shared" si="6143"/>
        <v>351219.29999999999</v>
      </c>
      <c r="AI2689" s="31">
        <f t="shared" si="6144"/>
        <v>260475.39999999999</v>
      </c>
      <c r="AJ2689" s="31">
        <f>AJ2690+AJ2693</f>
        <v>0</v>
      </c>
      <c r="AK2689" s="31">
        <f>AK2690+AK2693</f>
        <v>0</v>
      </c>
      <c r="AL2689" s="31">
        <f>AL2690+AL2693</f>
        <v>55779.112000000001</v>
      </c>
      <c r="AM2689" s="31">
        <f>AM2690+AM2693</f>
        <v>0</v>
      </c>
      <c r="AN2689" s="31">
        <f>AN2690+AN2693</f>
        <v>0</v>
      </c>
      <c r="AO2689" s="31">
        <f>AO2690+AO2693</f>
        <v>0</v>
      </c>
      <c r="AP2689" s="31">
        <f>AP2690+AP2693</f>
        <v>0</v>
      </c>
      <c r="AQ2689" s="31">
        <f>AQ2690+AQ2693</f>
        <v>11445.052</v>
      </c>
      <c r="AR2689" s="31">
        <f>AR2690+AR2693</f>
        <v>0</v>
      </c>
      <c r="AS2689" s="31">
        <f t="shared" si="6106"/>
        <v>335779.01200000005</v>
      </c>
      <c r="AT2689" s="31">
        <f t="shared" si="6107"/>
        <v>351219.29999999999</v>
      </c>
      <c r="AU2689" s="31">
        <f t="shared" si="6108"/>
        <v>271920.45199999999</v>
      </c>
      <c r="AV2689" s="31">
        <f>AV2690+AV2693</f>
        <v>0</v>
      </c>
      <c r="AW2689" s="32"/>
      <c r="AX2689" s="32"/>
      <c r="AY2689" s="1"/>
      <c r="AZ2689" s="1"/>
      <c r="BA2689" s="1"/>
      <c r="BB2689" s="1"/>
      <c r="BC2689" s="1"/>
      <c r="BD2689" s="1"/>
      <c r="BE2689" s="1"/>
    </row>
    <row r="2690" ht="30">
      <c r="A2690" s="29" t="s">
        <v>1119</v>
      </c>
      <c r="B2690" s="29" t="s">
        <v>61</v>
      </c>
      <c r="C2690" s="29" t="s">
        <v>27</v>
      </c>
      <c r="D2690" s="29" t="s">
        <v>1140</v>
      </c>
      <c r="E2690" s="36"/>
      <c r="F2690" s="30" t="s">
        <v>1141</v>
      </c>
      <c r="G2690" s="31">
        <f>G2691</f>
        <v>69999.899999999994</v>
      </c>
      <c r="H2690" s="31">
        <f>H2691</f>
        <v>211219.29999999999</v>
      </c>
      <c r="I2690" s="31">
        <f>I2691</f>
        <v>120475.39999999999</v>
      </c>
      <c r="J2690" s="31">
        <f>J2691</f>
        <v>0</v>
      </c>
      <c r="K2690" s="31">
        <f>K2691</f>
        <v>0</v>
      </c>
      <c r="L2690" s="31">
        <f>L2691</f>
        <v>0</v>
      </c>
      <c r="M2690" s="31">
        <f t="shared" si="6147"/>
        <v>69999.899999999994</v>
      </c>
      <c r="N2690" s="31">
        <f t="shared" si="6148"/>
        <v>211219.29999999999</v>
      </c>
      <c r="O2690" s="31">
        <f t="shared" si="6149"/>
        <v>120475.39999999999</v>
      </c>
      <c r="P2690" s="31">
        <f>P2691+P2692</f>
        <v>0</v>
      </c>
      <c r="Q2690" s="31">
        <f>Q2691+Q2692</f>
        <v>0</v>
      </c>
      <c r="R2690" s="31">
        <f>R2691+R2692</f>
        <v>70000</v>
      </c>
      <c r="S2690" s="31">
        <f>S2691+S2692</f>
        <v>0</v>
      </c>
      <c r="T2690" s="31">
        <f>T2691+T2692</f>
        <v>0</v>
      </c>
      <c r="U2690" s="31">
        <f>U2691+U2692</f>
        <v>0</v>
      </c>
      <c r="V2690" s="31">
        <f>V2691+V2692</f>
        <v>0</v>
      </c>
      <c r="W2690" s="31">
        <f>W2691+W2692</f>
        <v>0</v>
      </c>
      <c r="X2690" s="31">
        <f>X2691+X2692</f>
        <v>0</v>
      </c>
      <c r="Y2690" s="31">
        <f>Y2691+Y2692</f>
        <v>0</v>
      </c>
      <c r="Z2690" s="31">
        <f>Z2691+Z2692</f>
        <v>0</v>
      </c>
      <c r="AA2690" s="31">
        <f>AA2691+AA2692</f>
        <v>0</v>
      </c>
      <c r="AB2690" s="31">
        <f>AB2691+AB2692</f>
        <v>0</v>
      </c>
      <c r="AC2690" s="31">
        <f t="shared" si="6139"/>
        <v>139999.89999999999</v>
      </c>
      <c r="AD2690" s="31">
        <f t="shared" si="6140"/>
        <v>211219.29999999999</v>
      </c>
      <c r="AE2690" s="31">
        <f t="shared" si="6141"/>
        <v>120475.39999999999</v>
      </c>
      <c r="AF2690" s="31">
        <f>AF2691+AF2692</f>
        <v>0</v>
      </c>
      <c r="AG2690" s="31">
        <f t="shared" si="6142"/>
        <v>139999.89999999999</v>
      </c>
      <c r="AH2690" s="31">
        <f t="shared" si="6143"/>
        <v>211219.29999999999</v>
      </c>
      <c r="AI2690" s="31">
        <f t="shared" si="6144"/>
        <v>120475.39999999999</v>
      </c>
      <c r="AJ2690" s="31">
        <f>AJ2691+AJ2692</f>
        <v>0</v>
      </c>
      <c r="AK2690" s="31">
        <f>AK2691+AK2692</f>
        <v>0</v>
      </c>
      <c r="AL2690" s="31">
        <f>AL2691+AL2692</f>
        <v>55779.112000000001</v>
      </c>
      <c r="AM2690" s="31">
        <f>AM2691+AM2692</f>
        <v>0</v>
      </c>
      <c r="AN2690" s="31">
        <f>AN2691+AN2692</f>
        <v>0</v>
      </c>
      <c r="AO2690" s="31">
        <f>AO2691+AO2692</f>
        <v>0</v>
      </c>
      <c r="AP2690" s="31">
        <f>AP2691+AP2692</f>
        <v>0</v>
      </c>
      <c r="AQ2690" s="31">
        <f>AQ2691+AQ2692</f>
        <v>11445.052</v>
      </c>
      <c r="AR2690" s="31">
        <f>AR2691+AR2692</f>
        <v>0</v>
      </c>
      <c r="AS2690" s="31">
        <f t="shared" si="6106"/>
        <v>195779.01199999999</v>
      </c>
      <c r="AT2690" s="31">
        <f t="shared" si="6107"/>
        <v>211219.29999999999</v>
      </c>
      <c r="AU2690" s="31">
        <f t="shared" si="6108"/>
        <v>131920.45199999999</v>
      </c>
      <c r="AV2690" s="31">
        <f>AV2691+AV2692</f>
        <v>0</v>
      </c>
      <c r="AW2690" s="32"/>
      <c r="AX2690" s="32"/>
      <c r="AY2690" s="1"/>
      <c r="AZ2690" s="1"/>
      <c r="BA2690" s="1"/>
      <c r="BB2690" s="1"/>
      <c r="BC2690" s="1"/>
      <c r="BD2690" s="1"/>
      <c r="BE2690" s="1"/>
    </row>
    <row r="2691" ht="30">
      <c r="A2691" s="29" t="s">
        <v>1119</v>
      </c>
      <c r="B2691" s="29" t="s">
        <v>61</v>
      </c>
      <c r="C2691" s="29" t="s">
        <v>27</v>
      </c>
      <c r="D2691" s="29" t="s">
        <v>1140</v>
      </c>
      <c r="E2691" s="29" t="s">
        <v>335</v>
      </c>
      <c r="F2691" s="30" t="s">
        <v>336</v>
      </c>
      <c r="G2691" s="31">
        <v>69999.899999999994</v>
      </c>
      <c r="H2691" s="31">
        <v>211219.29999999999</v>
      </c>
      <c r="I2691" s="31">
        <v>120475.39999999999</v>
      </c>
      <c r="J2691" s="31"/>
      <c r="K2691" s="31"/>
      <c r="L2691" s="31"/>
      <c r="M2691" s="31">
        <f t="shared" si="6147"/>
        <v>69999.899999999994</v>
      </c>
      <c r="N2691" s="31">
        <f t="shared" si="6148"/>
        <v>211219.29999999999</v>
      </c>
      <c r="O2691" s="31">
        <f t="shared" si="6149"/>
        <v>120475.39999999999</v>
      </c>
      <c r="P2691" s="31"/>
      <c r="Q2691" s="31"/>
      <c r="R2691" s="31">
        <v>64540.538</v>
      </c>
      <c r="S2691" s="31"/>
      <c r="T2691" s="31"/>
      <c r="U2691" s="31"/>
      <c r="V2691" s="31"/>
      <c r="W2691" s="31"/>
      <c r="X2691" s="31"/>
      <c r="Y2691" s="31"/>
      <c r="Z2691" s="31"/>
      <c r="AA2691" s="31"/>
      <c r="AB2691" s="31"/>
      <c r="AC2691" s="31">
        <f t="shared" si="6139"/>
        <v>134540.43799999999</v>
      </c>
      <c r="AD2691" s="31">
        <f t="shared" si="6140"/>
        <v>211219.29999999999</v>
      </c>
      <c r="AE2691" s="31">
        <f t="shared" si="6141"/>
        <v>120475.39999999999</v>
      </c>
      <c r="AF2691" s="31"/>
      <c r="AG2691" s="31">
        <f t="shared" si="6142"/>
        <v>134540.43799999999</v>
      </c>
      <c r="AH2691" s="31">
        <f t="shared" si="6143"/>
        <v>211219.29999999999</v>
      </c>
      <c r="AI2691" s="31">
        <f t="shared" si="6144"/>
        <v>120475.39999999999</v>
      </c>
      <c r="AJ2691" s="31"/>
      <c r="AK2691" s="31"/>
      <c r="AL2691" s="31">
        <v>51173.144</v>
      </c>
      <c r="AM2691" s="31"/>
      <c r="AN2691" s="31"/>
      <c r="AO2691" s="31"/>
      <c r="AP2691" s="31"/>
      <c r="AQ2691" s="31">
        <v>11445.052</v>
      </c>
      <c r="AR2691" s="31"/>
      <c r="AS2691" s="31">
        <f t="shared" si="6106"/>
        <v>185713.58199999999</v>
      </c>
      <c r="AT2691" s="31">
        <f t="shared" si="6107"/>
        <v>211219.29999999999</v>
      </c>
      <c r="AU2691" s="31">
        <f t="shared" si="6108"/>
        <v>131920.45199999999</v>
      </c>
      <c r="AV2691" s="31"/>
      <c r="AW2691" s="32"/>
      <c r="AX2691" s="32"/>
      <c r="AY2691" s="1"/>
      <c r="AZ2691" s="1"/>
      <c r="BA2691" s="1"/>
      <c r="BB2691" s="1"/>
      <c r="BC2691" s="1"/>
      <c r="BD2691" s="1"/>
      <c r="BE2691" s="1"/>
    </row>
    <row r="2692" ht="15">
      <c r="A2692" s="29" t="s">
        <v>1119</v>
      </c>
      <c r="B2692" s="29" t="s">
        <v>61</v>
      </c>
      <c r="C2692" s="29" t="s">
        <v>27</v>
      </c>
      <c r="D2692" s="29" t="s">
        <v>1140</v>
      </c>
      <c r="E2692" s="29" t="s">
        <v>41</v>
      </c>
      <c r="F2692" s="30" t="s">
        <v>42</v>
      </c>
      <c r="G2692" s="31"/>
      <c r="H2692" s="31"/>
      <c r="I2692" s="31"/>
      <c r="J2692" s="31"/>
      <c r="K2692" s="31"/>
      <c r="L2692" s="31"/>
      <c r="M2692" s="31"/>
      <c r="N2692" s="31"/>
      <c r="O2692" s="31"/>
      <c r="P2692" s="31"/>
      <c r="Q2692" s="31"/>
      <c r="R2692" s="31">
        <v>5459.4620000000004</v>
      </c>
      <c r="S2692" s="31"/>
      <c r="T2692" s="31"/>
      <c r="U2692" s="31"/>
      <c r="V2692" s="31"/>
      <c r="W2692" s="31"/>
      <c r="X2692" s="31"/>
      <c r="Y2692" s="31"/>
      <c r="Z2692" s="31"/>
      <c r="AA2692" s="31"/>
      <c r="AB2692" s="31"/>
      <c r="AC2692" s="31">
        <f t="shared" si="6139"/>
        <v>5459.4620000000004</v>
      </c>
      <c r="AD2692" s="31">
        <f t="shared" si="6140"/>
        <v>0</v>
      </c>
      <c r="AE2692" s="31">
        <f t="shared" si="6141"/>
        <v>0</v>
      </c>
      <c r="AF2692" s="31"/>
      <c r="AG2692" s="31">
        <f t="shared" si="6142"/>
        <v>5459.4620000000004</v>
      </c>
      <c r="AH2692" s="31">
        <f t="shared" si="6143"/>
        <v>0</v>
      </c>
      <c r="AI2692" s="31">
        <f t="shared" si="6144"/>
        <v>0</v>
      </c>
      <c r="AJ2692" s="31"/>
      <c r="AK2692" s="31"/>
      <c r="AL2692" s="31">
        <v>4605.9679999999998</v>
      </c>
      <c r="AM2692" s="31"/>
      <c r="AN2692" s="31"/>
      <c r="AO2692" s="31"/>
      <c r="AP2692" s="31"/>
      <c r="AQ2692" s="31"/>
      <c r="AR2692" s="31"/>
      <c r="AS2692" s="31">
        <f t="shared" si="6106"/>
        <v>10065.43</v>
      </c>
      <c r="AT2692" s="31">
        <f t="shared" si="6107"/>
        <v>0</v>
      </c>
      <c r="AU2692" s="31">
        <f t="shared" si="6108"/>
        <v>0</v>
      </c>
      <c r="AV2692" s="31"/>
      <c r="AW2692" s="32"/>
      <c r="AX2692" s="32"/>
      <c r="AY2692" s="1"/>
      <c r="AZ2692" s="1"/>
      <c r="BA2692" s="1"/>
      <c r="BB2692" s="1"/>
      <c r="BC2692" s="1"/>
      <c r="BD2692" s="1"/>
      <c r="BE2692" s="1"/>
    </row>
    <row r="2693" ht="105">
      <c r="A2693" s="29" t="s">
        <v>1119</v>
      </c>
      <c r="B2693" s="29" t="s">
        <v>61</v>
      </c>
      <c r="C2693" s="29" t="s">
        <v>27</v>
      </c>
      <c r="D2693" s="29" t="s">
        <v>1142</v>
      </c>
      <c r="E2693" s="29"/>
      <c r="F2693" s="30" t="s">
        <v>1143</v>
      </c>
      <c r="G2693" s="31">
        <f>G2694</f>
        <v>140000</v>
      </c>
      <c r="H2693" s="31">
        <f>H2694</f>
        <v>140000</v>
      </c>
      <c r="I2693" s="31">
        <f>I2694</f>
        <v>140000</v>
      </c>
      <c r="J2693" s="31">
        <f>J2694</f>
        <v>0</v>
      </c>
      <c r="K2693" s="31">
        <f>K2694</f>
        <v>0</v>
      </c>
      <c r="L2693" s="31">
        <f>L2694</f>
        <v>0</v>
      </c>
      <c r="M2693" s="31">
        <f t="shared" si="6147"/>
        <v>140000</v>
      </c>
      <c r="N2693" s="31">
        <f t="shared" si="6148"/>
        <v>140000</v>
      </c>
      <c r="O2693" s="31">
        <f t="shared" si="6149"/>
        <v>140000</v>
      </c>
      <c r="P2693" s="31">
        <f>P2694</f>
        <v>0</v>
      </c>
      <c r="Q2693" s="31">
        <f>Q2694</f>
        <v>0</v>
      </c>
      <c r="R2693" s="31">
        <f>R2694</f>
        <v>0</v>
      </c>
      <c r="S2693" s="31">
        <f>S2694</f>
        <v>0</v>
      </c>
      <c r="T2693" s="31">
        <f>T2694</f>
        <v>0</v>
      </c>
      <c r="U2693" s="31">
        <f>U2694</f>
        <v>0</v>
      </c>
      <c r="V2693" s="31">
        <f>V2694</f>
        <v>0</v>
      </c>
      <c r="W2693" s="31">
        <f>W2694</f>
        <v>0</v>
      </c>
      <c r="X2693" s="31">
        <f>X2694</f>
        <v>0</v>
      </c>
      <c r="Y2693" s="31">
        <f>Y2694</f>
        <v>0</v>
      </c>
      <c r="Z2693" s="31">
        <f>Z2694</f>
        <v>0</v>
      </c>
      <c r="AA2693" s="31">
        <f>AA2694</f>
        <v>0</v>
      </c>
      <c r="AB2693" s="31">
        <f>AB2694</f>
        <v>0</v>
      </c>
      <c r="AC2693" s="31">
        <f t="shared" si="6139"/>
        <v>140000</v>
      </c>
      <c r="AD2693" s="31">
        <f t="shared" si="6140"/>
        <v>140000</v>
      </c>
      <c r="AE2693" s="31">
        <f t="shared" si="6141"/>
        <v>140000</v>
      </c>
      <c r="AF2693" s="31">
        <f>AF2694</f>
        <v>0</v>
      </c>
      <c r="AG2693" s="31">
        <f t="shared" si="6142"/>
        <v>140000</v>
      </c>
      <c r="AH2693" s="31">
        <f t="shared" si="6143"/>
        <v>140000</v>
      </c>
      <c r="AI2693" s="31">
        <f t="shared" si="6144"/>
        <v>140000</v>
      </c>
      <c r="AJ2693" s="31">
        <f>AJ2694</f>
        <v>0</v>
      </c>
      <c r="AK2693" s="31">
        <f>AK2694</f>
        <v>0</v>
      </c>
      <c r="AL2693" s="31">
        <f>AL2694</f>
        <v>0</v>
      </c>
      <c r="AM2693" s="31">
        <f>AM2694</f>
        <v>0</v>
      </c>
      <c r="AN2693" s="31">
        <f>AN2694</f>
        <v>0</v>
      </c>
      <c r="AO2693" s="31">
        <f>AO2694</f>
        <v>0</v>
      </c>
      <c r="AP2693" s="31">
        <f>AP2694</f>
        <v>0</v>
      </c>
      <c r="AQ2693" s="31">
        <f>AQ2694</f>
        <v>0</v>
      </c>
      <c r="AR2693" s="31">
        <f>AR2694</f>
        <v>0</v>
      </c>
      <c r="AS2693" s="31">
        <f t="shared" si="6106"/>
        <v>140000</v>
      </c>
      <c r="AT2693" s="31">
        <f t="shared" si="6107"/>
        <v>140000</v>
      </c>
      <c r="AU2693" s="31">
        <f t="shared" si="6108"/>
        <v>140000</v>
      </c>
      <c r="AV2693" s="31">
        <f>AV2694</f>
        <v>0</v>
      </c>
      <c r="AW2693" s="32"/>
      <c r="AX2693" s="32"/>
      <c r="AY2693" s="1"/>
      <c r="AZ2693" s="1"/>
      <c r="BA2693" s="1"/>
      <c r="BB2693" s="1"/>
      <c r="BC2693" s="1"/>
      <c r="BD2693" s="1"/>
      <c r="BE2693" s="1"/>
    </row>
    <row r="2694" ht="30">
      <c r="A2694" s="29" t="s">
        <v>1119</v>
      </c>
      <c r="B2694" s="29" t="s">
        <v>61</v>
      </c>
      <c r="C2694" s="29" t="s">
        <v>27</v>
      </c>
      <c r="D2694" s="29" t="s">
        <v>1142</v>
      </c>
      <c r="E2694" s="29" t="s">
        <v>335</v>
      </c>
      <c r="F2694" s="30" t="s">
        <v>336</v>
      </c>
      <c r="G2694" s="31">
        <v>140000</v>
      </c>
      <c r="H2694" s="31">
        <v>140000</v>
      </c>
      <c r="I2694" s="31">
        <v>140000</v>
      </c>
      <c r="J2694" s="31"/>
      <c r="K2694" s="31"/>
      <c r="L2694" s="31"/>
      <c r="M2694" s="31">
        <f t="shared" si="6147"/>
        <v>140000</v>
      </c>
      <c r="N2694" s="31">
        <f t="shared" si="6148"/>
        <v>140000</v>
      </c>
      <c r="O2694" s="31">
        <f t="shared" si="6149"/>
        <v>140000</v>
      </c>
      <c r="P2694" s="31"/>
      <c r="Q2694" s="31"/>
      <c r="R2694" s="31"/>
      <c r="S2694" s="31"/>
      <c r="T2694" s="31"/>
      <c r="U2694" s="31"/>
      <c r="V2694" s="31"/>
      <c r="W2694" s="31"/>
      <c r="X2694" s="31"/>
      <c r="Y2694" s="31"/>
      <c r="Z2694" s="31"/>
      <c r="AA2694" s="31"/>
      <c r="AB2694" s="31"/>
      <c r="AC2694" s="31">
        <f t="shared" si="6139"/>
        <v>140000</v>
      </c>
      <c r="AD2694" s="31">
        <f t="shared" si="6140"/>
        <v>140000</v>
      </c>
      <c r="AE2694" s="31">
        <f t="shared" si="6141"/>
        <v>140000</v>
      </c>
      <c r="AF2694" s="31"/>
      <c r="AG2694" s="31">
        <f t="shared" si="6142"/>
        <v>140000</v>
      </c>
      <c r="AH2694" s="31">
        <f t="shared" si="6143"/>
        <v>140000</v>
      </c>
      <c r="AI2694" s="31">
        <f t="shared" si="6144"/>
        <v>140000</v>
      </c>
      <c r="AJ2694" s="31"/>
      <c r="AK2694" s="31"/>
      <c r="AL2694" s="31"/>
      <c r="AM2694" s="31"/>
      <c r="AN2694" s="31"/>
      <c r="AO2694" s="31"/>
      <c r="AP2694" s="31"/>
      <c r="AQ2694" s="31"/>
      <c r="AR2694" s="31"/>
      <c r="AS2694" s="31">
        <f t="shared" si="6106"/>
        <v>140000</v>
      </c>
      <c r="AT2694" s="31">
        <f t="shared" si="6107"/>
        <v>140000</v>
      </c>
      <c r="AU2694" s="31">
        <f t="shared" si="6108"/>
        <v>140000</v>
      </c>
      <c r="AV2694" s="31"/>
      <c r="AW2694" s="32"/>
      <c r="AX2694" s="32"/>
      <c r="AY2694" s="1"/>
      <c r="AZ2694" s="1"/>
      <c r="BA2694" s="1"/>
      <c r="BB2694" s="1"/>
      <c r="BC2694" s="1"/>
      <c r="BD2694" s="1"/>
      <c r="BE2694" s="1"/>
    </row>
    <row r="2695" ht="15" hidden="1">
      <c r="A2695" s="29" t="s">
        <v>1119</v>
      </c>
      <c r="B2695" s="29" t="s">
        <v>61</v>
      </c>
      <c r="C2695" s="29" t="s">
        <v>27</v>
      </c>
      <c r="D2695" s="29" t="s">
        <v>828</v>
      </c>
      <c r="E2695" s="36"/>
      <c r="F2695" s="30" t="s">
        <v>34</v>
      </c>
      <c r="G2695" s="31">
        <f>G2696</f>
        <v>71375.199999999997</v>
      </c>
      <c r="H2695" s="31">
        <f>H2696</f>
        <v>99007.900000000009</v>
      </c>
      <c r="I2695" s="31">
        <f>I2696</f>
        <v>99007.899999999994</v>
      </c>
      <c r="J2695" s="31">
        <f>J2696</f>
        <v>0</v>
      </c>
      <c r="K2695" s="31">
        <f>K2696</f>
        <v>0</v>
      </c>
      <c r="L2695" s="31">
        <f>L2696</f>
        <v>0</v>
      </c>
      <c r="M2695" s="31">
        <f t="shared" si="6147"/>
        <v>71375.199999999997</v>
      </c>
      <c r="N2695" s="31">
        <f t="shared" si="6148"/>
        <v>99007.900000000009</v>
      </c>
      <c r="O2695" s="31">
        <f t="shared" si="6149"/>
        <v>99007.899999999994</v>
      </c>
      <c r="P2695" s="31">
        <f>P2696</f>
        <v>0</v>
      </c>
      <c r="Q2695" s="31">
        <f>Q2696</f>
        <v>0</v>
      </c>
      <c r="R2695" s="31">
        <f>R2696</f>
        <v>-2036.653</v>
      </c>
      <c r="S2695" s="31">
        <f>S2696</f>
        <v>0</v>
      </c>
      <c r="T2695" s="31">
        <f>T2696</f>
        <v>0</v>
      </c>
      <c r="U2695" s="31">
        <f>U2696</f>
        <v>0</v>
      </c>
      <c r="V2695" s="31">
        <f>V2696</f>
        <v>0</v>
      </c>
      <c r="W2695" s="31">
        <f>W2696</f>
        <v>0</v>
      </c>
      <c r="X2695" s="31">
        <f>X2696</f>
        <v>0</v>
      </c>
      <c r="Y2695" s="31">
        <f>Y2696</f>
        <v>0</v>
      </c>
      <c r="Z2695" s="31">
        <f>Z2696</f>
        <v>0</v>
      </c>
      <c r="AA2695" s="31">
        <f>AA2696</f>
        <v>0</v>
      </c>
      <c r="AB2695" s="31">
        <f>AB2696</f>
        <v>0</v>
      </c>
      <c r="AC2695" s="31">
        <f t="shared" si="6139"/>
        <v>69338.546999999991</v>
      </c>
      <c r="AD2695" s="31">
        <f t="shared" si="6140"/>
        <v>99007.900000000009</v>
      </c>
      <c r="AE2695" s="31">
        <f t="shared" si="6141"/>
        <v>99007.899999999994</v>
      </c>
      <c r="AF2695" s="31">
        <f>AF2696</f>
        <v>0</v>
      </c>
      <c r="AG2695" s="31">
        <f t="shared" si="6142"/>
        <v>69338.546999999991</v>
      </c>
      <c r="AH2695" s="31">
        <f t="shared" si="6143"/>
        <v>99007.900000000009</v>
      </c>
      <c r="AI2695" s="31">
        <f t="shared" si="6144"/>
        <v>99007.899999999994</v>
      </c>
      <c r="AJ2695" s="31">
        <f>AJ2696</f>
        <v>0</v>
      </c>
      <c r="AK2695" s="31">
        <f>AK2696</f>
        <v>0</v>
      </c>
      <c r="AL2695" s="31">
        <f>AL2696</f>
        <v>-322.53800000000001</v>
      </c>
      <c r="AM2695" s="31">
        <f>AM2696</f>
        <v>0</v>
      </c>
      <c r="AN2695" s="31">
        <f>AN2696</f>
        <v>0</v>
      </c>
      <c r="AO2695" s="31">
        <f>AO2696</f>
        <v>0</v>
      </c>
      <c r="AP2695" s="31">
        <f>AP2696</f>
        <v>0</v>
      </c>
      <c r="AQ2695" s="31">
        <f>AQ2696</f>
        <v>0</v>
      </c>
      <c r="AR2695" s="31">
        <f>AR2696</f>
        <v>0</v>
      </c>
      <c r="AS2695" s="31">
        <f t="shared" si="6106"/>
        <v>69016.008999999991</v>
      </c>
      <c r="AT2695" s="31">
        <f t="shared" si="6107"/>
        <v>99007.900000000009</v>
      </c>
      <c r="AU2695" s="31">
        <f t="shared" si="6108"/>
        <v>99007.899999999994</v>
      </c>
      <c r="AV2695" s="31">
        <f>AV2696</f>
        <v>0</v>
      </c>
      <c r="AW2695" s="32">
        <v>0</v>
      </c>
      <c r="AX2695" s="32"/>
      <c r="AY2695" s="1" t="s">
        <v>152</v>
      </c>
      <c r="AZ2695" s="1"/>
      <c r="BA2695" s="1"/>
      <c r="BB2695" s="1"/>
      <c r="BC2695" s="1"/>
      <c r="BD2695" s="1"/>
      <c r="BE2695" s="1"/>
    </row>
    <row r="2696" ht="30">
      <c r="A2696" s="29" t="s">
        <v>1119</v>
      </c>
      <c r="B2696" s="29" t="s">
        <v>61</v>
      </c>
      <c r="C2696" s="29" t="s">
        <v>27</v>
      </c>
      <c r="D2696" s="29" t="s">
        <v>829</v>
      </c>
      <c r="E2696" s="36"/>
      <c r="F2696" s="30" t="s">
        <v>830</v>
      </c>
      <c r="G2696" s="31">
        <f>G2697+G2700</f>
        <v>71375.199999999997</v>
      </c>
      <c r="H2696" s="31">
        <f>H2697+H2700</f>
        <v>99007.900000000009</v>
      </c>
      <c r="I2696" s="31">
        <f>I2697+I2700</f>
        <v>99007.899999999994</v>
      </c>
      <c r="J2696" s="31">
        <f>J2697+J2700</f>
        <v>0</v>
      </c>
      <c r="K2696" s="31">
        <f>K2697+K2700</f>
        <v>0</v>
      </c>
      <c r="L2696" s="31">
        <f>L2697+L2700</f>
        <v>0</v>
      </c>
      <c r="M2696" s="31">
        <f t="shared" si="6147"/>
        <v>71375.199999999997</v>
      </c>
      <c r="N2696" s="31">
        <f t="shared" si="6148"/>
        <v>99007.900000000009</v>
      </c>
      <c r="O2696" s="31">
        <f t="shared" si="6149"/>
        <v>99007.899999999994</v>
      </c>
      <c r="P2696" s="31">
        <f>P2697+P2700</f>
        <v>0</v>
      </c>
      <c r="Q2696" s="31">
        <f>Q2697+Q2700</f>
        <v>0</v>
      </c>
      <c r="R2696" s="31">
        <f>R2697+R2700</f>
        <v>-2036.653</v>
      </c>
      <c r="S2696" s="31">
        <f>S2697+S2700</f>
        <v>0</v>
      </c>
      <c r="T2696" s="31">
        <f>T2697+T2700</f>
        <v>0</v>
      </c>
      <c r="U2696" s="31">
        <f>U2697+U2700</f>
        <v>0</v>
      </c>
      <c r="V2696" s="31">
        <f>V2697+V2700</f>
        <v>0</v>
      </c>
      <c r="W2696" s="31">
        <f>W2697+W2700</f>
        <v>0</v>
      </c>
      <c r="X2696" s="31">
        <f>X2697+X2700</f>
        <v>0</v>
      </c>
      <c r="Y2696" s="31">
        <f>Y2697+Y2700</f>
        <v>0</v>
      </c>
      <c r="Z2696" s="31">
        <f>Z2697+Z2700</f>
        <v>0</v>
      </c>
      <c r="AA2696" s="31">
        <f>AA2697+AA2700</f>
        <v>0</v>
      </c>
      <c r="AB2696" s="31">
        <f>AB2697+AB2700</f>
        <v>0</v>
      </c>
      <c r="AC2696" s="31">
        <f t="shared" si="6139"/>
        <v>69338.546999999991</v>
      </c>
      <c r="AD2696" s="31">
        <f t="shared" si="6140"/>
        <v>99007.900000000009</v>
      </c>
      <c r="AE2696" s="31">
        <f t="shared" si="6141"/>
        <v>99007.899999999994</v>
      </c>
      <c r="AF2696" s="31">
        <f>AF2697+AF2700</f>
        <v>0</v>
      </c>
      <c r="AG2696" s="31">
        <f t="shared" si="6142"/>
        <v>69338.546999999991</v>
      </c>
      <c r="AH2696" s="31">
        <f t="shared" si="6143"/>
        <v>99007.900000000009</v>
      </c>
      <c r="AI2696" s="31">
        <f t="shared" si="6144"/>
        <v>99007.899999999994</v>
      </c>
      <c r="AJ2696" s="31">
        <f>AJ2697+AJ2700</f>
        <v>0</v>
      </c>
      <c r="AK2696" s="31">
        <f>AK2697+AK2700</f>
        <v>0</v>
      </c>
      <c r="AL2696" s="31">
        <f>AL2697+AL2700</f>
        <v>-322.53800000000001</v>
      </c>
      <c r="AM2696" s="31">
        <f>AM2697+AM2700</f>
        <v>0</v>
      </c>
      <c r="AN2696" s="31">
        <f>AN2697+AN2700</f>
        <v>0</v>
      </c>
      <c r="AO2696" s="31">
        <f>AO2697+AO2700</f>
        <v>0</v>
      </c>
      <c r="AP2696" s="31">
        <f>AP2697+AP2700</f>
        <v>0</v>
      </c>
      <c r="AQ2696" s="31">
        <f>AQ2697+AQ2700</f>
        <v>0</v>
      </c>
      <c r="AR2696" s="31">
        <f>AR2697+AR2700</f>
        <v>0</v>
      </c>
      <c r="AS2696" s="31">
        <f t="shared" si="6106"/>
        <v>69016.008999999991</v>
      </c>
      <c r="AT2696" s="31">
        <f t="shared" si="6107"/>
        <v>99007.900000000009</v>
      </c>
      <c r="AU2696" s="31">
        <f t="shared" si="6108"/>
        <v>99007.899999999994</v>
      </c>
      <c r="AV2696" s="31">
        <f>AV2697+AV2700</f>
        <v>0</v>
      </c>
      <c r="AW2696" s="32"/>
      <c r="AX2696" s="32"/>
      <c r="AY2696" s="1"/>
      <c r="AZ2696" s="1"/>
      <c r="BA2696" s="1"/>
      <c r="BB2696" s="1"/>
      <c r="BC2696" s="1"/>
      <c r="BD2696" s="1"/>
      <c r="BE2696" s="1"/>
    </row>
    <row r="2697" ht="30">
      <c r="A2697" s="29" t="s">
        <v>1119</v>
      </c>
      <c r="B2697" s="29" t="s">
        <v>61</v>
      </c>
      <c r="C2697" s="29" t="s">
        <v>27</v>
      </c>
      <c r="D2697" s="29" t="s">
        <v>1144</v>
      </c>
      <c r="E2697" s="36"/>
      <c r="F2697" s="30" t="s">
        <v>1145</v>
      </c>
      <c r="G2697" s="31">
        <f>G2698+G2699</f>
        <v>66845.300000000003</v>
      </c>
      <c r="H2697" s="31">
        <f>H2698+H2699</f>
        <v>95745.300000000003</v>
      </c>
      <c r="I2697" s="31">
        <f>I2698+I2699</f>
        <v>95745.299999999988</v>
      </c>
      <c r="J2697" s="31">
        <f>J2698+J2699</f>
        <v>0</v>
      </c>
      <c r="K2697" s="31">
        <f>K2698+K2699</f>
        <v>0</v>
      </c>
      <c r="L2697" s="31">
        <f>L2698+L2699</f>
        <v>0</v>
      </c>
      <c r="M2697" s="31">
        <f t="shared" si="6147"/>
        <v>66845.300000000003</v>
      </c>
      <c r="N2697" s="31">
        <f t="shared" si="6148"/>
        <v>95745.300000000003</v>
      </c>
      <c r="O2697" s="31">
        <f t="shared" si="6149"/>
        <v>95745.299999999988</v>
      </c>
      <c r="P2697" s="31">
        <f>P2698+P2699</f>
        <v>0</v>
      </c>
      <c r="Q2697" s="31">
        <f>Q2698+Q2699</f>
        <v>0</v>
      </c>
      <c r="R2697" s="31">
        <f>R2698+R2699</f>
        <v>-2036.653</v>
      </c>
      <c r="S2697" s="31">
        <f>S2698+S2699</f>
        <v>0</v>
      </c>
      <c r="T2697" s="31">
        <f>T2698+T2699</f>
        <v>0</v>
      </c>
      <c r="U2697" s="31">
        <f>U2698+U2699</f>
        <v>0</v>
      </c>
      <c r="V2697" s="31">
        <f>V2698+V2699</f>
        <v>0</v>
      </c>
      <c r="W2697" s="31">
        <f>W2698+W2699</f>
        <v>0</v>
      </c>
      <c r="X2697" s="31">
        <f>X2698+X2699</f>
        <v>0</v>
      </c>
      <c r="Y2697" s="31">
        <f>Y2698+Y2699</f>
        <v>0</v>
      </c>
      <c r="Z2697" s="31">
        <f>Z2698+Z2699</f>
        <v>0</v>
      </c>
      <c r="AA2697" s="31">
        <f>AA2698+AA2699</f>
        <v>0</v>
      </c>
      <c r="AB2697" s="31">
        <f>AB2698+AB2699</f>
        <v>0</v>
      </c>
      <c r="AC2697" s="31">
        <f t="shared" si="6139"/>
        <v>64808.647000000004</v>
      </c>
      <c r="AD2697" s="31">
        <f t="shared" si="6140"/>
        <v>95745.300000000003</v>
      </c>
      <c r="AE2697" s="31">
        <f t="shared" si="6141"/>
        <v>95745.299999999988</v>
      </c>
      <c r="AF2697" s="31">
        <f>AF2698+AF2699</f>
        <v>0</v>
      </c>
      <c r="AG2697" s="31">
        <f t="shared" si="6142"/>
        <v>64808.647000000004</v>
      </c>
      <c r="AH2697" s="31">
        <f t="shared" si="6143"/>
        <v>95745.300000000003</v>
      </c>
      <c r="AI2697" s="31">
        <f t="shared" si="6144"/>
        <v>95745.299999999988</v>
      </c>
      <c r="AJ2697" s="31">
        <f>AJ2698+AJ2699</f>
        <v>0</v>
      </c>
      <c r="AK2697" s="31">
        <f>AK2698+AK2699</f>
        <v>0</v>
      </c>
      <c r="AL2697" s="31">
        <f>AL2698+AL2699</f>
        <v>-322.53800000000001</v>
      </c>
      <c r="AM2697" s="31">
        <f>AM2698+AM2699</f>
        <v>0</v>
      </c>
      <c r="AN2697" s="31">
        <f>AN2698+AN2699</f>
        <v>0</v>
      </c>
      <c r="AO2697" s="31">
        <f>AO2698+AO2699</f>
        <v>0</v>
      </c>
      <c r="AP2697" s="31">
        <f>AP2698+AP2699</f>
        <v>0</v>
      </c>
      <c r="AQ2697" s="31">
        <f>AQ2698+AQ2699</f>
        <v>0</v>
      </c>
      <c r="AR2697" s="31">
        <f>AR2698+AR2699</f>
        <v>0</v>
      </c>
      <c r="AS2697" s="31">
        <f t="shared" si="6106"/>
        <v>64486.109000000004</v>
      </c>
      <c r="AT2697" s="31">
        <f t="shared" si="6107"/>
        <v>95745.300000000003</v>
      </c>
      <c r="AU2697" s="31">
        <f t="shared" si="6108"/>
        <v>95745.299999999988</v>
      </c>
      <c r="AV2697" s="31">
        <f>AV2698+AV2699</f>
        <v>0</v>
      </c>
      <c r="AW2697" s="32"/>
      <c r="AX2697" s="32"/>
      <c r="AY2697" s="1"/>
      <c r="AZ2697" s="1"/>
      <c r="BA2697" s="1"/>
      <c r="BB2697" s="1"/>
      <c r="BC2697" s="1"/>
      <c r="BD2697" s="1"/>
      <c r="BE2697" s="1"/>
    </row>
    <row r="2698" ht="30">
      <c r="A2698" s="29" t="s">
        <v>1119</v>
      </c>
      <c r="B2698" s="29" t="s">
        <v>61</v>
      </c>
      <c r="C2698" s="29" t="s">
        <v>27</v>
      </c>
      <c r="D2698" s="29" t="s">
        <v>1144</v>
      </c>
      <c r="E2698" s="29" t="s">
        <v>39</v>
      </c>
      <c r="F2698" s="30" t="s">
        <v>40</v>
      </c>
      <c r="G2698" s="31">
        <v>66521.300000000003</v>
      </c>
      <c r="H2698" s="31">
        <v>95415.300000000003</v>
      </c>
      <c r="I2698" s="31">
        <v>95448.299999999988</v>
      </c>
      <c r="J2698" s="31"/>
      <c r="K2698" s="31"/>
      <c r="L2698" s="31"/>
      <c r="M2698" s="31">
        <f t="shared" si="6147"/>
        <v>66521.300000000003</v>
      </c>
      <c r="N2698" s="31">
        <f t="shared" si="6148"/>
        <v>95415.300000000003</v>
      </c>
      <c r="O2698" s="31">
        <f t="shared" si="6149"/>
        <v>95448.299999999988</v>
      </c>
      <c r="P2698" s="31"/>
      <c r="Q2698" s="31"/>
      <c r="R2698" s="31">
        <v>-2036.653</v>
      </c>
      <c r="S2698" s="31"/>
      <c r="T2698" s="31"/>
      <c r="U2698" s="31"/>
      <c r="V2698" s="31"/>
      <c r="W2698" s="31"/>
      <c r="X2698" s="31"/>
      <c r="Y2698" s="31"/>
      <c r="Z2698" s="31"/>
      <c r="AA2698" s="31"/>
      <c r="AB2698" s="31"/>
      <c r="AC2698" s="31">
        <f t="shared" si="6139"/>
        <v>64484.647000000004</v>
      </c>
      <c r="AD2698" s="31">
        <f t="shared" si="6140"/>
        <v>95415.300000000003</v>
      </c>
      <c r="AE2698" s="31">
        <f t="shared" si="6141"/>
        <v>95448.299999999988</v>
      </c>
      <c r="AF2698" s="31"/>
      <c r="AG2698" s="31">
        <f t="shared" si="6142"/>
        <v>64484.647000000004</v>
      </c>
      <c r="AH2698" s="31">
        <f t="shared" si="6143"/>
        <v>95415.300000000003</v>
      </c>
      <c r="AI2698" s="31">
        <f t="shared" si="6144"/>
        <v>95448.299999999988</v>
      </c>
      <c r="AJ2698" s="31"/>
      <c r="AK2698" s="31"/>
      <c r="AL2698" s="31">
        <v>-322.53800000000001</v>
      </c>
      <c r="AM2698" s="31"/>
      <c r="AN2698" s="31"/>
      <c r="AO2698" s="31"/>
      <c r="AP2698" s="31"/>
      <c r="AQ2698" s="31"/>
      <c r="AR2698" s="31"/>
      <c r="AS2698" s="31">
        <f t="shared" si="6106"/>
        <v>64162.109000000004</v>
      </c>
      <c r="AT2698" s="31">
        <f t="shared" si="6107"/>
        <v>95415.300000000003</v>
      </c>
      <c r="AU2698" s="31">
        <f t="shared" si="6108"/>
        <v>95448.299999999988</v>
      </c>
      <c r="AV2698" s="31"/>
      <c r="AW2698" s="32"/>
      <c r="AX2698" s="32"/>
      <c r="AY2698" s="1"/>
      <c r="AZ2698" s="1"/>
      <c r="BA2698" s="1"/>
      <c r="BB2698" s="1"/>
      <c r="BC2698" s="1"/>
      <c r="BD2698" s="1"/>
      <c r="BE2698" s="1"/>
    </row>
    <row r="2699" ht="15">
      <c r="A2699" s="29" t="s">
        <v>1119</v>
      </c>
      <c r="B2699" s="29" t="s">
        <v>61</v>
      </c>
      <c r="C2699" s="29" t="s">
        <v>27</v>
      </c>
      <c r="D2699" s="29" t="s">
        <v>1144</v>
      </c>
      <c r="E2699" s="29" t="s">
        <v>41</v>
      </c>
      <c r="F2699" s="30" t="s">
        <v>42</v>
      </c>
      <c r="G2699" s="31">
        <v>324</v>
      </c>
      <c r="H2699" s="31">
        <v>330</v>
      </c>
      <c r="I2699" s="31">
        <v>297</v>
      </c>
      <c r="J2699" s="31"/>
      <c r="K2699" s="31"/>
      <c r="L2699" s="31"/>
      <c r="M2699" s="31">
        <f t="shared" si="6147"/>
        <v>324</v>
      </c>
      <c r="N2699" s="31">
        <f t="shared" si="6148"/>
        <v>330</v>
      </c>
      <c r="O2699" s="31">
        <f t="shared" si="6149"/>
        <v>297</v>
      </c>
      <c r="P2699" s="31"/>
      <c r="Q2699" s="31"/>
      <c r="R2699" s="31"/>
      <c r="S2699" s="31"/>
      <c r="T2699" s="31"/>
      <c r="U2699" s="31"/>
      <c r="V2699" s="31"/>
      <c r="W2699" s="31"/>
      <c r="X2699" s="31"/>
      <c r="Y2699" s="31"/>
      <c r="Z2699" s="31"/>
      <c r="AA2699" s="31"/>
      <c r="AB2699" s="31"/>
      <c r="AC2699" s="31">
        <f t="shared" si="6139"/>
        <v>324</v>
      </c>
      <c r="AD2699" s="31">
        <f t="shared" si="6140"/>
        <v>330</v>
      </c>
      <c r="AE2699" s="31">
        <f t="shared" si="6141"/>
        <v>297</v>
      </c>
      <c r="AF2699" s="31"/>
      <c r="AG2699" s="31">
        <f t="shared" si="6142"/>
        <v>324</v>
      </c>
      <c r="AH2699" s="31">
        <f t="shared" si="6143"/>
        <v>330</v>
      </c>
      <c r="AI2699" s="31">
        <f t="shared" si="6144"/>
        <v>297</v>
      </c>
      <c r="AJ2699" s="31"/>
      <c r="AK2699" s="31"/>
      <c r="AL2699" s="31"/>
      <c r="AM2699" s="31"/>
      <c r="AN2699" s="31"/>
      <c r="AO2699" s="31"/>
      <c r="AP2699" s="31"/>
      <c r="AQ2699" s="31"/>
      <c r="AR2699" s="31"/>
      <c r="AS2699" s="31">
        <f t="shared" si="6106"/>
        <v>324</v>
      </c>
      <c r="AT2699" s="31">
        <f t="shared" si="6107"/>
        <v>330</v>
      </c>
      <c r="AU2699" s="31">
        <f t="shared" si="6108"/>
        <v>297</v>
      </c>
      <c r="AV2699" s="31"/>
      <c r="AW2699" s="32"/>
      <c r="AX2699" s="32"/>
      <c r="AY2699" s="1"/>
      <c r="AZ2699" s="1"/>
      <c r="BA2699" s="1"/>
      <c r="BB2699" s="1"/>
      <c r="BC2699" s="1"/>
      <c r="BD2699" s="1"/>
      <c r="BE2699" s="1"/>
    </row>
    <row r="2700" ht="15">
      <c r="A2700" s="29" t="s">
        <v>1119</v>
      </c>
      <c r="B2700" s="29" t="s">
        <v>61</v>
      </c>
      <c r="C2700" s="29" t="s">
        <v>27</v>
      </c>
      <c r="D2700" s="15" t="s">
        <v>1064</v>
      </c>
      <c r="E2700" s="36"/>
      <c r="F2700" s="30" t="s">
        <v>1065</v>
      </c>
      <c r="G2700" s="31">
        <f>G2701</f>
        <v>4529.8999999999996</v>
      </c>
      <c r="H2700" s="31">
        <f>H2701</f>
        <v>3262.5999999999999</v>
      </c>
      <c r="I2700" s="31">
        <f>I2701</f>
        <v>3262.5999999999999</v>
      </c>
      <c r="J2700" s="31">
        <f>J2701</f>
        <v>0</v>
      </c>
      <c r="K2700" s="31">
        <f>K2701</f>
        <v>0</v>
      </c>
      <c r="L2700" s="31">
        <f>L2701</f>
        <v>0</v>
      </c>
      <c r="M2700" s="31">
        <f t="shared" si="6147"/>
        <v>4529.8999999999996</v>
      </c>
      <c r="N2700" s="31">
        <f t="shared" si="6148"/>
        <v>3262.5999999999999</v>
      </c>
      <c r="O2700" s="31">
        <f t="shared" si="6149"/>
        <v>3262.5999999999999</v>
      </c>
      <c r="P2700" s="31">
        <f>P2701</f>
        <v>0</v>
      </c>
      <c r="Q2700" s="31">
        <f>Q2701</f>
        <v>0</v>
      </c>
      <c r="R2700" s="31">
        <f>R2701</f>
        <v>0</v>
      </c>
      <c r="S2700" s="31">
        <f>S2701</f>
        <v>0</v>
      </c>
      <c r="T2700" s="31">
        <f>T2701</f>
        <v>0</v>
      </c>
      <c r="U2700" s="31">
        <f>U2701</f>
        <v>0</v>
      </c>
      <c r="V2700" s="31">
        <f>V2701</f>
        <v>0</v>
      </c>
      <c r="W2700" s="31">
        <f>W2701</f>
        <v>0</v>
      </c>
      <c r="X2700" s="31">
        <f>X2701</f>
        <v>0</v>
      </c>
      <c r="Y2700" s="31">
        <f>Y2701</f>
        <v>0</v>
      </c>
      <c r="Z2700" s="31">
        <f>Z2701</f>
        <v>0</v>
      </c>
      <c r="AA2700" s="31">
        <f>AA2701</f>
        <v>0</v>
      </c>
      <c r="AB2700" s="31">
        <f>AB2701</f>
        <v>0</v>
      </c>
      <c r="AC2700" s="31">
        <f t="shared" si="6139"/>
        <v>4529.8999999999996</v>
      </c>
      <c r="AD2700" s="31">
        <f t="shared" si="6140"/>
        <v>3262.5999999999999</v>
      </c>
      <c r="AE2700" s="31">
        <f t="shared" si="6141"/>
        <v>3262.5999999999999</v>
      </c>
      <c r="AF2700" s="31">
        <f>AF2701</f>
        <v>0</v>
      </c>
      <c r="AG2700" s="31">
        <f t="shared" si="6142"/>
        <v>4529.8999999999996</v>
      </c>
      <c r="AH2700" s="31">
        <f t="shared" si="6143"/>
        <v>3262.5999999999999</v>
      </c>
      <c r="AI2700" s="31">
        <f t="shared" si="6144"/>
        <v>3262.5999999999999</v>
      </c>
      <c r="AJ2700" s="31">
        <f>AJ2701</f>
        <v>0</v>
      </c>
      <c r="AK2700" s="31">
        <f>AK2701</f>
        <v>0</v>
      </c>
      <c r="AL2700" s="31">
        <f>AL2701</f>
        <v>0</v>
      </c>
      <c r="AM2700" s="31">
        <f>AM2701</f>
        <v>0</v>
      </c>
      <c r="AN2700" s="31">
        <f>AN2701</f>
        <v>0</v>
      </c>
      <c r="AO2700" s="31">
        <f>AO2701</f>
        <v>0</v>
      </c>
      <c r="AP2700" s="31">
        <f>AP2701</f>
        <v>0</v>
      </c>
      <c r="AQ2700" s="31">
        <f>AQ2701</f>
        <v>0</v>
      </c>
      <c r="AR2700" s="31">
        <f>AR2701</f>
        <v>0</v>
      </c>
      <c r="AS2700" s="31">
        <f t="shared" si="6106"/>
        <v>4529.8999999999996</v>
      </c>
      <c r="AT2700" s="31">
        <f t="shared" si="6107"/>
        <v>3262.5999999999999</v>
      </c>
      <c r="AU2700" s="31">
        <f t="shared" si="6108"/>
        <v>3262.5999999999999</v>
      </c>
      <c r="AV2700" s="31">
        <f>AV2701</f>
        <v>0</v>
      </c>
      <c r="AW2700" s="32"/>
      <c r="AX2700" s="32"/>
      <c r="AY2700" s="1"/>
      <c r="AZ2700" s="1"/>
      <c r="BA2700" s="1"/>
      <c r="BB2700" s="1"/>
      <c r="BC2700" s="1"/>
      <c r="BD2700" s="1"/>
      <c r="BE2700" s="1"/>
    </row>
    <row r="2701" ht="30">
      <c r="A2701" s="29" t="s">
        <v>1119</v>
      </c>
      <c r="B2701" s="29" t="s">
        <v>61</v>
      </c>
      <c r="C2701" s="29" t="s">
        <v>27</v>
      </c>
      <c r="D2701" s="15" t="s">
        <v>1064</v>
      </c>
      <c r="E2701" s="29" t="s">
        <v>39</v>
      </c>
      <c r="F2701" s="30" t="s">
        <v>40</v>
      </c>
      <c r="G2701" s="31">
        <v>4529.8999999999996</v>
      </c>
      <c r="H2701" s="31">
        <v>3262.5999999999999</v>
      </c>
      <c r="I2701" s="31">
        <v>3262.5999999999999</v>
      </c>
      <c r="J2701" s="31"/>
      <c r="K2701" s="31"/>
      <c r="L2701" s="31"/>
      <c r="M2701" s="31">
        <f t="shared" si="6147"/>
        <v>4529.8999999999996</v>
      </c>
      <c r="N2701" s="31">
        <f t="shared" si="6148"/>
        <v>3262.5999999999999</v>
      </c>
      <c r="O2701" s="31">
        <f t="shared" si="6149"/>
        <v>3262.5999999999999</v>
      </c>
      <c r="P2701" s="31"/>
      <c r="Q2701" s="31"/>
      <c r="R2701" s="31"/>
      <c r="S2701" s="31"/>
      <c r="T2701" s="31"/>
      <c r="U2701" s="31"/>
      <c r="V2701" s="31"/>
      <c r="W2701" s="31"/>
      <c r="X2701" s="31"/>
      <c r="Y2701" s="31"/>
      <c r="Z2701" s="31"/>
      <c r="AA2701" s="31"/>
      <c r="AB2701" s="31"/>
      <c r="AC2701" s="31">
        <f t="shared" si="6139"/>
        <v>4529.8999999999996</v>
      </c>
      <c r="AD2701" s="31">
        <f t="shared" si="6140"/>
        <v>3262.5999999999999</v>
      </c>
      <c r="AE2701" s="31">
        <f t="shared" si="6141"/>
        <v>3262.5999999999999</v>
      </c>
      <c r="AF2701" s="31"/>
      <c r="AG2701" s="31">
        <f t="shared" si="6142"/>
        <v>4529.8999999999996</v>
      </c>
      <c r="AH2701" s="31">
        <f t="shared" si="6143"/>
        <v>3262.5999999999999</v>
      </c>
      <c r="AI2701" s="31">
        <f t="shared" si="6144"/>
        <v>3262.5999999999999</v>
      </c>
      <c r="AJ2701" s="31"/>
      <c r="AK2701" s="31"/>
      <c r="AL2701" s="31"/>
      <c r="AM2701" s="31"/>
      <c r="AN2701" s="31"/>
      <c r="AO2701" s="31"/>
      <c r="AP2701" s="31"/>
      <c r="AQ2701" s="31"/>
      <c r="AR2701" s="31"/>
      <c r="AS2701" s="31">
        <f t="shared" si="6106"/>
        <v>4529.8999999999996</v>
      </c>
      <c r="AT2701" s="31">
        <f t="shared" si="6107"/>
        <v>3262.5999999999999</v>
      </c>
      <c r="AU2701" s="31">
        <f t="shared" si="6108"/>
        <v>3262.5999999999999</v>
      </c>
      <c r="AV2701" s="31"/>
      <c r="AW2701" s="32"/>
      <c r="AX2701" s="32"/>
      <c r="AY2701" s="1"/>
      <c r="AZ2701" s="1"/>
      <c r="BA2701" s="1"/>
      <c r="BB2701" s="1"/>
      <c r="BC2701" s="1"/>
      <c r="BD2701" s="1"/>
      <c r="BE2701" s="1"/>
    </row>
    <row r="2702" ht="30">
      <c r="A2702" s="29" t="s">
        <v>1119</v>
      </c>
      <c r="B2702" s="29" t="s">
        <v>61</v>
      </c>
      <c r="C2702" s="29" t="s">
        <v>27</v>
      </c>
      <c r="D2702" s="15" t="s">
        <v>55</v>
      </c>
      <c r="E2702" s="29"/>
      <c r="F2702" s="30" t="s">
        <v>56</v>
      </c>
      <c r="G2702" s="31"/>
      <c r="H2702" s="31"/>
      <c r="I2702" s="31"/>
      <c r="J2702" s="31"/>
      <c r="K2702" s="31"/>
      <c r="L2702" s="31"/>
      <c r="M2702" s="31"/>
      <c r="N2702" s="31"/>
      <c r="O2702" s="31"/>
      <c r="P2702" s="31"/>
      <c r="Q2702" s="31"/>
      <c r="R2702" s="31"/>
      <c r="S2702" s="31"/>
      <c r="T2702" s="31"/>
      <c r="U2702" s="31"/>
      <c r="V2702" s="31"/>
      <c r="W2702" s="31"/>
      <c r="X2702" s="31"/>
      <c r="Y2702" s="31"/>
      <c r="Z2702" s="31"/>
      <c r="AA2702" s="31"/>
      <c r="AB2702" s="31"/>
      <c r="AC2702" s="31"/>
      <c r="AD2702" s="31"/>
      <c r="AE2702" s="31"/>
      <c r="AF2702" s="31"/>
      <c r="AG2702" s="31"/>
      <c r="AH2702" s="31"/>
      <c r="AI2702" s="31"/>
      <c r="AJ2702" s="31">
        <f t="shared" ref="AJ2702:AJ2710" si="6178">AJ2703</f>
        <v>0</v>
      </c>
      <c r="AK2702" s="31">
        <f t="shared" ref="AK2702:AK2710" si="6179">AK2703</f>
        <v>0</v>
      </c>
      <c r="AL2702" s="31">
        <f t="shared" ref="AL2702:AL2710" si="6180">AL2703</f>
        <v>90612.963999999993</v>
      </c>
      <c r="AM2702" s="31">
        <f t="shared" ref="AM2702:AM2710" si="6181">AM2703</f>
        <v>0</v>
      </c>
      <c r="AN2702" s="31">
        <f t="shared" ref="AN2702:AN2710" si="6182">AN2703</f>
        <v>0</v>
      </c>
      <c r="AO2702" s="31">
        <f t="shared" ref="AO2702:AO2710" si="6183">AO2703</f>
        <v>0</v>
      </c>
      <c r="AP2702" s="31">
        <f t="shared" ref="AP2702:AP2710" si="6184">AP2703</f>
        <v>0</v>
      </c>
      <c r="AQ2702" s="31">
        <f>AQ2703</f>
        <v>0</v>
      </c>
      <c r="AR2702" s="31">
        <f>AR2703</f>
        <v>0</v>
      </c>
      <c r="AS2702" s="31">
        <f t="shared" si="6106"/>
        <v>90612.963999999993</v>
      </c>
      <c r="AT2702" s="31">
        <f t="shared" si="6107"/>
        <v>0</v>
      </c>
      <c r="AU2702" s="31">
        <f t="shared" si="6108"/>
        <v>0</v>
      </c>
      <c r="AV2702" s="31">
        <f>AV2703</f>
        <v>0</v>
      </c>
      <c r="AW2702" s="32"/>
      <c r="AX2702" s="32"/>
      <c r="AY2702" s="1"/>
      <c r="AZ2702" s="1"/>
      <c r="BA2702" s="1"/>
      <c r="BB2702" s="1"/>
      <c r="BC2702" s="1"/>
      <c r="BD2702" s="1"/>
      <c r="BE2702" s="1"/>
    </row>
    <row r="2703" ht="15">
      <c r="A2703" s="29" t="s">
        <v>1119</v>
      </c>
      <c r="B2703" s="29" t="s">
        <v>61</v>
      </c>
      <c r="C2703" s="29" t="s">
        <v>27</v>
      </c>
      <c r="D2703" s="15" t="s">
        <v>57</v>
      </c>
      <c r="E2703" s="29"/>
      <c r="F2703" s="30" t="s">
        <v>58</v>
      </c>
      <c r="G2703" s="31"/>
      <c r="H2703" s="31"/>
      <c r="I2703" s="31"/>
      <c r="J2703" s="31"/>
      <c r="K2703" s="31"/>
      <c r="L2703" s="31"/>
      <c r="M2703" s="31"/>
      <c r="N2703" s="31"/>
      <c r="O2703" s="31"/>
      <c r="P2703" s="31"/>
      <c r="Q2703" s="31"/>
      <c r="R2703" s="31"/>
      <c r="S2703" s="31"/>
      <c r="T2703" s="31"/>
      <c r="U2703" s="31"/>
      <c r="V2703" s="31"/>
      <c r="W2703" s="31"/>
      <c r="X2703" s="31"/>
      <c r="Y2703" s="31"/>
      <c r="Z2703" s="31"/>
      <c r="AA2703" s="31"/>
      <c r="AB2703" s="31"/>
      <c r="AC2703" s="31"/>
      <c r="AD2703" s="31"/>
      <c r="AE2703" s="31"/>
      <c r="AF2703" s="31"/>
      <c r="AG2703" s="31"/>
      <c r="AH2703" s="31"/>
      <c r="AI2703" s="31"/>
      <c r="AJ2703" s="31">
        <f>AJ2706+AJ2704</f>
        <v>0</v>
      </c>
      <c r="AK2703" s="31">
        <f>AK2706+AK2704</f>
        <v>0</v>
      </c>
      <c r="AL2703" s="31">
        <f>AL2706+AL2704</f>
        <v>90612.963999999993</v>
      </c>
      <c r="AM2703" s="31">
        <f>AM2706+AM2704</f>
        <v>0</v>
      </c>
      <c r="AN2703" s="31">
        <f>AN2706+AN2704</f>
        <v>0</v>
      </c>
      <c r="AO2703" s="31">
        <f>AO2706+AO2704</f>
        <v>0</v>
      </c>
      <c r="AP2703" s="31">
        <f>AP2706+AP2704</f>
        <v>0</v>
      </c>
      <c r="AQ2703" s="31">
        <f>AQ2706+AQ2704</f>
        <v>0</v>
      </c>
      <c r="AR2703" s="31">
        <f>AR2706+AR2704</f>
        <v>0</v>
      </c>
      <c r="AS2703" s="31">
        <f t="shared" si="6106"/>
        <v>90612.963999999993</v>
      </c>
      <c r="AT2703" s="31">
        <f t="shared" si="6107"/>
        <v>0</v>
      </c>
      <c r="AU2703" s="31">
        <f t="shared" si="6108"/>
        <v>0</v>
      </c>
      <c r="AV2703" s="31">
        <f>AV2706+AV2704</f>
        <v>0</v>
      </c>
      <c r="AW2703" s="32"/>
      <c r="AX2703" s="32"/>
      <c r="AY2703" s="1"/>
      <c r="AZ2703" s="1"/>
      <c r="BA2703" s="1"/>
      <c r="BB2703" s="1"/>
      <c r="BC2703" s="1"/>
      <c r="BD2703" s="1"/>
      <c r="BE2703" s="1"/>
    </row>
    <row r="2704" ht="75">
      <c r="A2704" s="29" t="s">
        <v>1119</v>
      </c>
      <c r="B2704" s="29" t="s">
        <v>61</v>
      </c>
      <c r="C2704" s="29" t="s">
        <v>27</v>
      </c>
      <c r="D2704" s="15" t="s">
        <v>1146</v>
      </c>
      <c r="E2704" s="29"/>
      <c r="F2704" s="30" t="s">
        <v>1147</v>
      </c>
      <c r="G2704" s="31"/>
      <c r="H2704" s="31"/>
      <c r="I2704" s="31"/>
      <c r="J2704" s="31"/>
      <c r="K2704" s="31"/>
      <c r="L2704" s="31"/>
      <c r="M2704" s="31"/>
      <c r="N2704" s="31"/>
      <c r="O2704" s="31"/>
      <c r="P2704" s="31"/>
      <c r="Q2704" s="31"/>
      <c r="R2704" s="31"/>
      <c r="S2704" s="31"/>
      <c r="T2704" s="31"/>
      <c r="U2704" s="31"/>
      <c r="V2704" s="31"/>
      <c r="W2704" s="31"/>
      <c r="X2704" s="31"/>
      <c r="Y2704" s="31"/>
      <c r="Z2704" s="31"/>
      <c r="AA2704" s="31"/>
      <c r="AB2704" s="31"/>
      <c r="AC2704" s="31"/>
      <c r="AD2704" s="31"/>
      <c r="AE2704" s="31"/>
      <c r="AF2704" s="31"/>
      <c r="AG2704" s="31"/>
      <c r="AH2704" s="31"/>
      <c r="AI2704" s="31"/>
      <c r="AJ2704" s="31">
        <f>AJ2705</f>
        <v>0</v>
      </c>
      <c r="AK2704" s="31">
        <f>AK2705</f>
        <v>0</v>
      </c>
      <c r="AL2704" s="31">
        <f>AL2705</f>
        <v>90153.827999999994</v>
      </c>
      <c r="AM2704" s="31">
        <f>AM2705</f>
        <v>0</v>
      </c>
      <c r="AN2704" s="31">
        <f>AN2705</f>
        <v>0</v>
      </c>
      <c r="AO2704" s="31">
        <f>AO2705</f>
        <v>0</v>
      </c>
      <c r="AP2704" s="31">
        <f>AP2705</f>
        <v>0</v>
      </c>
      <c r="AQ2704" s="31">
        <f>AQ2705</f>
        <v>0</v>
      </c>
      <c r="AR2704" s="31">
        <f>AR2705</f>
        <v>0</v>
      </c>
      <c r="AS2704" s="31">
        <f t="shared" si="6106"/>
        <v>90153.827999999994</v>
      </c>
      <c r="AT2704" s="31">
        <f t="shared" si="6107"/>
        <v>0</v>
      </c>
      <c r="AU2704" s="31">
        <f t="shared" si="6108"/>
        <v>0</v>
      </c>
      <c r="AV2704" s="31">
        <f>AV2705</f>
        <v>0</v>
      </c>
      <c r="AW2704" s="32"/>
      <c r="AX2704" s="32"/>
      <c r="AY2704" s="1"/>
      <c r="AZ2704" s="1"/>
      <c r="BA2704" s="1"/>
      <c r="BB2704" s="1"/>
      <c r="BC2704" s="1"/>
      <c r="BD2704" s="1"/>
      <c r="BE2704" s="1"/>
    </row>
    <row r="2705" ht="15">
      <c r="A2705" s="29" t="s">
        <v>1119</v>
      </c>
      <c r="B2705" s="29" t="s">
        <v>61</v>
      </c>
      <c r="C2705" s="29" t="s">
        <v>27</v>
      </c>
      <c r="D2705" s="15" t="s">
        <v>1146</v>
      </c>
      <c r="E2705" s="29" t="s">
        <v>41</v>
      </c>
      <c r="F2705" s="30" t="s">
        <v>42</v>
      </c>
      <c r="G2705" s="31"/>
      <c r="H2705" s="31"/>
      <c r="I2705" s="31"/>
      <c r="J2705" s="31"/>
      <c r="K2705" s="31"/>
      <c r="L2705" s="31"/>
      <c r="M2705" s="31"/>
      <c r="N2705" s="31"/>
      <c r="O2705" s="31"/>
      <c r="P2705" s="31"/>
      <c r="Q2705" s="31"/>
      <c r="R2705" s="31"/>
      <c r="S2705" s="31"/>
      <c r="T2705" s="31"/>
      <c r="U2705" s="31"/>
      <c r="V2705" s="31"/>
      <c r="W2705" s="31"/>
      <c r="X2705" s="31"/>
      <c r="Y2705" s="31"/>
      <c r="Z2705" s="31"/>
      <c r="AA2705" s="31"/>
      <c r="AB2705" s="31"/>
      <c r="AC2705" s="31"/>
      <c r="AD2705" s="31"/>
      <c r="AE2705" s="31"/>
      <c r="AF2705" s="31"/>
      <c r="AG2705" s="31"/>
      <c r="AH2705" s="31"/>
      <c r="AI2705" s="31"/>
      <c r="AJ2705" s="31"/>
      <c r="AK2705" s="31"/>
      <c r="AL2705" s="31">
        <v>90153.827999999994</v>
      </c>
      <c r="AM2705" s="31"/>
      <c r="AN2705" s="31"/>
      <c r="AO2705" s="31"/>
      <c r="AP2705" s="31"/>
      <c r="AQ2705" s="31"/>
      <c r="AR2705" s="31"/>
      <c r="AS2705" s="31">
        <f t="shared" si="6106"/>
        <v>90153.827999999994</v>
      </c>
      <c r="AT2705" s="31">
        <f t="shared" si="6107"/>
        <v>0</v>
      </c>
      <c r="AU2705" s="31">
        <f t="shared" si="6108"/>
        <v>0</v>
      </c>
      <c r="AV2705" s="31"/>
      <c r="AW2705" s="32"/>
      <c r="AX2705" s="32"/>
      <c r="AY2705" s="1"/>
      <c r="AZ2705" s="1"/>
      <c r="BA2705" s="1"/>
      <c r="BB2705" s="1"/>
      <c r="BC2705" s="1"/>
      <c r="BD2705" s="1"/>
      <c r="BE2705" s="1"/>
    </row>
    <row r="2706" ht="45">
      <c r="A2706" s="29" t="s">
        <v>1119</v>
      </c>
      <c r="B2706" s="29" t="s">
        <v>61</v>
      </c>
      <c r="C2706" s="29" t="s">
        <v>27</v>
      </c>
      <c r="D2706" s="15" t="s">
        <v>1148</v>
      </c>
      <c r="E2706" s="29"/>
      <c r="F2706" s="30" t="s">
        <v>1149</v>
      </c>
      <c r="G2706" s="31"/>
      <c r="H2706" s="31"/>
      <c r="I2706" s="31"/>
      <c r="J2706" s="31"/>
      <c r="K2706" s="31"/>
      <c r="L2706" s="31"/>
      <c r="M2706" s="31"/>
      <c r="N2706" s="31"/>
      <c r="O2706" s="31"/>
      <c r="P2706" s="31"/>
      <c r="Q2706" s="31"/>
      <c r="R2706" s="31"/>
      <c r="S2706" s="31"/>
      <c r="T2706" s="31"/>
      <c r="U2706" s="31"/>
      <c r="V2706" s="31"/>
      <c r="W2706" s="31"/>
      <c r="X2706" s="31"/>
      <c r="Y2706" s="31"/>
      <c r="Z2706" s="31"/>
      <c r="AA2706" s="31"/>
      <c r="AB2706" s="31"/>
      <c r="AC2706" s="31"/>
      <c r="AD2706" s="31"/>
      <c r="AE2706" s="31"/>
      <c r="AF2706" s="31"/>
      <c r="AG2706" s="31"/>
      <c r="AH2706" s="31"/>
      <c r="AI2706" s="31"/>
      <c r="AJ2706" s="31">
        <f t="shared" si="6178"/>
        <v>0</v>
      </c>
      <c r="AK2706" s="31">
        <f t="shared" si="6179"/>
        <v>0</v>
      </c>
      <c r="AL2706" s="31">
        <f t="shared" si="6180"/>
        <v>459.13600000000002</v>
      </c>
      <c r="AM2706" s="31">
        <f t="shared" si="6181"/>
        <v>0</v>
      </c>
      <c r="AN2706" s="31">
        <f t="shared" si="6182"/>
        <v>0</v>
      </c>
      <c r="AO2706" s="31">
        <f t="shared" si="6183"/>
        <v>0</v>
      </c>
      <c r="AP2706" s="31">
        <f t="shared" si="6184"/>
        <v>0</v>
      </c>
      <c r="AQ2706" s="31">
        <f>AQ2707</f>
        <v>0</v>
      </c>
      <c r="AR2706" s="31">
        <f>AR2707</f>
        <v>0</v>
      </c>
      <c r="AS2706" s="31">
        <f t="shared" si="6106"/>
        <v>459.13600000000002</v>
      </c>
      <c r="AT2706" s="31">
        <f t="shared" si="6107"/>
        <v>0</v>
      </c>
      <c r="AU2706" s="31">
        <f t="shared" si="6108"/>
        <v>0</v>
      </c>
      <c r="AV2706" s="31">
        <f>AV2707</f>
        <v>0</v>
      </c>
      <c r="AW2706" s="32"/>
      <c r="AX2706" s="32"/>
      <c r="AY2706" s="1"/>
      <c r="AZ2706" s="1"/>
      <c r="BA2706" s="1"/>
      <c r="BB2706" s="1"/>
      <c r="BC2706" s="1"/>
      <c r="BD2706" s="1"/>
      <c r="BE2706" s="1"/>
    </row>
    <row r="2707" ht="15">
      <c r="A2707" s="29" t="s">
        <v>1119</v>
      </c>
      <c r="B2707" s="29" t="s">
        <v>61</v>
      </c>
      <c r="C2707" s="29" t="s">
        <v>27</v>
      </c>
      <c r="D2707" s="15" t="s">
        <v>1148</v>
      </c>
      <c r="E2707" s="29" t="s">
        <v>41</v>
      </c>
      <c r="F2707" s="30" t="s">
        <v>42</v>
      </c>
      <c r="G2707" s="31"/>
      <c r="H2707" s="31"/>
      <c r="I2707" s="31"/>
      <c r="J2707" s="31"/>
      <c r="K2707" s="31"/>
      <c r="L2707" s="31"/>
      <c r="M2707" s="31"/>
      <c r="N2707" s="31"/>
      <c r="O2707" s="31"/>
      <c r="P2707" s="31"/>
      <c r="Q2707" s="31"/>
      <c r="R2707" s="31"/>
      <c r="S2707" s="31"/>
      <c r="T2707" s="31"/>
      <c r="U2707" s="31"/>
      <c r="V2707" s="31"/>
      <c r="W2707" s="31"/>
      <c r="X2707" s="31"/>
      <c r="Y2707" s="31"/>
      <c r="Z2707" s="31"/>
      <c r="AA2707" s="31"/>
      <c r="AB2707" s="31"/>
      <c r="AC2707" s="31"/>
      <c r="AD2707" s="31"/>
      <c r="AE2707" s="31"/>
      <c r="AF2707" s="31"/>
      <c r="AG2707" s="31"/>
      <c r="AH2707" s="31"/>
      <c r="AI2707" s="31"/>
      <c r="AJ2707" s="31"/>
      <c r="AK2707" s="31"/>
      <c r="AL2707" s="31">
        <v>459.13600000000002</v>
      </c>
      <c r="AM2707" s="31"/>
      <c r="AN2707" s="31"/>
      <c r="AO2707" s="31"/>
      <c r="AP2707" s="31"/>
      <c r="AQ2707" s="31"/>
      <c r="AR2707" s="31"/>
      <c r="AS2707" s="31">
        <f t="shared" si="6106"/>
        <v>459.13600000000002</v>
      </c>
      <c r="AT2707" s="31">
        <f t="shared" si="6107"/>
        <v>0</v>
      </c>
      <c r="AU2707" s="31">
        <f t="shared" si="6108"/>
        <v>0</v>
      </c>
      <c r="AV2707" s="31"/>
      <c r="AW2707" s="32"/>
      <c r="AX2707" s="32"/>
      <c r="AY2707" s="1"/>
      <c r="AZ2707" s="1"/>
      <c r="BA2707" s="1"/>
      <c r="BB2707" s="1"/>
      <c r="BC2707" s="1"/>
      <c r="BD2707" s="1"/>
      <c r="BE2707" s="1"/>
    </row>
    <row r="2708" s="24" customFormat="1" ht="30">
      <c r="A2708" s="25" t="s">
        <v>1119</v>
      </c>
      <c r="B2708" s="25" t="s">
        <v>61</v>
      </c>
      <c r="C2708" s="25" t="s">
        <v>61</v>
      </c>
      <c r="D2708" s="25"/>
      <c r="E2708" s="25"/>
      <c r="F2708" s="26" t="s">
        <v>183</v>
      </c>
      <c r="G2708" s="27">
        <f t="shared" ref="G2708:G2710" si="6185">G2709</f>
        <v>197729.70000000001</v>
      </c>
      <c r="H2708" s="27">
        <f t="shared" ref="H2708:H2710" si="6186">H2709</f>
        <v>202912.09999999998</v>
      </c>
      <c r="I2708" s="27">
        <f t="shared" ref="I2708:I2710" si="6187">I2709</f>
        <v>202912.09999999998</v>
      </c>
      <c r="J2708" s="27">
        <f t="shared" ref="J2708:J2710" si="6188">J2709</f>
        <v>0</v>
      </c>
      <c r="K2708" s="27">
        <f t="shared" ref="K2708:K2710" si="6189">K2709</f>
        <v>0</v>
      </c>
      <c r="L2708" s="27">
        <f t="shared" ref="L2708:L2710" si="6190">L2709</f>
        <v>0</v>
      </c>
      <c r="M2708" s="27">
        <f t="shared" si="6147"/>
        <v>197729.70000000001</v>
      </c>
      <c r="N2708" s="27">
        <f t="shared" si="6148"/>
        <v>202912.09999999998</v>
      </c>
      <c r="O2708" s="27">
        <f t="shared" si="6149"/>
        <v>202912.09999999998</v>
      </c>
      <c r="P2708" s="27">
        <f t="shared" ref="P2708:P2710" si="6191">P2709</f>
        <v>0</v>
      </c>
      <c r="Q2708" s="27">
        <f t="shared" ref="Q2708:Q2710" si="6192">Q2709</f>
        <v>0</v>
      </c>
      <c r="R2708" s="27">
        <f t="shared" ref="R2708:R2710" si="6193">R2709</f>
        <v>0</v>
      </c>
      <c r="S2708" s="27">
        <f t="shared" ref="S2708:S2710" si="6194">S2709</f>
        <v>0</v>
      </c>
      <c r="T2708" s="27">
        <f t="shared" ref="T2708:T2710" si="6195">T2709</f>
        <v>0</v>
      </c>
      <c r="U2708" s="27">
        <f t="shared" ref="U2708:U2710" si="6196">U2709</f>
        <v>0</v>
      </c>
      <c r="V2708" s="27">
        <f t="shared" ref="V2708:V2710" si="6197">V2709</f>
        <v>0</v>
      </c>
      <c r="W2708" s="27">
        <f t="shared" ref="W2708:W2710" si="6198">W2709</f>
        <v>0</v>
      </c>
      <c r="X2708" s="27">
        <f t="shared" ref="X2708:X2710" si="6199">X2709</f>
        <v>0</v>
      </c>
      <c r="Y2708" s="27">
        <f t="shared" ref="Y2708:Y2710" si="6200">Y2709</f>
        <v>0</v>
      </c>
      <c r="Z2708" s="27">
        <f t="shared" ref="Z2708:Z2710" si="6201">Z2709</f>
        <v>0</v>
      </c>
      <c r="AA2708" s="27">
        <f t="shared" ref="AA2708:AA2710" si="6202">AA2709</f>
        <v>0</v>
      </c>
      <c r="AB2708" s="27">
        <f t="shared" ref="AB2708:AB2710" si="6203">AB2709</f>
        <v>0</v>
      </c>
      <c r="AC2708" s="27">
        <f t="shared" si="6139"/>
        <v>197729.70000000001</v>
      </c>
      <c r="AD2708" s="27">
        <f t="shared" si="6140"/>
        <v>202912.09999999998</v>
      </c>
      <c r="AE2708" s="27">
        <f t="shared" si="6141"/>
        <v>202912.09999999998</v>
      </c>
      <c r="AF2708" s="27">
        <f t="shared" ref="AF2708:AF2710" si="6204">AF2709</f>
        <v>0</v>
      </c>
      <c r="AG2708" s="27">
        <f t="shared" si="6142"/>
        <v>197729.70000000001</v>
      </c>
      <c r="AH2708" s="27">
        <f t="shared" si="6143"/>
        <v>202912.09999999998</v>
      </c>
      <c r="AI2708" s="27">
        <f t="shared" si="6144"/>
        <v>202912.09999999998</v>
      </c>
      <c r="AJ2708" s="27">
        <f t="shared" si="6178"/>
        <v>0</v>
      </c>
      <c r="AK2708" s="27">
        <f t="shared" si="6179"/>
        <v>0</v>
      </c>
      <c r="AL2708" s="27">
        <f t="shared" si="6180"/>
        <v>-2584.1000000000004</v>
      </c>
      <c r="AM2708" s="27">
        <f t="shared" si="6181"/>
        <v>0</v>
      </c>
      <c r="AN2708" s="27">
        <f t="shared" si="6182"/>
        <v>0</v>
      </c>
      <c r="AO2708" s="27">
        <f t="shared" si="6183"/>
        <v>0</v>
      </c>
      <c r="AP2708" s="27">
        <f t="shared" si="6184"/>
        <v>0</v>
      </c>
      <c r="AQ2708" s="27">
        <f t="shared" ref="AQ2708:AQ2710" si="6205">AQ2709</f>
        <v>0</v>
      </c>
      <c r="AR2708" s="27">
        <f t="shared" ref="AR2708:AR2710" si="6206">AR2709</f>
        <v>0</v>
      </c>
      <c r="AS2708" s="27">
        <f t="shared" si="6106"/>
        <v>195145.60000000001</v>
      </c>
      <c r="AT2708" s="27">
        <f t="shared" si="6107"/>
        <v>202912.09999999998</v>
      </c>
      <c r="AU2708" s="27">
        <f t="shared" si="6108"/>
        <v>202912.09999999998</v>
      </c>
      <c r="AV2708" s="27">
        <f t="shared" ref="AV2708:AV2710" si="6207">AV2709</f>
        <v>0</v>
      </c>
      <c r="AW2708" s="28"/>
      <c r="AX2708" s="28"/>
      <c r="AY2708" s="24"/>
      <c r="AZ2708" s="24"/>
      <c r="BA2708" s="24"/>
      <c r="BB2708" s="24"/>
      <c r="BC2708" s="24"/>
      <c r="BD2708" s="24"/>
      <c r="BE2708" s="24"/>
    </row>
    <row r="2709" ht="30">
      <c r="A2709" s="29" t="s">
        <v>1119</v>
      </c>
      <c r="B2709" s="29" t="s">
        <v>61</v>
      </c>
      <c r="C2709" s="29" t="s">
        <v>61</v>
      </c>
      <c r="D2709" s="29" t="s">
        <v>591</v>
      </c>
      <c r="E2709" s="36"/>
      <c r="F2709" s="30" t="s">
        <v>592</v>
      </c>
      <c r="G2709" s="31">
        <f t="shared" si="6185"/>
        <v>197729.70000000001</v>
      </c>
      <c r="H2709" s="31">
        <f t="shared" si="6186"/>
        <v>202912.09999999998</v>
      </c>
      <c r="I2709" s="31">
        <f t="shared" si="6187"/>
        <v>202912.09999999998</v>
      </c>
      <c r="J2709" s="31">
        <f t="shared" si="6188"/>
        <v>0</v>
      </c>
      <c r="K2709" s="31">
        <f t="shared" si="6189"/>
        <v>0</v>
      </c>
      <c r="L2709" s="31">
        <f t="shared" si="6190"/>
        <v>0</v>
      </c>
      <c r="M2709" s="31">
        <f t="shared" si="6147"/>
        <v>197729.70000000001</v>
      </c>
      <c r="N2709" s="31">
        <f t="shared" si="6148"/>
        <v>202912.09999999998</v>
      </c>
      <c r="O2709" s="31">
        <f t="shared" si="6149"/>
        <v>202912.09999999998</v>
      </c>
      <c r="P2709" s="31">
        <f t="shared" si="6191"/>
        <v>0</v>
      </c>
      <c r="Q2709" s="31">
        <f t="shared" si="6192"/>
        <v>0</v>
      </c>
      <c r="R2709" s="31">
        <f t="shared" si="6193"/>
        <v>0</v>
      </c>
      <c r="S2709" s="31">
        <f t="shared" si="6194"/>
        <v>0</v>
      </c>
      <c r="T2709" s="31">
        <f t="shared" si="6195"/>
        <v>0</v>
      </c>
      <c r="U2709" s="31">
        <f t="shared" si="6196"/>
        <v>0</v>
      </c>
      <c r="V2709" s="31">
        <f t="shared" si="6197"/>
        <v>0</v>
      </c>
      <c r="W2709" s="31">
        <f t="shared" si="6198"/>
        <v>0</v>
      </c>
      <c r="X2709" s="31">
        <f t="shared" si="6199"/>
        <v>0</v>
      </c>
      <c r="Y2709" s="31">
        <f t="shared" si="6200"/>
        <v>0</v>
      </c>
      <c r="Z2709" s="31">
        <f t="shared" si="6201"/>
        <v>0</v>
      </c>
      <c r="AA2709" s="31">
        <f t="shared" si="6202"/>
        <v>0</v>
      </c>
      <c r="AB2709" s="31">
        <f t="shared" si="6203"/>
        <v>0</v>
      </c>
      <c r="AC2709" s="31">
        <f t="shared" si="6139"/>
        <v>197729.70000000001</v>
      </c>
      <c r="AD2709" s="31">
        <f t="shared" si="6140"/>
        <v>202912.09999999998</v>
      </c>
      <c r="AE2709" s="31">
        <f t="shared" si="6141"/>
        <v>202912.09999999998</v>
      </c>
      <c r="AF2709" s="31">
        <f t="shared" si="6204"/>
        <v>0</v>
      </c>
      <c r="AG2709" s="31">
        <f t="shared" si="6142"/>
        <v>197729.70000000001</v>
      </c>
      <c r="AH2709" s="31">
        <f t="shared" si="6143"/>
        <v>202912.09999999998</v>
      </c>
      <c r="AI2709" s="31">
        <f t="shared" si="6144"/>
        <v>202912.09999999998</v>
      </c>
      <c r="AJ2709" s="31">
        <f t="shared" si="6178"/>
        <v>0</v>
      </c>
      <c r="AK2709" s="31">
        <f t="shared" si="6179"/>
        <v>0</v>
      </c>
      <c r="AL2709" s="31">
        <f t="shared" si="6180"/>
        <v>-2584.1000000000004</v>
      </c>
      <c r="AM2709" s="31">
        <f t="shared" si="6181"/>
        <v>0</v>
      </c>
      <c r="AN2709" s="31">
        <f t="shared" si="6182"/>
        <v>0</v>
      </c>
      <c r="AO2709" s="31">
        <f t="shared" si="6183"/>
        <v>0</v>
      </c>
      <c r="AP2709" s="31">
        <f t="shared" si="6184"/>
        <v>0</v>
      </c>
      <c r="AQ2709" s="31">
        <f t="shared" si="6205"/>
        <v>0</v>
      </c>
      <c r="AR2709" s="31">
        <f t="shared" si="6206"/>
        <v>0</v>
      </c>
      <c r="AS2709" s="31">
        <f t="shared" si="6106"/>
        <v>195145.60000000001</v>
      </c>
      <c r="AT2709" s="31">
        <f t="shared" si="6107"/>
        <v>202912.09999999998</v>
      </c>
      <c r="AU2709" s="31">
        <f t="shared" si="6108"/>
        <v>202912.09999999998</v>
      </c>
      <c r="AV2709" s="31">
        <f t="shared" si="6207"/>
        <v>0</v>
      </c>
      <c r="AW2709" s="32"/>
      <c r="AX2709" s="32"/>
      <c r="AY2709" s="1"/>
      <c r="AZ2709" s="1"/>
      <c r="BA2709" s="1"/>
      <c r="BB2709" s="1"/>
      <c r="BC2709" s="1"/>
      <c r="BD2709" s="1"/>
      <c r="BE2709" s="1"/>
    </row>
    <row r="2710" ht="15" hidden="1">
      <c r="A2710" s="29" t="s">
        <v>1119</v>
      </c>
      <c r="B2710" s="29" t="s">
        <v>61</v>
      </c>
      <c r="C2710" s="29" t="s">
        <v>61</v>
      </c>
      <c r="D2710" s="29" t="s">
        <v>828</v>
      </c>
      <c r="E2710" s="36"/>
      <c r="F2710" s="30" t="s">
        <v>34</v>
      </c>
      <c r="G2710" s="31">
        <f t="shared" si="6185"/>
        <v>197729.70000000001</v>
      </c>
      <c r="H2710" s="31">
        <f t="shared" si="6186"/>
        <v>202912.09999999998</v>
      </c>
      <c r="I2710" s="31">
        <f t="shared" si="6187"/>
        <v>202912.09999999998</v>
      </c>
      <c r="J2710" s="31">
        <f t="shared" si="6188"/>
        <v>0</v>
      </c>
      <c r="K2710" s="31">
        <f t="shared" si="6189"/>
        <v>0</v>
      </c>
      <c r="L2710" s="31">
        <f t="shared" si="6190"/>
        <v>0</v>
      </c>
      <c r="M2710" s="31">
        <f t="shared" si="6147"/>
        <v>197729.70000000001</v>
      </c>
      <c r="N2710" s="31">
        <f t="shared" si="6148"/>
        <v>202912.09999999998</v>
      </c>
      <c r="O2710" s="31">
        <f t="shared" si="6149"/>
        <v>202912.09999999998</v>
      </c>
      <c r="P2710" s="31">
        <f t="shared" si="6191"/>
        <v>0</v>
      </c>
      <c r="Q2710" s="31">
        <f t="shared" si="6192"/>
        <v>0</v>
      </c>
      <c r="R2710" s="31">
        <f t="shared" si="6193"/>
        <v>0</v>
      </c>
      <c r="S2710" s="31">
        <f t="shared" si="6194"/>
        <v>0</v>
      </c>
      <c r="T2710" s="31">
        <f t="shared" si="6195"/>
        <v>0</v>
      </c>
      <c r="U2710" s="31">
        <f t="shared" si="6196"/>
        <v>0</v>
      </c>
      <c r="V2710" s="31">
        <f t="shared" si="6197"/>
        <v>0</v>
      </c>
      <c r="W2710" s="31">
        <f t="shared" si="6198"/>
        <v>0</v>
      </c>
      <c r="X2710" s="31">
        <f t="shared" si="6199"/>
        <v>0</v>
      </c>
      <c r="Y2710" s="31">
        <f t="shared" si="6200"/>
        <v>0</v>
      </c>
      <c r="Z2710" s="31">
        <f t="shared" si="6201"/>
        <v>0</v>
      </c>
      <c r="AA2710" s="31">
        <f t="shared" si="6202"/>
        <v>0</v>
      </c>
      <c r="AB2710" s="31">
        <f t="shared" si="6203"/>
        <v>0</v>
      </c>
      <c r="AC2710" s="31">
        <f t="shared" si="6139"/>
        <v>197729.70000000001</v>
      </c>
      <c r="AD2710" s="31">
        <f t="shared" si="6140"/>
        <v>202912.09999999998</v>
      </c>
      <c r="AE2710" s="31">
        <f t="shared" si="6141"/>
        <v>202912.09999999998</v>
      </c>
      <c r="AF2710" s="31">
        <f t="shared" si="6204"/>
        <v>0</v>
      </c>
      <c r="AG2710" s="31">
        <f t="shared" si="6142"/>
        <v>197729.70000000001</v>
      </c>
      <c r="AH2710" s="31">
        <f t="shared" si="6143"/>
        <v>202912.09999999998</v>
      </c>
      <c r="AI2710" s="31">
        <f t="shared" si="6144"/>
        <v>202912.09999999998</v>
      </c>
      <c r="AJ2710" s="31">
        <f t="shared" si="6178"/>
        <v>0</v>
      </c>
      <c r="AK2710" s="31">
        <f t="shared" si="6179"/>
        <v>0</v>
      </c>
      <c r="AL2710" s="31">
        <f t="shared" si="6180"/>
        <v>-2584.1000000000004</v>
      </c>
      <c r="AM2710" s="31">
        <f t="shared" si="6181"/>
        <v>0</v>
      </c>
      <c r="AN2710" s="31">
        <f t="shared" si="6182"/>
        <v>0</v>
      </c>
      <c r="AO2710" s="31">
        <f t="shared" si="6183"/>
        <v>0</v>
      </c>
      <c r="AP2710" s="31">
        <f t="shared" si="6184"/>
        <v>0</v>
      </c>
      <c r="AQ2710" s="31">
        <f t="shared" si="6205"/>
        <v>0</v>
      </c>
      <c r="AR2710" s="31">
        <f t="shared" si="6206"/>
        <v>0</v>
      </c>
      <c r="AS2710" s="31">
        <f t="shared" si="6106"/>
        <v>195145.60000000001</v>
      </c>
      <c r="AT2710" s="31">
        <f t="shared" si="6107"/>
        <v>202912.09999999998</v>
      </c>
      <c r="AU2710" s="31">
        <f t="shared" si="6108"/>
        <v>202912.09999999998</v>
      </c>
      <c r="AV2710" s="31">
        <f t="shared" si="6207"/>
        <v>0</v>
      </c>
      <c r="AW2710" s="32">
        <v>0</v>
      </c>
      <c r="AX2710" s="32"/>
      <c r="AY2710" s="1" t="s">
        <v>152</v>
      </c>
      <c r="AZ2710" s="1"/>
      <c r="BA2710" s="1"/>
      <c r="BB2710" s="1"/>
      <c r="BC2710" s="1"/>
      <c r="BD2710" s="1"/>
      <c r="BE2710" s="1"/>
    </row>
    <row r="2711" ht="60">
      <c r="A2711" s="29" t="s">
        <v>1119</v>
      </c>
      <c r="B2711" s="29" t="s">
        <v>61</v>
      </c>
      <c r="C2711" s="29" t="s">
        <v>61</v>
      </c>
      <c r="D2711" s="29" t="s">
        <v>1150</v>
      </c>
      <c r="E2711" s="36"/>
      <c r="F2711" s="30" t="s">
        <v>1151</v>
      </c>
      <c r="G2711" s="31">
        <f>G2715+G2712</f>
        <v>197729.70000000001</v>
      </c>
      <c r="H2711" s="31">
        <f>H2715+H2712</f>
        <v>202912.09999999998</v>
      </c>
      <c r="I2711" s="31">
        <f>I2715+I2712</f>
        <v>202912.09999999998</v>
      </c>
      <c r="J2711" s="31">
        <f>J2715+J2712</f>
        <v>0</v>
      </c>
      <c r="K2711" s="31">
        <f>K2715+K2712</f>
        <v>0</v>
      </c>
      <c r="L2711" s="31">
        <f>L2715+L2712</f>
        <v>0</v>
      </c>
      <c r="M2711" s="31">
        <f t="shared" si="6147"/>
        <v>197729.70000000001</v>
      </c>
      <c r="N2711" s="31">
        <f t="shared" si="6148"/>
        <v>202912.09999999998</v>
      </c>
      <c r="O2711" s="31">
        <f t="shared" si="6149"/>
        <v>202912.09999999998</v>
      </c>
      <c r="P2711" s="31">
        <f>P2715+P2712</f>
        <v>0</v>
      </c>
      <c r="Q2711" s="31">
        <f>Q2715+Q2712</f>
        <v>0</v>
      </c>
      <c r="R2711" s="31">
        <f>R2715+R2712</f>
        <v>0</v>
      </c>
      <c r="S2711" s="31">
        <f>S2715+S2712</f>
        <v>0</v>
      </c>
      <c r="T2711" s="31">
        <f>T2715+T2712</f>
        <v>0</v>
      </c>
      <c r="U2711" s="31">
        <f>U2715+U2712</f>
        <v>0</v>
      </c>
      <c r="V2711" s="31">
        <f>V2715+V2712</f>
        <v>0</v>
      </c>
      <c r="W2711" s="31">
        <f>W2715+W2712</f>
        <v>0</v>
      </c>
      <c r="X2711" s="31">
        <f>X2715+X2712</f>
        <v>0</v>
      </c>
      <c r="Y2711" s="31">
        <f>Y2715+Y2712</f>
        <v>0</v>
      </c>
      <c r="Z2711" s="31">
        <f>Z2715+Z2712</f>
        <v>0</v>
      </c>
      <c r="AA2711" s="31">
        <f>AA2715+AA2712</f>
        <v>0</v>
      </c>
      <c r="AB2711" s="31">
        <f>AB2715+AB2712</f>
        <v>0</v>
      </c>
      <c r="AC2711" s="31">
        <f t="shared" si="6139"/>
        <v>197729.70000000001</v>
      </c>
      <c r="AD2711" s="31">
        <f t="shared" si="6140"/>
        <v>202912.09999999998</v>
      </c>
      <c r="AE2711" s="31">
        <f t="shared" si="6141"/>
        <v>202912.09999999998</v>
      </c>
      <c r="AF2711" s="31">
        <f>AF2715+AF2712</f>
        <v>0</v>
      </c>
      <c r="AG2711" s="31">
        <f t="shared" si="6142"/>
        <v>197729.70000000001</v>
      </c>
      <c r="AH2711" s="31">
        <f t="shared" si="6143"/>
        <v>202912.09999999998</v>
      </c>
      <c r="AI2711" s="31">
        <f t="shared" si="6144"/>
        <v>202912.09999999998</v>
      </c>
      <c r="AJ2711" s="31">
        <f>AJ2715+AJ2712</f>
        <v>0</v>
      </c>
      <c r="AK2711" s="31">
        <f>AK2715+AK2712</f>
        <v>0</v>
      </c>
      <c r="AL2711" s="31">
        <f>AL2715+AL2712</f>
        <v>-2584.1000000000004</v>
      </c>
      <c r="AM2711" s="31">
        <f>AM2715+AM2712</f>
        <v>0</v>
      </c>
      <c r="AN2711" s="31">
        <f>AN2715+AN2712</f>
        <v>0</v>
      </c>
      <c r="AO2711" s="31">
        <f>AO2715+AO2712</f>
        <v>0</v>
      </c>
      <c r="AP2711" s="31">
        <f>AP2715+AP2712</f>
        <v>0</v>
      </c>
      <c r="AQ2711" s="31">
        <f>AQ2715+AQ2712</f>
        <v>0</v>
      </c>
      <c r="AR2711" s="31">
        <f>AR2715+AR2712</f>
        <v>0</v>
      </c>
      <c r="AS2711" s="31">
        <f t="shared" si="6106"/>
        <v>195145.60000000001</v>
      </c>
      <c r="AT2711" s="31">
        <f t="shared" si="6107"/>
        <v>202912.09999999998</v>
      </c>
      <c r="AU2711" s="31">
        <f t="shared" si="6108"/>
        <v>202912.09999999998</v>
      </c>
      <c r="AV2711" s="31">
        <f>AV2715+AV2712</f>
        <v>0</v>
      </c>
      <c r="AW2711" s="32"/>
      <c r="AX2711" s="32"/>
      <c r="AY2711" s="1"/>
      <c r="AZ2711" s="1"/>
      <c r="BA2711" s="1"/>
      <c r="BB2711" s="1"/>
      <c r="BC2711" s="1"/>
      <c r="BD2711" s="1"/>
      <c r="BE2711" s="1"/>
    </row>
    <row r="2712" ht="15">
      <c r="A2712" s="29" t="s">
        <v>1119</v>
      </c>
      <c r="B2712" s="29" t="s">
        <v>61</v>
      </c>
      <c r="C2712" s="29" t="s">
        <v>61</v>
      </c>
      <c r="D2712" s="29" t="s">
        <v>1152</v>
      </c>
      <c r="E2712" s="29"/>
      <c r="F2712" s="30" t="s">
        <v>50</v>
      </c>
      <c r="G2712" s="31">
        <f>G2713+G2714</f>
        <v>107280.39999999999</v>
      </c>
      <c r="H2712" s="31">
        <f>H2713+H2714</f>
        <v>110133.09999999999</v>
      </c>
      <c r="I2712" s="31">
        <f>I2713+I2714</f>
        <v>110133.09999999999</v>
      </c>
      <c r="J2712" s="31">
        <f>J2713+J2714</f>
        <v>0</v>
      </c>
      <c r="K2712" s="31">
        <f>K2713+K2714</f>
        <v>0</v>
      </c>
      <c r="L2712" s="31">
        <f>L2713+L2714</f>
        <v>0</v>
      </c>
      <c r="M2712" s="31">
        <f t="shared" si="6147"/>
        <v>107280.39999999999</v>
      </c>
      <c r="N2712" s="31">
        <f t="shared" si="6148"/>
        <v>110133.09999999999</v>
      </c>
      <c r="O2712" s="31">
        <f t="shared" si="6149"/>
        <v>110133.09999999999</v>
      </c>
      <c r="P2712" s="31">
        <f>P2713+P2714</f>
        <v>0</v>
      </c>
      <c r="Q2712" s="31">
        <f>Q2713+Q2714</f>
        <v>0</v>
      </c>
      <c r="R2712" s="31">
        <f>R2713+R2714</f>
        <v>0</v>
      </c>
      <c r="S2712" s="31">
        <f>S2713+S2714</f>
        <v>0</v>
      </c>
      <c r="T2712" s="31">
        <f>T2713+T2714</f>
        <v>0</v>
      </c>
      <c r="U2712" s="31">
        <f>U2713+U2714</f>
        <v>0</v>
      </c>
      <c r="V2712" s="31">
        <f>V2713+V2714</f>
        <v>0</v>
      </c>
      <c r="W2712" s="31">
        <f>W2713+W2714</f>
        <v>0</v>
      </c>
      <c r="X2712" s="31">
        <f>X2713+X2714</f>
        <v>0</v>
      </c>
      <c r="Y2712" s="31">
        <f>Y2713+Y2714</f>
        <v>0</v>
      </c>
      <c r="Z2712" s="31">
        <f>Z2713+Z2714</f>
        <v>0</v>
      </c>
      <c r="AA2712" s="31">
        <f>AA2713+AA2714</f>
        <v>0</v>
      </c>
      <c r="AB2712" s="31">
        <f>AB2713+AB2714</f>
        <v>0</v>
      </c>
      <c r="AC2712" s="31">
        <f t="shared" si="6139"/>
        <v>107280.39999999999</v>
      </c>
      <c r="AD2712" s="31">
        <f t="shared" si="6140"/>
        <v>110133.09999999999</v>
      </c>
      <c r="AE2712" s="31">
        <f t="shared" si="6141"/>
        <v>110133.09999999999</v>
      </c>
      <c r="AF2712" s="31">
        <f>AF2713+AF2714</f>
        <v>0</v>
      </c>
      <c r="AG2712" s="31">
        <f t="shared" si="6142"/>
        <v>107280.39999999999</v>
      </c>
      <c r="AH2712" s="31">
        <f t="shared" si="6143"/>
        <v>110133.09999999999</v>
      </c>
      <c r="AI2712" s="31">
        <f t="shared" si="6144"/>
        <v>110133.09999999999</v>
      </c>
      <c r="AJ2712" s="31">
        <f>AJ2713+AJ2714</f>
        <v>0</v>
      </c>
      <c r="AK2712" s="31">
        <f>AK2713+AK2714</f>
        <v>0</v>
      </c>
      <c r="AL2712" s="31">
        <f>AL2713+AL2714</f>
        <v>-1419.2</v>
      </c>
      <c r="AM2712" s="31">
        <f>AM2713+AM2714</f>
        <v>0</v>
      </c>
      <c r="AN2712" s="31">
        <f>AN2713+AN2714</f>
        <v>0</v>
      </c>
      <c r="AO2712" s="31">
        <f>AO2713+AO2714</f>
        <v>0</v>
      </c>
      <c r="AP2712" s="31">
        <f>AP2713+AP2714</f>
        <v>0</v>
      </c>
      <c r="AQ2712" s="31">
        <f>AQ2713+AQ2714</f>
        <v>0</v>
      </c>
      <c r="AR2712" s="31">
        <f>AR2713+AR2714</f>
        <v>0</v>
      </c>
      <c r="AS2712" s="31">
        <f t="shared" si="6106"/>
        <v>105861.2</v>
      </c>
      <c r="AT2712" s="31">
        <f t="shared" si="6107"/>
        <v>110133.09999999999</v>
      </c>
      <c r="AU2712" s="31">
        <f t="shared" si="6108"/>
        <v>110133.09999999999</v>
      </c>
      <c r="AV2712" s="31">
        <f>AV2713+AV2714</f>
        <v>0</v>
      </c>
      <c r="AW2712" s="32"/>
      <c r="AX2712" s="32"/>
      <c r="AY2712" s="1"/>
      <c r="AZ2712" s="1"/>
      <c r="BA2712" s="1"/>
      <c r="BB2712" s="1"/>
      <c r="BC2712" s="1"/>
      <c r="BD2712" s="1"/>
      <c r="BE2712" s="1"/>
    </row>
    <row r="2713" ht="75">
      <c r="A2713" s="29" t="s">
        <v>1119</v>
      </c>
      <c r="B2713" s="29" t="s">
        <v>61</v>
      </c>
      <c r="C2713" s="29" t="s">
        <v>61</v>
      </c>
      <c r="D2713" s="29" t="s">
        <v>1152</v>
      </c>
      <c r="E2713" s="29" t="s">
        <v>51</v>
      </c>
      <c r="F2713" s="30" t="s">
        <v>52</v>
      </c>
      <c r="G2713" s="31">
        <v>101214.2</v>
      </c>
      <c r="H2713" s="31">
        <v>104066.89999999999</v>
      </c>
      <c r="I2713" s="31">
        <v>104066.89999999999</v>
      </c>
      <c r="J2713" s="31"/>
      <c r="K2713" s="31"/>
      <c r="L2713" s="31"/>
      <c r="M2713" s="31">
        <f t="shared" si="6147"/>
        <v>101214.2</v>
      </c>
      <c r="N2713" s="31">
        <f t="shared" si="6148"/>
        <v>104066.89999999999</v>
      </c>
      <c r="O2713" s="31">
        <f t="shared" si="6149"/>
        <v>104066.89999999999</v>
      </c>
      <c r="P2713" s="31"/>
      <c r="Q2713" s="31"/>
      <c r="R2713" s="31"/>
      <c r="S2713" s="31"/>
      <c r="T2713" s="31"/>
      <c r="U2713" s="31"/>
      <c r="V2713" s="31"/>
      <c r="W2713" s="31"/>
      <c r="X2713" s="31"/>
      <c r="Y2713" s="31"/>
      <c r="Z2713" s="31"/>
      <c r="AA2713" s="31"/>
      <c r="AB2713" s="31"/>
      <c r="AC2713" s="31">
        <f t="shared" si="6139"/>
        <v>101214.2</v>
      </c>
      <c r="AD2713" s="31">
        <f t="shared" si="6140"/>
        <v>104066.89999999999</v>
      </c>
      <c r="AE2713" s="31">
        <f t="shared" si="6141"/>
        <v>104066.89999999999</v>
      </c>
      <c r="AF2713" s="31"/>
      <c r="AG2713" s="31">
        <f t="shared" si="6142"/>
        <v>101214.2</v>
      </c>
      <c r="AH2713" s="31">
        <f t="shared" si="6143"/>
        <v>104066.89999999999</v>
      </c>
      <c r="AI2713" s="31">
        <f t="shared" si="6144"/>
        <v>104066.89999999999</v>
      </c>
      <c r="AJ2713" s="31"/>
      <c r="AK2713" s="31"/>
      <c r="AL2713" s="31">
        <v>-1419.2</v>
      </c>
      <c r="AM2713" s="31"/>
      <c r="AN2713" s="31"/>
      <c r="AO2713" s="31"/>
      <c r="AP2713" s="31"/>
      <c r="AQ2713" s="31"/>
      <c r="AR2713" s="31"/>
      <c r="AS2713" s="31">
        <f t="shared" si="6106"/>
        <v>99795</v>
      </c>
      <c r="AT2713" s="31">
        <f t="shared" si="6107"/>
        <v>104066.89999999999</v>
      </c>
      <c r="AU2713" s="31">
        <f t="shared" si="6108"/>
        <v>104066.89999999999</v>
      </c>
      <c r="AV2713" s="31"/>
      <c r="AW2713" s="32"/>
      <c r="AX2713" s="32"/>
      <c r="AY2713" s="1"/>
      <c r="AZ2713" s="1"/>
      <c r="BA2713" s="1"/>
      <c r="BB2713" s="1"/>
      <c r="BC2713" s="1"/>
      <c r="BD2713" s="1"/>
      <c r="BE2713" s="1"/>
    </row>
    <row r="2714" ht="30">
      <c r="A2714" s="29" t="s">
        <v>1119</v>
      </c>
      <c r="B2714" s="29" t="s">
        <v>61</v>
      </c>
      <c r="C2714" s="29" t="s">
        <v>61</v>
      </c>
      <c r="D2714" s="29" t="s">
        <v>1152</v>
      </c>
      <c r="E2714" s="29" t="s">
        <v>39</v>
      </c>
      <c r="F2714" s="30" t="s">
        <v>40</v>
      </c>
      <c r="G2714" s="31">
        <v>6066.1999999999998</v>
      </c>
      <c r="H2714" s="31">
        <v>6066.1999999999998</v>
      </c>
      <c r="I2714" s="31">
        <v>6066.1999999999998</v>
      </c>
      <c r="J2714" s="31"/>
      <c r="K2714" s="31"/>
      <c r="L2714" s="31"/>
      <c r="M2714" s="31">
        <f t="shared" si="6147"/>
        <v>6066.1999999999998</v>
      </c>
      <c r="N2714" s="31">
        <f t="shared" si="6148"/>
        <v>6066.1999999999998</v>
      </c>
      <c r="O2714" s="31">
        <f t="shared" si="6149"/>
        <v>6066.1999999999998</v>
      </c>
      <c r="P2714" s="31"/>
      <c r="Q2714" s="31"/>
      <c r="R2714" s="31"/>
      <c r="S2714" s="31"/>
      <c r="T2714" s="31"/>
      <c r="U2714" s="31"/>
      <c r="V2714" s="31"/>
      <c r="W2714" s="31"/>
      <c r="X2714" s="31"/>
      <c r="Y2714" s="31"/>
      <c r="Z2714" s="31"/>
      <c r="AA2714" s="31"/>
      <c r="AB2714" s="31"/>
      <c r="AC2714" s="31">
        <f t="shared" si="6139"/>
        <v>6066.1999999999998</v>
      </c>
      <c r="AD2714" s="31">
        <f t="shared" si="6140"/>
        <v>6066.1999999999998</v>
      </c>
      <c r="AE2714" s="31">
        <f t="shared" si="6141"/>
        <v>6066.1999999999998</v>
      </c>
      <c r="AF2714" s="31"/>
      <c r="AG2714" s="31">
        <f t="shared" si="6142"/>
        <v>6066.1999999999998</v>
      </c>
      <c r="AH2714" s="31">
        <f t="shared" si="6143"/>
        <v>6066.1999999999998</v>
      </c>
      <c r="AI2714" s="31">
        <f t="shared" si="6144"/>
        <v>6066.1999999999998</v>
      </c>
      <c r="AJ2714" s="31"/>
      <c r="AK2714" s="31"/>
      <c r="AL2714" s="31"/>
      <c r="AM2714" s="31"/>
      <c r="AN2714" s="31"/>
      <c r="AO2714" s="31"/>
      <c r="AP2714" s="31"/>
      <c r="AQ2714" s="31"/>
      <c r="AR2714" s="31"/>
      <c r="AS2714" s="31">
        <f t="shared" si="6106"/>
        <v>6066.1999999999998</v>
      </c>
      <c r="AT2714" s="31">
        <f t="shared" si="6107"/>
        <v>6066.1999999999998</v>
      </c>
      <c r="AU2714" s="31">
        <f t="shared" si="6108"/>
        <v>6066.1999999999998</v>
      </c>
      <c r="AV2714" s="31"/>
      <c r="AW2714" s="32"/>
      <c r="AX2714" s="32"/>
      <c r="AY2714" s="1"/>
      <c r="AZ2714" s="1"/>
      <c r="BA2714" s="1"/>
      <c r="BB2714" s="1"/>
      <c r="BC2714" s="1"/>
      <c r="BD2714" s="1"/>
      <c r="BE2714" s="1"/>
    </row>
    <row r="2715" ht="45">
      <c r="A2715" s="29" t="s">
        <v>1119</v>
      </c>
      <c r="B2715" s="29" t="s">
        <v>61</v>
      </c>
      <c r="C2715" s="29" t="s">
        <v>61</v>
      </c>
      <c r="D2715" s="29" t="s">
        <v>1153</v>
      </c>
      <c r="E2715" s="36"/>
      <c r="F2715" s="30" t="s">
        <v>54</v>
      </c>
      <c r="G2715" s="31">
        <f>G2716+G2717+G2718</f>
        <v>90449.300000000003</v>
      </c>
      <c r="H2715" s="31">
        <f>H2716+H2717+H2718</f>
        <v>92779</v>
      </c>
      <c r="I2715" s="31">
        <f>I2716+I2717+I2718</f>
        <v>92779</v>
      </c>
      <c r="J2715" s="31">
        <f>J2716+J2717+J2718</f>
        <v>0</v>
      </c>
      <c r="K2715" s="31">
        <f>K2716+K2717+K2718</f>
        <v>0</v>
      </c>
      <c r="L2715" s="31">
        <f>L2716+L2717+L2718</f>
        <v>0</v>
      </c>
      <c r="M2715" s="31">
        <f t="shared" si="6147"/>
        <v>90449.300000000003</v>
      </c>
      <c r="N2715" s="31">
        <f t="shared" si="6148"/>
        <v>92779</v>
      </c>
      <c r="O2715" s="31">
        <f t="shared" si="6149"/>
        <v>92779</v>
      </c>
      <c r="P2715" s="31">
        <f>P2716+P2717+P2718</f>
        <v>0</v>
      </c>
      <c r="Q2715" s="31">
        <f>Q2716+Q2717+Q2718</f>
        <v>0</v>
      </c>
      <c r="R2715" s="31">
        <f>R2716+R2717+R2718</f>
        <v>0</v>
      </c>
      <c r="S2715" s="31">
        <f>S2716+S2717+S2718</f>
        <v>0</v>
      </c>
      <c r="T2715" s="31">
        <f>T2716+T2717+T2718</f>
        <v>0</v>
      </c>
      <c r="U2715" s="31">
        <f>U2716+U2717+U2718</f>
        <v>0</v>
      </c>
      <c r="V2715" s="31">
        <f>V2716+V2717+V2718</f>
        <v>0</v>
      </c>
      <c r="W2715" s="31">
        <f>W2716+W2717+W2718</f>
        <v>0</v>
      </c>
      <c r="X2715" s="31">
        <f>X2716+X2717+X2718</f>
        <v>0</v>
      </c>
      <c r="Y2715" s="31">
        <f>Y2716+Y2717+Y2718</f>
        <v>0</v>
      </c>
      <c r="Z2715" s="31">
        <f>Z2716+Z2717+Z2718</f>
        <v>0</v>
      </c>
      <c r="AA2715" s="31">
        <f>AA2716+AA2717+AA2718</f>
        <v>0</v>
      </c>
      <c r="AB2715" s="31">
        <f>AB2716+AB2717+AB2718</f>
        <v>0</v>
      </c>
      <c r="AC2715" s="31">
        <f t="shared" si="6139"/>
        <v>90449.300000000003</v>
      </c>
      <c r="AD2715" s="31">
        <f t="shared" si="6140"/>
        <v>92779</v>
      </c>
      <c r="AE2715" s="31">
        <f t="shared" si="6141"/>
        <v>92779</v>
      </c>
      <c r="AF2715" s="31">
        <f>AF2716+AF2717+AF2718</f>
        <v>0</v>
      </c>
      <c r="AG2715" s="31">
        <f t="shared" si="6142"/>
        <v>90449.300000000003</v>
      </c>
      <c r="AH2715" s="31">
        <f t="shared" si="6143"/>
        <v>92779</v>
      </c>
      <c r="AI2715" s="31">
        <f t="shared" si="6144"/>
        <v>92779</v>
      </c>
      <c r="AJ2715" s="31">
        <f>AJ2716+AJ2717+AJ2718</f>
        <v>0</v>
      </c>
      <c r="AK2715" s="31">
        <f>AK2716+AK2717+AK2718</f>
        <v>0</v>
      </c>
      <c r="AL2715" s="31">
        <f>AL2716+AL2717+AL2718</f>
        <v>-1164.9000000000001</v>
      </c>
      <c r="AM2715" s="31">
        <f>AM2716+AM2717+AM2718</f>
        <v>0</v>
      </c>
      <c r="AN2715" s="31">
        <f>AN2716+AN2717+AN2718</f>
        <v>0</v>
      </c>
      <c r="AO2715" s="31">
        <f>AO2716+AO2717+AO2718</f>
        <v>0</v>
      </c>
      <c r="AP2715" s="31">
        <f>AP2716+AP2717+AP2718</f>
        <v>0</v>
      </c>
      <c r="AQ2715" s="31">
        <f>AQ2716+AQ2717+AQ2718</f>
        <v>0</v>
      </c>
      <c r="AR2715" s="31">
        <f>AR2716+AR2717+AR2718</f>
        <v>0</v>
      </c>
      <c r="AS2715" s="31">
        <f t="shared" si="6106"/>
        <v>89284.400000000009</v>
      </c>
      <c r="AT2715" s="31">
        <f t="shared" si="6107"/>
        <v>92779</v>
      </c>
      <c r="AU2715" s="31">
        <f t="shared" si="6108"/>
        <v>92779</v>
      </c>
      <c r="AV2715" s="31">
        <f>AV2716+AV2717+AV2718</f>
        <v>0</v>
      </c>
      <c r="AW2715" s="32"/>
      <c r="AX2715" s="32"/>
      <c r="AY2715" s="1"/>
      <c r="AZ2715" s="1"/>
      <c r="BA2715" s="1"/>
      <c r="BB2715" s="1"/>
      <c r="BC2715" s="1"/>
      <c r="BD2715" s="1"/>
      <c r="BE2715" s="1"/>
    </row>
    <row r="2716" ht="75">
      <c r="A2716" s="29" t="s">
        <v>1119</v>
      </c>
      <c r="B2716" s="29" t="s">
        <v>61</v>
      </c>
      <c r="C2716" s="29" t="s">
        <v>61</v>
      </c>
      <c r="D2716" s="29" t="s">
        <v>1153</v>
      </c>
      <c r="E2716" s="29" t="s">
        <v>51</v>
      </c>
      <c r="F2716" s="30" t="s">
        <v>52</v>
      </c>
      <c r="G2716" s="31">
        <v>82666.399999999994</v>
      </c>
      <c r="H2716" s="31">
        <v>84996.100000000006</v>
      </c>
      <c r="I2716" s="31">
        <v>84996.100000000006</v>
      </c>
      <c r="J2716" s="31"/>
      <c r="K2716" s="31"/>
      <c r="L2716" s="31"/>
      <c r="M2716" s="31">
        <f t="shared" si="6147"/>
        <v>82666.399999999994</v>
      </c>
      <c r="N2716" s="31">
        <f t="shared" si="6148"/>
        <v>84996.100000000006</v>
      </c>
      <c r="O2716" s="31">
        <f t="shared" si="6149"/>
        <v>84996.100000000006</v>
      </c>
      <c r="P2716" s="31"/>
      <c r="Q2716" s="31"/>
      <c r="R2716" s="31"/>
      <c r="S2716" s="31"/>
      <c r="T2716" s="31"/>
      <c r="U2716" s="31"/>
      <c r="V2716" s="31"/>
      <c r="W2716" s="31"/>
      <c r="X2716" s="31"/>
      <c r="Y2716" s="31"/>
      <c r="Z2716" s="31"/>
      <c r="AA2716" s="31"/>
      <c r="AB2716" s="31"/>
      <c r="AC2716" s="31">
        <f t="shared" si="6139"/>
        <v>82666.399999999994</v>
      </c>
      <c r="AD2716" s="31">
        <f t="shared" si="6140"/>
        <v>84996.100000000006</v>
      </c>
      <c r="AE2716" s="31">
        <f t="shared" si="6141"/>
        <v>84996.100000000006</v>
      </c>
      <c r="AF2716" s="31"/>
      <c r="AG2716" s="31">
        <f t="shared" si="6142"/>
        <v>82666.399999999994</v>
      </c>
      <c r="AH2716" s="31">
        <f t="shared" si="6143"/>
        <v>84996.100000000006</v>
      </c>
      <c r="AI2716" s="31">
        <f t="shared" si="6144"/>
        <v>84996.100000000006</v>
      </c>
      <c r="AJ2716" s="31"/>
      <c r="AK2716" s="31"/>
      <c r="AL2716" s="31">
        <v>-1164.9000000000001</v>
      </c>
      <c r="AM2716" s="31"/>
      <c r="AN2716" s="31"/>
      <c r="AO2716" s="31"/>
      <c r="AP2716" s="31"/>
      <c r="AQ2716" s="31"/>
      <c r="AR2716" s="31"/>
      <c r="AS2716" s="31">
        <f t="shared" si="6106"/>
        <v>81501.5</v>
      </c>
      <c r="AT2716" s="31">
        <f t="shared" si="6107"/>
        <v>84996.100000000006</v>
      </c>
      <c r="AU2716" s="31">
        <f t="shared" si="6108"/>
        <v>84996.100000000006</v>
      </c>
      <c r="AV2716" s="31"/>
      <c r="AW2716" s="32"/>
      <c r="AX2716" s="32"/>
      <c r="AY2716" s="1"/>
      <c r="AZ2716" s="1"/>
      <c r="BA2716" s="1"/>
      <c r="BB2716" s="1"/>
      <c r="BC2716" s="1"/>
      <c r="BD2716" s="1"/>
      <c r="BE2716" s="1"/>
    </row>
    <row r="2717" ht="30">
      <c r="A2717" s="29" t="s">
        <v>1119</v>
      </c>
      <c r="B2717" s="29" t="s">
        <v>61</v>
      </c>
      <c r="C2717" s="29" t="s">
        <v>61</v>
      </c>
      <c r="D2717" s="29" t="s">
        <v>1153</v>
      </c>
      <c r="E2717" s="29" t="s">
        <v>39</v>
      </c>
      <c r="F2717" s="30" t="s">
        <v>40</v>
      </c>
      <c r="G2717" s="31">
        <v>7771.3000000000002</v>
      </c>
      <c r="H2717" s="31">
        <v>7771.6999999999998</v>
      </c>
      <c r="I2717" s="31">
        <v>7772</v>
      </c>
      <c r="J2717" s="31"/>
      <c r="K2717" s="31"/>
      <c r="L2717" s="31"/>
      <c r="M2717" s="31">
        <f t="shared" si="6147"/>
        <v>7771.3000000000002</v>
      </c>
      <c r="N2717" s="31">
        <f t="shared" si="6148"/>
        <v>7771.6999999999998</v>
      </c>
      <c r="O2717" s="31">
        <f t="shared" si="6149"/>
        <v>7772</v>
      </c>
      <c r="P2717" s="31"/>
      <c r="Q2717" s="31"/>
      <c r="R2717" s="31"/>
      <c r="S2717" s="31"/>
      <c r="T2717" s="31"/>
      <c r="U2717" s="31"/>
      <c r="V2717" s="31"/>
      <c r="W2717" s="31"/>
      <c r="X2717" s="31"/>
      <c r="Y2717" s="31"/>
      <c r="Z2717" s="31"/>
      <c r="AA2717" s="31"/>
      <c r="AB2717" s="31"/>
      <c r="AC2717" s="31">
        <f t="shared" si="6139"/>
        <v>7771.3000000000002</v>
      </c>
      <c r="AD2717" s="31">
        <f t="shared" si="6140"/>
        <v>7771.6999999999998</v>
      </c>
      <c r="AE2717" s="31">
        <f t="shared" si="6141"/>
        <v>7772</v>
      </c>
      <c r="AF2717" s="31"/>
      <c r="AG2717" s="31">
        <f t="shared" si="6142"/>
        <v>7771.3000000000002</v>
      </c>
      <c r="AH2717" s="31">
        <f t="shared" si="6143"/>
        <v>7771.6999999999998</v>
      </c>
      <c r="AI2717" s="31">
        <f t="shared" si="6144"/>
        <v>7772</v>
      </c>
      <c r="AJ2717" s="31"/>
      <c r="AK2717" s="31"/>
      <c r="AL2717" s="31"/>
      <c r="AM2717" s="31"/>
      <c r="AN2717" s="31"/>
      <c r="AO2717" s="31"/>
      <c r="AP2717" s="31"/>
      <c r="AQ2717" s="31"/>
      <c r="AR2717" s="31"/>
      <c r="AS2717" s="31">
        <f t="shared" si="6106"/>
        <v>7771.3000000000002</v>
      </c>
      <c r="AT2717" s="31">
        <f t="shared" si="6107"/>
        <v>7771.6999999999998</v>
      </c>
      <c r="AU2717" s="31">
        <f t="shared" si="6108"/>
        <v>7772</v>
      </c>
      <c r="AV2717" s="31"/>
      <c r="AW2717" s="32"/>
      <c r="AX2717" s="32"/>
      <c r="AY2717" s="1"/>
      <c r="AZ2717" s="1"/>
      <c r="BA2717" s="1"/>
      <c r="BB2717" s="1"/>
      <c r="BC2717" s="1"/>
      <c r="BD2717" s="1"/>
      <c r="BE2717" s="1"/>
    </row>
    <row r="2718" ht="15">
      <c r="A2718" s="29" t="s">
        <v>1119</v>
      </c>
      <c r="B2718" s="29" t="s">
        <v>61</v>
      </c>
      <c r="C2718" s="29" t="s">
        <v>61</v>
      </c>
      <c r="D2718" s="29" t="s">
        <v>1153</v>
      </c>
      <c r="E2718" s="29" t="s">
        <v>41</v>
      </c>
      <c r="F2718" s="30" t="s">
        <v>42</v>
      </c>
      <c r="G2718" s="31">
        <v>11.6</v>
      </c>
      <c r="H2718" s="31">
        <v>11.199999999999999</v>
      </c>
      <c r="I2718" s="31">
        <v>10.9</v>
      </c>
      <c r="J2718" s="31"/>
      <c r="K2718" s="31"/>
      <c r="L2718" s="31"/>
      <c r="M2718" s="31">
        <f t="shared" si="6147"/>
        <v>11.6</v>
      </c>
      <c r="N2718" s="31">
        <f t="shared" si="6148"/>
        <v>11.199999999999999</v>
      </c>
      <c r="O2718" s="31">
        <f t="shared" si="6149"/>
        <v>10.9</v>
      </c>
      <c r="P2718" s="31"/>
      <c r="Q2718" s="31"/>
      <c r="R2718" s="31"/>
      <c r="S2718" s="31"/>
      <c r="T2718" s="31"/>
      <c r="U2718" s="31"/>
      <c r="V2718" s="31"/>
      <c r="W2718" s="31"/>
      <c r="X2718" s="31"/>
      <c r="Y2718" s="31"/>
      <c r="Z2718" s="31"/>
      <c r="AA2718" s="31"/>
      <c r="AB2718" s="31"/>
      <c r="AC2718" s="31">
        <f t="shared" si="6139"/>
        <v>11.6</v>
      </c>
      <c r="AD2718" s="31">
        <f t="shared" si="6140"/>
        <v>11.199999999999999</v>
      </c>
      <c r="AE2718" s="31">
        <f t="shared" si="6141"/>
        <v>10.9</v>
      </c>
      <c r="AF2718" s="31"/>
      <c r="AG2718" s="31">
        <f t="shared" si="6142"/>
        <v>11.6</v>
      </c>
      <c r="AH2718" s="31">
        <f t="shared" si="6143"/>
        <v>11.199999999999999</v>
      </c>
      <c r="AI2718" s="31">
        <f t="shared" si="6144"/>
        <v>10.9</v>
      </c>
      <c r="AJ2718" s="31"/>
      <c r="AK2718" s="31"/>
      <c r="AL2718" s="31"/>
      <c r="AM2718" s="31"/>
      <c r="AN2718" s="31"/>
      <c r="AO2718" s="31"/>
      <c r="AP2718" s="31"/>
      <c r="AQ2718" s="31"/>
      <c r="AR2718" s="31"/>
      <c r="AS2718" s="31">
        <f t="shared" si="6106"/>
        <v>11.6</v>
      </c>
      <c r="AT2718" s="31">
        <f t="shared" si="6107"/>
        <v>11.199999999999999</v>
      </c>
      <c r="AU2718" s="31">
        <f t="shared" si="6108"/>
        <v>10.9</v>
      </c>
      <c r="AV2718" s="31"/>
      <c r="AW2718" s="32"/>
      <c r="AX2718" s="32"/>
      <c r="AY2718" s="1"/>
      <c r="AZ2718" s="1"/>
      <c r="BA2718" s="1"/>
      <c r="BB2718" s="1"/>
      <c r="BC2718" s="1"/>
      <c r="BD2718" s="1"/>
      <c r="BE2718" s="1"/>
    </row>
    <row r="2719" s="19" customFormat="1" ht="15">
      <c r="A2719" s="20" t="s">
        <v>1119</v>
      </c>
      <c r="B2719" s="20" t="s">
        <v>295</v>
      </c>
      <c r="C2719" s="20"/>
      <c r="D2719" s="20"/>
      <c r="E2719" s="20"/>
      <c r="F2719" s="21" t="s">
        <v>296</v>
      </c>
      <c r="G2719" s="22">
        <f>G2720+G2728</f>
        <v>664483.30000000005</v>
      </c>
      <c r="H2719" s="22">
        <f>H2720+H2728</f>
        <v>777906.40000000002</v>
      </c>
      <c r="I2719" s="22">
        <f>I2720+I2728</f>
        <v>700885.40000000002</v>
      </c>
      <c r="J2719" s="22">
        <f>J2720+J2728</f>
        <v>0</v>
      </c>
      <c r="K2719" s="22">
        <f>K2720+K2728</f>
        <v>0</v>
      </c>
      <c r="L2719" s="22">
        <f>L2720+L2728</f>
        <v>0</v>
      </c>
      <c r="M2719" s="22">
        <f t="shared" si="6147"/>
        <v>664483.30000000005</v>
      </c>
      <c r="N2719" s="22">
        <f t="shared" si="6148"/>
        <v>777906.40000000002</v>
      </c>
      <c r="O2719" s="22">
        <f t="shared" si="6149"/>
        <v>700885.40000000002</v>
      </c>
      <c r="P2719" s="22">
        <f>P2720+P2728</f>
        <v>0</v>
      </c>
      <c r="Q2719" s="22">
        <f>Q2720+Q2728</f>
        <v>0</v>
      </c>
      <c r="R2719" s="22">
        <f>R2720+R2728</f>
        <v>0</v>
      </c>
      <c r="S2719" s="22">
        <f>S2720+S2728</f>
        <v>0</v>
      </c>
      <c r="T2719" s="22">
        <f>T2720+T2728</f>
        <v>0</v>
      </c>
      <c r="U2719" s="22">
        <f>U2720+U2728</f>
        <v>0</v>
      </c>
      <c r="V2719" s="22">
        <f>V2720+V2728</f>
        <v>0</v>
      </c>
      <c r="W2719" s="22">
        <f>W2720+W2728</f>
        <v>0</v>
      </c>
      <c r="X2719" s="22">
        <f>X2720+X2728</f>
        <v>0</v>
      </c>
      <c r="Y2719" s="22">
        <f>Y2720+Y2728</f>
        <v>0</v>
      </c>
      <c r="Z2719" s="22">
        <f>Z2720+Z2728</f>
        <v>0</v>
      </c>
      <c r="AA2719" s="22">
        <f>AA2720+AA2728</f>
        <v>0</v>
      </c>
      <c r="AB2719" s="22">
        <f>AB2720+AB2728</f>
        <v>0</v>
      </c>
      <c r="AC2719" s="22">
        <f t="shared" si="6139"/>
        <v>664483.30000000005</v>
      </c>
      <c r="AD2719" s="22">
        <f t="shared" si="6140"/>
        <v>777906.40000000002</v>
      </c>
      <c r="AE2719" s="22">
        <f t="shared" si="6141"/>
        <v>700885.40000000002</v>
      </c>
      <c r="AF2719" s="22">
        <f>AF2720+AF2728</f>
        <v>0</v>
      </c>
      <c r="AG2719" s="22">
        <f t="shared" si="6142"/>
        <v>664483.30000000005</v>
      </c>
      <c r="AH2719" s="22">
        <f t="shared" si="6143"/>
        <v>777906.40000000002</v>
      </c>
      <c r="AI2719" s="22">
        <f t="shared" si="6144"/>
        <v>700885.40000000002</v>
      </c>
      <c r="AJ2719" s="22">
        <f>AJ2720+AJ2728</f>
        <v>0</v>
      </c>
      <c r="AK2719" s="22">
        <f>AK2720+AK2728</f>
        <v>0</v>
      </c>
      <c r="AL2719" s="22">
        <f>AL2720+AL2728</f>
        <v>0</v>
      </c>
      <c r="AM2719" s="22">
        <f>AM2720+AM2728</f>
        <v>0</v>
      </c>
      <c r="AN2719" s="22">
        <f>AN2720+AN2728</f>
        <v>0</v>
      </c>
      <c r="AO2719" s="22">
        <f>AO2720+AO2728</f>
        <v>0</v>
      </c>
      <c r="AP2719" s="22">
        <f>AP2720+AP2728</f>
        <v>0</v>
      </c>
      <c r="AQ2719" s="22">
        <f>AQ2720+AQ2728</f>
        <v>0</v>
      </c>
      <c r="AR2719" s="22">
        <f>AR2720+AR2728</f>
        <v>0</v>
      </c>
      <c r="AS2719" s="22">
        <f t="shared" si="6106"/>
        <v>664483.30000000005</v>
      </c>
      <c r="AT2719" s="22">
        <f t="shared" si="6107"/>
        <v>777906.40000000002</v>
      </c>
      <c r="AU2719" s="22">
        <f t="shared" si="6108"/>
        <v>700885.40000000002</v>
      </c>
      <c r="AV2719" s="22">
        <f>AV2720+AV2728</f>
        <v>0</v>
      </c>
      <c r="AW2719" s="23"/>
      <c r="AX2719" s="23"/>
      <c r="AY2719" s="19"/>
      <c r="AZ2719" s="19"/>
      <c r="BA2719" s="19"/>
      <c r="BB2719" s="19"/>
      <c r="BC2719" s="19"/>
      <c r="BD2719" s="19"/>
      <c r="BE2719" s="19"/>
    </row>
    <row r="2720" s="24" customFormat="1" ht="15">
      <c r="A2720" s="25" t="s">
        <v>1119</v>
      </c>
      <c r="B2720" s="25" t="s">
        <v>295</v>
      </c>
      <c r="C2720" s="25" t="s">
        <v>116</v>
      </c>
      <c r="D2720" s="25"/>
      <c r="E2720" s="25"/>
      <c r="F2720" s="26" t="s">
        <v>401</v>
      </c>
      <c r="G2720" s="27">
        <f t="shared" ref="G2720:G2722" si="6208">G2721</f>
        <v>621156.40000000002</v>
      </c>
      <c r="H2720" s="27">
        <f t="shared" ref="H2720:H2722" si="6209">H2721</f>
        <v>734506</v>
      </c>
      <c r="I2720" s="27">
        <f t="shared" ref="I2720:I2722" si="6210">I2721</f>
        <v>657428.30000000005</v>
      </c>
      <c r="J2720" s="27">
        <f t="shared" ref="J2720:J2722" si="6211">J2721</f>
        <v>0</v>
      </c>
      <c r="K2720" s="27">
        <f t="shared" ref="K2720:K2722" si="6212">K2721</f>
        <v>0</v>
      </c>
      <c r="L2720" s="27">
        <f t="shared" ref="L2720:L2722" si="6213">L2721</f>
        <v>0</v>
      </c>
      <c r="M2720" s="27">
        <f t="shared" si="6147"/>
        <v>621156.40000000002</v>
      </c>
      <c r="N2720" s="27">
        <f t="shared" si="6148"/>
        <v>734506</v>
      </c>
      <c r="O2720" s="27">
        <f t="shared" si="6149"/>
        <v>657428.30000000005</v>
      </c>
      <c r="P2720" s="27">
        <f t="shared" ref="P2720:P2722" si="6214">P2721</f>
        <v>0</v>
      </c>
      <c r="Q2720" s="27">
        <f t="shared" ref="Q2720:Q2722" si="6215">Q2721</f>
        <v>0</v>
      </c>
      <c r="R2720" s="27">
        <f t="shared" ref="R2720:R2722" si="6216">R2721</f>
        <v>0</v>
      </c>
      <c r="S2720" s="27">
        <f t="shared" ref="S2720:S2722" si="6217">S2721</f>
        <v>0</v>
      </c>
      <c r="T2720" s="27">
        <f t="shared" ref="T2720:T2722" si="6218">T2721</f>
        <v>0</v>
      </c>
      <c r="U2720" s="27">
        <f t="shared" ref="U2720:U2722" si="6219">U2721</f>
        <v>0</v>
      </c>
      <c r="V2720" s="27">
        <f t="shared" ref="V2720:V2722" si="6220">V2721</f>
        <v>0</v>
      </c>
      <c r="W2720" s="27">
        <f t="shared" ref="W2720:W2722" si="6221">W2721</f>
        <v>0</v>
      </c>
      <c r="X2720" s="27">
        <f t="shared" ref="X2720:X2722" si="6222">X2721</f>
        <v>0</v>
      </c>
      <c r="Y2720" s="27">
        <f t="shared" ref="Y2720:Y2722" si="6223">Y2721</f>
        <v>0</v>
      </c>
      <c r="Z2720" s="27">
        <f t="shared" ref="Z2720:Z2722" si="6224">Z2721</f>
        <v>0</v>
      </c>
      <c r="AA2720" s="27">
        <f t="shared" ref="AA2720:AA2722" si="6225">AA2721</f>
        <v>0</v>
      </c>
      <c r="AB2720" s="27">
        <f t="shared" ref="AB2720:AB2722" si="6226">AB2721</f>
        <v>0</v>
      </c>
      <c r="AC2720" s="27">
        <f t="shared" si="6139"/>
        <v>621156.40000000002</v>
      </c>
      <c r="AD2720" s="27">
        <f t="shared" si="6140"/>
        <v>734506</v>
      </c>
      <c r="AE2720" s="27">
        <f t="shared" si="6141"/>
        <v>657428.30000000005</v>
      </c>
      <c r="AF2720" s="27">
        <f t="shared" ref="AF2720:AF2722" si="6227">AF2721</f>
        <v>0</v>
      </c>
      <c r="AG2720" s="27">
        <f t="shared" si="6142"/>
        <v>621156.40000000002</v>
      </c>
      <c r="AH2720" s="27">
        <f t="shared" si="6143"/>
        <v>734506</v>
      </c>
      <c r="AI2720" s="27">
        <f t="shared" si="6144"/>
        <v>657428.30000000005</v>
      </c>
      <c r="AJ2720" s="27">
        <f t="shared" ref="AJ2720:AJ2722" si="6228">AJ2721</f>
        <v>0</v>
      </c>
      <c r="AK2720" s="27">
        <f t="shared" ref="AK2720:AK2722" si="6229">AK2721</f>
        <v>0</v>
      </c>
      <c r="AL2720" s="27">
        <f t="shared" ref="AL2720:AL2722" si="6230">AL2721</f>
        <v>0</v>
      </c>
      <c r="AM2720" s="27">
        <f t="shared" ref="AM2720:AM2722" si="6231">AM2721</f>
        <v>0</v>
      </c>
      <c r="AN2720" s="27">
        <f t="shared" ref="AN2720:AN2722" si="6232">AN2721</f>
        <v>0</v>
      </c>
      <c r="AO2720" s="27">
        <f t="shared" ref="AO2720:AO2722" si="6233">AO2721</f>
        <v>0</v>
      </c>
      <c r="AP2720" s="27">
        <f t="shared" ref="AP2720:AP2722" si="6234">AP2721</f>
        <v>0</v>
      </c>
      <c r="AQ2720" s="27">
        <f t="shared" ref="AQ2720:AQ2722" si="6235">AQ2721</f>
        <v>0</v>
      </c>
      <c r="AR2720" s="27">
        <f t="shared" ref="AR2720:AR2722" si="6236">AR2721</f>
        <v>0</v>
      </c>
      <c r="AS2720" s="27">
        <f t="shared" si="6106"/>
        <v>621156.40000000002</v>
      </c>
      <c r="AT2720" s="27">
        <f t="shared" si="6107"/>
        <v>734506</v>
      </c>
      <c r="AU2720" s="27">
        <f t="shared" si="6108"/>
        <v>657428.30000000005</v>
      </c>
      <c r="AV2720" s="27">
        <f t="shared" ref="AV2720:AV2722" si="6237">AV2721</f>
        <v>0</v>
      </c>
      <c r="AW2720" s="28"/>
      <c r="AX2720" s="28"/>
      <c r="AY2720" s="24"/>
      <c r="AZ2720" s="24"/>
      <c r="BA2720" s="24"/>
      <c r="BB2720" s="24"/>
      <c r="BC2720" s="24"/>
      <c r="BD2720" s="24"/>
      <c r="BE2720" s="24"/>
    </row>
    <row r="2721" ht="30">
      <c r="A2721" s="29" t="s">
        <v>1119</v>
      </c>
      <c r="B2721" s="29" t="s">
        <v>295</v>
      </c>
      <c r="C2721" s="29" t="s">
        <v>116</v>
      </c>
      <c r="D2721" s="29" t="s">
        <v>591</v>
      </c>
      <c r="E2721" s="36"/>
      <c r="F2721" s="30" t="s">
        <v>592</v>
      </c>
      <c r="G2721" s="31">
        <f t="shared" si="6208"/>
        <v>621156.40000000002</v>
      </c>
      <c r="H2721" s="31">
        <f t="shared" si="6209"/>
        <v>734506</v>
      </c>
      <c r="I2721" s="31">
        <f t="shared" si="6210"/>
        <v>657428.30000000005</v>
      </c>
      <c r="J2721" s="31">
        <f t="shared" si="6211"/>
        <v>0</v>
      </c>
      <c r="K2721" s="31">
        <f t="shared" si="6212"/>
        <v>0</v>
      </c>
      <c r="L2721" s="31">
        <f t="shared" si="6213"/>
        <v>0</v>
      </c>
      <c r="M2721" s="31">
        <f t="shared" si="6147"/>
        <v>621156.40000000002</v>
      </c>
      <c r="N2721" s="31">
        <f t="shared" si="6148"/>
        <v>734506</v>
      </c>
      <c r="O2721" s="31">
        <f t="shared" si="6149"/>
        <v>657428.30000000005</v>
      </c>
      <c r="P2721" s="31">
        <f t="shared" si="6214"/>
        <v>0</v>
      </c>
      <c r="Q2721" s="31">
        <f t="shared" si="6215"/>
        <v>0</v>
      </c>
      <c r="R2721" s="31">
        <f t="shared" si="6216"/>
        <v>0</v>
      </c>
      <c r="S2721" s="31">
        <f t="shared" si="6217"/>
        <v>0</v>
      </c>
      <c r="T2721" s="31">
        <f t="shared" si="6218"/>
        <v>0</v>
      </c>
      <c r="U2721" s="31">
        <f t="shared" si="6219"/>
        <v>0</v>
      </c>
      <c r="V2721" s="31">
        <f t="shared" si="6220"/>
        <v>0</v>
      </c>
      <c r="W2721" s="31">
        <f t="shared" si="6221"/>
        <v>0</v>
      </c>
      <c r="X2721" s="31">
        <f t="shared" si="6222"/>
        <v>0</v>
      </c>
      <c r="Y2721" s="31">
        <f t="shared" si="6223"/>
        <v>0</v>
      </c>
      <c r="Z2721" s="31">
        <f t="shared" si="6224"/>
        <v>0</v>
      </c>
      <c r="AA2721" s="31">
        <f t="shared" si="6225"/>
        <v>0</v>
      </c>
      <c r="AB2721" s="31">
        <f t="shared" si="6226"/>
        <v>0</v>
      </c>
      <c r="AC2721" s="31">
        <f t="shared" si="6139"/>
        <v>621156.40000000002</v>
      </c>
      <c r="AD2721" s="31">
        <f t="shared" si="6140"/>
        <v>734506</v>
      </c>
      <c r="AE2721" s="31">
        <f t="shared" si="6141"/>
        <v>657428.30000000005</v>
      </c>
      <c r="AF2721" s="31">
        <f t="shared" si="6227"/>
        <v>0</v>
      </c>
      <c r="AG2721" s="31">
        <f t="shared" si="6142"/>
        <v>621156.40000000002</v>
      </c>
      <c r="AH2721" s="31">
        <f t="shared" si="6143"/>
        <v>734506</v>
      </c>
      <c r="AI2721" s="31">
        <f t="shared" si="6144"/>
        <v>657428.30000000005</v>
      </c>
      <c r="AJ2721" s="31">
        <f t="shared" si="6228"/>
        <v>0</v>
      </c>
      <c r="AK2721" s="31">
        <f t="shared" si="6229"/>
        <v>0</v>
      </c>
      <c r="AL2721" s="31">
        <f t="shared" si="6230"/>
        <v>0</v>
      </c>
      <c r="AM2721" s="31">
        <f t="shared" si="6231"/>
        <v>0</v>
      </c>
      <c r="AN2721" s="31">
        <f t="shared" si="6232"/>
        <v>0</v>
      </c>
      <c r="AO2721" s="31">
        <f t="shared" si="6233"/>
        <v>0</v>
      </c>
      <c r="AP2721" s="31">
        <f t="shared" si="6234"/>
        <v>0</v>
      </c>
      <c r="AQ2721" s="31">
        <f t="shared" si="6235"/>
        <v>0</v>
      </c>
      <c r="AR2721" s="31">
        <f t="shared" si="6236"/>
        <v>0</v>
      </c>
      <c r="AS2721" s="31">
        <f t="shared" si="6106"/>
        <v>621156.40000000002</v>
      </c>
      <c r="AT2721" s="31">
        <f t="shared" si="6107"/>
        <v>734506</v>
      </c>
      <c r="AU2721" s="31">
        <f t="shared" si="6108"/>
        <v>657428.30000000005</v>
      </c>
      <c r="AV2721" s="31">
        <f t="shared" si="6237"/>
        <v>0</v>
      </c>
      <c r="AW2721" s="32"/>
      <c r="AX2721" s="32"/>
      <c r="AY2721" s="1"/>
      <c r="AZ2721" s="1"/>
      <c r="BA2721" s="1"/>
      <c r="BB2721" s="1"/>
      <c r="BC2721" s="1"/>
      <c r="BD2721" s="1"/>
      <c r="BE2721" s="1"/>
    </row>
    <row r="2722" ht="15">
      <c r="A2722" s="29" t="s">
        <v>1119</v>
      </c>
      <c r="B2722" s="29" t="s">
        <v>295</v>
      </c>
      <c r="C2722" s="29" t="s">
        <v>116</v>
      </c>
      <c r="D2722" s="29" t="s">
        <v>593</v>
      </c>
      <c r="E2722" s="36"/>
      <c r="F2722" s="30" t="s">
        <v>440</v>
      </c>
      <c r="G2722" s="31">
        <f t="shared" si="6208"/>
        <v>621156.40000000002</v>
      </c>
      <c r="H2722" s="31">
        <f t="shared" si="6209"/>
        <v>734506</v>
      </c>
      <c r="I2722" s="31">
        <f t="shared" si="6210"/>
        <v>657428.30000000005</v>
      </c>
      <c r="J2722" s="31">
        <f t="shared" si="6211"/>
        <v>0</v>
      </c>
      <c r="K2722" s="31">
        <f t="shared" si="6212"/>
        <v>0</v>
      </c>
      <c r="L2722" s="31">
        <f t="shared" si="6213"/>
        <v>0</v>
      </c>
      <c r="M2722" s="31">
        <f t="shared" si="6147"/>
        <v>621156.40000000002</v>
      </c>
      <c r="N2722" s="31">
        <f t="shared" si="6148"/>
        <v>734506</v>
      </c>
      <c r="O2722" s="31">
        <f t="shared" si="6149"/>
        <v>657428.30000000005</v>
      </c>
      <c r="P2722" s="31">
        <f t="shared" si="6214"/>
        <v>0</v>
      </c>
      <c r="Q2722" s="31">
        <f t="shared" si="6215"/>
        <v>0</v>
      </c>
      <c r="R2722" s="31">
        <f t="shared" si="6216"/>
        <v>0</v>
      </c>
      <c r="S2722" s="31">
        <f t="shared" si="6217"/>
        <v>0</v>
      </c>
      <c r="T2722" s="31">
        <f t="shared" si="6218"/>
        <v>0</v>
      </c>
      <c r="U2722" s="31">
        <f t="shared" si="6219"/>
        <v>0</v>
      </c>
      <c r="V2722" s="31">
        <f t="shared" si="6220"/>
        <v>0</v>
      </c>
      <c r="W2722" s="31">
        <f t="shared" si="6221"/>
        <v>0</v>
      </c>
      <c r="X2722" s="31">
        <f t="shared" si="6222"/>
        <v>0</v>
      </c>
      <c r="Y2722" s="31">
        <f t="shared" si="6223"/>
        <v>0</v>
      </c>
      <c r="Z2722" s="31">
        <f t="shared" si="6224"/>
        <v>0</v>
      </c>
      <c r="AA2722" s="31">
        <f t="shared" si="6225"/>
        <v>0</v>
      </c>
      <c r="AB2722" s="31">
        <f t="shared" si="6226"/>
        <v>0</v>
      </c>
      <c r="AC2722" s="31">
        <f t="shared" si="6139"/>
        <v>621156.40000000002</v>
      </c>
      <c r="AD2722" s="31">
        <f t="shared" si="6140"/>
        <v>734506</v>
      </c>
      <c r="AE2722" s="31">
        <f t="shared" si="6141"/>
        <v>657428.30000000005</v>
      </c>
      <c r="AF2722" s="31">
        <f t="shared" si="6227"/>
        <v>0</v>
      </c>
      <c r="AG2722" s="31">
        <f t="shared" si="6142"/>
        <v>621156.40000000002</v>
      </c>
      <c r="AH2722" s="31">
        <f t="shared" si="6143"/>
        <v>734506</v>
      </c>
      <c r="AI2722" s="31">
        <f t="shared" si="6144"/>
        <v>657428.30000000005</v>
      </c>
      <c r="AJ2722" s="31">
        <f t="shared" si="6228"/>
        <v>0</v>
      </c>
      <c r="AK2722" s="31">
        <f t="shared" si="6229"/>
        <v>0</v>
      </c>
      <c r="AL2722" s="31">
        <f t="shared" si="6230"/>
        <v>0</v>
      </c>
      <c r="AM2722" s="31">
        <f t="shared" si="6231"/>
        <v>0</v>
      </c>
      <c r="AN2722" s="31">
        <f t="shared" si="6232"/>
        <v>0</v>
      </c>
      <c r="AO2722" s="31">
        <f t="shared" si="6233"/>
        <v>0</v>
      </c>
      <c r="AP2722" s="31">
        <f t="shared" si="6234"/>
        <v>0</v>
      </c>
      <c r="AQ2722" s="31">
        <f t="shared" si="6235"/>
        <v>0</v>
      </c>
      <c r="AR2722" s="31">
        <f t="shared" si="6236"/>
        <v>0</v>
      </c>
      <c r="AS2722" s="31">
        <f t="shared" si="6106"/>
        <v>621156.40000000002</v>
      </c>
      <c r="AT2722" s="31">
        <f t="shared" si="6107"/>
        <v>734506</v>
      </c>
      <c r="AU2722" s="31">
        <f t="shared" si="6108"/>
        <v>657428.30000000005</v>
      </c>
      <c r="AV2722" s="31">
        <f t="shared" si="6237"/>
        <v>0</v>
      </c>
      <c r="AW2722" s="32"/>
      <c r="AX2722" s="32"/>
      <c r="AY2722" s="1"/>
      <c r="AZ2722" s="1"/>
      <c r="BA2722" s="1"/>
      <c r="BB2722" s="1"/>
      <c r="BC2722" s="1"/>
      <c r="BD2722" s="1"/>
      <c r="BE2722" s="1"/>
    </row>
    <row r="2723" ht="45">
      <c r="A2723" s="29" t="s">
        <v>1119</v>
      </c>
      <c r="B2723" s="29" t="s">
        <v>295</v>
      </c>
      <c r="C2723" s="29" t="s">
        <v>116</v>
      </c>
      <c r="D2723" s="29" t="s">
        <v>594</v>
      </c>
      <c r="E2723" s="36"/>
      <c r="F2723" s="30" t="s">
        <v>595</v>
      </c>
      <c r="G2723" s="31">
        <f>G2724+G2726</f>
        <v>621156.40000000002</v>
      </c>
      <c r="H2723" s="31">
        <f>H2724+H2726</f>
        <v>734506</v>
      </c>
      <c r="I2723" s="31">
        <f>I2724+I2726</f>
        <v>657428.30000000005</v>
      </c>
      <c r="J2723" s="31">
        <f>J2724+J2726</f>
        <v>0</v>
      </c>
      <c r="K2723" s="31">
        <f>K2724+K2726</f>
        <v>0</v>
      </c>
      <c r="L2723" s="31">
        <f>L2724+L2726</f>
        <v>0</v>
      </c>
      <c r="M2723" s="31">
        <f t="shared" si="6147"/>
        <v>621156.40000000002</v>
      </c>
      <c r="N2723" s="31">
        <f t="shared" si="6148"/>
        <v>734506</v>
      </c>
      <c r="O2723" s="31">
        <f t="shared" si="6149"/>
        <v>657428.30000000005</v>
      </c>
      <c r="P2723" s="31">
        <f>P2724+P2726</f>
        <v>0</v>
      </c>
      <c r="Q2723" s="31">
        <f>Q2724+Q2726</f>
        <v>0</v>
      </c>
      <c r="R2723" s="31">
        <f>R2724+R2726</f>
        <v>0</v>
      </c>
      <c r="S2723" s="31">
        <f>S2724+S2726</f>
        <v>0</v>
      </c>
      <c r="T2723" s="31">
        <f>T2724+T2726</f>
        <v>0</v>
      </c>
      <c r="U2723" s="31">
        <f>U2724+U2726</f>
        <v>0</v>
      </c>
      <c r="V2723" s="31">
        <f>V2724+V2726</f>
        <v>0</v>
      </c>
      <c r="W2723" s="31">
        <f>W2724+W2726</f>
        <v>0</v>
      </c>
      <c r="X2723" s="31">
        <f>X2724+X2726</f>
        <v>0</v>
      </c>
      <c r="Y2723" s="31">
        <f>Y2724+Y2726</f>
        <v>0</v>
      </c>
      <c r="Z2723" s="31">
        <f>Z2724+Z2726</f>
        <v>0</v>
      </c>
      <c r="AA2723" s="31">
        <f>AA2724+AA2726</f>
        <v>0</v>
      </c>
      <c r="AB2723" s="31">
        <f>AB2724+AB2726</f>
        <v>0</v>
      </c>
      <c r="AC2723" s="31">
        <f t="shared" si="6139"/>
        <v>621156.40000000002</v>
      </c>
      <c r="AD2723" s="31">
        <f t="shared" si="6140"/>
        <v>734506</v>
      </c>
      <c r="AE2723" s="31">
        <f t="shared" si="6141"/>
        <v>657428.30000000005</v>
      </c>
      <c r="AF2723" s="31">
        <f>AF2724+AF2726</f>
        <v>0</v>
      </c>
      <c r="AG2723" s="31">
        <f t="shared" si="6142"/>
        <v>621156.40000000002</v>
      </c>
      <c r="AH2723" s="31">
        <f t="shared" si="6143"/>
        <v>734506</v>
      </c>
      <c r="AI2723" s="31">
        <f t="shared" si="6144"/>
        <v>657428.30000000005</v>
      </c>
      <c r="AJ2723" s="31">
        <f>AJ2724+AJ2726</f>
        <v>0</v>
      </c>
      <c r="AK2723" s="31">
        <f>AK2724+AK2726</f>
        <v>0</v>
      </c>
      <c r="AL2723" s="31">
        <f>AL2724+AL2726</f>
        <v>0</v>
      </c>
      <c r="AM2723" s="31">
        <f>AM2724+AM2726</f>
        <v>0</v>
      </c>
      <c r="AN2723" s="31">
        <f>AN2724+AN2726</f>
        <v>0</v>
      </c>
      <c r="AO2723" s="31">
        <f>AO2724+AO2726</f>
        <v>0</v>
      </c>
      <c r="AP2723" s="31">
        <f>AP2724+AP2726</f>
        <v>0</v>
      </c>
      <c r="AQ2723" s="31">
        <f>AQ2724+AQ2726</f>
        <v>0</v>
      </c>
      <c r="AR2723" s="31">
        <f>AR2724+AR2726</f>
        <v>0</v>
      </c>
      <c r="AS2723" s="31">
        <f t="shared" si="6106"/>
        <v>621156.40000000002</v>
      </c>
      <c r="AT2723" s="31">
        <f t="shared" si="6107"/>
        <v>734506</v>
      </c>
      <c r="AU2723" s="31">
        <f t="shared" si="6108"/>
        <v>657428.30000000005</v>
      </c>
      <c r="AV2723" s="31">
        <f>AV2724+AV2726</f>
        <v>0</v>
      </c>
      <c r="AW2723" s="32"/>
      <c r="AX2723" s="32"/>
      <c r="AY2723" s="1"/>
      <c r="AZ2723" s="1"/>
      <c r="BA2723" s="1"/>
      <c r="BB2723" s="1"/>
      <c r="BC2723" s="1"/>
      <c r="BD2723" s="1"/>
      <c r="BE2723" s="1"/>
    </row>
    <row r="2724" ht="105">
      <c r="A2724" s="29" t="s">
        <v>1119</v>
      </c>
      <c r="B2724" s="29" t="s">
        <v>295</v>
      </c>
      <c r="C2724" s="29" t="s">
        <v>116</v>
      </c>
      <c r="D2724" s="29" t="s">
        <v>1154</v>
      </c>
      <c r="E2724" s="36"/>
      <c r="F2724" s="30" t="s">
        <v>1155</v>
      </c>
      <c r="G2724" s="31">
        <f>G2725</f>
        <v>300135</v>
      </c>
      <c r="H2724" s="31">
        <f>H2725</f>
        <v>411803.79999999999</v>
      </c>
      <c r="I2724" s="31">
        <f>I2725</f>
        <v>410933.20000000001</v>
      </c>
      <c r="J2724" s="31">
        <f>J2725</f>
        <v>0</v>
      </c>
      <c r="K2724" s="31">
        <f>K2725</f>
        <v>0</v>
      </c>
      <c r="L2724" s="31">
        <f>L2725</f>
        <v>0</v>
      </c>
      <c r="M2724" s="31">
        <f t="shared" si="6147"/>
        <v>300135</v>
      </c>
      <c r="N2724" s="31">
        <f t="shared" si="6148"/>
        <v>411803.79999999999</v>
      </c>
      <c r="O2724" s="31">
        <f t="shared" si="6149"/>
        <v>410933.20000000001</v>
      </c>
      <c r="P2724" s="31">
        <f>P2725</f>
        <v>0</v>
      </c>
      <c r="Q2724" s="31">
        <f>Q2725</f>
        <v>0</v>
      </c>
      <c r="R2724" s="31">
        <f>R2725</f>
        <v>0</v>
      </c>
      <c r="S2724" s="31">
        <f>S2725</f>
        <v>0</v>
      </c>
      <c r="T2724" s="31">
        <f>T2725</f>
        <v>0</v>
      </c>
      <c r="U2724" s="31">
        <f>U2725</f>
        <v>0</v>
      </c>
      <c r="V2724" s="31">
        <f>V2725</f>
        <v>0</v>
      </c>
      <c r="W2724" s="31">
        <f>W2725</f>
        <v>0</v>
      </c>
      <c r="X2724" s="31">
        <f>X2725</f>
        <v>0</v>
      </c>
      <c r="Y2724" s="31">
        <f>Y2725</f>
        <v>0</v>
      </c>
      <c r="Z2724" s="31">
        <f>Z2725</f>
        <v>0</v>
      </c>
      <c r="AA2724" s="31">
        <f>AA2725</f>
        <v>0</v>
      </c>
      <c r="AB2724" s="31">
        <f>AB2725</f>
        <v>0</v>
      </c>
      <c r="AC2724" s="31">
        <f t="shared" si="6139"/>
        <v>300135</v>
      </c>
      <c r="AD2724" s="31">
        <f t="shared" si="6140"/>
        <v>411803.79999999999</v>
      </c>
      <c r="AE2724" s="31">
        <f t="shared" si="6141"/>
        <v>410933.20000000001</v>
      </c>
      <c r="AF2724" s="31">
        <f>AF2725</f>
        <v>0</v>
      </c>
      <c r="AG2724" s="31">
        <f t="shared" si="6142"/>
        <v>300135</v>
      </c>
      <c r="AH2724" s="31">
        <f t="shared" si="6143"/>
        <v>411803.79999999999</v>
      </c>
      <c r="AI2724" s="31">
        <f t="shared" si="6144"/>
        <v>410933.20000000001</v>
      </c>
      <c r="AJ2724" s="31">
        <f>AJ2725</f>
        <v>0</v>
      </c>
      <c r="AK2724" s="31">
        <f>AK2725</f>
        <v>0</v>
      </c>
      <c r="AL2724" s="31">
        <f>AL2725</f>
        <v>0</v>
      </c>
      <c r="AM2724" s="31">
        <f>AM2725</f>
        <v>0</v>
      </c>
      <c r="AN2724" s="31">
        <f>AN2725</f>
        <v>0</v>
      </c>
      <c r="AO2724" s="31">
        <f>AO2725</f>
        <v>0</v>
      </c>
      <c r="AP2724" s="31">
        <f>AP2725</f>
        <v>0</v>
      </c>
      <c r="AQ2724" s="31">
        <f>AQ2725</f>
        <v>0</v>
      </c>
      <c r="AR2724" s="31">
        <f>AR2725</f>
        <v>0</v>
      </c>
      <c r="AS2724" s="31">
        <f t="shared" si="6106"/>
        <v>300135</v>
      </c>
      <c r="AT2724" s="31">
        <f t="shared" si="6107"/>
        <v>411803.79999999999</v>
      </c>
      <c r="AU2724" s="31">
        <f t="shared" si="6108"/>
        <v>410933.20000000001</v>
      </c>
      <c r="AV2724" s="31">
        <f>AV2725</f>
        <v>0</v>
      </c>
      <c r="AW2724" s="32"/>
      <c r="AX2724" s="32"/>
      <c r="AY2724" s="1"/>
      <c r="AZ2724" s="1"/>
      <c r="BA2724" s="1"/>
      <c r="BB2724" s="1"/>
      <c r="BC2724" s="1"/>
      <c r="BD2724" s="1"/>
      <c r="BE2724" s="1"/>
    </row>
    <row r="2725" ht="30">
      <c r="A2725" s="29" t="s">
        <v>1119</v>
      </c>
      <c r="B2725" s="29" t="s">
        <v>295</v>
      </c>
      <c r="C2725" s="29" t="s">
        <v>116</v>
      </c>
      <c r="D2725" s="29" t="s">
        <v>1154</v>
      </c>
      <c r="E2725" s="29" t="s">
        <v>335</v>
      </c>
      <c r="F2725" s="30" t="s">
        <v>336</v>
      </c>
      <c r="G2725" s="31">
        <v>300135</v>
      </c>
      <c r="H2725" s="31">
        <v>411803.79999999999</v>
      </c>
      <c r="I2725" s="31">
        <v>410933.20000000001</v>
      </c>
      <c r="J2725" s="31"/>
      <c r="K2725" s="31"/>
      <c r="L2725" s="31"/>
      <c r="M2725" s="31">
        <f t="shared" si="6147"/>
        <v>300135</v>
      </c>
      <c r="N2725" s="31">
        <f t="shared" si="6148"/>
        <v>411803.79999999999</v>
      </c>
      <c r="O2725" s="31">
        <f t="shared" si="6149"/>
        <v>410933.20000000001</v>
      </c>
      <c r="P2725" s="31"/>
      <c r="Q2725" s="31"/>
      <c r="R2725" s="31"/>
      <c r="S2725" s="31"/>
      <c r="T2725" s="31"/>
      <c r="U2725" s="31"/>
      <c r="V2725" s="31"/>
      <c r="W2725" s="31"/>
      <c r="X2725" s="31"/>
      <c r="Y2725" s="31"/>
      <c r="Z2725" s="31"/>
      <c r="AA2725" s="31"/>
      <c r="AB2725" s="31"/>
      <c r="AC2725" s="31">
        <f t="shared" si="6139"/>
        <v>300135</v>
      </c>
      <c r="AD2725" s="31">
        <f t="shared" si="6140"/>
        <v>411803.79999999999</v>
      </c>
      <c r="AE2725" s="31">
        <f t="shared" si="6141"/>
        <v>410933.20000000001</v>
      </c>
      <c r="AF2725" s="31"/>
      <c r="AG2725" s="31">
        <f t="shared" si="6142"/>
        <v>300135</v>
      </c>
      <c r="AH2725" s="31">
        <f t="shared" si="6143"/>
        <v>411803.79999999999</v>
      </c>
      <c r="AI2725" s="31">
        <f t="shared" si="6144"/>
        <v>410933.20000000001</v>
      </c>
      <c r="AJ2725" s="31"/>
      <c r="AK2725" s="31"/>
      <c r="AL2725" s="31"/>
      <c r="AM2725" s="31"/>
      <c r="AN2725" s="31"/>
      <c r="AO2725" s="31"/>
      <c r="AP2725" s="31"/>
      <c r="AQ2725" s="31"/>
      <c r="AR2725" s="31"/>
      <c r="AS2725" s="31">
        <f t="shared" si="6106"/>
        <v>300135</v>
      </c>
      <c r="AT2725" s="31">
        <f t="shared" si="6107"/>
        <v>411803.79999999999</v>
      </c>
      <c r="AU2725" s="31">
        <f t="shared" si="6108"/>
        <v>410933.20000000001</v>
      </c>
      <c r="AV2725" s="31"/>
      <c r="AW2725" s="32"/>
      <c r="AX2725" s="32"/>
      <c r="AY2725" s="1"/>
      <c r="AZ2725" s="1"/>
      <c r="BA2725" s="1"/>
      <c r="BB2725" s="1"/>
      <c r="BC2725" s="1"/>
      <c r="BD2725" s="1"/>
      <c r="BE2725" s="1"/>
    </row>
    <row r="2726" ht="60">
      <c r="A2726" s="29" t="s">
        <v>1119</v>
      </c>
      <c r="B2726" s="29" t="s">
        <v>295</v>
      </c>
      <c r="C2726" s="29" t="s">
        <v>116</v>
      </c>
      <c r="D2726" s="29" t="s">
        <v>1156</v>
      </c>
      <c r="E2726" s="36"/>
      <c r="F2726" s="30" t="s">
        <v>1157</v>
      </c>
      <c r="G2726" s="31">
        <f>G2727</f>
        <v>321021.40000000002</v>
      </c>
      <c r="H2726" s="31">
        <f>H2727</f>
        <v>322702.20000000001</v>
      </c>
      <c r="I2726" s="31">
        <f>I2727</f>
        <v>246495.10000000001</v>
      </c>
      <c r="J2726" s="31">
        <f>J2727</f>
        <v>0</v>
      </c>
      <c r="K2726" s="31">
        <f>K2727</f>
        <v>0</v>
      </c>
      <c r="L2726" s="31">
        <f>L2727</f>
        <v>0</v>
      </c>
      <c r="M2726" s="31">
        <f t="shared" si="6147"/>
        <v>321021.40000000002</v>
      </c>
      <c r="N2726" s="31">
        <f t="shared" si="6148"/>
        <v>322702.20000000001</v>
      </c>
      <c r="O2726" s="31">
        <f t="shared" si="6149"/>
        <v>246495.10000000001</v>
      </c>
      <c r="P2726" s="31">
        <f>P2727</f>
        <v>0</v>
      </c>
      <c r="Q2726" s="31">
        <f>Q2727</f>
        <v>0</v>
      </c>
      <c r="R2726" s="31">
        <f>R2727</f>
        <v>0</v>
      </c>
      <c r="S2726" s="31">
        <f>S2727</f>
        <v>0</v>
      </c>
      <c r="T2726" s="31">
        <f>T2727</f>
        <v>0</v>
      </c>
      <c r="U2726" s="31">
        <f>U2727</f>
        <v>0</v>
      </c>
      <c r="V2726" s="31">
        <f>V2727</f>
        <v>0</v>
      </c>
      <c r="W2726" s="31">
        <f>W2727</f>
        <v>0</v>
      </c>
      <c r="X2726" s="31">
        <f>X2727</f>
        <v>0</v>
      </c>
      <c r="Y2726" s="31">
        <f>Y2727</f>
        <v>0</v>
      </c>
      <c r="Z2726" s="31">
        <f>Z2727</f>
        <v>0</v>
      </c>
      <c r="AA2726" s="31">
        <f>AA2727</f>
        <v>0</v>
      </c>
      <c r="AB2726" s="31">
        <f>AB2727</f>
        <v>0</v>
      </c>
      <c r="AC2726" s="31">
        <f t="shared" si="6139"/>
        <v>321021.40000000002</v>
      </c>
      <c r="AD2726" s="31">
        <f t="shared" si="6140"/>
        <v>322702.20000000001</v>
      </c>
      <c r="AE2726" s="31">
        <f t="shared" si="6141"/>
        <v>246495.10000000001</v>
      </c>
      <c r="AF2726" s="31">
        <f>AF2727</f>
        <v>0</v>
      </c>
      <c r="AG2726" s="31">
        <f t="shared" si="6142"/>
        <v>321021.40000000002</v>
      </c>
      <c r="AH2726" s="31">
        <f t="shared" si="6143"/>
        <v>322702.20000000001</v>
      </c>
      <c r="AI2726" s="31">
        <f t="shared" si="6144"/>
        <v>246495.10000000001</v>
      </c>
      <c r="AJ2726" s="31">
        <f>AJ2727</f>
        <v>0</v>
      </c>
      <c r="AK2726" s="31">
        <f>AK2727</f>
        <v>0</v>
      </c>
      <c r="AL2726" s="31">
        <f>AL2727</f>
        <v>0</v>
      </c>
      <c r="AM2726" s="31">
        <f>AM2727</f>
        <v>0</v>
      </c>
      <c r="AN2726" s="31">
        <f>AN2727</f>
        <v>0</v>
      </c>
      <c r="AO2726" s="31">
        <f>AO2727</f>
        <v>0</v>
      </c>
      <c r="AP2726" s="31">
        <f>AP2727</f>
        <v>0</v>
      </c>
      <c r="AQ2726" s="31">
        <f>AQ2727</f>
        <v>0</v>
      </c>
      <c r="AR2726" s="31">
        <f>AR2727</f>
        <v>0</v>
      </c>
      <c r="AS2726" s="31">
        <f t="shared" si="6106"/>
        <v>321021.40000000002</v>
      </c>
      <c r="AT2726" s="31">
        <f t="shared" si="6107"/>
        <v>322702.20000000001</v>
      </c>
      <c r="AU2726" s="31">
        <f t="shared" si="6108"/>
        <v>246495.10000000001</v>
      </c>
      <c r="AV2726" s="31">
        <f>AV2727</f>
        <v>0</v>
      </c>
      <c r="AW2726" s="32"/>
      <c r="AX2726" s="32"/>
      <c r="AY2726" s="1"/>
      <c r="AZ2726" s="1"/>
      <c r="BA2726" s="1"/>
      <c r="BB2726" s="1"/>
      <c r="BC2726" s="1"/>
      <c r="BD2726" s="1"/>
      <c r="BE2726" s="1"/>
    </row>
    <row r="2727" ht="30">
      <c r="A2727" s="29" t="s">
        <v>1119</v>
      </c>
      <c r="B2727" s="29" t="s">
        <v>295</v>
      </c>
      <c r="C2727" s="29" t="s">
        <v>116</v>
      </c>
      <c r="D2727" s="29" t="s">
        <v>1156</v>
      </c>
      <c r="E2727" s="29" t="s">
        <v>335</v>
      </c>
      <c r="F2727" s="30" t="s">
        <v>336</v>
      </c>
      <c r="G2727" s="31">
        <v>321021.40000000002</v>
      </c>
      <c r="H2727" s="31">
        <v>322702.20000000001</v>
      </c>
      <c r="I2727" s="31">
        <v>246495.10000000001</v>
      </c>
      <c r="J2727" s="31"/>
      <c r="K2727" s="31"/>
      <c r="L2727" s="31"/>
      <c r="M2727" s="31">
        <f t="shared" si="6147"/>
        <v>321021.40000000002</v>
      </c>
      <c r="N2727" s="31">
        <f t="shared" si="6148"/>
        <v>322702.20000000001</v>
      </c>
      <c r="O2727" s="31">
        <f t="shared" si="6149"/>
        <v>246495.10000000001</v>
      </c>
      <c r="P2727" s="31"/>
      <c r="Q2727" s="31"/>
      <c r="R2727" s="31"/>
      <c r="S2727" s="31"/>
      <c r="T2727" s="31"/>
      <c r="U2727" s="31"/>
      <c r="V2727" s="31"/>
      <c r="W2727" s="31"/>
      <c r="X2727" s="31"/>
      <c r="Y2727" s="31"/>
      <c r="Z2727" s="31"/>
      <c r="AA2727" s="31"/>
      <c r="AB2727" s="31"/>
      <c r="AC2727" s="31">
        <f t="shared" si="6139"/>
        <v>321021.40000000002</v>
      </c>
      <c r="AD2727" s="31">
        <f t="shared" si="6140"/>
        <v>322702.20000000001</v>
      </c>
      <c r="AE2727" s="31">
        <f t="shared" si="6141"/>
        <v>246495.10000000001</v>
      </c>
      <c r="AF2727" s="31"/>
      <c r="AG2727" s="31">
        <f t="shared" si="6142"/>
        <v>321021.40000000002</v>
      </c>
      <c r="AH2727" s="31">
        <f t="shared" si="6143"/>
        <v>322702.20000000001</v>
      </c>
      <c r="AI2727" s="31">
        <f t="shared" si="6144"/>
        <v>246495.10000000001</v>
      </c>
      <c r="AJ2727" s="31"/>
      <c r="AK2727" s="31"/>
      <c r="AL2727" s="31"/>
      <c r="AM2727" s="31"/>
      <c r="AN2727" s="31"/>
      <c r="AO2727" s="31"/>
      <c r="AP2727" s="31"/>
      <c r="AQ2727" s="31"/>
      <c r="AR2727" s="31"/>
      <c r="AS2727" s="31">
        <f t="shared" si="6106"/>
        <v>321021.40000000002</v>
      </c>
      <c r="AT2727" s="31">
        <f t="shared" si="6107"/>
        <v>322702.20000000001</v>
      </c>
      <c r="AU2727" s="31">
        <f t="shared" si="6108"/>
        <v>246495.10000000001</v>
      </c>
      <c r="AV2727" s="31"/>
      <c r="AW2727" s="32"/>
      <c r="AX2727" s="32"/>
      <c r="AY2727" s="1"/>
      <c r="AZ2727" s="1"/>
      <c r="BA2727" s="1"/>
      <c r="BB2727" s="1"/>
      <c r="BC2727" s="1"/>
      <c r="BD2727" s="1"/>
      <c r="BE2727" s="1"/>
    </row>
    <row r="2728" s="24" customFormat="1" ht="15">
      <c r="A2728" s="25" t="s">
        <v>1119</v>
      </c>
      <c r="B2728" s="25" t="s">
        <v>295</v>
      </c>
      <c r="C2728" s="25" t="s">
        <v>80</v>
      </c>
      <c r="D2728" s="25"/>
      <c r="E2728" s="35"/>
      <c r="F2728" s="26" t="s">
        <v>402</v>
      </c>
      <c r="G2728" s="27">
        <f>G2734+G2729</f>
        <v>43326.900000000001</v>
      </c>
      <c r="H2728" s="27">
        <f>H2734+H2729</f>
        <v>43400.400000000001</v>
      </c>
      <c r="I2728" s="27">
        <f>I2734+I2729</f>
        <v>43457.099999999999</v>
      </c>
      <c r="J2728" s="27">
        <f>J2734+J2729</f>
        <v>0</v>
      </c>
      <c r="K2728" s="27">
        <f>K2734+K2729</f>
        <v>0</v>
      </c>
      <c r="L2728" s="27">
        <f>L2734+L2729</f>
        <v>0</v>
      </c>
      <c r="M2728" s="27">
        <f t="shared" si="6147"/>
        <v>43326.900000000001</v>
      </c>
      <c r="N2728" s="27">
        <f t="shared" si="6148"/>
        <v>43400.400000000001</v>
      </c>
      <c r="O2728" s="27">
        <f t="shared" si="6149"/>
        <v>43457.099999999999</v>
      </c>
      <c r="P2728" s="27">
        <f>P2734+P2729</f>
        <v>0</v>
      </c>
      <c r="Q2728" s="27">
        <f>Q2734+Q2729</f>
        <v>0</v>
      </c>
      <c r="R2728" s="27">
        <f>R2734+R2729</f>
        <v>0</v>
      </c>
      <c r="S2728" s="27">
        <f>S2734+S2729</f>
        <v>0</v>
      </c>
      <c r="T2728" s="27">
        <f>T2734+T2729</f>
        <v>0</v>
      </c>
      <c r="U2728" s="27">
        <f>U2734+U2729</f>
        <v>0</v>
      </c>
      <c r="V2728" s="27">
        <f>V2734+V2729</f>
        <v>0</v>
      </c>
      <c r="W2728" s="27">
        <f>W2734+W2729</f>
        <v>0</v>
      </c>
      <c r="X2728" s="27">
        <f>X2734+X2729</f>
        <v>0</v>
      </c>
      <c r="Y2728" s="27">
        <f>Y2734+Y2729</f>
        <v>0</v>
      </c>
      <c r="Z2728" s="27">
        <f>Z2734+Z2729</f>
        <v>0</v>
      </c>
      <c r="AA2728" s="27">
        <f>AA2734+AA2729</f>
        <v>0</v>
      </c>
      <c r="AB2728" s="27">
        <f>AB2734+AB2729</f>
        <v>0</v>
      </c>
      <c r="AC2728" s="27">
        <f t="shared" si="6139"/>
        <v>43326.900000000001</v>
      </c>
      <c r="AD2728" s="27">
        <f t="shared" si="6140"/>
        <v>43400.400000000001</v>
      </c>
      <c r="AE2728" s="27">
        <f t="shared" si="6141"/>
        <v>43457.099999999999</v>
      </c>
      <c r="AF2728" s="27">
        <f>AF2734+AF2729</f>
        <v>0</v>
      </c>
      <c r="AG2728" s="27">
        <f t="shared" si="6142"/>
        <v>43326.900000000001</v>
      </c>
      <c r="AH2728" s="27">
        <f t="shared" si="6143"/>
        <v>43400.400000000001</v>
      </c>
      <c r="AI2728" s="27">
        <f t="shared" si="6144"/>
        <v>43457.099999999999</v>
      </c>
      <c r="AJ2728" s="27">
        <f>AJ2734+AJ2729</f>
        <v>0</v>
      </c>
      <c r="AK2728" s="27">
        <f>AK2734+AK2729</f>
        <v>0</v>
      </c>
      <c r="AL2728" s="27">
        <f>AL2734+AL2729</f>
        <v>0</v>
      </c>
      <c r="AM2728" s="27">
        <f>AM2734+AM2729</f>
        <v>0</v>
      </c>
      <c r="AN2728" s="27">
        <f>AN2734+AN2729</f>
        <v>0</v>
      </c>
      <c r="AO2728" s="27">
        <f>AO2734+AO2729</f>
        <v>0</v>
      </c>
      <c r="AP2728" s="27">
        <f>AP2734+AP2729</f>
        <v>0</v>
      </c>
      <c r="AQ2728" s="27">
        <f>AQ2734+AQ2729</f>
        <v>0</v>
      </c>
      <c r="AR2728" s="27">
        <f>AR2734+AR2729</f>
        <v>0</v>
      </c>
      <c r="AS2728" s="27">
        <f t="shared" ref="AS2728:AS2758" si="6238">AG2728+AJ2728+AK2728+AL2728+AM2728</f>
        <v>43326.900000000001</v>
      </c>
      <c r="AT2728" s="27">
        <f t="shared" ref="AT2728:AT2758" si="6239">AH2728+AN2728+AO2728+AP2728</f>
        <v>43400.400000000001</v>
      </c>
      <c r="AU2728" s="27">
        <f t="shared" ref="AU2728:AU2758" si="6240">AI2728+AR2728+AQ2728</f>
        <v>43457.099999999999</v>
      </c>
      <c r="AV2728" s="27">
        <f>AV2734+AV2729</f>
        <v>0</v>
      </c>
      <c r="AW2728" s="28"/>
      <c r="AX2728" s="28"/>
      <c r="AY2728" s="24"/>
      <c r="AZ2728" s="24"/>
      <c r="BA2728" s="24"/>
      <c r="BB2728" s="24"/>
      <c r="BC2728" s="24"/>
      <c r="BD2728" s="24"/>
      <c r="BE2728" s="24"/>
    </row>
    <row r="2729" ht="30">
      <c r="A2729" s="29" t="s">
        <v>1119</v>
      </c>
      <c r="B2729" s="29" t="s">
        <v>295</v>
      </c>
      <c r="C2729" s="29" t="s">
        <v>80</v>
      </c>
      <c r="D2729" s="29" t="s">
        <v>465</v>
      </c>
      <c r="E2729" s="36"/>
      <c r="F2729" s="30" t="s">
        <v>466</v>
      </c>
      <c r="G2729" s="31">
        <f t="shared" ref="G2729:G2735" si="6241">G2730</f>
        <v>38810.599999999999</v>
      </c>
      <c r="H2729" s="31">
        <f t="shared" ref="H2729:H2735" si="6242">H2730</f>
        <v>38810.599999999999</v>
      </c>
      <c r="I2729" s="31">
        <f t="shared" ref="I2729:I2735" si="6243">I2730</f>
        <v>38810.599999999999</v>
      </c>
      <c r="J2729" s="31">
        <f t="shared" ref="J2729:J2735" si="6244">J2730</f>
        <v>0</v>
      </c>
      <c r="K2729" s="31">
        <f t="shared" ref="K2729:K2735" si="6245">K2730</f>
        <v>0</v>
      </c>
      <c r="L2729" s="31">
        <f t="shared" ref="L2729:L2735" si="6246">L2730</f>
        <v>0</v>
      </c>
      <c r="M2729" s="31">
        <f t="shared" si="6147"/>
        <v>38810.599999999999</v>
      </c>
      <c r="N2729" s="31">
        <f t="shared" si="6148"/>
        <v>38810.599999999999</v>
      </c>
      <c r="O2729" s="31">
        <f t="shared" si="6149"/>
        <v>38810.599999999999</v>
      </c>
      <c r="P2729" s="31">
        <f t="shared" ref="P2729:P2735" si="6247">P2730</f>
        <v>0</v>
      </c>
      <c r="Q2729" s="31">
        <f t="shared" ref="Q2729:Q2735" si="6248">Q2730</f>
        <v>0</v>
      </c>
      <c r="R2729" s="31">
        <f t="shared" ref="R2729:R2735" si="6249">R2730</f>
        <v>0</v>
      </c>
      <c r="S2729" s="31">
        <f t="shared" ref="S2729:S2735" si="6250">S2730</f>
        <v>0</v>
      </c>
      <c r="T2729" s="31">
        <f t="shared" ref="T2729:T2735" si="6251">T2730</f>
        <v>0</v>
      </c>
      <c r="U2729" s="31">
        <f t="shared" ref="U2729:U2735" si="6252">U2730</f>
        <v>0</v>
      </c>
      <c r="V2729" s="31">
        <f t="shared" ref="V2729:V2735" si="6253">V2730</f>
        <v>0</v>
      </c>
      <c r="W2729" s="31">
        <f t="shared" ref="W2729:W2735" si="6254">W2730</f>
        <v>0</v>
      </c>
      <c r="X2729" s="31">
        <f t="shared" ref="X2729:X2735" si="6255">X2730</f>
        <v>0</v>
      </c>
      <c r="Y2729" s="31">
        <f t="shared" ref="Y2729:Y2735" si="6256">Y2730</f>
        <v>0</v>
      </c>
      <c r="Z2729" s="31">
        <f t="shared" ref="Z2729:Z2735" si="6257">Z2730</f>
        <v>0</v>
      </c>
      <c r="AA2729" s="31">
        <f t="shared" ref="AA2729:AA2735" si="6258">AA2730</f>
        <v>0</v>
      </c>
      <c r="AB2729" s="31">
        <f t="shared" ref="AB2729:AB2735" si="6259">AB2730</f>
        <v>0</v>
      </c>
      <c r="AC2729" s="31">
        <f t="shared" si="6139"/>
        <v>38810.599999999999</v>
      </c>
      <c r="AD2729" s="31">
        <f t="shared" si="6140"/>
        <v>38810.599999999999</v>
      </c>
      <c r="AE2729" s="31">
        <f t="shared" si="6141"/>
        <v>38810.599999999999</v>
      </c>
      <c r="AF2729" s="31">
        <f t="shared" ref="AF2729:AF2735" si="6260">AF2730</f>
        <v>0</v>
      </c>
      <c r="AG2729" s="31">
        <f t="shared" si="6142"/>
        <v>38810.599999999999</v>
      </c>
      <c r="AH2729" s="31">
        <f t="shared" si="6143"/>
        <v>38810.599999999999</v>
      </c>
      <c r="AI2729" s="31">
        <f t="shared" si="6144"/>
        <v>38810.599999999999</v>
      </c>
      <c r="AJ2729" s="31">
        <f t="shared" ref="AJ2729:AJ2735" si="6261">AJ2730</f>
        <v>0</v>
      </c>
      <c r="AK2729" s="31">
        <f t="shared" ref="AK2729:AK2735" si="6262">AK2730</f>
        <v>0</v>
      </c>
      <c r="AL2729" s="31">
        <f t="shared" ref="AL2729:AL2735" si="6263">AL2730</f>
        <v>0</v>
      </c>
      <c r="AM2729" s="31">
        <f t="shared" ref="AM2729:AM2735" si="6264">AM2730</f>
        <v>0</v>
      </c>
      <c r="AN2729" s="31">
        <f t="shared" ref="AN2729:AN2735" si="6265">AN2730</f>
        <v>0</v>
      </c>
      <c r="AO2729" s="31">
        <f t="shared" ref="AO2729:AO2735" si="6266">AO2730</f>
        <v>0</v>
      </c>
      <c r="AP2729" s="31">
        <f t="shared" ref="AP2729:AP2735" si="6267">AP2730</f>
        <v>0</v>
      </c>
      <c r="AQ2729" s="31">
        <f t="shared" ref="AQ2729:AQ2735" si="6268">AQ2730</f>
        <v>0</v>
      </c>
      <c r="AR2729" s="31">
        <f t="shared" ref="AR2729:AR2735" si="6269">AR2730</f>
        <v>0</v>
      </c>
      <c r="AS2729" s="31">
        <f t="shared" si="6238"/>
        <v>38810.599999999999</v>
      </c>
      <c r="AT2729" s="31">
        <f t="shared" si="6239"/>
        <v>38810.599999999999</v>
      </c>
      <c r="AU2729" s="31">
        <f t="shared" si="6240"/>
        <v>38810.599999999999</v>
      </c>
      <c r="AV2729" s="31">
        <f t="shared" ref="AV2729:AV2735" si="6270">AV2730</f>
        <v>0</v>
      </c>
      <c r="AW2729" s="32"/>
      <c r="AX2729" s="32"/>
      <c r="AY2729" s="1"/>
      <c r="AZ2729" s="1"/>
      <c r="BA2729" s="1"/>
      <c r="BB2729" s="1"/>
      <c r="BC2729" s="1"/>
      <c r="BD2729" s="1"/>
      <c r="BE2729" s="1"/>
    </row>
    <row r="2730" ht="15" hidden="1">
      <c r="A2730" s="29" t="s">
        <v>1119</v>
      </c>
      <c r="B2730" s="29" t="s">
        <v>295</v>
      </c>
      <c r="C2730" s="29" t="s">
        <v>80</v>
      </c>
      <c r="D2730" s="29" t="s">
        <v>478</v>
      </c>
      <c r="E2730" s="36"/>
      <c r="F2730" s="30" t="s">
        <v>34</v>
      </c>
      <c r="G2730" s="31">
        <f t="shared" si="6241"/>
        <v>38810.599999999999</v>
      </c>
      <c r="H2730" s="31">
        <f t="shared" si="6242"/>
        <v>38810.599999999999</v>
      </c>
      <c r="I2730" s="31">
        <f t="shared" si="6243"/>
        <v>38810.599999999999</v>
      </c>
      <c r="J2730" s="31">
        <f t="shared" si="6244"/>
        <v>0</v>
      </c>
      <c r="K2730" s="31">
        <f t="shared" si="6245"/>
        <v>0</v>
      </c>
      <c r="L2730" s="31">
        <f t="shared" si="6246"/>
        <v>0</v>
      </c>
      <c r="M2730" s="31">
        <f t="shared" si="6147"/>
        <v>38810.599999999999</v>
      </c>
      <c r="N2730" s="31">
        <f t="shared" si="6148"/>
        <v>38810.599999999999</v>
      </c>
      <c r="O2730" s="31">
        <f t="shared" si="6149"/>
        <v>38810.599999999999</v>
      </c>
      <c r="P2730" s="31">
        <f t="shared" si="6247"/>
        <v>0</v>
      </c>
      <c r="Q2730" s="31">
        <f t="shared" si="6248"/>
        <v>0</v>
      </c>
      <c r="R2730" s="31">
        <f t="shared" si="6249"/>
        <v>0</v>
      </c>
      <c r="S2730" s="31">
        <f t="shared" si="6250"/>
        <v>0</v>
      </c>
      <c r="T2730" s="31">
        <f t="shared" si="6251"/>
        <v>0</v>
      </c>
      <c r="U2730" s="31">
        <f t="shared" si="6252"/>
        <v>0</v>
      </c>
      <c r="V2730" s="31">
        <f t="shared" si="6253"/>
        <v>0</v>
      </c>
      <c r="W2730" s="31">
        <f t="shared" si="6254"/>
        <v>0</v>
      </c>
      <c r="X2730" s="31">
        <f t="shared" si="6255"/>
        <v>0</v>
      </c>
      <c r="Y2730" s="31">
        <f t="shared" si="6256"/>
        <v>0</v>
      </c>
      <c r="Z2730" s="31">
        <f t="shared" si="6257"/>
        <v>0</v>
      </c>
      <c r="AA2730" s="31">
        <f t="shared" si="6258"/>
        <v>0</v>
      </c>
      <c r="AB2730" s="31">
        <f t="shared" si="6259"/>
        <v>0</v>
      </c>
      <c r="AC2730" s="31">
        <f t="shared" ref="AC2730:AC2758" si="6271">M2730+R2730+P2730+Q2730+T2730+S2730</f>
        <v>38810.599999999999</v>
      </c>
      <c r="AD2730" s="31">
        <f t="shared" ref="AD2730:AD2758" si="6272">N2730+V2730+X2730+U2730+W2730</f>
        <v>38810.599999999999</v>
      </c>
      <c r="AE2730" s="31">
        <f t="shared" ref="AE2730:AE2758" si="6273">O2730+Z2730+AB2730+Y2730+AA2730</f>
        <v>38810.599999999999</v>
      </c>
      <c r="AF2730" s="31">
        <f t="shared" si="6260"/>
        <v>0</v>
      </c>
      <c r="AG2730" s="31">
        <f t="shared" ref="AG2730:AG2758" si="6274">AC2730+AF2730</f>
        <v>38810.599999999999</v>
      </c>
      <c r="AH2730" s="31">
        <f t="shared" ref="AH2730:AH2758" si="6275">AD2730</f>
        <v>38810.599999999999</v>
      </c>
      <c r="AI2730" s="31">
        <f t="shared" ref="AI2730:AI2758" si="6276">AE2730</f>
        <v>38810.599999999999</v>
      </c>
      <c r="AJ2730" s="31">
        <f t="shared" si="6261"/>
        <v>0</v>
      </c>
      <c r="AK2730" s="31">
        <f t="shared" si="6262"/>
        <v>0</v>
      </c>
      <c r="AL2730" s="31">
        <f t="shared" si="6263"/>
        <v>0</v>
      </c>
      <c r="AM2730" s="31">
        <f t="shared" si="6264"/>
        <v>0</v>
      </c>
      <c r="AN2730" s="31">
        <f t="shared" si="6265"/>
        <v>0</v>
      </c>
      <c r="AO2730" s="31">
        <f t="shared" si="6266"/>
        <v>0</v>
      </c>
      <c r="AP2730" s="31">
        <f t="shared" si="6267"/>
        <v>0</v>
      </c>
      <c r="AQ2730" s="31">
        <f t="shared" si="6268"/>
        <v>0</v>
      </c>
      <c r="AR2730" s="31">
        <f t="shared" si="6269"/>
        <v>0</v>
      </c>
      <c r="AS2730" s="31">
        <f t="shared" si="6238"/>
        <v>38810.599999999999</v>
      </c>
      <c r="AT2730" s="31">
        <f t="shared" si="6239"/>
        <v>38810.599999999999</v>
      </c>
      <c r="AU2730" s="31">
        <f t="shared" si="6240"/>
        <v>38810.599999999999</v>
      </c>
      <c r="AV2730" s="31">
        <f t="shared" si="6270"/>
        <v>0</v>
      </c>
      <c r="AW2730" s="32">
        <v>0</v>
      </c>
      <c r="AX2730" s="32"/>
      <c r="AY2730" s="1" t="s">
        <v>152</v>
      </c>
      <c r="AZ2730" s="1"/>
      <c r="BA2730" s="1"/>
      <c r="BB2730" s="1"/>
      <c r="BC2730" s="1"/>
      <c r="BD2730" s="1"/>
      <c r="BE2730" s="1"/>
    </row>
    <row r="2731" ht="45">
      <c r="A2731" s="29" t="s">
        <v>1119</v>
      </c>
      <c r="B2731" s="29" t="s">
        <v>295</v>
      </c>
      <c r="C2731" s="29" t="s">
        <v>80</v>
      </c>
      <c r="D2731" s="29" t="s">
        <v>545</v>
      </c>
      <c r="E2731" s="36"/>
      <c r="F2731" s="30" t="s">
        <v>546</v>
      </c>
      <c r="G2731" s="31">
        <f t="shared" si="6241"/>
        <v>38810.599999999999</v>
      </c>
      <c r="H2731" s="31">
        <f t="shared" si="6242"/>
        <v>38810.599999999999</v>
      </c>
      <c r="I2731" s="31">
        <f t="shared" si="6243"/>
        <v>38810.599999999999</v>
      </c>
      <c r="J2731" s="31">
        <f t="shared" si="6244"/>
        <v>0</v>
      </c>
      <c r="K2731" s="31">
        <f t="shared" si="6245"/>
        <v>0</v>
      </c>
      <c r="L2731" s="31">
        <f t="shared" si="6246"/>
        <v>0</v>
      </c>
      <c r="M2731" s="31">
        <f t="shared" si="6147"/>
        <v>38810.599999999999</v>
      </c>
      <c r="N2731" s="31">
        <f t="shared" si="6148"/>
        <v>38810.599999999999</v>
      </c>
      <c r="O2731" s="31">
        <f t="shared" si="6149"/>
        <v>38810.599999999999</v>
      </c>
      <c r="P2731" s="31">
        <f t="shared" si="6247"/>
        <v>0</v>
      </c>
      <c r="Q2731" s="31">
        <f t="shared" si="6248"/>
        <v>0</v>
      </c>
      <c r="R2731" s="31">
        <f t="shared" si="6249"/>
        <v>0</v>
      </c>
      <c r="S2731" s="31">
        <f t="shared" si="6250"/>
        <v>0</v>
      </c>
      <c r="T2731" s="31">
        <f t="shared" si="6251"/>
        <v>0</v>
      </c>
      <c r="U2731" s="31">
        <f t="shared" si="6252"/>
        <v>0</v>
      </c>
      <c r="V2731" s="31">
        <f t="shared" si="6253"/>
        <v>0</v>
      </c>
      <c r="W2731" s="31">
        <f t="shared" si="6254"/>
        <v>0</v>
      </c>
      <c r="X2731" s="31">
        <f t="shared" si="6255"/>
        <v>0</v>
      </c>
      <c r="Y2731" s="31">
        <f t="shared" si="6256"/>
        <v>0</v>
      </c>
      <c r="Z2731" s="31">
        <f t="shared" si="6257"/>
        <v>0</v>
      </c>
      <c r="AA2731" s="31">
        <f t="shared" si="6258"/>
        <v>0</v>
      </c>
      <c r="AB2731" s="31">
        <f t="shared" si="6259"/>
        <v>0</v>
      </c>
      <c r="AC2731" s="31">
        <f t="shared" si="6271"/>
        <v>38810.599999999999</v>
      </c>
      <c r="AD2731" s="31">
        <f t="shared" si="6272"/>
        <v>38810.599999999999</v>
      </c>
      <c r="AE2731" s="31">
        <f t="shared" si="6273"/>
        <v>38810.599999999999</v>
      </c>
      <c r="AF2731" s="31">
        <f t="shared" si="6260"/>
        <v>0</v>
      </c>
      <c r="AG2731" s="31">
        <f t="shared" si="6274"/>
        <v>38810.599999999999</v>
      </c>
      <c r="AH2731" s="31">
        <f t="shared" si="6275"/>
        <v>38810.599999999999</v>
      </c>
      <c r="AI2731" s="31">
        <f t="shared" si="6276"/>
        <v>38810.599999999999</v>
      </c>
      <c r="AJ2731" s="31">
        <f t="shared" si="6261"/>
        <v>0</v>
      </c>
      <c r="AK2731" s="31">
        <f t="shared" si="6262"/>
        <v>0</v>
      </c>
      <c r="AL2731" s="31">
        <f t="shared" si="6263"/>
        <v>0</v>
      </c>
      <c r="AM2731" s="31">
        <f t="shared" si="6264"/>
        <v>0</v>
      </c>
      <c r="AN2731" s="31">
        <f t="shared" si="6265"/>
        <v>0</v>
      </c>
      <c r="AO2731" s="31">
        <f t="shared" si="6266"/>
        <v>0</v>
      </c>
      <c r="AP2731" s="31">
        <f t="shared" si="6267"/>
        <v>0</v>
      </c>
      <c r="AQ2731" s="31">
        <f t="shared" si="6268"/>
        <v>0</v>
      </c>
      <c r="AR2731" s="31">
        <f t="shared" si="6269"/>
        <v>0</v>
      </c>
      <c r="AS2731" s="31">
        <f t="shared" si="6238"/>
        <v>38810.599999999999</v>
      </c>
      <c r="AT2731" s="31">
        <f t="shared" si="6239"/>
        <v>38810.599999999999</v>
      </c>
      <c r="AU2731" s="31">
        <f t="shared" si="6240"/>
        <v>38810.599999999999</v>
      </c>
      <c r="AV2731" s="31">
        <f t="shared" si="6270"/>
        <v>0</v>
      </c>
      <c r="AW2731" s="32"/>
      <c r="AX2731" s="32"/>
      <c r="AY2731" s="1"/>
      <c r="AZ2731" s="1"/>
      <c r="BA2731" s="1"/>
      <c r="BB2731" s="1"/>
      <c r="BC2731" s="1"/>
      <c r="BD2731" s="1"/>
      <c r="BE2731" s="1"/>
    </row>
    <row r="2732" ht="45">
      <c r="A2732" s="29" t="s">
        <v>1119</v>
      </c>
      <c r="B2732" s="29" t="s">
        <v>295</v>
      </c>
      <c r="C2732" s="29" t="s">
        <v>80</v>
      </c>
      <c r="D2732" s="29" t="s">
        <v>1158</v>
      </c>
      <c r="E2732" s="36"/>
      <c r="F2732" s="30" t="s">
        <v>1159</v>
      </c>
      <c r="G2732" s="31">
        <f t="shared" si="6241"/>
        <v>38810.599999999999</v>
      </c>
      <c r="H2732" s="31">
        <f t="shared" si="6242"/>
        <v>38810.599999999999</v>
      </c>
      <c r="I2732" s="31">
        <f t="shared" si="6243"/>
        <v>38810.599999999999</v>
      </c>
      <c r="J2732" s="31">
        <f t="shared" si="6244"/>
        <v>0</v>
      </c>
      <c r="K2732" s="31">
        <f t="shared" si="6245"/>
        <v>0</v>
      </c>
      <c r="L2732" s="31">
        <f t="shared" si="6246"/>
        <v>0</v>
      </c>
      <c r="M2732" s="31">
        <f t="shared" si="6147"/>
        <v>38810.599999999999</v>
      </c>
      <c r="N2732" s="31">
        <f t="shared" si="6148"/>
        <v>38810.599999999999</v>
      </c>
      <c r="O2732" s="31">
        <f t="shared" si="6149"/>
        <v>38810.599999999999</v>
      </c>
      <c r="P2732" s="31">
        <f t="shared" si="6247"/>
        <v>0</v>
      </c>
      <c r="Q2732" s="31">
        <f t="shared" si="6248"/>
        <v>0</v>
      </c>
      <c r="R2732" s="31">
        <f t="shared" si="6249"/>
        <v>0</v>
      </c>
      <c r="S2732" s="31">
        <f t="shared" si="6250"/>
        <v>0</v>
      </c>
      <c r="T2732" s="31">
        <f t="shared" si="6251"/>
        <v>0</v>
      </c>
      <c r="U2732" s="31">
        <f t="shared" si="6252"/>
        <v>0</v>
      </c>
      <c r="V2732" s="31">
        <f t="shared" si="6253"/>
        <v>0</v>
      </c>
      <c r="W2732" s="31">
        <f t="shared" si="6254"/>
        <v>0</v>
      </c>
      <c r="X2732" s="31">
        <f t="shared" si="6255"/>
        <v>0</v>
      </c>
      <c r="Y2732" s="31">
        <f t="shared" si="6256"/>
        <v>0</v>
      </c>
      <c r="Z2732" s="31">
        <f t="shared" si="6257"/>
        <v>0</v>
      </c>
      <c r="AA2732" s="31">
        <f t="shared" si="6258"/>
        <v>0</v>
      </c>
      <c r="AB2732" s="31">
        <f t="shared" si="6259"/>
        <v>0</v>
      </c>
      <c r="AC2732" s="31">
        <f t="shared" si="6271"/>
        <v>38810.599999999999</v>
      </c>
      <c r="AD2732" s="31">
        <f t="shared" si="6272"/>
        <v>38810.599999999999</v>
      </c>
      <c r="AE2732" s="31">
        <f t="shared" si="6273"/>
        <v>38810.599999999999</v>
      </c>
      <c r="AF2732" s="31">
        <f t="shared" si="6260"/>
        <v>0</v>
      </c>
      <c r="AG2732" s="31">
        <f t="shared" si="6274"/>
        <v>38810.599999999999</v>
      </c>
      <c r="AH2732" s="31">
        <f t="shared" si="6275"/>
        <v>38810.599999999999</v>
      </c>
      <c r="AI2732" s="31">
        <f t="shared" si="6276"/>
        <v>38810.599999999999</v>
      </c>
      <c r="AJ2732" s="31">
        <f t="shared" si="6261"/>
        <v>0</v>
      </c>
      <c r="AK2732" s="31">
        <f t="shared" si="6262"/>
        <v>0</v>
      </c>
      <c r="AL2732" s="31">
        <f t="shared" si="6263"/>
        <v>0</v>
      </c>
      <c r="AM2732" s="31">
        <f t="shared" si="6264"/>
        <v>0</v>
      </c>
      <c r="AN2732" s="31">
        <f t="shared" si="6265"/>
        <v>0</v>
      </c>
      <c r="AO2732" s="31">
        <f t="shared" si="6266"/>
        <v>0</v>
      </c>
      <c r="AP2732" s="31">
        <f t="shared" si="6267"/>
        <v>0</v>
      </c>
      <c r="AQ2732" s="31">
        <f t="shared" si="6268"/>
        <v>0</v>
      </c>
      <c r="AR2732" s="31">
        <f t="shared" si="6269"/>
        <v>0</v>
      </c>
      <c r="AS2732" s="31">
        <f t="shared" si="6238"/>
        <v>38810.599999999999</v>
      </c>
      <c r="AT2732" s="31">
        <f t="shared" si="6239"/>
        <v>38810.599999999999</v>
      </c>
      <c r="AU2732" s="31">
        <f t="shared" si="6240"/>
        <v>38810.599999999999</v>
      </c>
      <c r="AV2732" s="31">
        <f t="shared" si="6270"/>
        <v>0</v>
      </c>
      <c r="AW2732" s="32"/>
      <c r="AX2732" s="32"/>
      <c r="AY2732" s="1"/>
      <c r="AZ2732" s="1"/>
      <c r="BA2732" s="1"/>
      <c r="BB2732" s="1"/>
      <c r="BC2732" s="1"/>
      <c r="BD2732" s="1"/>
      <c r="BE2732" s="1"/>
    </row>
    <row r="2733" ht="15">
      <c r="A2733" s="29" t="s">
        <v>1119</v>
      </c>
      <c r="B2733" s="29" t="s">
        <v>295</v>
      </c>
      <c r="C2733" s="29" t="s">
        <v>80</v>
      </c>
      <c r="D2733" s="29" t="s">
        <v>1158</v>
      </c>
      <c r="E2733" s="29" t="s">
        <v>41</v>
      </c>
      <c r="F2733" s="30" t="s">
        <v>42</v>
      </c>
      <c r="G2733" s="31">
        <v>38810.599999999999</v>
      </c>
      <c r="H2733" s="31">
        <v>38810.599999999999</v>
      </c>
      <c r="I2733" s="31">
        <v>38810.599999999999</v>
      </c>
      <c r="J2733" s="31"/>
      <c r="K2733" s="31"/>
      <c r="L2733" s="31"/>
      <c r="M2733" s="31">
        <f t="shared" si="6147"/>
        <v>38810.599999999999</v>
      </c>
      <c r="N2733" s="31">
        <f t="shared" si="6148"/>
        <v>38810.599999999999</v>
      </c>
      <c r="O2733" s="31">
        <f t="shared" si="6149"/>
        <v>38810.599999999999</v>
      </c>
      <c r="P2733" s="31"/>
      <c r="Q2733" s="31"/>
      <c r="R2733" s="31"/>
      <c r="S2733" s="31"/>
      <c r="T2733" s="31"/>
      <c r="U2733" s="31"/>
      <c r="V2733" s="31"/>
      <c r="W2733" s="31"/>
      <c r="X2733" s="31"/>
      <c r="Y2733" s="31"/>
      <c r="Z2733" s="31"/>
      <c r="AA2733" s="31"/>
      <c r="AB2733" s="31"/>
      <c r="AC2733" s="31">
        <f t="shared" si="6271"/>
        <v>38810.599999999999</v>
      </c>
      <c r="AD2733" s="31">
        <f t="shared" si="6272"/>
        <v>38810.599999999999</v>
      </c>
      <c r="AE2733" s="31">
        <f t="shared" si="6273"/>
        <v>38810.599999999999</v>
      </c>
      <c r="AF2733" s="31"/>
      <c r="AG2733" s="31">
        <f t="shared" si="6274"/>
        <v>38810.599999999999</v>
      </c>
      <c r="AH2733" s="31">
        <f t="shared" si="6275"/>
        <v>38810.599999999999</v>
      </c>
      <c r="AI2733" s="31">
        <f t="shared" si="6276"/>
        <v>38810.599999999999</v>
      </c>
      <c r="AJ2733" s="31"/>
      <c r="AK2733" s="31"/>
      <c r="AL2733" s="31"/>
      <c r="AM2733" s="31"/>
      <c r="AN2733" s="31"/>
      <c r="AO2733" s="31"/>
      <c r="AP2733" s="31"/>
      <c r="AQ2733" s="31"/>
      <c r="AR2733" s="31"/>
      <c r="AS2733" s="31">
        <f t="shared" si="6238"/>
        <v>38810.599999999999</v>
      </c>
      <c r="AT2733" s="31">
        <f t="shared" si="6239"/>
        <v>38810.599999999999</v>
      </c>
      <c r="AU2733" s="31">
        <f t="shared" si="6240"/>
        <v>38810.599999999999</v>
      </c>
      <c r="AV2733" s="31"/>
      <c r="AW2733" s="32"/>
      <c r="AX2733" s="32"/>
      <c r="AY2733" s="1"/>
      <c r="AZ2733" s="1"/>
      <c r="BA2733" s="1"/>
      <c r="BB2733" s="1"/>
      <c r="BC2733" s="1"/>
      <c r="BD2733" s="1"/>
      <c r="BE2733" s="1"/>
    </row>
    <row r="2734" ht="30">
      <c r="A2734" s="29" t="s">
        <v>1119</v>
      </c>
      <c r="B2734" s="29" t="s">
        <v>295</v>
      </c>
      <c r="C2734" s="29" t="s">
        <v>80</v>
      </c>
      <c r="D2734" s="29" t="s">
        <v>591</v>
      </c>
      <c r="E2734" s="36"/>
      <c r="F2734" s="30" t="s">
        <v>592</v>
      </c>
      <c r="G2734" s="31">
        <f t="shared" si="6241"/>
        <v>4516.3000000000002</v>
      </c>
      <c r="H2734" s="31">
        <f t="shared" si="6242"/>
        <v>4589.8000000000011</v>
      </c>
      <c r="I2734" s="31">
        <f t="shared" si="6243"/>
        <v>4646.5000000000009</v>
      </c>
      <c r="J2734" s="31">
        <f t="shared" si="6244"/>
        <v>0</v>
      </c>
      <c r="K2734" s="31">
        <f t="shared" si="6245"/>
        <v>0</v>
      </c>
      <c r="L2734" s="31">
        <f t="shared" si="6246"/>
        <v>0</v>
      </c>
      <c r="M2734" s="31">
        <f t="shared" si="6147"/>
        <v>4516.3000000000002</v>
      </c>
      <c r="N2734" s="31">
        <f t="shared" si="6148"/>
        <v>4589.8000000000011</v>
      </c>
      <c r="O2734" s="31">
        <f t="shared" si="6149"/>
        <v>4646.5000000000009</v>
      </c>
      <c r="P2734" s="31">
        <f t="shared" si="6247"/>
        <v>0</v>
      </c>
      <c r="Q2734" s="31">
        <f t="shared" si="6248"/>
        <v>0</v>
      </c>
      <c r="R2734" s="31">
        <f t="shared" si="6249"/>
        <v>0</v>
      </c>
      <c r="S2734" s="31">
        <f t="shared" si="6250"/>
        <v>0</v>
      </c>
      <c r="T2734" s="31">
        <f t="shared" si="6251"/>
        <v>0</v>
      </c>
      <c r="U2734" s="31">
        <f t="shared" si="6252"/>
        <v>0</v>
      </c>
      <c r="V2734" s="31">
        <f t="shared" si="6253"/>
        <v>0</v>
      </c>
      <c r="W2734" s="31">
        <f t="shared" si="6254"/>
        <v>0</v>
      </c>
      <c r="X2734" s="31">
        <f t="shared" si="6255"/>
        <v>0</v>
      </c>
      <c r="Y2734" s="31">
        <f t="shared" si="6256"/>
        <v>0</v>
      </c>
      <c r="Z2734" s="31">
        <f t="shared" si="6257"/>
        <v>0</v>
      </c>
      <c r="AA2734" s="31">
        <f t="shared" si="6258"/>
        <v>0</v>
      </c>
      <c r="AB2734" s="31">
        <f t="shared" si="6259"/>
        <v>0</v>
      </c>
      <c r="AC2734" s="31">
        <f t="shared" si="6271"/>
        <v>4516.3000000000002</v>
      </c>
      <c r="AD2734" s="31">
        <f t="shared" si="6272"/>
        <v>4589.8000000000011</v>
      </c>
      <c r="AE2734" s="31">
        <f t="shared" si="6273"/>
        <v>4646.5000000000009</v>
      </c>
      <c r="AF2734" s="31">
        <f t="shared" si="6260"/>
        <v>0</v>
      </c>
      <c r="AG2734" s="31">
        <f t="shared" si="6274"/>
        <v>4516.3000000000002</v>
      </c>
      <c r="AH2734" s="31">
        <f t="shared" si="6275"/>
        <v>4589.8000000000011</v>
      </c>
      <c r="AI2734" s="31">
        <f t="shared" si="6276"/>
        <v>4646.5000000000009</v>
      </c>
      <c r="AJ2734" s="31">
        <f t="shared" si="6261"/>
        <v>0</v>
      </c>
      <c r="AK2734" s="31">
        <f t="shared" si="6262"/>
        <v>0</v>
      </c>
      <c r="AL2734" s="31">
        <f t="shared" si="6263"/>
        <v>0</v>
      </c>
      <c r="AM2734" s="31">
        <f t="shared" si="6264"/>
        <v>0</v>
      </c>
      <c r="AN2734" s="31">
        <f t="shared" si="6265"/>
        <v>0</v>
      </c>
      <c r="AO2734" s="31">
        <f t="shared" si="6266"/>
        <v>0</v>
      </c>
      <c r="AP2734" s="31">
        <f t="shared" si="6267"/>
        <v>0</v>
      </c>
      <c r="AQ2734" s="31">
        <f t="shared" si="6268"/>
        <v>0</v>
      </c>
      <c r="AR2734" s="31">
        <f t="shared" si="6269"/>
        <v>0</v>
      </c>
      <c r="AS2734" s="31">
        <f t="shared" si="6238"/>
        <v>4516.3000000000002</v>
      </c>
      <c r="AT2734" s="31">
        <f t="shared" si="6239"/>
        <v>4589.8000000000011</v>
      </c>
      <c r="AU2734" s="31">
        <f t="shared" si="6240"/>
        <v>4646.5000000000009</v>
      </c>
      <c r="AV2734" s="31">
        <f t="shared" si="6270"/>
        <v>0</v>
      </c>
      <c r="AW2734" s="32"/>
      <c r="AX2734" s="32"/>
      <c r="AY2734" s="1"/>
      <c r="AZ2734" s="1"/>
      <c r="BA2734" s="1"/>
      <c r="BB2734" s="1"/>
      <c r="BC2734" s="1"/>
      <c r="BD2734" s="1"/>
      <c r="BE2734" s="1"/>
    </row>
    <row r="2735" ht="15">
      <c r="A2735" s="29" t="s">
        <v>1119</v>
      </c>
      <c r="B2735" s="29" t="s">
        <v>295</v>
      </c>
      <c r="C2735" s="29" t="s">
        <v>80</v>
      </c>
      <c r="D2735" s="29" t="s">
        <v>593</v>
      </c>
      <c r="E2735" s="36"/>
      <c r="F2735" s="30" t="s">
        <v>440</v>
      </c>
      <c r="G2735" s="31">
        <f t="shared" si="6241"/>
        <v>4516.3000000000002</v>
      </c>
      <c r="H2735" s="31">
        <f t="shared" si="6242"/>
        <v>4589.8000000000011</v>
      </c>
      <c r="I2735" s="31">
        <f t="shared" si="6243"/>
        <v>4646.5000000000009</v>
      </c>
      <c r="J2735" s="31">
        <f t="shared" si="6244"/>
        <v>0</v>
      </c>
      <c r="K2735" s="31">
        <f t="shared" si="6245"/>
        <v>0</v>
      </c>
      <c r="L2735" s="31">
        <f t="shared" si="6246"/>
        <v>0</v>
      </c>
      <c r="M2735" s="31">
        <f t="shared" si="6147"/>
        <v>4516.3000000000002</v>
      </c>
      <c r="N2735" s="31">
        <f t="shared" si="6148"/>
        <v>4589.8000000000011</v>
      </c>
      <c r="O2735" s="31">
        <f t="shared" si="6149"/>
        <v>4646.5000000000009</v>
      </c>
      <c r="P2735" s="31">
        <f t="shared" si="6247"/>
        <v>0</v>
      </c>
      <c r="Q2735" s="31">
        <f t="shared" si="6248"/>
        <v>0</v>
      </c>
      <c r="R2735" s="31">
        <f t="shared" si="6249"/>
        <v>0</v>
      </c>
      <c r="S2735" s="31">
        <f t="shared" si="6250"/>
        <v>0</v>
      </c>
      <c r="T2735" s="31">
        <f t="shared" si="6251"/>
        <v>0</v>
      </c>
      <c r="U2735" s="31">
        <f t="shared" si="6252"/>
        <v>0</v>
      </c>
      <c r="V2735" s="31">
        <f t="shared" si="6253"/>
        <v>0</v>
      </c>
      <c r="W2735" s="31">
        <f t="shared" si="6254"/>
        <v>0</v>
      </c>
      <c r="X2735" s="31">
        <f t="shared" si="6255"/>
        <v>0</v>
      </c>
      <c r="Y2735" s="31">
        <f t="shared" si="6256"/>
        <v>0</v>
      </c>
      <c r="Z2735" s="31">
        <f t="shared" si="6257"/>
        <v>0</v>
      </c>
      <c r="AA2735" s="31">
        <f t="shared" si="6258"/>
        <v>0</v>
      </c>
      <c r="AB2735" s="31">
        <f t="shared" si="6259"/>
        <v>0</v>
      </c>
      <c r="AC2735" s="31">
        <f t="shared" si="6271"/>
        <v>4516.3000000000002</v>
      </c>
      <c r="AD2735" s="31">
        <f t="shared" si="6272"/>
        <v>4589.8000000000011</v>
      </c>
      <c r="AE2735" s="31">
        <f t="shared" si="6273"/>
        <v>4646.5000000000009</v>
      </c>
      <c r="AF2735" s="31">
        <f t="shared" si="6260"/>
        <v>0</v>
      </c>
      <c r="AG2735" s="31">
        <f t="shared" si="6274"/>
        <v>4516.3000000000002</v>
      </c>
      <c r="AH2735" s="31">
        <f t="shared" si="6275"/>
        <v>4589.8000000000011</v>
      </c>
      <c r="AI2735" s="31">
        <f t="shared" si="6276"/>
        <v>4646.5000000000009</v>
      </c>
      <c r="AJ2735" s="31">
        <f t="shared" si="6261"/>
        <v>0</v>
      </c>
      <c r="AK2735" s="31">
        <f t="shared" si="6262"/>
        <v>0</v>
      </c>
      <c r="AL2735" s="31">
        <f t="shared" si="6263"/>
        <v>0</v>
      </c>
      <c r="AM2735" s="31">
        <f t="shared" si="6264"/>
        <v>0</v>
      </c>
      <c r="AN2735" s="31">
        <f t="shared" si="6265"/>
        <v>0</v>
      </c>
      <c r="AO2735" s="31">
        <f t="shared" si="6266"/>
        <v>0</v>
      </c>
      <c r="AP2735" s="31">
        <f t="shared" si="6267"/>
        <v>0</v>
      </c>
      <c r="AQ2735" s="31">
        <f t="shared" si="6268"/>
        <v>0</v>
      </c>
      <c r="AR2735" s="31">
        <f t="shared" si="6269"/>
        <v>0</v>
      </c>
      <c r="AS2735" s="31">
        <f t="shared" si="6238"/>
        <v>4516.3000000000002</v>
      </c>
      <c r="AT2735" s="31">
        <f t="shared" si="6239"/>
        <v>4589.8000000000011</v>
      </c>
      <c r="AU2735" s="31">
        <f t="shared" si="6240"/>
        <v>4646.5000000000009</v>
      </c>
      <c r="AV2735" s="31">
        <f t="shared" si="6270"/>
        <v>0</v>
      </c>
      <c r="AW2735" s="32"/>
      <c r="AX2735" s="32"/>
      <c r="AY2735" s="1"/>
      <c r="AZ2735" s="1"/>
      <c r="BA2735" s="1"/>
      <c r="BB2735" s="1"/>
      <c r="BC2735" s="1"/>
      <c r="BD2735" s="1"/>
      <c r="BE2735" s="1"/>
    </row>
    <row r="2736" ht="45">
      <c r="A2736" s="29" t="s">
        <v>1119</v>
      </c>
      <c r="B2736" s="29" t="s">
        <v>295</v>
      </c>
      <c r="C2736" s="29" t="s">
        <v>80</v>
      </c>
      <c r="D2736" s="29" t="s">
        <v>594</v>
      </c>
      <c r="E2736" s="36"/>
      <c r="F2736" s="30" t="s">
        <v>595</v>
      </c>
      <c r="G2736" s="31">
        <f>G2737+G2739</f>
        <v>4516.3000000000002</v>
      </c>
      <c r="H2736" s="31">
        <f>H2737+H2739</f>
        <v>4589.8000000000011</v>
      </c>
      <c r="I2736" s="31">
        <f>I2737+I2739</f>
        <v>4646.5000000000009</v>
      </c>
      <c r="J2736" s="31">
        <f>J2737+J2739</f>
        <v>0</v>
      </c>
      <c r="K2736" s="31">
        <f>K2737+K2739</f>
        <v>0</v>
      </c>
      <c r="L2736" s="31">
        <f>L2737+L2739</f>
        <v>0</v>
      </c>
      <c r="M2736" s="31">
        <f t="shared" si="6147"/>
        <v>4516.3000000000002</v>
      </c>
      <c r="N2736" s="31">
        <f t="shared" si="6148"/>
        <v>4589.8000000000011</v>
      </c>
      <c r="O2736" s="31">
        <f t="shared" si="6149"/>
        <v>4646.5000000000009</v>
      </c>
      <c r="P2736" s="31">
        <f>P2737+P2739</f>
        <v>0</v>
      </c>
      <c r="Q2736" s="31">
        <f>Q2737+Q2739</f>
        <v>0</v>
      </c>
      <c r="R2736" s="31">
        <f>R2737+R2739</f>
        <v>0</v>
      </c>
      <c r="S2736" s="31">
        <f>S2737+S2739</f>
        <v>0</v>
      </c>
      <c r="T2736" s="31">
        <f>T2737+T2739</f>
        <v>0</v>
      </c>
      <c r="U2736" s="31">
        <f>U2737+U2739</f>
        <v>0</v>
      </c>
      <c r="V2736" s="31">
        <f>V2737+V2739</f>
        <v>0</v>
      </c>
      <c r="W2736" s="31">
        <f>W2737+W2739</f>
        <v>0</v>
      </c>
      <c r="X2736" s="31">
        <f>X2737+X2739</f>
        <v>0</v>
      </c>
      <c r="Y2736" s="31">
        <f>Y2737+Y2739</f>
        <v>0</v>
      </c>
      <c r="Z2736" s="31">
        <f>Z2737+Z2739</f>
        <v>0</v>
      </c>
      <c r="AA2736" s="31">
        <f>AA2737+AA2739</f>
        <v>0</v>
      </c>
      <c r="AB2736" s="31">
        <f>AB2737+AB2739</f>
        <v>0</v>
      </c>
      <c r="AC2736" s="31">
        <f t="shared" si="6271"/>
        <v>4516.3000000000002</v>
      </c>
      <c r="AD2736" s="31">
        <f t="shared" si="6272"/>
        <v>4589.8000000000011</v>
      </c>
      <c r="AE2736" s="31">
        <f t="shared" si="6273"/>
        <v>4646.5000000000009</v>
      </c>
      <c r="AF2736" s="31">
        <f>AF2737+AF2739</f>
        <v>0</v>
      </c>
      <c r="AG2736" s="31">
        <f t="shared" si="6274"/>
        <v>4516.3000000000002</v>
      </c>
      <c r="AH2736" s="31">
        <f t="shared" si="6275"/>
        <v>4589.8000000000011</v>
      </c>
      <c r="AI2736" s="31">
        <f t="shared" si="6276"/>
        <v>4646.5000000000009</v>
      </c>
      <c r="AJ2736" s="31">
        <f>AJ2737+AJ2739</f>
        <v>0</v>
      </c>
      <c r="AK2736" s="31">
        <f>AK2737+AK2739</f>
        <v>0</v>
      </c>
      <c r="AL2736" s="31">
        <f>AL2737+AL2739</f>
        <v>0</v>
      </c>
      <c r="AM2736" s="31">
        <f>AM2737+AM2739</f>
        <v>0</v>
      </c>
      <c r="AN2736" s="31">
        <f>AN2737+AN2739</f>
        <v>0</v>
      </c>
      <c r="AO2736" s="31">
        <f>AO2737+AO2739</f>
        <v>0</v>
      </c>
      <c r="AP2736" s="31">
        <f>AP2737+AP2739</f>
        <v>0</v>
      </c>
      <c r="AQ2736" s="31">
        <f>AQ2737+AQ2739</f>
        <v>0</v>
      </c>
      <c r="AR2736" s="31">
        <f>AR2737+AR2739</f>
        <v>0</v>
      </c>
      <c r="AS2736" s="31">
        <f t="shared" si="6238"/>
        <v>4516.3000000000002</v>
      </c>
      <c r="AT2736" s="31">
        <f t="shared" si="6239"/>
        <v>4589.8000000000011</v>
      </c>
      <c r="AU2736" s="31">
        <f t="shared" si="6240"/>
        <v>4646.5000000000009</v>
      </c>
      <c r="AV2736" s="31">
        <f>AV2737+AV2739</f>
        <v>0</v>
      </c>
      <c r="AW2736" s="32"/>
      <c r="AX2736" s="32"/>
      <c r="AY2736" s="1"/>
      <c r="AZ2736" s="1"/>
      <c r="BA2736" s="1"/>
      <c r="BB2736" s="1"/>
      <c r="BC2736" s="1"/>
      <c r="BD2736" s="1"/>
      <c r="BE2736" s="1"/>
    </row>
    <row r="2737" ht="45">
      <c r="A2737" s="29" t="s">
        <v>1119</v>
      </c>
      <c r="B2737" s="29" t="s">
        <v>295</v>
      </c>
      <c r="C2737" s="29" t="s">
        <v>80</v>
      </c>
      <c r="D2737" s="29" t="s">
        <v>596</v>
      </c>
      <c r="E2737" s="36"/>
      <c r="F2737" s="30" t="s">
        <v>597</v>
      </c>
      <c r="G2737" s="31">
        <f>G2738</f>
        <v>351.5</v>
      </c>
      <c r="H2737" s="31">
        <f>H2738</f>
        <v>310.60000000000002</v>
      </c>
      <c r="I2737" s="31">
        <f>I2738</f>
        <v>367.29999999999995</v>
      </c>
      <c r="J2737" s="31">
        <f>J2738</f>
        <v>0</v>
      </c>
      <c r="K2737" s="31">
        <f>K2738</f>
        <v>0</v>
      </c>
      <c r="L2737" s="31">
        <f>L2738</f>
        <v>0</v>
      </c>
      <c r="M2737" s="31">
        <f t="shared" si="6147"/>
        <v>351.5</v>
      </c>
      <c r="N2737" s="31">
        <f t="shared" si="6148"/>
        <v>310.60000000000002</v>
      </c>
      <c r="O2737" s="31">
        <f t="shared" si="6149"/>
        <v>367.29999999999995</v>
      </c>
      <c r="P2737" s="31">
        <f>P2738</f>
        <v>0</v>
      </c>
      <c r="Q2737" s="31">
        <f>Q2738</f>
        <v>0</v>
      </c>
      <c r="R2737" s="31">
        <f>R2738</f>
        <v>0</v>
      </c>
      <c r="S2737" s="31">
        <f>S2738</f>
        <v>0</v>
      </c>
      <c r="T2737" s="31">
        <f>T2738</f>
        <v>0</v>
      </c>
      <c r="U2737" s="31">
        <f>U2738</f>
        <v>0</v>
      </c>
      <c r="V2737" s="31">
        <f>V2738</f>
        <v>0</v>
      </c>
      <c r="W2737" s="31">
        <f>W2738</f>
        <v>0</v>
      </c>
      <c r="X2737" s="31">
        <f>X2738</f>
        <v>0</v>
      </c>
      <c r="Y2737" s="31">
        <f>Y2738</f>
        <v>0</v>
      </c>
      <c r="Z2737" s="31">
        <f>Z2738</f>
        <v>0</v>
      </c>
      <c r="AA2737" s="31">
        <f>AA2738</f>
        <v>0</v>
      </c>
      <c r="AB2737" s="31">
        <f>AB2738</f>
        <v>0</v>
      </c>
      <c r="AC2737" s="31">
        <f t="shared" si="6271"/>
        <v>351.5</v>
      </c>
      <c r="AD2737" s="31">
        <f t="shared" si="6272"/>
        <v>310.60000000000002</v>
      </c>
      <c r="AE2737" s="31">
        <f t="shared" si="6273"/>
        <v>367.29999999999995</v>
      </c>
      <c r="AF2737" s="31">
        <f>AF2738</f>
        <v>0</v>
      </c>
      <c r="AG2737" s="31">
        <f t="shared" si="6274"/>
        <v>351.5</v>
      </c>
      <c r="AH2737" s="31">
        <f t="shared" si="6275"/>
        <v>310.60000000000002</v>
      </c>
      <c r="AI2737" s="31">
        <f t="shared" si="6276"/>
        <v>367.29999999999995</v>
      </c>
      <c r="AJ2737" s="31">
        <f>AJ2738</f>
        <v>0</v>
      </c>
      <c r="AK2737" s="31">
        <f>AK2738</f>
        <v>0</v>
      </c>
      <c r="AL2737" s="31">
        <f>AL2738</f>
        <v>0</v>
      </c>
      <c r="AM2737" s="31">
        <f>AM2738</f>
        <v>0</v>
      </c>
      <c r="AN2737" s="31">
        <f>AN2738</f>
        <v>0</v>
      </c>
      <c r="AO2737" s="31">
        <f>AO2738</f>
        <v>0</v>
      </c>
      <c r="AP2737" s="31">
        <f>AP2738</f>
        <v>0</v>
      </c>
      <c r="AQ2737" s="31">
        <f>AQ2738</f>
        <v>0</v>
      </c>
      <c r="AR2737" s="31">
        <f>AR2738</f>
        <v>0</v>
      </c>
      <c r="AS2737" s="31">
        <f t="shared" si="6238"/>
        <v>351.5</v>
      </c>
      <c r="AT2737" s="31">
        <f t="shared" si="6239"/>
        <v>310.60000000000002</v>
      </c>
      <c r="AU2737" s="31">
        <f t="shared" si="6240"/>
        <v>367.29999999999995</v>
      </c>
      <c r="AV2737" s="31">
        <f>AV2738</f>
        <v>0</v>
      </c>
      <c r="AW2737" s="32"/>
      <c r="AX2737" s="32"/>
      <c r="AY2737" s="1"/>
      <c r="AZ2737" s="1"/>
      <c r="BA2737" s="1"/>
      <c r="BB2737" s="1"/>
      <c r="BC2737" s="1"/>
      <c r="BD2737" s="1"/>
      <c r="BE2737" s="1"/>
    </row>
    <row r="2738" ht="30">
      <c r="A2738" s="29" t="s">
        <v>1119</v>
      </c>
      <c r="B2738" s="29" t="s">
        <v>295</v>
      </c>
      <c r="C2738" s="29" t="s">
        <v>80</v>
      </c>
      <c r="D2738" s="29" t="s">
        <v>596</v>
      </c>
      <c r="E2738" s="29" t="s">
        <v>39</v>
      </c>
      <c r="F2738" s="30" t="s">
        <v>40</v>
      </c>
      <c r="G2738" s="31">
        <v>351.5</v>
      </c>
      <c r="H2738" s="31">
        <v>310.60000000000002</v>
      </c>
      <c r="I2738" s="31">
        <v>367.29999999999995</v>
      </c>
      <c r="J2738" s="31"/>
      <c r="K2738" s="31"/>
      <c r="L2738" s="31"/>
      <c r="M2738" s="31">
        <f t="shared" si="6147"/>
        <v>351.5</v>
      </c>
      <c r="N2738" s="31">
        <f t="shared" si="6148"/>
        <v>310.60000000000002</v>
      </c>
      <c r="O2738" s="31">
        <f t="shared" si="6149"/>
        <v>367.29999999999995</v>
      </c>
      <c r="P2738" s="31"/>
      <c r="Q2738" s="31"/>
      <c r="R2738" s="31"/>
      <c r="S2738" s="31"/>
      <c r="T2738" s="31"/>
      <c r="U2738" s="31"/>
      <c r="V2738" s="31"/>
      <c r="W2738" s="31"/>
      <c r="X2738" s="31"/>
      <c r="Y2738" s="31"/>
      <c r="Z2738" s="31"/>
      <c r="AA2738" s="31"/>
      <c r="AB2738" s="31"/>
      <c r="AC2738" s="31">
        <f t="shared" si="6271"/>
        <v>351.5</v>
      </c>
      <c r="AD2738" s="31">
        <f t="shared" si="6272"/>
        <v>310.60000000000002</v>
      </c>
      <c r="AE2738" s="31">
        <f t="shared" si="6273"/>
        <v>367.29999999999995</v>
      </c>
      <c r="AF2738" s="31"/>
      <c r="AG2738" s="31">
        <f t="shared" si="6274"/>
        <v>351.5</v>
      </c>
      <c r="AH2738" s="31">
        <f t="shared" si="6275"/>
        <v>310.60000000000002</v>
      </c>
      <c r="AI2738" s="31">
        <f t="shared" si="6276"/>
        <v>367.29999999999995</v>
      </c>
      <c r="AJ2738" s="31"/>
      <c r="AK2738" s="31"/>
      <c r="AL2738" s="31"/>
      <c r="AM2738" s="31"/>
      <c r="AN2738" s="31"/>
      <c r="AO2738" s="31"/>
      <c r="AP2738" s="31"/>
      <c r="AQ2738" s="31"/>
      <c r="AR2738" s="31"/>
      <c r="AS2738" s="31">
        <f t="shared" si="6238"/>
        <v>351.5</v>
      </c>
      <c r="AT2738" s="31">
        <f t="shared" si="6239"/>
        <v>310.60000000000002</v>
      </c>
      <c r="AU2738" s="31">
        <f t="shared" si="6240"/>
        <v>367.29999999999995</v>
      </c>
      <c r="AV2738" s="31"/>
      <c r="AW2738" s="32"/>
      <c r="AX2738" s="32"/>
      <c r="AY2738" s="1"/>
      <c r="AZ2738" s="1"/>
      <c r="BA2738" s="1"/>
      <c r="BB2738" s="1"/>
      <c r="BC2738" s="1"/>
      <c r="BD2738" s="1"/>
      <c r="BE2738" s="1"/>
    </row>
    <row r="2739" ht="75">
      <c r="A2739" s="29" t="s">
        <v>1119</v>
      </c>
      <c r="B2739" s="29" t="s">
        <v>295</v>
      </c>
      <c r="C2739" s="29" t="s">
        <v>80</v>
      </c>
      <c r="D2739" s="29" t="s">
        <v>1160</v>
      </c>
      <c r="E2739" s="36"/>
      <c r="F2739" s="30" t="s">
        <v>1161</v>
      </c>
      <c r="G2739" s="31">
        <f>G2740+G2741</f>
        <v>4164.8000000000002</v>
      </c>
      <c r="H2739" s="31">
        <f>H2740+H2741</f>
        <v>4279.2000000000007</v>
      </c>
      <c r="I2739" s="31">
        <f>I2740+I2741</f>
        <v>4279.2000000000007</v>
      </c>
      <c r="J2739" s="31">
        <f>J2740+J2741</f>
        <v>0</v>
      </c>
      <c r="K2739" s="31">
        <f>K2740+K2741</f>
        <v>0</v>
      </c>
      <c r="L2739" s="31">
        <f>L2740+L2741</f>
        <v>0</v>
      </c>
      <c r="M2739" s="31">
        <f t="shared" si="6147"/>
        <v>4164.8000000000002</v>
      </c>
      <c r="N2739" s="31">
        <f t="shared" si="6148"/>
        <v>4279.2000000000007</v>
      </c>
      <c r="O2739" s="31">
        <f t="shared" si="6149"/>
        <v>4279.2000000000007</v>
      </c>
      <c r="P2739" s="31">
        <f>P2740+P2741</f>
        <v>0</v>
      </c>
      <c r="Q2739" s="31">
        <f>Q2740+Q2741</f>
        <v>0</v>
      </c>
      <c r="R2739" s="31">
        <f>R2740+R2741</f>
        <v>0</v>
      </c>
      <c r="S2739" s="31">
        <f>S2740+S2741</f>
        <v>0</v>
      </c>
      <c r="T2739" s="31">
        <f>T2740+T2741</f>
        <v>0</v>
      </c>
      <c r="U2739" s="31">
        <f>U2740+U2741</f>
        <v>0</v>
      </c>
      <c r="V2739" s="31">
        <f>V2740+V2741</f>
        <v>0</v>
      </c>
      <c r="W2739" s="31">
        <f>W2740+W2741</f>
        <v>0</v>
      </c>
      <c r="X2739" s="31">
        <f>X2740+X2741</f>
        <v>0</v>
      </c>
      <c r="Y2739" s="31">
        <f>Y2740+Y2741</f>
        <v>0</v>
      </c>
      <c r="Z2739" s="31">
        <f>Z2740+Z2741</f>
        <v>0</v>
      </c>
      <c r="AA2739" s="31">
        <f>AA2740+AA2741</f>
        <v>0</v>
      </c>
      <c r="AB2739" s="31">
        <f>AB2740+AB2741</f>
        <v>0</v>
      </c>
      <c r="AC2739" s="31">
        <f t="shared" si="6271"/>
        <v>4164.8000000000002</v>
      </c>
      <c r="AD2739" s="31">
        <f t="shared" si="6272"/>
        <v>4279.2000000000007</v>
      </c>
      <c r="AE2739" s="31">
        <f t="shared" si="6273"/>
        <v>4279.2000000000007</v>
      </c>
      <c r="AF2739" s="31">
        <f>AF2740+AF2741</f>
        <v>0</v>
      </c>
      <c r="AG2739" s="31">
        <f t="shared" si="6274"/>
        <v>4164.8000000000002</v>
      </c>
      <c r="AH2739" s="31">
        <f t="shared" si="6275"/>
        <v>4279.2000000000007</v>
      </c>
      <c r="AI2739" s="31">
        <f t="shared" si="6276"/>
        <v>4279.2000000000007</v>
      </c>
      <c r="AJ2739" s="31">
        <f>AJ2740+AJ2741</f>
        <v>0</v>
      </c>
      <c r="AK2739" s="31">
        <f>AK2740+AK2741</f>
        <v>0</v>
      </c>
      <c r="AL2739" s="31">
        <f>AL2740+AL2741</f>
        <v>0</v>
      </c>
      <c r="AM2739" s="31">
        <f>AM2740+AM2741</f>
        <v>0</v>
      </c>
      <c r="AN2739" s="31">
        <f>AN2740+AN2741</f>
        <v>0</v>
      </c>
      <c r="AO2739" s="31">
        <f>AO2740+AO2741</f>
        <v>0</v>
      </c>
      <c r="AP2739" s="31">
        <f>AP2740+AP2741</f>
        <v>0</v>
      </c>
      <c r="AQ2739" s="31">
        <f>AQ2740+AQ2741</f>
        <v>0</v>
      </c>
      <c r="AR2739" s="31">
        <f>AR2740+AR2741</f>
        <v>0</v>
      </c>
      <c r="AS2739" s="31">
        <f t="shared" si="6238"/>
        <v>4164.8000000000002</v>
      </c>
      <c r="AT2739" s="31">
        <f t="shared" si="6239"/>
        <v>4279.2000000000007</v>
      </c>
      <c r="AU2739" s="31">
        <f t="shared" si="6240"/>
        <v>4279.2000000000007</v>
      </c>
      <c r="AV2739" s="31">
        <f>AV2740+AV2741</f>
        <v>0</v>
      </c>
      <c r="AW2739" s="32"/>
      <c r="AX2739" s="32"/>
      <c r="AY2739" s="1"/>
      <c r="AZ2739" s="1"/>
      <c r="BA2739" s="1"/>
      <c r="BB2739" s="1"/>
      <c r="BC2739" s="1"/>
      <c r="BD2739" s="1"/>
      <c r="BE2739" s="1"/>
    </row>
    <row r="2740" ht="75">
      <c r="A2740" s="29" t="s">
        <v>1119</v>
      </c>
      <c r="B2740" s="29" t="s">
        <v>295</v>
      </c>
      <c r="C2740" s="29" t="s">
        <v>80</v>
      </c>
      <c r="D2740" s="29" t="s">
        <v>1160</v>
      </c>
      <c r="E2740" s="29" t="s">
        <v>51</v>
      </c>
      <c r="F2740" s="30" t="s">
        <v>52</v>
      </c>
      <c r="G2740" s="31">
        <f>3274.4+788.1</f>
        <v>4062.5</v>
      </c>
      <c r="H2740" s="31">
        <f>3317.8+859.1</f>
        <v>4176.9000000000005</v>
      </c>
      <c r="I2740" s="31">
        <f>3317.8+859.1</f>
        <v>4176.9000000000005</v>
      </c>
      <c r="J2740" s="31"/>
      <c r="K2740" s="31"/>
      <c r="L2740" s="31"/>
      <c r="M2740" s="31">
        <f t="shared" si="6147"/>
        <v>4062.5</v>
      </c>
      <c r="N2740" s="31">
        <f t="shared" si="6148"/>
        <v>4176.9000000000005</v>
      </c>
      <c r="O2740" s="31">
        <f t="shared" si="6149"/>
        <v>4176.9000000000005</v>
      </c>
      <c r="P2740" s="31"/>
      <c r="Q2740" s="31"/>
      <c r="R2740" s="31"/>
      <c r="S2740" s="31"/>
      <c r="T2740" s="31"/>
      <c r="U2740" s="31"/>
      <c r="V2740" s="31"/>
      <c r="W2740" s="31"/>
      <c r="X2740" s="31"/>
      <c r="Y2740" s="31"/>
      <c r="Z2740" s="31"/>
      <c r="AA2740" s="31"/>
      <c r="AB2740" s="31"/>
      <c r="AC2740" s="31">
        <f t="shared" si="6271"/>
        <v>4062.5</v>
      </c>
      <c r="AD2740" s="31">
        <f t="shared" si="6272"/>
        <v>4176.9000000000005</v>
      </c>
      <c r="AE2740" s="31">
        <f t="shared" si="6273"/>
        <v>4176.9000000000005</v>
      </c>
      <c r="AF2740" s="31"/>
      <c r="AG2740" s="31">
        <f t="shared" si="6274"/>
        <v>4062.5</v>
      </c>
      <c r="AH2740" s="31">
        <f t="shared" si="6275"/>
        <v>4176.9000000000005</v>
      </c>
      <c r="AI2740" s="31">
        <f t="shared" si="6276"/>
        <v>4176.9000000000005</v>
      </c>
      <c r="AJ2740" s="31"/>
      <c r="AK2740" s="31"/>
      <c r="AL2740" s="31"/>
      <c r="AM2740" s="31"/>
      <c r="AN2740" s="31"/>
      <c r="AO2740" s="31"/>
      <c r="AP2740" s="31"/>
      <c r="AQ2740" s="31"/>
      <c r="AR2740" s="31"/>
      <c r="AS2740" s="31">
        <f t="shared" si="6238"/>
        <v>4062.5</v>
      </c>
      <c r="AT2740" s="31">
        <f t="shared" si="6239"/>
        <v>4176.9000000000005</v>
      </c>
      <c r="AU2740" s="31">
        <f t="shared" si="6240"/>
        <v>4176.9000000000005</v>
      </c>
      <c r="AV2740" s="31"/>
      <c r="AW2740" s="32"/>
      <c r="AX2740" s="32"/>
      <c r="AY2740" s="1"/>
      <c r="AZ2740" s="1"/>
      <c r="BA2740" s="1"/>
      <c r="BB2740" s="1"/>
      <c r="BC2740" s="1"/>
      <c r="BD2740" s="1"/>
      <c r="BE2740" s="1"/>
    </row>
    <row r="2741" ht="30">
      <c r="A2741" s="29" t="s">
        <v>1119</v>
      </c>
      <c r="B2741" s="29" t="s">
        <v>295</v>
      </c>
      <c r="C2741" s="29" t="s">
        <v>80</v>
      </c>
      <c r="D2741" s="29" t="s">
        <v>1160</v>
      </c>
      <c r="E2741" s="29" t="s">
        <v>39</v>
      </c>
      <c r="F2741" s="30" t="s">
        <v>40</v>
      </c>
      <c r="G2741" s="31">
        <f>41+61.3</f>
        <v>102.3</v>
      </c>
      <c r="H2741" s="31">
        <f>41+61.3</f>
        <v>102.3</v>
      </c>
      <c r="I2741" s="31">
        <f>41+61.3</f>
        <v>102.3</v>
      </c>
      <c r="J2741" s="31"/>
      <c r="K2741" s="31"/>
      <c r="L2741" s="31"/>
      <c r="M2741" s="31">
        <f t="shared" si="6147"/>
        <v>102.3</v>
      </c>
      <c r="N2741" s="31">
        <f t="shared" si="6148"/>
        <v>102.3</v>
      </c>
      <c r="O2741" s="31">
        <f t="shared" si="6149"/>
        <v>102.3</v>
      </c>
      <c r="P2741" s="31"/>
      <c r="Q2741" s="31"/>
      <c r="R2741" s="31"/>
      <c r="S2741" s="31"/>
      <c r="T2741" s="31"/>
      <c r="U2741" s="31"/>
      <c r="V2741" s="31"/>
      <c r="W2741" s="31"/>
      <c r="X2741" s="31"/>
      <c r="Y2741" s="31"/>
      <c r="Z2741" s="31"/>
      <c r="AA2741" s="31"/>
      <c r="AB2741" s="31"/>
      <c r="AC2741" s="31">
        <f t="shared" si="6271"/>
        <v>102.3</v>
      </c>
      <c r="AD2741" s="31">
        <f t="shared" si="6272"/>
        <v>102.3</v>
      </c>
      <c r="AE2741" s="31">
        <f t="shared" si="6273"/>
        <v>102.3</v>
      </c>
      <c r="AF2741" s="31"/>
      <c r="AG2741" s="31">
        <f t="shared" si="6274"/>
        <v>102.3</v>
      </c>
      <c r="AH2741" s="31">
        <f t="shared" si="6275"/>
        <v>102.3</v>
      </c>
      <c r="AI2741" s="31">
        <f t="shared" si="6276"/>
        <v>102.3</v>
      </c>
      <c r="AJ2741" s="31"/>
      <c r="AK2741" s="31"/>
      <c r="AL2741" s="31"/>
      <c r="AM2741" s="31"/>
      <c r="AN2741" s="31"/>
      <c r="AO2741" s="31"/>
      <c r="AP2741" s="31"/>
      <c r="AQ2741" s="31"/>
      <c r="AR2741" s="31"/>
      <c r="AS2741" s="31">
        <f t="shared" si="6238"/>
        <v>102.3</v>
      </c>
      <c r="AT2741" s="31">
        <f t="shared" si="6239"/>
        <v>102.3</v>
      </c>
      <c r="AU2741" s="31">
        <f t="shared" si="6240"/>
        <v>102.3</v>
      </c>
      <c r="AV2741" s="31"/>
      <c r="AW2741" s="32"/>
      <c r="AX2741" s="32"/>
      <c r="AY2741" s="1"/>
      <c r="AZ2741" s="1"/>
      <c r="BA2741" s="1"/>
      <c r="BB2741" s="1"/>
      <c r="BC2741" s="1"/>
      <c r="BD2741" s="1"/>
      <c r="BE2741" s="1"/>
    </row>
    <row r="2742" s="19" customFormat="1" ht="30">
      <c r="A2742" s="20" t="s">
        <v>1162</v>
      </c>
      <c r="B2742" s="20"/>
      <c r="C2742" s="20"/>
      <c r="D2742" s="20"/>
      <c r="E2742" s="20"/>
      <c r="F2742" s="21" t="s">
        <v>1163</v>
      </c>
      <c r="G2742" s="22">
        <f t="shared" ref="G2742:G2745" si="6277">G2743</f>
        <v>220211.89999999997</v>
      </c>
      <c r="H2742" s="22">
        <f t="shared" ref="H2742:H2745" si="6278">H2743</f>
        <v>225707.09999999998</v>
      </c>
      <c r="I2742" s="22">
        <f t="shared" ref="I2742:I2745" si="6279">I2743</f>
        <v>225707.09999999998</v>
      </c>
      <c r="J2742" s="22">
        <f t="shared" ref="J2742:J2745" si="6280">J2743</f>
        <v>30000</v>
      </c>
      <c r="K2742" s="22">
        <f t="shared" ref="K2742:K2745" si="6281">K2743</f>
        <v>0</v>
      </c>
      <c r="L2742" s="22">
        <f t="shared" ref="L2742:L2745" si="6282">L2743</f>
        <v>0</v>
      </c>
      <c r="M2742" s="22">
        <f t="shared" si="6147"/>
        <v>250211.89999999997</v>
      </c>
      <c r="N2742" s="22">
        <f t="shared" si="6148"/>
        <v>225707.09999999998</v>
      </c>
      <c r="O2742" s="22">
        <f t="shared" si="6149"/>
        <v>225707.09999999998</v>
      </c>
      <c r="P2742" s="22">
        <f t="shared" ref="P2742:P2745" si="6283">P2743</f>
        <v>0</v>
      </c>
      <c r="Q2742" s="22">
        <f t="shared" ref="Q2742:Q2745" si="6284">Q2743</f>
        <v>0</v>
      </c>
      <c r="R2742" s="22">
        <f t="shared" ref="R2742:R2745" si="6285">R2743</f>
        <v>0</v>
      </c>
      <c r="S2742" s="22">
        <f t="shared" ref="S2742:S2745" si="6286">S2743</f>
        <v>0</v>
      </c>
      <c r="T2742" s="22">
        <f t="shared" ref="T2742:T2745" si="6287">T2743</f>
        <v>0</v>
      </c>
      <c r="U2742" s="22">
        <f t="shared" ref="U2742:U2745" si="6288">U2743</f>
        <v>0</v>
      </c>
      <c r="V2742" s="22">
        <f t="shared" ref="V2742:V2745" si="6289">V2743</f>
        <v>0</v>
      </c>
      <c r="W2742" s="22">
        <f t="shared" ref="W2742:W2745" si="6290">W2743</f>
        <v>0</v>
      </c>
      <c r="X2742" s="22">
        <f t="shared" ref="X2742:X2745" si="6291">X2743</f>
        <v>0</v>
      </c>
      <c r="Y2742" s="22">
        <f t="shared" ref="Y2742:Y2745" si="6292">Y2743</f>
        <v>0</v>
      </c>
      <c r="Z2742" s="22">
        <f t="shared" ref="Z2742:Z2745" si="6293">Z2743</f>
        <v>0</v>
      </c>
      <c r="AA2742" s="22">
        <f t="shared" ref="AA2742:AA2745" si="6294">AA2743</f>
        <v>0</v>
      </c>
      <c r="AB2742" s="22">
        <f t="shared" ref="AB2742:AB2745" si="6295">AB2743</f>
        <v>0</v>
      </c>
      <c r="AC2742" s="22">
        <f t="shared" si="6271"/>
        <v>250211.89999999997</v>
      </c>
      <c r="AD2742" s="22">
        <f t="shared" si="6272"/>
        <v>225707.09999999998</v>
      </c>
      <c r="AE2742" s="22">
        <f t="shared" si="6273"/>
        <v>225707.09999999998</v>
      </c>
      <c r="AF2742" s="22">
        <f t="shared" ref="AF2742:AF2745" si="6296">AF2743</f>
        <v>0</v>
      </c>
      <c r="AG2742" s="22">
        <f t="shared" si="6274"/>
        <v>250211.89999999997</v>
      </c>
      <c r="AH2742" s="22">
        <f t="shared" si="6275"/>
        <v>225707.09999999998</v>
      </c>
      <c r="AI2742" s="22">
        <f t="shared" si="6276"/>
        <v>225707.09999999998</v>
      </c>
      <c r="AJ2742" s="22">
        <f t="shared" ref="AJ2742:AJ2745" si="6297">AJ2743</f>
        <v>0</v>
      </c>
      <c r="AK2742" s="22">
        <f t="shared" ref="AK2742:AK2745" si="6298">AK2743</f>
        <v>0</v>
      </c>
      <c r="AL2742" s="22">
        <f t="shared" ref="AL2742:AL2745" si="6299">AL2743</f>
        <v>-2470.0999999999999</v>
      </c>
      <c r="AM2742" s="22">
        <f t="shared" ref="AM2742:AM2745" si="6300">AM2743</f>
        <v>0</v>
      </c>
      <c r="AN2742" s="22">
        <f t="shared" ref="AN2742:AN2745" si="6301">AN2743</f>
        <v>0</v>
      </c>
      <c r="AO2742" s="22">
        <f t="shared" ref="AO2742:AO2745" si="6302">AO2743</f>
        <v>0</v>
      </c>
      <c r="AP2742" s="22">
        <f t="shared" ref="AP2742:AP2745" si="6303">AP2743</f>
        <v>0</v>
      </c>
      <c r="AQ2742" s="22">
        <f t="shared" ref="AQ2742:AQ2745" si="6304">AQ2743</f>
        <v>0</v>
      </c>
      <c r="AR2742" s="22">
        <f t="shared" ref="AR2742:AR2745" si="6305">AR2743</f>
        <v>0</v>
      </c>
      <c r="AS2742" s="22">
        <f t="shared" si="6238"/>
        <v>247741.79999999996</v>
      </c>
      <c r="AT2742" s="22">
        <f t="shared" si="6239"/>
        <v>225707.09999999998</v>
      </c>
      <c r="AU2742" s="22">
        <f t="shared" si="6240"/>
        <v>225707.09999999998</v>
      </c>
      <c r="AV2742" s="22">
        <f t="shared" ref="AV2742:AV2745" si="6306">AV2743</f>
        <v>0</v>
      </c>
      <c r="AW2742" s="23"/>
      <c r="AX2742" s="23"/>
      <c r="AY2742" s="19"/>
      <c r="AZ2742" s="19"/>
      <c r="BA2742" s="19"/>
      <c r="BB2742" s="19"/>
      <c r="BC2742" s="19"/>
      <c r="BD2742" s="19"/>
      <c r="BE2742" s="19"/>
    </row>
    <row r="2743" s="19" customFormat="1" ht="15">
      <c r="A2743" s="20" t="s">
        <v>1162</v>
      </c>
      <c r="B2743" s="20" t="s">
        <v>116</v>
      </c>
      <c r="C2743" s="20"/>
      <c r="D2743" s="20"/>
      <c r="E2743" s="20"/>
      <c r="F2743" s="21" t="s">
        <v>117</v>
      </c>
      <c r="G2743" s="22">
        <f t="shared" si="6277"/>
        <v>220211.89999999997</v>
      </c>
      <c r="H2743" s="22">
        <f t="shared" si="6278"/>
        <v>225707.09999999998</v>
      </c>
      <c r="I2743" s="22">
        <f t="shared" si="6279"/>
        <v>225707.09999999998</v>
      </c>
      <c r="J2743" s="22">
        <f t="shared" si="6280"/>
        <v>30000</v>
      </c>
      <c r="K2743" s="22">
        <f t="shared" si="6281"/>
        <v>0</v>
      </c>
      <c r="L2743" s="22">
        <f t="shared" si="6282"/>
        <v>0</v>
      </c>
      <c r="M2743" s="22">
        <f t="shared" si="6147"/>
        <v>250211.89999999997</v>
      </c>
      <c r="N2743" s="22">
        <f t="shared" si="6148"/>
        <v>225707.09999999998</v>
      </c>
      <c r="O2743" s="22">
        <f t="shared" si="6149"/>
        <v>225707.09999999998</v>
      </c>
      <c r="P2743" s="22">
        <f t="shared" si="6283"/>
        <v>0</v>
      </c>
      <c r="Q2743" s="22">
        <f t="shared" si="6284"/>
        <v>0</v>
      </c>
      <c r="R2743" s="22">
        <f t="shared" si="6285"/>
        <v>0</v>
      </c>
      <c r="S2743" s="22">
        <f t="shared" si="6286"/>
        <v>0</v>
      </c>
      <c r="T2743" s="22">
        <f t="shared" si="6287"/>
        <v>0</v>
      </c>
      <c r="U2743" s="22">
        <f t="shared" si="6288"/>
        <v>0</v>
      </c>
      <c r="V2743" s="22">
        <f t="shared" si="6289"/>
        <v>0</v>
      </c>
      <c r="W2743" s="22">
        <f t="shared" si="6290"/>
        <v>0</v>
      </c>
      <c r="X2743" s="22">
        <f t="shared" si="6291"/>
        <v>0</v>
      </c>
      <c r="Y2743" s="22">
        <f t="shared" si="6292"/>
        <v>0</v>
      </c>
      <c r="Z2743" s="22">
        <f t="shared" si="6293"/>
        <v>0</v>
      </c>
      <c r="AA2743" s="22">
        <f t="shared" si="6294"/>
        <v>0</v>
      </c>
      <c r="AB2743" s="22">
        <f t="shared" si="6295"/>
        <v>0</v>
      </c>
      <c r="AC2743" s="22">
        <f t="shared" si="6271"/>
        <v>250211.89999999997</v>
      </c>
      <c r="AD2743" s="22">
        <f t="shared" si="6272"/>
        <v>225707.09999999998</v>
      </c>
      <c r="AE2743" s="22">
        <f t="shared" si="6273"/>
        <v>225707.09999999998</v>
      </c>
      <c r="AF2743" s="22">
        <f t="shared" si="6296"/>
        <v>0</v>
      </c>
      <c r="AG2743" s="22">
        <f t="shared" si="6274"/>
        <v>250211.89999999997</v>
      </c>
      <c r="AH2743" s="22">
        <f t="shared" si="6275"/>
        <v>225707.09999999998</v>
      </c>
      <c r="AI2743" s="22">
        <f t="shared" si="6276"/>
        <v>225707.09999999998</v>
      </c>
      <c r="AJ2743" s="22">
        <f t="shared" si="6297"/>
        <v>0</v>
      </c>
      <c r="AK2743" s="22">
        <f t="shared" si="6298"/>
        <v>0</v>
      </c>
      <c r="AL2743" s="22">
        <f t="shared" si="6299"/>
        <v>-2470.0999999999999</v>
      </c>
      <c r="AM2743" s="22">
        <f t="shared" si="6300"/>
        <v>0</v>
      </c>
      <c r="AN2743" s="22">
        <f t="shared" si="6301"/>
        <v>0</v>
      </c>
      <c r="AO2743" s="22">
        <f t="shared" si="6302"/>
        <v>0</v>
      </c>
      <c r="AP2743" s="22">
        <f t="shared" si="6303"/>
        <v>0</v>
      </c>
      <c r="AQ2743" s="22">
        <f t="shared" si="6304"/>
        <v>0</v>
      </c>
      <c r="AR2743" s="22">
        <f t="shared" si="6305"/>
        <v>0</v>
      </c>
      <c r="AS2743" s="22">
        <f t="shared" si="6238"/>
        <v>247741.79999999996</v>
      </c>
      <c r="AT2743" s="22">
        <f t="shared" si="6239"/>
        <v>225707.09999999998</v>
      </c>
      <c r="AU2743" s="22">
        <f t="shared" si="6240"/>
        <v>225707.09999999998</v>
      </c>
      <c r="AV2743" s="22">
        <f t="shared" si="6306"/>
        <v>0</v>
      </c>
      <c r="AW2743" s="23"/>
      <c r="AX2743" s="23"/>
      <c r="AY2743" s="19"/>
      <c r="AZ2743" s="19"/>
      <c r="BA2743" s="19"/>
      <c r="BB2743" s="19"/>
      <c r="BC2743" s="19"/>
      <c r="BD2743" s="19"/>
      <c r="BE2743" s="19"/>
    </row>
    <row r="2744" s="24" customFormat="1" ht="15">
      <c r="A2744" s="25" t="s">
        <v>1162</v>
      </c>
      <c r="B2744" s="25" t="s">
        <v>116</v>
      </c>
      <c r="C2744" s="25" t="s">
        <v>118</v>
      </c>
      <c r="D2744" s="25"/>
      <c r="E2744" s="25"/>
      <c r="F2744" s="26" t="s">
        <v>119</v>
      </c>
      <c r="G2744" s="27">
        <f t="shared" si="6277"/>
        <v>220211.89999999997</v>
      </c>
      <c r="H2744" s="27">
        <f t="shared" si="6278"/>
        <v>225707.09999999998</v>
      </c>
      <c r="I2744" s="27">
        <f t="shared" si="6279"/>
        <v>225707.09999999998</v>
      </c>
      <c r="J2744" s="27">
        <f t="shared" si="6280"/>
        <v>30000</v>
      </c>
      <c r="K2744" s="27">
        <f t="shared" si="6281"/>
        <v>0</v>
      </c>
      <c r="L2744" s="27">
        <f t="shared" si="6282"/>
        <v>0</v>
      </c>
      <c r="M2744" s="27">
        <f t="shared" si="6147"/>
        <v>250211.89999999997</v>
      </c>
      <c r="N2744" s="27">
        <f t="shared" si="6148"/>
        <v>225707.09999999998</v>
      </c>
      <c r="O2744" s="27">
        <f t="shared" si="6149"/>
        <v>225707.09999999998</v>
      </c>
      <c r="P2744" s="27">
        <f t="shared" si="6283"/>
        <v>0</v>
      </c>
      <c r="Q2744" s="27">
        <f t="shared" si="6284"/>
        <v>0</v>
      </c>
      <c r="R2744" s="27">
        <f t="shared" si="6285"/>
        <v>0</v>
      </c>
      <c r="S2744" s="27">
        <f t="shared" si="6286"/>
        <v>0</v>
      </c>
      <c r="T2744" s="27">
        <f t="shared" si="6287"/>
        <v>0</v>
      </c>
      <c r="U2744" s="27">
        <f t="shared" si="6288"/>
        <v>0</v>
      </c>
      <c r="V2744" s="27">
        <f t="shared" si="6289"/>
        <v>0</v>
      </c>
      <c r="W2744" s="27">
        <f t="shared" si="6290"/>
        <v>0</v>
      </c>
      <c r="X2744" s="27">
        <f t="shared" si="6291"/>
        <v>0</v>
      </c>
      <c r="Y2744" s="27">
        <f t="shared" si="6292"/>
        <v>0</v>
      </c>
      <c r="Z2744" s="27">
        <f t="shared" si="6293"/>
        <v>0</v>
      </c>
      <c r="AA2744" s="27">
        <f t="shared" si="6294"/>
        <v>0</v>
      </c>
      <c r="AB2744" s="27">
        <f t="shared" si="6295"/>
        <v>0</v>
      </c>
      <c r="AC2744" s="27">
        <f t="shared" si="6271"/>
        <v>250211.89999999997</v>
      </c>
      <c r="AD2744" s="27">
        <f t="shared" si="6272"/>
        <v>225707.09999999998</v>
      </c>
      <c r="AE2744" s="27">
        <f t="shared" si="6273"/>
        <v>225707.09999999998</v>
      </c>
      <c r="AF2744" s="27">
        <f t="shared" si="6296"/>
        <v>0</v>
      </c>
      <c r="AG2744" s="27">
        <f t="shared" si="6274"/>
        <v>250211.89999999997</v>
      </c>
      <c r="AH2744" s="27">
        <f t="shared" si="6275"/>
        <v>225707.09999999998</v>
      </c>
      <c r="AI2744" s="27">
        <f t="shared" si="6276"/>
        <v>225707.09999999998</v>
      </c>
      <c r="AJ2744" s="27">
        <f t="shared" si="6297"/>
        <v>0</v>
      </c>
      <c r="AK2744" s="27">
        <f t="shared" si="6298"/>
        <v>0</v>
      </c>
      <c r="AL2744" s="27">
        <f t="shared" si="6299"/>
        <v>-2470.0999999999999</v>
      </c>
      <c r="AM2744" s="27">
        <f t="shared" si="6300"/>
        <v>0</v>
      </c>
      <c r="AN2744" s="27">
        <f t="shared" si="6301"/>
        <v>0</v>
      </c>
      <c r="AO2744" s="27">
        <f t="shared" si="6302"/>
        <v>0</v>
      </c>
      <c r="AP2744" s="27">
        <f t="shared" si="6303"/>
        <v>0</v>
      </c>
      <c r="AQ2744" s="27">
        <f t="shared" si="6304"/>
        <v>0</v>
      </c>
      <c r="AR2744" s="27">
        <f t="shared" si="6305"/>
        <v>0</v>
      </c>
      <c r="AS2744" s="27">
        <f t="shared" si="6238"/>
        <v>247741.79999999996</v>
      </c>
      <c r="AT2744" s="27">
        <f t="shared" si="6239"/>
        <v>225707.09999999998</v>
      </c>
      <c r="AU2744" s="27">
        <f t="shared" si="6240"/>
        <v>225707.09999999998</v>
      </c>
      <c r="AV2744" s="27">
        <f t="shared" si="6306"/>
        <v>0</v>
      </c>
      <c r="AW2744" s="28"/>
      <c r="AX2744" s="28"/>
      <c r="AY2744" s="24"/>
      <c r="AZ2744" s="24"/>
      <c r="BA2744" s="24"/>
      <c r="BB2744" s="24"/>
      <c r="BC2744" s="24"/>
      <c r="BD2744" s="24"/>
      <c r="BE2744" s="24"/>
    </row>
    <row r="2745" ht="30">
      <c r="A2745" s="29" t="s">
        <v>1162</v>
      </c>
      <c r="B2745" s="29" t="s">
        <v>116</v>
      </c>
      <c r="C2745" s="29" t="s">
        <v>118</v>
      </c>
      <c r="D2745" s="29" t="s">
        <v>1164</v>
      </c>
      <c r="E2745" s="36"/>
      <c r="F2745" s="30" t="s">
        <v>1165</v>
      </c>
      <c r="G2745" s="31">
        <f t="shared" si="6277"/>
        <v>220211.89999999997</v>
      </c>
      <c r="H2745" s="31">
        <f t="shared" si="6278"/>
        <v>225707.09999999998</v>
      </c>
      <c r="I2745" s="31">
        <f t="shared" si="6279"/>
        <v>225707.09999999998</v>
      </c>
      <c r="J2745" s="31">
        <f t="shared" si="6280"/>
        <v>30000</v>
      </c>
      <c r="K2745" s="31">
        <f t="shared" si="6281"/>
        <v>0</v>
      </c>
      <c r="L2745" s="31">
        <f t="shared" si="6282"/>
        <v>0</v>
      </c>
      <c r="M2745" s="31">
        <f t="shared" ref="M2745:M2758" si="6307">G2745+J2745</f>
        <v>250211.89999999997</v>
      </c>
      <c r="N2745" s="31">
        <f t="shared" ref="N2745:N2758" si="6308">H2745+K2745</f>
        <v>225707.09999999998</v>
      </c>
      <c r="O2745" s="31">
        <f t="shared" ref="O2745:O2758" si="6309">I2745+L2745</f>
        <v>225707.09999999998</v>
      </c>
      <c r="P2745" s="31">
        <f t="shared" si="6283"/>
        <v>0</v>
      </c>
      <c r="Q2745" s="31">
        <f t="shared" si="6284"/>
        <v>0</v>
      </c>
      <c r="R2745" s="31">
        <f t="shared" si="6285"/>
        <v>0</v>
      </c>
      <c r="S2745" s="31">
        <f t="shared" si="6286"/>
        <v>0</v>
      </c>
      <c r="T2745" s="31">
        <f t="shared" si="6287"/>
        <v>0</v>
      </c>
      <c r="U2745" s="31">
        <f t="shared" si="6288"/>
        <v>0</v>
      </c>
      <c r="V2745" s="31">
        <f t="shared" si="6289"/>
        <v>0</v>
      </c>
      <c r="W2745" s="31">
        <f t="shared" si="6290"/>
        <v>0</v>
      </c>
      <c r="X2745" s="31">
        <f t="shared" si="6291"/>
        <v>0</v>
      </c>
      <c r="Y2745" s="31">
        <f t="shared" si="6292"/>
        <v>0</v>
      </c>
      <c r="Z2745" s="31">
        <f t="shared" si="6293"/>
        <v>0</v>
      </c>
      <c r="AA2745" s="31">
        <f t="shared" si="6294"/>
        <v>0</v>
      </c>
      <c r="AB2745" s="31">
        <f t="shared" si="6295"/>
        <v>0</v>
      </c>
      <c r="AC2745" s="31">
        <f t="shared" si="6271"/>
        <v>250211.89999999997</v>
      </c>
      <c r="AD2745" s="31">
        <f t="shared" si="6272"/>
        <v>225707.09999999998</v>
      </c>
      <c r="AE2745" s="31">
        <f t="shared" si="6273"/>
        <v>225707.09999999998</v>
      </c>
      <c r="AF2745" s="31">
        <f t="shared" si="6296"/>
        <v>0</v>
      </c>
      <c r="AG2745" s="31">
        <f t="shared" si="6274"/>
        <v>250211.89999999997</v>
      </c>
      <c r="AH2745" s="31">
        <f t="shared" si="6275"/>
        <v>225707.09999999998</v>
      </c>
      <c r="AI2745" s="31">
        <f t="shared" si="6276"/>
        <v>225707.09999999998</v>
      </c>
      <c r="AJ2745" s="31">
        <f t="shared" si="6297"/>
        <v>0</v>
      </c>
      <c r="AK2745" s="31">
        <f t="shared" si="6298"/>
        <v>0</v>
      </c>
      <c r="AL2745" s="31">
        <f t="shared" si="6299"/>
        <v>-2470.0999999999999</v>
      </c>
      <c r="AM2745" s="31">
        <f t="shared" si="6300"/>
        <v>0</v>
      </c>
      <c r="AN2745" s="31">
        <f t="shared" si="6301"/>
        <v>0</v>
      </c>
      <c r="AO2745" s="31">
        <f t="shared" si="6302"/>
        <v>0</v>
      </c>
      <c r="AP2745" s="31">
        <f t="shared" si="6303"/>
        <v>0</v>
      </c>
      <c r="AQ2745" s="31">
        <f t="shared" si="6304"/>
        <v>0</v>
      </c>
      <c r="AR2745" s="31">
        <f t="shared" si="6305"/>
        <v>0</v>
      </c>
      <c r="AS2745" s="31">
        <f t="shared" si="6238"/>
        <v>247741.79999999996</v>
      </c>
      <c r="AT2745" s="31">
        <f t="shared" si="6239"/>
        <v>225707.09999999998</v>
      </c>
      <c r="AU2745" s="31">
        <f t="shared" si="6240"/>
        <v>225707.09999999998</v>
      </c>
      <c r="AV2745" s="31">
        <f t="shared" si="6306"/>
        <v>0</v>
      </c>
      <c r="AW2745" s="32"/>
      <c r="AX2745" s="32"/>
      <c r="AY2745" s="1"/>
      <c r="AZ2745" s="1"/>
      <c r="BA2745" s="1"/>
      <c r="BB2745" s="1"/>
      <c r="BC2745" s="1"/>
      <c r="BD2745" s="1"/>
      <c r="BE2745" s="1"/>
    </row>
    <row r="2746" ht="15">
      <c r="A2746" s="29" t="s">
        <v>1162</v>
      </c>
      <c r="B2746" s="29" t="s">
        <v>116</v>
      </c>
      <c r="C2746" s="29" t="s">
        <v>118</v>
      </c>
      <c r="D2746" s="29" t="s">
        <v>1166</v>
      </c>
      <c r="E2746" s="36"/>
      <c r="F2746" s="30" t="s">
        <v>34</v>
      </c>
      <c r="G2746" s="31">
        <f>G2747+G2753</f>
        <v>220211.89999999997</v>
      </c>
      <c r="H2746" s="31">
        <f>H2747+H2753</f>
        <v>225707.09999999998</v>
      </c>
      <c r="I2746" s="31">
        <f>I2747+I2753</f>
        <v>225707.09999999998</v>
      </c>
      <c r="J2746" s="31">
        <f>J2747+J2753</f>
        <v>30000</v>
      </c>
      <c r="K2746" s="31">
        <f>K2747+K2753</f>
        <v>0</v>
      </c>
      <c r="L2746" s="31">
        <f>L2747+L2753</f>
        <v>0</v>
      </c>
      <c r="M2746" s="31">
        <f t="shared" si="6307"/>
        <v>250211.89999999997</v>
      </c>
      <c r="N2746" s="31">
        <f t="shared" si="6308"/>
        <v>225707.09999999998</v>
      </c>
      <c r="O2746" s="31">
        <f t="shared" si="6309"/>
        <v>225707.09999999998</v>
      </c>
      <c r="P2746" s="31">
        <f>P2747+P2753</f>
        <v>0</v>
      </c>
      <c r="Q2746" s="31">
        <f>Q2747+Q2753</f>
        <v>0</v>
      </c>
      <c r="R2746" s="31">
        <f>R2747+R2753</f>
        <v>0</v>
      </c>
      <c r="S2746" s="31">
        <f>S2747+S2753</f>
        <v>0</v>
      </c>
      <c r="T2746" s="31">
        <f>T2747+T2753</f>
        <v>0</v>
      </c>
      <c r="U2746" s="31">
        <f>U2747+U2753</f>
        <v>0</v>
      </c>
      <c r="V2746" s="31">
        <f>V2747+V2753</f>
        <v>0</v>
      </c>
      <c r="W2746" s="31">
        <f>W2747+W2753</f>
        <v>0</v>
      </c>
      <c r="X2746" s="31">
        <f>X2747+X2753</f>
        <v>0</v>
      </c>
      <c r="Y2746" s="31">
        <f>Y2747+Y2753</f>
        <v>0</v>
      </c>
      <c r="Z2746" s="31">
        <f>Z2747+Z2753</f>
        <v>0</v>
      </c>
      <c r="AA2746" s="31">
        <f>AA2747+AA2753</f>
        <v>0</v>
      </c>
      <c r="AB2746" s="31">
        <f>AB2747+AB2753</f>
        <v>0</v>
      </c>
      <c r="AC2746" s="31">
        <f t="shared" si="6271"/>
        <v>250211.89999999997</v>
      </c>
      <c r="AD2746" s="31">
        <f t="shared" si="6272"/>
        <v>225707.09999999998</v>
      </c>
      <c r="AE2746" s="31">
        <f t="shared" si="6273"/>
        <v>225707.09999999998</v>
      </c>
      <c r="AF2746" s="31">
        <f>AF2747+AF2753</f>
        <v>0</v>
      </c>
      <c r="AG2746" s="31">
        <f t="shared" si="6274"/>
        <v>250211.89999999997</v>
      </c>
      <c r="AH2746" s="31">
        <f t="shared" si="6275"/>
        <v>225707.09999999998</v>
      </c>
      <c r="AI2746" s="31">
        <f t="shared" si="6276"/>
        <v>225707.09999999998</v>
      </c>
      <c r="AJ2746" s="31">
        <f>AJ2747+AJ2753</f>
        <v>0</v>
      </c>
      <c r="AK2746" s="31">
        <f>AK2747+AK2753</f>
        <v>0</v>
      </c>
      <c r="AL2746" s="31">
        <f>AL2747+AL2753</f>
        <v>-2470.0999999999999</v>
      </c>
      <c r="AM2746" s="31">
        <f>AM2747+AM2753</f>
        <v>0</v>
      </c>
      <c r="AN2746" s="31">
        <f>AN2747+AN2753</f>
        <v>0</v>
      </c>
      <c r="AO2746" s="31">
        <f>AO2747+AO2753</f>
        <v>0</v>
      </c>
      <c r="AP2746" s="31">
        <f>AP2747+AP2753</f>
        <v>0</v>
      </c>
      <c r="AQ2746" s="31">
        <f>AQ2747+AQ2753</f>
        <v>0</v>
      </c>
      <c r="AR2746" s="31">
        <f>AR2747+AR2753</f>
        <v>0</v>
      </c>
      <c r="AS2746" s="31">
        <f t="shared" si="6238"/>
        <v>247741.79999999996</v>
      </c>
      <c r="AT2746" s="31">
        <f t="shared" si="6239"/>
        <v>225707.09999999998</v>
      </c>
      <c r="AU2746" s="31">
        <f t="shared" si="6240"/>
        <v>225707.09999999998</v>
      </c>
      <c r="AV2746" s="31">
        <f>AV2747+AV2753</f>
        <v>0</v>
      </c>
      <c r="AW2746" s="32"/>
      <c r="AX2746" s="32"/>
      <c r="AY2746" s="1"/>
      <c r="AZ2746" s="1"/>
      <c r="BA2746" s="1"/>
      <c r="BB2746" s="1"/>
      <c r="BC2746" s="1"/>
      <c r="BD2746" s="1"/>
      <c r="BE2746" s="1"/>
    </row>
    <row r="2747" ht="60">
      <c r="A2747" s="29" t="s">
        <v>1162</v>
      </c>
      <c r="B2747" s="29" t="s">
        <v>116</v>
      </c>
      <c r="C2747" s="29" t="s">
        <v>118</v>
      </c>
      <c r="D2747" s="29" t="s">
        <v>1167</v>
      </c>
      <c r="E2747" s="36"/>
      <c r="F2747" s="30" t="s">
        <v>1168</v>
      </c>
      <c r="G2747" s="31">
        <f>G2748+G2751</f>
        <v>37440.800000000003</v>
      </c>
      <c r="H2747" s="31">
        <f>H2748+H2751</f>
        <v>37970.800000000003</v>
      </c>
      <c r="I2747" s="31">
        <f>I2748+I2751</f>
        <v>37970.800000000003</v>
      </c>
      <c r="J2747" s="31">
        <f>J2748+J2751</f>
        <v>30000</v>
      </c>
      <c r="K2747" s="31">
        <f>K2748+K2751</f>
        <v>0</v>
      </c>
      <c r="L2747" s="31">
        <f>L2748+L2751</f>
        <v>0</v>
      </c>
      <c r="M2747" s="31">
        <f t="shared" si="6307"/>
        <v>67440.800000000003</v>
      </c>
      <c r="N2747" s="31">
        <f t="shared" si="6308"/>
        <v>37970.800000000003</v>
      </c>
      <c r="O2747" s="31">
        <f t="shared" si="6309"/>
        <v>37970.800000000003</v>
      </c>
      <c r="P2747" s="31">
        <f>P2748+P2751</f>
        <v>0</v>
      </c>
      <c r="Q2747" s="31">
        <f>Q2748+Q2751</f>
        <v>0</v>
      </c>
      <c r="R2747" s="31">
        <f>R2748+R2751</f>
        <v>0</v>
      </c>
      <c r="S2747" s="31">
        <f>S2748+S2751</f>
        <v>0</v>
      </c>
      <c r="T2747" s="31">
        <f>T2748+T2751</f>
        <v>0</v>
      </c>
      <c r="U2747" s="31">
        <f>U2748+U2751</f>
        <v>0</v>
      </c>
      <c r="V2747" s="31">
        <f>V2748+V2751</f>
        <v>0</v>
      </c>
      <c r="W2747" s="31">
        <f>W2748+W2751</f>
        <v>0</v>
      </c>
      <c r="X2747" s="31">
        <f>X2748+X2751</f>
        <v>0</v>
      </c>
      <c r="Y2747" s="31">
        <f>Y2748+Y2751</f>
        <v>0</v>
      </c>
      <c r="Z2747" s="31">
        <f>Z2748+Z2751</f>
        <v>0</v>
      </c>
      <c r="AA2747" s="31">
        <f>AA2748+AA2751</f>
        <v>0</v>
      </c>
      <c r="AB2747" s="31">
        <f>AB2748+AB2751</f>
        <v>0</v>
      </c>
      <c r="AC2747" s="31">
        <f t="shared" si="6271"/>
        <v>67440.800000000003</v>
      </c>
      <c r="AD2747" s="31">
        <f t="shared" si="6272"/>
        <v>37970.800000000003</v>
      </c>
      <c r="AE2747" s="31">
        <f t="shared" si="6273"/>
        <v>37970.800000000003</v>
      </c>
      <c r="AF2747" s="31">
        <f>AF2748+AF2751</f>
        <v>0</v>
      </c>
      <c r="AG2747" s="31">
        <f t="shared" si="6274"/>
        <v>67440.800000000003</v>
      </c>
      <c r="AH2747" s="31">
        <f t="shared" si="6275"/>
        <v>37970.800000000003</v>
      </c>
      <c r="AI2747" s="31">
        <f t="shared" si="6276"/>
        <v>37970.800000000003</v>
      </c>
      <c r="AJ2747" s="31">
        <f>AJ2748+AJ2751</f>
        <v>0</v>
      </c>
      <c r="AK2747" s="31">
        <f>AK2748+AK2751</f>
        <v>0</v>
      </c>
      <c r="AL2747" s="31">
        <f>AL2748+AL2751</f>
        <v>0</v>
      </c>
      <c r="AM2747" s="31">
        <f>AM2748+AM2751</f>
        <v>0</v>
      </c>
      <c r="AN2747" s="31">
        <f>AN2748+AN2751</f>
        <v>0</v>
      </c>
      <c r="AO2747" s="31">
        <f>AO2748+AO2751</f>
        <v>0</v>
      </c>
      <c r="AP2747" s="31">
        <f>AP2748+AP2751</f>
        <v>0</v>
      </c>
      <c r="AQ2747" s="31">
        <f>AQ2748+AQ2751</f>
        <v>0</v>
      </c>
      <c r="AR2747" s="31">
        <f>AR2748+AR2751</f>
        <v>0</v>
      </c>
      <c r="AS2747" s="31">
        <f t="shared" si="6238"/>
        <v>67440.800000000003</v>
      </c>
      <c r="AT2747" s="31">
        <f t="shared" si="6239"/>
        <v>37970.800000000003</v>
      </c>
      <c r="AU2747" s="31">
        <f t="shared" si="6240"/>
        <v>37970.800000000003</v>
      </c>
      <c r="AV2747" s="31">
        <f>AV2748+AV2751</f>
        <v>0</v>
      </c>
      <c r="AW2747" s="32"/>
      <c r="AX2747" s="32"/>
      <c r="AY2747" s="1"/>
      <c r="AZ2747" s="1"/>
      <c r="BA2747" s="1"/>
      <c r="BB2747" s="1"/>
      <c r="BC2747" s="1"/>
      <c r="BD2747" s="1"/>
      <c r="BE2747" s="1"/>
    </row>
    <row r="2748" ht="15">
      <c r="A2748" s="29" t="s">
        <v>1162</v>
      </c>
      <c r="B2748" s="29" t="s">
        <v>116</v>
      </c>
      <c r="C2748" s="29" t="s">
        <v>118</v>
      </c>
      <c r="D2748" s="29" t="s">
        <v>1169</v>
      </c>
      <c r="E2748" s="36"/>
      <c r="F2748" s="30" t="s">
        <v>1170</v>
      </c>
      <c r="G2748" s="31">
        <f>G2749+G2750</f>
        <v>30349.800000000003</v>
      </c>
      <c r="H2748" s="31">
        <f>H2749+H2750</f>
        <v>30722.900000000001</v>
      </c>
      <c r="I2748" s="31">
        <f>I2749+I2750</f>
        <v>29438.600000000002</v>
      </c>
      <c r="J2748" s="31">
        <f>J2749+J2750</f>
        <v>30000</v>
      </c>
      <c r="K2748" s="31">
        <f>K2749+K2750</f>
        <v>0</v>
      </c>
      <c r="L2748" s="31">
        <f>L2749+L2750</f>
        <v>0</v>
      </c>
      <c r="M2748" s="31">
        <f t="shared" si="6307"/>
        <v>60349.800000000003</v>
      </c>
      <c r="N2748" s="31">
        <f t="shared" si="6308"/>
        <v>30722.900000000001</v>
      </c>
      <c r="O2748" s="31">
        <f t="shared" si="6309"/>
        <v>29438.600000000002</v>
      </c>
      <c r="P2748" s="31">
        <f>P2749+P2750</f>
        <v>0</v>
      </c>
      <c r="Q2748" s="31">
        <f>Q2749+Q2750</f>
        <v>0</v>
      </c>
      <c r="R2748" s="31">
        <f>R2749+R2750</f>
        <v>0</v>
      </c>
      <c r="S2748" s="31">
        <f>S2749+S2750</f>
        <v>0</v>
      </c>
      <c r="T2748" s="31">
        <f>T2749+T2750</f>
        <v>0</v>
      </c>
      <c r="U2748" s="31">
        <f>U2749+U2750</f>
        <v>0</v>
      </c>
      <c r="V2748" s="31">
        <f>V2749+V2750</f>
        <v>0</v>
      </c>
      <c r="W2748" s="31">
        <f>W2749+W2750</f>
        <v>0</v>
      </c>
      <c r="X2748" s="31">
        <f>X2749+X2750</f>
        <v>0</v>
      </c>
      <c r="Y2748" s="31">
        <f>Y2749+Y2750</f>
        <v>0</v>
      </c>
      <c r="Z2748" s="31">
        <f>Z2749+Z2750</f>
        <v>0</v>
      </c>
      <c r="AA2748" s="31">
        <f>AA2749+AA2750</f>
        <v>0</v>
      </c>
      <c r="AB2748" s="31">
        <f>AB2749+AB2750</f>
        <v>0</v>
      </c>
      <c r="AC2748" s="31">
        <f t="shared" si="6271"/>
        <v>60349.800000000003</v>
      </c>
      <c r="AD2748" s="31">
        <f t="shared" si="6272"/>
        <v>30722.900000000001</v>
      </c>
      <c r="AE2748" s="31">
        <f t="shared" si="6273"/>
        <v>29438.600000000002</v>
      </c>
      <c r="AF2748" s="31">
        <f>AF2749+AF2750</f>
        <v>0</v>
      </c>
      <c r="AG2748" s="31">
        <f t="shared" si="6274"/>
        <v>60349.800000000003</v>
      </c>
      <c r="AH2748" s="31">
        <f t="shared" si="6275"/>
        <v>30722.900000000001</v>
      </c>
      <c r="AI2748" s="31">
        <f t="shared" si="6276"/>
        <v>29438.600000000002</v>
      </c>
      <c r="AJ2748" s="31">
        <f>AJ2749+AJ2750</f>
        <v>0</v>
      </c>
      <c r="AK2748" s="31">
        <f>AK2749+AK2750</f>
        <v>0</v>
      </c>
      <c r="AL2748" s="31">
        <f>AL2749+AL2750</f>
        <v>0</v>
      </c>
      <c r="AM2748" s="31">
        <f>AM2749+AM2750</f>
        <v>0</v>
      </c>
      <c r="AN2748" s="31">
        <f>AN2749+AN2750</f>
        <v>0</v>
      </c>
      <c r="AO2748" s="31">
        <f>AO2749+AO2750</f>
        <v>0</v>
      </c>
      <c r="AP2748" s="31">
        <f>AP2749+AP2750</f>
        <v>0</v>
      </c>
      <c r="AQ2748" s="31">
        <f>AQ2749+AQ2750</f>
        <v>0</v>
      </c>
      <c r="AR2748" s="31">
        <f>AR2749+AR2750</f>
        <v>0</v>
      </c>
      <c r="AS2748" s="31">
        <f t="shared" si="6238"/>
        <v>60349.800000000003</v>
      </c>
      <c r="AT2748" s="31">
        <f t="shared" si="6239"/>
        <v>30722.900000000001</v>
      </c>
      <c r="AU2748" s="31">
        <f t="shared" si="6240"/>
        <v>29438.600000000002</v>
      </c>
      <c r="AV2748" s="31">
        <f>AV2749+AV2750</f>
        <v>0</v>
      </c>
      <c r="AW2748" s="32"/>
      <c r="AX2748" s="32"/>
      <c r="AY2748" s="1"/>
      <c r="AZ2748" s="1"/>
      <c r="BA2748" s="1"/>
      <c r="BB2748" s="1"/>
      <c r="BC2748" s="1"/>
      <c r="BD2748" s="1"/>
      <c r="BE2748" s="1"/>
    </row>
    <row r="2749" ht="30">
      <c r="A2749" s="29" t="s">
        <v>1162</v>
      </c>
      <c r="B2749" s="29" t="s">
        <v>116</v>
      </c>
      <c r="C2749" s="29" t="s">
        <v>118</v>
      </c>
      <c r="D2749" s="29" t="s">
        <v>1169</v>
      </c>
      <c r="E2749" s="29" t="s">
        <v>39</v>
      </c>
      <c r="F2749" s="30" t="s">
        <v>40</v>
      </c>
      <c r="G2749" s="31">
        <v>28732.400000000001</v>
      </c>
      <c r="H2749" s="31">
        <v>29105.5</v>
      </c>
      <c r="I2749" s="31">
        <v>27821.200000000001</v>
      </c>
      <c r="J2749" s="33">
        <v>30000</v>
      </c>
      <c r="K2749" s="31"/>
      <c r="L2749" s="31"/>
      <c r="M2749" s="31">
        <f t="shared" si="6307"/>
        <v>58732.400000000001</v>
      </c>
      <c r="N2749" s="31">
        <f t="shared" si="6308"/>
        <v>29105.5</v>
      </c>
      <c r="O2749" s="31">
        <f t="shared" si="6309"/>
        <v>27821.200000000001</v>
      </c>
      <c r="P2749" s="31"/>
      <c r="Q2749" s="31"/>
      <c r="R2749" s="31"/>
      <c r="S2749" s="31"/>
      <c r="T2749" s="31"/>
      <c r="U2749" s="31"/>
      <c r="V2749" s="31"/>
      <c r="W2749" s="31"/>
      <c r="X2749" s="31"/>
      <c r="Y2749" s="31"/>
      <c r="Z2749" s="31"/>
      <c r="AA2749" s="31"/>
      <c r="AB2749" s="31"/>
      <c r="AC2749" s="31">
        <f t="shared" si="6271"/>
        <v>58732.400000000001</v>
      </c>
      <c r="AD2749" s="31">
        <f t="shared" si="6272"/>
        <v>29105.5</v>
      </c>
      <c r="AE2749" s="31">
        <f t="shared" si="6273"/>
        <v>27821.200000000001</v>
      </c>
      <c r="AF2749" s="31"/>
      <c r="AG2749" s="31">
        <f t="shared" si="6274"/>
        <v>58732.400000000001</v>
      </c>
      <c r="AH2749" s="31">
        <f t="shared" si="6275"/>
        <v>29105.5</v>
      </c>
      <c r="AI2749" s="31">
        <f t="shared" si="6276"/>
        <v>27821.200000000001</v>
      </c>
      <c r="AJ2749" s="31"/>
      <c r="AK2749" s="31"/>
      <c r="AL2749" s="31"/>
      <c r="AM2749" s="31"/>
      <c r="AN2749" s="31"/>
      <c r="AO2749" s="31"/>
      <c r="AP2749" s="31"/>
      <c r="AQ2749" s="31"/>
      <c r="AR2749" s="31"/>
      <c r="AS2749" s="31">
        <f t="shared" si="6238"/>
        <v>58732.400000000001</v>
      </c>
      <c r="AT2749" s="31">
        <f t="shared" si="6239"/>
        <v>29105.5</v>
      </c>
      <c r="AU2749" s="31">
        <f t="shared" si="6240"/>
        <v>27821.200000000001</v>
      </c>
      <c r="AV2749" s="31"/>
      <c r="AW2749" s="32"/>
      <c r="AX2749" s="32">
        <v>59</v>
      </c>
      <c r="AY2749" s="1"/>
      <c r="AZ2749" s="1"/>
      <c r="BA2749" s="1"/>
      <c r="BB2749" s="1"/>
      <c r="BC2749" s="1"/>
      <c r="BD2749" s="1"/>
      <c r="BE2749" s="1"/>
    </row>
    <row r="2750" ht="15">
      <c r="A2750" s="29" t="s">
        <v>1162</v>
      </c>
      <c r="B2750" s="29" t="s">
        <v>116</v>
      </c>
      <c r="C2750" s="29" t="s">
        <v>118</v>
      </c>
      <c r="D2750" s="29" t="s">
        <v>1169</v>
      </c>
      <c r="E2750" s="29" t="s">
        <v>41</v>
      </c>
      <c r="F2750" s="30" t="s">
        <v>42</v>
      </c>
      <c r="G2750" s="31">
        <v>1617.4000000000001</v>
      </c>
      <c r="H2750" s="31">
        <v>1617.4000000000001</v>
      </c>
      <c r="I2750" s="31">
        <v>1617.4000000000001</v>
      </c>
      <c r="J2750" s="31"/>
      <c r="K2750" s="31"/>
      <c r="L2750" s="31"/>
      <c r="M2750" s="31">
        <f t="shared" si="6307"/>
        <v>1617.4000000000001</v>
      </c>
      <c r="N2750" s="31">
        <f t="shared" si="6308"/>
        <v>1617.4000000000001</v>
      </c>
      <c r="O2750" s="31">
        <f t="shared" si="6309"/>
        <v>1617.4000000000001</v>
      </c>
      <c r="P2750" s="31"/>
      <c r="Q2750" s="31"/>
      <c r="R2750" s="31"/>
      <c r="S2750" s="31"/>
      <c r="T2750" s="31"/>
      <c r="U2750" s="31"/>
      <c r="V2750" s="31"/>
      <c r="W2750" s="31"/>
      <c r="X2750" s="31"/>
      <c r="Y2750" s="31"/>
      <c r="Z2750" s="31"/>
      <c r="AA2750" s="31"/>
      <c r="AB2750" s="31"/>
      <c r="AC2750" s="31">
        <f t="shared" si="6271"/>
        <v>1617.4000000000001</v>
      </c>
      <c r="AD2750" s="31">
        <f t="shared" si="6272"/>
        <v>1617.4000000000001</v>
      </c>
      <c r="AE2750" s="31">
        <f t="shared" si="6273"/>
        <v>1617.4000000000001</v>
      </c>
      <c r="AF2750" s="31"/>
      <c r="AG2750" s="31">
        <f t="shared" si="6274"/>
        <v>1617.4000000000001</v>
      </c>
      <c r="AH2750" s="31">
        <f t="shared" si="6275"/>
        <v>1617.4000000000001</v>
      </c>
      <c r="AI2750" s="31">
        <f t="shared" si="6276"/>
        <v>1617.4000000000001</v>
      </c>
      <c r="AJ2750" s="31"/>
      <c r="AK2750" s="31"/>
      <c r="AL2750" s="31"/>
      <c r="AM2750" s="31"/>
      <c r="AN2750" s="31"/>
      <c r="AO2750" s="31"/>
      <c r="AP2750" s="31"/>
      <c r="AQ2750" s="31"/>
      <c r="AR2750" s="31"/>
      <c r="AS2750" s="31">
        <f t="shared" si="6238"/>
        <v>1617.4000000000001</v>
      </c>
      <c r="AT2750" s="31">
        <f t="shared" si="6239"/>
        <v>1617.4000000000001</v>
      </c>
      <c r="AU2750" s="31">
        <f t="shared" si="6240"/>
        <v>1617.4000000000001</v>
      </c>
      <c r="AV2750" s="31"/>
      <c r="AW2750" s="32"/>
      <c r="AX2750" s="32"/>
      <c r="AY2750" s="1"/>
      <c r="AZ2750" s="1"/>
      <c r="BA2750" s="1"/>
      <c r="BB2750" s="1"/>
      <c r="BC2750" s="1"/>
      <c r="BD2750" s="1"/>
      <c r="BE2750" s="1"/>
    </row>
    <row r="2751" ht="15">
      <c r="A2751" s="29" t="s">
        <v>1162</v>
      </c>
      <c r="B2751" s="29" t="s">
        <v>116</v>
      </c>
      <c r="C2751" s="29" t="s">
        <v>118</v>
      </c>
      <c r="D2751" s="29" t="s">
        <v>1171</v>
      </c>
      <c r="E2751" s="36"/>
      <c r="F2751" s="30" t="s">
        <v>1172</v>
      </c>
      <c r="G2751" s="31">
        <f>G2752</f>
        <v>7091</v>
      </c>
      <c r="H2751" s="31">
        <f>H2752</f>
        <v>7247.8999999999996</v>
      </c>
      <c r="I2751" s="31">
        <f>I2752</f>
        <v>8532.2000000000007</v>
      </c>
      <c r="J2751" s="31">
        <f>J2752</f>
        <v>0</v>
      </c>
      <c r="K2751" s="31">
        <f>K2752</f>
        <v>0</v>
      </c>
      <c r="L2751" s="31">
        <f>L2752</f>
        <v>0</v>
      </c>
      <c r="M2751" s="31">
        <f t="shared" si="6307"/>
        <v>7091</v>
      </c>
      <c r="N2751" s="31">
        <f t="shared" si="6308"/>
        <v>7247.8999999999996</v>
      </c>
      <c r="O2751" s="31">
        <f t="shared" si="6309"/>
        <v>8532.2000000000007</v>
      </c>
      <c r="P2751" s="31">
        <f>P2752</f>
        <v>0</v>
      </c>
      <c r="Q2751" s="31">
        <f>Q2752</f>
        <v>0</v>
      </c>
      <c r="R2751" s="31">
        <f>R2752</f>
        <v>0</v>
      </c>
      <c r="S2751" s="31">
        <f>S2752</f>
        <v>0</v>
      </c>
      <c r="T2751" s="31">
        <f>T2752</f>
        <v>0</v>
      </c>
      <c r="U2751" s="31">
        <f>U2752</f>
        <v>0</v>
      </c>
      <c r="V2751" s="31">
        <f>V2752</f>
        <v>0</v>
      </c>
      <c r="W2751" s="31">
        <f>W2752</f>
        <v>0</v>
      </c>
      <c r="X2751" s="31">
        <f>X2752</f>
        <v>0</v>
      </c>
      <c r="Y2751" s="31">
        <f>Y2752</f>
        <v>0</v>
      </c>
      <c r="Z2751" s="31">
        <f>Z2752</f>
        <v>0</v>
      </c>
      <c r="AA2751" s="31">
        <f>AA2752</f>
        <v>0</v>
      </c>
      <c r="AB2751" s="31">
        <f>AB2752</f>
        <v>0</v>
      </c>
      <c r="AC2751" s="31">
        <f t="shared" si="6271"/>
        <v>7091</v>
      </c>
      <c r="AD2751" s="31">
        <f t="shared" si="6272"/>
        <v>7247.8999999999996</v>
      </c>
      <c r="AE2751" s="31">
        <f t="shared" si="6273"/>
        <v>8532.2000000000007</v>
      </c>
      <c r="AF2751" s="31">
        <f>AF2752</f>
        <v>0</v>
      </c>
      <c r="AG2751" s="31">
        <f t="shared" si="6274"/>
        <v>7091</v>
      </c>
      <c r="AH2751" s="31">
        <f t="shared" si="6275"/>
        <v>7247.8999999999996</v>
      </c>
      <c r="AI2751" s="31">
        <f t="shared" si="6276"/>
        <v>8532.2000000000007</v>
      </c>
      <c r="AJ2751" s="31">
        <f>AJ2752</f>
        <v>0</v>
      </c>
      <c r="AK2751" s="31">
        <f>AK2752</f>
        <v>0</v>
      </c>
      <c r="AL2751" s="31">
        <f>AL2752</f>
        <v>0</v>
      </c>
      <c r="AM2751" s="31">
        <f>AM2752</f>
        <v>0</v>
      </c>
      <c r="AN2751" s="31">
        <f>AN2752</f>
        <v>0</v>
      </c>
      <c r="AO2751" s="31">
        <f>AO2752</f>
        <v>0</v>
      </c>
      <c r="AP2751" s="31">
        <f>AP2752</f>
        <v>0</v>
      </c>
      <c r="AQ2751" s="31">
        <f>AQ2752</f>
        <v>0</v>
      </c>
      <c r="AR2751" s="31">
        <f>AR2752</f>
        <v>0</v>
      </c>
      <c r="AS2751" s="31">
        <f t="shared" si="6238"/>
        <v>7091</v>
      </c>
      <c r="AT2751" s="31">
        <f t="shared" si="6239"/>
        <v>7247.8999999999996</v>
      </c>
      <c r="AU2751" s="31">
        <f t="shared" si="6240"/>
        <v>8532.2000000000007</v>
      </c>
      <c r="AV2751" s="31">
        <f>AV2752</f>
        <v>0</v>
      </c>
      <c r="AW2751" s="32"/>
      <c r="AX2751" s="32"/>
      <c r="AY2751" s="1"/>
      <c r="AZ2751" s="1"/>
      <c r="BA2751" s="1"/>
      <c r="BB2751" s="1"/>
      <c r="BC2751" s="1"/>
      <c r="BD2751" s="1"/>
      <c r="BE2751" s="1"/>
    </row>
    <row r="2752" ht="30">
      <c r="A2752" s="29" t="s">
        <v>1162</v>
      </c>
      <c r="B2752" s="29" t="s">
        <v>116</v>
      </c>
      <c r="C2752" s="29" t="s">
        <v>118</v>
      </c>
      <c r="D2752" s="29" t="s">
        <v>1171</v>
      </c>
      <c r="E2752" s="29" t="s">
        <v>39</v>
      </c>
      <c r="F2752" s="30" t="s">
        <v>40</v>
      </c>
      <c r="G2752" s="31">
        <v>7091</v>
      </c>
      <c r="H2752" s="31">
        <v>7247.8999999999996</v>
      </c>
      <c r="I2752" s="31">
        <v>8532.2000000000007</v>
      </c>
      <c r="J2752" s="31"/>
      <c r="K2752" s="31"/>
      <c r="L2752" s="31"/>
      <c r="M2752" s="31">
        <f t="shared" si="6307"/>
        <v>7091</v>
      </c>
      <c r="N2752" s="31">
        <f t="shared" si="6308"/>
        <v>7247.8999999999996</v>
      </c>
      <c r="O2752" s="31">
        <f t="shared" si="6309"/>
        <v>8532.2000000000007</v>
      </c>
      <c r="P2752" s="31"/>
      <c r="Q2752" s="31"/>
      <c r="R2752" s="31"/>
      <c r="S2752" s="31"/>
      <c r="T2752" s="31"/>
      <c r="U2752" s="31"/>
      <c r="V2752" s="31"/>
      <c r="W2752" s="31"/>
      <c r="X2752" s="31"/>
      <c r="Y2752" s="31"/>
      <c r="Z2752" s="31"/>
      <c r="AA2752" s="31"/>
      <c r="AB2752" s="31"/>
      <c r="AC2752" s="31">
        <f t="shared" si="6271"/>
        <v>7091</v>
      </c>
      <c r="AD2752" s="31">
        <f t="shared" si="6272"/>
        <v>7247.8999999999996</v>
      </c>
      <c r="AE2752" s="31">
        <f t="shared" si="6273"/>
        <v>8532.2000000000007</v>
      </c>
      <c r="AF2752" s="31"/>
      <c r="AG2752" s="31">
        <f t="shared" si="6274"/>
        <v>7091</v>
      </c>
      <c r="AH2752" s="31">
        <f t="shared" si="6275"/>
        <v>7247.8999999999996</v>
      </c>
      <c r="AI2752" s="31">
        <f t="shared" si="6276"/>
        <v>8532.2000000000007</v>
      </c>
      <c r="AJ2752" s="31"/>
      <c r="AK2752" s="31"/>
      <c r="AL2752" s="31"/>
      <c r="AM2752" s="31"/>
      <c r="AN2752" s="31"/>
      <c r="AO2752" s="31"/>
      <c r="AP2752" s="31"/>
      <c r="AQ2752" s="31"/>
      <c r="AR2752" s="31"/>
      <c r="AS2752" s="31">
        <f t="shared" si="6238"/>
        <v>7091</v>
      </c>
      <c r="AT2752" s="31">
        <f t="shared" si="6239"/>
        <v>7247.8999999999996</v>
      </c>
      <c r="AU2752" s="31">
        <f t="shared" si="6240"/>
        <v>8532.2000000000007</v>
      </c>
      <c r="AV2752" s="31"/>
      <c r="AW2752" s="32"/>
      <c r="AX2752" s="32"/>
      <c r="AY2752" s="1"/>
      <c r="AZ2752" s="1"/>
      <c r="BA2752" s="1"/>
      <c r="BB2752" s="1"/>
      <c r="BC2752" s="1"/>
      <c r="BD2752" s="1"/>
      <c r="BE2752" s="1"/>
    </row>
    <row r="2753" ht="45">
      <c r="A2753" s="29" t="s">
        <v>1162</v>
      </c>
      <c r="B2753" s="29" t="s">
        <v>116</v>
      </c>
      <c r="C2753" s="29" t="s">
        <v>118</v>
      </c>
      <c r="D2753" s="29" t="s">
        <v>1173</v>
      </c>
      <c r="E2753" s="29"/>
      <c r="F2753" s="30" t="s">
        <v>1174</v>
      </c>
      <c r="G2753" s="31">
        <f>G2754</f>
        <v>182771.09999999998</v>
      </c>
      <c r="H2753" s="31">
        <f>H2754</f>
        <v>187736.29999999999</v>
      </c>
      <c r="I2753" s="31">
        <f>I2754</f>
        <v>187736.29999999999</v>
      </c>
      <c r="J2753" s="31">
        <f>J2754</f>
        <v>0</v>
      </c>
      <c r="K2753" s="31">
        <f>K2754</f>
        <v>0</v>
      </c>
      <c r="L2753" s="31">
        <f>L2754</f>
        <v>0</v>
      </c>
      <c r="M2753" s="31">
        <f t="shared" si="6307"/>
        <v>182771.09999999998</v>
      </c>
      <c r="N2753" s="31">
        <f t="shared" si="6308"/>
        <v>187736.29999999999</v>
      </c>
      <c r="O2753" s="31">
        <f t="shared" si="6309"/>
        <v>187736.29999999999</v>
      </c>
      <c r="P2753" s="31">
        <f>P2754</f>
        <v>0</v>
      </c>
      <c r="Q2753" s="31">
        <f>Q2754</f>
        <v>0</v>
      </c>
      <c r="R2753" s="31">
        <f>R2754</f>
        <v>0</v>
      </c>
      <c r="S2753" s="31">
        <f>S2754</f>
        <v>0</v>
      </c>
      <c r="T2753" s="31">
        <f>T2754</f>
        <v>0</v>
      </c>
      <c r="U2753" s="31">
        <f>U2754</f>
        <v>0</v>
      </c>
      <c r="V2753" s="31">
        <f>V2754</f>
        <v>0</v>
      </c>
      <c r="W2753" s="31">
        <f>W2754</f>
        <v>0</v>
      </c>
      <c r="X2753" s="31">
        <f>X2754</f>
        <v>0</v>
      </c>
      <c r="Y2753" s="31">
        <f>Y2754</f>
        <v>0</v>
      </c>
      <c r="Z2753" s="31">
        <f>Z2754</f>
        <v>0</v>
      </c>
      <c r="AA2753" s="31">
        <f>AA2754</f>
        <v>0</v>
      </c>
      <c r="AB2753" s="31">
        <f>AB2754</f>
        <v>0</v>
      </c>
      <c r="AC2753" s="31">
        <f t="shared" si="6271"/>
        <v>182771.09999999998</v>
      </c>
      <c r="AD2753" s="31">
        <f t="shared" si="6272"/>
        <v>187736.29999999999</v>
      </c>
      <c r="AE2753" s="31">
        <f t="shared" si="6273"/>
        <v>187736.29999999999</v>
      </c>
      <c r="AF2753" s="31">
        <f>AF2754</f>
        <v>0</v>
      </c>
      <c r="AG2753" s="31">
        <f t="shared" si="6274"/>
        <v>182771.09999999998</v>
      </c>
      <c r="AH2753" s="31">
        <f t="shared" si="6275"/>
        <v>187736.29999999999</v>
      </c>
      <c r="AI2753" s="31">
        <f t="shared" si="6276"/>
        <v>187736.29999999999</v>
      </c>
      <c r="AJ2753" s="31">
        <f>AJ2754</f>
        <v>0</v>
      </c>
      <c r="AK2753" s="31">
        <f>AK2754</f>
        <v>0</v>
      </c>
      <c r="AL2753" s="31">
        <f>AL2754</f>
        <v>-2470.0999999999999</v>
      </c>
      <c r="AM2753" s="31">
        <f>AM2754</f>
        <v>0</v>
      </c>
      <c r="AN2753" s="31">
        <f>AN2754</f>
        <v>0</v>
      </c>
      <c r="AO2753" s="31">
        <f>AO2754</f>
        <v>0</v>
      </c>
      <c r="AP2753" s="31">
        <f>AP2754</f>
        <v>0</v>
      </c>
      <c r="AQ2753" s="31">
        <f>AQ2754</f>
        <v>0</v>
      </c>
      <c r="AR2753" s="31">
        <f>AR2754</f>
        <v>0</v>
      </c>
      <c r="AS2753" s="31">
        <f t="shared" si="6238"/>
        <v>180300.99999999997</v>
      </c>
      <c r="AT2753" s="31">
        <f t="shared" si="6239"/>
        <v>187736.29999999999</v>
      </c>
      <c r="AU2753" s="31">
        <f t="shared" si="6240"/>
        <v>187736.29999999999</v>
      </c>
      <c r="AV2753" s="31">
        <f>AV2754</f>
        <v>0</v>
      </c>
      <c r="AW2753" s="32"/>
      <c r="AX2753" s="32"/>
      <c r="AY2753" s="1"/>
      <c r="AZ2753" s="1"/>
      <c r="BA2753" s="1"/>
      <c r="BB2753" s="1"/>
      <c r="BC2753" s="1"/>
      <c r="BD2753" s="1"/>
      <c r="BE2753" s="1"/>
    </row>
    <row r="2754" ht="15">
      <c r="A2754" s="29" t="s">
        <v>1162</v>
      </c>
      <c r="B2754" s="29" t="s">
        <v>116</v>
      </c>
      <c r="C2754" s="29" t="s">
        <v>118</v>
      </c>
      <c r="D2754" s="29" t="s">
        <v>1175</v>
      </c>
      <c r="E2754" s="29"/>
      <c r="F2754" s="30" t="s">
        <v>50</v>
      </c>
      <c r="G2754" s="31">
        <f>G2755+G2756</f>
        <v>182771.09999999998</v>
      </c>
      <c r="H2754" s="31">
        <f>H2755+H2756</f>
        <v>187736.29999999999</v>
      </c>
      <c r="I2754" s="31">
        <f>I2755+I2756</f>
        <v>187736.29999999999</v>
      </c>
      <c r="J2754" s="31">
        <f>J2755+J2756</f>
        <v>0</v>
      </c>
      <c r="K2754" s="31">
        <f>K2755+K2756</f>
        <v>0</v>
      </c>
      <c r="L2754" s="31">
        <f>L2755+L2756</f>
        <v>0</v>
      </c>
      <c r="M2754" s="31">
        <f t="shared" si="6307"/>
        <v>182771.09999999998</v>
      </c>
      <c r="N2754" s="31">
        <f t="shared" si="6308"/>
        <v>187736.29999999999</v>
      </c>
      <c r="O2754" s="31">
        <f t="shared" si="6309"/>
        <v>187736.29999999999</v>
      </c>
      <c r="P2754" s="31">
        <f>P2755+P2756</f>
        <v>0</v>
      </c>
      <c r="Q2754" s="31">
        <f>Q2755+Q2756</f>
        <v>0</v>
      </c>
      <c r="R2754" s="31">
        <f>R2755+R2756</f>
        <v>0</v>
      </c>
      <c r="S2754" s="31">
        <f>S2755+S2756</f>
        <v>0</v>
      </c>
      <c r="T2754" s="31">
        <f>T2755+T2756</f>
        <v>0</v>
      </c>
      <c r="U2754" s="31">
        <f>U2755+U2756</f>
        <v>0</v>
      </c>
      <c r="V2754" s="31">
        <f>V2755+V2756</f>
        <v>0</v>
      </c>
      <c r="W2754" s="31">
        <f>W2755+W2756</f>
        <v>0</v>
      </c>
      <c r="X2754" s="31">
        <f>X2755+X2756</f>
        <v>0</v>
      </c>
      <c r="Y2754" s="31">
        <f>Y2755+Y2756</f>
        <v>0</v>
      </c>
      <c r="Z2754" s="31">
        <f>Z2755+Z2756</f>
        <v>0</v>
      </c>
      <c r="AA2754" s="31">
        <f>AA2755+AA2756</f>
        <v>0</v>
      </c>
      <c r="AB2754" s="31">
        <f>AB2755+AB2756</f>
        <v>0</v>
      </c>
      <c r="AC2754" s="31">
        <f t="shared" si="6271"/>
        <v>182771.09999999998</v>
      </c>
      <c r="AD2754" s="31">
        <f t="shared" si="6272"/>
        <v>187736.29999999999</v>
      </c>
      <c r="AE2754" s="31">
        <f t="shared" si="6273"/>
        <v>187736.29999999999</v>
      </c>
      <c r="AF2754" s="31">
        <f>AF2755+AF2756</f>
        <v>0</v>
      </c>
      <c r="AG2754" s="31">
        <f t="shared" si="6274"/>
        <v>182771.09999999998</v>
      </c>
      <c r="AH2754" s="31">
        <f t="shared" si="6275"/>
        <v>187736.29999999999</v>
      </c>
      <c r="AI2754" s="31">
        <f t="shared" si="6276"/>
        <v>187736.29999999999</v>
      </c>
      <c r="AJ2754" s="31">
        <f>AJ2755+AJ2756</f>
        <v>0</v>
      </c>
      <c r="AK2754" s="31">
        <f>AK2755+AK2756</f>
        <v>0</v>
      </c>
      <c r="AL2754" s="31">
        <f>AL2755+AL2756</f>
        <v>-2470.0999999999999</v>
      </c>
      <c r="AM2754" s="31">
        <f>AM2755+AM2756</f>
        <v>0</v>
      </c>
      <c r="AN2754" s="31">
        <f>AN2755+AN2756</f>
        <v>0</v>
      </c>
      <c r="AO2754" s="31">
        <f>AO2755+AO2756</f>
        <v>0</v>
      </c>
      <c r="AP2754" s="31">
        <f>AP2755+AP2756</f>
        <v>0</v>
      </c>
      <c r="AQ2754" s="31">
        <f>AQ2755+AQ2756</f>
        <v>0</v>
      </c>
      <c r="AR2754" s="31">
        <f>AR2755+AR2756</f>
        <v>0</v>
      </c>
      <c r="AS2754" s="31">
        <f t="shared" si="6238"/>
        <v>180300.99999999997</v>
      </c>
      <c r="AT2754" s="31">
        <f t="shared" si="6239"/>
        <v>187736.29999999999</v>
      </c>
      <c r="AU2754" s="31">
        <f t="shared" si="6240"/>
        <v>187736.29999999999</v>
      </c>
      <c r="AV2754" s="31">
        <f>AV2755+AV2756</f>
        <v>0</v>
      </c>
      <c r="AW2754" s="32"/>
      <c r="AX2754" s="32"/>
      <c r="AY2754" s="1"/>
      <c r="AZ2754" s="1"/>
      <c r="BA2754" s="1"/>
      <c r="BB2754" s="1"/>
      <c r="BC2754" s="1"/>
      <c r="BD2754" s="1"/>
      <c r="BE2754" s="1"/>
    </row>
    <row r="2755" ht="75">
      <c r="A2755" s="29" t="s">
        <v>1162</v>
      </c>
      <c r="B2755" s="29" t="s">
        <v>116</v>
      </c>
      <c r="C2755" s="29" t="s">
        <v>118</v>
      </c>
      <c r="D2755" s="29" t="s">
        <v>1175</v>
      </c>
      <c r="E2755" s="29" t="s">
        <v>51</v>
      </c>
      <c r="F2755" s="30" t="s">
        <v>52</v>
      </c>
      <c r="G2755" s="31">
        <v>176370.09999999998</v>
      </c>
      <c r="H2755" s="31">
        <v>181335.29999999999</v>
      </c>
      <c r="I2755" s="31">
        <v>181335.29999999999</v>
      </c>
      <c r="J2755" s="31"/>
      <c r="K2755" s="31"/>
      <c r="L2755" s="31"/>
      <c r="M2755" s="31">
        <f t="shared" si="6307"/>
        <v>176370.09999999998</v>
      </c>
      <c r="N2755" s="31">
        <f t="shared" si="6308"/>
        <v>181335.29999999999</v>
      </c>
      <c r="O2755" s="31">
        <f t="shared" si="6309"/>
        <v>181335.29999999999</v>
      </c>
      <c r="P2755" s="31"/>
      <c r="Q2755" s="31"/>
      <c r="R2755" s="31"/>
      <c r="S2755" s="31"/>
      <c r="T2755" s="31"/>
      <c r="U2755" s="31"/>
      <c r="V2755" s="31"/>
      <c r="W2755" s="31"/>
      <c r="X2755" s="31"/>
      <c r="Y2755" s="31"/>
      <c r="Z2755" s="31"/>
      <c r="AA2755" s="31"/>
      <c r="AB2755" s="31"/>
      <c r="AC2755" s="31">
        <f t="shared" si="6271"/>
        <v>176370.09999999998</v>
      </c>
      <c r="AD2755" s="31">
        <f t="shared" si="6272"/>
        <v>181335.29999999999</v>
      </c>
      <c r="AE2755" s="31">
        <f t="shared" si="6273"/>
        <v>181335.29999999999</v>
      </c>
      <c r="AF2755" s="31"/>
      <c r="AG2755" s="31">
        <f t="shared" si="6274"/>
        <v>176370.09999999998</v>
      </c>
      <c r="AH2755" s="31">
        <f t="shared" si="6275"/>
        <v>181335.29999999999</v>
      </c>
      <c r="AI2755" s="31">
        <f t="shared" si="6276"/>
        <v>181335.29999999999</v>
      </c>
      <c r="AJ2755" s="31"/>
      <c r="AK2755" s="31"/>
      <c r="AL2755" s="31">
        <v>-2470.0999999999999</v>
      </c>
      <c r="AM2755" s="31"/>
      <c r="AN2755" s="31"/>
      <c r="AO2755" s="31"/>
      <c r="AP2755" s="31"/>
      <c r="AQ2755" s="31"/>
      <c r="AR2755" s="31"/>
      <c r="AS2755" s="31">
        <f t="shared" si="6238"/>
        <v>173899.99999999997</v>
      </c>
      <c r="AT2755" s="31">
        <f t="shared" si="6239"/>
        <v>181335.29999999999</v>
      </c>
      <c r="AU2755" s="31">
        <f t="shared" si="6240"/>
        <v>181335.29999999999</v>
      </c>
      <c r="AV2755" s="31"/>
      <c r="AW2755" s="32"/>
      <c r="AX2755" s="32"/>
      <c r="AY2755" s="1"/>
      <c r="AZ2755" s="1"/>
      <c r="BA2755" s="1"/>
      <c r="BB2755" s="1"/>
      <c r="BC2755" s="1"/>
      <c r="BD2755" s="1"/>
      <c r="BE2755" s="1"/>
    </row>
    <row r="2756" ht="30">
      <c r="A2756" s="29" t="s">
        <v>1162</v>
      </c>
      <c r="B2756" s="29" t="s">
        <v>116</v>
      </c>
      <c r="C2756" s="29" t="s">
        <v>118</v>
      </c>
      <c r="D2756" s="29" t="s">
        <v>1175</v>
      </c>
      <c r="E2756" s="29" t="s">
        <v>39</v>
      </c>
      <c r="F2756" s="30" t="s">
        <v>40</v>
      </c>
      <c r="G2756" s="31">
        <v>6401</v>
      </c>
      <c r="H2756" s="31">
        <v>6401</v>
      </c>
      <c r="I2756" s="31">
        <v>6401</v>
      </c>
      <c r="J2756" s="31"/>
      <c r="K2756" s="31"/>
      <c r="L2756" s="31"/>
      <c r="M2756" s="31">
        <f t="shared" si="6307"/>
        <v>6401</v>
      </c>
      <c r="N2756" s="31">
        <f t="shared" si="6308"/>
        <v>6401</v>
      </c>
      <c r="O2756" s="31">
        <f t="shared" si="6309"/>
        <v>6401</v>
      </c>
      <c r="P2756" s="31"/>
      <c r="Q2756" s="31"/>
      <c r="R2756" s="31"/>
      <c r="S2756" s="31"/>
      <c r="T2756" s="31"/>
      <c r="U2756" s="31"/>
      <c r="V2756" s="31"/>
      <c r="W2756" s="31"/>
      <c r="X2756" s="31"/>
      <c r="Y2756" s="31"/>
      <c r="Z2756" s="31"/>
      <c r="AA2756" s="31"/>
      <c r="AB2756" s="31"/>
      <c r="AC2756" s="31">
        <f t="shared" si="6271"/>
        <v>6401</v>
      </c>
      <c r="AD2756" s="31">
        <f t="shared" si="6272"/>
        <v>6401</v>
      </c>
      <c r="AE2756" s="31">
        <f t="shared" si="6273"/>
        <v>6401</v>
      </c>
      <c r="AF2756" s="31"/>
      <c r="AG2756" s="31">
        <f t="shared" si="6274"/>
        <v>6401</v>
      </c>
      <c r="AH2756" s="31">
        <f t="shared" si="6275"/>
        <v>6401</v>
      </c>
      <c r="AI2756" s="31">
        <f t="shared" si="6276"/>
        <v>6401</v>
      </c>
      <c r="AJ2756" s="31"/>
      <c r="AK2756" s="31"/>
      <c r="AL2756" s="31"/>
      <c r="AM2756" s="31"/>
      <c r="AN2756" s="31"/>
      <c r="AO2756" s="31"/>
      <c r="AP2756" s="31"/>
      <c r="AQ2756" s="31"/>
      <c r="AR2756" s="31"/>
      <c r="AS2756" s="31">
        <f t="shared" si="6238"/>
        <v>6401</v>
      </c>
      <c r="AT2756" s="31">
        <f t="shared" si="6239"/>
        <v>6401</v>
      </c>
      <c r="AU2756" s="31">
        <f t="shared" si="6240"/>
        <v>6401</v>
      </c>
      <c r="AV2756" s="31"/>
      <c r="AW2756" s="32"/>
      <c r="AX2756" s="32"/>
      <c r="AY2756" s="1"/>
      <c r="AZ2756" s="1"/>
      <c r="BA2756" s="1"/>
      <c r="BB2756" s="1"/>
      <c r="BC2756" s="1"/>
      <c r="BD2756" s="1"/>
      <c r="BE2756" s="1"/>
    </row>
    <row r="2757" ht="15">
      <c r="A2757" s="20" t="s">
        <v>1176</v>
      </c>
      <c r="B2757" s="20" t="s">
        <v>1177</v>
      </c>
      <c r="C2757" s="20" t="s">
        <v>1177</v>
      </c>
      <c r="D2757" s="20" t="s">
        <v>1178</v>
      </c>
      <c r="E2757" s="20" t="s">
        <v>1176</v>
      </c>
      <c r="F2757" s="54" t="s">
        <v>1179</v>
      </c>
      <c r="G2757" s="22"/>
      <c r="H2757" s="22">
        <v>1160001.5</v>
      </c>
      <c r="I2757" s="22">
        <f>2114318.8+2700+0.9</f>
        <v>2117019.6999999997</v>
      </c>
      <c r="J2757" s="22"/>
      <c r="K2757" s="22"/>
      <c r="L2757" s="22"/>
      <c r="M2757" s="22">
        <f t="shared" si="6307"/>
        <v>0</v>
      </c>
      <c r="N2757" s="22">
        <f t="shared" si="6308"/>
        <v>1160001.5</v>
      </c>
      <c r="O2757" s="22">
        <f t="shared" si="6309"/>
        <v>2117019.6999999997</v>
      </c>
      <c r="P2757" s="22"/>
      <c r="Q2757" s="22"/>
      <c r="R2757" s="22"/>
      <c r="S2757" s="22"/>
      <c r="T2757" s="22"/>
      <c r="U2757" s="22"/>
      <c r="V2757" s="22">
        <v>-52547.209999999999</v>
      </c>
      <c r="W2757" s="22"/>
      <c r="X2757" s="22"/>
      <c r="Y2757" s="22"/>
      <c r="Z2757" s="22">
        <v>100135.72</v>
      </c>
      <c r="AA2757" s="22"/>
      <c r="AB2757" s="22"/>
      <c r="AC2757" s="22">
        <f t="shared" si="6271"/>
        <v>0</v>
      </c>
      <c r="AD2757" s="22">
        <f t="shared" si="6272"/>
        <v>1107454.29</v>
      </c>
      <c r="AE2757" s="22">
        <f t="shared" si="6273"/>
        <v>2217155.4199999999</v>
      </c>
      <c r="AF2757" s="22"/>
      <c r="AG2757" s="22">
        <f t="shared" si="6274"/>
        <v>0</v>
      </c>
      <c r="AH2757" s="22">
        <f t="shared" si="6275"/>
        <v>1107454.29</v>
      </c>
      <c r="AI2757" s="22">
        <f t="shared" si="6276"/>
        <v>2217155.4199999999</v>
      </c>
      <c r="AJ2757" s="22"/>
      <c r="AK2757" s="22"/>
      <c r="AL2757" s="22"/>
      <c r="AM2757" s="22"/>
      <c r="AN2757" s="22"/>
      <c r="AO2757" s="22">
        <v>2764.4580000000001</v>
      </c>
      <c r="AP2757" s="22"/>
      <c r="AQ2757" s="22"/>
      <c r="AR2757" s="22">
        <v>79835.376000000004</v>
      </c>
      <c r="AS2757" s="22">
        <f t="shared" si="6238"/>
        <v>0</v>
      </c>
      <c r="AT2757" s="22">
        <f t="shared" si="6239"/>
        <v>1110218.7480000001</v>
      </c>
      <c r="AU2757" s="22">
        <f t="shared" si="6240"/>
        <v>2296990.7960000001</v>
      </c>
      <c r="AV2757" s="22"/>
      <c r="AW2757" s="23"/>
      <c r="AX2757" s="23"/>
      <c r="AY2757" s="1"/>
      <c r="AZ2757" s="1"/>
      <c r="BD2757" s="1"/>
    </row>
    <row r="2758" ht="15">
      <c r="A2758" s="55" t="s">
        <v>1180</v>
      </c>
      <c r="B2758" s="55"/>
      <c r="C2758" s="55"/>
      <c r="D2758" s="55"/>
      <c r="E2758" s="55"/>
      <c r="F2758" s="55"/>
      <c r="G2758" s="22">
        <f>G13+G87+G194+G328+G594+G718+G853+G986+G1110+G1241+G1371+G1506+G1611+G1724+G1946+G2171+G2247+G2365+G2418+G2664+G2742+G2284+G51+G103+G116+G2227+G2632+G2644+G2539+G2757</f>
        <v>69819100</v>
      </c>
      <c r="H2758" s="22">
        <f>H13+H87+H194+H328+H594+H718+H853+H986+H1110+H1241+H1371+H1506+H1611+H1724+H1946+H2171+H2247+H2365+H2418+H2664+H2742+H2284+H51+H103+H116+H2227+H2632+H2644+H2539+H2757</f>
        <v>71585679.999999985</v>
      </c>
      <c r="I2758" s="22">
        <f>I13+I87+I194+I328+I594+I718+I853+I986+I1110+I1241+I1371+I1506+I1611+I1724+I1946+I2171+I2247+I2365+I2418+I2664+I2742+I2284+I51+I103+I116+I2227+I2632+I2644+I2539+I2757</f>
        <v>65040704.500000007</v>
      </c>
      <c r="J2758" s="22">
        <f>J13+J87+J194+J328+J594+J718+J853+J986+J1110+J1241+J1371+J1506+J1611+J1724+J1946+J2171+J2247+J2365+J2418+J2664+J2742+J2284+J51+J103+J116+J2227+J2632+J2644+J2539+J2757</f>
        <v>4.3655745685100555e-11</v>
      </c>
      <c r="K2758" s="22">
        <f>K13+K87+K194+K328+K594+K718+K853+K986+K1110+K1241+K1371+K1506+K1611+K1724+K1946+K2171+K2247+K2365+K2418+K2664+K2742+K2284+K51+K103+K116+K2227+K2632+K2644+K2539+K2757</f>
        <v>7.2759576141834259e-12</v>
      </c>
      <c r="L2758" s="22">
        <f>L13+L87+L194+L328+L594+L718+L853+L986+L1110+L1241+L1371+L1506+L1611+L1724+L1946+L2171+L2247+L2365+L2418+L2664+L2742+L2284+L51+L103+L116+L2227+L2632+L2644+L2539+L2757</f>
        <v>7.2759576141834259e-12</v>
      </c>
      <c r="M2758" s="22">
        <f t="shared" si="6307"/>
        <v>69819100</v>
      </c>
      <c r="N2758" s="22">
        <f t="shared" si="6308"/>
        <v>71585679.999999985</v>
      </c>
      <c r="O2758" s="22">
        <f t="shared" si="6309"/>
        <v>65040704.500000007</v>
      </c>
      <c r="P2758" s="22">
        <f>P13+P87+P194+P328+P594+P718+P853+P986+P1110+P1241+P1371+P1506+P1611+P1724+P1946+P2171+P2247+P2365+P2418+P2664+P2742+P2284+P51+P103+P116+P2227+P2632+P2644+P2539+P2757</f>
        <v>-9.0949470177292824e-13</v>
      </c>
      <c r="Q2758" s="22">
        <f>Q13+Q87+Q194+Q328+Q594+Q718+Q853+Q986+Q1110+Q1241+Q1371+Q1506+Q1611+Q1724+Q1946+Q2171+Q2247+Q2365+Q2418+Q2664+Q2742+Q2284+Q51+Q103+Q116+Q2227+Q2632+Q2644+Q2539+Q2757</f>
        <v>0</v>
      </c>
      <c r="R2758" s="22">
        <f>R13+R87+R194+R328+R594+R718+R853+R986+R1110+R1241+R1371+R1506+R1611+R1724+R1946+R2171+R2247+R2365+R2418+R2664+R2742+R2284+R51+R103+R116+R2227+R2632+R2644+R2539+R2757</f>
        <v>824595.58997999993</v>
      </c>
      <c r="S2758" s="22">
        <f>S13+S87+S194+S328+S594+S718+S853+S986+S1110+S1241+S1371+S1506+S1611+S1724+S1946+S2171+S2247+S2365+S2418+S2664+S2742+S2284+S51+S103+S116+S2227+S2632+S2644+S2539+S2757</f>
        <v>-1616054.1170000001</v>
      </c>
      <c r="T2758" s="22">
        <f>T13+T87+T194+T328+T594+T718+T853+T986+T1110+T1241+T1371+T1506+T1611+T1724+T1946+T2171+T2247+T2365+T2418+T2664+T2742+T2284+T51+T103+T116+T2227+T2632+T2644+T2539+T2757</f>
        <v>13704.4</v>
      </c>
      <c r="U2758" s="22">
        <f>U13+U87+U194+U328+U594+U718+U853+U986+U1110+U1241+U1371+U1506+U1611+U1724+U1946+U2171+U2247+U2365+U2418+U2664+U2742+U2284+U51+U103+U116+U2227+U2632+U2644+U2539+U2757</f>
        <v>-9.0949470177292824e-13</v>
      </c>
      <c r="V2758" s="22">
        <f>V13+V87+V194+V328+V594+V718+V853+V986+V1110+V1241+V1371+V1506+V1611+V1724+V1946+V2171+V2247+V2365+V2418+V2664+V2742+V2284+V51+V103+V116+V2227+V2632+V2644+V2539+V2757</f>
        <v>206810.13099999996</v>
      </c>
      <c r="W2758" s="22">
        <f>W13+W87+W194+W328+W594+W718+W853+W986+W1110+W1241+W1371+W1506+W1611+W1724+W1946+W2171+W2247+W2365+W2418+W2664+W2742+W2284+W51+W103+W116+W2227+W2632+W2644+W2539+W2757</f>
        <v>-206810.13099999996</v>
      </c>
      <c r="X2758" s="22">
        <f>X13+X87+X194+X328+X594+X718+X853+X986+X1110+X1241+X1371+X1506+X1611+X1724+X1946+X2171+X2247+X2365+X2418+X2664+X2742+X2284+X51+X103+X116+X2227+X2632+X2644+X2539+X2757</f>
        <v>17746</v>
      </c>
      <c r="Y2758" s="22">
        <f>Y13+Y87+Y194+Y328+Y594+Y718+Y853+Y986+Y1110+Y1241+Y1371+Y1506+Y1611+Y1724+Y1946+Y2171+Y2247+Y2365+Y2418+Y2664+Y2742+Y2284+Y51+Y103+Y116+Y2227+Y2632+Y2644+Y2539+Y2757</f>
        <v>-9.0949470177292824e-13</v>
      </c>
      <c r="Z2758" s="22">
        <f>Z13+Z87+Z194+Z328+Z594+Z718+Z853+Z986+Z1110+Z1241+Z1371+Z1506+Z1611+Z1724+Z1946+Z2171+Z2247+Z2365+Z2418+Z2664+Z2742+Z2284+Z51+Z103+Z116+Z2227+Z2632+Z2644+Z2539+Z2757</f>
        <v>180045.25</v>
      </c>
      <c r="AA2758" s="22">
        <f>AA13+AA87+AA194+AA328+AA594+AA718+AA853+AA986+AA1110+AA1241+AA1371+AA1506+AA1611+AA1724+AA1946+AA2171+AA2247+AA2365+AA2418+AA2664+AA2742+AA2284+AA51+AA103+AA116+AA2227+AA2632+AA2644+AA2539+AA2757</f>
        <v>1822864.2480000001</v>
      </c>
      <c r="AB2758" s="22">
        <f>AB13+AB87+AB194+AB328+AB594+AB718+AB853+AB986+AB1110+AB1241+AB1371+AB1506+AB1611+AB1724+AB1946+AB2171+AB2247+AB2365+AB2418+AB2664+AB2742+AB2284+AB51+AB103+AB116+AB2227+AB2632+AB2644+AB2539+AB2757</f>
        <v>-419.90000000000009</v>
      </c>
      <c r="AC2758" s="22">
        <f t="shared" si="6271"/>
        <v>69041345.872980013</v>
      </c>
      <c r="AD2758" s="22">
        <f t="shared" si="6272"/>
        <v>71603425.999999985</v>
      </c>
      <c r="AE2758" s="22">
        <f t="shared" si="6273"/>
        <v>67043194.098000012</v>
      </c>
      <c r="AF2758" s="22">
        <f>AF13+AF87+AF194+AF328+AF594+AF718+AF853+AF986+AF1110+AF1241+AF1371+AF1506+AF1611+AF1724+AF1946+AF2171+AF2247+AF2365+AF2418+AF2664+AF2742+AF2284+AF51+AF103+AF116+AF2227+AF2632+AF2644+AF2539+AF2757</f>
        <v>0</v>
      </c>
      <c r="AG2758" s="22">
        <f t="shared" si="6274"/>
        <v>69041345.872980013</v>
      </c>
      <c r="AH2758" s="22">
        <f t="shared" si="6275"/>
        <v>71603425.999999985</v>
      </c>
      <c r="AI2758" s="22">
        <f t="shared" si="6276"/>
        <v>67043194.098000012</v>
      </c>
      <c r="AJ2758" s="22">
        <f>AJ13+AJ87+AJ194+AJ328+AJ594+AJ718+AJ853+AJ986+AJ1110+AJ1241+AJ1371+AJ1506+AJ1611+AJ1724+AJ1946+AJ2171+AJ2247+AJ2365+AJ2418+AJ2664+AJ2742+AJ2284+AJ51+AJ103+AJ116+AJ2227+AJ2632+AJ2644+AJ2539+AJ2757+AJ45</f>
        <v>0</v>
      </c>
      <c r="AK2758" s="22">
        <f>AK13+AK87+AK194+AK328+AK594+AK718+AK853+AK986+AK1110+AK1241+AK1371+AK1506+AK1611+AK1724+AK1946+AK2171+AK2247+AK2365+AK2418+AK2664+AK2742+AK2284+AK51+AK103+AK116+AK2227+AK2632+AK2644+AK2539+AK2757+AK45</f>
        <v>-4.5474735088646412e-13</v>
      </c>
      <c r="AL2758" s="22">
        <f>AL13+AL87+AL194+AL328+AL594+AL718+AL853+AL986+AL1110+AL1241+AL1371+AL1506+AL1611+AL1724+AL1946+AL2171+AL2247+AL2365+AL2418+AL2664+AL2742+AL2284+AL51+AL103+AL116+AL2227+AL2632+AL2644+AL2539+AL2757+AL45</f>
        <v>157880.715</v>
      </c>
      <c r="AM2758" s="22">
        <f>AM13+AM87+AM194+AM328+AM594+AM718+AM853+AM986+AM1110+AM1241+AM1371+AM1506+AM1611+AM1724+AM1946+AM2171+AM2247+AM2365+AM2418+AM2664+AM2742+AM2284+AM51+AM103+AM116+AM2227+AM2632+AM2644+AM2539+AM2757+AM45</f>
        <v>-3796.3150000000169</v>
      </c>
      <c r="AN2758" s="22">
        <f>AN13+AN87+AN194+AN328+AN594+AN718+AN853+AN986+AN1110+AN1241+AN1371+AN1506+AN1611+AN1724+AN1946+AN2171+AN2247+AN2365+AN2418+AN2664+AN2742+AN2284+AN51+AN103+AN116+AN2227+AN2632+AN2644+AN2539+AN2757+AN45</f>
        <v>0</v>
      </c>
      <c r="AO2758" s="22">
        <f>AO13+AO87+AO194+AO328+AO594+AO718+AO853+AO986+AO1110+AO1241+AO1371+AO1506+AO1611+AO1724+AO1946+AO2171+AO2247+AO2365+AO2418+AO2664+AO2742+AO2284+AO51+AO103+AO116+AO2227+AO2632+AO2644+AO2539+AO2757+AO45</f>
        <v>154234.08199999999</v>
      </c>
      <c r="AP2758" s="22">
        <f>AP13+AP87+AP194+AP328+AP594+AP718+AP853+AP986+AP1110+AP1241+AP1371+AP1506+AP1611+AP1724+AP1946+AP2171+AP2247+AP2365+AP2418+AP2664+AP2742+AP2284+AP51+AP103+AP116+AP2227+AP2632+AP2644+AP2539+AP2757+AP45</f>
        <v>-43655.781999999992</v>
      </c>
      <c r="AQ2758" s="22">
        <f>AQ13+AQ87+AQ194+AQ328+AQ594+AQ718+AQ853+AQ986+AQ1110+AQ1241+AQ1371+AQ1506+AQ1611+AQ1724+AQ1946+AQ2171+AQ2247+AQ2365+AQ2418+AQ2664+AQ2742+AQ2284+AQ51+AQ103+AQ116+AQ2227+AQ2632+AQ2644+AQ2539+AQ2757+AQ45</f>
        <v>0</v>
      </c>
      <c r="AR2758" s="22">
        <f>AR13+AR87+AR194+AR328+AR594+AR718+AR853+AR986+AR1110+AR1241+AR1371+AR1506+AR1611+AR1724+AR1946+AR2171+AR2247+AR2365+AR2418+AR2664+AR2742+AR2284+AR51+AR103+AR116+AR2227+AR2632+AR2644+AR2539+AR2757+AR45</f>
        <v>112056</v>
      </c>
      <c r="AS2758" s="22">
        <f t="shared" si="6238"/>
        <v>69195430.272980019</v>
      </c>
      <c r="AT2758" s="22">
        <f t="shared" si="6239"/>
        <v>71714004.299999982</v>
      </c>
      <c r="AU2758" s="22">
        <f t="shared" si="6240"/>
        <v>67155250.09800002</v>
      </c>
      <c r="AV2758" s="22">
        <f>AV13+AV87+AV194+AV328+AV594+AV718+AV853+AV986+AV1110+AV1241+AV1371+AV1506+AV1611+AV1724+AV1946+AV2171+AV2247+AV2365+AV2418+AV2664+AV2742+AV2284+AV51+AV103+AV116+AV2227+AV2632+AV2644+AV2539+AV2757+AV45</f>
        <v>0</v>
      </c>
      <c r="AW2758" s="23"/>
      <c r="AX2758" s="23"/>
      <c r="AY2758" s="1"/>
      <c r="AZ2758" s="1"/>
      <c r="BA2758" s="1"/>
      <c r="BD2758" s="1"/>
    </row>
    <row r="2759">
      <c r="A2759" s="1"/>
      <c r="B2759" s="1"/>
      <c r="C2759" s="1"/>
      <c r="D2759" s="1"/>
      <c r="E2759" s="1"/>
      <c r="I2759" s="1"/>
      <c r="M2759" s="1"/>
      <c r="N2759" s="1"/>
      <c r="O2759" s="1"/>
      <c r="AC2759" s="1"/>
      <c r="AD2759" s="1"/>
      <c r="AE2759" s="1"/>
      <c r="AF2759" s="1"/>
      <c r="AG2759" s="1"/>
      <c r="AH2759" s="1"/>
      <c r="AI2759" s="1"/>
      <c r="AJ2759" s="1"/>
      <c r="AK2759" s="1"/>
      <c r="AL2759" s="1"/>
      <c r="AM2759" s="1"/>
      <c r="AN2759" s="1"/>
      <c r="AO2759" s="1"/>
      <c r="AP2759" s="1"/>
      <c r="AQ2759" s="1"/>
      <c r="AR2759" s="1"/>
      <c r="AS2759" s="1"/>
      <c r="AT2759" s="1"/>
      <c r="AU2759" s="1"/>
      <c r="AW2759" s="3"/>
    </row>
    <row r="2760" ht="15">
      <c r="G2760" s="8"/>
      <c r="H2760" s="8"/>
      <c r="I2760" s="8"/>
      <c r="J2760" s="8"/>
      <c r="K2760" s="8"/>
      <c r="L2760" s="8"/>
      <c r="M2760" s="8">
        <f>G2758-M2758</f>
        <v>0</v>
      </c>
      <c r="N2760" s="8">
        <f>H2758-N2758</f>
        <v>0</v>
      </c>
      <c r="O2760" s="8">
        <f>I2758-O2758</f>
        <v>0</v>
      </c>
      <c r="P2760" s="8"/>
      <c r="Q2760" s="8"/>
      <c r="R2760" s="8"/>
      <c r="S2760" s="8"/>
      <c r="T2760" s="8"/>
      <c r="U2760" s="8"/>
      <c r="V2760" s="8"/>
      <c r="W2760" s="8"/>
      <c r="X2760" s="8"/>
      <c r="Y2760" s="8"/>
      <c r="Z2760" s="8"/>
      <c r="AA2760" s="8"/>
      <c r="AB2760" s="8"/>
      <c r="AC2760" s="8"/>
      <c r="AD2760" s="8"/>
      <c r="AE2760" s="8"/>
      <c r="AF2760" s="8"/>
      <c r="AG2760" s="8"/>
      <c r="AH2760" s="8"/>
      <c r="AI2760" s="8"/>
      <c r="AJ2760" s="8"/>
      <c r="AK2760" s="8"/>
      <c r="AL2760" s="8"/>
      <c r="AM2760" s="8"/>
      <c r="AN2760" s="8"/>
      <c r="AO2760" s="8"/>
      <c r="AP2760" s="8"/>
      <c r="AQ2760" s="8"/>
      <c r="AR2760" s="8"/>
      <c r="AS2760" s="8"/>
      <c r="AT2760" s="8"/>
      <c r="AU2760" s="8"/>
      <c r="AV2760" s="8"/>
      <c r="AW2760" s="3"/>
    </row>
    <row r="2761">
      <c r="A2761" s="1"/>
      <c r="B2761" s="1"/>
      <c r="C2761" s="1"/>
      <c r="D2761" s="1"/>
      <c r="E2761" s="1"/>
      <c r="M2761" s="1"/>
      <c r="N2761" s="1"/>
      <c r="O2761" s="1"/>
      <c r="AC2761" s="1"/>
      <c r="AD2761" s="1"/>
      <c r="AE2761" s="1"/>
      <c r="AF2761" s="1"/>
      <c r="AG2761" s="1"/>
      <c r="AH2761" s="1"/>
      <c r="AI2761" s="1"/>
      <c r="AJ2761" s="1"/>
      <c r="AK2761" s="1"/>
      <c r="AL2761" s="1"/>
      <c r="AM2761" s="1"/>
      <c r="AN2761" s="1"/>
      <c r="AO2761" s="1"/>
      <c r="AP2761" s="1"/>
      <c r="AQ2761" s="1"/>
      <c r="AR2761" s="1"/>
      <c r="AS2761" s="1"/>
      <c r="AT2761" s="1"/>
      <c r="AU2761" s="1"/>
      <c r="AW2761" s="3"/>
    </row>
    <row r="2762">
      <c r="A2762" s="1"/>
      <c r="B2762" s="1"/>
      <c r="C2762" s="1"/>
      <c r="D2762" s="1"/>
      <c r="E2762" s="1"/>
      <c r="G2762" s="1"/>
      <c r="H2762" s="1"/>
      <c r="I2762" s="1"/>
      <c r="J2762" s="1"/>
      <c r="K2762" s="1"/>
      <c r="L2762" s="1"/>
      <c r="M2762" s="1"/>
      <c r="N2762" s="1"/>
      <c r="O2762" s="1"/>
      <c r="P2762" s="1"/>
      <c r="Q2762" s="1"/>
      <c r="R2762" s="1"/>
      <c r="S2762" s="1"/>
      <c r="T2762" s="1"/>
      <c r="U2762" s="1"/>
      <c r="V2762" s="1"/>
      <c r="W2762" s="1"/>
      <c r="X2762" s="1"/>
      <c r="Y2762" s="1"/>
      <c r="Z2762" s="1"/>
      <c r="AA2762" s="1"/>
      <c r="AB2762" s="1"/>
      <c r="AC2762" s="1"/>
      <c r="AD2762" s="1"/>
      <c r="AE2762" s="1"/>
      <c r="AF2762" s="1"/>
      <c r="AG2762" s="1"/>
      <c r="AH2762" s="1"/>
      <c r="AI2762" s="1"/>
      <c r="AJ2762" s="1"/>
      <c r="AK2762" s="1"/>
      <c r="AL2762" s="1"/>
      <c r="AM2762" s="1"/>
      <c r="AN2762" s="1"/>
      <c r="AO2762" s="1"/>
      <c r="AP2762" s="1"/>
      <c r="AQ2762" s="1"/>
      <c r="AR2762" s="1"/>
      <c r="AS2762" s="1"/>
      <c r="AT2762" s="1"/>
      <c r="AU2762" s="1"/>
      <c r="AV2762" s="1"/>
      <c r="AW2762" s="3"/>
      <c r="AX2762" s="3"/>
      <c r="AY2762" s="1"/>
      <c r="AZ2762" s="1"/>
    </row>
    <row r="2763">
      <c r="A2763" s="1"/>
      <c r="B2763" s="1"/>
      <c r="C2763" s="1"/>
      <c r="D2763" s="1"/>
      <c r="E2763" s="1"/>
      <c r="Z2763" s="1"/>
      <c r="AA2763" s="1"/>
      <c r="AB2763" s="1"/>
      <c r="AC2763" s="1"/>
      <c r="AD2763" s="1"/>
      <c r="AE2763" s="1"/>
      <c r="AF2763" s="1"/>
      <c r="AG2763" s="1"/>
      <c r="AH2763" s="1"/>
      <c r="AI2763" s="1"/>
      <c r="AJ2763" s="1"/>
      <c r="AK2763" s="1"/>
      <c r="AL2763" s="1"/>
      <c r="AM2763" s="1"/>
      <c r="AN2763" s="1"/>
      <c r="AO2763" s="1"/>
      <c r="AP2763" s="1"/>
      <c r="AQ2763" s="1"/>
      <c r="AR2763" s="1"/>
      <c r="AS2763" s="1"/>
      <c r="AT2763" s="1"/>
      <c r="AU2763" s="1"/>
      <c r="AW2763" s="3"/>
    </row>
    <row r="2764">
      <c r="A2764" s="1"/>
      <c r="B2764" s="1"/>
      <c r="C2764" s="1"/>
      <c r="D2764" s="1"/>
      <c r="E2764" s="1"/>
      <c r="M2764" s="1"/>
      <c r="N2764" s="1"/>
      <c r="O2764" s="1"/>
      <c r="AC2764" s="1"/>
      <c r="AD2764" s="1"/>
      <c r="AE2764" s="1"/>
      <c r="AF2764" s="1"/>
      <c r="AG2764" s="1"/>
      <c r="AH2764" s="1"/>
      <c r="AI2764" s="1"/>
      <c r="AJ2764" s="1"/>
      <c r="AK2764" s="1"/>
      <c r="AL2764" s="1"/>
      <c r="AM2764" s="1"/>
      <c r="AN2764" s="1"/>
      <c r="AO2764" s="1"/>
      <c r="AP2764" s="1"/>
      <c r="AQ2764" s="1"/>
      <c r="AR2764" s="1"/>
      <c r="AS2764" s="1"/>
      <c r="AT2764" s="1"/>
      <c r="AU2764" s="1"/>
      <c r="AV2764" s="1"/>
      <c r="AW2764" s="3"/>
      <c r="AX2764" s="3"/>
      <c r="AY2764" s="1"/>
      <c r="AZ2764" s="1"/>
    </row>
    <row r="2765">
      <c r="A2765" s="1"/>
      <c r="B2765" s="1"/>
      <c r="C2765" s="1"/>
      <c r="D2765" s="1"/>
      <c r="E2765" s="1"/>
      <c r="AC2765" s="1"/>
      <c r="AD2765" s="1"/>
      <c r="AE2765" s="1"/>
      <c r="AF2765" s="1"/>
      <c r="AG2765" s="1"/>
      <c r="AH2765" s="1"/>
      <c r="AI2765" s="1"/>
      <c r="AJ2765" s="1"/>
      <c r="AK2765" s="1"/>
      <c r="AL2765" s="1"/>
      <c r="AM2765" s="1"/>
      <c r="AN2765" s="1"/>
      <c r="AO2765" s="1"/>
      <c r="AP2765" s="1"/>
      <c r="AQ2765" s="1"/>
      <c r="AR2765" s="1"/>
      <c r="AS2765" s="1"/>
      <c r="AT2765" s="1"/>
      <c r="AU2765" s="1"/>
      <c r="AW2765" s="3"/>
    </row>
    <row r="2766">
      <c r="A2766" s="1"/>
      <c r="B2766" s="1"/>
      <c r="C2766" s="1"/>
      <c r="D2766" s="1"/>
      <c r="E2766" s="1"/>
      <c r="AC2766" s="1"/>
      <c r="AD2766" s="1"/>
      <c r="AE2766" s="1"/>
      <c r="AF2766" s="1"/>
      <c r="AG2766" s="1"/>
      <c r="AH2766" s="1"/>
      <c r="AI2766" s="1"/>
      <c r="AJ2766" s="1"/>
      <c r="AK2766" s="1"/>
      <c r="AL2766" s="1"/>
      <c r="AM2766" s="1"/>
      <c r="AN2766" s="1"/>
      <c r="AO2766" s="1"/>
      <c r="AP2766" s="1"/>
      <c r="AQ2766" s="1"/>
      <c r="AR2766" s="1"/>
      <c r="AS2766" s="1"/>
      <c r="AT2766" s="1"/>
      <c r="AU2766" s="1"/>
      <c r="AW2766" s="3"/>
    </row>
    <row r="2767">
      <c r="A2767" s="1"/>
      <c r="B2767" s="1"/>
      <c r="C2767" s="1"/>
      <c r="D2767" s="1"/>
      <c r="E2767" s="1"/>
      <c r="AC2767" s="1"/>
      <c r="AD2767" s="1"/>
      <c r="AE2767" s="1"/>
      <c r="AF2767" s="1"/>
      <c r="AG2767" s="1"/>
      <c r="AH2767" s="1"/>
      <c r="AI2767" s="1"/>
      <c r="AJ2767" s="1"/>
      <c r="AK2767" s="1"/>
      <c r="AL2767" s="1"/>
      <c r="AM2767" s="1"/>
      <c r="AN2767" s="1"/>
      <c r="AO2767" s="1"/>
      <c r="AP2767" s="1"/>
      <c r="AQ2767" s="1"/>
      <c r="AR2767" s="1"/>
      <c r="AS2767" s="1"/>
      <c r="AT2767" s="1"/>
      <c r="AU2767" s="1"/>
      <c r="AW2767" s="3"/>
    </row>
    <row r="2768">
      <c r="A2768" s="1"/>
      <c r="B2768" s="1"/>
      <c r="C2768" s="1"/>
      <c r="D2768" s="1"/>
      <c r="E2768" s="1"/>
      <c r="AC2768" s="1"/>
      <c r="AD2768" s="1"/>
      <c r="AE2768" s="1"/>
      <c r="AF2768" s="1"/>
      <c r="AG2768" s="1"/>
      <c r="AH2768" s="1"/>
      <c r="AI2768" s="1"/>
      <c r="AJ2768" s="1"/>
      <c r="AK2768" s="1"/>
      <c r="AL2768" s="1"/>
      <c r="AM2768" s="1"/>
      <c r="AN2768" s="1"/>
      <c r="AO2768" s="1"/>
      <c r="AP2768" s="1"/>
      <c r="AQ2768" s="1"/>
      <c r="AR2768" s="1"/>
      <c r="AS2768" s="1"/>
      <c r="AT2768" s="1"/>
      <c r="AU2768" s="1"/>
      <c r="AW2768" s="3"/>
    </row>
    <row r="2769">
      <c r="A2769" s="1"/>
      <c r="B2769" s="1"/>
      <c r="C2769" s="1"/>
      <c r="D2769" s="1"/>
      <c r="E2769" s="1"/>
      <c r="AC2769" s="1"/>
      <c r="AD2769" s="1"/>
      <c r="AE2769" s="1"/>
      <c r="AF2769" s="1"/>
      <c r="AG2769" s="1"/>
      <c r="AH2769" s="1"/>
      <c r="AI2769" s="1"/>
      <c r="AJ2769" s="1"/>
      <c r="AK2769" s="1"/>
      <c r="AL2769" s="1"/>
      <c r="AM2769" s="1"/>
      <c r="AN2769" s="1"/>
      <c r="AO2769" s="1"/>
      <c r="AP2769" s="1"/>
      <c r="AQ2769" s="1"/>
      <c r="AR2769" s="1"/>
      <c r="AS2769" s="1"/>
      <c r="AT2769" s="1"/>
      <c r="AU2769" s="1"/>
      <c r="AW2769" s="3"/>
    </row>
    <row r="2770">
      <c r="A2770" s="1"/>
      <c r="B2770" s="1"/>
      <c r="C2770" s="1"/>
      <c r="D2770" s="1"/>
      <c r="E2770" s="1"/>
    </row>
    <row r="2771">
      <c r="A2771" s="1"/>
      <c r="B2771" s="1"/>
      <c r="C2771" s="1"/>
      <c r="D2771" s="1"/>
      <c r="E2771" s="1"/>
    </row>
    <row r="2772">
      <c r="A2772" s="1"/>
      <c r="B2772" s="1"/>
      <c r="C2772" s="1"/>
      <c r="D2772" s="1"/>
      <c r="E2772" s="1"/>
    </row>
    <row r="2773">
      <c r="A2773" s="1"/>
      <c r="B2773" s="1"/>
      <c r="C2773" s="1"/>
      <c r="D2773" s="1"/>
      <c r="E2773" s="1"/>
    </row>
    <row r="2774">
      <c r="A2774" s="1"/>
      <c r="B2774" s="1"/>
      <c r="C2774" s="1"/>
      <c r="D2774" s="1"/>
      <c r="E2774" s="1"/>
    </row>
    <row r="2775">
      <c r="A2775" s="1"/>
      <c r="B2775" s="1"/>
      <c r="C2775" s="1"/>
      <c r="D2775" s="1"/>
      <c r="E2775" s="1"/>
    </row>
    <row r="2776">
      <c r="A2776" s="1"/>
      <c r="B2776" s="1"/>
      <c r="C2776" s="1"/>
      <c r="D2776" s="1"/>
      <c r="E2776" s="1"/>
    </row>
    <row r="2785">
      <c r="A2785" s="1"/>
      <c r="B2785" s="1"/>
      <c r="C2785" s="1"/>
      <c r="D2785" s="1"/>
      <c r="E2785" s="1"/>
    </row>
    <row r="2786">
      <c r="A2786" s="1"/>
      <c r="B2786" s="1"/>
      <c r="C2786" s="1"/>
      <c r="D2786" s="1"/>
      <c r="E2786" s="1"/>
    </row>
    <row r="2787">
      <c r="A2787" s="1"/>
      <c r="B2787" s="1"/>
      <c r="C2787" s="1"/>
      <c r="D2787" s="1"/>
      <c r="E2787" s="1"/>
    </row>
    <row r="2788">
      <c r="A2788" s="1"/>
      <c r="B2788" s="1"/>
      <c r="C2788" s="1"/>
      <c r="D2788" s="1"/>
      <c r="E2788" s="1"/>
    </row>
    <row r="2789">
      <c r="A2789" s="1"/>
      <c r="B2789" s="1"/>
      <c r="C2789" s="1"/>
      <c r="D2789" s="1"/>
      <c r="E2789" s="1"/>
    </row>
    <row r="2790">
      <c r="A2790" s="1"/>
      <c r="B2790" s="1"/>
      <c r="C2790" s="1"/>
      <c r="D2790" s="1"/>
      <c r="E2790" s="1"/>
    </row>
    <row r="2791">
      <c r="A2791" s="1"/>
      <c r="B2791" s="1"/>
      <c r="C2791" s="1"/>
      <c r="D2791" s="1"/>
      <c r="E2791" s="1"/>
      <c r="AE2791" s="1"/>
      <c r="AF2791" s="1"/>
      <c r="AG2791" s="1"/>
      <c r="AH2791" s="1"/>
      <c r="AI2791" s="1"/>
      <c r="AJ2791" s="1"/>
      <c r="AK2791" s="1"/>
      <c r="AL2791" s="1"/>
      <c r="AM2791" s="1"/>
      <c r="AN2791" s="1"/>
      <c r="AO2791" s="1"/>
      <c r="AP2791" s="1"/>
      <c r="AQ2791" s="1"/>
      <c r="AR2791" s="1"/>
      <c r="AS2791" s="1"/>
      <c r="AT2791" s="1"/>
      <c r="AU2791" s="1"/>
      <c r="AW2791" s="3"/>
    </row>
    <row r="2792">
      <c r="A2792" s="1"/>
      <c r="B2792" s="1"/>
      <c r="C2792" s="1"/>
      <c r="D2792" s="1"/>
      <c r="E2792" s="1"/>
    </row>
    <row r="2793">
      <c r="A2793" s="1"/>
      <c r="B2793" s="1"/>
      <c r="C2793" s="1"/>
      <c r="D2793" s="1"/>
      <c r="E2793" s="1"/>
    </row>
    <row r="2794">
      <c r="A2794" s="1"/>
      <c r="B2794" s="1"/>
      <c r="C2794" s="1"/>
      <c r="D2794" s="1"/>
      <c r="E2794" s="1"/>
    </row>
    <row r="2795">
      <c r="A2795" s="1"/>
      <c r="B2795" s="1"/>
      <c r="C2795" s="1"/>
      <c r="D2795" s="1"/>
      <c r="E2795" s="1"/>
    </row>
    <row r="2796">
      <c r="A2796" s="1"/>
      <c r="B2796" s="1"/>
      <c r="C2796" s="1"/>
      <c r="D2796" s="1"/>
      <c r="E2796" s="1"/>
      <c r="AE2796" s="1"/>
      <c r="AF2796" s="1"/>
      <c r="AG2796" s="1"/>
      <c r="AH2796" s="1"/>
      <c r="AI2796" s="1"/>
      <c r="AJ2796" s="1"/>
      <c r="AK2796" s="1"/>
      <c r="AL2796" s="1"/>
      <c r="AM2796" s="1"/>
      <c r="AN2796" s="1"/>
      <c r="AO2796" s="1"/>
      <c r="AP2796" s="1"/>
      <c r="AQ2796" s="1"/>
      <c r="AR2796" s="1"/>
      <c r="AS2796" s="1"/>
      <c r="AT2796" s="1"/>
      <c r="AU2796" s="1"/>
      <c r="AW2796" s="3"/>
    </row>
    <row r="2797">
      <c r="A2797" s="1"/>
      <c r="B2797" s="1"/>
      <c r="C2797" s="1"/>
      <c r="D2797" s="1"/>
      <c r="E2797" s="1"/>
      <c r="AW2797" s="3"/>
    </row>
    <row r="2798">
      <c r="A2798" s="1"/>
      <c r="B2798" s="1"/>
      <c r="C2798" s="1"/>
      <c r="D2798" s="1"/>
      <c r="E2798" s="1"/>
      <c r="AE2798" s="1"/>
      <c r="AF2798" s="1"/>
      <c r="AG2798" s="1"/>
      <c r="AH2798" s="1"/>
      <c r="AI2798" s="1"/>
      <c r="AJ2798" s="1"/>
      <c r="AK2798" s="1"/>
      <c r="AL2798" s="1"/>
      <c r="AM2798" s="1"/>
      <c r="AN2798" s="1"/>
      <c r="AO2798" s="1"/>
      <c r="AP2798" s="1"/>
      <c r="AQ2798" s="1"/>
      <c r="AR2798" s="1"/>
      <c r="AS2798" s="1"/>
      <c r="AT2798" s="1"/>
      <c r="AU2798" s="1"/>
      <c r="AW2798" s="1"/>
      <c r="AX2798" s="1"/>
    </row>
    <row r="2799" ht="14.25">
      <c r="AE2799" s="1"/>
      <c r="AF2799" s="1"/>
      <c r="AG2799" s="1"/>
      <c r="AH2799" s="1"/>
      <c r="AI2799" s="1"/>
      <c r="AJ2799" s="1"/>
      <c r="AK2799" s="1"/>
      <c r="AL2799" s="1"/>
      <c r="AM2799" s="1"/>
      <c r="AN2799" s="1"/>
      <c r="AO2799" s="1"/>
      <c r="AP2799" s="1"/>
      <c r="AQ2799" s="1"/>
      <c r="AR2799" s="1"/>
      <c r="AS2799" s="1"/>
      <c r="AT2799" s="1"/>
      <c r="AU2799" s="1"/>
      <c r="AW2799" s="3"/>
    </row>
    <row r="2800" ht="14.25">
      <c r="AE2800" s="1"/>
      <c r="AF2800" s="1"/>
      <c r="AG2800" s="1"/>
      <c r="AH2800" s="1"/>
      <c r="AI2800" s="1"/>
      <c r="AJ2800" s="1"/>
      <c r="AK2800" s="1"/>
      <c r="AL2800" s="1"/>
      <c r="AM2800" s="1"/>
      <c r="AN2800" s="1"/>
      <c r="AO2800" s="1"/>
      <c r="AP2800" s="1"/>
      <c r="AQ2800" s="1"/>
      <c r="AR2800" s="1"/>
      <c r="AS2800" s="1"/>
      <c r="AT2800" s="1"/>
      <c r="AU2800" s="1"/>
      <c r="AW2800" s="3"/>
    </row>
    <row r="2801" ht="14.25">
      <c r="AE2801" s="1"/>
      <c r="AF2801" s="1"/>
      <c r="AG2801" s="1"/>
      <c r="AH2801" s="1"/>
      <c r="AI2801" s="1"/>
      <c r="AJ2801" s="1"/>
      <c r="AK2801" s="1"/>
      <c r="AL2801" s="1"/>
      <c r="AM2801" s="1"/>
      <c r="AN2801" s="1"/>
      <c r="AO2801" s="1"/>
      <c r="AP2801" s="1"/>
      <c r="AQ2801" s="1"/>
      <c r="AR2801" s="1"/>
      <c r="AS2801" s="1"/>
      <c r="AT2801" s="1"/>
      <c r="AU2801" s="1"/>
      <c r="AW2801" s="3"/>
    </row>
    <row r="2802" ht="14.25">
      <c r="AE2802" s="1"/>
      <c r="AF2802" s="1"/>
      <c r="AG2802" s="1"/>
      <c r="AH2802" s="1"/>
      <c r="AI2802" s="1"/>
      <c r="AJ2802" s="1"/>
      <c r="AK2802" s="1"/>
      <c r="AL2802" s="1"/>
      <c r="AM2802" s="1"/>
      <c r="AN2802" s="1"/>
      <c r="AO2802" s="1"/>
      <c r="AP2802" s="1"/>
      <c r="AQ2802" s="1"/>
      <c r="AR2802" s="1"/>
      <c r="AS2802" s="1"/>
      <c r="AT2802" s="1"/>
      <c r="AU2802" s="1"/>
      <c r="AW2802" s="3"/>
    </row>
    <row r="2803">
      <c r="A2803" s="1"/>
      <c r="B2803" s="1"/>
      <c r="C2803" s="1"/>
      <c r="D2803" s="1"/>
      <c r="E2803" s="1"/>
      <c r="AE2803" s="1"/>
      <c r="AF2803" s="1"/>
      <c r="AG2803" s="1"/>
      <c r="AH2803" s="1"/>
      <c r="AI2803" s="1"/>
      <c r="AJ2803" s="1"/>
      <c r="AK2803" s="1"/>
      <c r="AL2803" s="1"/>
      <c r="AM2803" s="1"/>
      <c r="AN2803" s="1"/>
      <c r="AO2803" s="1"/>
      <c r="AP2803" s="1"/>
      <c r="AQ2803" s="1"/>
      <c r="AR2803" s="1"/>
      <c r="AS2803" s="1"/>
      <c r="AT2803" s="1"/>
      <c r="AU2803" s="1"/>
      <c r="AW2803" s="1"/>
      <c r="AX2803" s="1"/>
    </row>
    <row r="2804">
      <c r="A2804" s="1"/>
      <c r="B2804" s="1"/>
      <c r="C2804" s="1"/>
      <c r="D2804" s="1"/>
      <c r="E2804" s="1"/>
      <c r="AE2804" s="1"/>
      <c r="AF2804" s="1"/>
      <c r="AG2804" s="1"/>
      <c r="AH2804" s="1"/>
      <c r="AI2804" s="1"/>
      <c r="AJ2804" s="1"/>
      <c r="AK2804" s="1"/>
      <c r="AL2804" s="1"/>
      <c r="AM2804" s="1"/>
      <c r="AN2804" s="1"/>
      <c r="AO2804" s="1"/>
      <c r="AP2804" s="1"/>
      <c r="AQ2804" s="1"/>
      <c r="AR2804" s="1"/>
      <c r="AS2804" s="1"/>
      <c r="AT2804" s="1"/>
      <c r="AU2804" s="1"/>
      <c r="AW2804" s="3"/>
    </row>
    <row r="2805">
      <c r="A2805" s="1"/>
      <c r="B2805" s="1"/>
      <c r="C2805" s="1"/>
      <c r="D2805" s="1"/>
      <c r="E2805" s="1"/>
      <c r="AE2805" s="1"/>
      <c r="AF2805" s="1"/>
      <c r="AG2805" s="1"/>
      <c r="AH2805" s="1"/>
      <c r="AI2805" s="1"/>
      <c r="AJ2805" s="1"/>
      <c r="AK2805" s="1"/>
      <c r="AL2805" s="1"/>
      <c r="AM2805" s="1"/>
      <c r="AN2805" s="1"/>
      <c r="AO2805" s="1"/>
      <c r="AP2805" s="1"/>
      <c r="AQ2805" s="1"/>
      <c r="AR2805" s="1"/>
      <c r="AS2805" s="1"/>
      <c r="AT2805" s="1"/>
      <c r="AU2805" s="1"/>
      <c r="AW2805" s="1"/>
      <c r="AX2805" s="1"/>
    </row>
    <row r="2806">
      <c r="A2806" s="1"/>
      <c r="B2806" s="1"/>
      <c r="C2806" s="1"/>
      <c r="D2806" s="1"/>
      <c r="E2806" s="1"/>
      <c r="AW2806" s="1"/>
      <c r="AX2806" s="1"/>
    </row>
    <row r="2807">
      <c r="A2807" s="1"/>
      <c r="B2807" s="1"/>
      <c r="C2807" s="1"/>
      <c r="D2807" s="1"/>
      <c r="E2807" s="1"/>
      <c r="AW2807" s="1"/>
      <c r="AX2807" s="1"/>
    </row>
    <row r="2808">
      <c r="A2808" s="1"/>
      <c r="B2808" s="1"/>
      <c r="C2808" s="1"/>
      <c r="D2808" s="1"/>
      <c r="E2808" s="1"/>
      <c r="AW2808" s="1"/>
      <c r="AX2808" s="1"/>
    </row>
    <row r="2809">
      <c r="A2809" s="1"/>
      <c r="B2809" s="1"/>
      <c r="C2809" s="1"/>
      <c r="D2809" s="1"/>
      <c r="E2809" s="1"/>
      <c r="AW2809" s="1"/>
      <c r="AX2809" s="1"/>
    </row>
    <row r="2810">
      <c r="A2810" s="1"/>
      <c r="B2810" s="1"/>
      <c r="C2810" s="1"/>
      <c r="D2810" s="1"/>
      <c r="E2810" s="1"/>
      <c r="AW2810" s="1"/>
      <c r="AX2810" s="1"/>
    </row>
    <row r="2811">
      <c r="A2811" s="1"/>
      <c r="B2811" s="1"/>
      <c r="C2811" s="1"/>
      <c r="D2811" s="1"/>
      <c r="E2811" s="1"/>
      <c r="AW2811" s="1"/>
      <c r="AX2811" s="1"/>
    </row>
    <row r="2812">
      <c r="A2812" s="1"/>
      <c r="B2812" s="1"/>
      <c r="C2812" s="1"/>
      <c r="D2812" s="1"/>
      <c r="E2812" s="1"/>
      <c r="AW2812" s="1"/>
      <c r="AX2812" s="1"/>
    </row>
  </sheetData>
  <autoFilter ref="A12:BD2758">
    <filterColumn colId="48">
      <filters>
        <filter val="null"/>
      </filters>
    </filterColumn>
  </autoFilter>
  <mergeCells count="49">
    <mergeCell ref="AD1:AE1"/>
    <mergeCell ref="AT1:AU1"/>
    <mergeCell ref="AD2:AE2"/>
    <mergeCell ref="AT2:AU2"/>
    <mergeCell ref="AD3:AE3"/>
    <mergeCell ref="AT3:AU3"/>
    <mergeCell ref="B5:C5"/>
    <mergeCell ref="D5:E5"/>
    <mergeCell ref="H5:I5"/>
    <mergeCell ref="AD5:AE5"/>
    <mergeCell ref="AT5:AU5"/>
    <mergeCell ref="B6:C6"/>
    <mergeCell ref="D6:E6"/>
    <mergeCell ref="H6:I6"/>
    <mergeCell ref="AD6:AE6"/>
    <mergeCell ref="AT6:AU6"/>
    <mergeCell ref="B7:C7"/>
    <mergeCell ref="D7:E7"/>
    <mergeCell ref="H7:I7"/>
    <mergeCell ref="AD7:AE7"/>
    <mergeCell ref="AT7:AU7"/>
    <mergeCell ref="AD8:AE8"/>
    <mergeCell ref="AT8:AU8"/>
    <mergeCell ref="A9:AU9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L11"/>
    <mergeCell ref="M11:M12"/>
    <mergeCell ref="N11:N12"/>
    <mergeCell ref="O11:O12"/>
    <mergeCell ref="AC11:AC12"/>
    <mergeCell ref="AD11:AD12"/>
    <mergeCell ref="AE11:AE12"/>
    <mergeCell ref="AG11:AG12"/>
    <mergeCell ref="AH11:AH12"/>
    <mergeCell ref="AI11:AI12"/>
    <mergeCell ref="AS11:AS12"/>
    <mergeCell ref="AT11:AT12"/>
    <mergeCell ref="AU11:AU12"/>
    <mergeCell ref="AV11:AV12"/>
    <mergeCell ref="AX11:AX12"/>
    <mergeCell ref="A2758:F2758"/>
  </mergeCells>
  <printOptions headings="0" gridLines="0"/>
  <pageMargins left="0.70078740157480324" right="0.70078740157480324" top="0.75196850393700776" bottom="0.75196850393700776" header="0.29999999999999999" footer="0.29999999999999999"/>
  <pageSetup paperSize="9" scale="59" fitToWidth="1" fitToHeight="0" pageOrder="downThenOver" orientation="portrait" usePrinterDefaults="1" blackAndWhite="0" draft="0" cellComments="none" useFirstPageNumber="1" errors="displayed" horizontalDpi="600" verticalDpi="600" copies="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ermolina-an</cp:lastModifiedBy>
  <cp:revision>2</cp:revision>
  <dcterms:modified xsi:type="dcterms:W3CDTF">2026-05-05T11:18:31Z</dcterms:modified>
</cp:coreProperties>
</file>